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indzara-my.sharepoint.com/personal/indzara_indzara_com/Documents/Solutions/FINANCE/Stock Market/Final Templates/"/>
    </mc:Choice>
  </mc:AlternateContent>
  <xr:revisionPtr revIDLastSave="137" documentId="8_{06FDBC8D-34EA-4FC0-9E11-627DE5EAC425}" xr6:coauthVersionLast="46" xr6:coauthVersionMax="46" xr10:uidLastSave="{784D5739-3C91-4AE8-8F8B-849462D3E34D}"/>
  <bookViews>
    <workbookView xWindow="-120" yWindow="-120" windowWidth="29040" windowHeight="15840" xr2:uid="{9ECAFAE0-60CE-4A2A-A0BF-FEA391B5E98B}"/>
  </bookViews>
  <sheets>
    <sheet name="Weighted Moving Average" sheetId="4" r:id="rId1"/>
    <sheet name="HELP" sheetId="5" state="hidden" r:id="rId2"/>
    <sheet name="Concept" sheetId="17" state="hidden" r:id="rId3"/>
    <sheet name="pivot" sheetId="16" state="hidden" r:id="rId4"/>
  </sheets>
  <definedNames>
    <definedName name="C_AGGR_INT">HELP!$A$22</definedName>
    <definedName name="C_CHART_MAX_DT">HELP!$A$10</definedName>
    <definedName name="C_CHART_MIN_DT">HELP!$A$12</definedName>
    <definedName name="C_CHART_PER_SEL">pivot!$B$18</definedName>
    <definedName name="C_CHART_ST_ROW">HELP!$A$8</definedName>
    <definedName name="C_DEN">HELP!$Y$3</definedName>
    <definedName name="C_END_DT">HELP!$A$6</definedName>
    <definedName name="C_LAST_TRADE_TIME">HELP!$L$1</definedName>
    <definedName name="C_MAX_HIST_DT">HELP!$A$25</definedName>
    <definedName name="C_MAX_PRICE">HELP!$A$17</definedName>
    <definedName name="C_MIN_PRICE">HELP!$A$19</definedName>
    <definedName name="C_N_TRADING_DAYS">HELP!$A$15</definedName>
    <definedName name="C_ST_DT">HELP!$A$4</definedName>
    <definedName name="CH_Buy">IFERROR(OFFSET(HELP!$U$4,C_CHART_ST_ROW-1,0,C_N_TRADING_DAYS-C_CHART_ST_ROW+1),{1})</definedName>
    <definedName name="CH_DATE">IFERROR(OFFSET(HELP!$L$4,C_CHART_ST_ROW-1,0,C_N_TRADING_DAYS-C_CHART_ST_ROW+1),{1})</definedName>
    <definedName name="CH_MA">IFERROR(OFFSET(HELP!$S$4,C_CHART_ST_ROW-1,0,C_N_TRADING_DAYS-C_CHART_ST_ROW+1),{1})</definedName>
    <definedName name="CH_Price">IFERROR(OFFSET(HELP!$R$4,C_CHART_ST_ROW-1,0,C_N_TRADING_DAYS-C_CHART_ST_ROW+1),{1})</definedName>
    <definedName name="CH_Sell">IFERROR(OFFSET(HELP!$V$4,C_CHART_ST_ROW-1,0,C_N_TRADING_DAYS-C_CHART_ST_ROW+1),{1})</definedName>
    <definedName name="I_AGGR_INT">pivot!$F$18</definedName>
    <definedName name="I_CHART_PER_SEL">pivot!$D$4</definedName>
    <definedName name="I_HIST_DAYS">HELP!$A$2</definedName>
    <definedName name="I_MA_PER">'Weighted Moving Average'!$K$4</definedName>
    <definedName name="I_SRC">'Weighted Moving Average'!$L$4</definedName>
    <definedName name="I_SYM">'Weighted Moving Average'!$B$2</definedName>
    <definedName name="L_PER_OPTIONS">pivot!$B$5:$B$12</definedName>
    <definedName name="Slicer_Options">#N/A</definedName>
    <definedName name="Slicer_Options1">#N/A</definedName>
  </definedNames>
  <calcPr calcId="191029"/>
  <pivotCaches>
    <pivotCache cacheId="4" r:id="rId5"/>
    <pivotCache cacheId="7"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9" i="17" l="1"/>
  <c r="F6" i="17" s="1"/>
  <c r="Y5" i="5"/>
  <c r="Y6" i="5"/>
  <c r="Y7" i="5"/>
  <c r="Y8" i="5"/>
  <c r="Y9" i="5"/>
  <c r="Y10" i="5"/>
  <c r="Y11" i="5"/>
  <c r="Y12" i="5"/>
  <c r="Y13" i="5"/>
  <c r="Y14" i="5"/>
  <c r="Y15" i="5"/>
  <c r="Y16" i="5"/>
  <c r="Y17" i="5"/>
  <c r="Y18" i="5"/>
  <c r="Y19" i="5"/>
  <c r="Y20" i="5"/>
  <c r="Y21" i="5"/>
  <c r="Y22" i="5"/>
  <c r="Y23" i="5"/>
  <c r="Y24" i="5"/>
  <c r="Y25" i="5"/>
  <c r="Y26" i="5"/>
  <c r="Y27" i="5"/>
  <c r="Y28" i="5"/>
  <c r="Y29" i="5"/>
  <c r="Y30" i="5"/>
  <c r="Y31" i="5"/>
  <c r="Y32" i="5"/>
  <c r="Y33" i="5"/>
  <c r="Y34" i="5"/>
  <c r="Y35" i="5"/>
  <c r="Y36" i="5"/>
  <c r="Y37" i="5"/>
  <c r="Y38" i="5"/>
  <c r="Y39" i="5"/>
  <c r="Y40" i="5"/>
  <c r="Y41" i="5"/>
  <c r="Y42" i="5"/>
  <c r="Y43" i="5"/>
  <c r="Y44" i="5"/>
  <c r="Y45" i="5"/>
  <c r="Y46" i="5"/>
  <c r="Y47" i="5"/>
  <c r="Y48" i="5"/>
  <c r="Y49" i="5"/>
  <c r="Y50" i="5"/>
  <c r="Y51" i="5"/>
  <c r="Y52" i="5"/>
  <c r="Y53" i="5"/>
  <c r="Y54" i="5"/>
  <c r="Y55" i="5"/>
  <c r="Y56" i="5"/>
  <c r="Y57" i="5"/>
  <c r="Y58" i="5"/>
  <c r="Y59" i="5"/>
  <c r="Y60" i="5"/>
  <c r="Y61" i="5"/>
  <c r="Y62" i="5"/>
  <c r="Y63" i="5"/>
  <c r="Y64" i="5"/>
  <c r="Y65" i="5"/>
  <c r="Y66" i="5"/>
  <c r="Y67" i="5"/>
  <c r="Y68" i="5"/>
  <c r="Y69" i="5"/>
  <c r="Y70" i="5"/>
  <c r="Y71" i="5"/>
  <c r="Y72" i="5"/>
  <c r="Y73" i="5"/>
  <c r="Y74" i="5"/>
  <c r="Y75" i="5"/>
  <c r="Y76" i="5"/>
  <c r="Y77" i="5"/>
  <c r="Y78" i="5"/>
  <c r="Y79" i="5"/>
  <c r="Y80" i="5"/>
  <c r="Y81" i="5"/>
  <c r="Y82" i="5"/>
  <c r="Y83" i="5"/>
  <c r="Y84" i="5"/>
  <c r="Y85" i="5"/>
  <c r="Y86" i="5"/>
  <c r="Y87" i="5"/>
  <c r="Y88" i="5"/>
  <c r="Y89" i="5"/>
  <c r="Y90" i="5"/>
  <c r="Y91" i="5"/>
  <c r="Y92" i="5"/>
  <c r="Y93" i="5"/>
  <c r="Y94" i="5"/>
  <c r="Y95" i="5"/>
  <c r="Y96" i="5"/>
  <c r="Y97" i="5"/>
  <c r="Y98" i="5"/>
  <c r="Y99" i="5"/>
  <c r="Y100" i="5"/>
  <c r="Y101" i="5"/>
  <c r="Y102" i="5"/>
  <c r="Y103" i="5"/>
  <c r="Y104" i="5"/>
  <c r="Y105" i="5"/>
  <c r="Y106" i="5"/>
  <c r="Y107" i="5"/>
  <c r="Y108" i="5"/>
  <c r="Y109" i="5"/>
  <c r="Y110" i="5"/>
  <c r="Y111" i="5"/>
  <c r="Y112" i="5"/>
  <c r="Y113" i="5"/>
  <c r="Y114" i="5"/>
  <c r="Y115" i="5"/>
  <c r="Y116" i="5"/>
  <c r="Y117" i="5"/>
  <c r="Y118" i="5"/>
  <c r="Y119" i="5"/>
  <c r="Y120" i="5"/>
  <c r="Y121" i="5"/>
  <c r="Y122" i="5"/>
  <c r="Y123" i="5"/>
  <c r="Y124" i="5"/>
  <c r="Y125" i="5"/>
  <c r="Y126" i="5"/>
  <c r="Y127" i="5"/>
  <c r="Y128" i="5"/>
  <c r="Y129" i="5"/>
  <c r="Y130" i="5"/>
  <c r="Y131" i="5"/>
  <c r="Y132" i="5"/>
  <c r="Y133" i="5"/>
  <c r="Y134" i="5"/>
  <c r="Y135" i="5"/>
  <c r="Y136" i="5"/>
  <c r="Y137" i="5"/>
  <c r="Y138" i="5"/>
  <c r="Y139" i="5"/>
  <c r="Y140" i="5"/>
  <c r="Y141" i="5"/>
  <c r="Y142" i="5"/>
  <c r="Y143" i="5"/>
  <c r="Y144" i="5"/>
  <c r="Y145" i="5"/>
  <c r="Y146" i="5"/>
  <c r="Y147" i="5"/>
  <c r="Y148" i="5"/>
  <c r="Y149" i="5"/>
  <c r="Y150" i="5"/>
  <c r="Y151" i="5"/>
  <c r="Y152" i="5"/>
  <c r="Y153" i="5"/>
  <c r="Y154" i="5"/>
  <c r="Y155" i="5"/>
  <c r="Y156" i="5"/>
  <c r="Y157" i="5"/>
  <c r="Y158" i="5"/>
  <c r="Y159" i="5"/>
  <c r="Y160" i="5"/>
  <c r="Y161" i="5"/>
  <c r="Y162" i="5"/>
  <c r="Y163" i="5"/>
  <c r="Y164" i="5"/>
  <c r="Y165" i="5"/>
  <c r="Y166" i="5"/>
  <c r="Y167" i="5"/>
  <c r="Y168" i="5"/>
  <c r="Y169" i="5"/>
  <c r="Y170" i="5"/>
  <c r="Y171" i="5"/>
  <c r="Y172" i="5"/>
  <c r="Y173" i="5"/>
  <c r="Y174" i="5"/>
  <c r="Y175" i="5"/>
  <c r="Y176" i="5"/>
  <c r="Y177" i="5"/>
  <c r="Y178" i="5"/>
  <c r="Y179" i="5"/>
  <c r="Y180" i="5"/>
  <c r="Y181" i="5"/>
  <c r="Y182" i="5"/>
  <c r="Y183" i="5"/>
  <c r="Y184" i="5"/>
  <c r="Y185" i="5"/>
  <c r="Y186" i="5"/>
  <c r="Y187" i="5"/>
  <c r="Y188" i="5"/>
  <c r="Y189" i="5"/>
  <c r="Y190" i="5"/>
  <c r="Y191" i="5"/>
  <c r="Y192" i="5"/>
  <c r="Y193" i="5"/>
  <c r="Y194" i="5"/>
  <c r="Y195" i="5"/>
  <c r="Y196" i="5"/>
  <c r="Y197" i="5"/>
  <c r="Y198" i="5"/>
  <c r="Y199" i="5"/>
  <c r="Y200" i="5"/>
  <c r="Y201" i="5"/>
  <c r="Y202" i="5"/>
  <c r="Y203" i="5"/>
  <c r="Y4" i="5"/>
  <c r="Y3" i="5" l="1"/>
  <c r="F13" i="17"/>
  <c r="F36" i="17"/>
  <c r="F28" i="17"/>
  <c r="F20" i="17"/>
  <c r="F12" i="17"/>
  <c r="F21" i="17"/>
  <c r="F35" i="17"/>
  <c r="F27" i="17"/>
  <c r="F19" i="17"/>
  <c r="F11" i="17"/>
  <c r="F34" i="17"/>
  <c r="F26" i="17"/>
  <c r="F18" i="17"/>
  <c r="F10" i="17"/>
  <c r="F29" i="17"/>
  <c r="F33" i="17"/>
  <c r="F25" i="17"/>
  <c r="F17" i="17"/>
  <c r="F9" i="17"/>
  <c r="F32" i="17"/>
  <c r="F24" i="17"/>
  <c r="F16" i="17"/>
  <c r="F8" i="17"/>
  <c r="F31" i="17"/>
  <c r="F23" i="17"/>
  <c r="F15" i="17"/>
  <c r="F7" i="17"/>
  <c r="F30" i="17"/>
  <c r="F22" i="17"/>
  <c r="F14" i="17"/>
  <c r="D4" i="16" l="1"/>
  <c r="A22" i="5"/>
  <c r="A6" i="5"/>
  <c r="A4" i="5" s="1"/>
  <c r="Q1" i="5" a="1"/>
  <c r="Q1" i="5" s="1"/>
  <c r="P1" i="5" a="1"/>
  <c r="P1" i="5" s="1"/>
  <c r="R1" i="5" s="1"/>
  <c r="O1" i="5" a="1"/>
  <c r="O1" i="5" s="1"/>
  <c r="N1" i="5" a="1"/>
  <c r="N1" i="5" s="1"/>
  <c r="M1" i="5" a="1"/>
  <c r="M1" i="5" s="1"/>
  <c r="L1" i="5" a="1"/>
  <c r="L1" i="5" s="1"/>
  <c r="H1" i="5"/>
  <c r="E3" i="4" a="1"/>
  <c r="E3" i="4" s="1"/>
  <c r="D3" i="4" a="1"/>
  <c r="D3" i="4" s="1"/>
  <c r="C3" i="4" a="1"/>
  <c r="C3" i="4" s="1"/>
  <c r="G2" i="4" a="1"/>
  <c r="G2" i="4" s="1"/>
  <c r="C3" i="5" a="1"/>
  <c r="C3" i="5" l="1"/>
  <c r="A25" i="5" s="1"/>
  <c r="A15" i="5" s="1"/>
  <c r="K1490" i="5" l="1"/>
  <c r="K1481" i="5"/>
  <c r="K1478" i="5"/>
  <c r="K1464" i="5"/>
  <c r="K1460" i="5"/>
  <c r="K1456" i="5"/>
  <c r="K1499" i="5"/>
  <c r="K1485" i="5"/>
  <c r="K1482" i="5"/>
  <c r="K1479" i="5"/>
  <c r="K1503" i="5"/>
  <c r="K1494" i="5"/>
  <c r="K1502" i="5"/>
  <c r="K1496" i="5"/>
  <c r="K1491" i="5"/>
  <c r="K1489" i="5"/>
  <c r="K1486" i="5"/>
  <c r="K1483" i="5"/>
  <c r="K1468" i="5"/>
  <c r="K1467" i="5"/>
  <c r="K1466" i="5"/>
  <c r="K1462" i="5"/>
  <c r="K1500" i="5"/>
  <c r="K1484" i="5"/>
  <c r="K1477" i="5"/>
  <c r="K1463" i="5"/>
  <c r="K1452" i="5"/>
  <c r="K1448" i="5"/>
  <c r="K1444" i="5"/>
  <c r="K1497" i="5"/>
  <c r="K1459" i="5"/>
  <c r="K1458" i="5"/>
  <c r="K1457" i="5"/>
  <c r="K1501" i="5"/>
  <c r="K1480" i="5"/>
  <c r="K1455" i="5"/>
  <c r="K1451" i="5"/>
  <c r="K1447" i="5"/>
  <c r="K1443" i="5"/>
  <c r="K1498" i="5"/>
  <c r="K1487" i="5"/>
  <c r="K1461" i="5"/>
  <c r="K1495" i="5"/>
  <c r="K1454" i="5"/>
  <c r="K1450" i="5"/>
  <c r="K1446" i="5"/>
  <c r="K1442" i="5"/>
  <c r="K1492" i="5"/>
  <c r="K1488" i="5"/>
  <c r="K1471" i="5"/>
  <c r="K1475" i="5"/>
  <c r="K1436" i="5"/>
  <c r="K1432" i="5"/>
  <c r="K1428" i="5"/>
  <c r="K1424" i="5"/>
  <c r="K1420" i="5"/>
  <c r="K1470" i="5"/>
  <c r="K1441" i="5"/>
  <c r="K1440" i="5"/>
  <c r="K1493" i="5"/>
  <c r="K1474" i="5"/>
  <c r="K1453" i="5"/>
  <c r="K1439" i="5"/>
  <c r="K1435" i="5"/>
  <c r="K1431" i="5"/>
  <c r="K1427" i="5"/>
  <c r="K1423" i="5"/>
  <c r="K1469" i="5"/>
  <c r="K1449" i="5"/>
  <c r="K1472" i="5"/>
  <c r="K1425" i="5"/>
  <c r="K1438" i="5"/>
  <c r="K1437" i="5"/>
  <c r="K1419" i="5"/>
  <c r="K1418" i="5"/>
  <c r="K1417" i="5"/>
  <c r="K1416" i="5"/>
  <c r="K1412" i="5"/>
  <c r="K1408" i="5"/>
  <c r="K1430" i="5"/>
  <c r="K1426" i="5"/>
  <c r="K1422" i="5"/>
  <c r="K1421" i="5"/>
  <c r="K1415" i="5"/>
  <c r="K1411" i="5"/>
  <c r="K1407" i="5"/>
  <c r="K1403" i="5"/>
  <c r="K1399" i="5"/>
  <c r="K1445" i="5"/>
  <c r="K1434" i="5"/>
  <c r="K1433" i="5"/>
  <c r="K1406" i="5"/>
  <c r="K1397" i="5"/>
  <c r="K1393" i="5"/>
  <c r="K1389" i="5"/>
  <c r="K1385" i="5"/>
  <c r="K1381" i="5"/>
  <c r="K1404" i="5"/>
  <c r="K1396" i="5"/>
  <c r="K1392" i="5"/>
  <c r="K1388" i="5"/>
  <c r="K1384" i="5"/>
  <c r="K1414" i="5"/>
  <c r="K1413" i="5"/>
  <c r="K1476" i="5"/>
  <c r="K1405" i="5"/>
  <c r="K1395" i="5"/>
  <c r="K1391" i="5"/>
  <c r="K1387" i="5"/>
  <c r="K1383" i="5"/>
  <c r="K1379" i="5"/>
  <c r="K1473" i="5"/>
  <c r="K1410" i="5"/>
  <c r="K1378" i="5"/>
  <c r="K1377" i="5"/>
  <c r="K1376" i="5"/>
  <c r="K1372" i="5"/>
  <c r="K1368" i="5"/>
  <c r="K1364" i="5"/>
  <c r="K1360" i="5"/>
  <c r="K1356" i="5"/>
  <c r="K1352" i="5"/>
  <c r="K1348" i="5"/>
  <c r="K1344" i="5"/>
  <c r="K1340" i="5"/>
  <c r="K1336" i="5"/>
  <c r="K1332" i="5"/>
  <c r="K1328" i="5"/>
  <c r="K1324" i="5"/>
  <c r="K1320" i="5"/>
  <c r="K1465" i="5"/>
  <c r="K1402" i="5"/>
  <c r="K1398" i="5"/>
  <c r="K1390" i="5"/>
  <c r="K1375" i="5"/>
  <c r="K1371" i="5"/>
  <c r="K1367" i="5"/>
  <c r="K1363" i="5"/>
  <c r="K1359" i="5"/>
  <c r="K1355" i="5"/>
  <c r="K1351" i="5"/>
  <c r="K1347" i="5"/>
  <c r="K1343" i="5"/>
  <c r="K1339" i="5"/>
  <c r="K1335" i="5"/>
  <c r="K1331" i="5"/>
  <c r="K1327" i="5"/>
  <c r="K1323" i="5"/>
  <c r="K1409" i="5"/>
  <c r="K1382" i="5"/>
  <c r="K1394" i="5"/>
  <c r="K1380" i="5"/>
  <c r="K1374" i="5"/>
  <c r="K1370" i="5"/>
  <c r="K1366" i="5"/>
  <c r="K1362" i="5"/>
  <c r="K1358" i="5"/>
  <c r="K1354" i="5"/>
  <c r="K1350" i="5"/>
  <c r="K1346" i="5"/>
  <c r="K1342" i="5"/>
  <c r="K1338" i="5"/>
  <c r="K1334" i="5"/>
  <c r="K1330" i="5"/>
  <c r="K1326" i="5"/>
  <c r="K1322" i="5"/>
  <c r="K1365" i="5"/>
  <c r="K1321" i="5"/>
  <c r="K1373" i="5"/>
  <c r="K1345" i="5"/>
  <c r="K1361" i="5"/>
  <c r="K1325" i="5"/>
  <c r="K1401" i="5"/>
  <c r="K1337" i="5"/>
  <c r="K1429" i="5"/>
  <c r="K1357" i="5"/>
  <c r="K1329" i="5"/>
  <c r="K1341" i="5"/>
  <c r="K1317" i="5"/>
  <c r="K1313" i="5"/>
  <c r="K1309" i="5"/>
  <c r="K1305" i="5"/>
  <c r="K1301" i="5"/>
  <c r="K1297" i="5"/>
  <c r="K1293" i="5"/>
  <c r="K1289" i="5"/>
  <c r="K1285" i="5"/>
  <c r="K1281" i="5"/>
  <c r="K1277" i="5"/>
  <c r="K1273" i="5"/>
  <c r="K1269" i="5"/>
  <c r="K1265" i="5"/>
  <c r="K1261" i="5"/>
  <c r="K1257" i="5"/>
  <c r="K1253" i="5"/>
  <c r="K1400" i="5"/>
  <c r="K1369" i="5"/>
  <c r="K1319" i="5"/>
  <c r="K1316" i="5"/>
  <c r="K1312" i="5"/>
  <c r="K1308" i="5"/>
  <c r="K1304" i="5"/>
  <c r="K1300" i="5"/>
  <c r="K1296" i="5"/>
  <c r="K1292" i="5"/>
  <c r="K1288" i="5"/>
  <c r="K1284" i="5"/>
  <c r="K1280" i="5"/>
  <c r="K1276" i="5"/>
  <c r="K1272" i="5"/>
  <c r="K1268" i="5"/>
  <c r="K1264" i="5"/>
  <c r="K1260" i="5"/>
  <c r="K1333" i="5"/>
  <c r="K1315" i="5"/>
  <c r="K1311" i="5"/>
  <c r="K1307" i="5"/>
  <c r="K1303" i="5"/>
  <c r="K1299" i="5"/>
  <c r="K1295" i="5"/>
  <c r="K1291" i="5"/>
  <c r="K1287" i="5"/>
  <c r="K1283" i="5"/>
  <c r="K1279" i="5"/>
  <c r="K1275" i="5"/>
  <c r="K1271" i="5"/>
  <c r="K1267" i="5"/>
  <c r="K1263" i="5"/>
  <c r="K1259" i="5"/>
  <c r="K1255" i="5"/>
  <c r="K1353" i="5"/>
  <c r="K1386" i="5"/>
  <c r="K1306" i="5"/>
  <c r="K1278" i="5"/>
  <c r="K1302" i="5"/>
  <c r="K1290" i="5"/>
  <c r="K1258" i="5"/>
  <c r="K1249" i="5"/>
  <c r="K1245" i="5"/>
  <c r="K1241" i="5"/>
  <c r="K1237" i="5"/>
  <c r="K1233" i="5"/>
  <c r="K1229" i="5"/>
  <c r="K1225" i="5"/>
  <c r="K1221" i="5"/>
  <c r="K1217" i="5"/>
  <c r="K1213" i="5"/>
  <c r="K1270" i="5"/>
  <c r="K1282" i="5"/>
  <c r="K1256" i="5"/>
  <c r="K1252" i="5"/>
  <c r="K1248" i="5"/>
  <c r="K1244" i="5"/>
  <c r="K1240" i="5"/>
  <c r="K1236" i="5"/>
  <c r="K1232" i="5"/>
  <c r="K1228" i="5"/>
  <c r="K1224" i="5"/>
  <c r="K1220" i="5"/>
  <c r="K1216" i="5"/>
  <c r="K1212" i="5"/>
  <c r="K1298" i="5"/>
  <c r="K1262" i="5"/>
  <c r="K1318" i="5"/>
  <c r="K1274" i="5"/>
  <c r="K1251" i="5"/>
  <c r="K1247" i="5"/>
  <c r="K1243" i="5"/>
  <c r="K1239" i="5"/>
  <c r="K1235" i="5"/>
  <c r="K1231" i="5"/>
  <c r="K1227" i="5"/>
  <c r="K1223" i="5"/>
  <c r="K1219" i="5"/>
  <c r="K1215" i="5"/>
  <c r="K1211" i="5"/>
  <c r="K1314" i="5"/>
  <c r="K1286" i="5"/>
  <c r="K1254" i="5"/>
  <c r="K1349" i="5"/>
  <c r="K1238" i="5"/>
  <c r="K1214" i="5"/>
  <c r="K1226" i="5"/>
  <c r="K1205" i="5"/>
  <c r="K1201" i="5"/>
  <c r="K1197" i="5"/>
  <c r="K1193" i="5"/>
  <c r="K1189" i="5"/>
  <c r="K1185" i="5"/>
  <c r="K1181" i="5"/>
  <c r="K1177" i="5"/>
  <c r="K1173" i="5"/>
  <c r="K1169" i="5"/>
  <c r="K1165" i="5"/>
  <c r="K1161" i="5"/>
  <c r="K1209" i="5"/>
  <c r="K1266" i="5"/>
  <c r="K1218" i="5"/>
  <c r="K1208" i="5"/>
  <c r="K1204" i="5"/>
  <c r="K1200" i="5"/>
  <c r="K1196" i="5"/>
  <c r="K1192" i="5"/>
  <c r="K1188" i="5"/>
  <c r="K1184" i="5"/>
  <c r="K1180" i="5"/>
  <c r="K1176" i="5"/>
  <c r="K1172" i="5"/>
  <c r="K1168" i="5"/>
  <c r="K1164" i="5"/>
  <c r="K1160" i="5"/>
  <c r="K1156" i="5"/>
  <c r="K1310" i="5"/>
  <c r="K1294" i="5"/>
  <c r="K1230" i="5"/>
  <c r="K1250" i="5"/>
  <c r="K1210" i="5"/>
  <c r="K1207" i="5"/>
  <c r="K1203" i="5"/>
  <c r="K1199" i="5"/>
  <c r="K1195" i="5"/>
  <c r="K1191" i="5"/>
  <c r="K1187" i="5"/>
  <c r="K1183" i="5"/>
  <c r="K1179" i="5"/>
  <c r="K1175" i="5"/>
  <c r="K1171" i="5"/>
  <c r="K1167" i="5"/>
  <c r="K1163" i="5"/>
  <c r="K1159" i="5"/>
  <c r="K1155" i="5"/>
  <c r="K1178" i="5"/>
  <c r="K1202" i="5"/>
  <c r="K1170" i="5"/>
  <c r="K1158" i="5"/>
  <c r="K1151" i="5"/>
  <c r="K1147" i="5"/>
  <c r="K1143" i="5"/>
  <c r="K1139" i="5"/>
  <c r="K1135" i="5"/>
  <c r="K1131" i="5"/>
  <c r="K1127" i="5"/>
  <c r="K1123" i="5"/>
  <c r="K1119" i="5"/>
  <c r="K1115" i="5"/>
  <c r="K1111" i="5"/>
  <c r="K1198" i="5"/>
  <c r="K1182" i="5"/>
  <c r="K1246" i="5"/>
  <c r="K1234" i="5"/>
  <c r="K1222" i="5"/>
  <c r="K1186" i="5"/>
  <c r="K1162" i="5"/>
  <c r="K1154" i="5"/>
  <c r="K1150" i="5"/>
  <c r="K1146" i="5"/>
  <c r="K1142" i="5"/>
  <c r="K1138" i="5"/>
  <c r="K1134" i="5"/>
  <c r="K1130" i="5"/>
  <c r="K1126" i="5"/>
  <c r="K1122" i="5"/>
  <c r="K1118" i="5"/>
  <c r="K1114" i="5"/>
  <c r="K1194" i="5"/>
  <c r="K1174" i="5"/>
  <c r="K1153" i="5"/>
  <c r="K1149" i="5"/>
  <c r="K1145" i="5"/>
  <c r="K1141" i="5"/>
  <c r="K1137" i="5"/>
  <c r="K1133" i="5"/>
  <c r="K1129" i="5"/>
  <c r="K1125" i="5"/>
  <c r="K1121" i="5"/>
  <c r="K1117" i="5"/>
  <c r="K1113" i="5"/>
  <c r="K1148" i="5"/>
  <c r="K1116" i="5"/>
  <c r="K1136" i="5"/>
  <c r="K1128" i="5"/>
  <c r="K1108" i="5"/>
  <c r="K1104" i="5"/>
  <c r="K1100" i="5"/>
  <c r="K1096" i="5"/>
  <c r="K1092" i="5"/>
  <c r="K1088" i="5"/>
  <c r="K1084" i="5"/>
  <c r="K1080" i="5"/>
  <c r="K1076" i="5"/>
  <c r="K1072" i="5"/>
  <c r="K1068" i="5"/>
  <c r="K1064" i="5"/>
  <c r="K1060" i="5"/>
  <c r="K1056" i="5"/>
  <c r="K1052" i="5"/>
  <c r="K1048" i="5"/>
  <c r="K1044" i="5"/>
  <c r="K1040" i="5"/>
  <c r="K1036" i="5"/>
  <c r="K1032" i="5"/>
  <c r="K1028" i="5"/>
  <c r="K1242" i="5"/>
  <c r="K1144" i="5"/>
  <c r="K1120" i="5"/>
  <c r="K1107" i="5"/>
  <c r="K1103" i="5"/>
  <c r="K1099" i="5"/>
  <c r="K1095" i="5"/>
  <c r="K1091" i="5"/>
  <c r="K1087" i="5"/>
  <c r="K1083" i="5"/>
  <c r="K1079" i="5"/>
  <c r="K1075" i="5"/>
  <c r="K1071" i="5"/>
  <c r="K1067" i="5"/>
  <c r="K1063" i="5"/>
  <c r="K1059" i="5"/>
  <c r="K1055" i="5"/>
  <c r="K1051" i="5"/>
  <c r="K1047" i="5"/>
  <c r="K1043" i="5"/>
  <c r="K1039" i="5"/>
  <c r="K1035" i="5"/>
  <c r="K1031" i="5"/>
  <c r="K1027" i="5"/>
  <c r="K1132" i="5"/>
  <c r="K1206" i="5"/>
  <c r="K1152" i="5"/>
  <c r="K1112" i="5"/>
  <c r="K1106" i="5"/>
  <c r="K1102" i="5"/>
  <c r="K1098" i="5"/>
  <c r="K1094" i="5"/>
  <c r="K1090" i="5"/>
  <c r="K1086" i="5"/>
  <c r="K1082" i="5"/>
  <c r="K1078" i="5"/>
  <c r="K1074" i="5"/>
  <c r="K1070" i="5"/>
  <c r="K1066" i="5"/>
  <c r="K1062" i="5"/>
  <c r="K1058" i="5"/>
  <c r="K1054" i="5"/>
  <c r="K1050" i="5"/>
  <c r="K1046" i="5"/>
  <c r="K1042" i="5"/>
  <c r="K1038" i="5"/>
  <c r="K1034" i="5"/>
  <c r="K1030" i="5"/>
  <c r="K1026" i="5"/>
  <c r="K1140" i="5"/>
  <c r="K1037" i="5"/>
  <c r="K1021" i="5"/>
  <c r="K1017" i="5"/>
  <c r="K1013" i="5"/>
  <c r="K1009" i="5"/>
  <c r="K1005" i="5"/>
  <c r="K1001" i="5"/>
  <c r="K997" i="5"/>
  <c r="K993" i="5"/>
  <c r="K989" i="5"/>
  <c r="K985" i="5"/>
  <c r="K981" i="5"/>
  <c r="K977" i="5"/>
  <c r="K973" i="5"/>
  <c r="K969" i="5"/>
  <c r="K965" i="5"/>
  <c r="K961" i="5"/>
  <c r="K957" i="5"/>
  <c r="K953" i="5"/>
  <c r="K949" i="5"/>
  <c r="K945" i="5"/>
  <c r="K941" i="5"/>
  <c r="K937" i="5"/>
  <c r="K933" i="5"/>
  <c r="K929" i="5"/>
  <c r="K925" i="5"/>
  <c r="K921" i="5"/>
  <c r="K1097" i="5"/>
  <c r="K1081" i="5"/>
  <c r="K1049" i="5"/>
  <c r="K1025" i="5"/>
  <c r="K1069" i="5"/>
  <c r="K1061" i="5"/>
  <c r="K1029" i="5"/>
  <c r="K1024" i="5"/>
  <c r="K1020" i="5"/>
  <c r="K1016" i="5"/>
  <c r="K1012" i="5"/>
  <c r="K1008" i="5"/>
  <c r="K1004" i="5"/>
  <c r="K1000" i="5"/>
  <c r="K996" i="5"/>
  <c r="K992" i="5"/>
  <c r="K988" i="5"/>
  <c r="K984" i="5"/>
  <c r="K980" i="5"/>
  <c r="K976" i="5"/>
  <c r="K972" i="5"/>
  <c r="K968" i="5"/>
  <c r="K964" i="5"/>
  <c r="K960" i="5"/>
  <c r="K956" i="5"/>
  <c r="K952" i="5"/>
  <c r="K948" i="5"/>
  <c r="K944" i="5"/>
  <c r="K940" i="5"/>
  <c r="K936" i="5"/>
  <c r="K932" i="5"/>
  <c r="K928" i="5"/>
  <c r="K924" i="5"/>
  <c r="K920" i="5"/>
  <c r="K1166" i="5"/>
  <c r="K1109" i="5"/>
  <c r="K1093" i="5"/>
  <c r="K1077" i="5"/>
  <c r="K1041" i="5"/>
  <c r="K1190" i="5"/>
  <c r="K1053" i="5"/>
  <c r="K1023" i="5"/>
  <c r="K1019" i="5"/>
  <c r="K1015" i="5"/>
  <c r="K1011" i="5"/>
  <c r="K1007" i="5"/>
  <c r="K1003" i="5"/>
  <c r="K999" i="5"/>
  <c r="K995" i="5"/>
  <c r="K991" i="5"/>
  <c r="K987" i="5"/>
  <c r="K983" i="5"/>
  <c r="K979" i="5"/>
  <c r="K975" i="5"/>
  <c r="K971" i="5"/>
  <c r="K967" i="5"/>
  <c r="K963" i="5"/>
  <c r="K959" i="5"/>
  <c r="K955" i="5"/>
  <c r="K951" i="5"/>
  <c r="K947" i="5"/>
  <c r="K943" i="5"/>
  <c r="K939" i="5"/>
  <c r="K935" i="5"/>
  <c r="K931" i="5"/>
  <c r="K927" i="5"/>
  <c r="K923" i="5"/>
  <c r="K919" i="5"/>
  <c r="K1157" i="5"/>
  <c r="K1105" i="5"/>
  <c r="K1089" i="5"/>
  <c r="K1073" i="5"/>
  <c r="K1033" i="5"/>
  <c r="K1110" i="5"/>
  <c r="K1065" i="5"/>
  <c r="K1045" i="5"/>
  <c r="K1018" i="5"/>
  <c r="K1002" i="5"/>
  <c r="K986" i="5"/>
  <c r="K970" i="5"/>
  <c r="K946" i="5"/>
  <c r="K958" i="5"/>
  <c r="K926" i="5"/>
  <c r="K917" i="5"/>
  <c r="K913" i="5"/>
  <c r="K909" i="5"/>
  <c r="K905" i="5"/>
  <c r="K901" i="5"/>
  <c r="K897" i="5"/>
  <c r="K893" i="5"/>
  <c r="K889" i="5"/>
  <c r="K885" i="5"/>
  <c r="K881" i="5"/>
  <c r="K877" i="5"/>
  <c r="K873" i="5"/>
  <c r="K869" i="5"/>
  <c r="K865" i="5"/>
  <c r="K861" i="5"/>
  <c r="K857" i="5"/>
  <c r="K853" i="5"/>
  <c r="K849" i="5"/>
  <c r="K845" i="5"/>
  <c r="K841" i="5"/>
  <c r="K837" i="5"/>
  <c r="K833" i="5"/>
  <c r="K829" i="5"/>
  <c r="K825" i="5"/>
  <c r="K1014" i="5"/>
  <c r="K998" i="5"/>
  <c r="K982" i="5"/>
  <c r="K966" i="5"/>
  <c r="K938" i="5"/>
  <c r="K1101" i="5"/>
  <c r="K950" i="5"/>
  <c r="K916" i="5"/>
  <c r="K912" i="5"/>
  <c r="K908" i="5"/>
  <c r="K904" i="5"/>
  <c r="K900" i="5"/>
  <c r="K896" i="5"/>
  <c r="K892" i="5"/>
  <c r="K888" i="5"/>
  <c r="K884" i="5"/>
  <c r="K880" i="5"/>
  <c r="K876" i="5"/>
  <c r="K872" i="5"/>
  <c r="K868" i="5"/>
  <c r="K864" i="5"/>
  <c r="K860" i="5"/>
  <c r="K856" i="5"/>
  <c r="K852" i="5"/>
  <c r="K848" i="5"/>
  <c r="K844" i="5"/>
  <c r="K840" i="5"/>
  <c r="K836" i="5"/>
  <c r="K832" i="5"/>
  <c r="K828" i="5"/>
  <c r="K824" i="5"/>
  <c r="K1010" i="5"/>
  <c r="K994" i="5"/>
  <c r="K978" i="5"/>
  <c r="K962" i="5"/>
  <c r="K930" i="5"/>
  <c r="K1085" i="5"/>
  <c r="K942" i="5"/>
  <c r="K915" i="5"/>
  <c r="K911" i="5"/>
  <c r="K907" i="5"/>
  <c r="K903" i="5"/>
  <c r="K899" i="5"/>
  <c r="K895" i="5"/>
  <c r="K891" i="5"/>
  <c r="K887" i="5"/>
  <c r="K883" i="5"/>
  <c r="K879" i="5"/>
  <c r="K875" i="5"/>
  <c r="K871" i="5"/>
  <c r="K867" i="5"/>
  <c r="K863" i="5"/>
  <c r="K859" i="5"/>
  <c r="K855" i="5"/>
  <c r="K851" i="5"/>
  <c r="K847" i="5"/>
  <c r="K843" i="5"/>
  <c r="K839" i="5"/>
  <c r="K835" i="5"/>
  <c r="K831" i="5"/>
  <c r="K827" i="5"/>
  <c r="K823" i="5"/>
  <c r="K990" i="5"/>
  <c r="K842" i="5"/>
  <c r="K820" i="5"/>
  <c r="K816" i="5"/>
  <c r="K812" i="5"/>
  <c r="K808" i="5"/>
  <c r="K804" i="5"/>
  <c r="K800" i="5"/>
  <c r="K918" i="5"/>
  <c r="K902" i="5"/>
  <c r="K886" i="5"/>
  <c r="K854" i="5"/>
  <c r="K974" i="5"/>
  <c r="K954" i="5"/>
  <c r="K870" i="5"/>
  <c r="K866" i="5"/>
  <c r="K834" i="5"/>
  <c r="K819" i="5"/>
  <c r="K815" i="5"/>
  <c r="K811" i="5"/>
  <c r="K1057" i="5"/>
  <c r="K934" i="5"/>
  <c r="K914" i="5"/>
  <c r="K898" i="5"/>
  <c r="K882" i="5"/>
  <c r="K846" i="5"/>
  <c r="K1124" i="5"/>
  <c r="K1022" i="5"/>
  <c r="K922" i="5"/>
  <c r="K858" i="5"/>
  <c r="K826" i="5"/>
  <c r="K822" i="5"/>
  <c r="K818" i="5"/>
  <c r="K814" i="5"/>
  <c r="K810" i="5"/>
  <c r="K806" i="5"/>
  <c r="K802" i="5"/>
  <c r="K910" i="5"/>
  <c r="K894" i="5"/>
  <c r="K878" i="5"/>
  <c r="K838" i="5"/>
  <c r="K1006" i="5"/>
  <c r="K850" i="5"/>
  <c r="K821" i="5"/>
  <c r="K817" i="5"/>
  <c r="K813" i="5"/>
  <c r="K809" i="5"/>
  <c r="K805" i="5"/>
  <c r="K830" i="5"/>
  <c r="K796" i="5"/>
  <c r="K792" i="5"/>
  <c r="K788" i="5"/>
  <c r="K784" i="5"/>
  <c r="K780" i="5"/>
  <c r="K776" i="5"/>
  <c r="K772" i="5"/>
  <c r="K768" i="5"/>
  <c r="K764" i="5"/>
  <c r="K760" i="5"/>
  <c r="K756" i="5"/>
  <c r="K752" i="5"/>
  <c r="K748" i="5"/>
  <c r="K744" i="5"/>
  <c r="K740" i="5"/>
  <c r="K736" i="5"/>
  <c r="K732" i="5"/>
  <c r="K728" i="5"/>
  <c r="K724" i="5"/>
  <c r="K720" i="5"/>
  <c r="K716" i="5"/>
  <c r="K712" i="5"/>
  <c r="K708" i="5"/>
  <c r="K704" i="5"/>
  <c r="K700" i="5"/>
  <c r="K696" i="5"/>
  <c r="K692" i="5"/>
  <c r="K688" i="5"/>
  <c r="K684" i="5"/>
  <c r="K680" i="5"/>
  <c r="K676" i="5"/>
  <c r="K672" i="5"/>
  <c r="K668" i="5"/>
  <c r="K664" i="5"/>
  <c r="K862" i="5"/>
  <c r="K795" i="5"/>
  <c r="K791" i="5"/>
  <c r="K787" i="5"/>
  <c r="K783" i="5"/>
  <c r="K779" i="5"/>
  <c r="K775" i="5"/>
  <c r="K771" i="5"/>
  <c r="K767" i="5"/>
  <c r="K763" i="5"/>
  <c r="K759" i="5"/>
  <c r="K755" i="5"/>
  <c r="K751" i="5"/>
  <c r="K747" i="5"/>
  <c r="K743" i="5"/>
  <c r="K739" i="5"/>
  <c r="K735" i="5"/>
  <c r="K731" i="5"/>
  <c r="K727" i="5"/>
  <c r="K723" i="5"/>
  <c r="K719" i="5"/>
  <c r="K715" i="5"/>
  <c r="K711" i="5"/>
  <c r="K707" i="5"/>
  <c r="K703" i="5"/>
  <c r="K699" i="5"/>
  <c r="K695" i="5"/>
  <c r="K691" i="5"/>
  <c r="K687" i="5"/>
  <c r="K683" i="5"/>
  <c r="K679" i="5"/>
  <c r="K675" i="5"/>
  <c r="K671" i="5"/>
  <c r="K667" i="5"/>
  <c r="K803" i="5"/>
  <c r="K801" i="5"/>
  <c r="K906" i="5"/>
  <c r="K794" i="5"/>
  <c r="K790" i="5"/>
  <c r="K786" i="5"/>
  <c r="K782" i="5"/>
  <c r="K778" i="5"/>
  <c r="K774" i="5"/>
  <c r="K770" i="5"/>
  <c r="K766" i="5"/>
  <c r="K762" i="5"/>
  <c r="K758" i="5"/>
  <c r="K754" i="5"/>
  <c r="K750" i="5"/>
  <c r="K746" i="5"/>
  <c r="K742" i="5"/>
  <c r="K738" i="5"/>
  <c r="K734" i="5"/>
  <c r="K730" i="5"/>
  <c r="K726" i="5"/>
  <c r="K722" i="5"/>
  <c r="K718" i="5"/>
  <c r="K714" i="5"/>
  <c r="K710" i="5"/>
  <c r="K706" i="5"/>
  <c r="K702" i="5"/>
  <c r="K698" i="5"/>
  <c r="K694" i="5"/>
  <c r="K690" i="5"/>
  <c r="K686" i="5"/>
  <c r="K682" i="5"/>
  <c r="K678" i="5"/>
  <c r="K674" i="5"/>
  <c r="K670" i="5"/>
  <c r="K666" i="5"/>
  <c r="K798" i="5"/>
  <c r="K717" i="5"/>
  <c r="K685" i="5"/>
  <c r="K663" i="5"/>
  <c r="K789" i="5"/>
  <c r="K773" i="5"/>
  <c r="K757" i="5"/>
  <c r="K729" i="5"/>
  <c r="K697" i="5"/>
  <c r="K665" i="5"/>
  <c r="K662" i="5"/>
  <c r="K658" i="5"/>
  <c r="K654" i="5"/>
  <c r="K650" i="5"/>
  <c r="K646" i="5"/>
  <c r="K642" i="5"/>
  <c r="K638" i="5"/>
  <c r="K634" i="5"/>
  <c r="K630" i="5"/>
  <c r="K626" i="5"/>
  <c r="K622" i="5"/>
  <c r="K618" i="5"/>
  <c r="K614" i="5"/>
  <c r="K610" i="5"/>
  <c r="K606" i="5"/>
  <c r="K602" i="5"/>
  <c r="K598" i="5"/>
  <c r="K594" i="5"/>
  <c r="K590" i="5"/>
  <c r="K586" i="5"/>
  <c r="K582" i="5"/>
  <c r="K890" i="5"/>
  <c r="K709" i="5"/>
  <c r="K677" i="5"/>
  <c r="K785" i="5"/>
  <c r="K769" i="5"/>
  <c r="K753" i="5"/>
  <c r="K741" i="5"/>
  <c r="K721" i="5"/>
  <c r="K689" i="5"/>
  <c r="K661" i="5"/>
  <c r="K657" i="5"/>
  <c r="K653" i="5"/>
  <c r="K649" i="5"/>
  <c r="K645" i="5"/>
  <c r="K641" i="5"/>
  <c r="K637" i="5"/>
  <c r="K633" i="5"/>
  <c r="K629" i="5"/>
  <c r="K625" i="5"/>
  <c r="K621" i="5"/>
  <c r="K617" i="5"/>
  <c r="K613" i="5"/>
  <c r="K609" i="5"/>
  <c r="K605" i="5"/>
  <c r="K601" i="5"/>
  <c r="K597" i="5"/>
  <c r="K593" i="5"/>
  <c r="K589" i="5"/>
  <c r="K585" i="5"/>
  <c r="K581" i="5"/>
  <c r="K733" i="5"/>
  <c r="K701" i="5"/>
  <c r="K669" i="5"/>
  <c r="K874" i="5"/>
  <c r="K807" i="5"/>
  <c r="K799" i="5"/>
  <c r="K797" i="5"/>
  <c r="K781" i="5"/>
  <c r="K765" i="5"/>
  <c r="K749" i="5"/>
  <c r="K713" i="5"/>
  <c r="K681" i="5"/>
  <c r="K660" i="5"/>
  <c r="K656" i="5"/>
  <c r="K652" i="5"/>
  <c r="K648" i="5"/>
  <c r="K644" i="5"/>
  <c r="K640" i="5"/>
  <c r="K636" i="5"/>
  <c r="K632" i="5"/>
  <c r="K628" i="5"/>
  <c r="K624" i="5"/>
  <c r="K620" i="5"/>
  <c r="K616" i="5"/>
  <c r="K612" i="5"/>
  <c r="K608" i="5"/>
  <c r="K604" i="5"/>
  <c r="K600" i="5"/>
  <c r="K596" i="5"/>
  <c r="K592" i="5"/>
  <c r="K588" i="5"/>
  <c r="K584" i="5"/>
  <c r="K580" i="5"/>
  <c r="K631" i="5"/>
  <c r="K599" i="5"/>
  <c r="K579" i="5"/>
  <c r="K575" i="5"/>
  <c r="K571" i="5"/>
  <c r="K567" i="5"/>
  <c r="K563" i="5"/>
  <c r="K559" i="5"/>
  <c r="K555" i="5"/>
  <c r="K551" i="5"/>
  <c r="K547" i="5"/>
  <c r="K543" i="5"/>
  <c r="K539" i="5"/>
  <c r="K535" i="5"/>
  <c r="K531" i="5"/>
  <c r="K527" i="5"/>
  <c r="K523" i="5"/>
  <c r="K519" i="5"/>
  <c r="K515" i="5"/>
  <c r="K511" i="5"/>
  <c r="K507" i="5"/>
  <c r="K503" i="5"/>
  <c r="K499" i="5"/>
  <c r="K495" i="5"/>
  <c r="K491" i="5"/>
  <c r="K487" i="5"/>
  <c r="K777" i="5"/>
  <c r="K737" i="5"/>
  <c r="K647" i="5"/>
  <c r="K611" i="5"/>
  <c r="K725" i="5"/>
  <c r="K623" i="5"/>
  <c r="K591" i="5"/>
  <c r="K578" i="5"/>
  <c r="K574" i="5"/>
  <c r="K570" i="5"/>
  <c r="K566" i="5"/>
  <c r="K562" i="5"/>
  <c r="K558" i="5"/>
  <c r="K554" i="5"/>
  <c r="K550" i="5"/>
  <c r="K546" i="5"/>
  <c r="K542" i="5"/>
  <c r="K538" i="5"/>
  <c r="K534" i="5"/>
  <c r="K530" i="5"/>
  <c r="K526" i="5"/>
  <c r="K522" i="5"/>
  <c r="K518" i="5"/>
  <c r="K514" i="5"/>
  <c r="K510" i="5"/>
  <c r="K506" i="5"/>
  <c r="K502" i="5"/>
  <c r="K498" i="5"/>
  <c r="K494" i="5"/>
  <c r="K490" i="5"/>
  <c r="K761" i="5"/>
  <c r="K705" i="5"/>
  <c r="K659" i="5"/>
  <c r="K643" i="5"/>
  <c r="K603" i="5"/>
  <c r="K693" i="5"/>
  <c r="K615" i="5"/>
  <c r="K583" i="5"/>
  <c r="K577" i="5"/>
  <c r="K573" i="5"/>
  <c r="K569" i="5"/>
  <c r="K565" i="5"/>
  <c r="K561" i="5"/>
  <c r="K557" i="5"/>
  <c r="K553" i="5"/>
  <c r="K549" i="5"/>
  <c r="K545" i="5"/>
  <c r="K541" i="5"/>
  <c r="K537" i="5"/>
  <c r="K533" i="5"/>
  <c r="K529" i="5"/>
  <c r="K525" i="5"/>
  <c r="K521" i="5"/>
  <c r="K517" i="5"/>
  <c r="K513" i="5"/>
  <c r="K509" i="5"/>
  <c r="K505" i="5"/>
  <c r="K501" i="5"/>
  <c r="K497" i="5"/>
  <c r="K493" i="5"/>
  <c r="K489" i="5"/>
  <c r="K673" i="5"/>
  <c r="K655" i="5"/>
  <c r="K639" i="5"/>
  <c r="K627" i="5"/>
  <c r="K595" i="5"/>
  <c r="K607" i="5"/>
  <c r="K576" i="5"/>
  <c r="K572" i="5"/>
  <c r="K568" i="5"/>
  <c r="K564" i="5"/>
  <c r="K560" i="5"/>
  <c r="K556" i="5"/>
  <c r="K552" i="5"/>
  <c r="K548" i="5"/>
  <c r="K544" i="5"/>
  <c r="K540" i="5"/>
  <c r="K536" i="5"/>
  <c r="K532" i="5"/>
  <c r="K528" i="5"/>
  <c r="K524" i="5"/>
  <c r="K520" i="5"/>
  <c r="K516" i="5"/>
  <c r="K512" i="5"/>
  <c r="K508" i="5"/>
  <c r="K504" i="5"/>
  <c r="K500" i="5"/>
  <c r="K496" i="5"/>
  <c r="K492" i="5"/>
  <c r="K488" i="5"/>
  <c r="K619" i="5"/>
  <c r="K484" i="5"/>
  <c r="K480" i="5"/>
  <c r="K476" i="5"/>
  <c r="K472" i="5"/>
  <c r="K468" i="5"/>
  <c r="K464" i="5"/>
  <c r="K460" i="5"/>
  <c r="K456" i="5"/>
  <c r="K452" i="5"/>
  <c r="K448" i="5"/>
  <c r="K444" i="5"/>
  <c r="K440" i="5"/>
  <c r="K436" i="5"/>
  <c r="K432" i="5"/>
  <c r="K428" i="5"/>
  <c r="K424" i="5"/>
  <c r="K420" i="5"/>
  <c r="K416" i="5"/>
  <c r="K412" i="5"/>
  <c r="K408" i="5"/>
  <c r="K745" i="5"/>
  <c r="K793" i="5"/>
  <c r="K483" i="5"/>
  <c r="K479" i="5"/>
  <c r="K475" i="5"/>
  <c r="K471" i="5"/>
  <c r="K467" i="5"/>
  <c r="K463" i="5"/>
  <c r="K459" i="5"/>
  <c r="K455" i="5"/>
  <c r="K451" i="5"/>
  <c r="K447" i="5"/>
  <c r="K443" i="5"/>
  <c r="K439" i="5"/>
  <c r="K435" i="5"/>
  <c r="K431" i="5"/>
  <c r="K427" i="5"/>
  <c r="K423" i="5"/>
  <c r="K419" i="5"/>
  <c r="K415" i="5"/>
  <c r="K411" i="5"/>
  <c r="K407" i="5"/>
  <c r="K403" i="5"/>
  <c r="K651" i="5"/>
  <c r="K482" i="5"/>
  <c r="K478" i="5"/>
  <c r="K474" i="5"/>
  <c r="K470" i="5"/>
  <c r="K466" i="5"/>
  <c r="K462" i="5"/>
  <c r="K458" i="5"/>
  <c r="K454" i="5"/>
  <c r="K450" i="5"/>
  <c r="K446" i="5"/>
  <c r="K442" i="5"/>
  <c r="K438" i="5"/>
  <c r="K434" i="5"/>
  <c r="K430" i="5"/>
  <c r="K426" i="5"/>
  <c r="K422" i="5"/>
  <c r="K418" i="5"/>
  <c r="K414" i="5"/>
  <c r="K410" i="5"/>
  <c r="K406" i="5"/>
  <c r="K402" i="5"/>
  <c r="K398" i="5"/>
  <c r="K394" i="5"/>
  <c r="K390" i="5"/>
  <c r="K386" i="5"/>
  <c r="K382" i="5"/>
  <c r="K378" i="5"/>
  <c r="K374" i="5"/>
  <c r="K635" i="5"/>
  <c r="K587" i="5"/>
  <c r="K486" i="5"/>
  <c r="K485" i="5"/>
  <c r="K481" i="5"/>
  <c r="K477" i="5"/>
  <c r="K473" i="5"/>
  <c r="K469" i="5"/>
  <c r="K465" i="5"/>
  <c r="K461" i="5"/>
  <c r="K457" i="5"/>
  <c r="K453" i="5"/>
  <c r="K449" i="5"/>
  <c r="K445" i="5"/>
  <c r="K441" i="5"/>
  <c r="K437" i="5"/>
  <c r="K433" i="5"/>
  <c r="K429" i="5"/>
  <c r="K425" i="5"/>
  <c r="K421" i="5"/>
  <c r="K417" i="5"/>
  <c r="K413" i="5"/>
  <c r="K409" i="5"/>
  <c r="K405" i="5"/>
  <c r="K401" i="5"/>
  <c r="K397" i="5"/>
  <c r="K393" i="5"/>
  <c r="K389" i="5"/>
  <c r="K385" i="5"/>
  <c r="K381" i="5"/>
  <c r="K377" i="5"/>
  <c r="K373" i="5"/>
  <c r="K395" i="5"/>
  <c r="K392" i="5"/>
  <c r="K379" i="5"/>
  <c r="K376" i="5"/>
  <c r="K372" i="5"/>
  <c r="K368" i="5"/>
  <c r="K364" i="5"/>
  <c r="K360" i="5"/>
  <c r="K356" i="5"/>
  <c r="K352" i="5"/>
  <c r="K348" i="5"/>
  <c r="K344" i="5"/>
  <c r="K340" i="5"/>
  <c r="K336" i="5"/>
  <c r="K332" i="5"/>
  <c r="K328" i="5"/>
  <c r="K324" i="5"/>
  <c r="K320" i="5"/>
  <c r="K316" i="5"/>
  <c r="K312" i="5"/>
  <c r="K308" i="5"/>
  <c r="K304" i="5"/>
  <c r="K300" i="5"/>
  <c r="K296" i="5"/>
  <c r="K292" i="5"/>
  <c r="K288" i="5"/>
  <c r="K284" i="5"/>
  <c r="K280" i="5"/>
  <c r="K276" i="5"/>
  <c r="K272" i="5"/>
  <c r="K268" i="5"/>
  <c r="K264" i="5"/>
  <c r="K260" i="5"/>
  <c r="K256" i="5"/>
  <c r="K252" i="5"/>
  <c r="K248" i="5"/>
  <c r="K244" i="5"/>
  <c r="K240" i="5"/>
  <c r="K236" i="5"/>
  <c r="K232" i="5"/>
  <c r="K228" i="5"/>
  <c r="K224" i="5"/>
  <c r="K220" i="5"/>
  <c r="K216" i="5"/>
  <c r="K212" i="5"/>
  <c r="K208" i="5"/>
  <c r="K204" i="5"/>
  <c r="K200" i="5"/>
  <c r="K196" i="5"/>
  <c r="K192" i="5"/>
  <c r="K188" i="5"/>
  <c r="K184" i="5"/>
  <c r="K180" i="5"/>
  <c r="K176" i="5"/>
  <c r="K172" i="5"/>
  <c r="K168" i="5"/>
  <c r="K164" i="5"/>
  <c r="K160" i="5"/>
  <c r="K156" i="5"/>
  <c r="K152" i="5"/>
  <c r="K148" i="5"/>
  <c r="K144" i="5"/>
  <c r="K140" i="5"/>
  <c r="K136" i="5"/>
  <c r="K132" i="5"/>
  <c r="K128" i="5"/>
  <c r="K124" i="5"/>
  <c r="K399" i="5"/>
  <c r="K396" i="5"/>
  <c r="K383" i="5"/>
  <c r="K380" i="5"/>
  <c r="K371" i="5"/>
  <c r="K367" i="5"/>
  <c r="K363" i="5"/>
  <c r="K359" i="5"/>
  <c r="K355" i="5"/>
  <c r="K351" i="5"/>
  <c r="K347" i="5"/>
  <c r="K343" i="5"/>
  <c r="K339" i="5"/>
  <c r="K335" i="5"/>
  <c r="K331" i="5"/>
  <c r="K327" i="5"/>
  <c r="K323" i="5"/>
  <c r="K319" i="5"/>
  <c r="K315" i="5"/>
  <c r="K311" i="5"/>
  <c r="K307" i="5"/>
  <c r="K303" i="5"/>
  <c r="K299" i="5"/>
  <c r="K295" i="5"/>
  <c r="K291" i="5"/>
  <c r="K287" i="5"/>
  <c r="K283" i="5"/>
  <c r="K279" i="5"/>
  <c r="K275" i="5"/>
  <c r="K271" i="5"/>
  <c r="K267" i="5"/>
  <c r="K263" i="5"/>
  <c r="K259" i="5"/>
  <c r="K255" i="5"/>
  <c r="K251" i="5"/>
  <c r="K247" i="5"/>
  <c r="K243" i="5"/>
  <c r="K239" i="5"/>
  <c r="K235" i="5"/>
  <c r="K231" i="5"/>
  <c r="K227" i="5"/>
  <c r="K223" i="5"/>
  <c r="K219" i="5"/>
  <c r="K215" i="5"/>
  <c r="K211" i="5"/>
  <c r="K207" i="5"/>
  <c r="K203" i="5"/>
  <c r="K199" i="5"/>
  <c r="K195" i="5"/>
  <c r="K191" i="5"/>
  <c r="K187" i="5"/>
  <c r="K183" i="5"/>
  <c r="K179" i="5"/>
  <c r="K175" i="5"/>
  <c r="K171" i="5"/>
  <c r="K167" i="5"/>
  <c r="K163" i="5"/>
  <c r="K159" i="5"/>
  <c r="K155" i="5"/>
  <c r="K151" i="5"/>
  <c r="K147" i="5"/>
  <c r="K143" i="5"/>
  <c r="K139" i="5"/>
  <c r="K135" i="5"/>
  <c r="K131" i="5"/>
  <c r="K127" i="5"/>
  <c r="K123" i="5"/>
  <c r="K400" i="5"/>
  <c r="K387" i="5"/>
  <c r="K384" i="5"/>
  <c r="K370" i="5"/>
  <c r="K366" i="5"/>
  <c r="K362" i="5"/>
  <c r="K358" i="5"/>
  <c r="K354" i="5"/>
  <c r="K350" i="5"/>
  <c r="K346" i="5"/>
  <c r="K342" i="5"/>
  <c r="K338" i="5"/>
  <c r="K334" i="5"/>
  <c r="K330" i="5"/>
  <c r="K326" i="5"/>
  <c r="K322" i="5"/>
  <c r="K318" i="5"/>
  <c r="K314" i="5"/>
  <c r="K310" i="5"/>
  <c r="K306" i="5"/>
  <c r="K302" i="5"/>
  <c r="K298" i="5"/>
  <c r="K294" i="5"/>
  <c r="K290" i="5"/>
  <c r="K286" i="5"/>
  <c r="K282" i="5"/>
  <c r="K278" i="5"/>
  <c r="K274" i="5"/>
  <c r="K270" i="5"/>
  <c r="K266" i="5"/>
  <c r="K262" i="5"/>
  <c r="K258" i="5"/>
  <c r="K254" i="5"/>
  <c r="K250" i="5"/>
  <c r="K246" i="5"/>
  <c r="K242" i="5"/>
  <c r="K238" i="5"/>
  <c r="K234" i="5"/>
  <c r="K230" i="5"/>
  <c r="K226" i="5"/>
  <c r="K222" i="5"/>
  <c r="K218" i="5"/>
  <c r="K214" i="5"/>
  <c r="K210" i="5"/>
  <c r="K206" i="5"/>
  <c r="K202" i="5"/>
  <c r="K198" i="5"/>
  <c r="K194" i="5"/>
  <c r="K190" i="5"/>
  <c r="K186" i="5"/>
  <c r="K182" i="5"/>
  <c r="K178" i="5"/>
  <c r="K174" i="5"/>
  <c r="K170" i="5"/>
  <c r="K166" i="5"/>
  <c r="K162" i="5"/>
  <c r="K158" i="5"/>
  <c r="K154" i="5"/>
  <c r="K150" i="5"/>
  <c r="K146" i="5"/>
  <c r="K142" i="5"/>
  <c r="K138" i="5"/>
  <c r="K134" i="5"/>
  <c r="K130" i="5"/>
  <c r="K126" i="5"/>
  <c r="K122" i="5"/>
  <c r="K225" i="5"/>
  <c r="K193" i="5"/>
  <c r="K161" i="5"/>
  <c r="K129" i="5"/>
  <c r="K24" i="5"/>
  <c r="T24" i="5" s="1"/>
  <c r="K17" i="5"/>
  <c r="T17" i="5" s="1"/>
  <c r="K14" i="5"/>
  <c r="T14" i="5" s="1"/>
  <c r="K11" i="5"/>
  <c r="T11" i="5" s="1"/>
  <c r="K357" i="5"/>
  <c r="K341" i="5"/>
  <c r="K325" i="5"/>
  <c r="K309" i="5"/>
  <c r="K293" i="5"/>
  <c r="K277" i="5"/>
  <c r="K261" i="5"/>
  <c r="K245" i="5"/>
  <c r="K237" i="5"/>
  <c r="K205" i="5"/>
  <c r="K173" i="5"/>
  <c r="K141" i="5"/>
  <c r="K119" i="5"/>
  <c r="K115" i="5"/>
  <c r="K111" i="5"/>
  <c r="K107" i="5"/>
  <c r="K103" i="5"/>
  <c r="K99" i="5"/>
  <c r="K95" i="5"/>
  <c r="K91" i="5"/>
  <c r="K87" i="5"/>
  <c r="K83" i="5"/>
  <c r="K79" i="5"/>
  <c r="K75" i="5"/>
  <c r="K71" i="5"/>
  <c r="K67" i="5"/>
  <c r="K63" i="5"/>
  <c r="K59" i="5"/>
  <c r="K55" i="5"/>
  <c r="K51" i="5"/>
  <c r="T51" i="5" s="1"/>
  <c r="K47" i="5"/>
  <c r="T47" i="5" s="1"/>
  <c r="K43" i="5"/>
  <c r="T43" i="5" s="1"/>
  <c r="K39" i="5"/>
  <c r="T39" i="5" s="1"/>
  <c r="K35" i="5"/>
  <c r="T35" i="5" s="1"/>
  <c r="K31" i="5"/>
  <c r="T31" i="5" s="1"/>
  <c r="K27" i="5"/>
  <c r="T27" i="5" s="1"/>
  <c r="K20" i="5"/>
  <c r="T20" i="5" s="1"/>
  <c r="K4" i="5"/>
  <c r="K13" i="5"/>
  <c r="T13" i="5" s="1"/>
  <c r="K10" i="5"/>
  <c r="T10" i="5" s="1"/>
  <c r="K7" i="5"/>
  <c r="K137" i="5"/>
  <c r="K404" i="5"/>
  <c r="K375" i="5"/>
  <c r="K217" i="5"/>
  <c r="K185" i="5"/>
  <c r="K153" i="5"/>
  <c r="K121" i="5"/>
  <c r="K23" i="5"/>
  <c r="T23" i="5" s="1"/>
  <c r="K22" i="5"/>
  <c r="T22" i="5" s="1"/>
  <c r="K12" i="5"/>
  <c r="T12" i="5" s="1"/>
  <c r="K369" i="5"/>
  <c r="K353" i="5"/>
  <c r="K337" i="5"/>
  <c r="K321" i="5"/>
  <c r="K305" i="5"/>
  <c r="K289" i="5"/>
  <c r="K273" i="5"/>
  <c r="K257" i="5"/>
  <c r="K229" i="5"/>
  <c r="K197" i="5"/>
  <c r="K165" i="5"/>
  <c r="K133" i="5"/>
  <c r="K118" i="5"/>
  <c r="K114" i="5"/>
  <c r="K110" i="5"/>
  <c r="K106" i="5"/>
  <c r="K102" i="5"/>
  <c r="K98" i="5"/>
  <c r="K94" i="5"/>
  <c r="K90" i="5"/>
  <c r="K86" i="5"/>
  <c r="K82" i="5"/>
  <c r="K78" i="5"/>
  <c r="K74" i="5"/>
  <c r="K70" i="5"/>
  <c r="K66" i="5"/>
  <c r="K62" i="5"/>
  <c r="K58" i="5"/>
  <c r="K54" i="5"/>
  <c r="K50" i="5"/>
  <c r="T50" i="5" s="1"/>
  <c r="K46" i="5"/>
  <c r="T46" i="5" s="1"/>
  <c r="K42" i="5"/>
  <c r="T42" i="5" s="1"/>
  <c r="K38" i="5"/>
  <c r="T38" i="5" s="1"/>
  <c r="K34" i="5"/>
  <c r="T34" i="5" s="1"/>
  <c r="K30" i="5"/>
  <c r="T30" i="5" s="1"/>
  <c r="K26" i="5"/>
  <c r="T26" i="5" s="1"/>
  <c r="K19" i="5"/>
  <c r="T19" i="5" s="1"/>
  <c r="K16" i="5"/>
  <c r="T16" i="5" s="1"/>
  <c r="K391" i="5"/>
  <c r="K209" i="5"/>
  <c r="K177" i="5"/>
  <c r="K145" i="5"/>
  <c r="K6" i="5"/>
  <c r="K365" i="5"/>
  <c r="K349" i="5"/>
  <c r="K333" i="5"/>
  <c r="K317" i="5"/>
  <c r="K301" i="5"/>
  <c r="K285" i="5"/>
  <c r="K269" i="5"/>
  <c r="K253" i="5"/>
  <c r="K241" i="5"/>
  <c r="K221" i="5"/>
  <c r="K189" i="5"/>
  <c r="K157" i="5"/>
  <c r="K125" i="5"/>
  <c r="K117" i="5"/>
  <c r="K113" i="5"/>
  <c r="K109" i="5"/>
  <c r="K105" i="5"/>
  <c r="K101" i="5"/>
  <c r="K97" i="5"/>
  <c r="K93" i="5"/>
  <c r="K89" i="5"/>
  <c r="K85" i="5"/>
  <c r="K81" i="5"/>
  <c r="K77" i="5"/>
  <c r="K73" i="5"/>
  <c r="K69" i="5"/>
  <c r="K65" i="5"/>
  <c r="K61" i="5"/>
  <c r="K57" i="5"/>
  <c r="K53" i="5"/>
  <c r="K49" i="5"/>
  <c r="T49" i="5" s="1"/>
  <c r="K45" i="5"/>
  <c r="T45" i="5" s="1"/>
  <c r="K41" i="5"/>
  <c r="T41" i="5" s="1"/>
  <c r="K37" i="5"/>
  <c r="T37" i="5" s="1"/>
  <c r="K33" i="5"/>
  <c r="T33" i="5" s="1"/>
  <c r="K29" i="5"/>
  <c r="T29" i="5" s="1"/>
  <c r="K25" i="5"/>
  <c r="T25" i="5" s="1"/>
  <c r="K15" i="5"/>
  <c r="T15" i="5" s="1"/>
  <c r="K9" i="5"/>
  <c r="T9" i="5" s="1"/>
  <c r="K201" i="5"/>
  <c r="K388" i="5"/>
  <c r="K233" i="5"/>
  <c r="K169" i="5"/>
  <c r="K265" i="5"/>
  <c r="K120" i="5"/>
  <c r="K36" i="5"/>
  <c r="T36" i="5" s="1"/>
  <c r="K249" i="5"/>
  <c r="K116" i="5"/>
  <c r="K92" i="5"/>
  <c r="K76" i="5"/>
  <c r="K60" i="5"/>
  <c r="K44" i="5"/>
  <c r="T44" i="5" s="1"/>
  <c r="K28" i="5"/>
  <c r="T28" i="5" s="1"/>
  <c r="K21" i="5"/>
  <c r="T21" i="5" s="1"/>
  <c r="K52" i="5"/>
  <c r="T52" i="5" s="1"/>
  <c r="K48" i="5"/>
  <c r="T48" i="5" s="1"/>
  <c r="K361" i="5"/>
  <c r="K181" i="5"/>
  <c r="K112" i="5"/>
  <c r="K18" i="5"/>
  <c r="T18" i="5" s="1"/>
  <c r="K345" i="5"/>
  <c r="K108" i="5"/>
  <c r="K104" i="5"/>
  <c r="K88" i="5"/>
  <c r="K72" i="5"/>
  <c r="K56" i="5"/>
  <c r="K40" i="5"/>
  <c r="T40" i="5" s="1"/>
  <c r="K213" i="5"/>
  <c r="K149" i="5"/>
  <c r="K80" i="5"/>
  <c r="K329" i="5"/>
  <c r="K313" i="5"/>
  <c r="K100" i="5"/>
  <c r="K84" i="5"/>
  <c r="K68" i="5"/>
  <c r="K64" i="5"/>
  <c r="K297" i="5"/>
  <c r="K8" i="5"/>
  <c r="T8" i="5" s="1"/>
  <c r="K5" i="5"/>
  <c r="K281" i="5"/>
  <c r="K96" i="5"/>
  <c r="K32" i="5"/>
  <c r="T32" i="5" s="1"/>
  <c r="S1485" i="5" l="1" a="1"/>
  <c r="S1485" i="5" s="1"/>
  <c r="T1485" i="5"/>
  <c r="S1386" i="5" a="1"/>
  <c r="S1386" i="5" s="1"/>
  <c r="T1386" i="5"/>
  <c r="S1371" i="5" a="1"/>
  <c r="S1371" i="5" s="1"/>
  <c r="T1371" i="5"/>
  <c r="V1371" i="5" s="1"/>
  <c r="S1489" i="5" a="1"/>
  <c r="S1489" i="5" s="1"/>
  <c r="T1489" i="5"/>
  <c r="V1489" i="5" s="1"/>
  <c r="S1297" i="5" a="1"/>
  <c r="S1297" i="5" s="1"/>
  <c r="T1297" i="5"/>
  <c r="S1339" i="5" a="1"/>
  <c r="S1339" i="5" s="1"/>
  <c r="T1339" i="5"/>
  <c r="S1484" i="5" a="1"/>
  <c r="S1484" i="5" s="1"/>
  <c r="T1484" i="5"/>
  <c r="V1484" i="5" s="1"/>
  <c r="S1270" i="5" a="1"/>
  <c r="S1270" i="5" s="1"/>
  <c r="T1270" i="5"/>
  <c r="V1270" i="5" s="1"/>
  <c r="S1280" i="5" a="1"/>
  <c r="S1280" i="5" s="1"/>
  <c r="T1280" i="5"/>
  <c r="S1357" i="5" a="1"/>
  <c r="S1357" i="5" s="1"/>
  <c r="T1357" i="5"/>
  <c r="S1360" i="5" a="1"/>
  <c r="S1360" i="5" s="1"/>
  <c r="T1360" i="5"/>
  <c r="V1360" i="5" s="1"/>
  <c r="S1473" i="5" a="1"/>
  <c r="S1473" i="5" s="1"/>
  <c r="T1473" i="5"/>
  <c r="V1473" i="5" s="1"/>
  <c r="S1413" i="5" a="1"/>
  <c r="S1413" i="5" s="1"/>
  <c r="T1413" i="5"/>
  <c r="S1385" i="5" a="1"/>
  <c r="S1385" i="5" s="1"/>
  <c r="T1385" i="5"/>
  <c r="S1399" i="5" a="1"/>
  <c r="S1399" i="5" s="1"/>
  <c r="T1399" i="5"/>
  <c r="V1399" i="5" s="1"/>
  <c r="S1430" i="5" a="1"/>
  <c r="S1430" i="5" s="1"/>
  <c r="T1430" i="5"/>
  <c r="V1430" i="5" s="1"/>
  <c r="S1438" i="5" a="1"/>
  <c r="S1438" i="5" s="1"/>
  <c r="T1438" i="5"/>
  <c r="S1458" i="5" a="1"/>
  <c r="S1458" i="5" s="1"/>
  <c r="T1458" i="5"/>
  <c r="S7" i="5" a="1"/>
  <c r="S7" i="5" s="1"/>
  <c r="T7" i="5"/>
  <c r="S1318" i="5" a="1"/>
  <c r="S1318" i="5" s="1"/>
  <c r="T1318" i="5"/>
  <c r="V1318" i="5" s="1"/>
  <c r="S1312" i="5" a="1"/>
  <c r="S1312" i="5" s="1"/>
  <c r="T1312" i="5"/>
  <c r="S1380" i="5" a="1"/>
  <c r="S1380" i="5" s="1"/>
  <c r="T1380" i="5"/>
  <c r="S1435" i="5" a="1"/>
  <c r="S1435" i="5" s="1"/>
  <c r="T1435" i="5"/>
  <c r="V1435" i="5" s="1"/>
  <c r="S1349" i="5" a="1"/>
  <c r="S1349" i="5" s="1"/>
  <c r="T1349" i="5"/>
  <c r="V1349" i="5" s="1"/>
  <c r="S1311" i="5" a="1"/>
  <c r="S1311" i="5" s="1"/>
  <c r="T1311" i="5"/>
  <c r="S1346" i="5" a="1"/>
  <c r="S1346" i="5" s="1"/>
  <c r="T1346" i="5"/>
  <c r="S1492" i="5" a="1"/>
  <c r="S1492" i="5" s="1"/>
  <c r="T1492" i="5"/>
  <c r="S1328" i="5" a="1"/>
  <c r="S1328" i="5" s="1"/>
  <c r="T1328" i="5"/>
  <c r="V1328" i="5" s="1"/>
  <c r="S1420" i="5" a="1"/>
  <c r="S1420" i="5" s="1"/>
  <c r="T1420" i="5"/>
  <c r="S6" i="5" a="1"/>
  <c r="S6" i="5" s="1"/>
  <c r="T6" i="5"/>
  <c r="S4" i="5" a="1"/>
  <c r="S4" i="5" s="1"/>
  <c r="T4" i="5"/>
  <c r="S1279" i="5" a="1"/>
  <c r="S1279" i="5" s="1"/>
  <c r="T1279" i="5"/>
  <c r="V1279" i="5" s="1"/>
  <c r="S1321" i="5" a="1"/>
  <c r="S1321" i="5" s="1"/>
  <c r="T1321" i="5"/>
  <c r="S1498" i="5" a="1"/>
  <c r="S1498" i="5" s="1"/>
  <c r="T1498" i="5"/>
  <c r="V1498" i="5" s="1"/>
  <c r="S5" i="5" a="1"/>
  <c r="S5" i="5" s="1"/>
  <c r="T5" i="5"/>
  <c r="S1353" i="5" a="1"/>
  <c r="S1353" i="5" s="1"/>
  <c r="T1353" i="5"/>
  <c r="V1353" i="5" s="1"/>
  <c r="S1283" i="5" a="1"/>
  <c r="S1283" i="5" s="1"/>
  <c r="T1283" i="5"/>
  <c r="S1315" i="5" a="1"/>
  <c r="S1315" i="5" s="1"/>
  <c r="T1315" i="5"/>
  <c r="V1315" i="5" s="1"/>
  <c r="S1284" i="5" a="1"/>
  <c r="S1284" i="5" s="1"/>
  <c r="T1284" i="5"/>
  <c r="V1284" i="5" s="1"/>
  <c r="S1316" i="5" a="1"/>
  <c r="S1316" i="5" s="1"/>
  <c r="T1316" i="5"/>
  <c r="S1269" i="5" a="1"/>
  <c r="S1269" i="5" s="1"/>
  <c r="T1269" i="5"/>
  <c r="S1301" i="5" a="1"/>
  <c r="S1301" i="5" s="1"/>
  <c r="T1301" i="5"/>
  <c r="V1301" i="5" s="1"/>
  <c r="S1429" i="5" a="1"/>
  <c r="S1429" i="5" s="1"/>
  <c r="T1429" i="5"/>
  <c r="V1429" i="5" s="1"/>
  <c r="S1365" i="5" a="1"/>
  <c r="S1365" i="5" s="1"/>
  <c r="T1365" i="5"/>
  <c r="V1365" i="5" s="1"/>
  <c r="S1350" i="5" a="1"/>
  <c r="S1350" i="5" s="1"/>
  <c r="T1350" i="5"/>
  <c r="S1394" i="5" a="1"/>
  <c r="S1394" i="5" s="1"/>
  <c r="T1394" i="5"/>
  <c r="V1394" i="5" s="1"/>
  <c r="S1343" i="5" a="1"/>
  <c r="S1343" i="5" s="1"/>
  <c r="T1343" i="5"/>
  <c r="V1343" i="5" s="1"/>
  <c r="S1375" i="5" a="1"/>
  <c r="S1375" i="5" s="1"/>
  <c r="T1375" i="5"/>
  <c r="V1375" i="5" s="1"/>
  <c r="S1332" i="5" a="1"/>
  <c r="S1332" i="5" s="1"/>
  <c r="T1332" i="5"/>
  <c r="S1364" i="5" a="1"/>
  <c r="S1364" i="5" s="1"/>
  <c r="T1364" i="5"/>
  <c r="V1364" i="5" s="1"/>
  <c r="S1379" i="5" a="1"/>
  <c r="S1379" i="5" s="1"/>
  <c r="T1379" i="5"/>
  <c r="V1379" i="5" s="1"/>
  <c r="S1414" i="5" a="1"/>
  <c r="S1414" i="5" s="1"/>
  <c r="T1414" i="5"/>
  <c r="S1389" i="5" a="1"/>
  <c r="S1389" i="5" s="1"/>
  <c r="T1389" i="5"/>
  <c r="S1403" i="5" a="1"/>
  <c r="S1403" i="5" s="1"/>
  <c r="T1403" i="5"/>
  <c r="V1403" i="5" s="1"/>
  <c r="S1408" i="5" a="1"/>
  <c r="S1408" i="5" s="1"/>
  <c r="T1408" i="5"/>
  <c r="V1408" i="5" s="1"/>
  <c r="S1425" i="5" a="1"/>
  <c r="S1425" i="5" s="1"/>
  <c r="T1425" i="5"/>
  <c r="V1425" i="5" s="1"/>
  <c r="S1439" i="5" a="1"/>
  <c r="S1439" i="5" s="1"/>
  <c r="T1439" i="5"/>
  <c r="S1424" i="5" a="1"/>
  <c r="S1424" i="5" s="1"/>
  <c r="T1424" i="5"/>
  <c r="V1424" i="5" s="1"/>
  <c r="S1442" i="5" a="1"/>
  <c r="S1442" i="5" s="1"/>
  <c r="T1442" i="5"/>
  <c r="V1442" i="5" s="1"/>
  <c r="S1443" i="5" a="1"/>
  <c r="S1443" i="5" s="1"/>
  <c r="T1443" i="5"/>
  <c r="V1443" i="5" s="1"/>
  <c r="S1459" i="5" a="1"/>
  <c r="S1459" i="5" s="1"/>
  <c r="T1459" i="5"/>
  <c r="S1500" i="5" a="1"/>
  <c r="S1500" i="5" s="1"/>
  <c r="T1500" i="5"/>
  <c r="V1500" i="5" s="1"/>
  <c r="S1491" i="5" a="1"/>
  <c r="S1491" i="5" s="1"/>
  <c r="T1491" i="5"/>
  <c r="V1491" i="5" s="1"/>
  <c r="S1499" i="5" a="1"/>
  <c r="S1499" i="5" s="1"/>
  <c r="T1499" i="5"/>
  <c r="V1499" i="5" s="1"/>
  <c r="S1286" i="5" a="1"/>
  <c r="S1286" i="5" s="1"/>
  <c r="T1286" i="5"/>
  <c r="S1298" i="5" a="1"/>
  <c r="S1298" i="5" s="1"/>
  <c r="T1298" i="5"/>
  <c r="S1287" i="5" a="1"/>
  <c r="S1287" i="5" s="1"/>
  <c r="T1287" i="5"/>
  <c r="V1287" i="5" s="1"/>
  <c r="S1333" i="5" a="1"/>
  <c r="S1333" i="5" s="1"/>
  <c r="T1333" i="5"/>
  <c r="V1333" i="5" s="1"/>
  <c r="S1288" i="5" a="1"/>
  <c r="S1288" i="5" s="1"/>
  <c r="T1288" i="5"/>
  <c r="V1288" i="5" s="1"/>
  <c r="S1319" i="5" a="1"/>
  <c r="S1319" i="5" s="1"/>
  <c r="T1319" i="5"/>
  <c r="V1319" i="5" s="1"/>
  <c r="S1273" i="5" a="1"/>
  <c r="S1273" i="5" s="1"/>
  <c r="T1273" i="5"/>
  <c r="V1273" i="5" s="1"/>
  <c r="S1305" i="5" a="1"/>
  <c r="S1305" i="5" s="1"/>
  <c r="T1305" i="5"/>
  <c r="V1305" i="5" s="1"/>
  <c r="S1337" i="5" a="1"/>
  <c r="S1337" i="5" s="1"/>
  <c r="T1337" i="5"/>
  <c r="V1337" i="5" s="1"/>
  <c r="S1322" i="5" a="1"/>
  <c r="S1322" i="5" s="1"/>
  <c r="T1322" i="5"/>
  <c r="S1354" i="5" a="1"/>
  <c r="S1354" i="5" s="1"/>
  <c r="T1354" i="5"/>
  <c r="V1354" i="5" s="1"/>
  <c r="S1382" i="5" a="1"/>
  <c r="S1382" i="5" s="1"/>
  <c r="T1382" i="5"/>
  <c r="V1382" i="5" s="1"/>
  <c r="S1347" i="5" a="1"/>
  <c r="S1347" i="5" s="1"/>
  <c r="T1347" i="5"/>
  <c r="V1347" i="5" s="1"/>
  <c r="S1390" i="5" a="1"/>
  <c r="S1390" i="5" s="1"/>
  <c r="T1390" i="5"/>
  <c r="V1390" i="5" s="1"/>
  <c r="S1336" i="5" a="1"/>
  <c r="S1336" i="5" s="1"/>
  <c r="T1336" i="5"/>
  <c r="V1336" i="5" s="1"/>
  <c r="S1368" i="5" a="1"/>
  <c r="S1368" i="5" s="1"/>
  <c r="T1368" i="5"/>
  <c r="V1368" i="5" s="1"/>
  <c r="S1383" i="5" a="1"/>
  <c r="S1383" i="5" s="1"/>
  <c r="T1383" i="5"/>
  <c r="V1383" i="5" s="1"/>
  <c r="S1384" i="5" a="1"/>
  <c r="S1384" i="5" s="1"/>
  <c r="T1384" i="5"/>
  <c r="V1384" i="5" s="1"/>
  <c r="S1393" i="5" a="1"/>
  <c r="S1393" i="5" s="1"/>
  <c r="T1393" i="5"/>
  <c r="V1393" i="5" s="1"/>
  <c r="S1407" i="5" a="1"/>
  <c r="S1407" i="5" s="1"/>
  <c r="T1407" i="5"/>
  <c r="V1407" i="5" s="1"/>
  <c r="S1412" i="5" a="1"/>
  <c r="S1412" i="5" s="1"/>
  <c r="T1412" i="5"/>
  <c r="V1412" i="5" s="1"/>
  <c r="S1472" i="5" a="1"/>
  <c r="S1472" i="5" s="1"/>
  <c r="T1472" i="5"/>
  <c r="V1472" i="5" s="1"/>
  <c r="S1453" i="5" a="1"/>
  <c r="S1453" i="5" s="1"/>
  <c r="T1453" i="5"/>
  <c r="V1453" i="5" s="1"/>
  <c r="S1428" i="5" a="1"/>
  <c r="S1428" i="5" s="1"/>
  <c r="T1428" i="5"/>
  <c r="V1428" i="5" s="1"/>
  <c r="S1446" i="5" a="1"/>
  <c r="S1446" i="5" s="1"/>
  <c r="T1446" i="5"/>
  <c r="V1446" i="5" s="1"/>
  <c r="S1447" i="5" a="1"/>
  <c r="S1447" i="5" s="1"/>
  <c r="T1447" i="5"/>
  <c r="V1447" i="5" s="1"/>
  <c r="S1497" i="5" a="1"/>
  <c r="S1497" i="5" s="1"/>
  <c r="T1497" i="5"/>
  <c r="V1497" i="5" s="1"/>
  <c r="S1462" i="5" a="1"/>
  <c r="S1462" i="5" s="1"/>
  <c r="T1462" i="5"/>
  <c r="V1462" i="5" s="1"/>
  <c r="S1496" i="5" a="1"/>
  <c r="S1496" i="5" s="1"/>
  <c r="T1496" i="5"/>
  <c r="V1496" i="5" s="1"/>
  <c r="S1456" i="5" a="1"/>
  <c r="S1456" i="5" s="1"/>
  <c r="T1456" i="5"/>
  <c r="V1456" i="5" s="1"/>
  <c r="S1314" i="5" a="1"/>
  <c r="S1314" i="5" s="1"/>
  <c r="T1314" i="5"/>
  <c r="V1314" i="5" s="1"/>
  <c r="S1291" i="5" a="1"/>
  <c r="S1291" i="5" s="1"/>
  <c r="T1291" i="5"/>
  <c r="S1292" i="5" a="1"/>
  <c r="S1292" i="5" s="1"/>
  <c r="T1292" i="5"/>
  <c r="S1369" i="5" a="1"/>
  <c r="S1369" i="5" s="1"/>
  <c r="T1369" i="5"/>
  <c r="S1277" i="5" a="1"/>
  <c r="S1277" i="5" s="1"/>
  <c r="T1277" i="5"/>
  <c r="V1277" i="5" s="1"/>
  <c r="S1309" i="5" a="1"/>
  <c r="S1309" i="5" s="1"/>
  <c r="T1309" i="5"/>
  <c r="S1401" i="5" a="1"/>
  <c r="S1401" i="5" s="1"/>
  <c r="T1401" i="5"/>
  <c r="S1326" i="5" a="1"/>
  <c r="S1326" i="5" s="1"/>
  <c r="T1326" i="5"/>
  <c r="V1326" i="5" s="1"/>
  <c r="S1358" i="5" a="1"/>
  <c r="S1358" i="5" s="1"/>
  <c r="T1358" i="5"/>
  <c r="V1358" i="5" s="1"/>
  <c r="S1409" i="5" a="1"/>
  <c r="S1409" i="5" s="1"/>
  <c r="T1409" i="5"/>
  <c r="S1351" i="5" a="1"/>
  <c r="S1351" i="5" s="1"/>
  <c r="T1351" i="5"/>
  <c r="S1398" i="5" a="1"/>
  <c r="S1398" i="5" s="1"/>
  <c r="T1398" i="5"/>
  <c r="V1398" i="5" s="1"/>
  <c r="S1340" i="5" a="1"/>
  <c r="S1340" i="5" s="1"/>
  <c r="T1340" i="5"/>
  <c r="V1340" i="5" s="1"/>
  <c r="S1372" i="5" a="1"/>
  <c r="S1372" i="5" s="1"/>
  <c r="T1372" i="5"/>
  <c r="V1372" i="5" s="1"/>
  <c r="S1387" i="5" a="1"/>
  <c r="S1387" i="5" s="1"/>
  <c r="T1387" i="5"/>
  <c r="S1388" i="5" a="1"/>
  <c r="S1388" i="5" s="1"/>
  <c r="T1388" i="5"/>
  <c r="V1388" i="5" s="1"/>
  <c r="S1397" i="5" a="1"/>
  <c r="S1397" i="5" s="1"/>
  <c r="T1397" i="5"/>
  <c r="V1397" i="5" s="1"/>
  <c r="S1411" i="5" a="1"/>
  <c r="S1411" i="5" s="1"/>
  <c r="T1411" i="5"/>
  <c r="S1416" i="5" a="1"/>
  <c r="S1416" i="5" s="1"/>
  <c r="T1416" i="5"/>
  <c r="S1449" i="5" a="1"/>
  <c r="S1449" i="5" s="1"/>
  <c r="T1449" i="5"/>
  <c r="V1449" i="5" s="1"/>
  <c r="S1474" i="5" a="1"/>
  <c r="S1474" i="5" s="1"/>
  <c r="T1474" i="5"/>
  <c r="V1474" i="5" s="1"/>
  <c r="S1432" i="5" a="1"/>
  <c r="S1432" i="5" s="1"/>
  <c r="T1432" i="5"/>
  <c r="S1450" i="5" a="1"/>
  <c r="S1450" i="5" s="1"/>
  <c r="T1450" i="5"/>
  <c r="S1451" i="5" a="1"/>
  <c r="S1451" i="5" s="1"/>
  <c r="T1451" i="5"/>
  <c r="V1451" i="5" s="1"/>
  <c r="S1444" i="5" a="1"/>
  <c r="S1444" i="5" s="1"/>
  <c r="T1444" i="5"/>
  <c r="V1444" i="5" s="1"/>
  <c r="S1466" i="5" a="1"/>
  <c r="S1466" i="5" s="1"/>
  <c r="T1466" i="5"/>
  <c r="V1466" i="5" s="1"/>
  <c r="S1502" i="5" a="1"/>
  <c r="S1502" i="5" s="1"/>
  <c r="T1502" i="5"/>
  <c r="S1460" i="5" a="1"/>
  <c r="S1460" i="5" s="1"/>
  <c r="T1460" i="5"/>
  <c r="V1460" i="5" s="1"/>
  <c r="S1290" i="5" a="1"/>
  <c r="S1290" i="5" s="1"/>
  <c r="T1290" i="5"/>
  <c r="V1290" i="5" s="1"/>
  <c r="S1295" i="5" a="1"/>
  <c r="S1295" i="5" s="1"/>
  <c r="T1295" i="5"/>
  <c r="V1295" i="5" s="1"/>
  <c r="S1296" i="5" a="1"/>
  <c r="S1296" i="5" s="1"/>
  <c r="T1296" i="5"/>
  <c r="V1296" i="5" s="1"/>
  <c r="S1400" i="5" a="1"/>
  <c r="S1400" i="5" s="1"/>
  <c r="T1400" i="5"/>
  <c r="V1400" i="5" s="1"/>
  <c r="S1281" i="5" a="1"/>
  <c r="S1281" i="5" s="1"/>
  <c r="T1281" i="5"/>
  <c r="V1281" i="5" s="1"/>
  <c r="S1313" i="5" a="1"/>
  <c r="S1313" i="5" s="1"/>
  <c r="T1313" i="5"/>
  <c r="V1313" i="5" s="1"/>
  <c r="S1325" i="5" a="1"/>
  <c r="S1325" i="5" s="1"/>
  <c r="T1325" i="5"/>
  <c r="S1330" i="5" a="1"/>
  <c r="S1330" i="5" s="1"/>
  <c r="T1330" i="5"/>
  <c r="S1362" i="5" a="1"/>
  <c r="S1362" i="5" s="1"/>
  <c r="T1362" i="5"/>
  <c r="V1362" i="5" s="1"/>
  <c r="S1323" i="5" a="1"/>
  <c r="S1323" i="5" s="1"/>
  <c r="T1323" i="5"/>
  <c r="V1323" i="5" s="1"/>
  <c r="S1355" i="5" a="1"/>
  <c r="S1355" i="5" s="1"/>
  <c r="T1355" i="5"/>
  <c r="V1355" i="5" s="1"/>
  <c r="S1402" i="5" a="1"/>
  <c r="S1402" i="5" s="1"/>
  <c r="T1402" i="5"/>
  <c r="V1402" i="5" s="1"/>
  <c r="S1344" i="5" a="1"/>
  <c r="S1344" i="5" s="1"/>
  <c r="T1344" i="5"/>
  <c r="V1344" i="5" s="1"/>
  <c r="S1376" i="5" a="1"/>
  <c r="S1376" i="5" s="1"/>
  <c r="T1376" i="5"/>
  <c r="V1376" i="5" s="1"/>
  <c r="S1391" i="5" a="1"/>
  <c r="S1391" i="5" s="1"/>
  <c r="T1391" i="5"/>
  <c r="V1391" i="5" s="1"/>
  <c r="S1392" i="5" a="1"/>
  <c r="S1392" i="5" s="1"/>
  <c r="T1392" i="5"/>
  <c r="V1392" i="5" s="1"/>
  <c r="S1406" i="5" a="1"/>
  <c r="S1406" i="5" s="1"/>
  <c r="T1406" i="5"/>
  <c r="V1406" i="5" s="1"/>
  <c r="S1415" i="5" a="1"/>
  <c r="S1415" i="5" s="1"/>
  <c r="T1415" i="5"/>
  <c r="V1415" i="5" s="1"/>
  <c r="S1417" i="5" a="1"/>
  <c r="S1417" i="5" s="1"/>
  <c r="T1417" i="5"/>
  <c r="V1417" i="5" s="1"/>
  <c r="S1469" i="5" a="1"/>
  <c r="S1469" i="5" s="1"/>
  <c r="T1469" i="5"/>
  <c r="V1469" i="5" s="1"/>
  <c r="S1493" i="5" a="1"/>
  <c r="S1493" i="5" s="1"/>
  <c r="T1493" i="5"/>
  <c r="V1493" i="5" s="1"/>
  <c r="S1436" i="5" a="1"/>
  <c r="S1436" i="5" s="1"/>
  <c r="T1436" i="5"/>
  <c r="V1436" i="5" s="1"/>
  <c r="S1454" i="5" a="1"/>
  <c r="S1454" i="5" s="1"/>
  <c r="T1454" i="5"/>
  <c r="V1454" i="5" s="1"/>
  <c r="S1455" i="5" a="1"/>
  <c r="S1455" i="5" s="1"/>
  <c r="T1455" i="5"/>
  <c r="V1455" i="5" s="1"/>
  <c r="S1448" i="5" a="1"/>
  <c r="S1448" i="5" s="1"/>
  <c r="T1448" i="5"/>
  <c r="V1448" i="5" s="1"/>
  <c r="S1467" i="5" a="1"/>
  <c r="S1467" i="5" s="1"/>
  <c r="T1467" i="5"/>
  <c r="V1467" i="5" s="1"/>
  <c r="S1494" i="5" a="1"/>
  <c r="S1494" i="5" s="1"/>
  <c r="T1494" i="5"/>
  <c r="V1494" i="5" s="1"/>
  <c r="S1464" i="5" a="1"/>
  <c r="S1464" i="5" s="1"/>
  <c r="T1464" i="5"/>
  <c r="V1464" i="5" s="1"/>
  <c r="S1302" i="5" a="1"/>
  <c r="S1302" i="5" s="1"/>
  <c r="T1302" i="5"/>
  <c r="V1302" i="5" s="1"/>
  <c r="S1267" i="5" a="1"/>
  <c r="S1267" i="5" s="1"/>
  <c r="T1267" i="5"/>
  <c r="V1267" i="5" s="1"/>
  <c r="S1299" i="5" a="1"/>
  <c r="S1299" i="5" s="1"/>
  <c r="T1299" i="5"/>
  <c r="S1268" i="5" a="1"/>
  <c r="S1268" i="5" s="1"/>
  <c r="T1268" i="5"/>
  <c r="V1268" i="5" s="1"/>
  <c r="S1300" i="5" a="1"/>
  <c r="S1300" i="5" s="1"/>
  <c r="T1300" i="5"/>
  <c r="V1300" i="5" s="1"/>
  <c r="S1285" i="5" a="1"/>
  <c r="S1285" i="5" s="1"/>
  <c r="T1285" i="5"/>
  <c r="V1285" i="5" s="1"/>
  <c r="S1317" i="5" a="1"/>
  <c r="S1317" i="5" s="1"/>
  <c r="T1317" i="5"/>
  <c r="S1361" i="5" a="1"/>
  <c r="S1361" i="5" s="1"/>
  <c r="T1361" i="5"/>
  <c r="V1361" i="5" s="1"/>
  <c r="S1334" i="5" a="1"/>
  <c r="S1334" i="5" s="1"/>
  <c r="T1334" i="5"/>
  <c r="V1334" i="5" s="1"/>
  <c r="S1366" i="5" a="1"/>
  <c r="S1366" i="5" s="1"/>
  <c r="T1366" i="5"/>
  <c r="V1366" i="5" s="1"/>
  <c r="S1327" i="5" a="1"/>
  <c r="S1327" i="5" s="1"/>
  <c r="T1327" i="5"/>
  <c r="S1359" i="5" a="1"/>
  <c r="S1359" i="5" s="1"/>
  <c r="T1359" i="5"/>
  <c r="V1359" i="5" s="1"/>
  <c r="S1465" i="5" a="1"/>
  <c r="S1465" i="5" s="1"/>
  <c r="T1465" i="5"/>
  <c r="V1465" i="5" s="1"/>
  <c r="S1348" i="5" a="1"/>
  <c r="S1348" i="5" s="1"/>
  <c r="T1348" i="5"/>
  <c r="V1348" i="5" s="1"/>
  <c r="S1377" i="5" a="1"/>
  <c r="S1377" i="5" s="1"/>
  <c r="T1377" i="5"/>
  <c r="S1395" i="5" a="1"/>
  <c r="S1395" i="5" s="1"/>
  <c r="T1395" i="5"/>
  <c r="V1395" i="5" s="1"/>
  <c r="S1396" i="5" a="1"/>
  <c r="S1396" i="5" s="1"/>
  <c r="T1396" i="5"/>
  <c r="V1396" i="5" s="1"/>
  <c r="S1433" i="5" a="1"/>
  <c r="S1433" i="5" s="1"/>
  <c r="T1433" i="5"/>
  <c r="V1433" i="5" s="1"/>
  <c r="S1421" i="5" a="1"/>
  <c r="S1421" i="5" s="1"/>
  <c r="T1421" i="5"/>
  <c r="S1418" i="5" a="1"/>
  <c r="S1418" i="5" s="1"/>
  <c r="T1418" i="5"/>
  <c r="V1418" i="5" s="1"/>
  <c r="S1423" i="5" a="1"/>
  <c r="S1423" i="5" s="1"/>
  <c r="T1423" i="5"/>
  <c r="V1423" i="5" s="1"/>
  <c r="S1440" i="5" a="1"/>
  <c r="S1440" i="5" s="1"/>
  <c r="T1440" i="5"/>
  <c r="V1440" i="5" s="1"/>
  <c r="S1475" i="5" a="1"/>
  <c r="S1475" i="5" s="1"/>
  <c r="T1475" i="5"/>
  <c r="S1495" i="5" a="1"/>
  <c r="S1495" i="5" s="1"/>
  <c r="T1495" i="5"/>
  <c r="V1495" i="5" s="1"/>
  <c r="S1480" i="5" a="1"/>
  <c r="S1480" i="5" s="1"/>
  <c r="T1480" i="5"/>
  <c r="V1480" i="5" s="1"/>
  <c r="S1452" i="5" a="1"/>
  <c r="S1452" i="5" s="1"/>
  <c r="T1452" i="5"/>
  <c r="V1452" i="5" s="1"/>
  <c r="S1468" i="5" a="1"/>
  <c r="S1468" i="5" s="1"/>
  <c r="T1468" i="5"/>
  <c r="S1503" i="5" a="1"/>
  <c r="S1503" i="5" s="1"/>
  <c r="T1503" i="5"/>
  <c r="V1503" i="5" s="1"/>
  <c r="S1478" i="5" a="1"/>
  <c r="S1478" i="5" s="1"/>
  <c r="T1478" i="5"/>
  <c r="V1478" i="5" s="1"/>
  <c r="S1294" i="5" a="1"/>
  <c r="S1294" i="5" s="1"/>
  <c r="T1294" i="5"/>
  <c r="V1294" i="5" s="1"/>
  <c r="S1278" i="5" a="1"/>
  <c r="S1278" i="5" s="1"/>
  <c r="T1278" i="5"/>
  <c r="S1271" i="5" a="1"/>
  <c r="S1271" i="5" s="1"/>
  <c r="T1271" i="5"/>
  <c r="V1271" i="5" s="1"/>
  <c r="S1303" i="5" a="1"/>
  <c r="S1303" i="5" s="1"/>
  <c r="T1303" i="5"/>
  <c r="V1303" i="5" s="1"/>
  <c r="S1272" i="5" a="1"/>
  <c r="S1272" i="5" s="1"/>
  <c r="T1272" i="5"/>
  <c r="V1272" i="5" s="1"/>
  <c r="S1304" i="5" a="1"/>
  <c r="S1304" i="5" s="1"/>
  <c r="T1304" i="5"/>
  <c r="S1289" i="5" a="1"/>
  <c r="S1289" i="5" s="1"/>
  <c r="T1289" i="5"/>
  <c r="V1289" i="5" s="1"/>
  <c r="S1341" i="5" a="1"/>
  <c r="S1341" i="5" s="1"/>
  <c r="T1341" i="5"/>
  <c r="V1341" i="5" s="1"/>
  <c r="S1345" i="5" a="1"/>
  <c r="S1345" i="5" s="1"/>
  <c r="T1345" i="5"/>
  <c r="V1345" i="5" s="1"/>
  <c r="S1338" i="5" a="1"/>
  <c r="S1338" i="5" s="1"/>
  <c r="T1338" i="5"/>
  <c r="S1370" i="5" a="1"/>
  <c r="S1370" i="5" s="1"/>
  <c r="T1370" i="5"/>
  <c r="V1370" i="5" s="1"/>
  <c r="S1331" i="5" a="1"/>
  <c r="S1331" i="5" s="1"/>
  <c r="T1331" i="5"/>
  <c r="V1331" i="5" s="1"/>
  <c r="S1363" i="5" a="1"/>
  <c r="S1363" i="5" s="1"/>
  <c r="T1363" i="5"/>
  <c r="V1363" i="5" s="1"/>
  <c r="S1320" i="5" a="1"/>
  <c r="S1320" i="5" s="1"/>
  <c r="T1320" i="5"/>
  <c r="S1352" i="5" a="1"/>
  <c r="S1352" i="5" s="1"/>
  <c r="T1352" i="5"/>
  <c r="V1352" i="5" s="1"/>
  <c r="S1378" i="5" a="1"/>
  <c r="S1378" i="5" s="1"/>
  <c r="T1378" i="5"/>
  <c r="V1378" i="5" s="1"/>
  <c r="S1405" i="5" a="1"/>
  <c r="S1405" i="5" s="1"/>
  <c r="T1405" i="5"/>
  <c r="V1405" i="5" s="1"/>
  <c r="S1404" i="5" a="1"/>
  <c r="S1404" i="5" s="1"/>
  <c r="T1404" i="5"/>
  <c r="S1434" i="5" a="1"/>
  <c r="S1434" i="5" s="1"/>
  <c r="T1434" i="5"/>
  <c r="V1434" i="5" s="1"/>
  <c r="S1422" i="5" a="1"/>
  <c r="S1422" i="5" s="1"/>
  <c r="T1422" i="5"/>
  <c r="V1422" i="5" s="1"/>
  <c r="S1419" i="5" a="1"/>
  <c r="S1419" i="5" s="1"/>
  <c r="T1419" i="5"/>
  <c r="V1419" i="5" s="1"/>
  <c r="S1427" i="5" a="1"/>
  <c r="S1427" i="5" s="1"/>
  <c r="T1427" i="5"/>
  <c r="S1441" i="5" a="1"/>
  <c r="S1441" i="5" s="1"/>
  <c r="T1441" i="5"/>
  <c r="V1441" i="5" s="1"/>
  <c r="S1471" i="5" a="1"/>
  <c r="S1471" i="5" s="1"/>
  <c r="T1471" i="5"/>
  <c r="V1471" i="5" s="1"/>
  <c r="S1461" i="5" a="1"/>
  <c r="S1461" i="5" s="1"/>
  <c r="T1461" i="5"/>
  <c r="V1461" i="5" s="1"/>
  <c r="S1501" i="5" a="1"/>
  <c r="S1501" i="5" s="1"/>
  <c r="T1501" i="5"/>
  <c r="S1463" i="5" a="1"/>
  <c r="S1463" i="5" s="1"/>
  <c r="T1463" i="5"/>
  <c r="V1463" i="5" s="1"/>
  <c r="S1483" i="5" a="1"/>
  <c r="S1483" i="5" s="1"/>
  <c r="T1483" i="5"/>
  <c r="V1483" i="5" s="1"/>
  <c r="S1479" i="5" a="1"/>
  <c r="S1479" i="5" s="1"/>
  <c r="T1479" i="5"/>
  <c r="V1479" i="5" s="1"/>
  <c r="S1481" i="5" a="1"/>
  <c r="S1481" i="5" s="1"/>
  <c r="T1481" i="5"/>
  <c r="S1310" i="5" a="1"/>
  <c r="S1310" i="5" s="1"/>
  <c r="T1310" i="5"/>
  <c r="V1310" i="5" s="1"/>
  <c r="S1266" i="5" a="1"/>
  <c r="S1266" i="5" s="1"/>
  <c r="T1266" i="5"/>
  <c r="V1266" i="5" s="1"/>
  <c r="S1274" i="5" a="1"/>
  <c r="S1274" i="5" s="1"/>
  <c r="T1274" i="5"/>
  <c r="V1274" i="5" s="1"/>
  <c r="S1282" i="5" a="1"/>
  <c r="S1282" i="5" s="1"/>
  <c r="T1282" i="5"/>
  <c r="S1306" i="5" a="1"/>
  <c r="S1306" i="5" s="1"/>
  <c r="T1306" i="5"/>
  <c r="V1306" i="5" s="1"/>
  <c r="S1275" i="5" a="1"/>
  <c r="S1275" i="5" s="1"/>
  <c r="T1275" i="5"/>
  <c r="V1275" i="5" s="1"/>
  <c r="S1307" i="5" a="1"/>
  <c r="S1307" i="5" s="1"/>
  <c r="T1307" i="5"/>
  <c r="V1307" i="5" s="1"/>
  <c r="S1276" i="5" a="1"/>
  <c r="S1276" i="5" s="1"/>
  <c r="T1276" i="5"/>
  <c r="S1308" i="5" a="1"/>
  <c r="S1308" i="5" s="1"/>
  <c r="T1308" i="5"/>
  <c r="V1308" i="5" s="1"/>
  <c r="S1293" i="5" a="1"/>
  <c r="S1293" i="5" s="1"/>
  <c r="T1293" i="5"/>
  <c r="V1293" i="5" s="1"/>
  <c r="S1329" i="5" a="1"/>
  <c r="S1329" i="5" s="1"/>
  <c r="T1329" i="5"/>
  <c r="V1329" i="5" s="1"/>
  <c r="S1373" i="5" a="1"/>
  <c r="S1373" i="5" s="1"/>
  <c r="T1373" i="5"/>
  <c r="S1342" i="5" a="1"/>
  <c r="S1342" i="5" s="1"/>
  <c r="T1342" i="5"/>
  <c r="V1342" i="5" s="1"/>
  <c r="S1374" i="5" a="1"/>
  <c r="S1374" i="5" s="1"/>
  <c r="T1374" i="5"/>
  <c r="V1374" i="5" s="1"/>
  <c r="S1335" i="5" a="1"/>
  <c r="S1335" i="5" s="1"/>
  <c r="T1335" i="5"/>
  <c r="V1335" i="5" s="1"/>
  <c r="S1367" i="5" a="1"/>
  <c r="S1367" i="5" s="1"/>
  <c r="T1367" i="5"/>
  <c r="S1324" i="5" a="1"/>
  <c r="S1324" i="5" s="1"/>
  <c r="T1324" i="5"/>
  <c r="V1324" i="5" s="1"/>
  <c r="S1356" i="5" a="1"/>
  <c r="S1356" i="5" s="1"/>
  <c r="T1356" i="5"/>
  <c r="V1356" i="5" s="1"/>
  <c r="S1410" i="5" a="1"/>
  <c r="S1410" i="5" s="1"/>
  <c r="T1410" i="5"/>
  <c r="V1410" i="5" s="1"/>
  <c r="S1476" i="5" a="1"/>
  <c r="S1476" i="5" s="1"/>
  <c r="T1476" i="5"/>
  <c r="S1381" i="5" a="1"/>
  <c r="S1381" i="5" s="1"/>
  <c r="T1381" i="5"/>
  <c r="V1381" i="5" s="1"/>
  <c r="S1445" i="5" a="1"/>
  <c r="S1445" i="5" s="1"/>
  <c r="T1445" i="5"/>
  <c r="V1445" i="5" s="1"/>
  <c r="S1426" i="5" a="1"/>
  <c r="S1426" i="5" s="1"/>
  <c r="T1426" i="5"/>
  <c r="V1426" i="5" s="1"/>
  <c r="S1437" i="5" a="1"/>
  <c r="S1437" i="5" s="1"/>
  <c r="T1437" i="5"/>
  <c r="S1431" i="5" a="1"/>
  <c r="S1431" i="5" s="1"/>
  <c r="T1431" i="5"/>
  <c r="V1431" i="5" s="1"/>
  <c r="S1470" i="5" a="1"/>
  <c r="S1470" i="5" s="1"/>
  <c r="T1470" i="5"/>
  <c r="V1470" i="5" s="1"/>
  <c r="S1488" i="5" a="1"/>
  <c r="S1488" i="5" s="1"/>
  <c r="T1488" i="5"/>
  <c r="V1488" i="5" s="1"/>
  <c r="S1487" i="5" a="1"/>
  <c r="S1487" i="5" s="1"/>
  <c r="T1487" i="5"/>
  <c r="S1457" i="5" a="1"/>
  <c r="S1457" i="5" s="1"/>
  <c r="T1457" i="5"/>
  <c r="V1457" i="5" s="1"/>
  <c r="S1477" i="5" a="1"/>
  <c r="S1477" i="5" s="1"/>
  <c r="T1477" i="5"/>
  <c r="V1477" i="5" s="1"/>
  <c r="S1486" i="5" a="1"/>
  <c r="S1486" i="5" s="1"/>
  <c r="T1486" i="5"/>
  <c r="V1486" i="5" s="1"/>
  <c r="S1482" i="5" a="1"/>
  <c r="S1482" i="5" s="1"/>
  <c r="T1482" i="5"/>
  <c r="S1490" i="5" a="1"/>
  <c r="S1490" i="5" s="1"/>
  <c r="T1490" i="5"/>
  <c r="V1490" i="5" s="1"/>
  <c r="O313" i="5" a="1"/>
  <c r="O313" i="5" s="1"/>
  <c r="N313" i="5" a="1"/>
  <c r="N313" i="5" s="1"/>
  <c r="Q313" i="5" a="1"/>
  <c r="Q313" i="5" s="1"/>
  <c r="M313" i="5" a="1"/>
  <c r="M313" i="5" s="1"/>
  <c r="P313" i="5" a="1"/>
  <c r="P313" i="5" s="1"/>
  <c r="L313" i="5" a="1"/>
  <c r="L313" i="5" s="1"/>
  <c r="O116" i="5" a="1"/>
  <c r="O116" i="5" s="1"/>
  <c r="N116" i="5" a="1"/>
  <c r="N116" i="5" s="1"/>
  <c r="Q116" i="5" a="1"/>
  <c r="Q116" i="5" s="1"/>
  <c r="M116" i="5" a="1"/>
  <c r="M116" i="5" s="1"/>
  <c r="P116" i="5" a="1"/>
  <c r="P116" i="5" s="1"/>
  <c r="L116" i="5" a="1"/>
  <c r="L116" i="5" s="1"/>
  <c r="N5" i="5" a="1"/>
  <c r="N5" i="5" s="1"/>
  <c r="M5" i="5" a="1"/>
  <c r="M5" i="5" s="1"/>
  <c r="Q5" i="5" a="1"/>
  <c r="Q5" i="5" s="1"/>
  <c r="P5" i="5" a="1"/>
  <c r="P5" i="5" s="1"/>
  <c r="O5" i="5" a="1"/>
  <c r="O5" i="5" s="1"/>
  <c r="L5" i="5" a="1"/>
  <c r="L5" i="5" s="1"/>
  <c r="O104" i="5" a="1"/>
  <c r="O104" i="5" s="1"/>
  <c r="N104" i="5" a="1"/>
  <c r="N104" i="5" s="1"/>
  <c r="Q104" i="5" a="1"/>
  <c r="Q104" i="5" s="1"/>
  <c r="M104" i="5" a="1"/>
  <c r="M104" i="5" s="1"/>
  <c r="P104" i="5" a="1"/>
  <c r="P104" i="5" s="1"/>
  <c r="L104" i="5" a="1"/>
  <c r="L104" i="5" s="1"/>
  <c r="O249" i="5" a="1"/>
  <c r="O249" i="5" s="1"/>
  <c r="N249" i="5" a="1"/>
  <c r="N249" i="5" s="1"/>
  <c r="Q249" i="5" a="1"/>
  <c r="Q249" i="5" s="1"/>
  <c r="M249" i="5" a="1"/>
  <c r="M249" i="5" s="1"/>
  <c r="P249" i="5" a="1"/>
  <c r="P249" i="5" s="1"/>
  <c r="L249" i="5" a="1"/>
  <c r="L249" i="5" s="1"/>
  <c r="O8" i="5" a="1"/>
  <c r="O8" i="5" s="1"/>
  <c r="N8" i="5" a="1"/>
  <c r="N8" i="5" s="1"/>
  <c r="Q8" i="5" a="1"/>
  <c r="Q8" i="5" s="1"/>
  <c r="M8" i="5" a="1"/>
  <c r="M8" i="5" s="1"/>
  <c r="L8" i="5" a="1"/>
  <c r="L8" i="5" s="1"/>
  <c r="P8" i="5" a="1"/>
  <c r="P8" i="5" s="1"/>
  <c r="O80" i="5" a="1"/>
  <c r="O80" i="5" s="1"/>
  <c r="N80" i="5" a="1"/>
  <c r="N80" i="5" s="1"/>
  <c r="Q80" i="5" a="1"/>
  <c r="Q80" i="5" s="1"/>
  <c r="M80" i="5" a="1"/>
  <c r="M80" i="5" s="1"/>
  <c r="P80" i="5" a="1"/>
  <c r="P80" i="5" s="1"/>
  <c r="L80" i="5" a="1"/>
  <c r="L80" i="5" s="1"/>
  <c r="O108" i="5" a="1"/>
  <c r="O108" i="5" s="1"/>
  <c r="N108" i="5" a="1"/>
  <c r="N108" i="5" s="1"/>
  <c r="L108" i="5" a="1"/>
  <c r="L108" i="5" s="1"/>
  <c r="Q108" i="5" a="1"/>
  <c r="Q108" i="5" s="1"/>
  <c r="M108" i="5" a="1"/>
  <c r="M108" i="5" s="1"/>
  <c r="P108" i="5" a="1"/>
  <c r="P108" i="5" s="1"/>
  <c r="O21" i="5" a="1"/>
  <c r="O21" i="5" s="1"/>
  <c r="Q21" i="5" a="1"/>
  <c r="Q21" i="5" s="1"/>
  <c r="N21" i="5" a="1"/>
  <c r="N21" i="5" s="1"/>
  <c r="M21" i="5" a="1"/>
  <c r="M21" i="5" s="1"/>
  <c r="L21" i="5" a="1"/>
  <c r="L21" i="5" s="1"/>
  <c r="P21" i="5" a="1"/>
  <c r="P21" i="5" s="1"/>
  <c r="O36" i="5" a="1"/>
  <c r="O36" i="5" s="1"/>
  <c r="N36" i="5" a="1"/>
  <c r="N36" i="5" s="1"/>
  <c r="Q36" i="5" a="1"/>
  <c r="Q36" i="5" s="1"/>
  <c r="M36" i="5" a="1"/>
  <c r="M36" i="5" s="1"/>
  <c r="P36" i="5" a="1"/>
  <c r="P36" i="5" s="1"/>
  <c r="L36" i="5" a="1"/>
  <c r="L36" i="5" s="1"/>
  <c r="N15" i="5" a="1"/>
  <c r="N15" i="5" s="1"/>
  <c r="Q15" i="5" a="1"/>
  <c r="Q15" i="5" s="1"/>
  <c r="L15" i="5" a="1"/>
  <c r="L15" i="5" s="1"/>
  <c r="M15" i="5" a="1"/>
  <c r="M15" i="5" s="1"/>
  <c r="P15" i="5" a="1"/>
  <c r="P15" i="5" s="1"/>
  <c r="O15" i="5" a="1"/>
  <c r="O15" i="5" s="1"/>
  <c r="N53" i="5" a="1"/>
  <c r="N53" i="5" s="1"/>
  <c r="M53" i="5" a="1"/>
  <c r="M53" i="5" s="1"/>
  <c r="Q53" i="5" a="1"/>
  <c r="Q53" i="5" s="1"/>
  <c r="P53" i="5" a="1"/>
  <c r="P53" i="5" s="1"/>
  <c r="L53" i="5" a="1"/>
  <c r="L53" i="5" s="1"/>
  <c r="O53" i="5" a="1"/>
  <c r="O53" i="5" s="1"/>
  <c r="N85" i="5" a="1"/>
  <c r="N85" i="5" s="1"/>
  <c r="Q85" i="5" a="1"/>
  <c r="Q85" i="5" s="1"/>
  <c r="M85" i="5" a="1"/>
  <c r="M85" i="5" s="1"/>
  <c r="P85" i="5" a="1"/>
  <c r="P85" i="5" s="1"/>
  <c r="L85" i="5" a="1"/>
  <c r="L85" i="5" s="1"/>
  <c r="O85" i="5" a="1"/>
  <c r="O85" i="5" s="1"/>
  <c r="N117" i="5" a="1"/>
  <c r="N117" i="5" s="1"/>
  <c r="Q117" i="5" a="1"/>
  <c r="Q117" i="5" s="1"/>
  <c r="M117" i="5" a="1"/>
  <c r="M117" i="5" s="1"/>
  <c r="P117" i="5" a="1"/>
  <c r="P117" i="5" s="1"/>
  <c r="L117" i="5" a="1"/>
  <c r="L117" i="5" s="1"/>
  <c r="O117" i="5" a="1"/>
  <c r="O117" i="5" s="1"/>
  <c r="O285" i="5" a="1"/>
  <c r="O285" i="5" s="1"/>
  <c r="N285" i="5" a="1"/>
  <c r="N285" i="5" s="1"/>
  <c r="Q285" i="5" a="1"/>
  <c r="Q285" i="5" s="1"/>
  <c r="M285" i="5" a="1"/>
  <c r="M285" i="5" s="1"/>
  <c r="P285" i="5" a="1"/>
  <c r="P285" i="5" s="1"/>
  <c r="L285" i="5" a="1"/>
  <c r="L285" i="5" s="1"/>
  <c r="O177" i="5" a="1"/>
  <c r="O177" i="5" s="1"/>
  <c r="N177" i="5" a="1"/>
  <c r="N177" i="5" s="1"/>
  <c r="M177" i="5" a="1"/>
  <c r="M177" i="5" s="1"/>
  <c r="L177" i="5" a="1"/>
  <c r="L177" i="5" s="1"/>
  <c r="Q177" i="5" a="1"/>
  <c r="Q177" i="5" s="1"/>
  <c r="P177" i="5" a="1"/>
  <c r="P177" i="5" s="1"/>
  <c r="Q38" i="5" a="1"/>
  <c r="Q38" i="5" s="1"/>
  <c r="M38" i="5" a="1"/>
  <c r="M38" i="5" s="1"/>
  <c r="L38" i="5" a="1"/>
  <c r="L38" i="5" s="1"/>
  <c r="P38" i="5" a="1"/>
  <c r="P38" i="5" s="1"/>
  <c r="O38" i="5" a="1"/>
  <c r="O38" i="5" s="1"/>
  <c r="N38" i="5" a="1"/>
  <c r="N38" i="5" s="1"/>
  <c r="Q70" i="5" a="1"/>
  <c r="Q70" i="5" s="1"/>
  <c r="M70" i="5" a="1"/>
  <c r="M70" i="5" s="1"/>
  <c r="P70" i="5" a="1"/>
  <c r="P70" i="5" s="1"/>
  <c r="L70" i="5" a="1"/>
  <c r="L70" i="5" s="1"/>
  <c r="O70" i="5" a="1"/>
  <c r="O70" i="5" s="1"/>
  <c r="N70" i="5" a="1"/>
  <c r="N70" i="5" s="1"/>
  <c r="Q102" i="5" a="1"/>
  <c r="Q102" i="5" s="1"/>
  <c r="M102" i="5" a="1"/>
  <c r="M102" i="5" s="1"/>
  <c r="P102" i="5" a="1"/>
  <c r="P102" i="5" s="1"/>
  <c r="L102" i="5" a="1"/>
  <c r="L102" i="5" s="1"/>
  <c r="O102" i="5" a="1"/>
  <c r="O102" i="5" s="1"/>
  <c r="N102" i="5" a="1"/>
  <c r="N102" i="5" s="1"/>
  <c r="N229" i="5" a="1"/>
  <c r="N229" i="5" s="1"/>
  <c r="M229" i="5" a="1"/>
  <c r="M229" i="5" s="1"/>
  <c r="L229" i="5" a="1"/>
  <c r="L229" i="5" s="1"/>
  <c r="Q229" i="5" a="1"/>
  <c r="Q229" i="5" s="1"/>
  <c r="P229" i="5" a="1"/>
  <c r="P229" i="5" s="1"/>
  <c r="O229" i="5" a="1"/>
  <c r="O229" i="5" s="1"/>
  <c r="O369" i="5" a="1"/>
  <c r="O369" i="5" s="1"/>
  <c r="N369" i="5" a="1"/>
  <c r="N369" i="5" s="1"/>
  <c r="Q369" i="5" a="1"/>
  <c r="Q369" i="5" s="1"/>
  <c r="M369" i="5" a="1"/>
  <c r="M369" i="5" s="1"/>
  <c r="P369" i="5" a="1"/>
  <c r="P369" i="5" s="1"/>
  <c r="L369" i="5" a="1"/>
  <c r="L369" i="5" s="1"/>
  <c r="O375" i="5" a="1"/>
  <c r="O375" i="5" s="1"/>
  <c r="N375" i="5" a="1"/>
  <c r="N375" i="5" s="1"/>
  <c r="M375" i="5" a="1"/>
  <c r="M375" i="5" s="1"/>
  <c r="Q375" i="5" a="1"/>
  <c r="Q375" i="5" s="1"/>
  <c r="L375" i="5" a="1"/>
  <c r="L375" i="5" s="1"/>
  <c r="P375" i="5" a="1"/>
  <c r="P375" i="5" s="1"/>
  <c r="P27" i="5" a="1"/>
  <c r="P27" i="5" s="1"/>
  <c r="L27" i="5" a="1"/>
  <c r="L27" i="5" s="1"/>
  <c r="N27" i="5" a="1"/>
  <c r="N27" i="5" s="1"/>
  <c r="O27" i="5" a="1"/>
  <c r="O27" i="5" s="1"/>
  <c r="Q27" i="5" a="1"/>
  <c r="Q27" i="5" s="1"/>
  <c r="M27" i="5" a="1"/>
  <c r="M27" i="5" s="1"/>
  <c r="P59" i="5" a="1"/>
  <c r="P59" i="5" s="1"/>
  <c r="L59" i="5" a="1"/>
  <c r="L59" i="5" s="1"/>
  <c r="O59" i="5" a="1"/>
  <c r="O59" i="5" s="1"/>
  <c r="N59" i="5" a="1"/>
  <c r="N59" i="5" s="1"/>
  <c r="Q59" i="5" a="1"/>
  <c r="Q59" i="5" s="1"/>
  <c r="M59" i="5" a="1"/>
  <c r="M59" i="5" s="1"/>
  <c r="P91" i="5" a="1"/>
  <c r="P91" i="5" s="1"/>
  <c r="L91" i="5" a="1"/>
  <c r="L91" i="5" s="1"/>
  <c r="O91" i="5" a="1"/>
  <c r="O91" i="5" s="1"/>
  <c r="N91" i="5" a="1"/>
  <c r="N91" i="5" s="1"/>
  <c r="Q91" i="5" a="1"/>
  <c r="Q91" i="5" s="1"/>
  <c r="M91" i="5" a="1"/>
  <c r="M91" i="5" s="1"/>
  <c r="L141" i="5" a="1"/>
  <c r="L141" i="5" s="1"/>
  <c r="Q141" i="5" a="1"/>
  <c r="Q141" i="5" s="1"/>
  <c r="P141" i="5" a="1"/>
  <c r="P141" i="5" s="1"/>
  <c r="O141" i="5" a="1"/>
  <c r="O141" i="5" s="1"/>
  <c r="N141" i="5" a="1"/>
  <c r="N141" i="5" s="1"/>
  <c r="M141" i="5" a="1"/>
  <c r="M141" i="5" s="1"/>
  <c r="O309" i="5" a="1"/>
  <c r="O309" i="5" s="1"/>
  <c r="N309" i="5" a="1"/>
  <c r="N309" i="5" s="1"/>
  <c r="Q309" i="5" a="1"/>
  <c r="Q309" i="5" s="1"/>
  <c r="M309" i="5" a="1"/>
  <c r="M309" i="5" s="1"/>
  <c r="L309" i="5" a="1"/>
  <c r="L309" i="5" s="1"/>
  <c r="P309" i="5" a="1"/>
  <c r="P309" i="5" s="1"/>
  <c r="Q129" i="5" a="1"/>
  <c r="Q129" i="5" s="1"/>
  <c r="M129" i="5" a="1"/>
  <c r="M129" i="5" s="1"/>
  <c r="P129" i="5" a="1"/>
  <c r="P129" i="5" s="1"/>
  <c r="O129" i="5" a="1"/>
  <c r="O129" i="5" s="1"/>
  <c r="N129" i="5" a="1"/>
  <c r="N129" i="5" s="1"/>
  <c r="L129" i="5" a="1"/>
  <c r="L129" i="5" s="1"/>
  <c r="N138" i="5" a="1"/>
  <c r="N138" i="5" s="1"/>
  <c r="M138" i="5" a="1"/>
  <c r="M138" i="5" s="1"/>
  <c r="L138" i="5" a="1"/>
  <c r="L138" i="5" s="1"/>
  <c r="Q138" i="5" a="1"/>
  <c r="Q138" i="5" s="1"/>
  <c r="P138" i="5" a="1"/>
  <c r="P138" i="5" s="1"/>
  <c r="O138" i="5" a="1"/>
  <c r="O138" i="5" s="1"/>
  <c r="N170" i="5" a="1"/>
  <c r="N170" i="5" s="1"/>
  <c r="M170" i="5" a="1"/>
  <c r="M170" i="5" s="1"/>
  <c r="L170" i="5" a="1"/>
  <c r="L170" i="5" s="1"/>
  <c r="Q170" i="5" a="1"/>
  <c r="Q170" i="5" s="1"/>
  <c r="O170" i="5" a="1"/>
  <c r="O170" i="5" s="1"/>
  <c r="P170" i="5" a="1"/>
  <c r="P170" i="5" s="1"/>
  <c r="N202" i="5" a="1"/>
  <c r="N202" i="5" s="1"/>
  <c r="M202" i="5" a="1"/>
  <c r="M202" i="5" s="1"/>
  <c r="L202" i="5" a="1"/>
  <c r="L202" i="5" s="1"/>
  <c r="O202" i="5" a="1"/>
  <c r="O202" i="5" s="1"/>
  <c r="Q202" i="5" a="1"/>
  <c r="Q202" i="5" s="1"/>
  <c r="P202" i="5" a="1"/>
  <c r="P202" i="5" s="1"/>
  <c r="N234" i="5" a="1"/>
  <c r="N234" i="5" s="1"/>
  <c r="M234" i="5" a="1"/>
  <c r="M234" i="5" s="1"/>
  <c r="L234" i="5" a="1"/>
  <c r="L234" i="5" s="1"/>
  <c r="Q234" i="5" a="1"/>
  <c r="Q234" i="5" s="1"/>
  <c r="P234" i="5" a="1"/>
  <c r="P234" i="5" s="1"/>
  <c r="O234" i="5" a="1"/>
  <c r="O234" i="5" s="1"/>
  <c r="N266" i="5" a="1"/>
  <c r="N266" i="5" s="1"/>
  <c r="Q266" i="5" a="1"/>
  <c r="Q266" i="5" s="1"/>
  <c r="M266" i="5" a="1"/>
  <c r="M266" i="5" s="1"/>
  <c r="P266" i="5" a="1"/>
  <c r="P266" i="5" s="1"/>
  <c r="L266" i="5" a="1"/>
  <c r="L266" i="5" s="1"/>
  <c r="O266" i="5" a="1"/>
  <c r="O266" i="5" s="1"/>
  <c r="N298" i="5" a="1"/>
  <c r="N298" i="5" s="1"/>
  <c r="Q298" i="5" a="1"/>
  <c r="Q298" i="5" s="1"/>
  <c r="M298" i="5" a="1"/>
  <c r="M298" i="5" s="1"/>
  <c r="P298" i="5" a="1"/>
  <c r="P298" i="5" s="1"/>
  <c r="L298" i="5" a="1"/>
  <c r="L298" i="5" s="1"/>
  <c r="O298" i="5" a="1"/>
  <c r="O298" i="5" s="1"/>
  <c r="N330" i="5" a="1"/>
  <c r="N330" i="5" s="1"/>
  <c r="Q330" i="5" a="1"/>
  <c r="Q330" i="5" s="1"/>
  <c r="M330" i="5" a="1"/>
  <c r="M330" i="5" s="1"/>
  <c r="P330" i="5" a="1"/>
  <c r="P330" i="5" s="1"/>
  <c r="L330" i="5" a="1"/>
  <c r="L330" i="5" s="1"/>
  <c r="O330" i="5" a="1"/>
  <c r="O330" i="5" s="1"/>
  <c r="N362" i="5" a="1"/>
  <c r="N362" i="5" s="1"/>
  <c r="Q362" i="5" a="1"/>
  <c r="Q362" i="5" s="1"/>
  <c r="M362" i="5" a="1"/>
  <c r="M362" i="5" s="1"/>
  <c r="P362" i="5" a="1"/>
  <c r="P362" i="5" s="1"/>
  <c r="L362" i="5" a="1"/>
  <c r="L362" i="5" s="1"/>
  <c r="O362" i="5" a="1"/>
  <c r="O362" i="5" s="1"/>
  <c r="M131" i="5" a="1"/>
  <c r="M131" i="5" s="1"/>
  <c r="L131" i="5" a="1"/>
  <c r="L131" i="5" s="1"/>
  <c r="N131" i="5" a="1"/>
  <c r="N131" i="5" s="1"/>
  <c r="Q131" i="5" a="1"/>
  <c r="Q131" i="5" s="1"/>
  <c r="P131" i="5" a="1"/>
  <c r="P131" i="5" s="1"/>
  <c r="O131" i="5" a="1"/>
  <c r="O131" i="5" s="1"/>
  <c r="M163" i="5" a="1"/>
  <c r="M163" i="5" s="1"/>
  <c r="L163" i="5" a="1"/>
  <c r="L163" i="5" s="1"/>
  <c r="Q163" i="5" a="1"/>
  <c r="Q163" i="5" s="1"/>
  <c r="P163" i="5" a="1"/>
  <c r="P163" i="5" s="1"/>
  <c r="O163" i="5" a="1"/>
  <c r="O163" i="5" s="1"/>
  <c r="N163" i="5" a="1"/>
  <c r="N163" i="5" s="1"/>
  <c r="M195" i="5" a="1"/>
  <c r="M195" i="5" s="1"/>
  <c r="L195" i="5" a="1"/>
  <c r="L195" i="5" s="1"/>
  <c r="Q195" i="5" a="1"/>
  <c r="Q195" i="5" s="1"/>
  <c r="P195" i="5" a="1"/>
  <c r="P195" i="5" s="1"/>
  <c r="N195" i="5" a="1"/>
  <c r="N195" i="5" s="1"/>
  <c r="O195" i="5" a="1"/>
  <c r="O195" i="5" s="1"/>
  <c r="M227" i="5" a="1"/>
  <c r="M227" i="5" s="1"/>
  <c r="L227" i="5" a="1"/>
  <c r="L227" i="5" s="1"/>
  <c r="Q227" i="5" a="1"/>
  <c r="Q227" i="5" s="1"/>
  <c r="P227" i="5" a="1"/>
  <c r="P227" i="5" s="1"/>
  <c r="O227" i="5" a="1"/>
  <c r="O227" i="5" s="1"/>
  <c r="N227" i="5" a="1"/>
  <c r="N227" i="5" s="1"/>
  <c r="Q259" i="5" a="1"/>
  <c r="Q259" i="5" s="1"/>
  <c r="M259" i="5" a="1"/>
  <c r="M259" i="5" s="1"/>
  <c r="P259" i="5" a="1"/>
  <c r="P259" i="5" s="1"/>
  <c r="L259" i="5" a="1"/>
  <c r="L259" i="5" s="1"/>
  <c r="O259" i="5" a="1"/>
  <c r="O259" i="5" s="1"/>
  <c r="N259" i="5" a="1"/>
  <c r="N259" i="5" s="1"/>
  <c r="Q291" i="5" a="1"/>
  <c r="Q291" i="5" s="1"/>
  <c r="M291" i="5" a="1"/>
  <c r="M291" i="5" s="1"/>
  <c r="P291" i="5" a="1"/>
  <c r="P291" i="5" s="1"/>
  <c r="L291" i="5" a="1"/>
  <c r="L291" i="5" s="1"/>
  <c r="O291" i="5" a="1"/>
  <c r="O291" i="5" s="1"/>
  <c r="N291" i="5" a="1"/>
  <c r="N291" i="5" s="1"/>
  <c r="Q323" i="5" a="1"/>
  <c r="Q323" i="5" s="1"/>
  <c r="M323" i="5" a="1"/>
  <c r="M323" i="5" s="1"/>
  <c r="P323" i="5" a="1"/>
  <c r="P323" i="5" s="1"/>
  <c r="L323" i="5" a="1"/>
  <c r="L323" i="5" s="1"/>
  <c r="O323" i="5" a="1"/>
  <c r="O323" i="5" s="1"/>
  <c r="N323" i="5" a="1"/>
  <c r="N323" i="5" s="1"/>
  <c r="Q355" i="5" a="1"/>
  <c r="Q355" i="5" s="1"/>
  <c r="M355" i="5" a="1"/>
  <c r="M355" i="5" s="1"/>
  <c r="P355" i="5" a="1"/>
  <c r="P355" i="5" s="1"/>
  <c r="L355" i="5" a="1"/>
  <c r="L355" i="5" s="1"/>
  <c r="O355" i="5" a="1"/>
  <c r="O355" i="5" s="1"/>
  <c r="N355" i="5" a="1"/>
  <c r="N355" i="5" s="1"/>
  <c r="Q399" i="5" a="1"/>
  <c r="Q399" i="5" s="1"/>
  <c r="L399" i="5" a="1"/>
  <c r="L399" i="5" s="1"/>
  <c r="P399" i="5" a="1"/>
  <c r="P399" i="5" s="1"/>
  <c r="O399" i="5" a="1"/>
  <c r="O399" i="5" s="1"/>
  <c r="N399" i="5" a="1"/>
  <c r="N399" i="5" s="1"/>
  <c r="M399" i="5" a="1"/>
  <c r="M399" i="5" s="1"/>
  <c r="P152" i="5" a="1"/>
  <c r="P152" i="5" s="1"/>
  <c r="O152" i="5" a="1"/>
  <c r="O152" i="5" s="1"/>
  <c r="Q152" i="5" a="1"/>
  <c r="Q152" i="5" s="1"/>
  <c r="N152" i="5" a="1"/>
  <c r="N152" i="5" s="1"/>
  <c r="M152" i="5" a="1"/>
  <c r="M152" i="5" s="1"/>
  <c r="L152" i="5" a="1"/>
  <c r="L152" i="5" s="1"/>
  <c r="P184" i="5" a="1"/>
  <c r="P184" i="5" s="1"/>
  <c r="O184" i="5" a="1"/>
  <c r="O184" i="5" s="1"/>
  <c r="N184" i="5" a="1"/>
  <c r="N184" i="5" s="1"/>
  <c r="M184" i="5" a="1"/>
  <c r="M184" i="5" s="1"/>
  <c r="L184" i="5" a="1"/>
  <c r="L184" i="5" s="1"/>
  <c r="Q184" i="5" a="1"/>
  <c r="Q184" i="5" s="1"/>
  <c r="P216" i="5" a="1"/>
  <c r="P216" i="5" s="1"/>
  <c r="O216" i="5" a="1"/>
  <c r="O216" i="5" s="1"/>
  <c r="N216" i="5" a="1"/>
  <c r="N216" i="5" s="1"/>
  <c r="M216" i="5" a="1"/>
  <c r="M216" i="5" s="1"/>
  <c r="Q216" i="5" a="1"/>
  <c r="Q216" i="5" s="1"/>
  <c r="L216" i="5" a="1"/>
  <c r="L216" i="5" s="1"/>
  <c r="P248" i="5" a="1"/>
  <c r="P248" i="5" s="1"/>
  <c r="L248" i="5" a="1"/>
  <c r="L248" i="5" s="1"/>
  <c r="O248" i="5" a="1"/>
  <c r="O248" i="5" s="1"/>
  <c r="N248" i="5" a="1"/>
  <c r="N248" i="5" s="1"/>
  <c r="Q248" i="5" a="1"/>
  <c r="Q248" i="5" s="1"/>
  <c r="M248" i="5" a="1"/>
  <c r="M248" i="5" s="1"/>
  <c r="P280" i="5" a="1"/>
  <c r="P280" i="5" s="1"/>
  <c r="L280" i="5" a="1"/>
  <c r="L280" i="5" s="1"/>
  <c r="O280" i="5" a="1"/>
  <c r="O280" i="5" s="1"/>
  <c r="N280" i="5" a="1"/>
  <c r="N280" i="5" s="1"/>
  <c r="Q280" i="5" a="1"/>
  <c r="Q280" i="5" s="1"/>
  <c r="M280" i="5" a="1"/>
  <c r="M280" i="5" s="1"/>
  <c r="P312" i="5" a="1"/>
  <c r="P312" i="5" s="1"/>
  <c r="L312" i="5" a="1"/>
  <c r="L312" i="5" s="1"/>
  <c r="O312" i="5" a="1"/>
  <c r="O312" i="5" s="1"/>
  <c r="N312" i="5" a="1"/>
  <c r="N312" i="5" s="1"/>
  <c r="Q312" i="5" a="1"/>
  <c r="Q312" i="5" s="1"/>
  <c r="M312" i="5" a="1"/>
  <c r="M312" i="5" s="1"/>
  <c r="P344" i="5" a="1"/>
  <c r="P344" i="5" s="1"/>
  <c r="L344" i="5" a="1"/>
  <c r="L344" i="5" s="1"/>
  <c r="O344" i="5" a="1"/>
  <c r="O344" i="5" s="1"/>
  <c r="N344" i="5" a="1"/>
  <c r="N344" i="5" s="1"/>
  <c r="Q344" i="5" a="1"/>
  <c r="Q344" i="5" s="1"/>
  <c r="M344" i="5" a="1"/>
  <c r="M344" i="5" s="1"/>
  <c r="Q376" i="5" a="1"/>
  <c r="Q376" i="5" s="1"/>
  <c r="P376" i="5" a="1"/>
  <c r="P376" i="5" s="1"/>
  <c r="O376" i="5" a="1"/>
  <c r="O376" i="5" s="1"/>
  <c r="N376" i="5" a="1"/>
  <c r="N376" i="5" s="1"/>
  <c r="M376" i="5" a="1"/>
  <c r="M376" i="5" s="1"/>
  <c r="L376" i="5" a="1"/>
  <c r="L376" i="5" s="1"/>
  <c r="L389" i="5" a="1"/>
  <c r="L389" i="5" s="1"/>
  <c r="Q389" i="5" a="1"/>
  <c r="Q389" i="5" s="1"/>
  <c r="P389" i="5" a="1"/>
  <c r="P389" i="5" s="1"/>
  <c r="O389" i="5" a="1"/>
  <c r="O389" i="5" s="1"/>
  <c r="N389" i="5" a="1"/>
  <c r="N389" i="5" s="1"/>
  <c r="M389" i="5" a="1"/>
  <c r="M389" i="5" s="1"/>
  <c r="Q421" i="5" a="1"/>
  <c r="Q421" i="5" s="1"/>
  <c r="P421" i="5" a="1"/>
  <c r="P421" i="5" s="1"/>
  <c r="O421" i="5" a="1"/>
  <c r="O421" i="5" s="1"/>
  <c r="N421" i="5" a="1"/>
  <c r="N421" i="5" s="1"/>
  <c r="M421" i="5" a="1"/>
  <c r="M421" i="5" s="1"/>
  <c r="L421" i="5" a="1"/>
  <c r="L421" i="5" s="1"/>
  <c r="Q453" i="5" a="1"/>
  <c r="Q453" i="5" s="1"/>
  <c r="M453" i="5" a="1"/>
  <c r="M453" i="5" s="1"/>
  <c r="P453" i="5" a="1"/>
  <c r="P453" i="5" s="1"/>
  <c r="L453" i="5" a="1"/>
  <c r="L453" i="5" s="1"/>
  <c r="O453" i="5" a="1"/>
  <c r="O453" i="5" s="1"/>
  <c r="N453" i="5" a="1"/>
  <c r="N453" i="5" s="1"/>
  <c r="N485" i="5" a="1"/>
  <c r="N485" i="5" s="1"/>
  <c r="Q485" i="5" a="1"/>
  <c r="Q485" i="5" s="1"/>
  <c r="M485" i="5" a="1"/>
  <c r="M485" i="5" s="1"/>
  <c r="P485" i="5" a="1"/>
  <c r="P485" i="5" s="1"/>
  <c r="L485" i="5" a="1"/>
  <c r="L485" i="5" s="1"/>
  <c r="O485" i="5" a="1"/>
  <c r="O485" i="5" s="1"/>
  <c r="M390" i="5" a="1"/>
  <c r="M390" i="5" s="1"/>
  <c r="Q390" i="5" a="1"/>
  <c r="Q390" i="5" s="1"/>
  <c r="L390" i="5" a="1"/>
  <c r="L390" i="5" s="1"/>
  <c r="P390" i="5" a="1"/>
  <c r="P390" i="5" s="1"/>
  <c r="O390" i="5" a="1"/>
  <c r="O390" i="5" s="1"/>
  <c r="N390" i="5" a="1"/>
  <c r="N390" i="5" s="1"/>
  <c r="Q422" i="5" a="1"/>
  <c r="Q422" i="5" s="1"/>
  <c r="P422" i="5" a="1"/>
  <c r="P422" i="5" s="1"/>
  <c r="O422" i="5" a="1"/>
  <c r="O422" i="5" s="1"/>
  <c r="N422" i="5" a="1"/>
  <c r="N422" i="5" s="1"/>
  <c r="M422" i="5" a="1"/>
  <c r="M422" i="5" s="1"/>
  <c r="L422" i="5" a="1"/>
  <c r="L422" i="5" s="1"/>
  <c r="Q454" i="5" a="1"/>
  <c r="Q454" i="5" s="1"/>
  <c r="M454" i="5" a="1"/>
  <c r="M454" i="5" s="1"/>
  <c r="P454" i="5" a="1"/>
  <c r="P454" i="5" s="1"/>
  <c r="L454" i="5" a="1"/>
  <c r="L454" i="5" s="1"/>
  <c r="O454" i="5" a="1"/>
  <c r="O454" i="5" s="1"/>
  <c r="N454" i="5" a="1"/>
  <c r="N454" i="5" s="1"/>
  <c r="O651" i="5" a="1"/>
  <c r="O651" i="5" s="1"/>
  <c r="N651" i="5" a="1"/>
  <c r="N651" i="5" s="1"/>
  <c r="Q651" i="5" a="1"/>
  <c r="Q651" i="5" s="1"/>
  <c r="M651" i="5" a="1"/>
  <c r="M651" i="5" s="1"/>
  <c r="P651" i="5" a="1"/>
  <c r="P651" i="5" s="1"/>
  <c r="L651" i="5" a="1"/>
  <c r="L651" i="5" s="1"/>
  <c r="O431" i="5" a="1"/>
  <c r="O431" i="5" s="1"/>
  <c r="Q431" i="5" a="1"/>
  <c r="Q431" i="5" s="1"/>
  <c r="P431" i="5" a="1"/>
  <c r="P431" i="5" s="1"/>
  <c r="N431" i="5" a="1"/>
  <c r="N431" i="5" s="1"/>
  <c r="M431" i="5" a="1"/>
  <c r="M431" i="5" s="1"/>
  <c r="L431" i="5" a="1"/>
  <c r="L431" i="5" s="1"/>
  <c r="P463" i="5" a="1"/>
  <c r="P463" i="5" s="1"/>
  <c r="L463" i="5" a="1"/>
  <c r="L463" i="5" s="1"/>
  <c r="O463" i="5" a="1"/>
  <c r="O463" i="5" s="1"/>
  <c r="N463" i="5" a="1"/>
  <c r="N463" i="5" s="1"/>
  <c r="M463" i="5" a="1"/>
  <c r="M463" i="5" s="1"/>
  <c r="Q463" i="5" a="1"/>
  <c r="Q463" i="5" s="1"/>
  <c r="P408" i="5" a="1"/>
  <c r="P408" i="5" s="1"/>
  <c r="O408" i="5" a="1"/>
  <c r="O408" i="5" s="1"/>
  <c r="N408" i="5" a="1"/>
  <c r="N408" i="5" s="1"/>
  <c r="M408" i="5" a="1"/>
  <c r="M408" i="5" s="1"/>
  <c r="L408" i="5" a="1"/>
  <c r="L408" i="5" s="1"/>
  <c r="Q408" i="5" a="1"/>
  <c r="Q408" i="5" s="1"/>
  <c r="N440" i="5" a="1"/>
  <c r="N440" i="5" s="1"/>
  <c r="Q440" i="5" a="1"/>
  <c r="Q440" i="5" s="1"/>
  <c r="M440" i="5" a="1"/>
  <c r="M440" i="5" s="1"/>
  <c r="P440" i="5" a="1"/>
  <c r="P440" i="5" s="1"/>
  <c r="O440" i="5" a="1"/>
  <c r="O440" i="5" s="1"/>
  <c r="L440" i="5" a="1"/>
  <c r="L440" i="5" s="1"/>
  <c r="O472" i="5" a="1"/>
  <c r="O472" i="5" s="1"/>
  <c r="N472" i="5" a="1"/>
  <c r="N472" i="5" s="1"/>
  <c r="Q472" i="5" a="1"/>
  <c r="Q472" i="5" s="1"/>
  <c r="M472" i="5" a="1"/>
  <c r="M472" i="5" s="1"/>
  <c r="P472" i="5" a="1"/>
  <c r="P472" i="5" s="1"/>
  <c r="L472" i="5" a="1"/>
  <c r="L472" i="5" s="1"/>
  <c r="Q500" i="5" a="1"/>
  <c r="Q500" i="5" s="1"/>
  <c r="P500" i="5" a="1"/>
  <c r="P500" i="5" s="1"/>
  <c r="O500" i="5" a="1"/>
  <c r="O500" i="5" s="1"/>
  <c r="N500" i="5" a="1"/>
  <c r="N500" i="5" s="1"/>
  <c r="M500" i="5" a="1"/>
  <c r="M500" i="5" s="1"/>
  <c r="L500" i="5" a="1"/>
  <c r="L500" i="5" s="1"/>
  <c r="Q532" i="5" a="1"/>
  <c r="Q532" i="5" s="1"/>
  <c r="P532" i="5" a="1"/>
  <c r="P532" i="5" s="1"/>
  <c r="O532" i="5" a="1"/>
  <c r="O532" i="5" s="1"/>
  <c r="N532" i="5" a="1"/>
  <c r="N532" i="5" s="1"/>
  <c r="M532" i="5" a="1"/>
  <c r="M532" i="5" s="1"/>
  <c r="L532" i="5" a="1"/>
  <c r="L532" i="5" s="1"/>
  <c r="N564" i="5" a="1"/>
  <c r="N564" i="5" s="1"/>
  <c r="Q564" i="5" a="1"/>
  <c r="Q564" i="5" s="1"/>
  <c r="M564" i="5" a="1"/>
  <c r="M564" i="5" s="1"/>
  <c r="P564" i="5" a="1"/>
  <c r="P564" i="5" s="1"/>
  <c r="L564" i="5" a="1"/>
  <c r="L564" i="5" s="1"/>
  <c r="O564" i="5" a="1"/>
  <c r="O564" i="5" s="1"/>
  <c r="O655" i="5" a="1"/>
  <c r="O655" i="5" s="1"/>
  <c r="N655" i="5" a="1"/>
  <c r="N655" i="5" s="1"/>
  <c r="Q655" i="5" a="1"/>
  <c r="Q655" i="5" s="1"/>
  <c r="M655" i="5" a="1"/>
  <c r="M655" i="5" s="1"/>
  <c r="P655" i="5" a="1"/>
  <c r="P655" i="5" s="1"/>
  <c r="L655" i="5" a="1"/>
  <c r="L655" i="5" s="1"/>
  <c r="L513" i="5" a="1"/>
  <c r="L513" i="5" s="1"/>
  <c r="Q513" i="5" a="1"/>
  <c r="Q513" i="5" s="1"/>
  <c r="P513" i="5" a="1"/>
  <c r="P513" i="5" s="1"/>
  <c r="O513" i="5" a="1"/>
  <c r="O513" i="5" s="1"/>
  <c r="N513" i="5" a="1"/>
  <c r="N513" i="5" s="1"/>
  <c r="M513" i="5" a="1"/>
  <c r="M513" i="5" s="1"/>
  <c r="Q545" i="5" a="1"/>
  <c r="Q545" i="5" s="1"/>
  <c r="M545" i="5" a="1"/>
  <c r="M545" i="5" s="1"/>
  <c r="P545" i="5" a="1"/>
  <c r="P545" i="5" s="1"/>
  <c r="L545" i="5" a="1"/>
  <c r="L545" i="5" s="1"/>
  <c r="O545" i="5" a="1"/>
  <c r="O545" i="5" s="1"/>
  <c r="N545" i="5" a="1"/>
  <c r="N545" i="5" s="1"/>
  <c r="Q577" i="5" a="1"/>
  <c r="Q577" i="5" s="1"/>
  <c r="M577" i="5" a="1"/>
  <c r="M577" i="5" s="1"/>
  <c r="P577" i="5" a="1"/>
  <c r="P577" i="5" s="1"/>
  <c r="L577" i="5" a="1"/>
  <c r="L577" i="5" s="1"/>
  <c r="O577" i="5" a="1"/>
  <c r="O577" i="5" s="1"/>
  <c r="N577" i="5" a="1"/>
  <c r="N577" i="5" s="1"/>
  <c r="O761" i="5" a="1"/>
  <c r="O761" i="5" s="1"/>
  <c r="N761" i="5" a="1"/>
  <c r="N761" i="5" s="1"/>
  <c r="Q761" i="5" a="1"/>
  <c r="Q761" i="5" s="1"/>
  <c r="M761" i="5" a="1"/>
  <c r="M761" i="5" s="1"/>
  <c r="P761" i="5" a="1"/>
  <c r="P761" i="5" s="1"/>
  <c r="L761" i="5" a="1"/>
  <c r="L761" i="5" s="1"/>
  <c r="O518" i="5" a="1"/>
  <c r="O518" i="5" s="1"/>
  <c r="N518" i="5" a="1"/>
  <c r="N518" i="5" s="1"/>
  <c r="M518" i="5" a="1"/>
  <c r="M518" i="5" s="1"/>
  <c r="L518" i="5" a="1"/>
  <c r="L518" i="5" s="1"/>
  <c r="Q518" i="5" a="1"/>
  <c r="Q518" i="5" s="1"/>
  <c r="P518" i="5" a="1"/>
  <c r="P518" i="5" s="1"/>
  <c r="P550" i="5" a="1"/>
  <c r="P550" i="5" s="1"/>
  <c r="L550" i="5" a="1"/>
  <c r="L550" i="5" s="1"/>
  <c r="O550" i="5" a="1"/>
  <c r="O550" i="5" s="1"/>
  <c r="N550" i="5" a="1"/>
  <c r="N550" i="5" s="1"/>
  <c r="Q550" i="5" a="1"/>
  <c r="Q550" i="5" s="1"/>
  <c r="M550" i="5" a="1"/>
  <c r="M550" i="5" s="1"/>
  <c r="M591" i="5" a="1"/>
  <c r="M591" i="5" s="1"/>
  <c r="L591" i="5" a="1"/>
  <c r="L591" i="5" s="1"/>
  <c r="Q591" i="5" a="1"/>
  <c r="Q591" i="5" s="1"/>
  <c r="P591" i="5" a="1"/>
  <c r="P591" i="5" s="1"/>
  <c r="O591" i="5" a="1"/>
  <c r="O591" i="5" s="1"/>
  <c r="N591" i="5" a="1"/>
  <c r="N591" i="5" s="1"/>
  <c r="Q491" i="5" a="1"/>
  <c r="Q491" i="5" s="1"/>
  <c r="P491" i="5" a="1"/>
  <c r="P491" i="5" s="1"/>
  <c r="O491" i="5" a="1"/>
  <c r="O491" i="5" s="1"/>
  <c r="N491" i="5" a="1"/>
  <c r="N491" i="5" s="1"/>
  <c r="M491" i="5" a="1"/>
  <c r="M491" i="5" s="1"/>
  <c r="L491" i="5" a="1"/>
  <c r="L491" i="5" s="1"/>
  <c r="Q523" i="5" a="1"/>
  <c r="Q523" i="5" s="1"/>
  <c r="P523" i="5" a="1"/>
  <c r="P523" i="5" s="1"/>
  <c r="O523" i="5" a="1"/>
  <c r="O523" i="5" s="1"/>
  <c r="N523" i="5" a="1"/>
  <c r="N523" i="5" s="1"/>
  <c r="M523" i="5" a="1"/>
  <c r="M523" i="5" s="1"/>
  <c r="L523" i="5" a="1"/>
  <c r="L523" i="5" s="1"/>
  <c r="O555" i="5" a="1"/>
  <c r="O555" i="5" s="1"/>
  <c r="N555" i="5" a="1"/>
  <c r="N555" i="5" s="1"/>
  <c r="Q555" i="5" a="1"/>
  <c r="Q555" i="5" s="1"/>
  <c r="M555" i="5" a="1"/>
  <c r="M555" i="5" s="1"/>
  <c r="P555" i="5" a="1"/>
  <c r="P555" i="5" s="1"/>
  <c r="L555" i="5" a="1"/>
  <c r="L555" i="5" s="1"/>
  <c r="O631" i="5" a="1"/>
  <c r="O631" i="5" s="1"/>
  <c r="Q631" i="5" a="1"/>
  <c r="Q631" i="5" s="1"/>
  <c r="M631" i="5" a="1"/>
  <c r="M631" i="5" s="1"/>
  <c r="P631" i="5" a="1"/>
  <c r="P631" i="5" s="1"/>
  <c r="N631" i="5" a="1"/>
  <c r="N631" i="5" s="1"/>
  <c r="L631" i="5" a="1"/>
  <c r="L631" i="5" s="1"/>
  <c r="N608" i="5" a="1"/>
  <c r="N608" i="5" s="1"/>
  <c r="M608" i="5" a="1"/>
  <c r="M608" i="5" s="1"/>
  <c r="L608" i="5" a="1"/>
  <c r="L608" i="5" s="1"/>
  <c r="Q608" i="5" a="1"/>
  <c r="Q608" i="5" s="1"/>
  <c r="P608" i="5" a="1"/>
  <c r="P608" i="5" s="1"/>
  <c r="O608" i="5" a="1"/>
  <c r="O608" i="5" s="1"/>
  <c r="N640" i="5" a="1"/>
  <c r="N640" i="5" s="1"/>
  <c r="Q640" i="5" a="1"/>
  <c r="Q640" i="5" s="1"/>
  <c r="M640" i="5" a="1"/>
  <c r="M640" i="5" s="1"/>
  <c r="P640" i="5" a="1"/>
  <c r="P640" i="5" s="1"/>
  <c r="L640" i="5" a="1"/>
  <c r="L640" i="5" s="1"/>
  <c r="O640" i="5" a="1"/>
  <c r="O640" i="5" s="1"/>
  <c r="O749" i="5" a="1"/>
  <c r="O749" i="5" s="1"/>
  <c r="N749" i="5" a="1"/>
  <c r="N749" i="5" s="1"/>
  <c r="Q749" i="5" a="1"/>
  <c r="Q749" i="5" s="1"/>
  <c r="M749" i="5" a="1"/>
  <c r="M749" i="5" s="1"/>
  <c r="P749" i="5" a="1"/>
  <c r="P749" i="5" s="1"/>
  <c r="L749" i="5" a="1"/>
  <c r="L749" i="5" s="1"/>
  <c r="O701" i="5" a="1"/>
  <c r="O701" i="5" s="1"/>
  <c r="N701" i="5" a="1"/>
  <c r="N701" i="5" s="1"/>
  <c r="M701" i="5" a="1"/>
  <c r="M701" i="5" s="1"/>
  <c r="L701" i="5" a="1"/>
  <c r="L701" i="5" s="1"/>
  <c r="Q701" i="5" a="1"/>
  <c r="Q701" i="5" s="1"/>
  <c r="P701" i="5" a="1"/>
  <c r="P701" i="5" s="1"/>
  <c r="O605" i="5" a="1"/>
  <c r="O605" i="5" s="1"/>
  <c r="N605" i="5" a="1"/>
  <c r="N605" i="5" s="1"/>
  <c r="M605" i="5" a="1"/>
  <c r="M605" i="5" s="1"/>
  <c r="L605" i="5" a="1"/>
  <c r="L605" i="5" s="1"/>
  <c r="Q605" i="5" a="1"/>
  <c r="Q605" i="5" s="1"/>
  <c r="P605" i="5" a="1"/>
  <c r="P605" i="5" s="1"/>
  <c r="Q637" i="5" a="1"/>
  <c r="Q637" i="5" s="1"/>
  <c r="M637" i="5" a="1"/>
  <c r="M637" i="5" s="1"/>
  <c r="P637" i="5" a="1"/>
  <c r="P637" i="5" s="1"/>
  <c r="L637" i="5" a="1"/>
  <c r="L637" i="5" s="1"/>
  <c r="O637" i="5" a="1"/>
  <c r="O637" i="5" s="1"/>
  <c r="N637" i="5" a="1"/>
  <c r="N637" i="5" s="1"/>
  <c r="N721" i="5" a="1"/>
  <c r="N721" i="5" s="1"/>
  <c r="M721" i="5" a="1"/>
  <c r="M721" i="5" s="1"/>
  <c r="L721" i="5" a="1"/>
  <c r="L721" i="5" s="1"/>
  <c r="Q721" i="5" a="1"/>
  <c r="Q721" i="5" s="1"/>
  <c r="P721" i="5" a="1"/>
  <c r="P721" i="5" s="1"/>
  <c r="O721" i="5" a="1"/>
  <c r="O721" i="5" s="1"/>
  <c r="Q582" i="5" a="1"/>
  <c r="Q582" i="5" s="1"/>
  <c r="P582" i="5" a="1"/>
  <c r="P582" i="5" s="1"/>
  <c r="O582" i="5" a="1"/>
  <c r="O582" i="5" s="1"/>
  <c r="N582" i="5" a="1"/>
  <c r="N582" i="5" s="1"/>
  <c r="M582" i="5" a="1"/>
  <c r="M582" i="5" s="1"/>
  <c r="L582" i="5" a="1"/>
  <c r="L582" i="5" s="1"/>
  <c r="Q614" i="5" a="1"/>
  <c r="Q614" i="5" s="1"/>
  <c r="P614" i="5" a="1"/>
  <c r="P614" i="5" s="1"/>
  <c r="O614" i="5" a="1"/>
  <c r="O614" i="5" s="1"/>
  <c r="N614" i="5" a="1"/>
  <c r="N614" i="5" s="1"/>
  <c r="M614" i="5" a="1"/>
  <c r="M614" i="5" s="1"/>
  <c r="L614" i="5" a="1"/>
  <c r="L614" i="5" s="1"/>
  <c r="P646" i="5" a="1"/>
  <c r="P646" i="5" s="1"/>
  <c r="L646" i="5" a="1"/>
  <c r="L646" i="5" s="1"/>
  <c r="O646" i="5" a="1"/>
  <c r="O646" i="5" s="1"/>
  <c r="N646" i="5" a="1"/>
  <c r="N646" i="5" s="1"/>
  <c r="Q646" i="5" a="1"/>
  <c r="Q646" i="5" s="1"/>
  <c r="M646" i="5" a="1"/>
  <c r="M646" i="5" s="1"/>
  <c r="O757" i="5" a="1"/>
  <c r="O757" i="5" s="1"/>
  <c r="N757" i="5" a="1"/>
  <c r="N757" i="5" s="1"/>
  <c r="Q757" i="5" a="1"/>
  <c r="Q757" i="5" s="1"/>
  <c r="M757" i="5" a="1"/>
  <c r="M757" i="5" s="1"/>
  <c r="L757" i="5" a="1"/>
  <c r="L757" i="5" s="1"/>
  <c r="P757" i="5" a="1"/>
  <c r="P757" i="5" s="1"/>
  <c r="L670" i="5" a="1"/>
  <c r="L670" i="5" s="1"/>
  <c r="Q670" i="5" a="1"/>
  <c r="Q670" i="5" s="1"/>
  <c r="P670" i="5" a="1"/>
  <c r="P670" i="5" s="1"/>
  <c r="O670" i="5" a="1"/>
  <c r="O670" i="5" s="1"/>
  <c r="N670" i="5" a="1"/>
  <c r="N670" i="5" s="1"/>
  <c r="M670" i="5" a="1"/>
  <c r="M670" i="5" s="1"/>
  <c r="L702" i="5" a="1"/>
  <c r="L702" i="5" s="1"/>
  <c r="Q702" i="5" a="1"/>
  <c r="Q702" i="5" s="1"/>
  <c r="P702" i="5" a="1"/>
  <c r="P702" i="5" s="1"/>
  <c r="O702" i="5" a="1"/>
  <c r="O702" i="5" s="1"/>
  <c r="N702" i="5" a="1"/>
  <c r="N702" i="5" s="1"/>
  <c r="M702" i="5" a="1"/>
  <c r="M702" i="5" s="1"/>
  <c r="L734" i="5" a="1"/>
  <c r="L734" i="5" s="1"/>
  <c r="Q734" i="5" a="1"/>
  <c r="Q734" i="5" s="1"/>
  <c r="P734" i="5" a="1"/>
  <c r="P734" i="5" s="1"/>
  <c r="O734" i="5" a="1"/>
  <c r="O734" i="5" s="1"/>
  <c r="N734" i="5" a="1"/>
  <c r="N734" i="5" s="1"/>
  <c r="M734" i="5" a="1"/>
  <c r="M734" i="5" s="1"/>
  <c r="N766" i="5" a="1"/>
  <c r="N766" i="5" s="1"/>
  <c r="Q766" i="5" a="1"/>
  <c r="Q766" i="5" s="1"/>
  <c r="M766" i="5" a="1"/>
  <c r="M766" i="5" s="1"/>
  <c r="P766" i="5" a="1"/>
  <c r="P766" i="5" s="1"/>
  <c r="L766" i="5" a="1"/>
  <c r="L766" i="5" s="1"/>
  <c r="O766" i="5" a="1"/>
  <c r="O766" i="5" s="1"/>
  <c r="O906" i="5" a="1"/>
  <c r="O906" i="5" s="1"/>
  <c r="N906" i="5" a="1"/>
  <c r="N906" i="5" s="1"/>
  <c r="Q906" i="5" a="1"/>
  <c r="Q906" i="5" s="1"/>
  <c r="M906" i="5" a="1"/>
  <c r="M906" i="5" s="1"/>
  <c r="P906" i="5" a="1"/>
  <c r="P906" i="5" s="1"/>
  <c r="L906" i="5" a="1"/>
  <c r="L906" i="5" s="1"/>
  <c r="M687" i="5" a="1"/>
  <c r="M687" i="5" s="1"/>
  <c r="L687" i="5" a="1"/>
  <c r="L687" i="5" s="1"/>
  <c r="Q687" i="5" a="1"/>
  <c r="Q687" i="5" s="1"/>
  <c r="P687" i="5" a="1"/>
  <c r="P687" i="5" s="1"/>
  <c r="O687" i="5" a="1"/>
  <c r="O687" i="5" s="1"/>
  <c r="N687" i="5" a="1"/>
  <c r="N687" i="5" s="1"/>
  <c r="M719" i="5" a="1"/>
  <c r="M719" i="5" s="1"/>
  <c r="L719" i="5" a="1"/>
  <c r="L719" i="5" s="1"/>
  <c r="Q719" i="5" a="1"/>
  <c r="Q719" i="5" s="1"/>
  <c r="P719" i="5" a="1"/>
  <c r="P719" i="5" s="1"/>
  <c r="O719" i="5" a="1"/>
  <c r="O719" i="5" s="1"/>
  <c r="N719" i="5" a="1"/>
  <c r="N719" i="5" s="1"/>
  <c r="Q751" i="5" a="1"/>
  <c r="Q751" i="5" s="1"/>
  <c r="M751" i="5" a="1"/>
  <c r="M751" i="5" s="1"/>
  <c r="P751" i="5" a="1"/>
  <c r="P751" i="5" s="1"/>
  <c r="L751" i="5" a="1"/>
  <c r="L751" i="5" s="1"/>
  <c r="O751" i="5" a="1"/>
  <c r="O751" i="5" s="1"/>
  <c r="N751" i="5" a="1"/>
  <c r="N751" i="5" s="1"/>
  <c r="Q783" i="5" a="1"/>
  <c r="Q783" i="5" s="1"/>
  <c r="M783" i="5" a="1"/>
  <c r="M783" i="5" s="1"/>
  <c r="P783" i="5" a="1"/>
  <c r="P783" i="5" s="1"/>
  <c r="L783" i="5" a="1"/>
  <c r="L783" i="5" s="1"/>
  <c r="O783" i="5" a="1"/>
  <c r="O783" i="5" s="1"/>
  <c r="N783" i="5" a="1"/>
  <c r="N783" i="5" s="1"/>
  <c r="P676" i="5" a="1"/>
  <c r="P676" i="5" s="1"/>
  <c r="O676" i="5" a="1"/>
  <c r="O676" i="5" s="1"/>
  <c r="N676" i="5" a="1"/>
  <c r="N676" i="5" s="1"/>
  <c r="M676" i="5" a="1"/>
  <c r="M676" i="5" s="1"/>
  <c r="L676" i="5" a="1"/>
  <c r="L676" i="5" s="1"/>
  <c r="Q676" i="5" a="1"/>
  <c r="Q676" i="5" s="1"/>
  <c r="P708" i="5" a="1"/>
  <c r="P708" i="5" s="1"/>
  <c r="O708" i="5" a="1"/>
  <c r="O708" i="5" s="1"/>
  <c r="N708" i="5" a="1"/>
  <c r="N708" i="5" s="1"/>
  <c r="M708" i="5" a="1"/>
  <c r="M708" i="5" s="1"/>
  <c r="L708" i="5" a="1"/>
  <c r="L708" i="5" s="1"/>
  <c r="Q708" i="5" a="1"/>
  <c r="Q708" i="5" s="1"/>
  <c r="P740" i="5" a="1"/>
  <c r="P740" i="5" s="1"/>
  <c r="L740" i="5" a="1"/>
  <c r="L740" i="5" s="1"/>
  <c r="O740" i="5" a="1"/>
  <c r="O740" i="5" s="1"/>
  <c r="N740" i="5" a="1"/>
  <c r="N740" i="5" s="1"/>
  <c r="M740" i="5" a="1"/>
  <c r="M740" i="5" s="1"/>
  <c r="Q740" i="5" a="1"/>
  <c r="Q740" i="5" s="1"/>
  <c r="P772" i="5" a="1"/>
  <c r="P772" i="5" s="1"/>
  <c r="L772" i="5" a="1"/>
  <c r="L772" i="5" s="1"/>
  <c r="O772" i="5" a="1"/>
  <c r="O772" i="5" s="1"/>
  <c r="N772" i="5" a="1"/>
  <c r="N772" i="5" s="1"/>
  <c r="Q772" i="5" a="1"/>
  <c r="Q772" i="5" s="1"/>
  <c r="M772" i="5" a="1"/>
  <c r="M772" i="5" s="1"/>
  <c r="P805" i="5" a="1"/>
  <c r="P805" i="5" s="1"/>
  <c r="O805" i="5" a="1"/>
  <c r="O805" i="5" s="1"/>
  <c r="N805" i="5" a="1"/>
  <c r="N805" i="5" s="1"/>
  <c r="M805" i="5" a="1"/>
  <c r="M805" i="5" s="1"/>
  <c r="L805" i="5" a="1"/>
  <c r="L805" i="5" s="1"/>
  <c r="Q805" i="5" a="1"/>
  <c r="Q805" i="5" s="1"/>
  <c r="O878" i="5" a="1"/>
  <c r="O878" i="5" s="1"/>
  <c r="N878" i="5" a="1"/>
  <c r="N878" i="5" s="1"/>
  <c r="Q878" i="5" a="1"/>
  <c r="Q878" i="5" s="1"/>
  <c r="M878" i="5" a="1"/>
  <c r="M878" i="5" s="1"/>
  <c r="P878" i="5" a="1"/>
  <c r="P878" i="5" s="1"/>
  <c r="L878" i="5" a="1"/>
  <c r="L878" i="5" s="1"/>
  <c r="N822" i="5" a="1"/>
  <c r="N822" i="5" s="1"/>
  <c r="M822" i="5" a="1"/>
  <c r="M822" i="5" s="1"/>
  <c r="Q822" i="5" a="1"/>
  <c r="Q822" i="5" s="1"/>
  <c r="L822" i="5" a="1"/>
  <c r="L822" i="5" s="1"/>
  <c r="P822" i="5" a="1"/>
  <c r="P822" i="5" s="1"/>
  <c r="O822" i="5" a="1"/>
  <c r="O822" i="5" s="1"/>
  <c r="O898" i="5" a="1"/>
  <c r="O898" i="5" s="1"/>
  <c r="N898" i="5" a="1"/>
  <c r="N898" i="5" s="1"/>
  <c r="Q898" i="5" a="1"/>
  <c r="Q898" i="5" s="1"/>
  <c r="M898" i="5" a="1"/>
  <c r="M898" i="5" s="1"/>
  <c r="P898" i="5" a="1"/>
  <c r="P898" i="5" s="1"/>
  <c r="L898" i="5" a="1"/>
  <c r="L898" i="5" s="1"/>
  <c r="O866" i="5" a="1"/>
  <c r="O866" i="5" s="1"/>
  <c r="M866" i="5" a="1"/>
  <c r="M866" i="5" s="1"/>
  <c r="L866" i="5" a="1"/>
  <c r="L866" i="5" s="1"/>
  <c r="Q866" i="5" a="1"/>
  <c r="Q866" i="5" s="1"/>
  <c r="P866" i="5" a="1"/>
  <c r="P866" i="5" s="1"/>
  <c r="N866" i="5" a="1"/>
  <c r="N866" i="5" s="1"/>
  <c r="Q800" i="5" a="1"/>
  <c r="Q800" i="5" s="1"/>
  <c r="L800" i="5" a="1"/>
  <c r="L800" i="5" s="1"/>
  <c r="P800" i="5" a="1"/>
  <c r="P800" i="5" s="1"/>
  <c r="O800" i="5" a="1"/>
  <c r="O800" i="5" s="1"/>
  <c r="N800" i="5" a="1"/>
  <c r="N800" i="5" s="1"/>
  <c r="M800" i="5" a="1"/>
  <c r="M800" i="5" s="1"/>
  <c r="P823" i="5" a="1"/>
  <c r="P823" i="5" s="1"/>
  <c r="O823" i="5" a="1"/>
  <c r="O823" i="5" s="1"/>
  <c r="N823" i="5" a="1"/>
  <c r="N823" i="5" s="1"/>
  <c r="M823" i="5" a="1"/>
  <c r="M823" i="5" s="1"/>
  <c r="L823" i="5" a="1"/>
  <c r="L823" i="5" s="1"/>
  <c r="Q823" i="5" a="1"/>
  <c r="Q823" i="5" s="1"/>
  <c r="P855" i="5" a="1"/>
  <c r="P855" i="5" s="1"/>
  <c r="O855" i="5" a="1"/>
  <c r="O855" i="5" s="1"/>
  <c r="N855" i="5" a="1"/>
  <c r="N855" i="5" s="1"/>
  <c r="M855" i="5" a="1"/>
  <c r="M855" i="5" s="1"/>
  <c r="L855" i="5" a="1"/>
  <c r="L855" i="5" s="1"/>
  <c r="Q855" i="5" a="1"/>
  <c r="Q855" i="5" s="1"/>
  <c r="N887" i="5" a="1"/>
  <c r="N887" i="5" s="1"/>
  <c r="Q887" i="5" a="1"/>
  <c r="Q887" i="5" s="1"/>
  <c r="M887" i="5" a="1"/>
  <c r="M887" i="5" s="1"/>
  <c r="P887" i="5" a="1"/>
  <c r="P887" i="5" s="1"/>
  <c r="L887" i="5" a="1"/>
  <c r="L887" i="5" s="1"/>
  <c r="O887" i="5" a="1"/>
  <c r="O887" i="5" s="1"/>
  <c r="O942" i="5" a="1"/>
  <c r="O942" i="5" s="1"/>
  <c r="N942" i="5" a="1"/>
  <c r="N942" i="5" s="1"/>
  <c r="M942" i="5" a="1"/>
  <c r="M942" i="5" s="1"/>
  <c r="L942" i="5" a="1"/>
  <c r="L942" i="5" s="1"/>
  <c r="Q942" i="5" a="1"/>
  <c r="Q942" i="5" s="1"/>
  <c r="P942" i="5" a="1"/>
  <c r="P942" i="5" s="1"/>
  <c r="P828" i="5" a="1"/>
  <c r="P828" i="5" s="1"/>
  <c r="O828" i="5" a="1"/>
  <c r="O828" i="5" s="1"/>
  <c r="N828" i="5" a="1"/>
  <c r="N828" i="5" s="1"/>
  <c r="M828" i="5" a="1"/>
  <c r="M828" i="5" s="1"/>
  <c r="L828" i="5" a="1"/>
  <c r="L828" i="5" s="1"/>
  <c r="Q828" i="5" a="1"/>
  <c r="Q828" i="5" s="1"/>
  <c r="P860" i="5" a="1"/>
  <c r="P860" i="5" s="1"/>
  <c r="O860" i="5" a="1"/>
  <c r="O860" i="5" s="1"/>
  <c r="N860" i="5" a="1"/>
  <c r="N860" i="5" s="1"/>
  <c r="M860" i="5" a="1"/>
  <c r="M860" i="5" s="1"/>
  <c r="L860" i="5" a="1"/>
  <c r="L860" i="5" s="1"/>
  <c r="Q860" i="5" a="1"/>
  <c r="Q860" i="5" s="1"/>
  <c r="Q892" i="5" a="1"/>
  <c r="Q892" i="5" s="1"/>
  <c r="M892" i="5" a="1"/>
  <c r="M892" i="5" s="1"/>
  <c r="P892" i="5" a="1"/>
  <c r="P892" i="5" s="1"/>
  <c r="L892" i="5" a="1"/>
  <c r="L892" i="5" s="1"/>
  <c r="O892" i="5" a="1"/>
  <c r="O892" i="5" s="1"/>
  <c r="N892" i="5" a="1"/>
  <c r="N892" i="5" s="1"/>
  <c r="O1101" i="5" a="1"/>
  <c r="O1101" i="5" s="1"/>
  <c r="N1101" i="5" a="1"/>
  <c r="N1101" i="5" s="1"/>
  <c r="Q1101" i="5" a="1"/>
  <c r="Q1101" i="5" s="1"/>
  <c r="M1101" i="5" a="1"/>
  <c r="M1101" i="5" s="1"/>
  <c r="P1101" i="5" a="1"/>
  <c r="P1101" i="5" s="1"/>
  <c r="L1101" i="5" a="1"/>
  <c r="L1101" i="5" s="1"/>
  <c r="P833" i="5" a="1"/>
  <c r="P833" i="5" s="1"/>
  <c r="O833" i="5" a="1"/>
  <c r="O833" i="5" s="1"/>
  <c r="N833" i="5" a="1"/>
  <c r="N833" i="5" s="1"/>
  <c r="M833" i="5" a="1"/>
  <c r="M833" i="5" s="1"/>
  <c r="L833" i="5" a="1"/>
  <c r="L833" i="5" s="1"/>
  <c r="Q833" i="5" a="1"/>
  <c r="Q833" i="5" s="1"/>
  <c r="P865" i="5" a="1"/>
  <c r="P865" i="5" s="1"/>
  <c r="O865" i="5" a="1"/>
  <c r="O865" i="5" s="1"/>
  <c r="N865" i="5" a="1"/>
  <c r="N865" i="5" s="1"/>
  <c r="M865" i="5" a="1"/>
  <c r="M865" i="5" s="1"/>
  <c r="L865" i="5" a="1"/>
  <c r="L865" i="5" s="1"/>
  <c r="Q865" i="5" a="1"/>
  <c r="Q865" i="5" s="1"/>
  <c r="P897" i="5" a="1"/>
  <c r="P897" i="5" s="1"/>
  <c r="L897" i="5" a="1"/>
  <c r="L897" i="5" s="1"/>
  <c r="O897" i="5" a="1"/>
  <c r="O897" i="5" s="1"/>
  <c r="N897" i="5" a="1"/>
  <c r="N897" i="5" s="1"/>
  <c r="Q897" i="5" a="1"/>
  <c r="Q897" i="5" s="1"/>
  <c r="M897" i="5" a="1"/>
  <c r="M897" i="5" s="1"/>
  <c r="Q946" i="5" a="1"/>
  <c r="Q946" i="5" s="1"/>
  <c r="P946" i="5" a="1"/>
  <c r="P946" i="5" s="1"/>
  <c r="O946" i="5" a="1"/>
  <c r="O946" i="5" s="1"/>
  <c r="N946" i="5" a="1"/>
  <c r="N946" i="5" s="1"/>
  <c r="M946" i="5" a="1"/>
  <c r="M946" i="5" s="1"/>
  <c r="L946" i="5" a="1"/>
  <c r="L946" i="5" s="1"/>
  <c r="O1033" i="5" a="1"/>
  <c r="O1033" i="5" s="1"/>
  <c r="N1033" i="5" a="1"/>
  <c r="N1033" i="5" s="1"/>
  <c r="M1033" i="5" a="1"/>
  <c r="M1033" i="5" s="1"/>
  <c r="L1033" i="5" a="1"/>
  <c r="L1033" i="5" s="1"/>
  <c r="Q1033" i="5" a="1"/>
  <c r="Q1033" i="5" s="1"/>
  <c r="P1033" i="5" a="1"/>
  <c r="P1033" i="5" s="1"/>
  <c r="L931" i="5" a="1"/>
  <c r="L931" i="5" s="1"/>
  <c r="Q931" i="5" a="1"/>
  <c r="Q931" i="5" s="1"/>
  <c r="P931" i="5" a="1"/>
  <c r="P931" i="5" s="1"/>
  <c r="O931" i="5" a="1"/>
  <c r="O931" i="5" s="1"/>
  <c r="N931" i="5" a="1"/>
  <c r="N931" i="5" s="1"/>
  <c r="M931" i="5" a="1"/>
  <c r="M931" i="5" s="1"/>
  <c r="L963" i="5" a="1"/>
  <c r="L963" i="5" s="1"/>
  <c r="Q963" i="5" a="1"/>
  <c r="Q963" i="5" s="1"/>
  <c r="P963" i="5" a="1"/>
  <c r="P963" i="5" s="1"/>
  <c r="O963" i="5" a="1"/>
  <c r="O963" i="5" s="1"/>
  <c r="N963" i="5" a="1"/>
  <c r="N963" i="5" s="1"/>
  <c r="M963" i="5" a="1"/>
  <c r="M963" i="5" s="1"/>
  <c r="Q995" i="5" a="1"/>
  <c r="Q995" i="5" s="1"/>
  <c r="M995" i="5" a="1"/>
  <c r="M995" i="5" s="1"/>
  <c r="P995" i="5" a="1"/>
  <c r="P995" i="5" s="1"/>
  <c r="L995" i="5" a="1"/>
  <c r="L995" i="5" s="1"/>
  <c r="O995" i="5" a="1"/>
  <c r="O995" i="5" s="1"/>
  <c r="N995" i="5" a="1"/>
  <c r="N995" i="5" s="1"/>
  <c r="O1053" i="5" a="1"/>
  <c r="O1053" i="5" s="1"/>
  <c r="N1053" i="5" a="1"/>
  <c r="N1053" i="5" s="1"/>
  <c r="M1053" i="5" a="1"/>
  <c r="M1053" i="5" s="1"/>
  <c r="L1053" i="5" a="1"/>
  <c r="L1053" i="5" s="1"/>
  <c r="Q1053" i="5" a="1"/>
  <c r="Q1053" i="5" s="1"/>
  <c r="P1053" i="5" a="1"/>
  <c r="P1053" i="5" s="1"/>
  <c r="Q924" i="5" a="1"/>
  <c r="Q924" i="5" s="1"/>
  <c r="P924" i="5" a="1"/>
  <c r="P924" i="5" s="1"/>
  <c r="O924" i="5" a="1"/>
  <c r="O924" i="5" s="1"/>
  <c r="N924" i="5" a="1"/>
  <c r="N924" i="5" s="1"/>
  <c r="M924" i="5" a="1"/>
  <c r="M924" i="5" s="1"/>
  <c r="L924" i="5" a="1"/>
  <c r="L924" i="5" s="1"/>
  <c r="Q956" i="5" a="1"/>
  <c r="Q956" i="5" s="1"/>
  <c r="P956" i="5" a="1"/>
  <c r="P956" i="5" s="1"/>
  <c r="O956" i="5" a="1"/>
  <c r="O956" i="5" s="1"/>
  <c r="N956" i="5" a="1"/>
  <c r="N956" i="5" s="1"/>
  <c r="M956" i="5" a="1"/>
  <c r="M956" i="5" s="1"/>
  <c r="L956" i="5" a="1"/>
  <c r="L956" i="5" s="1"/>
  <c r="P988" i="5" a="1"/>
  <c r="P988" i="5" s="1"/>
  <c r="L988" i="5" a="1"/>
  <c r="L988" i="5" s="1"/>
  <c r="O988" i="5" a="1"/>
  <c r="O988" i="5" s="1"/>
  <c r="N988" i="5" a="1"/>
  <c r="N988" i="5" s="1"/>
  <c r="Q988" i="5" a="1"/>
  <c r="Q988" i="5" s="1"/>
  <c r="M988" i="5" a="1"/>
  <c r="M988" i="5" s="1"/>
  <c r="P1020" i="5" a="1"/>
  <c r="P1020" i="5" s="1"/>
  <c r="L1020" i="5" a="1"/>
  <c r="L1020" i="5" s="1"/>
  <c r="O1020" i="5" a="1"/>
  <c r="O1020" i="5" s="1"/>
  <c r="N1020" i="5" a="1"/>
  <c r="N1020" i="5" s="1"/>
  <c r="Q1020" i="5" a="1"/>
  <c r="Q1020" i="5" s="1"/>
  <c r="M1020" i="5" a="1"/>
  <c r="M1020" i="5" s="1"/>
  <c r="O1097" i="5" a="1"/>
  <c r="O1097" i="5" s="1"/>
  <c r="N1097" i="5" a="1"/>
  <c r="N1097" i="5" s="1"/>
  <c r="Q1097" i="5" a="1"/>
  <c r="Q1097" i="5" s="1"/>
  <c r="M1097" i="5" a="1"/>
  <c r="M1097" i="5" s="1"/>
  <c r="L1097" i="5" a="1"/>
  <c r="L1097" i="5" s="1"/>
  <c r="P1097" i="5" a="1"/>
  <c r="P1097" i="5" s="1"/>
  <c r="P949" i="5" a="1"/>
  <c r="P949" i="5" s="1"/>
  <c r="O949" i="5" a="1"/>
  <c r="O949" i="5" s="1"/>
  <c r="N949" i="5" a="1"/>
  <c r="N949" i="5" s="1"/>
  <c r="M949" i="5" a="1"/>
  <c r="M949" i="5" s="1"/>
  <c r="L949" i="5" a="1"/>
  <c r="L949" i="5" s="1"/>
  <c r="Q949" i="5" a="1"/>
  <c r="Q949" i="5" s="1"/>
  <c r="O981" i="5" a="1"/>
  <c r="O981" i="5" s="1"/>
  <c r="N981" i="5" a="1"/>
  <c r="N981" i="5" s="1"/>
  <c r="Q981" i="5" a="1"/>
  <c r="Q981" i="5" s="1"/>
  <c r="M981" i="5" a="1"/>
  <c r="M981" i="5" s="1"/>
  <c r="P981" i="5" a="1"/>
  <c r="P981" i="5" s="1"/>
  <c r="L981" i="5" a="1"/>
  <c r="L981" i="5" s="1"/>
  <c r="O1013" i="5" a="1"/>
  <c r="O1013" i="5" s="1"/>
  <c r="N1013" i="5" a="1"/>
  <c r="N1013" i="5" s="1"/>
  <c r="Q1013" i="5" a="1"/>
  <c r="Q1013" i="5" s="1"/>
  <c r="M1013" i="5" a="1"/>
  <c r="M1013" i="5" s="1"/>
  <c r="P1013" i="5" a="1"/>
  <c r="P1013" i="5" s="1"/>
  <c r="L1013" i="5" a="1"/>
  <c r="L1013" i="5" s="1"/>
  <c r="O1038" i="5" a="1"/>
  <c r="O1038" i="5" s="1"/>
  <c r="N1038" i="5" a="1"/>
  <c r="N1038" i="5" s="1"/>
  <c r="M1038" i="5" a="1"/>
  <c r="M1038" i="5" s="1"/>
  <c r="L1038" i="5" a="1"/>
  <c r="L1038" i="5" s="1"/>
  <c r="Q1038" i="5" a="1"/>
  <c r="Q1038" i="5" s="1"/>
  <c r="P1038" i="5" a="1"/>
  <c r="P1038" i="5" s="1"/>
  <c r="N1070" i="5" a="1"/>
  <c r="N1070" i="5" s="1"/>
  <c r="Q1070" i="5" a="1"/>
  <c r="Q1070" i="5" s="1"/>
  <c r="M1070" i="5" a="1"/>
  <c r="M1070" i="5" s="1"/>
  <c r="P1070" i="5" a="1"/>
  <c r="P1070" i="5" s="1"/>
  <c r="L1070" i="5" a="1"/>
  <c r="L1070" i="5" s="1"/>
  <c r="O1070" i="5" a="1"/>
  <c r="O1070" i="5" s="1"/>
  <c r="N1102" i="5" a="1"/>
  <c r="N1102" i="5" s="1"/>
  <c r="Q1102" i="5" a="1"/>
  <c r="Q1102" i="5" s="1"/>
  <c r="M1102" i="5" a="1"/>
  <c r="M1102" i="5" s="1"/>
  <c r="P1102" i="5" a="1"/>
  <c r="P1102" i="5" s="1"/>
  <c r="L1102" i="5" a="1"/>
  <c r="L1102" i="5" s="1"/>
  <c r="O1102" i="5" a="1"/>
  <c r="O1102" i="5" s="1"/>
  <c r="Q1035" i="5" a="1"/>
  <c r="Q1035" i="5" s="1"/>
  <c r="P1035" i="5" a="1"/>
  <c r="P1035" i="5" s="1"/>
  <c r="O1035" i="5" a="1"/>
  <c r="O1035" i="5" s="1"/>
  <c r="N1035" i="5" a="1"/>
  <c r="N1035" i="5" s="1"/>
  <c r="M1035" i="5" a="1"/>
  <c r="M1035" i="5" s="1"/>
  <c r="L1035" i="5" a="1"/>
  <c r="L1035" i="5" s="1"/>
  <c r="Q1067" i="5" a="1"/>
  <c r="Q1067" i="5" s="1"/>
  <c r="M1067" i="5" a="1"/>
  <c r="M1067" i="5" s="1"/>
  <c r="O1067" i="5" a="1"/>
  <c r="O1067" i="5" s="1"/>
  <c r="N1067" i="5" a="1"/>
  <c r="N1067" i="5" s="1"/>
  <c r="L1067" i="5" a="1"/>
  <c r="L1067" i="5" s="1"/>
  <c r="P1067" i="5" a="1"/>
  <c r="P1067" i="5" s="1"/>
  <c r="Q1099" i="5" a="1"/>
  <c r="Q1099" i="5" s="1"/>
  <c r="M1099" i="5" a="1"/>
  <c r="M1099" i="5" s="1"/>
  <c r="P1099" i="5" a="1"/>
  <c r="P1099" i="5" s="1"/>
  <c r="L1099" i="5" a="1"/>
  <c r="L1099" i="5" s="1"/>
  <c r="O1099" i="5" a="1"/>
  <c r="O1099" i="5" s="1"/>
  <c r="N1099" i="5" a="1"/>
  <c r="N1099" i="5" s="1"/>
  <c r="N1036" i="5" a="1"/>
  <c r="N1036" i="5" s="1"/>
  <c r="M1036" i="5" a="1"/>
  <c r="M1036" i="5" s="1"/>
  <c r="L1036" i="5" a="1"/>
  <c r="L1036" i="5" s="1"/>
  <c r="Q1036" i="5" a="1"/>
  <c r="Q1036" i="5" s="1"/>
  <c r="P1036" i="5" a="1"/>
  <c r="P1036" i="5" s="1"/>
  <c r="O1036" i="5" a="1"/>
  <c r="O1036" i="5" s="1"/>
  <c r="P1068" i="5" a="1"/>
  <c r="P1068" i="5" s="1"/>
  <c r="L1068" i="5" a="1"/>
  <c r="L1068" i="5" s="1"/>
  <c r="N1068" i="5" a="1"/>
  <c r="N1068" i="5" s="1"/>
  <c r="M1068" i="5" a="1"/>
  <c r="M1068" i="5" s="1"/>
  <c r="Q1068" i="5" a="1"/>
  <c r="Q1068" i="5" s="1"/>
  <c r="O1068" i="5" a="1"/>
  <c r="O1068" i="5" s="1"/>
  <c r="P1100" i="5" a="1"/>
  <c r="P1100" i="5" s="1"/>
  <c r="L1100" i="5" a="1"/>
  <c r="L1100" i="5" s="1"/>
  <c r="O1100" i="5" a="1"/>
  <c r="O1100" i="5" s="1"/>
  <c r="N1100" i="5" a="1"/>
  <c r="N1100" i="5" s="1"/>
  <c r="Q1100" i="5" a="1"/>
  <c r="Q1100" i="5" s="1"/>
  <c r="M1100" i="5" a="1"/>
  <c r="M1100" i="5" s="1"/>
  <c r="O1117" i="5" a="1"/>
  <c r="O1117" i="5" s="1"/>
  <c r="N1117" i="5" a="1"/>
  <c r="N1117" i="5" s="1"/>
  <c r="M1117" i="5" a="1"/>
  <c r="M1117" i="5" s="1"/>
  <c r="L1117" i="5" a="1"/>
  <c r="L1117" i="5" s="1"/>
  <c r="Q1117" i="5" a="1"/>
  <c r="Q1117" i="5" s="1"/>
  <c r="P1117" i="5" a="1"/>
  <c r="P1117" i="5" s="1"/>
  <c r="Q1149" i="5" a="1"/>
  <c r="Q1149" i="5" s="1"/>
  <c r="M1149" i="5" a="1"/>
  <c r="M1149" i="5" s="1"/>
  <c r="P1149" i="5" a="1"/>
  <c r="P1149" i="5" s="1"/>
  <c r="L1149" i="5" a="1"/>
  <c r="L1149" i="5" s="1"/>
  <c r="N1149" i="5" a="1"/>
  <c r="N1149" i="5" s="1"/>
  <c r="O1149" i="5" a="1"/>
  <c r="O1149" i="5" s="1"/>
  <c r="M1130" i="5" a="1"/>
  <c r="M1130" i="5" s="1"/>
  <c r="L1130" i="5" a="1"/>
  <c r="L1130" i="5" s="1"/>
  <c r="Q1130" i="5" a="1"/>
  <c r="Q1130" i="5" s="1"/>
  <c r="P1130" i="5" a="1"/>
  <c r="P1130" i="5" s="1"/>
  <c r="O1130" i="5" a="1"/>
  <c r="O1130" i="5" s="1"/>
  <c r="N1130" i="5" a="1"/>
  <c r="N1130" i="5" s="1"/>
  <c r="O1186" i="5" a="1"/>
  <c r="O1186" i="5" s="1"/>
  <c r="N1186" i="5" a="1"/>
  <c r="N1186" i="5" s="1"/>
  <c r="M1186" i="5" a="1"/>
  <c r="M1186" i="5" s="1"/>
  <c r="L1186" i="5" a="1"/>
  <c r="L1186" i="5" s="1"/>
  <c r="Q1186" i="5" a="1"/>
  <c r="Q1186" i="5" s="1"/>
  <c r="P1186" i="5" a="1"/>
  <c r="P1186" i="5" s="1"/>
  <c r="P1119" i="5" a="1"/>
  <c r="P1119" i="5" s="1"/>
  <c r="O1119" i="5" a="1"/>
  <c r="O1119" i="5" s="1"/>
  <c r="N1119" i="5" a="1"/>
  <c r="N1119" i="5" s="1"/>
  <c r="M1119" i="5" a="1"/>
  <c r="M1119" i="5" s="1"/>
  <c r="Q1119" i="5" a="1"/>
  <c r="Q1119" i="5" s="1"/>
  <c r="L1119" i="5" a="1"/>
  <c r="L1119" i="5" s="1"/>
  <c r="O1151" i="5" a="1"/>
  <c r="O1151" i="5" s="1"/>
  <c r="N1151" i="5" a="1"/>
  <c r="N1151" i="5" s="1"/>
  <c r="P1151" i="5" a="1"/>
  <c r="P1151" i="5" s="1"/>
  <c r="M1151" i="5" a="1"/>
  <c r="M1151" i="5" s="1"/>
  <c r="L1151" i="5" a="1"/>
  <c r="L1151" i="5" s="1"/>
  <c r="Q1151" i="5" a="1"/>
  <c r="Q1151" i="5" s="1"/>
  <c r="M1167" i="5" a="1"/>
  <c r="M1167" i="5" s="1"/>
  <c r="L1167" i="5" a="1"/>
  <c r="L1167" i="5" s="1"/>
  <c r="Q1167" i="5" a="1"/>
  <c r="Q1167" i="5" s="1"/>
  <c r="P1167" i="5" a="1"/>
  <c r="P1167" i="5" s="1"/>
  <c r="O1167" i="5" a="1"/>
  <c r="O1167" i="5" s="1"/>
  <c r="N1167" i="5" a="1"/>
  <c r="N1167" i="5" s="1"/>
  <c r="N1199" i="5" a="1"/>
  <c r="N1199" i="5" s="1"/>
  <c r="Q1199" i="5" a="1"/>
  <c r="Q1199" i="5" s="1"/>
  <c r="M1199" i="5" a="1"/>
  <c r="M1199" i="5" s="1"/>
  <c r="P1199" i="5" a="1"/>
  <c r="P1199" i="5" s="1"/>
  <c r="L1199" i="5" a="1"/>
  <c r="L1199" i="5" s="1"/>
  <c r="O1199" i="5" a="1"/>
  <c r="O1199" i="5" s="1"/>
  <c r="M1156" i="5" a="1"/>
  <c r="M1156" i="5" s="1"/>
  <c r="Q1156" i="5" a="1"/>
  <c r="Q1156" i="5" s="1"/>
  <c r="L1156" i="5" a="1"/>
  <c r="L1156" i="5" s="1"/>
  <c r="P1156" i="5" a="1"/>
  <c r="P1156" i="5" s="1"/>
  <c r="O1156" i="5" a="1"/>
  <c r="O1156" i="5" s="1"/>
  <c r="N1156" i="5" a="1"/>
  <c r="N1156" i="5" s="1"/>
  <c r="Q1188" i="5" a="1"/>
  <c r="Q1188" i="5" s="1"/>
  <c r="M1188" i="5" a="1"/>
  <c r="M1188" i="5" s="1"/>
  <c r="P1188" i="5" a="1"/>
  <c r="P1188" i="5" s="1"/>
  <c r="L1188" i="5" a="1"/>
  <c r="L1188" i="5" s="1"/>
  <c r="O1188" i="5" a="1"/>
  <c r="O1188" i="5" s="1"/>
  <c r="N1188" i="5" a="1"/>
  <c r="N1188" i="5" s="1"/>
  <c r="Q1209" i="5" a="1"/>
  <c r="Q1209" i="5" s="1"/>
  <c r="L1209" i="5" a="1"/>
  <c r="L1209" i="5" s="1"/>
  <c r="P1209" i="5" a="1"/>
  <c r="P1209" i="5" s="1"/>
  <c r="O1209" i="5" a="1"/>
  <c r="O1209" i="5" s="1"/>
  <c r="N1209" i="5" a="1"/>
  <c r="N1209" i="5" s="1"/>
  <c r="M1209" i="5" a="1"/>
  <c r="M1209" i="5" s="1"/>
  <c r="P1189" i="5" a="1"/>
  <c r="P1189" i="5" s="1"/>
  <c r="L1189" i="5" a="1"/>
  <c r="L1189" i="5" s="1"/>
  <c r="O1189" i="5" a="1"/>
  <c r="O1189" i="5" s="1"/>
  <c r="Q1189" i="5" a="1"/>
  <c r="Q1189" i="5" s="1"/>
  <c r="N1189" i="5" a="1"/>
  <c r="N1189" i="5" s="1"/>
  <c r="M1189" i="5" a="1"/>
  <c r="M1189" i="5" s="1"/>
  <c r="N1349" i="5" a="1"/>
  <c r="N1349" i="5" s="1"/>
  <c r="M1349" i="5" a="1"/>
  <c r="M1349" i="5" s="1"/>
  <c r="L1349" i="5" a="1"/>
  <c r="L1349" i="5" s="1"/>
  <c r="Q1349" i="5" a="1"/>
  <c r="Q1349" i="5" s="1"/>
  <c r="P1349" i="5" a="1"/>
  <c r="P1349" i="5" s="1"/>
  <c r="O1349" i="5" a="1"/>
  <c r="O1349" i="5" s="1"/>
  <c r="P1227" i="5" a="1"/>
  <c r="P1227" i="5" s="1"/>
  <c r="O1227" i="5" a="1"/>
  <c r="O1227" i="5" s="1"/>
  <c r="N1227" i="5" a="1"/>
  <c r="N1227" i="5" s="1"/>
  <c r="M1227" i="5" a="1"/>
  <c r="M1227" i="5" s="1"/>
  <c r="L1227" i="5" a="1"/>
  <c r="L1227" i="5" s="1"/>
  <c r="Q1227" i="5" a="1"/>
  <c r="Q1227" i="5" s="1"/>
  <c r="N1318" i="5" a="1"/>
  <c r="N1318" i="5" s="1"/>
  <c r="Q1318" i="5" a="1"/>
  <c r="Q1318" i="5" s="1"/>
  <c r="P1318" i="5" a="1"/>
  <c r="P1318" i="5" s="1"/>
  <c r="L1318" i="5" a="1"/>
  <c r="L1318" i="5" s="1"/>
  <c r="O1318" i="5" a="1"/>
  <c r="O1318" i="5" s="1"/>
  <c r="M1318" i="5" a="1"/>
  <c r="M1318" i="5" s="1"/>
  <c r="P1232" i="5" a="1"/>
  <c r="P1232" i="5" s="1"/>
  <c r="O1232" i="5" a="1"/>
  <c r="O1232" i="5" s="1"/>
  <c r="N1232" i="5" a="1"/>
  <c r="N1232" i="5" s="1"/>
  <c r="M1232" i="5" a="1"/>
  <c r="M1232" i="5" s="1"/>
  <c r="L1232" i="5" a="1"/>
  <c r="L1232" i="5" s="1"/>
  <c r="Q1232" i="5" a="1"/>
  <c r="Q1232" i="5" s="1"/>
  <c r="M1270" i="5" a="1"/>
  <c r="M1270" i="5" s="1"/>
  <c r="L1270" i="5" a="1"/>
  <c r="L1270" i="5" s="1"/>
  <c r="Q1270" i="5" a="1"/>
  <c r="Q1270" i="5" s="1"/>
  <c r="P1270" i="5" a="1"/>
  <c r="P1270" i="5" s="1"/>
  <c r="O1270" i="5" a="1"/>
  <c r="O1270" i="5" s="1"/>
  <c r="N1270" i="5" a="1"/>
  <c r="N1270" i="5" s="1"/>
  <c r="P1241" i="5" a="1"/>
  <c r="P1241" i="5" s="1"/>
  <c r="L1241" i="5" a="1"/>
  <c r="L1241" i="5" s="1"/>
  <c r="O1241" i="5" a="1"/>
  <c r="O1241" i="5" s="1"/>
  <c r="N1241" i="5" a="1"/>
  <c r="N1241" i="5" s="1"/>
  <c r="Q1241" i="5" a="1"/>
  <c r="Q1241" i="5" s="1"/>
  <c r="M1241" i="5" a="1"/>
  <c r="M1241" i="5" s="1"/>
  <c r="P1386" i="5" a="1"/>
  <c r="P1386" i="5" s="1"/>
  <c r="O1386" i="5" a="1"/>
  <c r="O1386" i="5" s="1"/>
  <c r="N1386" i="5" a="1"/>
  <c r="N1386" i="5" s="1"/>
  <c r="M1386" i="5" a="1"/>
  <c r="M1386" i="5" s="1"/>
  <c r="V1386" i="5"/>
  <c r="Q1386" i="5" a="1"/>
  <c r="Q1386" i="5" s="1"/>
  <c r="L1386" i="5" a="1"/>
  <c r="L1386" i="5" s="1"/>
  <c r="O1279" i="5" a="1"/>
  <c r="O1279" i="5" s="1"/>
  <c r="N1279" i="5" a="1"/>
  <c r="N1279" i="5" s="1"/>
  <c r="M1279" i="5" a="1"/>
  <c r="M1279" i="5" s="1"/>
  <c r="L1279" i="5" a="1"/>
  <c r="L1279" i="5" s="1"/>
  <c r="Q1279" i="5" a="1"/>
  <c r="Q1279" i="5" s="1"/>
  <c r="P1279" i="5" a="1"/>
  <c r="P1279" i="5" s="1"/>
  <c r="N1311" i="5" a="1"/>
  <c r="N1311" i="5" s="1"/>
  <c r="Q1311" i="5" a="1"/>
  <c r="Q1311" i="5" s="1"/>
  <c r="M1311" i="5" a="1"/>
  <c r="M1311" i="5" s="1"/>
  <c r="P1311" i="5" a="1"/>
  <c r="P1311" i="5" s="1"/>
  <c r="L1311" i="5" a="1"/>
  <c r="L1311" i="5" s="1"/>
  <c r="V1311" i="5"/>
  <c r="O1311" i="5" a="1"/>
  <c r="O1311" i="5" s="1"/>
  <c r="V1280" i="5"/>
  <c r="M1280" i="5" a="1"/>
  <c r="M1280" i="5" s="1"/>
  <c r="L1280" i="5" a="1"/>
  <c r="L1280" i="5" s="1"/>
  <c r="Q1280" i="5" a="1"/>
  <c r="Q1280" i="5" s="1"/>
  <c r="P1280" i="5" a="1"/>
  <c r="P1280" i="5" s="1"/>
  <c r="O1280" i="5" a="1"/>
  <c r="O1280" i="5" s="1"/>
  <c r="N1280" i="5" a="1"/>
  <c r="N1280" i="5" s="1"/>
  <c r="Q1312" i="5" a="1"/>
  <c r="Q1312" i="5" s="1"/>
  <c r="M1312" i="5" a="1"/>
  <c r="M1312" i="5" s="1"/>
  <c r="P1312" i="5" a="1"/>
  <c r="P1312" i="5" s="1"/>
  <c r="L1312" i="5" a="1"/>
  <c r="L1312" i="5" s="1"/>
  <c r="V1312" i="5"/>
  <c r="O1312" i="5" a="1"/>
  <c r="O1312" i="5" s="1"/>
  <c r="N1312" i="5" a="1"/>
  <c r="N1312" i="5" s="1"/>
  <c r="M1265" i="5" a="1"/>
  <c r="M1265" i="5" s="1"/>
  <c r="L1265" i="5" a="1"/>
  <c r="L1265" i="5" s="1"/>
  <c r="Q1265" i="5" a="1"/>
  <c r="Q1265" i="5" s="1"/>
  <c r="P1265" i="5" a="1"/>
  <c r="P1265" i="5" s="1"/>
  <c r="O1265" i="5" a="1"/>
  <c r="O1265" i="5" s="1"/>
  <c r="N1265" i="5" a="1"/>
  <c r="N1265" i="5" s="1"/>
  <c r="N1297" i="5" a="1"/>
  <c r="N1297" i="5" s="1"/>
  <c r="Q1297" i="5" a="1"/>
  <c r="Q1297" i="5" s="1"/>
  <c r="M1297" i="5" a="1"/>
  <c r="M1297" i="5" s="1"/>
  <c r="P1297" i="5" a="1"/>
  <c r="P1297" i="5" s="1"/>
  <c r="O1297" i="5" a="1"/>
  <c r="O1297" i="5" s="1"/>
  <c r="L1297" i="5" a="1"/>
  <c r="L1297" i="5" s="1"/>
  <c r="V1297" i="5"/>
  <c r="N1357" i="5" a="1"/>
  <c r="N1357" i="5" s="1"/>
  <c r="Q1357" i="5" a="1"/>
  <c r="Q1357" i="5" s="1"/>
  <c r="M1357" i="5" a="1"/>
  <c r="M1357" i="5" s="1"/>
  <c r="P1357" i="5" a="1"/>
  <c r="P1357" i="5" s="1"/>
  <c r="O1357" i="5" a="1"/>
  <c r="O1357" i="5" s="1"/>
  <c r="V1357" i="5"/>
  <c r="L1357" i="5" a="1"/>
  <c r="L1357" i="5" s="1"/>
  <c r="P1321" i="5" a="1"/>
  <c r="P1321" i="5" s="1"/>
  <c r="O1321" i="5" a="1"/>
  <c r="O1321" i="5" s="1"/>
  <c r="V1321" i="5"/>
  <c r="Q1321" i="5" a="1"/>
  <c r="Q1321" i="5" s="1"/>
  <c r="N1321" i="5" a="1"/>
  <c r="N1321" i="5" s="1"/>
  <c r="M1321" i="5" a="1"/>
  <c r="M1321" i="5" s="1"/>
  <c r="L1321" i="5" a="1"/>
  <c r="L1321" i="5" s="1"/>
  <c r="Q1346" i="5" a="1"/>
  <c r="Q1346" i="5" s="1"/>
  <c r="O1346" i="5" a="1"/>
  <c r="O1346" i="5" s="1"/>
  <c r="N1346" i="5" a="1"/>
  <c r="N1346" i="5" s="1"/>
  <c r="L1346" i="5" a="1"/>
  <c r="L1346" i="5" s="1"/>
  <c r="V1346" i="5"/>
  <c r="P1346" i="5" a="1"/>
  <c r="P1346" i="5" s="1"/>
  <c r="M1346" i="5" a="1"/>
  <c r="M1346" i="5" s="1"/>
  <c r="N1380" i="5" a="1"/>
  <c r="N1380" i="5" s="1"/>
  <c r="V1380" i="5"/>
  <c r="M1380" i="5" a="1"/>
  <c r="M1380" i="5" s="1"/>
  <c r="L1380" i="5" a="1"/>
  <c r="L1380" i="5" s="1"/>
  <c r="Q1380" i="5" a="1"/>
  <c r="Q1380" i="5" s="1"/>
  <c r="P1380" i="5" a="1"/>
  <c r="P1380" i="5" s="1"/>
  <c r="O1380" i="5" a="1"/>
  <c r="O1380" i="5" s="1"/>
  <c r="P1339" i="5" a="1"/>
  <c r="P1339" i="5" s="1"/>
  <c r="N1339" i="5" a="1"/>
  <c r="N1339" i="5" s="1"/>
  <c r="V1339" i="5"/>
  <c r="M1339" i="5" a="1"/>
  <c r="M1339" i="5" s="1"/>
  <c r="Q1339" i="5" a="1"/>
  <c r="Q1339" i="5" s="1"/>
  <c r="O1339" i="5" a="1"/>
  <c r="O1339" i="5" s="1"/>
  <c r="L1339" i="5" a="1"/>
  <c r="L1339" i="5" s="1"/>
  <c r="P1371" i="5" a="1"/>
  <c r="P1371" i="5" s="1"/>
  <c r="L1371" i="5" a="1"/>
  <c r="L1371" i="5" s="1"/>
  <c r="O1371" i="5" a="1"/>
  <c r="O1371" i="5" s="1"/>
  <c r="Q1371" i="5" a="1"/>
  <c r="Q1371" i="5" s="1"/>
  <c r="M1371" i="5" a="1"/>
  <c r="M1371" i="5" s="1"/>
  <c r="N1371" i="5" a="1"/>
  <c r="N1371" i="5" s="1"/>
  <c r="Q1328" i="5" a="1"/>
  <c r="Q1328" i="5" s="1"/>
  <c r="P1328" i="5" a="1"/>
  <c r="P1328" i="5" s="1"/>
  <c r="N1328" i="5" a="1"/>
  <c r="N1328" i="5" s="1"/>
  <c r="M1328" i="5" a="1"/>
  <c r="M1328" i="5" s="1"/>
  <c r="O1328" i="5" a="1"/>
  <c r="O1328" i="5" s="1"/>
  <c r="L1328" i="5" a="1"/>
  <c r="L1328" i="5" s="1"/>
  <c r="O1360" i="5" a="1"/>
  <c r="O1360" i="5" s="1"/>
  <c r="N1360" i="5" a="1"/>
  <c r="N1360" i="5" s="1"/>
  <c r="M1360" i="5" a="1"/>
  <c r="M1360" i="5" s="1"/>
  <c r="L1360" i="5" a="1"/>
  <c r="L1360" i="5" s="1"/>
  <c r="P1360" i="5" a="1"/>
  <c r="P1360" i="5" s="1"/>
  <c r="Q1360" i="5" a="1"/>
  <c r="Q1360" i="5" s="1"/>
  <c r="O1473" i="5" a="1"/>
  <c r="O1473" i="5" s="1"/>
  <c r="M1473" i="5" a="1"/>
  <c r="M1473" i="5" s="1"/>
  <c r="Q1473" i="5" a="1"/>
  <c r="Q1473" i="5" s="1"/>
  <c r="P1473" i="5" a="1"/>
  <c r="P1473" i="5" s="1"/>
  <c r="N1473" i="5" a="1"/>
  <c r="N1473" i="5" s="1"/>
  <c r="L1473" i="5" a="1"/>
  <c r="L1473" i="5" s="1"/>
  <c r="V1413" i="5"/>
  <c r="O1413" i="5" a="1"/>
  <c r="O1413" i="5" s="1"/>
  <c r="N1413" i="5" a="1"/>
  <c r="N1413" i="5" s="1"/>
  <c r="Q1413" i="5" a="1"/>
  <c r="Q1413" i="5" s="1"/>
  <c r="M1413" i="5" a="1"/>
  <c r="M1413" i="5" s="1"/>
  <c r="L1413" i="5" a="1"/>
  <c r="L1413" i="5" s="1"/>
  <c r="P1413" i="5" a="1"/>
  <c r="P1413" i="5" s="1"/>
  <c r="V1385" i="5"/>
  <c r="L1385" i="5" a="1"/>
  <c r="L1385" i="5" s="1"/>
  <c r="Q1385" i="5" a="1"/>
  <c r="Q1385" i="5" s="1"/>
  <c r="P1385" i="5" a="1"/>
  <c r="P1385" i="5" s="1"/>
  <c r="N1385" i="5" a="1"/>
  <c r="N1385" i="5" s="1"/>
  <c r="M1385" i="5" a="1"/>
  <c r="M1385" i="5" s="1"/>
  <c r="O1385" i="5" a="1"/>
  <c r="O1385" i="5" s="1"/>
  <c r="N1399" i="5" a="1"/>
  <c r="N1399" i="5" s="1"/>
  <c r="M1399" i="5" a="1"/>
  <c r="M1399" i="5" s="1"/>
  <c r="Q1399" i="5" a="1"/>
  <c r="Q1399" i="5" s="1"/>
  <c r="P1399" i="5" a="1"/>
  <c r="P1399" i="5" s="1"/>
  <c r="O1399" i="5" a="1"/>
  <c r="O1399" i="5" s="1"/>
  <c r="L1399" i="5" a="1"/>
  <c r="L1399" i="5" s="1"/>
  <c r="N1430" i="5" a="1"/>
  <c r="N1430" i="5" s="1"/>
  <c r="P1430" i="5" a="1"/>
  <c r="P1430" i="5" s="1"/>
  <c r="L1430" i="5" a="1"/>
  <c r="L1430" i="5" s="1"/>
  <c r="M1430" i="5" a="1"/>
  <c r="M1430" i="5" s="1"/>
  <c r="Q1430" i="5" a="1"/>
  <c r="Q1430" i="5" s="1"/>
  <c r="O1430" i="5" a="1"/>
  <c r="O1430" i="5" s="1"/>
  <c r="N1438" i="5" a="1"/>
  <c r="N1438" i="5" s="1"/>
  <c r="Q1438" i="5" a="1"/>
  <c r="Q1438" i="5" s="1"/>
  <c r="M1438" i="5" a="1"/>
  <c r="M1438" i="5" s="1"/>
  <c r="P1438" i="5" a="1"/>
  <c r="P1438" i="5" s="1"/>
  <c r="L1438" i="5" a="1"/>
  <c r="L1438" i="5" s="1"/>
  <c r="V1438" i="5"/>
  <c r="O1438" i="5" a="1"/>
  <c r="O1438" i="5" s="1"/>
  <c r="Q1435" i="5" a="1"/>
  <c r="Q1435" i="5" s="1"/>
  <c r="M1435" i="5" a="1"/>
  <c r="M1435" i="5" s="1"/>
  <c r="P1435" i="5" a="1"/>
  <c r="P1435" i="5" s="1"/>
  <c r="L1435" i="5" a="1"/>
  <c r="L1435" i="5" s="1"/>
  <c r="O1435" i="5" a="1"/>
  <c r="O1435" i="5" s="1"/>
  <c r="N1435" i="5" a="1"/>
  <c r="N1435" i="5" s="1"/>
  <c r="Q1420" i="5" a="1"/>
  <c r="Q1420" i="5" s="1"/>
  <c r="L1420" i="5" a="1"/>
  <c r="L1420" i="5" s="1"/>
  <c r="P1420" i="5" a="1"/>
  <c r="P1420" i="5" s="1"/>
  <c r="O1420" i="5" a="1"/>
  <c r="O1420" i="5" s="1"/>
  <c r="V1420" i="5"/>
  <c r="N1420" i="5" a="1"/>
  <c r="N1420" i="5" s="1"/>
  <c r="M1420" i="5" a="1"/>
  <c r="M1420" i="5" s="1"/>
  <c r="V1492" i="5"/>
  <c r="O1492" i="5" a="1"/>
  <c r="O1492" i="5" s="1"/>
  <c r="Q1492" i="5" a="1"/>
  <c r="Q1492" i="5" s="1"/>
  <c r="M1492" i="5" a="1"/>
  <c r="M1492" i="5" s="1"/>
  <c r="P1492" i="5" a="1"/>
  <c r="P1492" i="5" s="1"/>
  <c r="L1492" i="5" a="1"/>
  <c r="L1492" i="5" s="1"/>
  <c r="N1492" i="5" a="1"/>
  <c r="N1492" i="5" s="1"/>
  <c r="Q1498" i="5" a="1"/>
  <c r="Q1498" i="5" s="1"/>
  <c r="M1498" i="5" a="1"/>
  <c r="M1498" i="5" s="1"/>
  <c r="O1498" i="5" a="1"/>
  <c r="O1498" i="5" s="1"/>
  <c r="N1498" i="5" a="1"/>
  <c r="N1498" i="5" s="1"/>
  <c r="P1498" i="5" a="1"/>
  <c r="P1498" i="5" s="1"/>
  <c r="L1498" i="5" a="1"/>
  <c r="L1498" i="5" s="1"/>
  <c r="L1458" i="5" a="1"/>
  <c r="L1458" i="5" s="1"/>
  <c r="P1458" i="5" a="1"/>
  <c r="P1458" i="5" s="1"/>
  <c r="O1458" i="5" a="1"/>
  <c r="O1458" i="5" s="1"/>
  <c r="V1458" i="5"/>
  <c r="N1458" i="5" a="1"/>
  <c r="N1458" i="5" s="1"/>
  <c r="Q1458" i="5" a="1"/>
  <c r="Q1458" i="5" s="1"/>
  <c r="M1458" i="5" a="1"/>
  <c r="M1458" i="5" s="1"/>
  <c r="O1484" i="5" a="1"/>
  <c r="O1484" i="5" s="1"/>
  <c r="P1484" i="5" a="1"/>
  <c r="P1484" i="5" s="1"/>
  <c r="L1484" i="5" a="1"/>
  <c r="L1484" i="5" s="1"/>
  <c r="N1484" i="5" a="1"/>
  <c r="N1484" i="5" s="1"/>
  <c r="Q1484" i="5" a="1"/>
  <c r="Q1484" i="5" s="1"/>
  <c r="M1484" i="5" a="1"/>
  <c r="M1484" i="5" s="1"/>
  <c r="N1489" i="5" a="1"/>
  <c r="N1489" i="5" s="1"/>
  <c r="P1489" i="5" a="1"/>
  <c r="P1489" i="5" s="1"/>
  <c r="O1489" i="5" a="1"/>
  <c r="O1489" i="5" s="1"/>
  <c r="L1489" i="5" a="1"/>
  <c r="L1489" i="5" s="1"/>
  <c r="Q1489" i="5" a="1"/>
  <c r="Q1489" i="5" s="1"/>
  <c r="M1489" i="5" a="1"/>
  <c r="M1489" i="5" s="1"/>
  <c r="N1485" i="5" a="1"/>
  <c r="N1485" i="5" s="1"/>
  <c r="V1485" i="5"/>
  <c r="O1485" i="5" a="1"/>
  <c r="O1485" i="5" s="1"/>
  <c r="P1485" i="5" a="1"/>
  <c r="P1485" i="5" s="1"/>
  <c r="M1485" i="5" a="1"/>
  <c r="M1485" i="5" s="1"/>
  <c r="L1485" i="5" a="1"/>
  <c r="L1485" i="5" s="1"/>
  <c r="Q1485" i="5" a="1"/>
  <c r="Q1485" i="5" s="1"/>
  <c r="O297" i="5" a="1"/>
  <c r="O297" i="5" s="1"/>
  <c r="N297" i="5" a="1"/>
  <c r="N297" i="5" s="1"/>
  <c r="Q297" i="5" a="1"/>
  <c r="Q297" i="5" s="1"/>
  <c r="M297" i="5" a="1"/>
  <c r="M297" i="5" s="1"/>
  <c r="P297" i="5" a="1"/>
  <c r="P297" i="5" s="1"/>
  <c r="L297" i="5" a="1"/>
  <c r="L297" i="5" s="1"/>
  <c r="Q149" i="5" a="1"/>
  <c r="Q149" i="5" s="1"/>
  <c r="P149" i="5" a="1"/>
  <c r="P149" i="5" s="1"/>
  <c r="O149" i="5" a="1"/>
  <c r="O149" i="5" s="1"/>
  <c r="N149" i="5" a="1"/>
  <c r="N149" i="5" s="1"/>
  <c r="M149" i="5" a="1"/>
  <c r="M149" i="5" s="1"/>
  <c r="L149" i="5" a="1"/>
  <c r="L149" i="5" s="1"/>
  <c r="O345" i="5" a="1"/>
  <c r="O345" i="5" s="1"/>
  <c r="N345" i="5" a="1"/>
  <c r="N345" i="5" s="1"/>
  <c r="Q345" i="5" a="1"/>
  <c r="Q345" i="5" s="1"/>
  <c r="M345" i="5" a="1"/>
  <c r="M345" i="5" s="1"/>
  <c r="P345" i="5" a="1"/>
  <c r="P345" i="5" s="1"/>
  <c r="L345" i="5" a="1"/>
  <c r="L345" i="5" s="1"/>
  <c r="O28" i="5" a="1"/>
  <c r="O28" i="5" s="1"/>
  <c r="N28" i="5" a="1"/>
  <c r="N28" i="5" s="1"/>
  <c r="Q28" i="5" a="1"/>
  <c r="Q28" i="5" s="1"/>
  <c r="M28" i="5" a="1"/>
  <c r="M28" i="5" s="1"/>
  <c r="L28" i="5" a="1"/>
  <c r="L28" i="5" s="1"/>
  <c r="P28" i="5" a="1"/>
  <c r="P28" i="5" s="1"/>
  <c r="P120" i="5" a="1"/>
  <c r="P120" i="5" s="1"/>
  <c r="O120" i="5" a="1"/>
  <c r="O120" i="5" s="1"/>
  <c r="L120" i="5" a="1"/>
  <c r="L120" i="5" s="1"/>
  <c r="N120" i="5" a="1"/>
  <c r="N120" i="5" s="1"/>
  <c r="M120" i="5" a="1"/>
  <c r="M120" i="5" s="1"/>
  <c r="Q120" i="5" a="1"/>
  <c r="Q120" i="5" s="1"/>
  <c r="N25" i="5" a="1"/>
  <c r="N25" i="5" s="1"/>
  <c r="M25" i="5" a="1"/>
  <c r="M25" i="5" s="1"/>
  <c r="P25" i="5" a="1"/>
  <c r="P25" i="5" s="1"/>
  <c r="Q25" i="5" a="1"/>
  <c r="Q25" i="5" s="1"/>
  <c r="L25" i="5" a="1"/>
  <c r="L25" i="5" s="1"/>
  <c r="O25" i="5" a="1"/>
  <c r="O25" i="5" s="1"/>
  <c r="N57" i="5" a="1"/>
  <c r="N57" i="5" s="1"/>
  <c r="M57" i="5" a="1"/>
  <c r="M57" i="5" s="1"/>
  <c r="Q57" i="5" a="1"/>
  <c r="Q57" i="5" s="1"/>
  <c r="P57" i="5" a="1"/>
  <c r="P57" i="5" s="1"/>
  <c r="L57" i="5" a="1"/>
  <c r="L57" i="5" s="1"/>
  <c r="O57" i="5" a="1"/>
  <c r="O57" i="5" s="1"/>
  <c r="N89" i="5" a="1"/>
  <c r="N89" i="5" s="1"/>
  <c r="Q89" i="5" a="1"/>
  <c r="Q89" i="5" s="1"/>
  <c r="M89" i="5" a="1"/>
  <c r="M89" i="5" s="1"/>
  <c r="P89" i="5" a="1"/>
  <c r="P89" i="5" s="1"/>
  <c r="L89" i="5" a="1"/>
  <c r="L89" i="5" s="1"/>
  <c r="O89" i="5" a="1"/>
  <c r="O89" i="5" s="1"/>
  <c r="O125" i="5" a="1"/>
  <c r="O125" i="5" s="1"/>
  <c r="N125" i="5" a="1"/>
  <c r="N125" i="5" s="1"/>
  <c r="Q125" i="5" a="1"/>
  <c r="Q125" i="5" s="1"/>
  <c r="M125" i="5" a="1"/>
  <c r="M125" i="5" s="1"/>
  <c r="L125" i="5" a="1"/>
  <c r="L125" i="5" s="1"/>
  <c r="P125" i="5" a="1"/>
  <c r="P125" i="5" s="1"/>
  <c r="O301" i="5" a="1"/>
  <c r="O301" i="5" s="1"/>
  <c r="N301" i="5" a="1"/>
  <c r="N301" i="5" s="1"/>
  <c r="Q301" i="5" a="1"/>
  <c r="Q301" i="5" s="1"/>
  <c r="M301" i="5" a="1"/>
  <c r="M301" i="5" s="1"/>
  <c r="P301" i="5" a="1"/>
  <c r="P301" i="5" s="1"/>
  <c r="L301" i="5" a="1"/>
  <c r="L301" i="5" s="1"/>
  <c r="O209" i="5" a="1"/>
  <c r="O209" i="5" s="1"/>
  <c r="N209" i="5" a="1"/>
  <c r="N209" i="5" s="1"/>
  <c r="M209" i="5" a="1"/>
  <c r="M209" i="5" s="1"/>
  <c r="L209" i="5" a="1"/>
  <c r="L209" i="5" s="1"/>
  <c r="Q209" i="5" a="1"/>
  <c r="Q209" i="5" s="1"/>
  <c r="P209" i="5" a="1"/>
  <c r="P209" i="5" s="1"/>
  <c r="Q42" i="5" a="1"/>
  <c r="Q42" i="5" s="1"/>
  <c r="M42" i="5" a="1"/>
  <c r="M42" i="5" s="1"/>
  <c r="P42" i="5" a="1"/>
  <c r="P42" i="5" s="1"/>
  <c r="L42" i="5" a="1"/>
  <c r="L42" i="5" s="1"/>
  <c r="O42" i="5" a="1"/>
  <c r="O42" i="5" s="1"/>
  <c r="N42" i="5" a="1"/>
  <c r="N42" i="5" s="1"/>
  <c r="Q74" i="5" a="1"/>
  <c r="Q74" i="5" s="1"/>
  <c r="M74" i="5" a="1"/>
  <c r="M74" i="5" s="1"/>
  <c r="P74" i="5" a="1"/>
  <c r="P74" i="5" s="1"/>
  <c r="L74" i="5" a="1"/>
  <c r="L74" i="5" s="1"/>
  <c r="O74" i="5" a="1"/>
  <c r="O74" i="5" s="1"/>
  <c r="N74" i="5" a="1"/>
  <c r="N74" i="5" s="1"/>
  <c r="Q106" i="5" a="1"/>
  <c r="Q106" i="5" s="1"/>
  <c r="M106" i="5" a="1"/>
  <c r="M106" i="5" s="1"/>
  <c r="P106" i="5" a="1"/>
  <c r="P106" i="5" s="1"/>
  <c r="L106" i="5" a="1"/>
  <c r="L106" i="5" s="1"/>
  <c r="O106" i="5" a="1"/>
  <c r="O106" i="5" s="1"/>
  <c r="N106" i="5" a="1"/>
  <c r="N106" i="5" s="1"/>
  <c r="O257" i="5" a="1"/>
  <c r="O257" i="5" s="1"/>
  <c r="N257" i="5" a="1"/>
  <c r="N257" i="5" s="1"/>
  <c r="Q257" i="5" a="1"/>
  <c r="Q257" i="5" s="1"/>
  <c r="M257" i="5" a="1"/>
  <c r="M257" i="5" s="1"/>
  <c r="P257" i="5" a="1"/>
  <c r="P257" i="5" s="1"/>
  <c r="L257" i="5" a="1"/>
  <c r="L257" i="5" s="1"/>
  <c r="Q12" i="5" a="1"/>
  <c r="Q12" i="5" s="1"/>
  <c r="M12" i="5" a="1"/>
  <c r="M12" i="5" s="1"/>
  <c r="P12" i="5" a="1"/>
  <c r="P12" i="5" s="1"/>
  <c r="L12" i="5" a="1"/>
  <c r="L12" i="5" s="1"/>
  <c r="O12" i="5" a="1"/>
  <c r="O12" i="5" s="1"/>
  <c r="N12" i="5" a="1"/>
  <c r="N12" i="5" s="1"/>
  <c r="P404" i="5" a="1"/>
  <c r="P404" i="5" s="1"/>
  <c r="O404" i="5" a="1"/>
  <c r="O404" i="5" s="1"/>
  <c r="N404" i="5" a="1"/>
  <c r="N404" i="5" s="1"/>
  <c r="M404" i="5" a="1"/>
  <c r="M404" i="5" s="1"/>
  <c r="L404" i="5" a="1"/>
  <c r="L404" i="5" s="1"/>
  <c r="Q404" i="5" a="1"/>
  <c r="Q404" i="5" s="1"/>
  <c r="P31" i="5" a="1"/>
  <c r="P31" i="5" s="1"/>
  <c r="L31" i="5" a="1"/>
  <c r="L31" i="5" s="1"/>
  <c r="O31" i="5" a="1"/>
  <c r="O31" i="5" s="1"/>
  <c r="N31" i="5" a="1"/>
  <c r="N31" i="5" s="1"/>
  <c r="Q31" i="5" a="1"/>
  <c r="Q31" i="5" s="1"/>
  <c r="M31" i="5" a="1"/>
  <c r="M31" i="5" s="1"/>
  <c r="P63" i="5" a="1"/>
  <c r="P63" i="5" s="1"/>
  <c r="L63" i="5" a="1"/>
  <c r="L63" i="5" s="1"/>
  <c r="O63" i="5" a="1"/>
  <c r="O63" i="5" s="1"/>
  <c r="N63" i="5" a="1"/>
  <c r="N63" i="5" s="1"/>
  <c r="Q63" i="5" a="1"/>
  <c r="Q63" i="5" s="1"/>
  <c r="M63" i="5" a="1"/>
  <c r="M63" i="5" s="1"/>
  <c r="P95" i="5" a="1"/>
  <c r="P95" i="5" s="1"/>
  <c r="L95" i="5" a="1"/>
  <c r="L95" i="5" s="1"/>
  <c r="O95" i="5" a="1"/>
  <c r="O95" i="5" s="1"/>
  <c r="N95" i="5" a="1"/>
  <c r="N95" i="5" s="1"/>
  <c r="Q95" i="5" a="1"/>
  <c r="Q95" i="5" s="1"/>
  <c r="M95" i="5" a="1"/>
  <c r="M95" i="5" s="1"/>
  <c r="L173" i="5" a="1"/>
  <c r="L173" i="5" s="1"/>
  <c r="Q173" i="5" a="1"/>
  <c r="Q173" i="5" s="1"/>
  <c r="P173" i="5" a="1"/>
  <c r="P173" i="5" s="1"/>
  <c r="N173" i="5" a="1"/>
  <c r="N173" i="5" s="1"/>
  <c r="O173" i="5" a="1"/>
  <c r="O173" i="5" s="1"/>
  <c r="M173" i="5" a="1"/>
  <c r="M173" i="5" s="1"/>
  <c r="O325" i="5" a="1"/>
  <c r="O325" i="5" s="1"/>
  <c r="N325" i="5" a="1"/>
  <c r="N325" i="5" s="1"/>
  <c r="Q325" i="5" a="1"/>
  <c r="Q325" i="5" s="1"/>
  <c r="M325" i="5" a="1"/>
  <c r="M325" i="5" s="1"/>
  <c r="L325" i="5" a="1"/>
  <c r="L325" i="5" s="1"/>
  <c r="P325" i="5" a="1"/>
  <c r="P325" i="5" s="1"/>
  <c r="Q161" i="5" a="1"/>
  <c r="Q161" i="5" s="1"/>
  <c r="M161" i="5" a="1"/>
  <c r="M161" i="5" s="1"/>
  <c r="P161" i="5" a="1"/>
  <c r="P161" i="5" s="1"/>
  <c r="O161" i="5" a="1"/>
  <c r="O161" i="5" s="1"/>
  <c r="N161" i="5" a="1"/>
  <c r="N161" i="5" s="1"/>
  <c r="L161" i="5" a="1"/>
  <c r="L161" i="5" s="1"/>
  <c r="P142" i="5" a="1"/>
  <c r="P142" i="5" s="1"/>
  <c r="O142" i="5" a="1"/>
  <c r="O142" i="5" s="1"/>
  <c r="N142" i="5" a="1"/>
  <c r="N142" i="5" s="1"/>
  <c r="M142" i="5" a="1"/>
  <c r="M142" i="5" s="1"/>
  <c r="L142" i="5" a="1"/>
  <c r="L142" i="5" s="1"/>
  <c r="Q142" i="5" a="1"/>
  <c r="Q142" i="5" s="1"/>
  <c r="P174" i="5" a="1"/>
  <c r="P174" i="5" s="1"/>
  <c r="O174" i="5" a="1"/>
  <c r="O174" i="5" s="1"/>
  <c r="N174" i="5" a="1"/>
  <c r="N174" i="5" s="1"/>
  <c r="M174" i="5" a="1"/>
  <c r="M174" i="5" s="1"/>
  <c r="L174" i="5" a="1"/>
  <c r="L174" i="5" s="1"/>
  <c r="Q174" i="5" a="1"/>
  <c r="Q174" i="5" s="1"/>
  <c r="P206" i="5" a="1"/>
  <c r="P206" i="5" s="1"/>
  <c r="O206" i="5" a="1"/>
  <c r="O206" i="5" s="1"/>
  <c r="N206" i="5" a="1"/>
  <c r="N206" i="5" s="1"/>
  <c r="M206" i="5" a="1"/>
  <c r="M206" i="5" s="1"/>
  <c r="L206" i="5" a="1"/>
  <c r="L206" i="5" s="1"/>
  <c r="Q206" i="5" a="1"/>
  <c r="Q206" i="5" s="1"/>
  <c r="P238" i="5" a="1"/>
  <c r="P238" i="5" s="1"/>
  <c r="O238" i="5" a="1"/>
  <c r="O238" i="5" s="1"/>
  <c r="N238" i="5" a="1"/>
  <c r="N238" i="5" s="1"/>
  <c r="M238" i="5" a="1"/>
  <c r="M238" i="5" s="1"/>
  <c r="L238" i="5" a="1"/>
  <c r="L238" i="5" s="1"/>
  <c r="Q238" i="5" a="1"/>
  <c r="Q238" i="5" s="1"/>
  <c r="N270" i="5" a="1"/>
  <c r="N270" i="5" s="1"/>
  <c r="Q270" i="5" a="1"/>
  <c r="Q270" i="5" s="1"/>
  <c r="M270" i="5" a="1"/>
  <c r="M270" i="5" s="1"/>
  <c r="P270" i="5" a="1"/>
  <c r="P270" i="5" s="1"/>
  <c r="L270" i="5" a="1"/>
  <c r="L270" i="5" s="1"/>
  <c r="O270" i="5" a="1"/>
  <c r="O270" i="5" s="1"/>
  <c r="N302" i="5" a="1"/>
  <c r="N302" i="5" s="1"/>
  <c r="Q302" i="5" a="1"/>
  <c r="Q302" i="5" s="1"/>
  <c r="M302" i="5" a="1"/>
  <c r="M302" i="5" s="1"/>
  <c r="P302" i="5" a="1"/>
  <c r="P302" i="5" s="1"/>
  <c r="L302" i="5" a="1"/>
  <c r="L302" i="5" s="1"/>
  <c r="O302" i="5" a="1"/>
  <c r="O302" i="5" s="1"/>
  <c r="N334" i="5" a="1"/>
  <c r="N334" i="5" s="1"/>
  <c r="Q334" i="5" a="1"/>
  <c r="Q334" i="5" s="1"/>
  <c r="M334" i="5" a="1"/>
  <c r="M334" i="5" s="1"/>
  <c r="P334" i="5" a="1"/>
  <c r="P334" i="5" s="1"/>
  <c r="L334" i="5" a="1"/>
  <c r="L334" i="5" s="1"/>
  <c r="O334" i="5" a="1"/>
  <c r="O334" i="5" s="1"/>
  <c r="N366" i="5" a="1"/>
  <c r="N366" i="5" s="1"/>
  <c r="Q366" i="5" a="1"/>
  <c r="Q366" i="5" s="1"/>
  <c r="M366" i="5" a="1"/>
  <c r="M366" i="5" s="1"/>
  <c r="P366" i="5" a="1"/>
  <c r="P366" i="5" s="1"/>
  <c r="L366" i="5" a="1"/>
  <c r="L366" i="5" s="1"/>
  <c r="O366" i="5" a="1"/>
  <c r="O366" i="5" s="1"/>
  <c r="O135" i="5" a="1"/>
  <c r="O135" i="5" s="1"/>
  <c r="N135" i="5" a="1"/>
  <c r="N135" i="5" s="1"/>
  <c r="Q135" i="5" a="1"/>
  <c r="Q135" i="5" s="1"/>
  <c r="M135" i="5" a="1"/>
  <c r="M135" i="5" s="1"/>
  <c r="L135" i="5" a="1"/>
  <c r="L135" i="5" s="1"/>
  <c r="P135" i="5" a="1"/>
  <c r="P135" i="5" s="1"/>
  <c r="O167" i="5" a="1"/>
  <c r="O167" i="5" s="1"/>
  <c r="N167" i="5" a="1"/>
  <c r="N167" i="5" s="1"/>
  <c r="Q167" i="5" a="1"/>
  <c r="Q167" i="5" s="1"/>
  <c r="M167" i="5" a="1"/>
  <c r="M167" i="5" s="1"/>
  <c r="L167" i="5" a="1"/>
  <c r="L167" i="5" s="1"/>
  <c r="P167" i="5" a="1"/>
  <c r="P167" i="5" s="1"/>
  <c r="O199" i="5" a="1"/>
  <c r="O199" i="5" s="1"/>
  <c r="N199" i="5" a="1"/>
  <c r="N199" i="5" s="1"/>
  <c r="Q199" i="5" a="1"/>
  <c r="Q199" i="5" s="1"/>
  <c r="M199" i="5" a="1"/>
  <c r="M199" i="5" s="1"/>
  <c r="L199" i="5" a="1"/>
  <c r="L199" i="5" s="1"/>
  <c r="P199" i="5" a="1"/>
  <c r="P199" i="5" s="1"/>
  <c r="O231" i="5" a="1"/>
  <c r="O231" i="5" s="1"/>
  <c r="N231" i="5" a="1"/>
  <c r="N231" i="5" s="1"/>
  <c r="Q231" i="5" a="1"/>
  <c r="Q231" i="5" s="1"/>
  <c r="M231" i="5" a="1"/>
  <c r="M231" i="5" s="1"/>
  <c r="L231" i="5" a="1"/>
  <c r="L231" i="5" s="1"/>
  <c r="P231" i="5" a="1"/>
  <c r="P231" i="5" s="1"/>
  <c r="Q263" i="5" a="1"/>
  <c r="Q263" i="5" s="1"/>
  <c r="M263" i="5" a="1"/>
  <c r="M263" i="5" s="1"/>
  <c r="P263" i="5" a="1"/>
  <c r="P263" i="5" s="1"/>
  <c r="L263" i="5" a="1"/>
  <c r="L263" i="5" s="1"/>
  <c r="O263" i="5" a="1"/>
  <c r="O263" i="5" s="1"/>
  <c r="N263" i="5" a="1"/>
  <c r="N263" i="5" s="1"/>
  <c r="Q295" i="5" a="1"/>
  <c r="Q295" i="5" s="1"/>
  <c r="M295" i="5" a="1"/>
  <c r="M295" i="5" s="1"/>
  <c r="P295" i="5" a="1"/>
  <c r="P295" i="5" s="1"/>
  <c r="L295" i="5" a="1"/>
  <c r="L295" i="5" s="1"/>
  <c r="O295" i="5" a="1"/>
  <c r="O295" i="5" s="1"/>
  <c r="N295" i="5" a="1"/>
  <c r="N295" i="5" s="1"/>
  <c r="Q327" i="5" a="1"/>
  <c r="Q327" i="5" s="1"/>
  <c r="M327" i="5" a="1"/>
  <c r="M327" i="5" s="1"/>
  <c r="P327" i="5" a="1"/>
  <c r="P327" i="5" s="1"/>
  <c r="L327" i="5" a="1"/>
  <c r="L327" i="5" s="1"/>
  <c r="O327" i="5" a="1"/>
  <c r="O327" i="5" s="1"/>
  <c r="N327" i="5" a="1"/>
  <c r="N327" i="5" s="1"/>
  <c r="Q359" i="5" a="1"/>
  <c r="Q359" i="5" s="1"/>
  <c r="M359" i="5" a="1"/>
  <c r="M359" i="5" s="1"/>
  <c r="P359" i="5" a="1"/>
  <c r="P359" i="5" s="1"/>
  <c r="L359" i="5" a="1"/>
  <c r="L359" i="5" s="1"/>
  <c r="O359" i="5" a="1"/>
  <c r="O359" i="5" s="1"/>
  <c r="N359" i="5" a="1"/>
  <c r="N359" i="5" s="1"/>
  <c r="L124" i="5" a="1"/>
  <c r="L124" i="5" s="1"/>
  <c r="Q124" i="5" a="1"/>
  <c r="Q124" i="5" s="1"/>
  <c r="P124" i="5" a="1"/>
  <c r="P124" i="5" s="1"/>
  <c r="O124" i="5" a="1"/>
  <c r="O124" i="5" s="1"/>
  <c r="M124" i="5" a="1"/>
  <c r="M124" i="5" s="1"/>
  <c r="N124" i="5" a="1"/>
  <c r="N124" i="5" s="1"/>
  <c r="L156" i="5" a="1"/>
  <c r="L156" i="5" s="1"/>
  <c r="Q156" i="5" a="1"/>
  <c r="Q156" i="5" s="1"/>
  <c r="P156" i="5" a="1"/>
  <c r="P156" i="5" s="1"/>
  <c r="O156" i="5" a="1"/>
  <c r="O156" i="5" s="1"/>
  <c r="N156" i="5" a="1"/>
  <c r="N156" i="5" s="1"/>
  <c r="M156" i="5" a="1"/>
  <c r="M156" i="5" s="1"/>
  <c r="L188" i="5" a="1"/>
  <c r="L188" i="5" s="1"/>
  <c r="Q188" i="5" a="1"/>
  <c r="Q188" i="5" s="1"/>
  <c r="M188" i="5" a="1"/>
  <c r="M188" i="5" s="1"/>
  <c r="P188" i="5" a="1"/>
  <c r="P188" i="5" s="1"/>
  <c r="O188" i="5" a="1"/>
  <c r="O188" i="5" s="1"/>
  <c r="N188" i="5" a="1"/>
  <c r="N188" i="5" s="1"/>
  <c r="L220" i="5" a="1"/>
  <c r="L220" i="5" s="1"/>
  <c r="Q220" i="5" a="1"/>
  <c r="Q220" i="5" s="1"/>
  <c r="M220" i="5" a="1"/>
  <c r="M220" i="5" s="1"/>
  <c r="P220" i="5" a="1"/>
  <c r="P220" i="5" s="1"/>
  <c r="O220" i="5" a="1"/>
  <c r="O220" i="5" s="1"/>
  <c r="N220" i="5" a="1"/>
  <c r="N220" i="5" s="1"/>
  <c r="P252" i="5" a="1"/>
  <c r="P252" i="5" s="1"/>
  <c r="L252" i="5" a="1"/>
  <c r="L252" i="5" s="1"/>
  <c r="O252" i="5" a="1"/>
  <c r="O252" i="5" s="1"/>
  <c r="N252" i="5" a="1"/>
  <c r="N252" i="5" s="1"/>
  <c r="M252" i="5" a="1"/>
  <c r="M252" i="5" s="1"/>
  <c r="Q252" i="5" a="1"/>
  <c r="Q252" i="5" s="1"/>
  <c r="P284" i="5" a="1"/>
  <c r="P284" i="5" s="1"/>
  <c r="L284" i="5" a="1"/>
  <c r="L284" i="5" s="1"/>
  <c r="O284" i="5" a="1"/>
  <c r="O284" i="5" s="1"/>
  <c r="N284" i="5" a="1"/>
  <c r="N284" i="5" s="1"/>
  <c r="M284" i="5" a="1"/>
  <c r="M284" i="5" s="1"/>
  <c r="Q284" i="5" a="1"/>
  <c r="Q284" i="5" s="1"/>
  <c r="P316" i="5" a="1"/>
  <c r="P316" i="5" s="1"/>
  <c r="L316" i="5" a="1"/>
  <c r="L316" i="5" s="1"/>
  <c r="O316" i="5" a="1"/>
  <c r="O316" i="5" s="1"/>
  <c r="N316" i="5" a="1"/>
  <c r="N316" i="5" s="1"/>
  <c r="M316" i="5" a="1"/>
  <c r="M316" i="5" s="1"/>
  <c r="Q316" i="5" a="1"/>
  <c r="Q316" i="5" s="1"/>
  <c r="P348" i="5" a="1"/>
  <c r="P348" i="5" s="1"/>
  <c r="L348" i="5" a="1"/>
  <c r="L348" i="5" s="1"/>
  <c r="O348" i="5" a="1"/>
  <c r="O348" i="5" s="1"/>
  <c r="N348" i="5" a="1"/>
  <c r="N348" i="5" s="1"/>
  <c r="M348" i="5" a="1"/>
  <c r="M348" i="5" s="1"/>
  <c r="Q348" i="5" a="1"/>
  <c r="Q348" i="5" s="1"/>
  <c r="P379" i="5" a="1"/>
  <c r="P379" i="5" s="1"/>
  <c r="O379" i="5" a="1"/>
  <c r="O379" i="5" s="1"/>
  <c r="N379" i="5" a="1"/>
  <c r="N379" i="5" s="1"/>
  <c r="M379" i="5" a="1"/>
  <c r="M379" i="5" s="1"/>
  <c r="Q379" i="5" a="1"/>
  <c r="Q379" i="5" s="1"/>
  <c r="L379" i="5" a="1"/>
  <c r="L379" i="5" s="1"/>
  <c r="M393" i="5" a="1"/>
  <c r="M393" i="5" s="1"/>
  <c r="L393" i="5" a="1"/>
  <c r="L393" i="5" s="1"/>
  <c r="Q393" i="5" a="1"/>
  <c r="Q393" i="5" s="1"/>
  <c r="P393" i="5" a="1"/>
  <c r="P393" i="5" s="1"/>
  <c r="O393" i="5" a="1"/>
  <c r="O393" i="5" s="1"/>
  <c r="N393" i="5" a="1"/>
  <c r="N393" i="5" s="1"/>
  <c r="Q425" i="5" a="1"/>
  <c r="Q425" i="5" s="1"/>
  <c r="M425" i="5" a="1"/>
  <c r="M425" i="5" s="1"/>
  <c r="P425" i="5" a="1"/>
  <c r="P425" i="5" s="1"/>
  <c r="O425" i="5" a="1"/>
  <c r="O425" i="5" s="1"/>
  <c r="N425" i="5" a="1"/>
  <c r="N425" i="5" s="1"/>
  <c r="L425" i="5" a="1"/>
  <c r="L425" i="5" s="1"/>
  <c r="N457" i="5" a="1"/>
  <c r="N457" i="5" s="1"/>
  <c r="Q457" i="5" a="1"/>
  <c r="Q457" i="5" s="1"/>
  <c r="M457" i="5" a="1"/>
  <c r="M457" i="5" s="1"/>
  <c r="P457" i="5" a="1"/>
  <c r="P457" i="5" s="1"/>
  <c r="L457" i="5" a="1"/>
  <c r="L457" i="5" s="1"/>
  <c r="O457" i="5" a="1"/>
  <c r="O457" i="5" s="1"/>
  <c r="O486" i="5" a="1"/>
  <c r="O486" i="5" s="1"/>
  <c r="N486" i="5" a="1"/>
  <c r="N486" i="5" s="1"/>
  <c r="M486" i="5" a="1"/>
  <c r="M486" i="5" s="1"/>
  <c r="L486" i="5" a="1"/>
  <c r="L486" i="5" s="1"/>
  <c r="Q486" i="5" a="1"/>
  <c r="Q486" i="5" s="1"/>
  <c r="P486" i="5" a="1"/>
  <c r="P486" i="5" s="1"/>
  <c r="O394" i="5" a="1"/>
  <c r="O394" i="5" s="1"/>
  <c r="N394" i="5" a="1"/>
  <c r="N394" i="5" s="1"/>
  <c r="M394" i="5" a="1"/>
  <c r="M394" i="5" s="1"/>
  <c r="Q394" i="5" a="1"/>
  <c r="Q394" i="5" s="1"/>
  <c r="L394" i="5" a="1"/>
  <c r="L394" i="5" s="1"/>
  <c r="P394" i="5" a="1"/>
  <c r="P394" i="5" s="1"/>
  <c r="P426" i="5" a="1"/>
  <c r="P426" i="5" s="1"/>
  <c r="L426" i="5" a="1"/>
  <c r="L426" i="5" s="1"/>
  <c r="Q426" i="5" a="1"/>
  <c r="Q426" i="5" s="1"/>
  <c r="O426" i="5" a="1"/>
  <c r="O426" i="5" s="1"/>
  <c r="N426" i="5" a="1"/>
  <c r="N426" i="5" s="1"/>
  <c r="M426" i="5" a="1"/>
  <c r="M426" i="5" s="1"/>
  <c r="Q458" i="5" a="1"/>
  <c r="Q458" i="5" s="1"/>
  <c r="M458" i="5" a="1"/>
  <c r="M458" i="5" s="1"/>
  <c r="P458" i="5" a="1"/>
  <c r="P458" i="5" s="1"/>
  <c r="L458" i="5" a="1"/>
  <c r="L458" i="5" s="1"/>
  <c r="O458" i="5" a="1"/>
  <c r="O458" i="5" s="1"/>
  <c r="N458" i="5" a="1"/>
  <c r="N458" i="5" s="1"/>
  <c r="L403" i="5" a="1"/>
  <c r="L403" i="5" s="1"/>
  <c r="Q403" i="5" a="1"/>
  <c r="Q403" i="5" s="1"/>
  <c r="P403" i="5" a="1"/>
  <c r="P403" i="5" s="1"/>
  <c r="O403" i="5" a="1"/>
  <c r="O403" i="5" s="1"/>
  <c r="N403" i="5" a="1"/>
  <c r="N403" i="5" s="1"/>
  <c r="M403" i="5" a="1"/>
  <c r="M403" i="5" s="1"/>
  <c r="O435" i="5" a="1"/>
  <c r="O435" i="5" s="1"/>
  <c r="N435" i="5" a="1"/>
  <c r="N435" i="5" s="1"/>
  <c r="M435" i="5" a="1"/>
  <c r="M435" i="5" s="1"/>
  <c r="L435" i="5" a="1"/>
  <c r="L435" i="5" s="1"/>
  <c r="Q435" i="5" a="1"/>
  <c r="Q435" i="5" s="1"/>
  <c r="P435" i="5" a="1"/>
  <c r="P435" i="5" s="1"/>
  <c r="P467" i="5" a="1"/>
  <c r="P467" i="5" s="1"/>
  <c r="L467" i="5" a="1"/>
  <c r="L467" i="5" s="1"/>
  <c r="O467" i="5" a="1"/>
  <c r="O467" i="5" s="1"/>
  <c r="N467" i="5" a="1"/>
  <c r="N467" i="5" s="1"/>
  <c r="Q467" i="5" a="1"/>
  <c r="Q467" i="5" s="1"/>
  <c r="M467" i="5" a="1"/>
  <c r="M467" i="5" s="1"/>
  <c r="L412" i="5" a="1"/>
  <c r="L412" i="5" s="1"/>
  <c r="Q412" i="5" a="1"/>
  <c r="Q412" i="5" s="1"/>
  <c r="P412" i="5" a="1"/>
  <c r="P412" i="5" s="1"/>
  <c r="O412" i="5" a="1"/>
  <c r="O412" i="5" s="1"/>
  <c r="N412" i="5" a="1"/>
  <c r="N412" i="5" s="1"/>
  <c r="M412" i="5" a="1"/>
  <c r="M412" i="5" s="1"/>
  <c r="N444" i="5" a="1"/>
  <c r="N444" i="5" s="1"/>
  <c r="Q444" i="5" a="1"/>
  <c r="Q444" i="5" s="1"/>
  <c r="M444" i="5" a="1"/>
  <c r="M444" i="5" s="1"/>
  <c r="L444" i="5" a="1"/>
  <c r="L444" i="5" s="1"/>
  <c r="P444" i="5" a="1"/>
  <c r="P444" i="5" s="1"/>
  <c r="O444" i="5" a="1"/>
  <c r="O444" i="5" s="1"/>
  <c r="O476" i="5" a="1"/>
  <c r="O476" i="5" s="1"/>
  <c r="N476" i="5" a="1"/>
  <c r="N476" i="5" s="1"/>
  <c r="Q476" i="5" a="1"/>
  <c r="Q476" i="5" s="1"/>
  <c r="M476" i="5" a="1"/>
  <c r="M476" i="5" s="1"/>
  <c r="P476" i="5" a="1"/>
  <c r="P476" i="5" s="1"/>
  <c r="L476" i="5" a="1"/>
  <c r="L476" i="5" s="1"/>
  <c r="M504" i="5" a="1"/>
  <c r="M504" i="5" s="1"/>
  <c r="L504" i="5" a="1"/>
  <c r="L504" i="5" s="1"/>
  <c r="Q504" i="5" a="1"/>
  <c r="Q504" i="5" s="1"/>
  <c r="P504" i="5" a="1"/>
  <c r="P504" i="5" s="1"/>
  <c r="O504" i="5" a="1"/>
  <c r="O504" i="5" s="1"/>
  <c r="N504" i="5" a="1"/>
  <c r="N504" i="5" s="1"/>
  <c r="Q536" i="5" a="1"/>
  <c r="Q536" i="5" s="1"/>
  <c r="M536" i="5" a="1"/>
  <c r="M536" i="5" s="1"/>
  <c r="L536" i="5" a="1"/>
  <c r="L536" i="5" s="1"/>
  <c r="P536" i="5" a="1"/>
  <c r="P536" i="5" s="1"/>
  <c r="O536" i="5" a="1"/>
  <c r="O536" i="5" s="1"/>
  <c r="N536" i="5" a="1"/>
  <c r="N536" i="5" s="1"/>
  <c r="N568" i="5" a="1"/>
  <c r="N568" i="5" s="1"/>
  <c r="Q568" i="5" a="1"/>
  <c r="Q568" i="5" s="1"/>
  <c r="M568" i="5" a="1"/>
  <c r="M568" i="5" s="1"/>
  <c r="P568" i="5" a="1"/>
  <c r="P568" i="5" s="1"/>
  <c r="L568" i="5" a="1"/>
  <c r="L568" i="5" s="1"/>
  <c r="O568" i="5" a="1"/>
  <c r="O568" i="5" s="1"/>
  <c r="Q673" i="5" a="1"/>
  <c r="Q673" i="5" s="1"/>
  <c r="P673" i="5" a="1"/>
  <c r="P673" i="5" s="1"/>
  <c r="O673" i="5" a="1"/>
  <c r="O673" i="5" s="1"/>
  <c r="N673" i="5" a="1"/>
  <c r="N673" i="5" s="1"/>
  <c r="M673" i="5" a="1"/>
  <c r="M673" i="5" s="1"/>
  <c r="L673" i="5" a="1"/>
  <c r="L673" i="5" s="1"/>
  <c r="P517" i="5" a="1"/>
  <c r="P517" i="5" s="1"/>
  <c r="O517" i="5" a="1"/>
  <c r="O517" i="5" s="1"/>
  <c r="N517" i="5" a="1"/>
  <c r="N517" i="5" s="1"/>
  <c r="M517" i="5" a="1"/>
  <c r="M517" i="5" s="1"/>
  <c r="L517" i="5" a="1"/>
  <c r="L517" i="5" s="1"/>
  <c r="Q517" i="5" a="1"/>
  <c r="Q517" i="5" s="1"/>
  <c r="Q549" i="5" a="1"/>
  <c r="Q549" i="5" s="1"/>
  <c r="M549" i="5" a="1"/>
  <c r="M549" i="5" s="1"/>
  <c r="P549" i="5" a="1"/>
  <c r="P549" i="5" s="1"/>
  <c r="L549" i="5" a="1"/>
  <c r="L549" i="5" s="1"/>
  <c r="O549" i="5" a="1"/>
  <c r="O549" i="5" s="1"/>
  <c r="N549" i="5" a="1"/>
  <c r="N549" i="5" s="1"/>
  <c r="O583" i="5" a="1"/>
  <c r="O583" i="5" s="1"/>
  <c r="N583" i="5" a="1"/>
  <c r="N583" i="5" s="1"/>
  <c r="M583" i="5" a="1"/>
  <c r="M583" i="5" s="1"/>
  <c r="L583" i="5" a="1"/>
  <c r="L583" i="5" s="1"/>
  <c r="Q583" i="5" a="1"/>
  <c r="Q583" i="5" s="1"/>
  <c r="P583" i="5" a="1"/>
  <c r="P583" i="5" s="1"/>
  <c r="Q490" i="5" a="1"/>
  <c r="Q490" i="5" s="1"/>
  <c r="P490" i="5" a="1"/>
  <c r="P490" i="5" s="1"/>
  <c r="O490" i="5" a="1"/>
  <c r="O490" i="5" s="1"/>
  <c r="N490" i="5" a="1"/>
  <c r="N490" i="5" s="1"/>
  <c r="M490" i="5" a="1"/>
  <c r="M490" i="5" s="1"/>
  <c r="L490" i="5" a="1"/>
  <c r="L490" i="5" s="1"/>
  <c r="Q522" i="5" a="1"/>
  <c r="Q522" i="5" s="1"/>
  <c r="P522" i="5" a="1"/>
  <c r="P522" i="5" s="1"/>
  <c r="O522" i="5" a="1"/>
  <c r="O522" i="5" s="1"/>
  <c r="N522" i="5" a="1"/>
  <c r="N522" i="5" s="1"/>
  <c r="M522" i="5" a="1"/>
  <c r="M522" i="5" s="1"/>
  <c r="L522" i="5" a="1"/>
  <c r="L522" i="5" s="1"/>
  <c r="P554" i="5" a="1"/>
  <c r="P554" i="5" s="1"/>
  <c r="L554" i="5" a="1"/>
  <c r="L554" i="5" s="1"/>
  <c r="O554" i="5" a="1"/>
  <c r="O554" i="5" s="1"/>
  <c r="N554" i="5" a="1"/>
  <c r="N554" i="5" s="1"/>
  <c r="Q554" i="5" a="1"/>
  <c r="Q554" i="5" s="1"/>
  <c r="M554" i="5" a="1"/>
  <c r="M554" i="5" s="1"/>
  <c r="M623" i="5" a="1"/>
  <c r="M623" i="5" s="1"/>
  <c r="L623" i="5" a="1"/>
  <c r="L623" i="5" s="1"/>
  <c r="Q623" i="5" a="1"/>
  <c r="Q623" i="5" s="1"/>
  <c r="P623" i="5" a="1"/>
  <c r="P623" i="5" s="1"/>
  <c r="O623" i="5" a="1"/>
  <c r="O623" i="5" s="1"/>
  <c r="N623" i="5" a="1"/>
  <c r="N623" i="5" s="1"/>
  <c r="N495" i="5" a="1"/>
  <c r="N495" i="5" s="1"/>
  <c r="M495" i="5" a="1"/>
  <c r="M495" i="5" s="1"/>
  <c r="L495" i="5" a="1"/>
  <c r="L495" i="5" s="1"/>
  <c r="Q495" i="5" a="1"/>
  <c r="Q495" i="5" s="1"/>
  <c r="P495" i="5" a="1"/>
  <c r="P495" i="5" s="1"/>
  <c r="O495" i="5" a="1"/>
  <c r="O495" i="5" s="1"/>
  <c r="N527" i="5" a="1"/>
  <c r="N527" i="5" s="1"/>
  <c r="M527" i="5" a="1"/>
  <c r="M527" i="5" s="1"/>
  <c r="L527" i="5" a="1"/>
  <c r="L527" i="5" s="1"/>
  <c r="Q527" i="5" a="1"/>
  <c r="Q527" i="5" s="1"/>
  <c r="P527" i="5" a="1"/>
  <c r="P527" i="5" s="1"/>
  <c r="O527" i="5" a="1"/>
  <c r="O527" i="5" s="1"/>
  <c r="O559" i="5" a="1"/>
  <c r="O559" i="5" s="1"/>
  <c r="N559" i="5" a="1"/>
  <c r="N559" i="5" s="1"/>
  <c r="Q559" i="5" a="1"/>
  <c r="Q559" i="5" s="1"/>
  <c r="M559" i="5" a="1"/>
  <c r="M559" i="5" s="1"/>
  <c r="P559" i="5" a="1"/>
  <c r="P559" i="5" s="1"/>
  <c r="L559" i="5" a="1"/>
  <c r="L559" i="5" s="1"/>
  <c r="M580" i="5" a="1"/>
  <c r="M580" i="5" s="1"/>
  <c r="L580" i="5" a="1"/>
  <c r="L580" i="5" s="1"/>
  <c r="Q580" i="5" a="1"/>
  <c r="Q580" i="5" s="1"/>
  <c r="P580" i="5" a="1"/>
  <c r="P580" i="5" s="1"/>
  <c r="O580" i="5" a="1"/>
  <c r="O580" i="5" s="1"/>
  <c r="N580" i="5" a="1"/>
  <c r="N580" i="5" s="1"/>
  <c r="P612" i="5" a="1"/>
  <c r="P612" i="5" s="1"/>
  <c r="O612" i="5" a="1"/>
  <c r="O612" i="5" s="1"/>
  <c r="N612" i="5" a="1"/>
  <c r="N612" i="5" s="1"/>
  <c r="M612" i="5" a="1"/>
  <c r="M612" i="5" s="1"/>
  <c r="L612" i="5" a="1"/>
  <c r="L612" i="5" s="1"/>
  <c r="Q612" i="5" a="1"/>
  <c r="Q612" i="5" s="1"/>
  <c r="N644" i="5" a="1"/>
  <c r="N644" i="5" s="1"/>
  <c r="Q644" i="5" a="1"/>
  <c r="Q644" i="5" s="1"/>
  <c r="M644" i="5" a="1"/>
  <c r="M644" i="5" s="1"/>
  <c r="P644" i="5" a="1"/>
  <c r="P644" i="5" s="1"/>
  <c r="L644" i="5" a="1"/>
  <c r="L644" i="5" s="1"/>
  <c r="O644" i="5" a="1"/>
  <c r="O644" i="5" s="1"/>
  <c r="O765" i="5" a="1"/>
  <c r="O765" i="5" s="1"/>
  <c r="N765" i="5" a="1"/>
  <c r="N765" i="5" s="1"/>
  <c r="Q765" i="5" a="1"/>
  <c r="Q765" i="5" s="1"/>
  <c r="M765" i="5" a="1"/>
  <c r="M765" i="5" s="1"/>
  <c r="P765" i="5" a="1"/>
  <c r="P765" i="5" s="1"/>
  <c r="L765" i="5" a="1"/>
  <c r="L765" i="5" s="1"/>
  <c r="O733" i="5" a="1"/>
  <c r="O733" i="5" s="1"/>
  <c r="N733" i="5" a="1"/>
  <c r="N733" i="5" s="1"/>
  <c r="M733" i="5" a="1"/>
  <c r="M733" i="5" s="1"/>
  <c r="L733" i="5" a="1"/>
  <c r="L733" i="5" s="1"/>
  <c r="Q733" i="5" a="1"/>
  <c r="Q733" i="5" s="1"/>
  <c r="P733" i="5" a="1"/>
  <c r="P733" i="5" s="1"/>
  <c r="Q609" i="5" a="1"/>
  <c r="Q609" i="5" s="1"/>
  <c r="P609" i="5" a="1"/>
  <c r="P609" i="5" s="1"/>
  <c r="O609" i="5" a="1"/>
  <c r="O609" i="5" s="1"/>
  <c r="N609" i="5" a="1"/>
  <c r="N609" i="5" s="1"/>
  <c r="M609" i="5" a="1"/>
  <c r="M609" i="5" s="1"/>
  <c r="L609" i="5" a="1"/>
  <c r="L609" i="5" s="1"/>
  <c r="Q641" i="5" a="1"/>
  <c r="Q641" i="5" s="1"/>
  <c r="M641" i="5" a="1"/>
  <c r="M641" i="5" s="1"/>
  <c r="P641" i="5" a="1"/>
  <c r="P641" i="5" s="1"/>
  <c r="L641" i="5" a="1"/>
  <c r="L641" i="5" s="1"/>
  <c r="O641" i="5" a="1"/>
  <c r="O641" i="5" s="1"/>
  <c r="N641" i="5" a="1"/>
  <c r="N641" i="5" s="1"/>
  <c r="O741" i="5" a="1"/>
  <c r="O741" i="5" s="1"/>
  <c r="N741" i="5" a="1"/>
  <c r="N741" i="5" s="1"/>
  <c r="M741" i="5" a="1"/>
  <c r="M741" i="5" s="1"/>
  <c r="L741" i="5" a="1"/>
  <c r="L741" i="5" s="1"/>
  <c r="Q741" i="5" a="1"/>
  <c r="Q741" i="5" s="1"/>
  <c r="P741" i="5" a="1"/>
  <c r="P741" i="5" s="1"/>
  <c r="M586" i="5" a="1"/>
  <c r="M586" i="5" s="1"/>
  <c r="L586" i="5" a="1"/>
  <c r="L586" i="5" s="1"/>
  <c r="Q586" i="5" a="1"/>
  <c r="Q586" i="5" s="1"/>
  <c r="P586" i="5" a="1"/>
  <c r="P586" i="5" s="1"/>
  <c r="O586" i="5" a="1"/>
  <c r="O586" i="5" s="1"/>
  <c r="N586" i="5" a="1"/>
  <c r="N586" i="5" s="1"/>
  <c r="M618" i="5" a="1"/>
  <c r="M618" i="5" s="1"/>
  <c r="L618" i="5" a="1"/>
  <c r="L618" i="5" s="1"/>
  <c r="Q618" i="5" a="1"/>
  <c r="Q618" i="5" s="1"/>
  <c r="P618" i="5" a="1"/>
  <c r="P618" i="5" s="1"/>
  <c r="O618" i="5" a="1"/>
  <c r="O618" i="5" s="1"/>
  <c r="N618" i="5" a="1"/>
  <c r="N618" i="5" s="1"/>
  <c r="P650" i="5" a="1"/>
  <c r="P650" i="5" s="1"/>
  <c r="L650" i="5" a="1"/>
  <c r="L650" i="5" s="1"/>
  <c r="O650" i="5" a="1"/>
  <c r="O650" i="5" s="1"/>
  <c r="N650" i="5" a="1"/>
  <c r="N650" i="5" s="1"/>
  <c r="Q650" i="5" a="1"/>
  <c r="Q650" i="5" s="1"/>
  <c r="M650" i="5" a="1"/>
  <c r="M650" i="5" s="1"/>
  <c r="O773" i="5" a="1"/>
  <c r="O773" i="5" s="1"/>
  <c r="N773" i="5" a="1"/>
  <c r="N773" i="5" s="1"/>
  <c r="Q773" i="5" a="1"/>
  <c r="Q773" i="5" s="1"/>
  <c r="M773" i="5" a="1"/>
  <c r="M773" i="5" s="1"/>
  <c r="L773" i="5" a="1"/>
  <c r="L773" i="5" s="1"/>
  <c r="P773" i="5" a="1"/>
  <c r="P773" i="5" s="1"/>
  <c r="N674" i="5" a="1"/>
  <c r="N674" i="5" s="1"/>
  <c r="M674" i="5" a="1"/>
  <c r="M674" i="5" s="1"/>
  <c r="L674" i="5" a="1"/>
  <c r="L674" i="5" s="1"/>
  <c r="Q674" i="5" a="1"/>
  <c r="Q674" i="5" s="1"/>
  <c r="P674" i="5" a="1"/>
  <c r="P674" i="5" s="1"/>
  <c r="O674" i="5" a="1"/>
  <c r="O674" i="5" s="1"/>
  <c r="N706" i="5" a="1"/>
  <c r="N706" i="5" s="1"/>
  <c r="M706" i="5" a="1"/>
  <c r="M706" i="5" s="1"/>
  <c r="L706" i="5" a="1"/>
  <c r="L706" i="5" s="1"/>
  <c r="Q706" i="5" a="1"/>
  <c r="Q706" i="5" s="1"/>
  <c r="P706" i="5" a="1"/>
  <c r="P706" i="5" s="1"/>
  <c r="O706" i="5" a="1"/>
  <c r="O706" i="5" s="1"/>
  <c r="N738" i="5" a="1"/>
  <c r="N738" i="5" s="1"/>
  <c r="Q738" i="5" a="1"/>
  <c r="Q738" i="5" s="1"/>
  <c r="P738" i="5" a="1"/>
  <c r="P738" i="5" s="1"/>
  <c r="O738" i="5" a="1"/>
  <c r="O738" i="5" s="1"/>
  <c r="M738" i="5" a="1"/>
  <c r="M738" i="5" s="1"/>
  <c r="L738" i="5" a="1"/>
  <c r="L738" i="5" s="1"/>
  <c r="N770" i="5" a="1"/>
  <c r="N770" i="5" s="1"/>
  <c r="Q770" i="5" a="1"/>
  <c r="Q770" i="5" s="1"/>
  <c r="M770" i="5" a="1"/>
  <c r="M770" i="5" s="1"/>
  <c r="P770" i="5" a="1"/>
  <c r="P770" i="5" s="1"/>
  <c r="L770" i="5" a="1"/>
  <c r="L770" i="5" s="1"/>
  <c r="O770" i="5" a="1"/>
  <c r="O770" i="5" s="1"/>
  <c r="N801" i="5" a="1"/>
  <c r="N801" i="5" s="1"/>
  <c r="M801" i="5" a="1"/>
  <c r="M801" i="5" s="1"/>
  <c r="L801" i="5" a="1"/>
  <c r="L801" i="5" s="1"/>
  <c r="Q801" i="5" a="1"/>
  <c r="Q801" i="5" s="1"/>
  <c r="P801" i="5" a="1"/>
  <c r="P801" i="5" s="1"/>
  <c r="O801" i="5" a="1"/>
  <c r="O801" i="5" s="1"/>
  <c r="O691" i="5" a="1"/>
  <c r="O691" i="5" s="1"/>
  <c r="N691" i="5" a="1"/>
  <c r="N691" i="5" s="1"/>
  <c r="M691" i="5" a="1"/>
  <c r="M691" i="5" s="1"/>
  <c r="L691" i="5" a="1"/>
  <c r="L691" i="5" s="1"/>
  <c r="Q691" i="5" a="1"/>
  <c r="Q691" i="5" s="1"/>
  <c r="P691" i="5" a="1"/>
  <c r="P691" i="5" s="1"/>
  <c r="O723" i="5" a="1"/>
  <c r="O723" i="5" s="1"/>
  <c r="N723" i="5" a="1"/>
  <c r="N723" i="5" s="1"/>
  <c r="M723" i="5" a="1"/>
  <c r="M723" i="5" s="1"/>
  <c r="L723" i="5" a="1"/>
  <c r="L723" i="5" s="1"/>
  <c r="Q723" i="5" a="1"/>
  <c r="Q723" i="5" s="1"/>
  <c r="P723" i="5" a="1"/>
  <c r="P723" i="5" s="1"/>
  <c r="Q755" i="5" a="1"/>
  <c r="Q755" i="5" s="1"/>
  <c r="M755" i="5" a="1"/>
  <c r="M755" i="5" s="1"/>
  <c r="P755" i="5" a="1"/>
  <c r="P755" i="5" s="1"/>
  <c r="L755" i="5" a="1"/>
  <c r="L755" i="5" s="1"/>
  <c r="O755" i="5" a="1"/>
  <c r="O755" i="5" s="1"/>
  <c r="N755" i="5" a="1"/>
  <c r="N755" i="5" s="1"/>
  <c r="Q787" i="5" a="1"/>
  <c r="Q787" i="5" s="1"/>
  <c r="M787" i="5" a="1"/>
  <c r="M787" i="5" s="1"/>
  <c r="P787" i="5" a="1"/>
  <c r="P787" i="5" s="1"/>
  <c r="L787" i="5" a="1"/>
  <c r="L787" i="5" s="1"/>
  <c r="O787" i="5" a="1"/>
  <c r="O787" i="5" s="1"/>
  <c r="N787" i="5" a="1"/>
  <c r="N787" i="5" s="1"/>
  <c r="L680" i="5" a="1"/>
  <c r="L680" i="5" s="1"/>
  <c r="Q680" i="5" a="1"/>
  <c r="Q680" i="5" s="1"/>
  <c r="P680" i="5" a="1"/>
  <c r="P680" i="5" s="1"/>
  <c r="O680" i="5" a="1"/>
  <c r="O680" i="5" s="1"/>
  <c r="N680" i="5" a="1"/>
  <c r="N680" i="5" s="1"/>
  <c r="M680" i="5" a="1"/>
  <c r="M680" i="5" s="1"/>
  <c r="L712" i="5" a="1"/>
  <c r="L712" i="5" s="1"/>
  <c r="Q712" i="5" a="1"/>
  <c r="Q712" i="5" s="1"/>
  <c r="P712" i="5" a="1"/>
  <c r="P712" i="5" s="1"/>
  <c r="O712" i="5" a="1"/>
  <c r="O712" i="5" s="1"/>
  <c r="N712" i="5" a="1"/>
  <c r="N712" i="5" s="1"/>
  <c r="M712" i="5" a="1"/>
  <c r="M712" i="5" s="1"/>
  <c r="P744" i="5" a="1"/>
  <c r="P744" i="5" s="1"/>
  <c r="L744" i="5" a="1"/>
  <c r="L744" i="5" s="1"/>
  <c r="Q744" i="5" a="1"/>
  <c r="Q744" i="5" s="1"/>
  <c r="O744" i="5" a="1"/>
  <c r="O744" i="5" s="1"/>
  <c r="N744" i="5" a="1"/>
  <c r="N744" i="5" s="1"/>
  <c r="M744" i="5" a="1"/>
  <c r="M744" i="5" s="1"/>
  <c r="P776" i="5" a="1"/>
  <c r="P776" i="5" s="1"/>
  <c r="L776" i="5" a="1"/>
  <c r="L776" i="5" s="1"/>
  <c r="O776" i="5" a="1"/>
  <c r="O776" i="5" s="1"/>
  <c r="N776" i="5" a="1"/>
  <c r="N776" i="5" s="1"/>
  <c r="Q776" i="5" a="1"/>
  <c r="Q776" i="5" s="1"/>
  <c r="M776" i="5" a="1"/>
  <c r="M776" i="5" s="1"/>
  <c r="Q809" i="5" a="1"/>
  <c r="Q809" i="5" s="1"/>
  <c r="M809" i="5" a="1"/>
  <c r="M809" i="5" s="1"/>
  <c r="L809" i="5" a="1"/>
  <c r="L809" i="5" s="1"/>
  <c r="P809" i="5" a="1"/>
  <c r="P809" i="5" s="1"/>
  <c r="O809" i="5" a="1"/>
  <c r="O809" i="5" s="1"/>
  <c r="N809" i="5" a="1"/>
  <c r="N809" i="5" s="1"/>
  <c r="O894" i="5" a="1"/>
  <c r="O894" i="5" s="1"/>
  <c r="N894" i="5" a="1"/>
  <c r="N894" i="5" s="1"/>
  <c r="Q894" i="5" a="1"/>
  <c r="Q894" i="5" s="1"/>
  <c r="M894" i="5" a="1"/>
  <c r="M894" i="5" s="1"/>
  <c r="P894" i="5" a="1"/>
  <c r="P894" i="5" s="1"/>
  <c r="L894" i="5" a="1"/>
  <c r="L894" i="5" s="1"/>
  <c r="O826" i="5" a="1"/>
  <c r="O826" i="5" s="1"/>
  <c r="N826" i="5" a="1"/>
  <c r="N826" i="5" s="1"/>
  <c r="M826" i="5" a="1"/>
  <c r="M826" i="5" s="1"/>
  <c r="L826" i="5" a="1"/>
  <c r="L826" i="5" s="1"/>
  <c r="Q826" i="5" a="1"/>
  <c r="Q826" i="5" s="1"/>
  <c r="P826" i="5" a="1"/>
  <c r="P826" i="5" s="1"/>
  <c r="O914" i="5" a="1"/>
  <c r="O914" i="5" s="1"/>
  <c r="N914" i="5" a="1"/>
  <c r="N914" i="5" s="1"/>
  <c r="Q914" i="5" a="1"/>
  <c r="Q914" i="5" s="1"/>
  <c r="M914" i="5" a="1"/>
  <c r="M914" i="5" s="1"/>
  <c r="P914" i="5" a="1"/>
  <c r="P914" i="5" s="1"/>
  <c r="L914" i="5" a="1"/>
  <c r="L914" i="5" s="1"/>
  <c r="O870" i="5" a="1"/>
  <c r="O870" i="5" s="1"/>
  <c r="Q870" i="5" a="1"/>
  <c r="Q870" i="5" s="1"/>
  <c r="M870" i="5" a="1"/>
  <c r="M870" i="5" s="1"/>
  <c r="N870" i="5" a="1"/>
  <c r="N870" i="5" s="1"/>
  <c r="L870" i="5" a="1"/>
  <c r="L870" i="5" s="1"/>
  <c r="P870" i="5" a="1"/>
  <c r="P870" i="5" s="1"/>
  <c r="L804" i="5" a="1"/>
  <c r="L804" i="5" s="1"/>
  <c r="Q804" i="5" a="1"/>
  <c r="Q804" i="5" s="1"/>
  <c r="P804" i="5" a="1"/>
  <c r="P804" i="5" s="1"/>
  <c r="O804" i="5" a="1"/>
  <c r="O804" i="5" s="1"/>
  <c r="N804" i="5" a="1"/>
  <c r="N804" i="5" s="1"/>
  <c r="M804" i="5" a="1"/>
  <c r="M804" i="5" s="1"/>
  <c r="L827" i="5" a="1"/>
  <c r="L827" i="5" s="1"/>
  <c r="Q827" i="5" a="1"/>
  <c r="Q827" i="5" s="1"/>
  <c r="P827" i="5" a="1"/>
  <c r="P827" i="5" s="1"/>
  <c r="O827" i="5" a="1"/>
  <c r="O827" i="5" s="1"/>
  <c r="N827" i="5" a="1"/>
  <c r="N827" i="5" s="1"/>
  <c r="M827" i="5" a="1"/>
  <c r="M827" i="5" s="1"/>
  <c r="L859" i="5" a="1"/>
  <c r="L859" i="5" s="1"/>
  <c r="Q859" i="5" a="1"/>
  <c r="Q859" i="5" s="1"/>
  <c r="P859" i="5" a="1"/>
  <c r="P859" i="5" s="1"/>
  <c r="O859" i="5" a="1"/>
  <c r="O859" i="5" s="1"/>
  <c r="N859" i="5" a="1"/>
  <c r="N859" i="5" s="1"/>
  <c r="M859" i="5" a="1"/>
  <c r="M859" i="5" s="1"/>
  <c r="N891" i="5" a="1"/>
  <c r="N891" i="5" s="1"/>
  <c r="Q891" i="5" a="1"/>
  <c r="Q891" i="5" s="1"/>
  <c r="M891" i="5" a="1"/>
  <c r="M891" i="5" s="1"/>
  <c r="P891" i="5" a="1"/>
  <c r="P891" i="5" s="1"/>
  <c r="L891" i="5" a="1"/>
  <c r="L891" i="5" s="1"/>
  <c r="O891" i="5" a="1"/>
  <c r="O891" i="5" s="1"/>
  <c r="O1085" i="5" a="1"/>
  <c r="O1085" i="5" s="1"/>
  <c r="N1085" i="5" a="1"/>
  <c r="N1085" i="5" s="1"/>
  <c r="Q1085" i="5" a="1"/>
  <c r="Q1085" i="5" s="1"/>
  <c r="M1085" i="5" a="1"/>
  <c r="M1085" i="5" s="1"/>
  <c r="P1085" i="5" a="1"/>
  <c r="P1085" i="5" s="1"/>
  <c r="L1085" i="5" a="1"/>
  <c r="L1085" i="5" s="1"/>
  <c r="L832" i="5" a="1"/>
  <c r="L832" i="5" s="1"/>
  <c r="Q832" i="5" a="1"/>
  <c r="Q832" i="5" s="1"/>
  <c r="P832" i="5" a="1"/>
  <c r="P832" i="5" s="1"/>
  <c r="O832" i="5" a="1"/>
  <c r="O832" i="5" s="1"/>
  <c r="N832" i="5" a="1"/>
  <c r="N832" i="5" s="1"/>
  <c r="M832" i="5" a="1"/>
  <c r="M832" i="5" s="1"/>
  <c r="L864" i="5" a="1"/>
  <c r="L864" i="5" s="1"/>
  <c r="Q864" i="5" a="1"/>
  <c r="Q864" i="5" s="1"/>
  <c r="P864" i="5" a="1"/>
  <c r="P864" i="5" s="1"/>
  <c r="O864" i="5" a="1"/>
  <c r="O864" i="5" s="1"/>
  <c r="N864" i="5" a="1"/>
  <c r="N864" i="5" s="1"/>
  <c r="M864" i="5" a="1"/>
  <c r="M864" i="5" s="1"/>
  <c r="Q896" i="5" a="1"/>
  <c r="Q896" i="5" s="1"/>
  <c r="M896" i="5" a="1"/>
  <c r="M896" i="5" s="1"/>
  <c r="P896" i="5" a="1"/>
  <c r="P896" i="5" s="1"/>
  <c r="L896" i="5" a="1"/>
  <c r="L896" i="5" s="1"/>
  <c r="O896" i="5" a="1"/>
  <c r="O896" i="5" s="1"/>
  <c r="N896" i="5" a="1"/>
  <c r="N896" i="5" s="1"/>
  <c r="M938" i="5" a="1"/>
  <c r="M938" i="5" s="1"/>
  <c r="L938" i="5" a="1"/>
  <c r="L938" i="5" s="1"/>
  <c r="Q938" i="5" a="1"/>
  <c r="Q938" i="5" s="1"/>
  <c r="P938" i="5" a="1"/>
  <c r="P938" i="5" s="1"/>
  <c r="O938" i="5" a="1"/>
  <c r="O938" i="5" s="1"/>
  <c r="N938" i="5" a="1"/>
  <c r="N938" i="5" s="1"/>
  <c r="L837" i="5" a="1"/>
  <c r="L837" i="5" s="1"/>
  <c r="Q837" i="5" a="1"/>
  <c r="Q837" i="5" s="1"/>
  <c r="P837" i="5" a="1"/>
  <c r="P837" i="5" s="1"/>
  <c r="O837" i="5" a="1"/>
  <c r="O837" i="5" s="1"/>
  <c r="N837" i="5" a="1"/>
  <c r="N837" i="5" s="1"/>
  <c r="M837" i="5" a="1"/>
  <c r="M837" i="5" s="1"/>
  <c r="P869" i="5" a="1"/>
  <c r="P869" i="5" s="1"/>
  <c r="L869" i="5" a="1"/>
  <c r="L869" i="5" s="1"/>
  <c r="N869" i="5" a="1"/>
  <c r="N869" i="5" s="1"/>
  <c r="Q869" i="5" a="1"/>
  <c r="Q869" i="5" s="1"/>
  <c r="O869" i="5" a="1"/>
  <c r="O869" i="5" s="1"/>
  <c r="M869" i="5" a="1"/>
  <c r="M869" i="5" s="1"/>
  <c r="P901" i="5" a="1"/>
  <c r="P901" i="5" s="1"/>
  <c r="L901" i="5" a="1"/>
  <c r="L901" i="5" s="1"/>
  <c r="O901" i="5" a="1"/>
  <c r="O901" i="5" s="1"/>
  <c r="N901" i="5" a="1"/>
  <c r="N901" i="5" s="1"/>
  <c r="Q901" i="5" a="1"/>
  <c r="Q901" i="5" s="1"/>
  <c r="M901" i="5" a="1"/>
  <c r="M901" i="5" s="1"/>
  <c r="N970" i="5" a="1"/>
  <c r="N970" i="5" s="1"/>
  <c r="Q970" i="5" a="1"/>
  <c r="Q970" i="5" s="1"/>
  <c r="M970" i="5" a="1"/>
  <c r="M970" i="5" s="1"/>
  <c r="P970" i="5" a="1"/>
  <c r="P970" i="5" s="1"/>
  <c r="L970" i="5" a="1"/>
  <c r="L970" i="5" s="1"/>
  <c r="O970" i="5" a="1"/>
  <c r="O970" i="5" s="1"/>
  <c r="O1073" i="5" a="1"/>
  <c r="O1073" i="5" s="1"/>
  <c r="N1073" i="5" a="1"/>
  <c r="N1073" i="5" s="1"/>
  <c r="Q1073" i="5" a="1"/>
  <c r="Q1073" i="5" s="1"/>
  <c r="M1073" i="5" a="1"/>
  <c r="M1073" i="5" s="1"/>
  <c r="P1073" i="5" a="1"/>
  <c r="P1073" i="5" s="1"/>
  <c r="L1073" i="5" a="1"/>
  <c r="L1073" i="5" s="1"/>
  <c r="N935" i="5" a="1"/>
  <c r="N935" i="5" s="1"/>
  <c r="M935" i="5" a="1"/>
  <c r="M935" i="5" s="1"/>
  <c r="L935" i="5" a="1"/>
  <c r="L935" i="5" s="1"/>
  <c r="Q935" i="5" a="1"/>
  <c r="Q935" i="5" s="1"/>
  <c r="P935" i="5" a="1"/>
  <c r="P935" i="5" s="1"/>
  <c r="O935" i="5" a="1"/>
  <c r="O935" i="5" s="1"/>
  <c r="Q967" i="5" a="1"/>
  <c r="Q967" i="5" s="1"/>
  <c r="M967" i="5" a="1"/>
  <c r="M967" i="5" s="1"/>
  <c r="P967" i="5" a="1"/>
  <c r="P967" i="5" s="1"/>
  <c r="L967" i="5" a="1"/>
  <c r="L967" i="5" s="1"/>
  <c r="O967" i="5" a="1"/>
  <c r="O967" i="5" s="1"/>
  <c r="N967" i="5" a="1"/>
  <c r="N967" i="5" s="1"/>
  <c r="Q999" i="5" a="1"/>
  <c r="Q999" i="5" s="1"/>
  <c r="M999" i="5" a="1"/>
  <c r="M999" i="5" s="1"/>
  <c r="P999" i="5" a="1"/>
  <c r="P999" i="5" s="1"/>
  <c r="L999" i="5" a="1"/>
  <c r="L999" i="5" s="1"/>
  <c r="O999" i="5" a="1"/>
  <c r="O999" i="5" s="1"/>
  <c r="N999" i="5" a="1"/>
  <c r="N999" i="5" s="1"/>
  <c r="O1190" i="5" a="1"/>
  <c r="O1190" i="5" s="1"/>
  <c r="N1190" i="5" a="1"/>
  <c r="N1190" i="5" s="1"/>
  <c r="Q1190" i="5" a="1"/>
  <c r="Q1190" i="5" s="1"/>
  <c r="M1190" i="5" a="1"/>
  <c r="M1190" i="5" s="1"/>
  <c r="P1190" i="5" a="1"/>
  <c r="P1190" i="5" s="1"/>
  <c r="L1190" i="5" a="1"/>
  <c r="L1190" i="5" s="1"/>
  <c r="M928" i="5" a="1"/>
  <c r="M928" i="5" s="1"/>
  <c r="L928" i="5" a="1"/>
  <c r="L928" i="5" s="1"/>
  <c r="Q928" i="5" a="1"/>
  <c r="Q928" i="5" s="1"/>
  <c r="P928" i="5" a="1"/>
  <c r="P928" i="5" s="1"/>
  <c r="O928" i="5" a="1"/>
  <c r="O928" i="5" s="1"/>
  <c r="N928" i="5" a="1"/>
  <c r="N928" i="5" s="1"/>
  <c r="M960" i="5" a="1"/>
  <c r="M960" i="5" s="1"/>
  <c r="L960" i="5" a="1"/>
  <c r="L960" i="5" s="1"/>
  <c r="Q960" i="5" a="1"/>
  <c r="Q960" i="5" s="1"/>
  <c r="P960" i="5" a="1"/>
  <c r="P960" i="5" s="1"/>
  <c r="O960" i="5" a="1"/>
  <c r="O960" i="5" s="1"/>
  <c r="N960" i="5" a="1"/>
  <c r="N960" i="5" s="1"/>
  <c r="P992" i="5" a="1"/>
  <c r="P992" i="5" s="1"/>
  <c r="L992" i="5" a="1"/>
  <c r="L992" i="5" s="1"/>
  <c r="O992" i="5" a="1"/>
  <c r="O992" i="5" s="1"/>
  <c r="N992" i="5" a="1"/>
  <c r="N992" i="5" s="1"/>
  <c r="Q992" i="5" a="1"/>
  <c r="Q992" i="5" s="1"/>
  <c r="M992" i="5" a="1"/>
  <c r="M992" i="5" s="1"/>
  <c r="P1024" i="5" a="1"/>
  <c r="P1024" i="5" s="1"/>
  <c r="L1024" i="5" a="1"/>
  <c r="L1024" i="5" s="1"/>
  <c r="O1024" i="5" a="1"/>
  <c r="O1024" i="5" s="1"/>
  <c r="N1024" i="5" a="1"/>
  <c r="N1024" i="5" s="1"/>
  <c r="Q1024" i="5" a="1"/>
  <c r="Q1024" i="5" s="1"/>
  <c r="M1024" i="5" a="1"/>
  <c r="M1024" i="5" s="1"/>
  <c r="L921" i="5" a="1"/>
  <c r="L921" i="5" s="1"/>
  <c r="Q921" i="5" a="1"/>
  <c r="Q921" i="5" s="1"/>
  <c r="P921" i="5" a="1"/>
  <c r="P921" i="5" s="1"/>
  <c r="O921" i="5" a="1"/>
  <c r="O921" i="5" s="1"/>
  <c r="N921" i="5" a="1"/>
  <c r="N921" i="5" s="1"/>
  <c r="M921" i="5" a="1"/>
  <c r="M921" i="5" s="1"/>
  <c r="L953" i="5" a="1"/>
  <c r="L953" i="5" s="1"/>
  <c r="Q953" i="5" a="1"/>
  <c r="Q953" i="5" s="1"/>
  <c r="P953" i="5" a="1"/>
  <c r="P953" i="5" s="1"/>
  <c r="O953" i="5" a="1"/>
  <c r="O953" i="5" s="1"/>
  <c r="N953" i="5" a="1"/>
  <c r="N953" i="5" s="1"/>
  <c r="M953" i="5" a="1"/>
  <c r="M953" i="5" s="1"/>
  <c r="O985" i="5" a="1"/>
  <c r="O985" i="5" s="1"/>
  <c r="N985" i="5" a="1"/>
  <c r="N985" i="5" s="1"/>
  <c r="Q985" i="5" a="1"/>
  <c r="Q985" i="5" s="1"/>
  <c r="M985" i="5" a="1"/>
  <c r="M985" i="5" s="1"/>
  <c r="P985" i="5" a="1"/>
  <c r="P985" i="5" s="1"/>
  <c r="L985" i="5" a="1"/>
  <c r="L985" i="5" s="1"/>
  <c r="O1017" i="5" a="1"/>
  <c r="O1017" i="5" s="1"/>
  <c r="N1017" i="5" a="1"/>
  <c r="N1017" i="5" s="1"/>
  <c r="Q1017" i="5" a="1"/>
  <c r="Q1017" i="5" s="1"/>
  <c r="M1017" i="5" a="1"/>
  <c r="M1017" i="5" s="1"/>
  <c r="P1017" i="5" a="1"/>
  <c r="P1017" i="5" s="1"/>
  <c r="L1017" i="5" a="1"/>
  <c r="L1017" i="5" s="1"/>
  <c r="Q1042" i="5" a="1"/>
  <c r="Q1042" i="5" s="1"/>
  <c r="P1042" i="5" a="1"/>
  <c r="P1042" i="5" s="1"/>
  <c r="O1042" i="5" a="1"/>
  <c r="O1042" i="5" s="1"/>
  <c r="N1042" i="5" a="1"/>
  <c r="N1042" i="5" s="1"/>
  <c r="M1042" i="5" a="1"/>
  <c r="M1042" i="5" s="1"/>
  <c r="L1042" i="5" a="1"/>
  <c r="L1042" i="5" s="1"/>
  <c r="N1074" i="5" a="1"/>
  <c r="N1074" i="5" s="1"/>
  <c r="Q1074" i="5" a="1"/>
  <c r="Q1074" i="5" s="1"/>
  <c r="M1074" i="5" a="1"/>
  <c r="M1074" i="5" s="1"/>
  <c r="P1074" i="5" a="1"/>
  <c r="P1074" i="5" s="1"/>
  <c r="L1074" i="5" a="1"/>
  <c r="L1074" i="5" s="1"/>
  <c r="O1074" i="5" a="1"/>
  <c r="O1074" i="5" s="1"/>
  <c r="N1106" i="5" a="1"/>
  <c r="N1106" i="5" s="1"/>
  <c r="Q1106" i="5" a="1"/>
  <c r="Q1106" i="5" s="1"/>
  <c r="M1106" i="5" a="1"/>
  <c r="M1106" i="5" s="1"/>
  <c r="P1106" i="5" a="1"/>
  <c r="P1106" i="5" s="1"/>
  <c r="L1106" i="5" a="1"/>
  <c r="L1106" i="5" s="1"/>
  <c r="O1106" i="5" a="1"/>
  <c r="O1106" i="5" s="1"/>
  <c r="M1039" i="5" a="1"/>
  <c r="M1039" i="5" s="1"/>
  <c r="L1039" i="5" a="1"/>
  <c r="L1039" i="5" s="1"/>
  <c r="Q1039" i="5" a="1"/>
  <c r="Q1039" i="5" s="1"/>
  <c r="P1039" i="5" a="1"/>
  <c r="P1039" i="5" s="1"/>
  <c r="O1039" i="5" a="1"/>
  <c r="O1039" i="5" s="1"/>
  <c r="N1039" i="5" a="1"/>
  <c r="N1039" i="5" s="1"/>
  <c r="Q1071" i="5" a="1"/>
  <c r="Q1071" i="5" s="1"/>
  <c r="M1071" i="5" a="1"/>
  <c r="M1071" i="5" s="1"/>
  <c r="P1071" i="5" a="1"/>
  <c r="P1071" i="5" s="1"/>
  <c r="L1071" i="5" a="1"/>
  <c r="L1071" i="5" s="1"/>
  <c r="O1071" i="5" a="1"/>
  <c r="O1071" i="5" s="1"/>
  <c r="N1071" i="5" a="1"/>
  <c r="N1071" i="5" s="1"/>
  <c r="Q1103" i="5" a="1"/>
  <c r="Q1103" i="5" s="1"/>
  <c r="M1103" i="5" a="1"/>
  <c r="M1103" i="5" s="1"/>
  <c r="P1103" i="5" a="1"/>
  <c r="P1103" i="5" s="1"/>
  <c r="L1103" i="5" a="1"/>
  <c r="L1103" i="5" s="1"/>
  <c r="O1103" i="5" a="1"/>
  <c r="O1103" i="5" s="1"/>
  <c r="N1103" i="5" a="1"/>
  <c r="N1103" i="5" s="1"/>
  <c r="P1040" i="5" a="1"/>
  <c r="P1040" i="5" s="1"/>
  <c r="O1040" i="5" a="1"/>
  <c r="O1040" i="5" s="1"/>
  <c r="N1040" i="5" a="1"/>
  <c r="N1040" i="5" s="1"/>
  <c r="M1040" i="5" a="1"/>
  <c r="M1040" i="5" s="1"/>
  <c r="Q1040" i="5" a="1"/>
  <c r="Q1040" i="5" s="1"/>
  <c r="L1040" i="5" a="1"/>
  <c r="L1040" i="5" s="1"/>
  <c r="P1072" i="5" a="1"/>
  <c r="P1072" i="5" s="1"/>
  <c r="L1072" i="5" a="1"/>
  <c r="L1072" i="5" s="1"/>
  <c r="O1072" i="5" a="1"/>
  <c r="O1072" i="5" s="1"/>
  <c r="N1072" i="5" a="1"/>
  <c r="N1072" i="5" s="1"/>
  <c r="M1072" i="5" a="1"/>
  <c r="M1072" i="5" s="1"/>
  <c r="Q1072" i="5" a="1"/>
  <c r="Q1072" i="5" s="1"/>
  <c r="P1104" i="5" a="1"/>
  <c r="P1104" i="5" s="1"/>
  <c r="L1104" i="5" a="1"/>
  <c r="L1104" i="5" s="1"/>
  <c r="O1104" i="5" a="1"/>
  <c r="O1104" i="5" s="1"/>
  <c r="N1104" i="5" a="1"/>
  <c r="N1104" i="5" s="1"/>
  <c r="M1104" i="5" a="1"/>
  <c r="M1104" i="5" s="1"/>
  <c r="Q1104" i="5" a="1"/>
  <c r="Q1104" i="5" s="1"/>
  <c r="Q1121" i="5" a="1"/>
  <c r="Q1121" i="5" s="1"/>
  <c r="P1121" i="5" a="1"/>
  <c r="P1121" i="5" s="1"/>
  <c r="O1121" i="5" a="1"/>
  <c r="O1121" i="5" s="1"/>
  <c r="N1121" i="5" a="1"/>
  <c r="N1121" i="5" s="1"/>
  <c r="M1121" i="5" a="1"/>
  <c r="M1121" i="5" s="1"/>
  <c r="L1121" i="5" a="1"/>
  <c r="L1121" i="5" s="1"/>
  <c r="Q1153" i="5" a="1"/>
  <c r="Q1153" i="5" s="1"/>
  <c r="M1153" i="5" a="1"/>
  <c r="M1153" i="5" s="1"/>
  <c r="P1153" i="5" a="1"/>
  <c r="P1153" i="5" s="1"/>
  <c r="L1153" i="5" a="1"/>
  <c r="L1153" i="5" s="1"/>
  <c r="O1153" i="5" a="1"/>
  <c r="O1153" i="5" s="1"/>
  <c r="N1153" i="5" a="1"/>
  <c r="N1153" i="5" s="1"/>
  <c r="P1134" i="5" a="1"/>
  <c r="P1134" i="5" s="1"/>
  <c r="L1134" i="5" a="1"/>
  <c r="L1134" i="5" s="1"/>
  <c r="M1134" i="5" a="1"/>
  <c r="M1134" i="5" s="1"/>
  <c r="Q1134" i="5" a="1"/>
  <c r="Q1134" i="5" s="1"/>
  <c r="O1134" i="5" a="1"/>
  <c r="O1134" i="5" s="1"/>
  <c r="N1134" i="5" a="1"/>
  <c r="N1134" i="5" s="1"/>
  <c r="P1222" i="5" a="1"/>
  <c r="P1222" i="5" s="1"/>
  <c r="O1222" i="5" a="1"/>
  <c r="O1222" i="5" s="1"/>
  <c r="N1222" i="5" a="1"/>
  <c r="N1222" i="5" s="1"/>
  <c r="M1222" i="5" a="1"/>
  <c r="M1222" i="5" s="1"/>
  <c r="L1222" i="5" a="1"/>
  <c r="L1222" i="5" s="1"/>
  <c r="Q1222" i="5" a="1"/>
  <c r="Q1222" i="5" s="1"/>
  <c r="L1123" i="5" a="1"/>
  <c r="L1123" i="5" s="1"/>
  <c r="Q1123" i="5" a="1"/>
  <c r="Q1123" i="5" s="1"/>
  <c r="P1123" i="5" a="1"/>
  <c r="P1123" i="5" s="1"/>
  <c r="O1123" i="5" a="1"/>
  <c r="O1123" i="5" s="1"/>
  <c r="N1123" i="5" a="1"/>
  <c r="N1123" i="5" s="1"/>
  <c r="M1123" i="5" a="1"/>
  <c r="M1123" i="5" s="1"/>
  <c r="Q1158" i="5" a="1"/>
  <c r="Q1158" i="5" s="1"/>
  <c r="P1158" i="5" a="1"/>
  <c r="P1158" i="5" s="1"/>
  <c r="O1158" i="5" a="1"/>
  <c r="O1158" i="5" s="1"/>
  <c r="N1158" i="5" a="1"/>
  <c r="N1158" i="5" s="1"/>
  <c r="M1158" i="5" a="1"/>
  <c r="M1158" i="5" s="1"/>
  <c r="L1158" i="5" a="1"/>
  <c r="L1158" i="5" s="1"/>
  <c r="O1171" i="5" a="1"/>
  <c r="O1171" i="5" s="1"/>
  <c r="N1171" i="5" a="1"/>
  <c r="N1171" i="5" s="1"/>
  <c r="M1171" i="5" a="1"/>
  <c r="M1171" i="5" s="1"/>
  <c r="L1171" i="5" a="1"/>
  <c r="L1171" i="5" s="1"/>
  <c r="Q1171" i="5" a="1"/>
  <c r="Q1171" i="5" s="1"/>
  <c r="P1171" i="5" a="1"/>
  <c r="P1171" i="5" s="1"/>
  <c r="N1203" i="5" a="1"/>
  <c r="N1203" i="5" s="1"/>
  <c r="Q1203" i="5" a="1"/>
  <c r="Q1203" i="5" s="1"/>
  <c r="M1203" i="5" a="1"/>
  <c r="M1203" i="5" s="1"/>
  <c r="P1203" i="5" a="1"/>
  <c r="P1203" i="5" s="1"/>
  <c r="L1203" i="5" a="1"/>
  <c r="L1203" i="5" s="1"/>
  <c r="O1203" i="5" a="1"/>
  <c r="O1203" i="5" s="1"/>
  <c r="L1160" i="5" a="1"/>
  <c r="L1160" i="5" s="1"/>
  <c r="Q1160" i="5" a="1"/>
  <c r="Q1160" i="5" s="1"/>
  <c r="P1160" i="5" a="1"/>
  <c r="P1160" i="5" s="1"/>
  <c r="O1160" i="5" a="1"/>
  <c r="O1160" i="5" s="1"/>
  <c r="M1160" i="5" a="1"/>
  <c r="M1160" i="5" s="1"/>
  <c r="N1160" i="5" a="1"/>
  <c r="N1160" i="5" s="1"/>
  <c r="Q1192" i="5" a="1"/>
  <c r="Q1192" i="5" s="1"/>
  <c r="M1192" i="5" a="1"/>
  <c r="M1192" i="5" s="1"/>
  <c r="P1192" i="5" a="1"/>
  <c r="P1192" i="5" s="1"/>
  <c r="L1192" i="5" a="1"/>
  <c r="L1192" i="5" s="1"/>
  <c r="O1192" i="5" a="1"/>
  <c r="O1192" i="5" s="1"/>
  <c r="N1192" i="5" a="1"/>
  <c r="N1192" i="5" s="1"/>
  <c r="P1161" i="5" a="1"/>
  <c r="P1161" i="5" s="1"/>
  <c r="O1161" i="5" a="1"/>
  <c r="O1161" i="5" s="1"/>
  <c r="N1161" i="5" a="1"/>
  <c r="N1161" i="5" s="1"/>
  <c r="M1161" i="5" a="1"/>
  <c r="M1161" i="5" s="1"/>
  <c r="Q1161" i="5" a="1"/>
  <c r="Q1161" i="5" s="1"/>
  <c r="L1161" i="5" a="1"/>
  <c r="L1161" i="5" s="1"/>
  <c r="P1193" i="5" a="1"/>
  <c r="P1193" i="5" s="1"/>
  <c r="L1193" i="5" a="1"/>
  <c r="L1193" i="5" s="1"/>
  <c r="O1193" i="5" a="1"/>
  <c r="O1193" i="5" s="1"/>
  <c r="N1193" i="5" a="1"/>
  <c r="N1193" i="5" s="1"/>
  <c r="M1193" i="5" a="1"/>
  <c r="M1193" i="5" s="1"/>
  <c r="Q1193" i="5" a="1"/>
  <c r="Q1193" i="5" s="1"/>
  <c r="O1254" i="5" a="1"/>
  <c r="O1254" i="5" s="1"/>
  <c r="N1254" i="5" a="1"/>
  <c r="N1254" i="5" s="1"/>
  <c r="M1254" i="5" a="1"/>
  <c r="M1254" i="5" s="1"/>
  <c r="L1254" i="5" a="1"/>
  <c r="L1254" i="5" s="1"/>
  <c r="Q1254" i="5" a="1"/>
  <c r="Q1254" i="5" s="1"/>
  <c r="P1254" i="5" a="1"/>
  <c r="P1254" i="5" s="1"/>
  <c r="L1231" i="5" a="1"/>
  <c r="L1231" i="5" s="1"/>
  <c r="Q1231" i="5" a="1"/>
  <c r="Q1231" i="5" s="1"/>
  <c r="P1231" i="5" a="1"/>
  <c r="P1231" i="5" s="1"/>
  <c r="O1231" i="5" a="1"/>
  <c r="O1231" i="5" s="1"/>
  <c r="N1231" i="5" a="1"/>
  <c r="N1231" i="5" s="1"/>
  <c r="M1231" i="5" a="1"/>
  <c r="M1231" i="5" s="1"/>
  <c r="O1262" i="5" a="1"/>
  <c r="O1262" i="5" s="1"/>
  <c r="N1262" i="5" a="1"/>
  <c r="N1262" i="5" s="1"/>
  <c r="M1262" i="5" a="1"/>
  <c r="M1262" i="5" s="1"/>
  <c r="L1262" i="5" a="1"/>
  <c r="L1262" i="5" s="1"/>
  <c r="Q1262" i="5" a="1"/>
  <c r="Q1262" i="5" s="1"/>
  <c r="P1262" i="5" a="1"/>
  <c r="P1262" i="5" s="1"/>
  <c r="Q1236" i="5" a="1"/>
  <c r="Q1236" i="5" s="1"/>
  <c r="M1236" i="5" a="1"/>
  <c r="M1236" i="5" s="1"/>
  <c r="P1236" i="5" a="1"/>
  <c r="P1236" i="5" s="1"/>
  <c r="O1236" i="5" a="1"/>
  <c r="O1236" i="5" s="1"/>
  <c r="N1236" i="5" a="1"/>
  <c r="N1236" i="5" s="1"/>
  <c r="L1236" i="5" a="1"/>
  <c r="L1236" i="5" s="1"/>
  <c r="N1213" i="5" a="1"/>
  <c r="N1213" i="5" s="1"/>
  <c r="M1213" i="5" a="1"/>
  <c r="M1213" i="5" s="1"/>
  <c r="L1213" i="5" a="1"/>
  <c r="L1213" i="5" s="1"/>
  <c r="Q1213" i="5" a="1"/>
  <c r="Q1213" i="5" s="1"/>
  <c r="P1213" i="5" a="1"/>
  <c r="P1213" i="5" s="1"/>
  <c r="O1213" i="5" a="1"/>
  <c r="O1213" i="5" s="1"/>
  <c r="P1245" i="5" a="1"/>
  <c r="P1245" i="5" s="1"/>
  <c r="L1245" i="5" a="1"/>
  <c r="L1245" i="5" s="1"/>
  <c r="O1245" i="5" a="1"/>
  <c r="O1245" i="5" s="1"/>
  <c r="N1245" i="5" a="1"/>
  <c r="N1245" i="5" s="1"/>
  <c r="Q1245" i="5" a="1"/>
  <c r="Q1245" i="5" s="1"/>
  <c r="M1245" i="5" a="1"/>
  <c r="M1245" i="5" s="1"/>
  <c r="N1353" i="5" a="1"/>
  <c r="N1353" i="5" s="1"/>
  <c r="Q1353" i="5" a="1"/>
  <c r="Q1353" i="5" s="1"/>
  <c r="M1353" i="5" a="1"/>
  <c r="M1353" i="5" s="1"/>
  <c r="L1353" i="5" a="1"/>
  <c r="L1353" i="5" s="1"/>
  <c r="O1353" i="5" a="1"/>
  <c r="O1353" i="5" s="1"/>
  <c r="P1353" i="5" a="1"/>
  <c r="P1353" i="5" s="1"/>
  <c r="Q1283" i="5" a="1"/>
  <c r="Q1283" i="5" s="1"/>
  <c r="P1283" i="5" a="1"/>
  <c r="P1283" i="5" s="1"/>
  <c r="O1283" i="5" a="1"/>
  <c r="O1283" i="5" s="1"/>
  <c r="N1283" i="5" a="1"/>
  <c r="N1283" i="5" s="1"/>
  <c r="V1283" i="5"/>
  <c r="M1283" i="5" a="1"/>
  <c r="M1283" i="5" s="1"/>
  <c r="L1283" i="5" a="1"/>
  <c r="L1283" i="5" s="1"/>
  <c r="N1315" i="5" a="1"/>
  <c r="N1315" i="5" s="1"/>
  <c r="Q1315" i="5" a="1"/>
  <c r="Q1315" i="5" s="1"/>
  <c r="M1315" i="5" a="1"/>
  <c r="M1315" i="5" s="1"/>
  <c r="P1315" i="5" a="1"/>
  <c r="P1315" i="5" s="1"/>
  <c r="L1315" i="5" a="1"/>
  <c r="L1315" i="5" s="1"/>
  <c r="O1315" i="5" a="1"/>
  <c r="O1315" i="5" s="1"/>
  <c r="O1284" i="5" a="1"/>
  <c r="O1284" i="5" s="1"/>
  <c r="N1284" i="5" a="1"/>
  <c r="N1284" i="5" s="1"/>
  <c r="M1284" i="5" a="1"/>
  <c r="M1284" i="5" s="1"/>
  <c r="L1284" i="5" a="1"/>
  <c r="L1284" i="5" s="1"/>
  <c r="Q1284" i="5" a="1"/>
  <c r="Q1284" i="5" s="1"/>
  <c r="P1284" i="5" a="1"/>
  <c r="P1284" i="5" s="1"/>
  <c r="Q1316" i="5" a="1"/>
  <c r="Q1316" i="5" s="1"/>
  <c r="M1316" i="5" a="1"/>
  <c r="M1316" i="5" s="1"/>
  <c r="P1316" i="5" a="1"/>
  <c r="P1316" i="5" s="1"/>
  <c r="L1316" i="5" a="1"/>
  <c r="L1316" i="5" s="1"/>
  <c r="V1316" i="5"/>
  <c r="O1316" i="5" a="1"/>
  <c r="O1316" i="5" s="1"/>
  <c r="N1316" i="5" a="1"/>
  <c r="N1316" i="5" s="1"/>
  <c r="P1269" i="5" a="1"/>
  <c r="P1269" i="5" s="1"/>
  <c r="O1269" i="5" a="1"/>
  <c r="O1269" i="5" s="1"/>
  <c r="N1269" i="5" a="1"/>
  <c r="N1269" i="5" s="1"/>
  <c r="M1269" i="5" a="1"/>
  <c r="M1269" i="5" s="1"/>
  <c r="V1269" i="5"/>
  <c r="L1269" i="5" a="1"/>
  <c r="L1269" i="5" s="1"/>
  <c r="Q1269" i="5" a="1"/>
  <c r="Q1269" i="5" s="1"/>
  <c r="P1301" i="5" a="1"/>
  <c r="P1301" i="5" s="1"/>
  <c r="L1301" i="5" a="1"/>
  <c r="L1301" i="5" s="1"/>
  <c r="N1301" i="5" a="1"/>
  <c r="N1301" i="5" s="1"/>
  <c r="Q1301" i="5" a="1"/>
  <c r="Q1301" i="5" s="1"/>
  <c r="M1301" i="5" a="1"/>
  <c r="M1301" i="5" s="1"/>
  <c r="O1301" i="5" a="1"/>
  <c r="O1301" i="5" s="1"/>
  <c r="Q1429" i="5" a="1"/>
  <c r="Q1429" i="5" s="1"/>
  <c r="M1429" i="5" a="1"/>
  <c r="M1429" i="5" s="1"/>
  <c r="O1429" i="5" a="1"/>
  <c r="O1429" i="5" s="1"/>
  <c r="N1429" i="5" a="1"/>
  <c r="N1429" i="5" s="1"/>
  <c r="L1429" i="5" a="1"/>
  <c r="L1429" i="5" s="1"/>
  <c r="P1429" i="5" a="1"/>
  <c r="P1429" i="5" s="1"/>
  <c r="N1365" i="5" a="1"/>
  <c r="N1365" i="5" s="1"/>
  <c r="Q1365" i="5" a="1"/>
  <c r="Q1365" i="5" s="1"/>
  <c r="M1365" i="5" a="1"/>
  <c r="M1365" i="5" s="1"/>
  <c r="P1365" i="5" a="1"/>
  <c r="P1365" i="5" s="1"/>
  <c r="O1365" i="5" a="1"/>
  <c r="O1365" i="5" s="1"/>
  <c r="L1365" i="5" a="1"/>
  <c r="L1365" i="5" s="1"/>
  <c r="Q1350" i="5" a="1"/>
  <c r="Q1350" i="5" s="1"/>
  <c r="M1350" i="5" a="1"/>
  <c r="M1350" i="5" s="1"/>
  <c r="L1350" i="5" a="1"/>
  <c r="L1350" i="5" s="1"/>
  <c r="V1350" i="5"/>
  <c r="P1350" i="5" a="1"/>
  <c r="P1350" i="5" s="1"/>
  <c r="O1350" i="5" a="1"/>
  <c r="O1350" i="5" s="1"/>
  <c r="N1350" i="5" a="1"/>
  <c r="N1350" i="5" s="1"/>
  <c r="N1394" i="5" a="1"/>
  <c r="N1394" i="5" s="1"/>
  <c r="Q1394" i="5" a="1"/>
  <c r="Q1394" i="5" s="1"/>
  <c r="M1394" i="5" a="1"/>
  <c r="M1394" i="5" s="1"/>
  <c r="P1394" i="5" a="1"/>
  <c r="P1394" i="5" s="1"/>
  <c r="O1394" i="5" a="1"/>
  <c r="O1394" i="5" s="1"/>
  <c r="L1394" i="5" a="1"/>
  <c r="L1394" i="5" s="1"/>
  <c r="L1343" i="5" a="1"/>
  <c r="L1343" i="5" s="1"/>
  <c r="Q1343" i="5" a="1"/>
  <c r="Q1343" i="5" s="1"/>
  <c r="P1343" i="5" a="1"/>
  <c r="P1343" i="5" s="1"/>
  <c r="O1343" i="5" a="1"/>
  <c r="O1343" i="5" s="1"/>
  <c r="M1343" i="5" a="1"/>
  <c r="M1343" i="5" s="1"/>
  <c r="N1343" i="5" a="1"/>
  <c r="N1343" i="5" s="1"/>
  <c r="P1375" i="5" a="1"/>
  <c r="P1375" i="5" s="1"/>
  <c r="L1375" i="5" a="1"/>
  <c r="L1375" i="5" s="1"/>
  <c r="O1375" i="5" a="1"/>
  <c r="O1375" i="5" s="1"/>
  <c r="N1375" i="5" a="1"/>
  <c r="N1375" i="5" s="1"/>
  <c r="M1375" i="5" a="1"/>
  <c r="M1375" i="5" s="1"/>
  <c r="Q1375" i="5" a="1"/>
  <c r="Q1375" i="5" s="1"/>
  <c r="O1332" i="5" a="1"/>
  <c r="O1332" i="5" s="1"/>
  <c r="M1332" i="5" a="1"/>
  <c r="M1332" i="5" s="1"/>
  <c r="V1332" i="5"/>
  <c r="L1332" i="5" a="1"/>
  <c r="L1332" i="5" s="1"/>
  <c r="P1332" i="5" a="1"/>
  <c r="P1332" i="5" s="1"/>
  <c r="Q1332" i="5" a="1"/>
  <c r="Q1332" i="5" s="1"/>
  <c r="N1332" i="5" a="1"/>
  <c r="N1332" i="5" s="1"/>
  <c r="O1364" i="5" a="1"/>
  <c r="O1364" i="5" s="1"/>
  <c r="N1364" i="5" a="1"/>
  <c r="N1364" i="5" s="1"/>
  <c r="Q1364" i="5" a="1"/>
  <c r="Q1364" i="5" s="1"/>
  <c r="P1364" i="5" a="1"/>
  <c r="P1364" i="5" s="1"/>
  <c r="L1364" i="5" a="1"/>
  <c r="L1364" i="5" s="1"/>
  <c r="M1364" i="5" a="1"/>
  <c r="M1364" i="5" s="1"/>
  <c r="Q1379" i="5" a="1"/>
  <c r="Q1379" i="5" s="1"/>
  <c r="L1379" i="5" a="1"/>
  <c r="L1379" i="5" s="1"/>
  <c r="P1379" i="5" a="1"/>
  <c r="P1379" i="5" s="1"/>
  <c r="O1379" i="5" a="1"/>
  <c r="O1379" i="5" s="1"/>
  <c r="N1379" i="5" a="1"/>
  <c r="N1379" i="5" s="1"/>
  <c r="M1379" i="5" a="1"/>
  <c r="M1379" i="5" s="1"/>
  <c r="N1414" i="5" a="1"/>
  <c r="N1414" i="5" s="1"/>
  <c r="Q1414" i="5" a="1"/>
  <c r="Q1414" i="5" s="1"/>
  <c r="M1414" i="5" a="1"/>
  <c r="M1414" i="5" s="1"/>
  <c r="P1414" i="5" a="1"/>
  <c r="P1414" i="5" s="1"/>
  <c r="L1414" i="5" a="1"/>
  <c r="L1414" i="5" s="1"/>
  <c r="O1414" i="5" a="1"/>
  <c r="O1414" i="5" s="1"/>
  <c r="V1414" i="5"/>
  <c r="V1389" i="5"/>
  <c r="O1389" i="5" a="1"/>
  <c r="O1389" i="5" s="1"/>
  <c r="M1389" i="5" a="1"/>
  <c r="M1389" i="5" s="1"/>
  <c r="L1389" i="5" a="1"/>
  <c r="L1389" i="5" s="1"/>
  <c r="Q1389" i="5" a="1"/>
  <c r="Q1389" i="5" s="1"/>
  <c r="P1389" i="5" a="1"/>
  <c r="P1389" i="5" s="1"/>
  <c r="N1389" i="5" a="1"/>
  <c r="N1389" i="5" s="1"/>
  <c r="P1403" i="5" a="1"/>
  <c r="P1403" i="5" s="1"/>
  <c r="O1403" i="5" a="1"/>
  <c r="O1403" i="5" s="1"/>
  <c r="N1403" i="5" a="1"/>
  <c r="N1403" i="5" s="1"/>
  <c r="M1403" i="5" a="1"/>
  <c r="M1403" i="5" s="1"/>
  <c r="Q1403" i="5" a="1"/>
  <c r="Q1403" i="5" s="1"/>
  <c r="L1403" i="5" a="1"/>
  <c r="L1403" i="5" s="1"/>
  <c r="P1408" i="5" a="1"/>
  <c r="P1408" i="5" s="1"/>
  <c r="L1408" i="5" a="1"/>
  <c r="L1408" i="5" s="1"/>
  <c r="O1408" i="5" a="1"/>
  <c r="O1408" i="5" s="1"/>
  <c r="Q1408" i="5" a="1"/>
  <c r="Q1408" i="5" s="1"/>
  <c r="N1408" i="5" a="1"/>
  <c r="N1408" i="5" s="1"/>
  <c r="M1408" i="5" a="1"/>
  <c r="M1408" i="5" s="1"/>
  <c r="P1425" i="5" a="1"/>
  <c r="P1425" i="5" s="1"/>
  <c r="O1425" i="5" a="1"/>
  <c r="O1425" i="5" s="1"/>
  <c r="N1425" i="5" a="1"/>
  <c r="N1425" i="5" s="1"/>
  <c r="Q1425" i="5" a="1"/>
  <c r="Q1425" i="5" s="1"/>
  <c r="M1425" i="5" a="1"/>
  <c r="M1425" i="5" s="1"/>
  <c r="L1425" i="5" a="1"/>
  <c r="L1425" i="5" s="1"/>
  <c r="Q1439" i="5" a="1"/>
  <c r="Q1439" i="5" s="1"/>
  <c r="M1439" i="5" a="1"/>
  <c r="M1439" i="5" s="1"/>
  <c r="P1439" i="5" a="1"/>
  <c r="P1439" i="5" s="1"/>
  <c r="L1439" i="5" a="1"/>
  <c r="L1439" i="5" s="1"/>
  <c r="O1439" i="5" a="1"/>
  <c r="O1439" i="5" s="1"/>
  <c r="N1439" i="5" a="1"/>
  <c r="N1439" i="5" s="1"/>
  <c r="V1439" i="5"/>
  <c r="O1424" i="5" a="1"/>
  <c r="O1424" i="5" s="1"/>
  <c r="N1424" i="5" a="1"/>
  <c r="N1424" i="5" s="1"/>
  <c r="M1424" i="5" a="1"/>
  <c r="M1424" i="5" s="1"/>
  <c r="Q1424" i="5" a="1"/>
  <c r="Q1424" i="5" s="1"/>
  <c r="L1424" i="5" a="1"/>
  <c r="L1424" i="5" s="1"/>
  <c r="P1424" i="5" a="1"/>
  <c r="P1424" i="5" s="1"/>
  <c r="N1442" i="5" a="1"/>
  <c r="N1442" i="5" s="1"/>
  <c r="M1442" i="5" a="1"/>
  <c r="M1442" i="5" s="1"/>
  <c r="L1442" i="5" a="1"/>
  <c r="L1442" i="5" s="1"/>
  <c r="O1442" i="5" a="1"/>
  <c r="O1442" i="5" s="1"/>
  <c r="Q1442" i="5" a="1"/>
  <c r="Q1442" i="5" s="1"/>
  <c r="P1442" i="5" a="1"/>
  <c r="P1442" i="5" s="1"/>
  <c r="P1443" i="5" a="1"/>
  <c r="P1443" i="5" s="1"/>
  <c r="O1443" i="5" a="1"/>
  <c r="O1443" i="5" s="1"/>
  <c r="N1443" i="5" a="1"/>
  <c r="N1443" i="5" s="1"/>
  <c r="Q1443" i="5" a="1"/>
  <c r="Q1443" i="5" s="1"/>
  <c r="M1443" i="5" a="1"/>
  <c r="M1443" i="5" s="1"/>
  <c r="L1443" i="5" a="1"/>
  <c r="L1443" i="5" s="1"/>
  <c r="Q1459" i="5" a="1"/>
  <c r="Q1459" i="5" s="1"/>
  <c r="L1459" i="5" a="1"/>
  <c r="L1459" i="5" s="1"/>
  <c r="P1459" i="5" a="1"/>
  <c r="P1459" i="5" s="1"/>
  <c r="O1459" i="5" a="1"/>
  <c r="O1459" i="5" s="1"/>
  <c r="V1459" i="5"/>
  <c r="N1459" i="5" a="1"/>
  <c r="N1459" i="5" s="1"/>
  <c r="M1459" i="5" a="1"/>
  <c r="M1459" i="5" s="1"/>
  <c r="O1500" i="5" a="1"/>
  <c r="O1500" i="5" s="1"/>
  <c r="Q1500" i="5" a="1"/>
  <c r="Q1500" i="5" s="1"/>
  <c r="M1500" i="5" a="1"/>
  <c r="M1500" i="5" s="1"/>
  <c r="P1500" i="5" a="1"/>
  <c r="P1500" i="5" s="1"/>
  <c r="L1500" i="5" a="1"/>
  <c r="L1500" i="5" s="1"/>
  <c r="N1500" i="5" a="1"/>
  <c r="N1500" i="5" s="1"/>
  <c r="P1491" i="5" a="1"/>
  <c r="P1491" i="5" s="1"/>
  <c r="L1491" i="5" a="1"/>
  <c r="L1491" i="5" s="1"/>
  <c r="N1491" i="5" a="1"/>
  <c r="N1491" i="5" s="1"/>
  <c r="Q1491" i="5" a="1"/>
  <c r="Q1491" i="5" s="1"/>
  <c r="M1491" i="5" a="1"/>
  <c r="M1491" i="5" s="1"/>
  <c r="O1491" i="5" a="1"/>
  <c r="O1491" i="5" s="1"/>
  <c r="P1499" i="5" a="1"/>
  <c r="P1499" i="5" s="1"/>
  <c r="L1499" i="5" a="1"/>
  <c r="L1499" i="5" s="1"/>
  <c r="N1499" i="5" a="1"/>
  <c r="N1499" i="5" s="1"/>
  <c r="Q1499" i="5" a="1"/>
  <c r="Q1499" i="5" s="1"/>
  <c r="M1499" i="5" a="1"/>
  <c r="M1499" i="5" s="1"/>
  <c r="O1499" i="5" a="1"/>
  <c r="O1499" i="5" s="1"/>
  <c r="O64" i="5" a="1"/>
  <c r="O64" i="5" s="1"/>
  <c r="N64" i="5" a="1"/>
  <c r="N64" i="5" s="1"/>
  <c r="Q64" i="5" a="1"/>
  <c r="Q64" i="5" s="1"/>
  <c r="M64" i="5" a="1"/>
  <c r="M64" i="5" s="1"/>
  <c r="P64" i="5" a="1"/>
  <c r="P64" i="5" s="1"/>
  <c r="L64" i="5" a="1"/>
  <c r="L64" i="5" s="1"/>
  <c r="O44" i="5" a="1"/>
  <c r="O44" i="5" s="1"/>
  <c r="N44" i="5" a="1"/>
  <c r="N44" i="5" s="1"/>
  <c r="Q44" i="5" a="1"/>
  <c r="Q44" i="5" s="1"/>
  <c r="M44" i="5" a="1"/>
  <c r="M44" i="5" s="1"/>
  <c r="L44" i="5" a="1"/>
  <c r="L44" i="5" s="1"/>
  <c r="P44" i="5" a="1"/>
  <c r="P44" i="5" s="1"/>
  <c r="N61" i="5" a="1"/>
  <c r="N61" i="5" s="1"/>
  <c r="Q61" i="5" a="1"/>
  <c r="Q61" i="5" s="1"/>
  <c r="M61" i="5" a="1"/>
  <c r="M61" i="5" s="1"/>
  <c r="P61" i="5" a="1"/>
  <c r="P61" i="5" s="1"/>
  <c r="L61" i="5" a="1"/>
  <c r="L61" i="5" s="1"/>
  <c r="O61" i="5" a="1"/>
  <c r="O61" i="5" s="1"/>
  <c r="N93" i="5" a="1"/>
  <c r="N93" i="5" s="1"/>
  <c r="Q93" i="5" a="1"/>
  <c r="Q93" i="5" s="1"/>
  <c r="M93" i="5" a="1"/>
  <c r="M93" i="5" s="1"/>
  <c r="P93" i="5" a="1"/>
  <c r="P93" i="5" s="1"/>
  <c r="L93" i="5" a="1"/>
  <c r="L93" i="5" s="1"/>
  <c r="O93" i="5" a="1"/>
  <c r="O93" i="5" s="1"/>
  <c r="O157" i="5" a="1"/>
  <c r="O157" i="5" s="1"/>
  <c r="Q157" i="5" a="1"/>
  <c r="Q157" i="5" s="1"/>
  <c r="N157" i="5" a="1"/>
  <c r="N157" i="5" s="1"/>
  <c r="M157" i="5" a="1"/>
  <c r="M157" i="5" s="1"/>
  <c r="L157" i="5" a="1"/>
  <c r="L157" i="5" s="1"/>
  <c r="P157" i="5" a="1"/>
  <c r="P157" i="5" s="1"/>
  <c r="O317" i="5" a="1"/>
  <c r="O317" i="5" s="1"/>
  <c r="N317" i="5" a="1"/>
  <c r="N317" i="5" s="1"/>
  <c r="Q317" i="5" a="1"/>
  <c r="Q317" i="5" s="1"/>
  <c r="M317" i="5" a="1"/>
  <c r="M317" i="5" s="1"/>
  <c r="P317" i="5" a="1"/>
  <c r="P317" i="5" s="1"/>
  <c r="L317" i="5" a="1"/>
  <c r="L317" i="5" s="1"/>
  <c r="O391" i="5" a="1"/>
  <c r="O391" i="5" s="1"/>
  <c r="N391" i="5" a="1"/>
  <c r="N391" i="5" s="1"/>
  <c r="M391" i="5" a="1"/>
  <c r="M391" i="5" s="1"/>
  <c r="Q391" i="5" a="1"/>
  <c r="Q391" i="5" s="1"/>
  <c r="L391" i="5" a="1"/>
  <c r="L391" i="5" s="1"/>
  <c r="P391" i="5" a="1"/>
  <c r="P391" i="5" s="1"/>
  <c r="Q46" i="5" a="1"/>
  <c r="Q46" i="5" s="1"/>
  <c r="M46" i="5" a="1"/>
  <c r="M46" i="5" s="1"/>
  <c r="P46" i="5" a="1"/>
  <c r="P46" i="5" s="1"/>
  <c r="L46" i="5" a="1"/>
  <c r="L46" i="5" s="1"/>
  <c r="O46" i="5" a="1"/>
  <c r="O46" i="5" s="1"/>
  <c r="N46" i="5" a="1"/>
  <c r="N46" i="5" s="1"/>
  <c r="Q78" i="5" a="1"/>
  <c r="Q78" i="5" s="1"/>
  <c r="M78" i="5" a="1"/>
  <c r="M78" i="5" s="1"/>
  <c r="P78" i="5" a="1"/>
  <c r="P78" i="5" s="1"/>
  <c r="L78" i="5" a="1"/>
  <c r="L78" i="5" s="1"/>
  <c r="O78" i="5" a="1"/>
  <c r="O78" i="5" s="1"/>
  <c r="N78" i="5" a="1"/>
  <c r="N78" i="5" s="1"/>
  <c r="Q110" i="5" a="1"/>
  <c r="Q110" i="5" s="1"/>
  <c r="M110" i="5" a="1"/>
  <c r="M110" i="5" s="1"/>
  <c r="P110" i="5" a="1"/>
  <c r="P110" i="5" s="1"/>
  <c r="L110" i="5" a="1"/>
  <c r="L110" i="5" s="1"/>
  <c r="O110" i="5" a="1"/>
  <c r="O110" i="5" s="1"/>
  <c r="N110" i="5" a="1"/>
  <c r="N110" i="5" s="1"/>
  <c r="O273" i="5" a="1"/>
  <c r="O273" i="5" s="1"/>
  <c r="N273" i="5" a="1"/>
  <c r="N273" i="5" s="1"/>
  <c r="Q273" i="5" a="1"/>
  <c r="Q273" i="5" s="1"/>
  <c r="M273" i="5" a="1"/>
  <c r="M273" i="5" s="1"/>
  <c r="P273" i="5" a="1"/>
  <c r="P273" i="5" s="1"/>
  <c r="L273" i="5" a="1"/>
  <c r="L273" i="5" s="1"/>
  <c r="Q22" i="5" a="1"/>
  <c r="Q22" i="5" s="1"/>
  <c r="M22" i="5" a="1"/>
  <c r="M22" i="5" s="1"/>
  <c r="P22" i="5" a="1"/>
  <c r="P22" i="5" s="1"/>
  <c r="L22" i="5" a="1"/>
  <c r="L22" i="5" s="1"/>
  <c r="O22" i="5" a="1"/>
  <c r="O22" i="5" s="1"/>
  <c r="N22" i="5" a="1"/>
  <c r="N22" i="5" s="1"/>
  <c r="P137" i="5" a="1"/>
  <c r="P137" i="5" s="1"/>
  <c r="O137" i="5" a="1"/>
  <c r="O137" i="5" s="1"/>
  <c r="N137" i="5" a="1"/>
  <c r="N137" i="5" s="1"/>
  <c r="M137" i="5" a="1"/>
  <c r="M137" i="5" s="1"/>
  <c r="L137" i="5" a="1"/>
  <c r="L137" i="5" s="1"/>
  <c r="Q137" i="5" a="1"/>
  <c r="Q137" i="5" s="1"/>
  <c r="P35" i="5" a="1"/>
  <c r="P35" i="5" s="1"/>
  <c r="L35" i="5" a="1"/>
  <c r="L35" i="5" s="1"/>
  <c r="O35" i="5" a="1"/>
  <c r="O35" i="5" s="1"/>
  <c r="N35" i="5" a="1"/>
  <c r="N35" i="5" s="1"/>
  <c r="M35" i="5" a="1"/>
  <c r="M35" i="5" s="1"/>
  <c r="Q35" i="5" a="1"/>
  <c r="Q35" i="5" s="1"/>
  <c r="P67" i="5" a="1"/>
  <c r="P67" i="5" s="1"/>
  <c r="L67" i="5" a="1"/>
  <c r="L67" i="5" s="1"/>
  <c r="O67" i="5" a="1"/>
  <c r="O67" i="5" s="1"/>
  <c r="N67" i="5" a="1"/>
  <c r="N67" i="5" s="1"/>
  <c r="M67" i="5" a="1"/>
  <c r="M67" i="5" s="1"/>
  <c r="Q67" i="5" a="1"/>
  <c r="Q67" i="5" s="1"/>
  <c r="P99" i="5" a="1"/>
  <c r="P99" i="5" s="1"/>
  <c r="L99" i="5" a="1"/>
  <c r="L99" i="5" s="1"/>
  <c r="O99" i="5" a="1"/>
  <c r="O99" i="5" s="1"/>
  <c r="N99" i="5" a="1"/>
  <c r="N99" i="5" s="1"/>
  <c r="M99" i="5" a="1"/>
  <c r="M99" i="5" s="1"/>
  <c r="Q99" i="5" a="1"/>
  <c r="Q99" i="5" s="1"/>
  <c r="L205" i="5" a="1"/>
  <c r="L205" i="5" s="1"/>
  <c r="Q205" i="5" a="1"/>
  <c r="Q205" i="5" s="1"/>
  <c r="N205" i="5" a="1"/>
  <c r="N205" i="5" s="1"/>
  <c r="P205" i="5" a="1"/>
  <c r="P205" i="5" s="1"/>
  <c r="O205" i="5" a="1"/>
  <c r="O205" i="5" s="1"/>
  <c r="M205" i="5" a="1"/>
  <c r="M205" i="5" s="1"/>
  <c r="O341" i="5" a="1"/>
  <c r="O341" i="5" s="1"/>
  <c r="N341" i="5" a="1"/>
  <c r="N341" i="5" s="1"/>
  <c r="Q341" i="5" a="1"/>
  <c r="Q341" i="5" s="1"/>
  <c r="M341" i="5" a="1"/>
  <c r="M341" i="5" s="1"/>
  <c r="L341" i="5" a="1"/>
  <c r="L341" i="5" s="1"/>
  <c r="P341" i="5" a="1"/>
  <c r="P341" i="5" s="1"/>
  <c r="Q193" i="5" a="1"/>
  <c r="Q193" i="5" s="1"/>
  <c r="P193" i="5" a="1"/>
  <c r="P193" i="5" s="1"/>
  <c r="O193" i="5" a="1"/>
  <c r="O193" i="5" s="1"/>
  <c r="M193" i="5" a="1"/>
  <c r="M193" i="5" s="1"/>
  <c r="N193" i="5" a="1"/>
  <c r="N193" i="5" s="1"/>
  <c r="L193" i="5" a="1"/>
  <c r="L193" i="5" s="1"/>
  <c r="L146" i="5" a="1"/>
  <c r="L146" i="5" s="1"/>
  <c r="Q146" i="5" a="1"/>
  <c r="Q146" i="5" s="1"/>
  <c r="P146" i="5" a="1"/>
  <c r="P146" i="5" s="1"/>
  <c r="O146" i="5" a="1"/>
  <c r="O146" i="5" s="1"/>
  <c r="N146" i="5" a="1"/>
  <c r="N146" i="5" s="1"/>
  <c r="M146" i="5" a="1"/>
  <c r="M146" i="5" s="1"/>
  <c r="L178" i="5" a="1"/>
  <c r="L178" i="5" s="1"/>
  <c r="N178" i="5" a="1"/>
  <c r="N178" i="5" s="1"/>
  <c r="Q178" i="5" a="1"/>
  <c r="Q178" i="5" s="1"/>
  <c r="P178" i="5" a="1"/>
  <c r="P178" i="5" s="1"/>
  <c r="O178" i="5" a="1"/>
  <c r="O178" i="5" s="1"/>
  <c r="M178" i="5" a="1"/>
  <c r="M178" i="5" s="1"/>
  <c r="L210" i="5" a="1"/>
  <c r="L210" i="5" s="1"/>
  <c r="N210" i="5" a="1"/>
  <c r="N210" i="5" s="1"/>
  <c r="Q210" i="5" a="1"/>
  <c r="Q210" i="5" s="1"/>
  <c r="P210" i="5" a="1"/>
  <c r="P210" i="5" s="1"/>
  <c r="O210" i="5" a="1"/>
  <c r="O210" i="5" s="1"/>
  <c r="M210" i="5" a="1"/>
  <c r="M210" i="5" s="1"/>
  <c r="N242" i="5" a="1"/>
  <c r="N242" i="5" s="1"/>
  <c r="Q242" i="5" a="1"/>
  <c r="Q242" i="5" s="1"/>
  <c r="M242" i="5" a="1"/>
  <c r="M242" i="5" s="1"/>
  <c r="P242" i="5" a="1"/>
  <c r="P242" i="5" s="1"/>
  <c r="L242" i="5" a="1"/>
  <c r="L242" i="5" s="1"/>
  <c r="O242" i="5" a="1"/>
  <c r="O242" i="5" s="1"/>
  <c r="N274" i="5" a="1"/>
  <c r="N274" i="5" s="1"/>
  <c r="Q274" i="5" a="1"/>
  <c r="Q274" i="5" s="1"/>
  <c r="M274" i="5" a="1"/>
  <c r="M274" i="5" s="1"/>
  <c r="P274" i="5" a="1"/>
  <c r="P274" i="5" s="1"/>
  <c r="L274" i="5" a="1"/>
  <c r="L274" i="5" s="1"/>
  <c r="O274" i="5" a="1"/>
  <c r="O274" i="5" s="1"/>
  <c r="N306" i="5" a="1"/>
  <c r="N306" i="5" s="1"/>
  <c r="Q306" i="5" a="1"/>
  <c r="Q306" i="5" s="1"/>
  <c r="M306" i="5" a="1"/>
  <c r="M306" i="5" s="1"/>
  <c r="P306" i="5" a="1"/>
  <c r="P306" i="5" s="1"/>
  <c r="L306" i="5" a="1"/>
  <c r="L306" i="5" s="1"/>
  <c r="O306" i="5" a="1"/>
  <c r="O306" i="5" s="1"/>
  <c r="N338" i="5" a="1"/>
  <c r="N338" i="5" s="1"/>
  <c r="Q338" i="5" a="1"/>
  <c r="Q338" i="5" s="1"/>
  <c r="M338" i="5" a="1"/>
  <c r="M338" i="5" s="1"/>
  <c r="P338" i="5" a="1"/>
  <c r="P338" i="5" s="1"/>
  <c r="L338" i="5" a="1"/>
  <c r="L338" i="5" s="1"/>
  <c r="O338" i="5" a="1"/>
  <c r="O338" i="5" s="1"/>
  <c r="N370" i="5" a="1"/>
  <c r="N370" i="5" s="1"/>
  <c r="Q370" i="5" a="1"/>
  <c r="Q370" i="5" s="1"/>
  <c r="M370" i="5" a="1"/>
  <c r="M370" i="5" s="1"/>
  <c r="P370" i="5" a="1"/>
  <c r="P370" i="5" s="1"/>
  <c r="L370" i="5" a="1"/>
  <c r="L370" i="5" s="1"/>
  <c r="O370" i="5" a="1"/>
  <c r="O370" i="5" s="1"/>
  <c r="Q139" i="5" a="1"/>
  <c r="Q139" i="5" s="1"/>
  <c r="M139" i="5" a="1"/>
  <c r="M139" i="5" s="1"/>
  <c r="P139" i="5" a="1"/>
  <c r="P139" i="5" s="1"/>
  <c r="O139" i="5" a="1"/>
  <c r="O139" i="5" s="1"/>
  <c r="N139" i="5" a="1"/>
  <c r="N139" i="5" s="1"/>
  <c r="L139" i="5" a="1"/>
  <c r="L139" i="5" s="1"/>
  <c r="Q171" i="5" a="1"/>
  <c r="Q171" i="5" s="1"/>
  <c r="P171" i="5" a="1"/>
  <c r="P171" i="5" s="1"/>
  <c r="M171" i="5" a="1"/>
  <c r="M171" i="5" s="1"/>
  <c r="O171" i="5" a="1"/>
  <c r="O171" i="5" s="1"/>
  <c r="N171" i="5" a="1"/>
  <c r="N171" i="5" s="1"/>
  <c r="L171" i="5" a="1"/>
  <c r="L171" i="5" s="1"/>
  <c r="Q203" i="5" a="1"/>
  <c r="Q203" i="5" s="1"/>
  <c r="P203" i="5" a="1"/>
  <c r="P203" i="5" s="1"/>
  <c r="O203" i="5" a="1"/>
  <c r="O203" i="5" s="1"/>
  <c r="N203" i="5" a="1"/>
  <c r="N203" i="5" s="1"/>
  <c r="M203" i="5" a="1"/>
  <c r="M203" i="5" s="1"/>
  <c r="L203" i="5" a="1"/>
  <c r="L203" i="5" s="1"/>
  <c r="Q235" i="5" a="1"/>
  <c r="Q235" i="5" s="1"/>
  <c r="M235" i="5" a="1"/>
  <c r="M235" i="5" s="1"/>
  <c r="P235" i="5" a="1"/>
  <c r="P235" i="5" s="1"/>
  <c r="O235" i="5" a="1"/>
  <c r="O235" i="5" s="1"/>
  <c r="N235" i="5" a="1"/>
  <c r="N235" i="5" s="1"/>
  <c r="L235" i="5" a="1"/>
  <c r="L235" i="5" s="1"/>
  <c r="Q267" i="5" a="1"/>
  <c r="Q267" i="5" s="1"/>
  <c r="M267" i="5" a="1"/>
  <c r="M267" i="5" s="1"/>
  <c r="P267" i="5" a="1"/>
  <c r="P267" i="5" s="1"/>
  <c r="L267" i="5" a="1"/>
  <c r="L267" i="5" s="1"/>
  <c r="O267" i="5" a="1"/>
  <c r="O267" i="5" s="1"/>
  <c r="N267" i="5" a="1"/>
  <c r="N267" i="5" s="1"/>
  <c r="Q299" i="5" a="1"/>
  <c r="Q299" i="5" s="1"/>
  <c r="M299" i="5" a="1"/>
  <c r="M299" i="5" s="1"/>
  <c r="P299" i="5" a="1"/>
  <c r="P299" i="5" s="1"/>
  <c r="L299" i="5" a="1"/>
  <c r="L299" i="5" s="1"/>
  <c r="O299" i="5" a="1"/>
  <c r="O299" i="5" s="1"/>
  <c r="N299" i="5" a="1"/>
  <c r="N299" i="5" s="1"/>
  <c r="Q331" i="5" a="1"/>
  <c r="Q331" i="5" s="1"/>
  <c r="M331" i="5" a="1"/>
  <c r="M331" i="5" s="1"/>
  <c r="P331" i="5" a="1"/>
  <c r="P331" i="5" s="1"/>
  <c r="L331" i="5" a="1"/>
  <c r="L331" i="5" s="1"/>
  <c r="O331" i="5" a="1"/>
  <c r="O331" i="5" s="1"/>
  <c r="N331" i="5" a="1"/>
  <c r="N331" i="5" s="1"/>
  <c r="Q363" i="5" a="1"/>
  <c r="Q363" i="5" s="1"/>
  <c r="M363" i="5" a="1"/>
  <c r="M363" i="5" s="1"/>
  <c r="P363" i="5" a="1"/>
  <c r="P363" i="5" s="1"/>
  <c r="L363" i="5" a="1"/>
  <c r="L363" i="5" s="1"/>
  <c r="O363" i="5" a="1"/>
  <c r="O363" i="5" s="1"/>
  <c r="N363" i="5" a="1"/>
  <c r="N363" i="5" s="1"/>
  <c r="N128" i="5" a="1"/>
  <c r="N128" i="5" s="1"/>
  <c r="M128" i="5" a="1"/>
  <c r="M128" i="5" s="1"/>
  <c r="L128" i="5" a="1"/>
  <c r="L128" i="5" s="1"/>
  <c r="Q128" i="5" a="1"/>
  <c r="Q128" i="5" s="1"/>
  <c r="P128" i="5" a="1"/>
  <c r="P128" i="5" s="1"/>
  <c r="O128" i="5" a="1"/>
  <c r="O128" i="5" s="1"/>
  <c r="N160" i="5" a="1"/>
  <c r="N160" i="5" s="1"/>
  <c r="M160" i="5" a="1"/>
  <c r="M160" i="5" s="1"/>
  <c r="L160" i="5" a="1"/>
  <c r="L160" i="5" s="1"/>
  <c r="Q160" i="5" a="1"/>
  <c r="Q160" i="5" s="1"/>
  <c r="P160" i="5" a="1"/>
  <c r="P160" i="5" s="1"/>
  <c r="O160" i="5" a="1"/>
  <c r="O160" i="5" s="1"/>
  <c r="N192" i="5" a="1"/>
  <c r="N192" i="5" s="1"/>
  <c r="M192" i="5" a="1"/>
  <c r="M192" i="5" s="1"/>
  <c r="P192" i="5" a="1"/>
  <c r="P192" i="5" s="1"/>
  <c r="L192" i="5" a="1"/>
  <c r="L192" i="5" s="1"/>
  <c r="Q192" i="5" a="1"/>
  <c r="Q192" i="5" s="1"/>
  <c r="O192" i="5" a="1"/>
  <c r="O192" i="5" s="1"/>
  <c r="N224" i="5" a="1"/>
  <c r="N224" i="5" s="1"/>
  <c r="M224" i="5" a="1"/>
  <c r="M224" i="5" s="1"/>
  <c r="L224" i="5" a="1"/>
  <c r="L224" i="5" s="1"/>
  <c r="Q224" i="5" a="1"/>
  <c r="Q224" i="5" s="1"/>
  <c r="P224" i="5" a="1"/>
  <c r="P224" i="5" s="1"/>
  <c r="O224" i="5" a="1"/>
  <c r="O224" i="5" s="1"/>
  <c r="P256" i="5" a="1"/>
  <c r="P256" i="5" s="1"/>
  <c r="L256" i="5" a="1"/>
  <c r="L256" i="5" s="1"/>
  <c r="O256" i="5" a="1"/>
  <c r="O256" i="5" s="1"/>
  <c r="N256" i="5" a="1"/>
  <c r="N256" i="5" s="1"/>
  <c r="Q256" i="5" a="1"/>
  <c r="Q256" i="5" s="1"/>
  <c r="M256" i="5" a="1"/>
  <c r="M256" i="5" s="1"/>
  <c r="P288" i="5" a="1"/>
  <c r="P288" i="5" s="1"/>
  <c r="L288" i="5" a="1"/>
  <c r="L288" i="5" s="1"/>
  <c r="O288" i="5" a="1"/>
  <c r="O288" i="5" s="1"/>
  <c r="N288" i="5" a="1"/>
  <c r="N288" i="5" s="1"/>
  <c r="Q288" i="5" a="1"/>
  <c r="Q288" i="5" s="1"/>
  <c r="M288" i="5" a="1"/>
  <c r="M288" i="5" s="1"/>
  <c r="P320" i="5" a="1"/>
  <c r="P320" i="5" s="1"/>
  <c r="L320" i="5" a="1"/>
  <c r="L320" i="5" s="1"/>
  <c r="O320" i="5" a="1"/>
  <c r="O320" i="5" s="1"/>
  <c r="N320" i="5" a="1"/>
  <c r="N320" i="5" s="1"/>
  <c r="Q320" i="5" a="1"/>
  <c r="Q320" i="5" s="1"/>
  <c r="M320" i="5" a="1"/>
  <c r="M320" i="5" s="1"/>
  <c r="P352" i="5" a="1"/>
  <c r="P352" i="5" s="1"/>
  <c r="L352" i="5" a="1"/>
  <c r="L352" i="5" s="1"/>
  <c r="O352" i="5" a="1"/>
  <c r="O352" i="5" s="1"/>
  <c r="N352" i="5" a="1"/>
  <c r="N352" i="5" s="1"/>
  <c r="Q352" i="5" a="1"/>
  <c r="Q352" i="5" s="1"/>
  <c r="M352" i="5" a="1"/>
  <c r="M352" i="5" s="1"/>
  <c r="Q392" i="5" a="1"/>
  <c r="Q392" i="5" s="1"/>
  <c r="P392" i="5" a="1"/>
  <c r="P392" i="5" s="1"/>
  <c r="O392" i="5" a="1"/>
  <c r="O392" i="5" s="1"/>
  <c r="N392" i="5" a="1"/>
  <c r="N392" i="5" s="1"/>
  <c r="M392" i="5" a="1"/>
  <c r="M392" i="5" s="1"/>
  <c r="L392" i="5" a="1"/>
  <c r="L392" i="5" s="1"/>
  <c r="N397" i="5" a="1"/>
  <c r="N397" i="5" s="1"/>
  <c r="M397" i="5" a="1"/>
  <c r="M397" i="5" s="1"/>
  <c r="L397" i="5" a="1"/>
  <c r="L397" i="5" s="1"/>
  <c r="Q397" i="5" a="1"/>
  <c r="Q397" i="5" s="1"/>
  <c r="P397" i="5" a="1"/>
  <c r="P397" i="5" s="1"/>
  <c r="O397" i="5" a="1"/>
  <c r="O397" i="5" s="1"/>
  <c r="Q429" i="5" a="1"/>
  <c r="Q429" i="5" s="1"/>
  <c r="M429" i="5" a="1"/>
  <c r="M429" i="5" s="1"/>
  <c r="N429" i="5" a="1"/>
  <c r="N429" i="5" s="1"/>
  <c r="L429" i="5" a="1"/>
  <c r="L429" i="5" s="1"/>
  <c r="P429" i="5" a="1"/>
  <c r="P429" i="5" s="1"/>
  <c r="O429" i="5" a="1"/>
  <c r="O429" i="5" s="1"/>
  <c r="N461" i="5" a="1"/>
  <c r="N461" i="5" s="1"/>
  <c r="Q461" i="5" a="1"/>
  <c r="Q461" i="5" s="1"/>
  <c r="M461" i="5" a="1"/>
  <c r="M461" i="5" s="1"/>
  <c r="P461" i="5" a="1"/>
  <c r="P461" i="5" s="1"/>
  <c r="L461" i="5" a="1"/>
  <c r="L461" i="5" s="1"/>
  <c r="O461" i="5" a="1"/>
  <c r="O461" i="5" s="1"/>
  <c r="Q587" i="5" a="1"/>
  <c r="Q587" i="5" s="1"/>
  <c r="P587" i="5" a="1"/>
  <c r="P587" i="5" s="1"/>
  <c r="O587" i="5" a="1"/>
  <c r="O587" i="5" s="1"/>
  <c r="N587" i="5" a="1"/>
  <c r="N587" i="5" s="1"/>
  <c r="M587" i="5" a="1"/>
  <c r="M587" i="5" s="1"/>
  <c r="L587" i="5" a="1"/>
  <c r="L587" i="5" s="1"/>
  <c r="P398" i="5" a="1"/>
  <c r="P398" i="5" s="1"/>
  <c r="O398" i="5" a="1"/>
  <c r="O398" i="5" s="1"/>
  <c r="N398" i="5" a="1"/>
  <c r="N398" i="5" s="1"/>
  <c r="M398" i="5" a="1"/>
  <c r="M398" i="5" s="1"/>
  <c r="Q398" i="5" a="1"/>
  <c r="Q398" i="5" s="1"/>
  <c r="L398" i="5" a="1"/>
  <c r="L398" i="5" s="1"/>
  <c r="P430" i="5" a="1"/>
  <c r="P430" i="5" s="1"/>
  <c r="L430" i="5" a="1"/>
  <c r="L430" i="5" s="1"/>
  <c r="O430" i="5" a="1"/>
  <c r="O430" i="5" s="1"/>
  <c r="N430" i="5" a="1"/>
  <c r="N430" i="5" s="1"/>
  <c r="M430" i="5" a="1"/>
  <c r="M430" i="5" s="1"/>
  <c r="Q430" i="5" a="1"/>
  <c r="Q430" i="5" s="1"/>
  <c r="Q462" i="5" a="1"/>
  <c r="Q462" i="5" s="1"/>
  <c r="M462" i="5" a="1"/>
  <c r="M462" i="5" s="1"/>
  <c r="P462" i="5" a="1"/>
  <c r="P462" i="5" s="1"/>
  <c r="L462" i="5" a="1"/>
  <c r="L462" i="5" s="1"/>
  <c r="O462" i="5" a="1"/>
  <c r="O462" i="5" s="1"/>
  <c r="N462" i="5" a="1"/>
  <c r="N462" i="5" s="1"/>
  <c r="Q407" i="5" a="1"/>
  <c r="Q407" i="5" s="1"/>
  <c r="P407" i="5" a="1"/>
  <c r="P407" i="5" s="1"/>
  <c r="O407" i="5" a="1"/>
  <c r="O407" i="5" s="1"/>
  <c r="N407" i="5" a="1"/>
  <c r="N407" i="5" s="1"/>
  <c r="M407" i="5" a="1"/>
  <c r="M407" i="5" s="1"/>
  <c r="L407" i="5" a="1"/>
  <c r="L407" i="5" s="1"/>
  <c r="O439" i="5" a="1"/>
  <c r="O439" i="5" s="1"/>
  <c r="N439" i="5" a="1"/>
  <c r="N439" i="5" s="1"/>
  <c r="Q439" i="5" a="1"/>
  <c r="Q439" i="5" s="1"/>
  <c r="P439" i="5" a="1"/>
  <c r="P439" i="5" s="1"/>
  <c r="M439" i="5" a="1"/>
  <c r="M439" i="5" s="1"/>
  <c r="L439" i="5" a="1"/>
  <c r="L439" i="5" s="1"/>
  <c r="P471" i="5" a="1"/>
  <c r="P471" i="5" s="1"/>
  <c r="L471" i="5" a="1"/>
  <c r="L471" i="5" s="1"/>
  <c r="O471" i="5" a="1"/>
  <c r="O471" i="5" s="1"/>
  <c r="N471" i="5" a="1"/>
  <c r="N471" i="5" s="1"/>
  <c r="Q471" i="5" a="1"/>
  <c r="Q471" i="5" s="1"/>
  <c r="M471" i="5" a="1"/>
  <c r="M471" i="5" s="1"/>
  <c r="P416" i="5" a="1"/>
  <c r="P416" i="5" s="1"/>
  <c r="O416" i="5" a="1"/>
  <c r="O416" i="5" s="1"/>
  <c r="N416" i="5" a="1"/>
  <c r="N416" i="5" s="1"/>
  <c r="M416" i="5" a="1"/>
  <c r="M416" i="5" s="1"/>
  <c r="L416" i="5" a="1"/>
  <c r="L416" i="5" s="1"/>
  <c r="Q416" i="5" a="1"/>
  <c r="Q416" i="5" s="1"/>
  <c r="N448" i="5" a="1"/>
  <c r="N448" i="5" s="1"/>
  <c r="Q448" i="5" a="1"/>
  <c r="Q448" i="5" s="1"/>
  <c r="M448" i="5" a="1"/>
  <c r="M448" i="5" s="1"/>
  <c r="P448" i="5" a="1"/>
  <c r="P448" i="5" s="1"/>
  <c r="O448" i="5" a="1"/>
  <c r="O448" i="5" s="1"/>
  <c r="L448" i="5" a="1"/>
  <c r="L448" i="5" s="1"/>
  <c r="O480" i="5" a="1"/>
  <c r="O480" i="5" s="1"/>
  <c r="N480" i="5" a="1"/>
  <c r="N480" i="5" s="1"/>
  <c r="Q480" i="5" a="1"/>
  <c r="Q480" i="5" s="1"/>
  <c r="M480" i="5" a="1"/>
  <c r="M480" i="5" s="1"/>
  <c r="P480" i="5" a="1"/>
  <c r="P480" i="5" s="1"/>
  <c r="L480" i="5" a="1"/>
  <c r="L480" i="5" s="1"/>
  <c r="Q508" i="5" a="1"/>
  <c r="Q508" i="5" s="1"/>
  <c r="P508" i="5" a="1"/>
  <c r="P508" i="5" s="1"/>
  <c r="O508" i="5" a="1"/>
  <c r="O508" i="5" s="1"/>
  <c r="N508" i="5" a="1"/>
  <c r="N508" i="5" s="1"/>
  <c r="M508" i="5" a="1"/>
  <c r="M508" i="5" s="1"/>
  <c r="L508" i="5" a="1"/>
  <c r="L508" i="5" s="1"/>
  <c r="N540" i="5" a="1"/>
  <c r="N540" i="5" s="1"/>
  <c r="Q540" i="5" a="1"/>
  <c r="Q540" i="5" s="1"/>
  <c r="M540" i="5" a="1"/>
  <c r="M540" i="5" s="1"/>
  <c r="P540" i="5" a="1"/>
  <c r="P540" i="5" s="1"/>
  <c r="L540" i="5" a="1"/>
  <c r="L540" i="5" s="1"/>
  <c r="O540" i="5" a="1"/>
  <c r="O540" i="5" s="1"/>
  <c r="N572" i="5" a="1"/>
  <c r="N572" i="5" s="1"/>
  <c r="Q572" i="5" a="1"/>
  <c r="Q572" i="5" s="1"/>
  <c r="M572" i="5" a="1"/>
  <c r="M572" i="5" s="1"/>
  <c r="P572" i="5" a="1"/>
  <c r="P572" i="5" s="1"/>
  <c r="L572" i="5" a="1"/>
  <c r="L572" i="5" s="1"/>
  <c r="O572" i="5" a="1"/>
  <c r="O572" i="5" s="1"/>
  <c r="L489" i="5" a="1"/>
  <c r="L489" i="5" s="1"/>
  <c r="Q489" i="5" a="1"/>
  <c r="Q489" i="5" s="1"/>
  <c r="P489" i="5" a="1"/>
  <c r="P489" i="5" s="1"/>
  <c r="O489" i="5" a="1"/>
  <c r="O489" i="5" s="1"/>
  <c r="N489" i="5" a="1"/>
  <c r="N489" i="5" s="1"/>
  <c r="M489" i="5" a="1"/>
  <c r="M489" i="5" s="1"/>
  <c r="L521" i="5" a="1"/>
  <c r="L521" i="5" s="1"/>
  <c r="Q521" i="5" a="1"/>
  <c r="Q521" i="5" s="1"/>
  <c r="P521" i="5" a="1"/>
  <c r="P521" i="5" s="1"/>
  <c r="O521" i="5" a="1"/>
  <c r="O521" i="5" s="1"/>
  <c r="N521" i="5" a="1"/>
  <c r="N521" i="5" s="1"/>
  <c r="M521" i="5" a="1"/>
  <c r="M521" i="5" s="1"/>
  <c r="Q553" i="5" a="1"/>
  <c r="Q553" i="5" s="1"/>
  <c r="M553" i="5" a="1"/>
  <c r="M553" i="5" s="1"/>
  <c r="P553" i="5" a="1"/>
  <c r="P553" i="5" s="1"/>
  <c r="L553" i="5" a="1"/>
  <c r="L553" i="5" s="1"/>
  <c r="O553" i="5" a="1"/>
  <c r="O553" i="5" s="1"/>
  <c r="N553" i="5" a="1"/>
  <c r="N553" i="5" s="1"/>
  <c r="O615" i="5" a="1"/>
  <c r="O615" i="5" s="1"/>
  <c r="N615" i="5" a="1"/>
  <c r="N615" i="5" s="1"/>
  <c r="M615" i="5" a="1"/>
  <c r="M615" i="5" s="1"/>
  <c r="L615" i="5" a="1"/>
  <c r="L615" i="5" s="1"/>
  <c r="Q615" i="5" a="1"/>
  <c r="Q615" i="5" s="1"/>
  <c r="P615" i="5" a="1"/>
  <c r="P615" i="5" s="1"/>
  <c r="O494" i="5" a="1"/>
  <c r="O494" i="5" s="1"/>
  <c r="N494" i="5" a="1"/>
  <c r="N494" i="5" s="1"/>
  <c r="M494" i="5" a="1"/>
  <c r="M494" i="5" s="1"/>
  <c r="L494" i="5" a="1"/>
  <c r="L494" i="5" s="1"/>
  <c r="Q494" i="5" a="1"/>
  <c r="Q494" i="5" s="1"/>
  <c r="P494" i="5" a="1"/>
  <c r="P494" i="5" s="1"/>
  <c r="O526" i="5" a="1"/>
  <c r="O526" i="5" s="1"/>
  <c r="N526" i="5" a="1"/>
  <c r="N526" i="5" s="1"/>
  <c r="M526" i="5" a="1"/>
  <c r="M526" i="5" s="1"/>
  <c r="L526" i="5" a="1"/>
  <c r="L526" i="5" s="1"/>
  <c r="Q526" i="5" a="1"/>
  <c r="Q526" i="5" s="1"/>
  <c r="P526" i="5" a="1"/>
  <c r="P526" i="5" s="1"/>
  <c r="P558" i="5" a="1"/>
  <c r="P558" i="5" s="1"/>
  <c r="L558" i="5" a="1"/>
  <c r="L558" i="5" s="1"/>
  <c r="O558" i="5" a="1"/>
  <c r="O558" i="5" s="1"/>
  <c r="N558" i="5" a="1"/>
  <c r="N558" i="5" s="1"/>
  <c r="M558" i="5" a="1"/>
  <c r="M558" i="5" s="1"/>
  <c r="Q558" i="5" a="1"/>
  <c r="Q558" i="5" s="1"/>
  <c r="P725" i="5" a="1"/>
  <c r="P725" i="5" s="1"/>
  <c r="O725" i="5" a="1"/>
  <c r="O725" i="5" s="1"/>
  <c r="N725" i="5" a="1"/>
  <c r="N725" i="5" s="1"/>
  <c r="M725" i="5" a="1"/>
  <c r="M725" i="5" s="1"/>
  <c r="L725" i="5" a="1"/>
  <c r="L725" i="5" s="1"/>
  <c r="Q725" i="5" a="1"/>
  <c r="Q725" i="5" s="1"/>
  <c r="Q499" i="5" a="1"/>
  <c r="Q499" i="5" s="1"/>
  <c r="P499" i="5" a="1"/>
  <c r="P499" i="5" s="1"/>
  <c r="O499" i="5" a="1"/>
  <c r="O499" i="5" s="1"/>
  <c r="N499" i="5" a="1"/>
  <c r="N499" i="5" s="1"/>
  <c r="M499" i="5" a="1"/>
  <c r="M499" i="5" s="1"/>
  <c r="L499" i="5" a="1"/>
  <c r="L499" i="5" s="1"/>
  <c r="Q531" i="5" a="1"/>
  <c r="Q531" i="5" s="1"/>
  <c r="P531" i="5" a="1"/>
  <c r="P531" i="5" s="1"/>
  <c r="O531" i="5" a="1"/>
  <c r="O531" i="5" s="1"/>
  <c r="N531" i="5" a="1"/>
  <c r="N531" i="5" s="1"/>
  <c r="M531" i="5" a="1"/>
  <c r="M531" i="5" s="1"/>
  <c r="L531" i="5" a="1"/>
  <c r="L531" i="5" s="1"/>
  <c r="O563" i="5" a="1"/>
  <c r="O563" i="5" s="1"/>
  <c r="N563" i="5" a="1"/>
  <c r="N563" i="5" s="1"/>
  <c r="Q563" i="5" a="1"/>
  <c r="Q563" i="5" s="1"/>
  <c r="M563" i="5" a="1"/>
  <c r="M563" i="5" s="1"/>
  <c r="P563" i="5" a="1"/>
  <c r="P563" i="5" s="1"/>
  <c r="L563" i="5" a="1"/>
  <c r="L563" i="5" s="1"/>
  <c r="L584" i="5" a="1"/>
  <c r="L584" i="5" s="1"/>
  <c r="Q584" i="5" a="1"/>
  <c r="Q584" i="5" s="1"/>
  <c r="P584" i="5" a="1"/>
  <c r="P584" i="5" s="1"/>
  <c r="O584" i="5" a="1"/>
  <c r="O584" i="5" s="1"/>
  <c r="N584" i="5" a="1"/>
  <c r="N584" i="5" s="1"/>
  <c r="M584" i="5" a="1"/>
  <c r="M584" i="5" s="1"/>
  <c r="L616" i="5" a="1"/>
  <c r="L616" i="5" s="1"/>
  <c r="Q616" i="5" a="1"/>
  <c r="Q616" i="5" s="1"/>
  <c r="P616" i="5" a="1"/>
  <c r="P616" i="5" s="1"/>
  <c r="O616" i="5" a="1"/>
  <c r="O616" i="5" s="1"/>
  <c r="N616" i="5" a="1"/>
  <c r="N616" i="5" s="1"/>
  <c r="M616" i="5" a="1"/>
  <c r="M616" i="5" s="1"/>
  <c r="N648" i="5" a="1"/>
  <c r="N648" i="5" s="1"/>
  <c r="Q648" i="5" a="1"/>
  <c r="Q648" i="5" s="1"/>
  <c r="M648" i="5" a="1"/>
  <c r="M648" i="5" s="1"/>
  <c r="P648" i="5" a="1"/>
  <c r="P648" i="5" s="1"/>
  <c r="L648" i="5" a="1"/>
  <c r="L648" i="5" s="1"/>
  <c r="O648" i="5" a="1"/>
  <c r="O648" i="5" s="1"/>
  <c r="O781" i="5" a="1"/>
  <c r="O781" i="5" s="1"/>
  <c r="N781" i="5" a="1"/>
  <c r="N781" i="5" s="1"/>
  <c r="Q781" i="5" a="1"/>
  <c r="Q781" i="5" s="1"/>
  <c r="M781" i="5" a="1"/>
  <c r="M781" i="5" s="1"/>
  <c r="P781" i="5" a="1"/>
  <c r="P781" i="5" s="1"/>
  <c r="L781" i="5" a="1"/>
  <c r="L781" i="5" s="1"/>
  <c r="N581" i="5" a="1"/>
  <c r="N581" i="5" s="1"/>
  <c r="M581" i="5" a="1"/>
  <c r="M581" i="5" s="1"/>
  <c r="Q581" i="5" a="1"/>
  <c r="Q581" i="5" s="1"/>
  <c r="L581" i="5" a="1"/>
  <c r="L581" i="5" s="1"/>
  <c r="P581" i="5" a="1"/>
  <c r="P581" i="5" s="1"/>
  <c r="O581" i="5" a="1"/>
  <c r="O581" i="5" s="1"/>
  <c r="M613" i="5" a="1"/>
  <c r="M613" i="5" s="1"/>
  <c r="L613" i="5" a="1"/>
  <c r="L613" i="5" s="1"/>
  <c r="Q613" i="5" a="1"/>
  <c r="Q613" i="5" s="1"/>
  <c r="P613" i="5" a="1"/>
  <c r="P613" i="5" s="1"/>
  <c r="O613" i="5" a="1"/>
  <c r="O613" i="5" s="1"/>
  <c r="N613" i="5" a="1"/>
  <c r="N613" i="5" s="1"/>
  <c r="Q645" i="5" a="1"/>
  <c r="Q645" i="5" s="1"/>
  <c r="M645" i="5" a="1"/>
  <c r="M645" i="5" s="1"/>
  <c r="P645" i="5" a="1"/>
  <c r="P645" i="5" s="1"/>
  <c r="L645" i="5" a="1"/>
  <c r="L645" i="5" s="1"/>
  <c r="O645" i="5" a="1"/>
  <c r="O645" i="5" s="1"/>
  <c r="N645" i="5" a="1"/>
  <c r="N645" i="5" s="1"/>
  <c r="O753" i="5" a="1"/>
  <c r="O753" i="5" s="1"/>
  <c r="N753" i="5" a="1"/>
  <c r="N753" i="5" s="1"/>
  <c r="Q753" i="5" a="1"/>
  <c r="Q753" i="5" s="1"/>
  <c r="M753" i="5" a="1"/>
  <c r="M753" i="5" s="1"/>
  <c r="P753" i="5" a="1"/>
  <c r="P753" i="5" s="1"/>
  <c r="L753" i="5" a="1"/>
  <c r="L753" i="5" s="1"/>
  <c r="P590" i="5" a="1"/>
  <c r="P590" i="5" s="1"/>
  <c r="O590" i="5" a="1"/>
  <c r="O590" i="5" s="1"/>
  <c r="N590" i="5" a="1"/>
  <c r="N590" i="5" s="1"/>
  <c r="M590" i="5" a="1"/>
  <c r="M590" i="5" s="1"/>
  <c r="L590" i="5" a="1"/>
  <c r="L590" i="5" s="1"/>
  <c r="Q590" i="5" a="1"/>
  <c r="Q590" i="5" s="1"/>
  <c r="P622" i="5" a="1"/>
  <c r="P622" i="5" s="1"/>
  <c r="O622" i="5" a="1"/>
  <c r="O622" i="5" s="1"/>
  <c r="N622" i="5" a="1"/>
  <c r="N622" i="5" s="1"/>
  <c r="M622" i="5" a="1"/>
  <c r="M622" i="5" s="1"/>
  <c r="L622" i="5" a="1"/>
  <c r="L622" i="5" s="1"/>
  <c r="Q622" i="5" a="1"/>
  <c r="Q622" i="5" s="1"/>
  <c r="P654" i="5" a="1"/>
  <c r="P654" i="5" s="1"/>
  <c r="L654" i="5" a="1"/>
  <c r="L654" i="5" s="1"/>
  <c r="O654" i="5" a="1"/>
  <c r="O654" i="5" s="1"/>
  <c r="N654" i="5" a="1"/>
  <c r="N654" i="5" s="1"/>
  <c r="M654" i="5" a="1"/>
  <c r="M654" i="5" s="1"/>
  <c r="Q654" i="5" a="1"/>
  <c r="Q654" i="5" s="1"/>
  <c r="O789" i="5" a="1"/>
  <c r="O789" i="5" s="1"/>
  <c r="N789" i="5" a="1"/>
  <c r="N789" i="5" s="1"/>
  <c r="Q789" i="5" a="1"/>
  <c r="Q789" i="5" s="1"/>
  <c r="M789" i="5" a="1"/>
  <c r="M789" i="5" s="1"/>
  <c r="L789" i="5" a="1"/>
  <c r="L789" i="5" s="1"/>
  <c r="P789" i="5" a="1"/>
  <c r="P789" i="5" s="1"/>
  <c r="Q678" i="5" a="1"/>
  <c r="Q678" i="5" s="1"/>
  <c r="P678" i="5" a="1"/>
  <c r="P678" i="5" s="1"/>
  <c r="O678" i="5" a="1"/>
  <c r="O678" i="5" s="1"/>
  <c r="N678" i="5" a="1"/>
  <c r="N678" i="5" s="1"/>
  <c r="M678" i="5" a="1"/>
  <c r="M678" i="5" s="1"/>
  <c r="L678" i="5" a="1"/>
  <c r="L678" i="5" s="1"/>
  <c r="Q710" i="5" a="1"/>
  <c r="Q710" i="5" s="1"/>
  <c r="P710" i="5" a="1"/>
  <c r="P710" i="5" s="1"/>
  <c r="O710" i="5" a="1"/>
  <c r="O710" i="5" s="1"/>
  <c r="N710" i="5" a="1"/>
  <c r="N710" i="5" s="1"/>
  <c r="M710" i="5" a="1"/>
  <c r="M710" i="5" s="1"/>
  <c r="L710" i="5" a="1"/>
  <c r="L710" i="5" s="1"/>
  <c r="N742" i="5" a="1"/>
  <c r="N742" i="5" s="1"/>
  <c r="M742" i="5" a="1"/>
  <c r="M742" i="5" s="1"/>
  <c r="L742" i="5" a="1"/>
  <c r="L742" i="5" s="1"/>
  <c r="Q742" i="5" a="1"/>
  <c r="Q742" i="5" s="1"/>
  <c r="P742" i="5" a="1"/>
  <c r="P742" i="5" s="1"/>
  <c r="O742" i="5" a="1"/>
  <c r="O742" i="5" s="1"/>
  <c r="N774" i="5" a="1"/>
  <c r="N774" i="5" s="1"/>
  <c r="Q774" i="5" a="1"/>
  <c r="Q774" i="5" s="1"/>
  <c r="M774" i="5" a="1"/>
  <c r="M774" i="5" s="1"/>
  <c r="P774" i="5" a="1"/>
  <c r="P774" i="5" s="1"/>
  <c r="L774" i="5" a="1"/>
  <c r="L774" i="5" s="1"/>
  <c r="O774" i="5" a="1"/>
  <c r="O774" i="5" s="1"/>
  <c r="O803" i="5" a="1"/>
  <c r="O803" i="5" s="1"/>
  <c r="N803" i="5" a="1"/>
  <c r="N803" i="5" s="1"/>
  <c r="M803" i="5" a="1"/>
  <c r="M803" i="5" s="1"/>
  <c r="L803" i="5" a="1"/>
  <c r="L803" i="5" s="1"/>
  <c r="Q803" i="5" a="1"/>
  <c r="Q803" i="5" s="1"/>
  <c r="P803" i="5" a="1"/>
  <c r="P803" i="5" s="1"/>
  <c r="Q695" i="5" a="1"/>
  <c r="Q695" i="5" s="1"/>
  <c r="P695" i="5" a="1"/>
  <c r="P695" i="5" s="1"/>
  <c r="O695" i="5" a="1"/>
  <c r="O695" i="5" s="1"/>
  <c r="N695" i="5" a="1"/>
  <c r="N695" i="5" s="1"/>
  <c r="M695" i="5" a="1"/>
  <c r="M695" i="5" s="1"/>
  <c r="L695" i="5" a="1"/>
  <c r="L695" i="5" s="1"/>
  <c r="Q727" i="5" a="1"/>
  <c r="Q727" i="5" s="1"/>
  <c r="P727" i="5" a="1"/>
  <c r="P727" i="5" s="1"/>
  <c r="O727" i="5" a="1"/>
  <c r="O727" i="5" s="1"/>
  <c r="N727" i="5" a="1"/>
  <c r="N727" i="5" s="1"/>
  <c r="M727" i="5" a="1"/>
  <c r="M727" i="5" s="1"/>
  <c r="L727" i="5" a="1"/>
  <c r="L727" i="5" s="1"/>
  <c r="Q759" i="5" a="1"/>
  <c r="Q759" i="5" s="1"/>
  <c r="M759" i="5" a="1"/>
  <c r="M759" i="5" s="1"/>
  <c r="P759" i="5" a="1"/>
  <c r="P759" i="5" s="1"/>
  <c r="L759" i="5" a="1"/>
  <c r="L759" i="5" s="1"/>
  <c r="O759" i="5" a="1"/>
  <c r="O759" i="5" s="1"/>
  <c r="N759" i="5" a="1"/>
  <c r="N759" i="5" s="1"/>
  <c r="Q791" i="5" a="1"/>
  <c r="Q791" i="5" s="1"/>
  <c r="M791" i="5" a="1"/>
  <c r="M791" i="5" s="1"/>
  <c r="P791" i="5" a="1"/>
  <c r="P791" i="5" s="1"/>
  <c r="L791" i="5" a="1"/>
  <c r="L791" i="5" s="1"/>
  <c r="O791" i="5" a="1"/>
  <c r="O791" i="5" s="1"/>
  <c r="N791" i="5" a="1"/>
  <c r="N791" i="5" s="1"/>
  <c r="N684" i="5" a="1"/>
  <c r="N684" i="5" s="1"/>
  <c r="M684" i="5" a="1"/>
  <c r="M684" i="5" s="1"/>
  <c r="L684" i="5" a="1"/>
  <c r="L684" i="5" s="1"/>
  <c r="Q684" i="5" a="1"/>
  <c r="Q684" i="5" s="1"/>
  <c r="P684" i="5" a="1"/>
  <c r="P684" i="5" s="1"/>
  <c r="O684" i="5" a="1"/>
  <c r="O684" i="5" s="1"/>
  <c r="N716" i="5" a="1"/>
  <c r="N716" i="5" s="1"/>
  <c r="M716" i="5" a="1"/>
  <c r="M716" i="5" s="1"/>
  <c r="L716" i="5" a="1"/>
  <c r="L716" i="5" s="1"/>
  <c r="Q716" i="5" a="1"/>
  <c r="Q716" i="5" s="1"/>
  <c r="P716" i="5" a="1"/>
  <c r="P716" i="5" s="1"/>
  <c r="O716" i="5" a="1"/>
  <c r="O716" i="5" s="1"/>
  <c r="P748" i="5" a="1"/>
  <c r="P748" i="5" s="1"/>
  <c r="L748" i="5" a="1"/>
  <c r="L748" i="5" s="1"/>
  <c r="O748" i="5" a="1"/>
  <c r="O748" i="5" s="1"/>
  <c r="N748" i="5" a="1"/>
  <c r="N748" i="5" s="1"/>
  <c r="M748" i="5" a="1"/>
  <c r="M748" i="5" s="1"/>
  <c r="Q748" i="5" a="1"/>
  <c r="Q748" i="5" s="1"/>
  <c r="P780" i="5" a="1"/>
  <c r="P780" i="5" s="1"/>
  <c r="L780" i="5" a="1"/>
  <c r="L780" i="5" s="1"/>
  <c r="O780" i="5" a="1"/>
  <c r="O780" i="5" s="1"/>
  <c r="N780" i="5" a="1"/>
  <c r="N780" i="5" s="1"/>
  <c r="M780" i="5" a="1"/>
  <c r="M780" i="5" s="1"/>
  <c r="Q780" i="5" a="1"/>
  <c r="Q780" i="5" s="1"/>
  <c r="N813" i="5" a="1"/>
  <c r="N813" i="5" s="1"/>
  <c r="Q813" i="5" a="1"/>
  <c r="Q813" i="5" s="1"/>
  <c r="M813" i="5" a="1"/>
  <c r="M813" i="5" s="1"/>
  <c r="P813" i="5" a="1"/>
  <c r="P813" i="5" s="1"/>
  <c r="L813" i="5" a="1"/>
  <c r="L813" i="5" s="1"/>
  <c r="O813" i="5" a="1"/>
  <c r="O813" i="5" s="1"/>
  <c r="O910" i="5" a="1"/>
  <c r="O910" i="5" s="1"/>
  <c r="N910" i="5" a="1"/>
  <c r="N910" i="5" s="1"/>
  <c r="Q910" i="5" a="1"/>
  <c r="Q910" i="5" s="1"/>
  <c r="M910" i="5" a="1"/>
  <c r="M910" i="5" s="1"/>
  <c r="P910" i="5" a="1"/>
  <c r="P910" i="5" s="1"/>
  <c r="L910" i="5" a="1"/>
  <c r="L910" i="5" s="1"/>
  <c r="O858" i="5" a="1"/>
  <c r="O858" i="5" s="1"/>
  <c r="N858" i="5" a="1"/>
  <c r="N858" i="5" s="1"/>
  <c r="M858" i="5" a="1"/>
  <c r="M858" i="5" s="1"/>
  <c r="L858" i="5" a="1"/>
  <c r="L858" i="5" s="1"/>
  <c r="Q858" i="5" a="1"/>
  <c r="Q858" i="5" s="1"/>
  <c r="P858" i="5" a="1"/>
  <c r="P858" i="5" s="1"/>
  <c r="Q934" i="5" a="1"/>
  <c r="Q934" i="5" s="1"/>
  <c r="P934" i="5" a="1"/>
  <c r="P934" i="5" s="1"/>
  <c r="O934" i="5" a="1"/>
  <c r="O934" i="5" s="1"/>
  <c r="N934" i="5" a="1"/>
  <c r="N934" i="5" s="1"/>
  <c r="M934" i="5" a="1"/>
  <c r="M934" i="5" s="1"/>
  <c r="L934" i="5" a="1"/>
  <c r="L934" i="5" s="1"/>
  <c r="P954" i="5" a="1"/>
  <c r="P954" i="5" s="1"/>
  <c r="O954" i="5" a="1"/>
  <c r="O954" i="5" s="1"/>
  <c r="N954" i="5" a="1"/>
  <c r="N954" i="5" s="1"/>
  <c r="M954" i="5" a="1"/>
  <c r="M954" i="5" s="1"/>
  <c r="L954" i="5" a="1"/>
  <c r="L954" i="5" s="1"/>
  <c r="Q954" i="5" a="1"/>
  <c r="Q954" i="5" s="1"/>
  <c r="N808" i="5" a="1"/>
  <c r="N808" i="5" s="1"/>
  <c r="M808" i="5" a="1"/>
  <c r="M808" i="5" s="1"/>
  <c r="L808" i="5" a="1"/>
  <c r="L808" i="5" s="1"/>
  <c r="Q808" i="5" a="1"/>
  <c r="Q808" i="5" s="1"/>
  <c r="P808" i="5" a="1"/>
  <c r="P808" i="5" s="1"/>
  <c r="O808" i="5" a="1"/>
  <c r="O808" i="5" s="1"/>
  <c r="N831" i="5" a="1"/>
  <c r="N831" i="5" s="1"/>
  <c r="M831" i="5" a="1"/>
  <c r="M831" i="5" s="1"/>
  <c r="L831" i="5" a="1"/>
  <c r="L831" i="5" s="1"/>
  <c r="Q831" i="5" a="1"/>
  <c r="Q831" i="5" s="1"/>
  <c r="P831" i="5" a="1"/>
  <c r="P831" i="5" s="1"/>
  <c r="O831" i="5" a="1"/>
  <c r="O831" i="5" s="1"/>
  <c r="N863" i="5" a="1"/>
  <c r="N863" i="5" s="1"/>
  <c r="M863" i="5" a="1"/>
  <c r="M863" i="5" s="1"/>
  <c r="L863" i="5" a="1"/>
  <c r="L863" i="5" s="1"/>
  <c r="Q863" i="5" a="1"/>
  <c r="Q863" i="5" s="1"/>
  <c r="P863" i="5" a="1"/>
  <c r="P863" i="5" s="1"/>
  <c r="O863" i="5" a="1"/>
  <c r="O863" i="5" s="1"/>
  <c r="N895" i="5" a="1"/>
  <c r="N895" i="5" s="1"/>
  <c r="Q895" i="5" a="1"/>
  <c r="Q895" i="5" s="1"/>
  <c r="M895" i="5" a="1"/>
  <c r="M895" i="5" s="1"/>
  <c r="P895" i="5" a="1"/>
  <c r="P895" i="5" s="1"/>
  <c r="L895" i="5" a="1"/>
  <c r="L895" i="5" s="1"/>
  <c r="O895" i="5" a="1"/>
  <c r="O895" i="5" s="1"/>
  <c r="O930" i="5" a="1"/>
  <c r="O930" i="5" s="1"/>
  <c r="N930" i="5" a="1"/>
  <c r="N930" i="5" s="1"/>
  <c r="M930" i="5" a="1"/>
  <c r="M930" i="5" s="1"/>
  <c r="L930" i="5" a="1"/>
  <c r="L930" i="5" s="1"/>
  <c r="Q930" i="5" a="1"/>
  <c r="Q930" i="5" s="1"/>
  <c r="P930" i="5" a="1"/>
  <c r="P930" i="5" s="1"/>
  <c r="N836" i="5" a="1"/>
  <c r="N836" i="5" s="1"/>
  <c r="M836" i="5" a="1"/>
  <c r="M836" i="5" s="1"/>
  <c r="L836" i="5" a="1"/>
  <c r="L836" i="5" s="1"/>
  <c r="Q836" i="5" a="1"/>
  <c r="Q836" i="5" s="1"/>
  <c r="P836" i="5" a="1"/>
  <c r="P836" i="5" s="1"/>
  <c r="O836" i="5" a="1"/>
  <c r="O836" i="5" s="1"/>
  <c r="Q868" i="5" a="1"/>
  <c r="Q868" i="5" s="1"/>
  <c r="M868" i="5" a="1"/>
  <c r="M868" i="5" s="1"/>
  <c r="O868" i="5" a="1"/>
  <c r="O868" i="5" s="1"/>
  <c r="P868" i="5" a="1"/>
  <c r="P868" i="5" s="1"/>
  <c r="N868" i="5" a="1"/>
  <c r="N868" i="5" s="1"/>
  <c r="L868" i="5" a="1"/>
  <c r="L868" i="5" s="1"/>
  <c r="Q900" i="5" a="1"/>
  <c r="Q900" i="5" s="1"/>
  <c r="M900" i="5" a="1"/>
  <c r="M900" i="5" s="1"/>
  <c r="P900" i="5" a="1"/>
  <c r="P900" i="5" s="1"/>
  <c r="L900" i="5" a="1"/>
  <c r="L900" i="5" s="1"/>
  <c r="O900" i="5" a="1"/>
  <c r="O900" i="5" s="1"/>
  <c r="N900" i="5" a="1"/>
  <c r="N900" i="5" s="1"/>
  <c r="N966" i="5" a="1"/>
  <c r="N966" i="5" s="1"/>
  <c r="Q966" i="5" a="1"/>
  <c r="Q966" i="5" s="1"/>
  <c r="M966" i="5" a="1"/>
  <c r="M966" i="5" s="1"/>
  <c r="P966" i="5" a="1"/>
  <c r="P966" i="5" s="1"/>
  <c r="L966" i="5" a="1"/>
  <c r="L966" i="5" s="1"/>
  <c r="O966" i="5" a="1"/>
  <c r="O966" i="5" s="1"/>
  <c r="N841" i="5" a="1"/>
  <c r="N841" i="5" s="1"/>
  <c r="M841" i="5" a="1"/>
  <c r="M841" i="5" s="1"/>
  <c r="L841" i="5" a="1"/>
  <c r="L841" i="5" s="1"/>
  <c r="Q841" i="5" a="1"/>
  <c r="Q841" i="5" s="1"/>
  <c r="P841" i="5" a="1"/>
  <c r="P841" i="5" s="1"/>
  <c r="O841" i="5" a="1"/>
  <c r="O841" i="5" s="1"/>
  <c r="P873" i="5" a="1"/>
  <c r="P873" i="5" s="1"/>
  <c r="L873" i="5" a="1"/>
  <c r="L873" i="5" s="1"/>
  <c r="O873" i="5" a="1"/>
  <c r="O873" i="5" s="1"/>
  <c r="N873" i="5" a="1"/>
  <c r="N873" i="5" s="1"/>
  <c r="Q873" i="5" a="1"/>
  <c r="Q873" i="5" s="1"/>
  <c r="M873" i="5" a="1"/>
  <c r="M873" i="5" s="1"/>
  <c r="P905" i="5" a="1"/>
  <c r="P905" i="5" s="1"/>
  <c r="L905" i="5" a="1"/>
  <c r="L905" i="5" s="1"/>
  <c r="O905" i="5" a="1"/>
  <c r="O905" i="5" s="1"/>
  <c r="N905" i="5" a="1"/>
  <c r="N905" i="5" s="1"/>
  <c r="Q905" i="5" a="1"/>
  <c r="Q905" i="5" s="1"/>
  <c r="M905" i="5" a="1"/>
  <c r="M905" i="5" s="1"/>
  <c r="N986" i="5" a="1"/>
  <c r="N986" i="5" s="1"/>
  <c r="Q986" i="5" a="1"/>
  <c r="Q986" i="5" s="1"/>
  <c r="M986" i="5" a="1"/>
  <c r="M986" i="5" s="1"/>
  <c r="P986" i="5" a="1"/>
  <c r="P986" i="5" s="1"/>
  <c r="L986" i="5" a="1"/>
  <c r="L986" i="5" s="1"/>
  <c r="O986" i="5" a="1"/>
  <c r="O986" i="5" s="1"/>
  <c r="O1089" i="5" a="1"/>
  <c r="O1089" i="5" s="1"/>
  <c r="N1089" i="5" a="1"/>
  <c r="N1089" i="5" s="1"/>
  <c r="Q1089" i="5" a="1"/>
  <c r="Q1089" i="5" s="1"/>
  <c r="M1089" i="5" a="1"/>
  <c r="M1089" i="5" s="1"/>
  <c r="P1089" i="5" a="1"/>
  <c r="P1089" i="5" s="1"/>
  <c r="L1089" i="5" a="1"/>
  <c r="L1089" i="5" s="1"/>
  <c r="Q939" i="5" a="1"/>
  <c r="Q939" i="5" s="1"/>
  <c r="P939" i="5" a="1"/>
  <c r="P939" i="5" s="1"/>
  <c r="O939" i="5" a="1"/>
  <c r="O939" i="5" s="1"/>
  <c r="N939" i="5" a="1"/>
  <c r="N939" i="5" s="1"/>
  <c r="M939" i="5" a="1"/>
  <c r="M939" i="5" s="1"/>
  <c r="L939" i="5" a="1"/>
  <c r="L939" i="5" s="1"/>
  <c r="Q971" i="5" a="1"/>
  <c r="Q971" i="5" s="1"/>
  <c r="M971" i="5" a="1"/>
  <c r="M971" i="5" s="1"/>
  <c r="P971" i="5" a="1"/>
  <c r="P971" i="5" s="1"/>
  <c r="L971" i="5" a="1"/>
  <c r="L971" i="5" s="1"/>
  <c r="O971" i="5" a="1"/>
  <c r="O971" i="5" s="1"/>
  <c r="N971" i="5" a="1"/>
  <c r="N971" i="5" s="1"/>
  <c r="Q1003" i="5" a="1"/>
  <c r="Q1003" i="5" s="1"/>
  <c r="M1003" i="5" a="1"/>
  <c r="M1003" i="5" s="1"/>
  <c r="P1003" i="5" a="1"/>
  <c r="P1003" i="5" s="1"/>
  <c r="L1003" i="5" a="1"/>
  <c r="L1003" i="5" s="1"/>
  <c r="O1003" i="5" a="1"/>
  <c r="O1003" i="5" s="1"/>
  <c r="N1003" i="5" a="1"/>
  <c r="N1003" i="5" s="1"/>
  <c r="N1041" i="5" a="1"/>
  <c r="N1041" i="5" s="1"/>
  <c r="M1041" i="5" a="1"/>
  <c r="M1041" i="5" s="1"/>
  <c r="L1041" i="5" a="1"/>
  <c r="L1041" i="5" s="1"/>
  <c r="Q1041" i="5" a="1"/>
  <c r="Q1041" i="5" s="1"/>
  <c r="P1041" i="5" a="1"/>
  <c r="P1041" i="5" s="1"/>
  <c r="O1041" i="5" a="1"/>
  <c r="O1041" i="5" s="1"/>
  <c r="P932" i="5" a="1"/>
  <c r="P932" i="5" s="1"/>
  <c r="O932" i="5" a="1"/>
  <c r="O932" i="5" s="1"/>
  <c r="N932" i="5" a="1"/>
  <c r="N932" i="5" s="1"/>
  <c r="M932" i="5" a="1"/>
  <c r="M932" i="5" s="1"/>
  <c r="L932" i="5" a="1"/>
  <c r="L932" i="5" s="1"/>
  <c r="Q932" i="5" a="1"/>
  <c r="Q932" i="5" s="1"/>
  <c r="O964" i="5" a="1"/>
  <c r="O964" i="5" s="1"/>
  <c r="Q964" i="5" a="1"/>
  <c r="Q964" i="5" s="1"/>
  <c r="P964" i="5" a="1"/>
  <c r="P964" i="5" s="1"/>
  <c r="N964" i="5" a="1"/>
  <c r="N964" i="5" s="1"/>
  <c r="M964" i="5" a="1"/>
  <c r="M964" i="5" s="1"/>
  <c r="L964" i="5" a="1"/>
  <c r="L964" i="5" s="1"/>
  <c r="P996" i="5" a="1"/>
  <c r="P996" i="5" s="1"/>
  <c r="L996" i="5" a="1"/>
  <c r="L996" i="5" s="1"/>
  <c r="O996" i="5" a="1"/>
  <c r="O996" i="5" s="1"/>
  <c r="N996" i="5" a="1"/>
  <c r="N996" i="5" s="1"/>
  <c r="Q996" i="5" a="1"/>
  <c r="Q996" i="5" s="1"/>
  <c r="M996" i="5" a="1"/>
  <c r="M996" i="5" s="1"/>
  <c r="M1029" i="5" a="1"/>
  <c r="M1029" i="5" s="1"/>
  <c r="L1029" i="5" a="1"/>
  <c r="L1029" i="5" s="1"/>
  <c r="Q1029" i="5" a="1"/>
  <c r="Q1029" i="5" s="1"/>
  <c r="P1029" i="5" a="1"/>
  <c r="P1029" i="5" s="1"/>
  <c r="O1029" i="5" a="1"/>
  <c r="O1029" i="5" s="1"/>
  <c r="N1029" i="5" a="1"/>
  <c r="N1029" i="5" s="1"/>
  <c r="O925" i="5" a="1"/>
  <c r="O925" i="5" s="1"/>
  <c r="N925" i="5" a="1"/>
  <c r="N925" i="5" s="1"/>
  <c r="M925" i="5" a="1"/>
  <c r="M925" i="5" s="1"/>
  <c r="L925" i="5" a="1"/>
  <c r="L925" i="5" s="1"/>
  <c r="Q925" i="5" a="1"/>
  <c r="Q925" i="5" s="1"/>
  <c r="P925" i="5" a="1"/>
  <c r="P925" i="5" s="1"/>
  <c r="O957" i="5" a="1"/>
  <c r="O957" i="5" s="1"/>
  <c r="N957" i="5" a="1"/>
  <c r="N957" i="5" s="1"/>
  <c r="M957" i="5" a="1"/>
  <c r="M957" i="5" s="1"/>
  <c r="L957" i="5" a="1"/>
  <c r="L957" i="5" s="1"/>
  <c r="Q957" i="5" a="1"/>
  <c r="Q957" i="5" s="1"/>
  <c r="P957" i="5" a="1"/>
  <c r="P957" i="5" s="1"/>
  <c r="O989" i="5" a="1"/>
  <c r="O989" i="5" s="1"/>
  <c r="N989" i="5" a="1"/>
  <c r="N989" i="5" s="1"/>
  <c r="Q989" i="5" a="1"/>
  <c r="Q989" i="5" s="1"/>
  <c r="M989" i="5" a="1"/>
  <c r="M989" i="5" s="1"/>
  <c r="P989" i="5" a="1"/>
  <c r="P989" i="5" s="1"/>
  <c r="L989" i="5" a="1"/>
  <c r="L989" i="5" s="1"/>
  <c r="O1021" i="5" a="1"/>
  <c r="O1021" i="5" s="1"/>
  <c r="N1021" i="5" a="1"/>
  <c r="N1021" i="5" s="1"/>
  <c r="Q1021" i="5" a="1"/>
  <c r="Q1021" i="5" s="1"/>
  <c r="M1021" i="5" a="1"/>
  <c r="M1021" i="5" s="1"/>
  <c r="P1021" i="5" a="1"/>
  <c r="P1021" i="5" s="1"/>
  <c r="L1021" i="5" a="1"/>
  <c r="L1021" i="5" s="1"/>
  <c r="N1046" i="5" a="1"/>
  <c r="N1046" i="5" s="1"/>
  <c r="M1046" i="5" a="1"/>
  <c r="M1046" i="5" s="1"/>
  <c r="L1046" i="5" a="1"/>
  <c r="L1046" i="5" s="1"/>
  <c r="Q1046" i="5" a="1"/>
  <c r="Q1046" i="5" s="1"/>
  <c r="P1046" i="5" a="1"/>
  <c r="P1046" i="5" s="1"/>
  <c r="O1046" i="5" a="1"/>
  <c r="O1046" i="5" s="1"/>
  <c r="N1078" i="5" a="1"/>
  <c r="N1078" i="5" s="1"/>
  <c r="Q1078" i="5" a="1"/>
  <c r="Q1078" i="5" s="1"/>
  <c r="M1078" i="5" a="1"/>
  <c r="M1078" i="5" s="1"/>
  <c r="P1078" i="5" a="1"/>
  <c r="P1078" i="5" s="1"/>
  <c r="L1078" i="5" a="1"/>
  <c r="L1078" i="5" s="1"/>
  <c r="O1078" i="5" a="1"/>
  <c r="O1078" i="5" s="1"/>
  <c r="O1112" i="5" a="1"/>
  <c r="O1112" i="5" s="1"/>
  <c r="N1112" i="5" a="1"/>
  <c r="N1112" i="5" s="1"/>
  <c r="M1112" i="5" a="1"/>
  <c r="M1112" i="5" s="1"/>
  <c r="L1112" i="5" a="1"/>
  <c r="L1112" i="5" s="1"/>
  <c r="Q1112" i="5" a="1"/>
  <c r="Q1112" i="5" s="1"/>
  <c r="P1112" i="5" a="1"/>
  <c r="P1112" i="5" s="1"/>
  <c r="O1043" i="5" a="1"/>
  <c r="O1043" i="5" s="1"/>
  <c r="N1043" i="5" a="1"/>
  <c r="N1043" i="5" s="1"/>
  <c r="M1043" i="5" a="1"/>
  <c r="M1043" i="5" s="1"/>
  <c r="L1043" i="5" a="1"/>
  <c r="L1043" i="5" s="1"/>
  <c r="Q1043" i="5" a="1"/>
  <c r="Q1043" i="5" s="1"/>
  <c r="P1043" i="5" a="1"/>
  <c r="P1043" i="5" s="1"/>
  <c r="Q1075" i="5" a="1"/>
  <c r="Q1075" i="5" s="1"/>
  <c r="M1075" i="5" a="1"/>
  <c r="M1075" i="5" s="1"/>
  <c r="P1075" i="5" a="1"/>
  <c r="P1075" i="5" s="1"/>
  <c r="L1075" i="5" a="1"/>
  <c r="L1075" i="5" s="1"/>
  <c r="O1075" i="5" a="1"/>
  <c r="O1075" i="5" s="1"/>
  <c r="N1075" i="5" a="1"/>
  <c r="N1075" i="5" s="1"/>
  <c r="Q1107" i="5" a="1"/>
  <c r="Q1107" i="5" s="1"/>
  <c r="M1107" i="5" a="1"/>
  <c r="M1107" i="5" s="1"/>
  <c r="P1107" i="5" a="1"/>
  <c r="P1107" i="5" s="1"/>
  <c r="L1107" i="5" a="1"/>
  <c r="L1107" i="5" s="1"/>
  <c r="O1107" i="5" a="1"/>
  <c r="O1107" i="5" s="1"/>
  <c r="N1107" i="5" a="1"/>
  <c r="N1107" i="5" s="1"/>
  <c r="L1044" i="5" a="1"/>
  <c r="L1044" i="5" s="1"/>
  <c r="Q1044" i="5" a="1"/>
  <c r="Q1044" i="5" s="1"/>
  <c r="P1044" i="5" a="1"/>
  <c r="P1044" i="5" s="1"/>
  <c r="O1044" i="5" a="1"/>
  <c r="O1044" i="5" s="1"/>
  <c r="N1044" i="5" a="1"/>
  <c r="N1044" i="5" s="1"/>
  <c r="M1044" i="5" a="1"/>
  <c r="M1044" i="5" s="1"/>
  <c r="P1076" i="5" a="1"/>
  <c r="P1076" i="5" s="1"/>
  <c r="L1076" i="5" a="1"/>
  <c r="L1076" i="5" s="1"/>
  <c r="O1076" i="5" a="1"/>
  <c r="O1076" i="5" s="1"/>
  <c r="N1076" i="5" a="1"/>
  <c r="N1076" i="5" s="1"/>
  <c r="Q1076" i="5" a="1"/>
  <c r="Q1076" i="5" s="1"/>
  <c r="M1076" i="5" a="1"/>
  <c r="M1076" i="5" s="1"/>
  <c r="P1108" i="5" a="1"/>
  <c r="P1108" i="5" s="1"/>
  <c r="L1108" i="5" a="1"/>
  <c r="L1108" i="5" s="1"/>
  <c r="O1108" i="5" a="1"/>
  <c r="O1108" i="5" s="1"/>
  <c r="N1108" i="5" a="1"/>
  <c r="N1108" i="5" s="1"/>
  <c r="Q1108" i="5" a="1"/>
  <c r="Q1108" i="5" s="1"/>
  <c r="M1108" i="5" a="1"/>
  <c r="M1108" i="5" s="1"/>
  <c r="N1125" i="5" a="1"/>
  <c r="N1125" i="5" s="1"/>
  <c r="M1125" i="5" a="1"/>
  <c r="M1125" i="5" s="1"/>
  <c r="L1125" i="5" a="1"/>
  <c r="L1125" i="5" s="1"/>
  <c r="Q1125" i="5" a="1"/>
  <c r="Q1125" i="5" s="1"/>
  <c r="P1125" i="5" a="1"/>
  <c r="P1125" i="5" s="1"/>
  <c r="O1125" i="5" a="1"/>
  <c r="O1125" i="5" s="1"/>
  <c r="N1174" i="5" a="1"/>
  <c r="N1174" i="5" s="1"/>
  <c r="M1174" i="5" a="1"/>
  <c r="M1174" i="5" s="1"/>
  <c r="L1174" i="5" a="1"/>
  <c r="L1174" i="5" s="1"/>
  <c r="Q1174" i="5" a="1"/>
  <c r="Q1174" i="5" s="1"/>
  <c r="P1174" i="5" a="1"/>
  <c r="P1174" i="5" s="1"/>
  <c r="O1174" i="5" a="1"/>
  <c r="O1174" i="5" s="1"/>
  <c r="P1138" i="5" a="1"/>
  <c r="P1138" i="5" s="1"/>
  <c r="L1138" i="5" a="1"/>
  <c r="L1138" i="5" s="1"/>
  <c r="O1138" i="5" a="1"/>
  <c r="O1138" i="5" s="1"/>
  <c r="Q1138" i="5" a="1"/>
  <c r="Q1138" i="5" s="1"/>
  <c r="N1138" i="5" a="1"/>
  <c r="N1138" i="5" s="1"/>
  <c r="M1138" i="5" a="1"/>
  <c r="M1138" i="5" s="1"/>
  <c r="O1234" i="5" a="1"/>
  <c r="O1234" i="5" s="1"/>
  <c r="Q1234" i="5" a="1"/>
  <c r="Q1234" i="5" s="1"/>
  <c r="M1234" i="5" a="1"/>
  <c r="M1234" i="5" s="1"/>
  <c r="P1234" i="5" a="1"/>
  <c r="P1234" i="5" s="1"/>
  <c r="L1234" i="5" a="1"/>
  <c r="L1234" i="5" s="1"/>
  <c r="N1234" i="5" a="1"/>
  <c r="N1234" i="5" s="1"/>
  <c r="O1127" i="5" a="1"/>
  <c r="O1127" i="5" s="1"/>
  <c r="N1127" i="5" a="1"/>
  <c r="N1127" i="5" s="1"/>
  <c r="M1127" i="5" a="1"/>
  <c r="M1127" i="5" s="1"/>
  <c r="L1127" i="5" a="1"/>
  <c r="L1127" i="5" s="1"/>
  <c r="Q1127" i="5" a="1"/>
  <c r="Q1127" i="5" s="1"/>
  <c r="P1127" i="5" a="1"/>
  <c r="P1127" i="5" s="1"/>
  <c r="Q1170" i="5" a="1"/>
  <c r="Q1170" i="5" s="1"/>
  <c r="P1170" i="5" a="1"/>
  <c r="P1170" i="5" s="1"/>
  <c r="O1170" i="5" a="1"/>
  <c r="O1170" i="5" s="1"/>
  <c r="N1170" i="5" a="1"/>
  <c r="N1170" i="5" s="1"/>
  <c r="M1170" i="5" a="1"/>
  <c r="M1170" i="5" s="1"/>
  <c r="L1170" i="5" a="1"/>
  <c r="L1170" i="5" s="1"/>
  <c r="L1175" i="5" a="1"/>
  <c r="L1175" i="5" s="1"/>
  <c r="Q1175" i="5" a="1"/>
  <c r="Q1175" i="5" s="1"/>
  <c r="P1175" i="5" a="1"/>
  <c r="P1175" i="5" s="1"/>
  <c r="O1175" i="5" a="1"/>
  <c r="O1175" i="5" s="1"/>
  <c r="N1175" i="5" a="1"/>
  <c r="N1175" i="5" s="1"/>
  <c r="M1175" i="5" a="1"/>
  <c r="M1175" i="5" s="1"/>
  <c r="N1207" i="5" a="1"/>
  <c r="N1207" i="5" s="1"/>
  <c r="Q1207" i="5" a="1"/>
  <c r="Q1207" i="5" s="1"/>
  <c r="M1207" i="5" a="1"/>
  <c r="M1207" i="5" s="1"/>
  <c r="P1207" i="5" a="1"/>
  <c r="P1207" i="5" s="1"/>
  <c r="L1207" i="5" a="1"/>
  <c r="L1207" i="5" s="1"/>
  <c r="O1207" i="5" a="1"/>
  <c r="O1207" i="5" s="1"/>
  <c r="N1164" i="5" a="1"/>
  <c r="N1164" i="5" s="1"/>
  <c r="M1164" i="5" a="1"/>
  <c r="M1164" i="5" s="1"/>
  <c r="L1164" i="5" a="1"/>
  <c r="L1164" i="5" s="1"/>
  <c r="Q1164" i="5" a="1"/>
  <c r="Q1164" i="5" s="1"/>
  <c r="P1164" i="5" a="1"/>
  <c r="P1164" i="5" s="1"/>
  <c r="O1164" i="5" a="1"/>
  <c r="O1164" i="5" s="1"/>
  <c r="Q1196" i="5" a="1"/>
  <c r="Q1196" i="5" s="1"/>
  <c r="M1196" i="5" a="1"/>
  <c r="M1196" i="5" s="1"/>
  <c r="P1196" i="5" a="1"/>
  <c r="P1196" i="5" s="1"/>
  <c r="L1196" i="5" a="1"/>
  <c r="L1196" i="5" s="1"/>
  <c r="O1196" i="5" a="1"/>
  <c r="O1196" i="5" s="1"/>
  <c r="N1196" i="5" a="1"/>
  <c r="N1196" i="5" s="1"/>
  <c r="L1165" i="5" a="1"/>
  <c r="L1165" i="5" s="1"/>
  <c r="Q1165" i="5" a="1"/>
  <c r="Q1165" i="5" s="1"/>
  <c r="P1165" i="5" a="1"/>
  <c r="P1165" i="5" s="1"/>
  <c r="O1165" i="5" a="1"/>
  <c r="O1165" i="5" s="1"/>
  <c r="N1165" i="5" a="1"/>
  <c r="N1165" i="5" s="1"/>
  <c r="M1165" i="5" a="1"/>
  <c r="M1165" i="5" s="1"/>
  <c r="P1197" i="5" a="1"/>
  <c r="P1197" i="5" s="1"/>
  <c r="L1197" i="5" a="1"/>
  <c r="L1197" i="5" s="1"/>
  <c r="O1197" i="5" a="1"/>
  <c r="O1197" i="5" s="1"/>
  <c r="N1197" i="5" a="1"/>
  <c r="N1197" i="5" s="1"/>
  <c r="Q1197" i="5" a="1"/>
  <c r="Q1197" i="5" s="1"/>
  <c r="M1197" i="5" a="1"/>
  <c r="M1197" i="5" s="1"/>
  <c r="P1286" i="5" a="1"/>
  <c r="P1286" i="5" s="1"/>
  <c r="O1286" i="5" a="1"/>
  <c r="O1286" i="5" s="1"/>
  <c r="N1286" i="5" a="1"/>
  <c r="N1286" i="5" s="1"/>
  <c r="M1286" i="5" a="1"/>
  <c r="M1286" i="5" s="1"/>
  <c r="V1286" i="5"/>
  <c r="L1286" i="5" a="1"/>
  <c r="L1286" i="5" s="1"/>
  <c r="Q1286" i="5" a="1"/>
  <c r="Q1286" i="5" s="1"/>
  <c r="N1235" i="5" a="1"/>
  <c r="N1235" i="5" s="1"/>
  <c r="P1235" i="5" a="1"/>
  <c r="P1235" i="5" s="1"/>
  <c r="L1235" i="5" a="1"/>
  <c r="L1235" i="5" s="1"/>
  <c r="O1235" i="5" a="1"/>
  <c r="O1235" i="5" s="1"/>
  <c r="M1235" i="5" a="1"/>
  <c r="M1235" i="5" s="1"/>
  <c r="Q1235" i="5" a="1"/>
  <c r="Q1235" i="5" s="1"/>
  <c r="Q1298" i="5" a="1"/>
  <c r="Q1298" i="5" s="1"/>
  <c r="M1298" i="5" a="1"/>
  <c r="M1298" i="5" s="1"/>
  <c r="P1298" i="5" a="1"/>
  <c r="P1298" i="5" s="1"/>
  <c r="L1298" i="5" a="1"/>
  <c r="L1298" i="5" s="1"/>
  <c r="O1298" i="5" a="1"/>
  <c r="O1298" i="5" s="1"/>
  <c r="N1298" i="5" a="1"/>
  <c r="N1298" i="5" s="1"/>
  <c r="V1298" i="5"/>
  <c r="Q1240" i="5" a="1"/>
  <c r="Q1240" i="5" s="1"/>
  <c r="M1240" i="5" a="1"/>
  <c r="M1240" i="5" s="1"/>
  <c r="P1240" i="5" a="1"/>
  <c r="P1240" i="5" s="1"/>
  <c r="L1240" i="5" a="1"/>
  <c r="L1240" i="5" s="1"/>
  <c r="O1240" i="5" a="1"/>
  <c r="O1240" i="5" s="1"/>
  <c r="N1240" i="5" a="1"/>
  <c r="N1240" i="5" s="1"/>
  <c r="P1217" i="5" a="1"/>
  <c r="P1217" i="5" s="1"/>
  <c r="O1217" i="5" a="1"/>
  <c r="O1217" i="5" s="1"/>
  <c r="N1217" i="5" a="1"/>
  <c r="N1217" i="5" s="1"/>
  <c r="M1217" i="5" a="1"/>
  <c r="M1217" i="5" s="1"/>
  <c r="Q1217" i="5" a="1"/>
  <c r="Q1217" i="5" s="1"/>
  <c r="L1217" i="5" a="1"/>
  <c r="L1217" i="5" s="1"/>
  <c r="P1249" i="5" a="1"/>
  <c r="P1249" i="5" s="1"/>
  <c r="L1249" i="5" a="1"/>
  <c r="L1249" i="5" s="1"/>
  <c r="O1249" i="5" a="1"/>
  <c r="O1249" i="5" s="1"/>
  <c r="N1249" i="5" a="1"/>
  <c r="N1249" i="5" s="1"/>
  <c r="Q1249" i="5" a="1"/>
  <c r="Q1249" i="5" s="1"/>
  <c r="M1249" i="5" a="1"/>
  <c r="M1249" i="5" s="1"/>
  <c r="Q1255" i="5" a="1"/>
  <c r="Q1255" i="5" s="1"/>
  <c r="L1255" i="5" a="1"/>
  <c r="L1255" i="5" s="1"/>
  <c r="P1255" i="5" a="1"/>
  <c r="P1255" i="5" s="1"/>
  <c r="O1255" i="5" a="1"/>
  <c r="O1255" i="5" s="1"/>
  <c r="N1255" i="5" a="1"/>
  <c r="N1255" i="5" s="1"/>
  <c r="M1255" i="5" a="1"/>
  <c r="M1255" i="5" s="1"/>
  <c r="N1287" i="5" a="1"/>
  <c r="N1287" i="5" s="1"/>
  <c r="M1287" i="5" a="1"/>
  <c r="M1287" i="5" s="1"/>
  <c r="L1287" i="5" a="1"/>
  <c r="L1287" i="5" s="1"/>
  <c r="Q1287" i="5" a="1"/>
  <c r="Q1287" i="5" s="1"/>
  <c r="P1287" i="5" a="1"/>
  <c r="P1287" i="5" s="1"/>
  <c r="O1287" i="5" a="1"/>
  <c r="O1287" i="5" s="1"/>
  <c r="L1333" i="5" a="1"/>
  <c r="L1333" i="5" s="1"/>
  <c r="Q1333" i="5" a="1"/>
  <c r="Q1333" i="5" s="1"/>
  <c r="P1333" i="5" a="1"/>
  <c r="P1333" i="5" s="1"/>
  <c r="N1333" i="5" a="1"/>
  <c r="N1333" i="5" s="1"/>
  <c r="M1333" i="5" a="1"/>
  <c r="M1333" i="5" s="1"/>
  <c r="O1333" i="5" a="1"/>
  <c r="O1333" i="5" s="1"/>
  <c r="Q1288" i="5" a="1"/>
  <c r="Q1288" i="5" s="1"/>
  <c r="P1288" i="5" a="1"/>
  <c r="P1288" i="5" s="1"/>
  <c r="O1288" i="5" a="1"/>
  <c r="O1288" i="5" s="1"/>
  <c r="N1288" i="5" a="1"/>
  <c r="N1288" i="5" s="1"/>
  <c r="M1288" i="5" a="1"/>
  <c r="M1288" i="5" s="1"/>
  <c r="L1288" i="5" a="1"/>
  <c r="L1288" i="5" s="1"/>
  <c r="Q1319" i="5" a="1"/>
  <c r="Q1319" i="5" s="1"/>
  <c r="M1319" i="5" a="1"/>
  <c r="M1319" i="5" s="1"/>
  <c r="P1319" i="5" a="1"/>
  <c r="P1319" i="5" s="1"/>
  <c r="L1319" i="5" a="1"/>
  <c r="L1319" i="5" s="1"/>
  <c r="O1319" i="5" a="1"/>
  <c r="O1319" i="5" s="1"/>
  <c r="N1319" i="5" a="1"/>
  <c r="N1319" i="5" s="1"/>
  <c r="L1273" i="5" a="1"/>
  <c r="L1273" i="5" s="1"/>
  <c r="Q1273" i="5" a="1"/>
  <c r="Q1273" i="5" s="1"/>
  <c r="P1273" i="5" a="1"/>
  <c r="P1273" i="5" s="1"/>
  <c r="O1273" i="5" a="1"/>
  <c r="O1273" i="5" s="1"/>
  <c r="N1273" i="5" a="1"/>
  <c r="N1273" i="5" s="1"/>
  <c r="M1273" i="5" a="1"/>
  <c r="M1273" i="5" s="1"/>
  <c r="P1305" i="5" a="1"/>
  <c r="P1305" i="5" s="1"/>
  <c r="L1305" i="5" a="1"/>
  <c r="L1305" i="5" s="1"/>
  <c r="O1305" i="5" a="1"/>
  <c r="O1305" i="5" s="1"/>
  <c r="N1305" i="5" a="1"/>
  <c r="N1305" i="5" s="1"/>
  <c r="Q1305" i="5" a="1"/>
  <c r="Q1305" i="5" s="1"/>
  <c r="M1305" i="5" a="1"/>
  <c r="M1305" i="5" s="1"/>
  <c r="O1337" i="5" a="1"/>
  <c r="O1337" i="5" s="1"/>
  <c r="M1337" i="5" a="1"/>
  <c r="M1337" i="5" s="1"/>
  <c r="L1337" i="5" a="1"/>
  <c r="L1337" i="5" s="1"/>
  <c r="P1337" i="5" a="1"/>
  <c r="P1337" i="5" s="1"/>
  <c r="N1337" i="5" a="1"/>
  <c r="N1337" i="5" s="1"/>
  <c r="Q1337" i="5" a="1"/>
  <c r="Q1337" i="5" s="1"/>
  <c r="O1322" i="5" a="1"/>
  <c r="O1322" i="5" s="1"/>
  <c r="N1322" i="5" a="1"/>
  <c r="N1322" i="5" s="1"/>
  <c r="V1322" i="5"/>
  <c r="M1322" i="5" a="1"/>
  <c r="M1322" i="5" s="1"/>
  <c r="L1322" i="5" a="1"/>
  <c r="L1322" i="5" s="1"/>
  <c r="P1322" i="5" a="1"/>
  <c r="P1322" i="5" s="1"/>
  <c r="Q1322" i="5" a="1"/>
  <c r="Q1322" i="5" s="1"/>
  <c r="Q1354" i="5" a="1"/>
  <c r="Q1354" i="5" s="1"/>
  <c r="M1354" i="5" a="1"/>
  <c r="M1354" i="5" s="1"/>
  <c r="P1354" i="5" a="1"/>
  <c r="P1354" i="5" s="1"/>
  <c r="L1354" i="5" a="1"/>
  <c r="L1354" i="5" s="1"/>
  <c r="O1354" i="5" a="1"/>
  <c r="O1354" i="5" s="1"/>
  <c r="N1354" i="5" a="1"/>
  <c r="N1354" i="5" s="1"/>
  <c r="N1382" i="5" a="1"/>
  <c r="N1382" i="5" s="1"/>
  <c r="M1382" i="5" a="1"/>
  <c r="M1382" i="5" s="1"/>
  <c r="L1382" i="5" a="1"/>
  <c r="L1382" i="5" s="1"/>
  <c r="Q1382" i="5" a="1"/>
  <c r="Q1382" i="5" s="1"/>
  <c r="P1382" i="5" a="1"/>
  <c r="P1382" i="5" s="1"/>
  <c r="O1382" i="5" a="1"/>
  <c r="O1382" i="5" s="1"/>
  <c r="N1347" i="5" a="1"/>
  <c r="N1347" i="5" s="1"/>
  <c r="M1347" i="5" a="1"/>
  <c r="M1347" i="5" s="1"/>
  <c r="L1347" i="5" a="1"/>
  <c r="L1347" i="5" s="1"/>
  <c r="P1347" i="5" a="1"/>
  <c r="P1347" i="5" s="1"/>
  <c r="O1347" i="5" a="1"/>
  <c r="O1347" i="5" s="1"/>
  <c r="Q1347" i="5" a="1"/>
  <c r="Q1347" i="5" s="1"/>
  <c r="N1390" i="5" a="1"/>
  <c r="N1390" i="5" s="1"/>
  <c r="L1390" i="5" a="1"/>
  <c r="L1390" i="5" s="1"/>
  <c r="Q1390" i="5" a="1"/>
  <c r="Q1390" i="5" s="1"/>
  <c r="P1390" i="5" a="1"/>
  <c r="P1390" i="5" s="1"/>
  <c r="O1390" i="5" a="1"/>
  <c r="O1390" i="5" s="1"/>
  <c r="M1390" i="5" a="1"/>
  <c r="M1390" i="5" s="1"/>
  <c r="Q1336" i="5" a="1"/>
  <c r="Q1336" i="5" s="1"/>
  <c r="P1336" i="5" a="1"/>
  <c r="P1336" i="5" s="1"/>
  <c r="O1336" i="5" a="1"/>
  <c r="O1336" i="5" s="1"/>
  <c r="N1336" i="5" a="1"/>
  <c r="N1336" i="5" s="1"/>
  <c r="L1336" i="5" a="1"/>
  <c r="L1336" i="5" s="1"/>
  <c r="M1336" i="5" a="1"/>
  <c r="M1336" i="5" s="1"/>
  <c r="O1368" i="5" a="1"/>
  <c r="O1368" i="5" s="1"/>
  <c r="N1368" i="5" a="1"/>
  <c r="N1368" i="5" s="1"/>
  <c r="M1368" i="5" a="1"/>
  <c r="M1368" i="5" s="1"/>
  <c r="L1368" i="5" a="1"/>
  <c r="L1368" i="5" s="1"/>
  <c r="Q1368" i="5" a="1"/>
  <c r="Q1368" i="5" s="1"/>
  <c r="P1368" i="5" a="1"/>
  <c r="P1368" i="5" s="1"/>
  <c r="Q1383" i="5" a="1"/>
  <c r="Q1383" i="5" s="1"/>
  <c r="P1383" i="5" a="1"/>
  <c r="P1383" i="5" s="1"/>
  <c r="O1383" i="5" a="1"/>
  <c r="O1383" i="5" s="1"/>
  <c r="N1383" i="5" a="1"/>
  <c r="N1383" i="5" s="1"/>
  <c r="M1383" i="5" a="1"/>
  <c r="M1383" i="5" s="1"/>
  <c r="L1383" i="5" a="1"/>
  <c r="L1383" i="5" s="1"/>
  <c r="O1384" i="5" a="1"/>
  <c r="O1384" i="5" s="1"/>
  <c r="N1384" i="5" a="1"/>
  <c r="N1384" i="5" s="1"/>
  <c r="M1384" i="5" a="1"/>
  <c r="M1384" i="5" s="1"/>
  <c r="L1384" i="5" a="1"/>
  <c r="L1384" i="5" s="1"/>
  <c r="Q1384" i="5" a="1"/>
  <c r="Q1384" i="5" s="1"/>
  <c r="P1384" i="5" a="1"/>
  <c r="P1384" i="5" s="1"/>
  <c r="O1393" i="5" a="1"/>
  <c r="O1393" i="5" s="1"/>
  <c r="N1393" i="5" a="1"/>
  <c r="N1393" i="5" s="1"/>
  <c r="P1393" i="5" a="1"/>
  <c r="P1393" i="5" s="1"/>
  <c r="M1393" i="5" a="1"/>
  <c r="M1393" i="5" s="1"/>
  <c r="L1393" i="5" a="1"/>
  <c r="L1393" i="5" s="1"/>
  <c r="Q1393" i="5" a="1"/>
  <c r="Q1393" i="5" s="1"/>
  <c r="Q1407" i="5" a="1"/>
  <c r="Q1407" i="5" s="1"/>
  <c r="M1407" i="5" a="1"/>
  <c r="M1407" i="5" s="1"/>
  <c r="P1407" i="5" a="1"/>
  <c r="P1407" i="5" s="1"/>
  <c r="L1407" i="5" a="1"/>
  <c r="L1407" i="5" s="1"/>
  <c r="O1407" i="5" a="1"/>
  <c r="O1407" i="5" s="1"/>
  <c r="N1407" i="5" a="1"/>
  <c r="N1407" i="5" s="1"/>
  <c r="P1412" i="5" a="1"/>
  <c r="P1412" i="5" s="1"/>
  <c r="L1412" i="5" a="1"/>
  <c r="L1412" i="5" s="1"/>
  <c r="O1412" i="5" a="1"/>
  <c r="O1412" i="5" s="1"/>
  <c r="N1412" i="5" a="1"/>
  <c r="N1412" i="5" s="1"/>
  <c r="M1412" i="5" a="1"/>
  <c r="M1412" i="5" s="1"/>
  <c r="Q1412" i="5" a="1"/>
  <c r="Q1412" i="5" s="1"/>
  <c r="P1472" i="5" a="1"/>
  <c r="P1472" i="5" s="1"/>
  <c r="L1472" i="5" a="1"/>
  <c r="L1472" i="5" s="1"/>
  <c r="M1472" i="5" a="1"/>
  <c r="M1472" i="5" s="1"/>
  <c r="Q1472" i="5" a="1"/>
  <c r="Q1472" i="5" s="1"/>
  <c r="O1472" i="5" a="1"/>
  <c r="O1472" i="5" s="1"/>
  <c r="N1472" i="5" a="1"/>
  <c r="N1472" i="5" s="1"/>
  <c r="Q1453" i="5" a="1"/>
  <c r="Q1453" i="5" s="1"/>
  <c r="M1453" i="5" a="1"/>
  <c r="M1453" i="5" s="1"/>
  <c r="P1453" i="5" a="1"/>
  <c r="P1453" i="5" s="1"/>
  <c r="L1453" i="5" a="1"/>
  <c r="L1453" i="5" s="1"/>
  <c r="O1453" i="5" a="1"/>
  <c r="O1453" i="5" s="1"/>
  <c r="N1453" i="5" a="1"/>
  <c r="N1453" i="5" s="1"/>
  <c r="N1428" i="5" a="1"/>
  <c r="N1428" i="5" s="1"/>
  <c r="L1428" i="5" a="1"/>
  <c r="L1428" i="5" s="1"/>
  <c r="Q1428" i="5" a="1"/>
  <c r="Q1428" i="5" s="1"/>
  <c r="P1428" i="5" a="1"/>
  <c r="P1428" i="5" s="1"/>
  <c r="O1428" i="5" a="1"/>
  <c r="O1428" i="5" s="1"/>
  <c r="M1428" i="5" a="1"/>
  <c r="M1428" i="5" s="1"/>
  <c r="N1446" i="5" a="1"/>
  <c r="N1446" i="5" s="1"/>
  <c r="M1446" i="5" a="1"/>
  <c r="M1446" i="5" s="1"/>
  <c r="L1446" i="5" a="1"/>
  <c r="L1446" i="5" s="1"/>
  <c r="Q1446" i="5" a="1"/>
  <c r="Q1446" i="5" s="1"/>
  <c r="P1446" i="5" a="1"/>
  <c r="P1446" i="5" s="1"/>
  <c r="O1446" i="5" a="1"/>
  <c r="O1446" i="5" s="1"/>
  <c r="L1447" i="5" a="1"/>
  <c r="L1447" i="5" s="1"/>
  <c r="Q1447" i="5" a="1"/>
  <c r="Q1447" i="5" s="1"/>
  <c r="P1447" i="5" a="1"/>
  <c r="P1447" i="5" s="1"/>
  <c r="O1447" i="5" a="1"/>
  <c r="O1447" i="5" s="1"/>
  <c r="N1447" i="5" a="1"/>
  <c r="N1447" i="5" s="1"/>
  <c r="M1447" i="5" a="1"/>
  <c r="M1447" i="5" s="1"/>
  <c r="N1497" i="5" a="1"/>
  <c r="N1497" i="5" s="1"/>
  <c r="P1497" i="5" a="1"/>
  <c r="P1497" i="5" s="1"/>
  <c r="L1497" i="5" a="1"/>
  <c r="L1497" i="5" s="1"/>
  <c r="O1497" i="5" a="1"/>
  <c r="O1497" i="5" s="1"/>
  <c r="Q1497" i="5" a="1"/>
  <c r="Q1497" i="5" s="1"/>
  <c r="M1497" i="5" a="1"/>
  <c r="M1497" i="5" s="1"/>
  <c r="O1462" i="5" a="1"/>
  <c r="O1462" i="5" s="1"/>
  <c r="N1462" i="5" a="1"/>
  <c r="N1462" i="5" s="1"/>
  <c r="M1462" i="5" a="1"/>
  <c r="M1462" i="5" s="1"/>
  <c r="Q1462" i="5" a="1"/>
  <c r="Q1462" i="5" s="1"/>
  <c r="L1462" i="5" a="1"/>
  <c r="L1462" i="5" s="1"/>
  <c r="P1462" i="5" a="1"/>
  <c r="P1462" i="5" s="1"/>
  <c r="O1496" i="5" a="1"/>
  <c r="O1496" i="5" s="1"/>
  <c r="Q1496" i="5" a="1"/>
  <c r="Q1496" i="5" s="1"/>
  <c r="M1496" i="5" a="1"/>
  <c r="M1496" i="5" s="1"/>
  <c r="P1496" i="5" a="1"/>
  <c r="P1496" i="5" s="1"/>
  <c r="L1496" i="5" a="1"/>
  <c r="L1496" i="5" s="1"/>
  <c r="N1496" i="5" a="1"/>
  <c r="N1496" i="5" s="1"/>
  <c r="L1456" i="5" a="1"/>
  <c r="L1456" i="5" s="1"/>
  <c r="P1456" i="5" a="1"/>
  <c r="P1456" i="5" s="1"/>
  <c r="O1456" i="5" a="1"/>
  <c r="O1456" i="5" s="1"/>
  <c r="N1456" i="5" a="1"/>
  <c r="N1456" i="5" s="1"/>
  <c r="Q1456" i="5" a="1"/>
  <c r="Q1456" i="5" s="1"/>
  <c r="M1456" i="5" a="1"/>
  <c r="M1456" i="5" s="1"/>
  <c r="Q213" i="5" a="1"/>
  <c r="Q213" i="5" s="1"/>
  <c r="P213" i="5" a="1"/>
  <c r="P213" i="5" s="1"/>
  <c r="O213" i="5" a="1"/>
  <c r="O213" i="5" s="1"/>
  <c r="N213" i="5" a="1"/>
  <c r="N213" i="5" s="1"/>
  <c r="M213" i="5" a="1"/>
  <c r="M213" i="5" s="1"/>
  <c r="L213" i="5" a="1"/>
  <c r="L213" i="5" s="1"/>
  <c r="O265" i="5" a="1"/>
  <c r="O265" i="5" s="1"/>
  <c r="N265" i="5" a="1"/>
  <c r="N265" i="5" s="1"/>
  <c r="Q265" i="5" a="1"/>
  <c r="Q265" i="5" s="1"/>
  <c r="M265" i="5" a="1"/>
  <c r="M265" i="5" s="1"/>
  <c r="P265" i="5" a="1"/>
  <c r="P265" i="5" s="1"/>
  <c r="L265" i="5" a="1"/>
  <c r="L265" i="5" s="1"/>
  <c r="O40" i="5" a="1"/>
  <c r="O40" i="5" s="1"/>
  <c r="N40" i="5" a="1"/>
  <c r="N40" i="5" s="1"/>
  <c r="Q40" i="5" a="1"/>
  <c r="Q40" i="5" s="1"/>
  <c r="M40" i="5" a="1"/>
  <c r="M40" i="5" s="1"/>
  <c r="P40" i="5" a="1"/>
  <c r="P40" i="5" s="1"/>
  <c r="L40" i="5" a="1"/>
  <c r="L40" i="5" s="1"/>
  <c r="O60" i="5" a="1"/>
  <c r="O60" i="5" s="1"/>
  <c r="N60" i="5" a="1"/>
  <c r="N60" i="5" s="1"/>
  <c r="Q60" i="5" a="1"/>
  <c r="Q60" i="5" s="1"/>
  <c r="M60" i="5" a="1"/>
  <c r="M60" i="5" s="1"/>
  <c r="L60" i="5" a="1"/>
  <c r="L60" i="5" s="1"/>
  <c r="P60" i="5" a="1"/>
  <c r="P60" i="5" s="1"/>
  <c r="P169" i="5" a="1"/>
  <c r="P169" i="5" s="1"/>
  <c r="O169" i="5" a="1"/>
  <c r="O169" i="5" s="1"/>
  <c r="N169" i="5" a="1"/>
  <c r="N169" i="5" s="1"/>
  <c r="M169" i="5" a="1"/>
  <c r="M169" i="5" s="1"/>
  <c r="L169" i="5" a="1"/>
  <c r="L169" i="5" s="1"/>
  <c r="Q169" i="5" a="1"/>
  <c r="Q169" i="5" s="1"/>
  <c r="N33" i="5" a="1"/>
  <c r="N33" i="5" s="1"/>
  <c r="M33" i="5" a="1"/>
  <c r="M33" i="5" s="1"/>
  <c r="Q33" i="5" a="1"/>
  <c r="Q33" i="5" s="1"/>
  <c r="P33" i="5" a="1"/>
  <c r="P33" i="5" s="1"/>
  <c r="L33" i="5" a="1"/>
  <c r="L33" i="5" s="1"/>
  <c r="O33" i="5" a="1"/>
  <c r="O33" i="5" s="1"/>
  <c r="N65" i="5" a="1"/>
  <c r="N65" i="5" s="1"/>
  <c r="Q65" i="5" a="1"/>
  <c r="Q65" i="5" s="1"/>
  <c r="M65" i="5" a="1"/>
  <c r="M65" i="5" s="1"/>
  <c r="P65" i="5" a="1"/>
  <c r="P65" i="5" s="1"/>
  <c r="L65" i="5" a="1"/>
  <c r="L65" i="5" s="1"/>
  <c r="O65" i="5" a="1"/>
  <c r="O65" i="5" s="1"/>
  <c r="N97" i="5" a="1"/>
  <c r="N97" i="5" s="1"/>
  <c r="Q97" i="5" a="1"/>
  <c r="Q97" i="5" s="1"/>
  <c r="M97" i="5" a="1"/>
  <c r="M97" i="5" s="1"/>
  <c r="P97" i="5" a="1"/>
  <c r="P97" i="5" s="1"/>
  <c r="L97" i="5" a="1"/>
  <c r="L97" i="5" s="1"/>
  <c r="O97" i="5" a="1"/>
  <c r="O97" i="5" s="1"/>
  <c r="O189" i="5" a="1"/>
  <c r="O189" i="5" s="1"/>
  <c r="Q189" i="5" a="1"/>
  <c r="Q189" i="5" s="1"/>
  <c r="N189" i="5" a="1"/>
  <c r="N189" i="5" s="1"/>
  <c r="M189" i="5" a="1"/>
  <c r="M189" i="5" s="1"/>
  <c r="L189" i="5" a="1"/>
  <c r="L189" i="5" s="1"/>
  <c r="P189" i="5" a="1"/>
  <c r="P189" i="5" s="1"/>
  <c r="O333" i="5" a="1"/>
  <c r="O333" i="5" s="1"/>
  <c r="N333" i="5" a="1"/>
  <c r="N333" i="5" s="1"/>
  <c r="Q333" i="5" a="1"/>
  <c r="Q333" i="5" s="1"/>
  <c r="M333" i="5" a="1"/>
  <c r="M333" i="5" s="1"/>
  <c r="P333" i="5" a="1"/>
  <c r="P333" i="5" s="1"/>
  <c r="L333" i="5" a="1"/>
  <c r="L333" i="5" s="1"/>
  <c r="Q16" i="5" a="1"/>
  <c r="Q16" i="5" s="1"/>
  <c r="M16" i="5" a="1"/>
  <c r="M16" i="5" s="1"/>
  <c r="P16" i="5" a="1"/>
  <c r="P16" i="5" s="1"/>
  <c r="L16" i="5" a="1"/>
  <c r="L16" i="5" s="1"/>
  <c r="O16" i="5" a="1"/>
  <c r="O16" i="5" s="1"/>
  <c r="N16" i="5" a="1"/>
  <c r="N16" i="5" s="1"/>
  <c r="Q50" i="5" a="1"/>
  <c r="Q50" i="5" s="1"/>
  <c r="M50" i="5" a="1"/>
  <c r="M50" i="5" s="1"/>
  <c r="P50" i="5" a="1"/>
  <c r="P50" i="5" s="1"/>
  <c r="L50" i="5" a="1"/>
  <c r="L50" i="5" s="1"/>
  <c r="O50" i="5" a="1"/>
  <c r="O50" i="5" s="1"/>
  <c r="N50" i="5" a="1"/>
  <c r="N50" i="5" s="1"/>
  <c r="Q82" i="5" a="1"/>
  <c r="Q82" i="5" s="1"/>
  <c r="M82" i="5" a="1"/>
  <c r="M82" i="5" s="1"/>
  <c r="P82" i="5" a="1"/>
  <c r="P82" i="5" s="1"/>
  <c r="L82" i="5" a="1"/>
  <c r="L82" i="5" s="1"/>
  <c r="O82" i="5" a="1"/>
  <c r="O82" i="5" s="1"/>
  <c r="N82" i="5" a="1"/>
  <c r="N82" i="5" s="1"/>
  <c r="Q114" i="5" a="1"/>
  <c r="Q114" i="5" s="1"/>
  <c r="M114" i="5" a="1"/>
  <c r="M114" i="5" s="1"/>
  <c r="P114" i="5" a="1"/>
  <c r="P114" i="5" s="1"/>
  <c r="L114" i="5" a="1"/>
  <c r="L114" i="5" s="1"/>
  <c r="O114" i="5" a="1"/>
  <c r="O114" i="5" s="1"/>
  <c r="N114" i="5" a="1"/>
  <c r="N114" i="5" s="1"/>
  <c r="O289" i="5" a="1"/>
  <c r="O289" i="5" s="1"/>
  <c r="N289" i="5" a="1"/>
  <c r="N289" i="5" s="1"/>
  <c r="Q289" i="5" a="1"/>
  <c r="Q289" i="5" s="1"/>
  <c r="M289" i="5" a="1"/>
  <c r="M289" i="5" s="1"/>
  <c r="P289" i="5" a="1"/>
  <c r="P289" i="5" s="1"/>
  <c r="L289" i="5" a="1"/>
  <c r="L289" i="5" s="1"/>
  <c r="P23" i="5" a="1"/>
  <c r="P23" i="5" s="1"/>
  <c r="L23" i="5" a="1"/>
  <c r="L23" i="5" s="1"/>
  <c r="O23" i="5" a="1"/>
  <c r="O23" i="5" s="1"/>
  <c r="N23" i="5" a="1"/>
  <c r="N23" i="5" s="1"/>
  <c r="Q23" i="5" a="1"/>
  <c r="Q23" i="5" s="1"/>
  <c r="M23" i="5" a="1"/>
  <c r="M23" i="5" s="1"/>
  <c r="P7" i="5" a="1"/>
  <c r="P7" i="5" s="1"/>
  <c r="L7" i="5" a="1"/>
  <c r="L7" i="5" s="1"/>
  <c r="O7" i="5" a="1"/>
  <c r="O7" i="5" s="1"/>
  <c r="N7" i="5" a="1"/>
  <c r="N7" i="5" s="1"/>
  <c r="Q7" i="5" a="1"/>
  <c r="Q7" i="5" s="1"/>
  <c r="M7" i="5" a="1"/>
  <c r="M7" i="5" s="1"/>
  <c r="P39" i="5" a="1"/>
  <c r="P39" i="5" s="1"/>
  <c r="L39" i="5" a="1"/>
  <c r="L39" i="5" s="1"/>
  <c r="O39" i="5" a="1"/>
  <c r="O39" i="5" s="1"/>
  <c r="N39" i="5" a="1"/>
  <c r="N39" i="5" s="1"/>
  <c r="Q39" i="5" a="1"/>
  <c r="Q39" i="5" s="1"/>
  <c r="M39" i="5" a="1"/>
  <c r="M39" i="5" s="1"/>
  <c r="P71" i="5" a="1"/>
  <c r="P71" i="5" s="1"/>
  <c r="L71" i="5" a="1"/>
  <c r="L71" i="5" s="1"/>
  <c r="O71" i="5" a="1"/>
  <c r="O71" i="5" s="1"/>
  <c r="N71" i="5" a="1"/>
  <c r="N71" i="5" s="1"/>
  <c r="Q71" i="5" a="1"/>
  <c r="Q71" i="5" s="1"/>
  <c r="M71" i="5" a="1"/>
  <c r="M71" i="5" s="1"/>
  <c r="P103" i="5" a="1"/>
  <c r="P103" i="5" s="1"/>
  <c r="L103" i="5" a="1"/>
  <c r="L103" i="5" s="1"/>
  <c r="O103" i="5" a="1"/>
  <c r="O103" i="5" s="1"/>
  <c r="N103" i="5" a="1"/>
  <c r="N103" i="5" s="1"/>
  <c r="Q103" i="5" a="1"/>
  <c r="Q103" i="5" s="1"/>
  <c r="M103" i="5" a="1"/>
  <c r="M103" i="5" s="1"/>
  <c r="L237" i="5" a="1"/>
  <c r="L237" i="5" s="1"/>
  <c r="Q237" i="5" a="1"/>
  <c r="Q237" i="5" s="1"/>
  <c r="P237" i="5" a="1"/>
  <c r="P237" i="5" s="1"/>
  <c r="N237" i="5" a="1"/>
  <c r="N237" i="5" s="1"/>
  <c r="O237" i="5" a="1"/>
  <c r="O237" i="5" s="1"/>
  <c r="M237" i="5" a="1"/>
  <c r="M237" i="5" s="1"/>
  <c r="O357" i="5" a="1"/>
  <c r="O357" i="5" s="1"/>
  <c r="N357" i="5" a="1"/>
  <c r="N357" i="5" s="1"/>
  <c r="Q357" i="5" a="1"/>
  <c r="Q357" i="5" s="1"/>
  <c r="M357" i="5" a="1"/>
  <c r="M357" i="5" s="1"/>
  <c r="L357" i="5" a="1"/>
  <c r="L357" i="5" s="1"/>
  <c r="P357" i="5" a="1"/>
  <c r="P357" i="5" s="1"/>
  <c r="Q225" i="5" a="1"/>
  <c r="Q225" i="5" s="1"/>
  <c r="M225" i="5" a="1"/>
  <c r="M225" i="5" s="1"/>
  <c r="P225" i="5" a="1"/>
  <c r="P225" i="5" s="1"/>
  <c r="O225" i="5" a="1"/>
  <c r="O225" i="5" s="1"/>
  <c r="N225" i="5" a="1"/>
  <c r="N225" i="5" s="1"/>
  <c r="L225" i="5" a="1"/>
  <c r="L225" i="5" s="1"/>
  <c r="N150" i="5" a="1"/>
  <c r="N150" i="5" s="1"/>
  <c r="P150" i="5" a="1"/>
  <c r="P150" i="5" s="1"/>
  <c r="M150" i="5" a="1"/>
  <c r="M150" i="5" s="1"/>
  <c r="L150" i="5" a="1"/>
  <c r="L150" i="5" s="1"/>
  <c r="Q150" i="5" a="1"/>
  <c r="Q150" i="5" s="1"/>
  <c r="O150" i="5" a="1"/>
  <c r="O150" i="5" s="1"/>
  <c r="N182" i="5" a="1"/>
  <c r="N182" i="5" s="1"/>
  <c r="M182" i="5" a="1"/>
  <c r="M182" i="5" s="1"/>
  <c r="L182" i="5" a="1"/>
  <c r="L182" i="5" s="1"/>
  <c r="P182" i="5" a="1"/>
  <c r="P182" i="5" s="1"/>
  <c r="Q182" i="5" a="1"/>
  <c r="Q182" i="5" s="1"/>
  <c r="O182" i="5" a="1"/>
  <c r="O182" i="5" s="1"/>
  <c r="N214" i="5" a="1"/>
  <c r="N214" i="5" s="1"/>
  <c r="M214" i="5" a="1"/>
  <c r="M214" i="5" s="1"/>
  <c r="P214" i="5" a="1"/>
  <c r="P214" i="5" s="1"/>
  <c r="L214" i="5" a="1"/>
  <c r="L214" i="5" s="1"/>
  <c r="Q214" i="5" a="1"/>
  <c r="Q214" i="5" s="1"/>
  <c r="O214" i="5" a="1"/>
  <c r="O214" i="5" s="1"/>
  <c r="N246" i="5" a="1"/>
  <c r="N246" i="5" s="1"/>
  <c r="Q246" i="5" a="1"/>
  <c r="Q246" i="5" s="1"/>
  <c r="M246" i="5" a="1"/>
  <c r="M246" i="5" s="1"/>
  <c r="P246" i="5" a="1"/>
  <c r="P246" i="5" s="1"/>
  <c r="L246" i="5" a="1"/>
  <c r="L246" i="5" s="1"/>
  <c r="O246" i="5" a="1"/>
  <c r="O246" i="5" s="1"/>
  <c r="N278" i="5" a="1"/>
  <c r="N278" i="5" s="1"/>
  <c r="Q278" i="5" a="1"/>
  <c r="Q278" i="5" s="1"/>
  <c r="M278" i="5" a="1"/>
  <c r="M278" i="5" s="1"/>
  <c r="P278" i="5" a="1"/>
  <c r="P278" i="5" s="1"/>
  <c r="L278" i="5" a="1"/>
  <c r="L278" i="5" s="1"/>
  <c r="O278" i="5" a="1"/>
  <c r="O278" i="5" s="1"/>
  <c r="N310" i="5" a="1"/>
  <c r="N310" i="5" s="1"/>
  <c r="Q310" i="5" a="1"/>
  <c r="Q310" i="5" s="1"/>
  <c r="M310" i="5" a="1"/>
  <c r="M310" i="5" s="1"/>
  <c r="P310" i="5" a="1"/>
  <c r="P310" i="5" s="1"/>
  <c r="L310" i="5" a="1"/>
  <c r="L310" i="5" s="1"/>
  <c r="O310" i="5" a="1"/>
  <c r="O310" i="5" s="1"/>
  <c r="N342" i="5" a="1"/>
  <c r="N342" i="5" s="1"/>
  <c r="Q342" i="5" a="1"/>
  <c r="Q342" i="5" s="1"/>
  <c r="M342" i="5" a="1"/>
  <c r="M342" i="5" s="1"/>
  <c r="P342" i="5" a="1"/>
  <c r="P342" i="5" s="1"/>
  <c r="L342" i="5" a="1"/>
  <c r="L342" i="5" s="1"/>
  <c r="O342" i="5" a="1"/>
  <c r="O342" i="5" s="1"/>
  <c r="N384" i="5" a="1"/>
  <c r="N384" i="5" s="1"/>
  <c r="M384" i="5" a="1"/>
  <c r="M384" i="5" s="1"/>
  <c r="L384" i="5" a="1"/>
  <c r="L384" i="5" s="1"/>
  <c r="Q384" i="5" a="1"/>
  <c r="Q384" i="5" s="1"/>
  <c r="P384" i="5" a="1"/>
  <c r="P384" i="5" s="1"/>
  <c r="O384" i="5" a="1"/>
  <c r="O384" i="5" s="1"/>
  <c r="M143" i="5" a="1"/>
  <c r="M143" i="5" s="1"/>
  <c r="L143" i="5" a="1"/>
  <c r="L143" i="5" s="1"/>
  <c r="Q143" i="5" a="1"/>
  <c r="Q143" i="5" s="1"/>
  <c r="P143" i="5" a="1"/>
  <c r="P143" i="5" s="1"/>
  <c r="O143" i="5" a="1"/>
  <c r="O143" i="5" s="1"/>
  <c r="N143" i="5" a="1"/>
  <c r="N143" i="5" s="1"/>
  <c r="M175" i="5" a="1"/>
  <c r="M175" i="5" s="1"/>
  <c r="L175" i="5" a="1"/>
  <c r="L175" i="5" s="1"/>
  <c r="O175" i="5" a="1"/>
  <c r="O175" i="5" s="1"/>
  <c r="Q175" i="5" a="1"/>
  <c r="Q175" i="5" s="1"/>
  <c r="P175" i="5" a="1"/>
  <c r="P175" i="5" s="1"/>
  <c r="N175" i="5" a="1"/>
  <c r="N175" i="5" s="1"/>
  <c r="M207" i="5" a="1"/>
  <c r="M207" i="5" s="1"/>
  <c r="L207" i="5" a="1"/>
  <c r="L207" i="5" s="1"/>
  <c r="Q207" i="5" a="1"/>
  <c r="Q207" i="5" s="1"/>
  <c r="P207" i="5" a="1"/>
  <c r="P207" i="5" s="1"/>
  <c r="O207" i="5" a="1"/>
  <c r="O207" i="5" s="1"/>
  <c r="N207" i="5" a="1"/>
  <c r="N207" i="5" s="1"/>
  <c r="M239" i="5" a="1"/>
  <c r="M239" i="5" s="1"/>
  <c r="L239" i="5" a="1"/>
  <c r="L239" i="5" s="1"/>
  <c r="Q239" i="5" a="1"/>
  <c r="Q239" i="5" s="1"/>
  <c r="P239" i="5" a="1"/>
  <c r="P239" i="5" s="1"/>
  <c r="O239" i="5" a="1"/>
  <c r="O239" i="5" s="1"/>
  <c r="N239" i="5" a="1"/>
  <c r="N239" i="5" s="1"/>
  <c r="Q271" i="5" a="1"/>
  <c r="Q271" i="5" s="1"/>
  <c r="M271" i="5" a="1"/>
  <c r="M271" i="5" s="1"/>
  <c r="P271" i="5" a="1"/>
  <c r="P271" i="5" s="1"/>
  <c r="L271" i="5" a="1"/>
  <c r="L271" i="5" s="1"/>
  <c r="O271" i="5" a="1"/>
  <c r="O271" i="5" s="1"/>
  <c r="N271" i="5" a="1"/>
  <c r="N271" i="5" s="1"/>
  <c r="Q303" i="5" a="1"/>
  <c r="Q303" i="5" s="1"/>
  <c r="M303" i="5" a="1"/>
  <c r="M303" i="5" s="1"/>
  <c r="P303" i="5" a="1"/>
  <c r="P303" i="5" s="1"/>
  <c r="L303" i="5" a="1"/>
  <c r="L303" i="5" s="1"/>
  <c r="O303" i="5" a="1"/>
  <c r="O303" i="5" s="1"/>
  <c r="N303" i="5" a="1"/>
  <c r="N303" i="5" s="1"/>
  <c r="Q335" i="5" a="1"/>
  <c r="Q335" i="5" s="1"/>
  <c r="M335" i="5" a="1"/>
  <c r="M335" i="5" s="1"/>
  <c r="P335" i="5" a="1"/>
  <c r="P335" i="5" s="1"/>
  <c r="L335" i="5" a="1"/>
  <c r="L335" i="5" s="1"/>
  <c r="O335" i="5" a="1"/>
  <c r="O335" i="5" s="1"/>
  <c r="N335" i="5" a="1"/>
  <c r="N335" i="5" s="1"/>
  <c r="Q367" i="5" a="1"/>
  <c r="Q367" i="5" s="1"/>
  <c r="M367" i="5" a="1"/>
  <c r="M367" i="5" s="1"/>
  <c r="P367" i="5" a="1"/>
  <c r="P367" i="5" s="1"/>
  <c r="L367" i="5" a="1"/>
  <c r="L367" i="5" s="1"/>
  <c r="O367" i="5" a="1"/>
  <c r="O367" i="5" s="1"/>
  <c r="N367" i="5" a="1"/>
  <c r="N367" i="5" s="1"/>
  <c r="P132" i="5" a="1"/>
  <c r="P132" i="5" s="1"/>
  <c r="L132" i="5" a="1"/>
  <c r="L132" i="5" s="1"/>
  <c r="O132" i="5" a="1"/>
  <c r="O132" i="5" s="1"/>
  <c r="N132" i="5" a="1"/>
  <c r="N132" i="5" s="1"/>
  <c r="M132" i="5" a="1"/>
  <c r="M132" i="5" s="1"/>
  <c r="Q132" i="5" a="1"/>
  <c r="Q132" i="5" s="1"/>
  <c r="P164" i="5" a="1"/>
  <c r="P164" i="5" s="1"/>
  <c r="O164" i="5" a="1"/>
  <c r="O164" i="5" s="1"/>
  <c r="N164" i="5" a="1"/>
  <c r="N164" i="5" s="1"/>
  <c r="M164" i="5" a="1"/>
  <c r="M164" i="5" s="1"/>
  <c r="L164" i="5" a="1"/>
  <c r="L164" i="5" s="1"/>
  <c r="Q164" i="5" a="1"/>
  <c r="Q164" i="5" s="1"/>
  <c r="P196" i="5" a="1"/>
  <c r="P196" i="5" s="1"/>
  <c r="O196" i="5" a="1"/>
  <c r="O196" i="5" s="1"/>
  <c r="N196" i="5" a="1"/>
  <c r="N196" i="5" s="1"/>
  <c r="M196" i="5" a="1"/>
  <c r="M196" i="5" s="1"/>
  <c r="L196" i="5" a="1"/>
  <c r="L196" i="5" s="1"/>
  <c r="Q196" i="5" a="1"/>
  <c r="Q196" i="5" s="1"/>
  <c r="P228" i="5" a="1"/>
  <c r="P228" i="5" s="1"/>
  <c r="L228" i="5" a="1"/>
  <c r="L228" i="5" s="1"/>
  <c r="O228" i="5" a="1"/>
  <c r="O228" i="5" s="1"/>
  <c r="N228" i="5" a="1"/>
  <c r="N228" i="5" s="1"/>
  <c r="M228" i="5" a="1"/>
  <c r="M228" i="5" s="1"/>
  <c r="Q228" i="5" a="1"/>
  <c r="Q228" i="5" s="1"/>
  <c r="P260" i="5" a="1"/>
  <c r="P260" i="5" s="1"/>
  <c r="L260" i="5" a="1"/>
  <c r="L260" i="5" s="1"/>
  <c r="O260" i="5" a="1"/>
  <c r="O260" i="5" s="1"/>
  <c r="N260" i="5" a="1"/>
  <c r="N260" i="5" s="1"/>
  <c r="Q260" i="5" a="1"/>
  <c r="Q260" i="5" s="1"/>
  <c r="M260" i="5" a="1"/>
  <c r="M260" i="5" s="1"/>
  <c r="P292" i="5" a="1"/>
  <c r="P292" i="5" s="1"/>
  <c r="L292" i="5" a="1"/>
  <c r="L292" i="5" s="1"/>
  <c r="O292" i="5" a="1"/>
  <c r="O292" i="5" s="1"/>
  <c r="N292" i="5" a="1"/>
  <c r="N292" i="5" s="1"/>
  <c r="Q292" i="5" a="1"/>
  <c r="Q292" i="5" s="1"/>
  <c r="M292" i="5" a="1"/>
  <c r="M292" i="5" s="1"/>
  <c r="P324" i="5" a="1"/>
  <c r="P324" i="5" s="1"/>
  <c r="L324" i="5" a="1"/>
  <c r="L324" i="5" s="1"/>
  <c r="O324" i="5" a="1"/>
  <c r="O324" i="5" s="1"/>
  <c r="N324" i="5" a="1"/>
  <c r="N324" i="5" s="1"/>
  <c r="Q324" i="5" a="1"/>
  <c r="Q324" i="5" s="1"/>
  <c r="M324" i="5" a="1"/>
  <c r="M324" i="5" s="1"/>
  <c r="P356" i="5" a="1"/>
  <c r="P356" i="5" s="1"/>
  <c r="L356" i="5" a="1"/>
  <c r="L356" i="5" s="1"/>
  <c r="O356" i="5" a="1"/>
  <c r="O356" i="5" s="1"/>
  <c r="N356" i="5" a="1"/>
  <c r="N356" i="5" s="1"/>
  <c r="Q356" i="5" a="1"/>
  <c r="Q356" i="5" s="1"/>
  <c r="M356" i="5" a="1"/>
  <c r="M356" i="5" s="1"/>
  <c r="P395" i="5" a="1"/>
  <c r="P395" i="5" s="1"/>
  <c r="O395" i="5" a="1"/>
  <c r="O395" i="5" s="1"/>
  <c r="N395" i="5" a="1"/>
  <c r="N395" i="5" s="1"/>
  <c r="M395" i="5" a="1"/>
  <c r="M395" i="5" s="1"/>
  <c r="Q395" i="5" a="1"/>
  <c r="Q395" i="5" s="1"/>
  <c r="L395" i="5" a="1"/>
  <c r="L395" i="5" s="1"/>
  <c r="Q401" i="5" a="1"/>
  <c r="Q401" i="5" s="1"/>
  <c r="P401" i="5" a="1"/>
  <c r="P401" i="5" s="1"/>
  <c r="O401" i="5" a="1"/>
  <c r="O401" i="5" s="1"/>
  <c r="N401" i="5" a="1"/>
  <c r="N401" i="5" s="1"/>
  <c r="M401" i="5" a="1"/>
  <c r="M401" i="5" s="1"/>
  <c r="L401" i="5" a="1"/>
  <c r="L401" i="5" s="1"/>
  <c r="Q433" i="5" a="1"/>
  <c r="Q433" i="5" s="1"/>
  <c r="M433" i="5" a="1"/>
  <c r="M433" i="5" s="1"/>
  <c r="P433" i="5" a="1"/>
  <c r="P433" i="5" s="1"/>
  <c r="L433" i="5" a="1"/>
  <c r="L433" i="5" s="1"/>
  <c r="O433" i="5" a="1"/>
  <c r="O433" i="5" s="1"/>
  <c r="N433" i="5" a="1"/>
  <c r="N433" i="5" s="1"/>
  <c r="N465" i="5" a="1"/>
  <c r="N465" i="5" s="1"/>
  <c r="Q465" i="5" a="1"/>
  <c r="Q465" i="5" s="1"/>
  <c r="M465" i="5" a="1"/>
  <c r="M465" i="5" s="1"/>
  <c r="P465" i="5" a="1"/>
  <c r="P465" i="5" s="1"/>
  <c r="L465" i="5" a="1"/>
  <c r="L465" i="5" s="1"/>
  <c r="O465" i="5" a="1"/>
  <c r="O465" i="5" s="1"/>
  <c r="O635" i="5" a="1"/>
  <c r="O635" i="5" s="1"/>
  <c r="N635" i="5" a="1"/>
  <c r="N635" i="5" s="1"/>
  <c r="Q635" i="5" a="1"/>
  <c r="Q635" i="5" s="1"/>
  <c r="M635" i="5" a="1"/>
  <c r="M635" i="5" s="1"/>
  <c r="P635" i="5" a="1"/>
  <c r="P635" i="5" s="1"/>
  <c r="L635" i="5" a="1"/>
  <c r="L635" i="5" s="1"/>
  <c r="O402" i="5" a="1"/>
  <c r="O402" i="5" s="1"/>
  <c r="N402" i="5" a="1"/>
  <c r="N402" i="5" s="1"/>
  <c r="M402" i="5" a="1"/>
  <c r="M402" i="5" s="1"/>
  <c r="L402" i="5" a="1"/>
  <c r="L402" i="5" s="1"/>
  <c r="Q402" i="5" a="1"/>
  <c r="Q402" i="5" s="1"/>
  <c r="P402" i="5" a="1"/>
  <c r="P402" i="5" s="1"/>
  <c r="P434" i="5" a="1"/>
  <c r="P434" i="5" s="1"/>
  <c r="L434" i="5" a="1"/>
  <c r="L434" i="5" s="1"/>
  <c r="O434" i="5" a="1"/>
  <c r="O434" i="5" s="1"/>
  <c r="Q434" i="5" a="1"/>
  <c r="Q434" i="5" s="1"/>
  <c r="N434" i="5" a="1"/>
  <c r="N434" i="5" s="1"/>
  <c r="M434" i="5" a="1"/>
  <c r="M434" i="5" s="1"/>
  <c r="Q466" i="5" a="1"/>
  <c r="Q466" i="5" s="1"/>
  <c r="M466" i="5" a="1"/>
  <c r="M466" i="5" s="1"/>
  <c r="P466" i="5" a="1"/>
  <c r="P466" i="5" s="1"/>
  <c r="L466" i="5" a="1"/>
  <c r="L466" i="5" s="1"/>
  <c r="O466" i="5" a="1"/>
  <c r="O466" i="5" s="1"/>
  <c r="N466" i="5" a="1"/>
  <c r="N466" i="5" s="1"/>
  <c r="M411" i="5" a="1"/>
  <c r="M411" i="5" s="1"/>
  <c r="L411" i="5" a="1"/>
  <c r="L411" i="5" s="1"/>
  <c r="Q411" i="5" a="1"/>
  <c r="Q411" i="5" s="1"/>
  <c r="P411" i="5" a="1"/>
  <c r="P411" i="5" s="1"/>
  <c r="O411" i="5" a="1"/>
  <c r="O411" i="5" s="1"/>
  <c r="N411" i="5" a="1"/>
  <c r="N411" i="5" s="1"/>
  <c r="O443" i="5" a="1"/>
  <c r="O443" i="5" s="1"/>
  <c r="N443" i="5" a="1"/>
  <c r="N443" i="5" s="1"/>
  <c r="Q443" i="5" a="1"/>
  <c r="Q443" i="5" s="1"/>
  <c r="P443" i="5" a="1"/>
  <c r="P443" i="5" s="1"/>
  <c r="M443" i="5" a="1"/>
  <c r="M443" i="5" s="1"/>
  <c r="L443" i="5" a="1"/>
  <c r="L443" i="5" s="1"/>
  <c r="P475" i="5" a="1"/>
  <c r="P475" i="5" s="1"/>
  <c r="L475" i="5" a="1"/>
  <c r="L475" i="5" s="1"/>
  <c r="O475" i="5" a="1"/>
  <c r="O475" i="5" s="1"/>
  <c r="N475" i="5" a="1"/>
  <c r="N475" i="5" s="1"/>
  <c r="Q475" i="5" a="1"/>
  <c r="Q475" i="5" s="1"/>
  <c r="M475" i="5" a="1"/>
  <c r="M475" i="5" s="1"/>
  <c r="L420" i="5" a="1"/>
  <c r="L420" i="5" s="1"/>
  <c r="Q420" i="5" a="1"/>
  <c r="Q420" i="5" s="1"/>
  <c r="P420" i="5" a="1"/>
  <c r="P420" i="5" s="1"/>
  <c r="O420" i="5" a="1"/>
  <c r="O420" i="5" s="1"/>
  <c r="N420" i="5" a="1"/>
  <c r="N420" i="5" s="1"/>
  <c r="M420" i="5" a="1"/>
  <c r="M420" i="5" s="1"/>
  <c r="N452" i="5" a="1"/>
  <c r="N452" i="5" s="1"/>
  <c r="Q452" i="5" a="1"/>
  <c r="Q452" i="5" s="1"/>
  <c r="M452" i="5" a="1"/>
  <c r="M452" i="5" s="1"/>
  <c r="P452" i="5" a="1"/>
  <c r="P452" i="5" s="1"/>
  <c r="O452" i="5" a="1"/>
  <c r="O452" i="5" s="1"/>
  <c r="L452" i="5" a="1"/>
  <c r="L452" i="5" s="1"/>
  <c r="O484" i="5" a="1"/>
  <c r="O484" i="5" s="1"/>
  <c r="N484" i="5" a="1"/>
  <c r="N484" i="5" s="1"/>
  <c r="Q484" i="5" a="1"/>
  <c r="Q484" i="5" s="1"/>
  <c r="M484" i="5" a="1"/>
  <c r="M484" i="5" s="1"/>
  <c r="P484" i="5" a="1"/>
  <c r="P484" i="5" s="1"/>
  <c r="L484" i="5" a="1"/>
  <c r="L484" i="5" s="1"/>
  <c r="M512" i="5" a="1"/>
  <c r="M512" i="5" s="1"/>
  <c r="L512" i="5" a="1"/>
  <c r="L512" i="5" s="1"/>
  <c r="Q512" i="5" a="1"/>
  <c r="Q512" i="5" s="1"/>
  <c r="P512" i="5" a="1"/>
  <c r="P512" i="5" s="1"/>
  <c r="O512" i="5" a="1"/>
  <c r="O512" i="5" s="1"/>
  <c r="N512" i="5" a="1"/>
  <c r="N512" i="5" s="1"/>
  <c r="N544" i="5" a="1"/>
  <c r="N544" i="5" s="1"/>
  <c r="Q544" i="5" a="1"/>
  <c r="Q544" i="5" s="1"/>
  <c r="M544" i="5" a="1"/>
  <c r="M544" i="5" s="1"/>
  <c r="P544" i="5" a="1"/>
  <c r="P544" i="5" s="1"/>
  <c r="L544" i="5" a="1"/>
  <c r="L544" i="5" s="1"/>
  <c r="O544" i="5" a="1"/>
  <c r="O544" i="5" s="1"/>
  <c r="N576" i="5" a="1"/>
  <c r="N576" i="5" s="1"/>
  <c r="Q576" i="5" a="1"/>
  <c r="Q576" i="5" s="1"/>
  <c r="M576" i="5" a="1"/>
  <c r="M576" i="5" s="1"/>
  <c r="P576" i="5" a="1"/>
  <c r="P576" i="5" s="1"/>
  <c r="L576" i="5" a="1"/>
  <c r="L576" i="5" s="1"/>
  <c r="O576" i="5" a="1"/>
  <c r="O576" i="5" s="1"/>
  <c r="P493" i="5" a="1"/>
  <c r="P493" i="5" s="1"/>
  <c r="O493" i="5" a="1"/>
  <c r="O493" i="5" s="1"/>
  <c r="N493" i="5" a="1"/>
  <c r="N493" i="5" s="1"/>
  <c r="M493" i="5" a="1"/>
  <c r="M493" i="5" s="1"/>
  <c r="L493" i="5" a="1"/>
  <c r="L493" i="5" s="1"/>
  <c r="Q493" i="5" a="1"/>
  <c r="Q493" i="5" s="1"/>
  <c r="P525" i="5" a="1"/>
  <c r="P525" i="5" s="1"/>
  <c r="O525" i="5" a="1"/>
  <c r="O525" i="5" s="1"/>
  <c r="N525" i="5" a="1"/>
  <c r="N525" i="5" s="1"/>
  <c r="M525" i="5" a="1"/>
  <c r="M525" i="5" s="1"/>
  <c r="L525" i="5" a="1"/>
  <c r="L525" i="5" s="1"/>
  <c r="Q525" i="5" a="1"/>
  <c r="Q525" i="5" s="1"/>
  <c r="Q557" i="5" a="1"/>
  <c r="Q557" i="5" s="1"/>
  <c r="M557" i="5" a="1"/>
  <c r="M557" i="5" s="1"/>
  <c r="P557" i="5" a="1"/>
  <c r="P557" i="5" s="1"/>
  <c r="L557" i="5" a="1"/>
  <c r="L557" i="5" s="1"/>
  <c r="O557" i="5" a="1"/>
  <c r="O557" i="5" s="1"/>
  <c r="N557" i="5" a="1"/>
  <c r="N557" i="5" s="1"/>
  <c r="P693" i="5" a="1"/>
  <c r="P693" i="5" s="1"/>
  <c r="O693" i="5" a="1"/>
  <c r="O693" i="5" s="1"/>
  <c r="N693" i="5" a="1"/>
  <c r="N693" i="5" s="1"/>
  <c r="M693" i="5" a="1"/>
  <c r="M693" i="5" s="1"/>
  <c r="L693" i="5" a="1"/>
  <c r="L693" i="5" s="1"/>
  <c r="Q693" i="5" a="1"/>
  <c r="Q693" i="5" s="1"/>
  <c r="Q498" i="5" a="1"/>
  <c r="Q498" i="5" s="1"/>
  <c r="P498" i="5" a="1"/>
  <c r="P498" i="5" s="1"/>
  <c r="O498" i="5" a="1"/>
  <c r="O498" i="5" s="1"/>
  <c r="N498" i="5" a="1"/>
  <c r="N498" i="5" s="1"/>
  <c r="M498" i="5" a="1"/>
  <c r="M498" i="5" s="1"/>
  <c r="L498" i="5" a="1"/>
  <c r="L498" i="5" s="1"/>
  <c r="Q530" i="5" a="1"/>
  <c r="Q530" i="5" s="1"/>
  <c r="P530" i="5" a="1"/>
  <c r="P530" i="5" s="1"/>
  <c r="O530" i="5" a="1"/>
  <c r="O530" i="5" s="1"/>
  <c r="N530" i="5" a="1"/>
  <c r="N530" i="5" s="1"/>
  <c r="M530" i="5" a="1"/>
  <c r="M530" i="5" s="1"/>
  <c r="L530" i="5" a="1"/>
  <c r="L530" i="5" s="1"/>
  <c r="P562" i="5" a="1"/>
  <c r="P562" i="5" s="1"/>
  <c r="L562" i="5" a="1"/>
  <c r="L562" i="5" s="1"/>
  <c r="O562" i="5" a="1"/>
  <c r="O562" i="5" s="1"/>
  <c r="N562" i="5" a="1"/>
  <c r="N562" i="5" s="1"/>
  <c r="Q562" i="5" a="1"/>
  <c r="Q562" i="5" s="1"/>
  <c r="M562" i="5" a="1"/>
  <c r="M562" i="5" s="1"/>
  <c r="L611" i="5" a="1"/>
  <c r="L611" i="5" s="1"/>
  <c r="Q611" i="5" a="1"/>
  <c r="Q611" i="5" s="1"/>
  <c r="P611" i="5" a="1"/>
  <c r="P611" i="5" s="1"/>
  <c r="O611" i="5" a="1"/>
  <c r="O611" i="5" s="1"/>
  <c r="N611" i="5" a="1"/>
  <c r="N611" i="5" s="1"/>
  <c r="M611" i="5" a="1"/>
  <c r="M611" i="5" s="1"/>
  <c r="N503" i="5" a="1"/>
  <c r="N503" i="5" s="1"/>
  <c r="M503" i="5" a="1"/>
  <c r="M503" i="5" s="1"/>
  <c r="L503" i="5" a="1"/>
  <c r="L503" i="5" s="1"/>
  <c r="Q503" i="5" a="1"/>
  <c r="Q503" i="5" s="1"/>
  <c r="P503" i="5" a="1"/>
  <c r="P503" i="5" s="1"/>
  <c r="O503" i="5" a="1"/>
  <c r="O503" i="5" s="1"/>
  <c r="N535" i="5" a="1"/>
  <c r="N535" i="5" s="1"/>
  <c r="M535" i="5" a="1"/>
  <c r="M535" i="5" s="1"/>
  <c r="L535" i="5" a="1"/>
  <c r="L535" i="5" s="1"/>
  <c r="Q535" i="5" a="1"/>
  <c r="Q535" i="5" s="1"/>
  <c r="P535" i="5" a="1"/>
  <c r="P535" i="5" s="1"/>
  <c r="O535" i="5" a="1"/>
  <c r="O535" i="5" s="1"/>
  <c r="O567" i="5" a="1"/>
  <c r="O567" i="5" s="1"/>
  <c r="N567" i="5" a="1"/>
  <c r="N567" i="5" s="1"/>
  <c r="Q567" i="5" a="1"/>
  <c r="Q567" i="5" s="1"/>
  <c r="M567" i="5" a="1"/>
  <c r="M567" i="5" s="1"/>
  <c r="P567" i="5" a="1"/>
  <c r="P567" i="5" s="1"/>
  <c r="L567" i="5" a="1"/>
  <c r="L567" i="5" s="1"/>
  <c r="N588" i="5" a="1"/>
  <c r="N588" i="5" s="1"/>
  <c r="M588" i="5" a="1"/>
  <c r="M588" i="5" s="1"/>
  <c r="L588" i="5" a="1"/>
  <c r="L588" i="5" s="1"/>
  <c r="Q588" i="5" a="1"/>
  <c r="Q588" i="5" s="1"/>
  <c r="P588" i="5" a="1"/>
  <c r="P588" i="5" s="1"/>
  <c r="O588" i="5" a="1"/>
  <c r="O588" i="5" s="1"/>
  <c r="N620" i="5" a="1"/>
  <c r="N620" i="5" s="1"/>
  <c r="M620" i="5" a="1"/>
  <c r="M620" i="5" s="1"/>
  <c r="L620" i="5" a="1"/>
  <c r="L620" i="5" s="1"/>
  <c r="Q620" i="5" a="1"/>
  <c r="Q620" i="5" s="1"/>
  <c r="P620" i="5" a="1"/>
  <c r="P620" i="5" s="1"/>
  <c r="O620" i="5" a="1"/>
  <c r="O620" i="5" s="1"/>
  <c r="N652" i="5" a="1"/>
  <c r="N652" i="5" s="1"/>
  <c r="Q652" i="5" a="1"/>
  <c r="Q652" i="5" s="1"/>
  <c r="M652" i="5" a="1"/>
  <c r="M652" i="5" s="1"/>
  <c r="P652" i="5" a="1"/>
  <c r="P652" i="5" s="1"/>
  <c r="L652" i="5" a="1"/>
  <c r="L652" i="5" s="1"/>
  <c r="O652" i="5" a="1"/>
  <c r="O652" i="5" s="1"/>
  <c r="O797" i="5" a="1"/>
  <c r="O797" i="5" s="1"/>
  <c r="N797" i="5" a="1"/>
  <c r="N797" i="5" s="1"/>
  <c r="Q797" i="5" a="1"/>
  <c r="Q797" i="5" s="1"/>
  <c r="M797" i="5" a="1"/>
  <c r="M797" i="5" s="1"/>
  <c r="P797" i="5" a="1"/>
  <c r="P797" i="5" s="1"/>
  <c r="L797" i="5" a="1"/>
  <c r="L797" i="5" s="1"/>
  <c r="P585" i="5" a="1"/>
  <c r="P585" i="5" s="1"/>
  <c r="O585" i="5" a="1"/>
  <c r="O585" i="5" s="1"/>
  <c r="N585" i="5" a="1"/>
  <c r="N585" i="5" s="1"/>
  <c r="M585" i="5" a="1"/>
  <c r="M585" i="5" s="1"/>
  <c r="L585" i="5" a="1"/>
  <c r="L585" i="5" s="1"/>
  <c r="Q585" i="5" a="1"/>
  <c r="Q585" i="5" s="1"/>
  <c r="P617" i="5" a="1"/>
  <c r="P617" i="5" s="1"/>
  <c r="O617" i="5" a="1"/>
  <c r="O617" i="5" s="1"/>
  <c r="N617" i="5" a="1"/>
  <c r="N617" i="5" s="1"/>
  <c r="M617" i="5" a="1"/>
  <c r="M617" i="5" s="1"/>
  <c r="L617" i="5" a="1"/>
  <c r="L617" i="5" s="1"/>
  <c r="Q617" i="5" a="1"/>
  <c r="Q617" i="5" s="1"/>
  <c r="Q649" i="5" a="1"/>
  <c r="Q649" i="5" s="1"/>
  <c r="M649" i="5" a="1"/>
  <c r="M649" i="5" s="1"/>
  <c r="P649" i="5" a="1"/>
  <c r="P649" i="5" s="1"/>
  <c r="L649" i="5" a="1"/>
  <c r="L649" i="5" s="1"/>
  <c r="O649" i="5" a="1"/>
  <c r="O649" i="5" s="1"/>
  <c r="N649" i="5" a="1"/>
  <c r="N649" i="5" s="1"/>
  <c r="O769" i="5" a="1"/>
  <c r="O769" i="5" s="1"/>
  <c r="N769" i="5" a="1"/>
  <c r="N769" i="5" s="1"/>
  <c r="Q769" i="5" a="1"/>
  <c r="Q769" i="5" s="1"/>
  <c r="M769" i="5" a="1"/>
  <c r="M769" i="5" s="1"/>
  <c r="P769" i="5" a="1"/>
  <c r="P769" i="5" s="1"/>
  <c r="L769" i="5" a="1"/>
  <c r="L769" i="5" s="1"/>
  <c r="L594" i="5" a="1"/>
  <c r="L594" i="5" s="1"/>
  <c r="Q594" i="5" a="1"/>
  <c r="Q594" i="5" s="1"/>
  <c r="P594" i="5" a="1"/>
  <c r="P594" i="5" s="1"/>
  <c r="O594" i="5" a="1"/>
  <c r="O594" i="5" s="1"/>
  <c r="N594" i="5" a="1"/>
  <c r="N594" i="5" s="1"/>
  <c r="M594" i="5" a="1"/>
  <c r="M594" i="5" s="1"/>
  <c r="L626" i="5" a="1"/>
  <c r="L626" i="5" s="1"/>
  <c r="Q626" i="5" a="1"/>
  <c r="Q626" i="5" s="1"/>
  <c r="P626" i="5" a="1"/>
  <c r="P626" i="5" s="1"/>
  <c r="O626" i="5" a="1"/>
  <c r="O626" i="5" s="1"/>
  <c r="N626" i="5" a="1"/>
  <c r="N626" i="5" s="1"/>
  <c r="M626" i="5" a="1"/>
  <c r="M626" i="5" s="1"/>
  <c r="P658" i="5" a="1"/>
  <c r="P658" i="5" s="1"/>
  <c r="L658" i="5" a="1"/>
  <c r="L658" i="5" s="1"/>
  <c r="O658" i="5" a="1"/>
  <c r="O658" i="5" s="1"/>
  <c r="N658" i="5" a="1"/>
  <c r="N658" i="5" s="1"/>
  <c r="Q658" i="5" a="1"/>
  <c r="Q658" i="5" s="1"/>
  <c r="M658" i="5" a="1"/>
  <c r="M658" i="5" s="1"/>
  <c r="Q663" i="5" a="1"/>
  <c r="Q663" i="5" s="1"/>
  <c r="P663" i="5" a="1"/>
  <c r="P663" i="5" s="1"/>
  <c r="O663" i="5" a="1"/>
  <c r="O663" i="5" s="1"/>
  <c r="N663" i="5" a="1"/>
  <c r="N663" i="5" s="1"/>
  <c r="M663" i="5" a="1"/>
  <c r="M663" i="5" s="1"/>
  <c r="L663" i="5" a="1"/>
  <c r="L663" i="5" s="1"/>
  <c r="M682" i="5" a="1"/>
  <c r="M682" i="5" s="1"/>
  <c r="L682" i="5" a="1"/>
  <c r="L682" i="5" s="1"/>
  <c r="Q682" i="5" a="1"/>
  <c r="Q682" i="5" s="1"/>
  <c r="P682" i="5" a="1"/>
  <c r="P682" i="5" s="1"/>
  <c r="O682" i="5" a="1"/>
  <c r="O682" i="5" s="1"/>
  <c r="N682" i="5" a="1"/>
  <c r="N682" i="5" s="1"/>
  <c r="M714" i="5" a="1"/>
  <c r="M714" i="5" s="1"/>
  <c r="L714" i="5" a="1"/>
  <c r="L714" i="5" s="1"/>
  <c r="Q714" i="5" a="1"/>
  <c r="Q714" i="5" s="1"/>
  <c r="P714" i="5" a="1"/>
  <c r="P714" i="5" s="1"/>
  <c r="O714" i="5" a="1"/>
  <c r="O714" i="5" s="1"/>
  <c r="N714" i="5" a="1"/>
  <c r="N714" i="5" s="1"/>
  <c r="N746" i="5" a="1"/>
  <c r="N746" i="5" s="1"/>
  <c r="P746" i="5" a="1"/>
  <c r="P746" i="5" s="1"/>
  <c r="Q746" i="5" a="1"/>
  <c r="Q746" i="5" s="1"/>
  <c r="O746" i="5" a="1"/>
  <c r="O746" i="5" s="1"/>
  <c r="M746" i="5" a="1"/>
  <c r="M746" i="5" s="1"/>
  <c r="L746" i="5" a="1"/>
  <c r="L746" i="5" s="1"/>
  <c r="N778" i="5" a="1"/>
  <c r="N778" i="5" s="1"/>
  <c r="Q778" i="5" a="1"/>
  <c r="Q778" i="5" s="1"/>
  <c r="M778" i="5" a="1"/>
  <c r="M778" i="5" s="1"/>
  <c r="P778" i="5" a="1"/>
  <c r="P778" i="5" s="1"/>
  <c r="L778" i="5" a="1"/>
  <c r="L778" i="5" s="1"/>
  <c r="O778" i="5" a="1"/>
  <c r="O778" i="5" s="1"/>
  <c r="M667" i="5" a="1"/>
  <c r="M667" i="5" s="1"/>
  <c r="L667" i="5" a="1"/>
  <c r="L667" i="5" s="1"/>
  <c r="Q667" i="5" a="1"/>
  <c r="Q667" i="5" s="1"/>
  <c r="P667" i="5" a="1"/>
  <c r="P667" i="5" s="1"/>
  <c r="O667" i="5" a="1"/>
  <c r="O667" i="5" s="1"/>
  <c r="N667" i="5" a="1"/>
  <c r="N667" i="5" s="1"/>
  <c r="M699" i="5" a="1"/>
  <c r="M699" i="5" s="1"/>
  <c r="L699" i="5" a="1"/>
  <c r="L699" i="5" s="1"/>
  <c r="Q699" i="5" a="1"/>
  <c r="Q699" i="5" s="1"/>
  <c r="P699" i="5" a="1"/>
  <c r="P699" i="5" s="1"/>
  <c r="O699" i="5" a="1"/>
  <c r="O699" i="5" s="1"/>
  <c r="N699" i="5" a="1"/>
  <c r="N699" i="5" s="1"/>
  <c r="M731" i="5" a="1"/>
  <c r="M731" i="5" s="1"/>
  <c r="L731" i="5" a="1"/>
  <c r="L731" i="5" s="1"/>
  <c r="Q731" i="5" a="1"/>
  <c r="Q731" i="5" s="1"/>
  <c r="P731" i="5" a="1"/>
  <c r="P731" i="5" s="1"/>
  <c r="O731" i="5" a="1"/>
  <c r="O731" i="5" s="1"/>
  <c r="N731" i="5" a="1"/>
  <c r="N731" i="5" s="1"/>
  <c r="Q763" i="5" a="1"/>
  <c r="Q763" i="5" s="1"/>
  <c r="M763" i="5" a="1"/>
  <c r="M763" i="5" s="1"/>
  <c r="P763" i="5" a="1"/>
  <c r="P763" i="5" s="1"/>
  <c r="L763" i="5" a="1"/>
  <c r="L763" i="5" s="1"/>
  <c r="O763" i="5" a="1"/>
  <c r="O763" i="5" s="1"/>
  <c r="N763" i="5" a="1"/>
  <c r="N763" i="5" s="1"/>
  <c r="Q795" i="5" a="1"/>
  <c r="Q795" i="5" s="1"/>
  <c r="M795" i="5" a="1"/>
  <c r="M795" i="5" s="1"/>
  <c r="P795" i="5" a="1"/>
  <c r="P795" i="5" s="1"/>
  <c r="L795" i="5" a="1"/>
  <c r="L795" i="5" s="1"/>
  <c r="O795" i="5" a="1"/>
  <c r="O795" i="5" s="1"/>
  <c r="N795" i="5" a="1"/>
  <c r="N795" i="5" s="1"/>
  <c r="P688" i="5" a="1"/>
  <c r="P688" i="5" s="1"/>
  <c r="O688" i="5" a="1"/>
  <c r="O688" i="5" s="1"/>
  <c r="N688" i="5" a="1"/>
  <c r="N688" i="5" s="1"/>
  <c r="M688" i="5" a="1"/>
  <c r="M688" i="5" s="1"/>
  <c r="Q688" i="5" a="1"/>
  <c r="Q688" i="5" s="1"/>
  <c r="L688" i="5" a="1"/>
  <c r="L688" i="5" s="1"/>
  <c r="P720" i="5" a="1"/>
  <c r="P720" i="5" s="1"/>
  <c r="O720" i="5" a="1"/>
  <c r="O720" i="5" s="1"/>
  <c r="N720" i="5" a="1"/>
  <c r="N720" i="5" s="1"/>
  <c r="M720" i="5" a="1"/>
  <c r="M720" i="5" s="1"/>
  <c r="L720" i="5" a="1"/>
  <c r="L720" i="5" s="1"/>
  <c r="Q720" i="5" a="1"/>
  <c r="Q720" i="5" s="1"/>
  <c r="P752" i="5" a="1"/>
  <c r="P752" i="5" s="1"/>
  <c r="L752" i="5" a="1"/>
  <c r="L752" i="5" s="1"/>
  <c r="O752" i="5" a="1"/>
  <c r="O752" i="5" s="1"/>
  <c r="N752" i="5" a="1"/>
  <c r="N752" i="5" s="1"/>
  <c r="Q752" i="5" a="1"/>
  <c r="Q752" i="5" s="1"/>
  <c r="M752" i="5" a="1"/>
  <c r="M752" i="5" s="1"/>
  <c r="P784" i="5" a="1"/>
  <c r="P784" i="5" s="1"/>
  <c r="L784" i="5" a="1"/>
  <c r="L784" i="5" s="1"/>
  <c r="O784" i="5" a="1"/>
  <c r="O784" i="5" s="1"/>
  <c r="N784" i="5" a="1"/>
  <c r="N784" i="5" s="1"/>
  <c r="Q784" i="5" a="1"/>
  <c r="Q784" i="5" s="1"/>
  <c r="M784" i="5" a="1"/>
  <c r="M784" i="5" s="1"/>
  <c r="N817" i="5" a="1"/>
  <c r="N817" i="5" s="1"/>
  <c r="Q817" i="5" a="1"/>
  <c r="Q817" i="5" s="1"/>
  <c r="M817" i="5" a="1"/>
  <c r="M817" i="5" s="1"/>
  <c r="P817" i="5" a="1"/>
  <c r="P817" i="5" s="1"/>
  <c r="L817" i="5" a="1"/>
  <c r="L817" i="5" s="1"/>
  <c r="O817" i="5" a="1"/>
  <c r="O817" i="5" s="1"/>
  <c r="Q802" i="5" a="1"/>
  <c r="Q802" i="5" s="1"/>
  <c r="P802" i="5" a="1"/>
  <c r="P802" i="5" s="1"/>
  <c r="O802" i="5" a="1"/>
  <c r="O802" i="5" s="1"/>
  <c r="N802" i="5" a="1"/>
  <c r="N802" i="5" s="1"/>
  <c r="M802" i="5" a="1"/>
  <c r="M802" i="5" s="1"/>
  <c r="L802" i="5" a="1"/>
  <c r="L802" i="5" s="1"/>
  <c r="P922" i="5" a="1"/>
  <c r="P922" i="5" s="1"/>
  <c r="O922" i="5" a="1"/>
  <c r="O922" i="5" s="1"/>
  <c r="N922" i="5" a="1"/>
  <c r="N922" i="5" s="1"/>
  <c r="M922" i="5" a="1"/>
  <c r="M922" i="5" s="1"/>
  <c r="L922" i="5" a="1"/>
  <c r="L922" i="5" s="1"/>
  <c r="Q922" i="5" a="1"/>
  <c r="Q922" i="5" s="1"/>
  <c r="Q1057" i="5" a="1"/>
  <c r="Q1057" i="5" s="1"/>
  <c r="P1057" i="5" a="1"/>
  <c r="P1057" i="5" s="1"/>
  <c r="O1057" i="5" a="1"/>
  <c r="O1057" i="5" s="1"/>
  <c r="N1057" i="5" a="1"/>
  <c r="N1057" i="5" s="1"/>
  <c r="M1057" i="5" a="1"/>
  <c r="M1057" i="5" s="1"/>
  <c r="L1057" i="5" a="1"/>
  <c r="L1057" i="5" s="1"/>
  <c r="N974" i="5" a="1"/>
  <c r="N974" i="5" s="1"/>
  <c r="Q974" i="5" a="1"/>
  <c r="Q974" i="5" s="1"/>
  <c r="M974" i="5" a="1"/>
  <c r="M974" i="5" s="1"/>
  <c r="P974" i="5" a="1"/>
  <c r="P974" i="5" s="1"/>
  <c r="L974" i="5" a="1"/>
  <c r="L974" i="5" s="1"/>
  <c r="O974" i="5" a="1"/>
  <c r="O974" i="5" s="1"/>
  <c r="O812" i="5" a="1"/>
  <c r="O812" i="5" s="1"/>
  <c r="N812" i="5" a="1"/>
  <c r="N812" i="5" s="1"/>
  <c r="Q812" i="5" a="1"/>
  <c r="Q812" i="5" s="1"/>
  <c r="M812" i="5" a="1"/>
  <c r="M812" i="5" s="1"/>
  <c r="P812" i="5" a="1"/>
  <c r="P812" i="5" s="1"/>
  <c r="L812" i="5" a="1"/>
  <c r="L812" i="5" s="1"/>
  <c r="Q835" i="5" a="1"/>
  <c r="Q835" i="5" s="1"/>
  <c r="P835" i="5" a="1"/>
  <c r="P835" i="5" s="1"/>
  <c r="O835" i="5" a="1"/>
  <c r="O835" i="5" s="1"/>
  <c r="N835" i="5" a="1"/>
  <c r="N835" i="5" s="1"/>
  <c r="M835" i="5" a="1"/>
  <c r="M835" i="5" s="1"/>
  <c r="L835" i="5" a="1"/>
  <c r="L835" i="5" s="1"/>
  <c r="N867" i="5" a="1"/>
  <c r="N867" i="5" s="1"/>
  <c r="L867" i="5" a="1"/>
  <c r="L867" i="5" s="1"/>
  <c r="Q867" i="5" a="1"/>
  <c r="Q867" i="5" s="1"/>
  <c r="P867" i="5" a="1"/>
  <c r="P867" i="5" s="1"/>
  <c r="O867" i="5" a="1"/>
  <c r="O867" i="5" s="1"/>
  <c r="M867" i="5" a="1"/>
  <c r="M867" i="5" s="1"/>
  <c r="N899" i="5" a="1"/>
  <c r="N899" i="5" s="1"/>
  <c r="Q899" i="5" a="1"/>
  <c r="Q899" i="5" s="1"/>
  <c r="M899" i="5" a="1"/>
  <c r="M899" i="5" s="1"/>
  <c r="P899" i="5" a="1"/>
  <c r="P899" i="5" s="1"/>
  <c r="L899" i="5" a="1"/>
  <c r="L899" i="5" s="1"/>
  <c r="O899" i="5" a="1"/>
  <c r="O899" i="5" s="1"/>
  <c r="O962" i="5" a="1"/>
  <c r="O962" i="5" s="1"/>
  <c r="N962" i="5" a="1"/>
  <c r="N962" i="5" s="1"/>
  <c r="M962" i="5" a="1"/>
  <c r="M962" i="5" s="1"/>
  <c r="L962" i="5" a="1"/>
  <c r="L962" i="5" s="1"/>
  <c r="Q962" i="5" a="1"/>
  <c r="Q962" i="5" s="1"/>
  <c r="P962" i="5" a="1"/>
  <c r="P962" i="5" s="1"/>
  <c r="Q840" i="5" a="1"/>
  <c r="Q840" i="5" s="1"/>
  <c r="P840" i="5" a="1"/>
  <c r="P840" i="5" s="1"/>
  <c r="O840" i="5" a="1"/>
  <c r="O840" i="5" s="1"/>
  <c r="N840" i="5" a="1"/>
  <c r="N840" i="5" s="1"/>
  <c r="M840" i="5" a="1"/>
  <c r="M840" i="5" s="1"/>
  <c r="L840" i="5" a="1"/>
  <c r="L840" i="5" s="1"/>
  <c r="Q872" i="5" a="1"/>
  <c r="Q872" i="5" s="1"/>
  <c r="M872" i="5" a="1"/>
  <c r="M872" i="5" s="1"/>
  <c r="P872" i="5" a="1"/>
  <c r="P872" i="5" s="1"/>
  <c r="L872" i="5" a="1"/>
  <c r="L872" i="5" s="1"/>
  <c r="O872" i="5" a="1"/>
  <c r="O872" i="5" s="1"/>
  <c r="N872" i="5" a="1"/>
  <c r="N872" i="5" s="1"/>
  <c r="Q904" i="5" a="1"/>
  <c r="Q904" i="5" s="1"/>
  <c r="M904" i="5" a="1"/>
  <c r="M904" i="5" s="1"/>
  <c r="P904" i="5" a="1"/>
  <c r="P904" i="5" s="1"/>
  <c r="L904" i="5" a="1"/>
  <c r="L904" i="5" s="1"/>
  <c r="O904" i="5" a="1"/>
  <c r="O904" i="5" s="1"/>
  <c r="N904" i="5" a="1"/>
  <c r="N904" i="5" s="1"/>
  <c r="N982" i="5" a="1"/>
  <c r="N982" i="5" s="1"/>
  <c r="Q982" i="5" a="1"/>
  <c r="Q982" i="5" s="1"/>
  <c r="M982" i="5" a="1"/>
  <c r="M982" i="5" s="1"/>
  <c r="P982" i="5" a="1"/>
  <c r="P982" i="5" s="1"/>
  <c r="L982" i="5" a="1"/>
  <c r="L982" i="5" s="1"/>
  <c r="O982" i="5" a="1"/>
  <c r="O982" i="5" s="1"/>
  <c r="P845" i="5" a="1"/>
  <c r="P845" i="5" s="1"/>
  <c r="O845" i="5" a="1"/>
  <c r="O845" i="5" s="1"/>
  <c r="N845" i="5" a="1"/>
  <c r="N845" i="5" s="1"/>
  <c r="M845" i="5" a="1"/>
  <c r="M845" i="5" s="1"/>
  <c r="L845" i="5" a="1"/>
  <c r="L845" i="5" s="1"/>
  <c r="Q845" i="5" a="1"/>
  <c r="Q845" i="5" s="1"/>
  <c r="P877" i="5" a="1"/>
  <c r="P877" i="5" s="1"/>
  <c r="L877" i="5" a="1"/>
  <c r="L877" i="5" s="1"/>
  <c r="O877" i="5" a="1"/>
  <c r="O877" i="5" s="1"/>
  <c r="N877" i="5" a="1"/>
  <c r="N877" i="5" s="1"/>
  <c r="M877" i="5" a="1"/>
  <c r="M877" i="5" s="1"/>
  <c r="Q877" i="5" a="1"/>
  <c r="Q877" i="5" s="1"/>
  <c r="P909" i="5" a="1"/>
  <c r="P909" i="5" s="1"/>
  <c r="L909" i="5" a="1"/>
  <c r="L909" i="5" s="1"/>
  <c r="O909" i="5" a="1"/>
  <c r="O909" i="5" s="1"/>
  <c r="N909" i="5" a="1"/>
  <c r="N909" i="5" s="1"/>
  <c r="M909" i="5" a="1"/>
  <c r="M909" i="5" s="1"/>
  <c r="Q909" i="5" a="1"/>
  <c r="Q909" i="5" s="1"/>
  <c r="N1002" i="5" a="1"/>
  <c r="N1002" i="5" s="1"/>
  <c r="Q1002" i="5" a="1"/>
  <c r="Q1002" i="5" s="1"/>
  <c r="M1002" i="5" a="1"/>
  <c r="M1002" i="5" s="1"/>
  <c r="P1002" i="5" a="1"/>
  <c r="P1002" i="5" s="1"/>
  <c r="L1002" i="5" a="1"/>
  <c r="L1002" i="5" s="1"/>
  <c r="O1002" i="5" a="1"/>
  <c r="O1002" i="5" s="1"/>
  <c r="O1105" i="5" a="1"/>
  <c r="O1105" i="5" s="1"/>
  <c r="N1105" i="5" a="1"/>
  <c r="N1105" i="5" s="1"/>
  <c r="Q1105" i="5" a="1"/>
  <c r="Q1105" i="5" s="1"/>
  <c r="M1105" i="5" a="1"/>
  <c r="M1105" i="5" s="1"/>
  <c r="P1105" i="5" a="1"/>
  <c r="P1105" i="5" s="1"/>
  <c r="L1105" i="5" a="1"/>
  <c r="L1105" i="5" s="1"/>
  <c r="M943" i="5" a="1"/>
  <c r="M943" i="5" s="1"/>
  <c r="L943" i="5" a="1"/>
  <c r="L943" i="5" s="1"/>
  <c r="Q943" i="5" a="1"/>
  <c r="Q943" i="5" s="1"/>
  <c r="P943" i="5" a="1"/>
  <c r="P943" i="5" s="1"/>
  <c r="O943" i="5" a="1"/>
  <c r="O943" i="5" s="1"/>
  <c r="N943" i="5" a="1"/>
  <c r="N943" i="5" s="1"/>
  <c r="Q975" i="5" a="1"/>
  <c r="Q975" i="5" s="1"/>
  <c r="M975" i="5" a="1"/>
  <c r="M975" i="5" s="1"/>
  <c r="P975" i="5" a="1"/>
  <c r="P975" i="5" s="1"/>
  <c r="L975" i="5" a="1"/>
  <c r="L975" i="5" s="1"/>
  <c r="O975" i="5" a="1"/>
  <c r="O975" i="5" s="1"/>
  <c r="N975" i="5" a="1"/>
  <c r="N975" i="5" s="1"/>
  <c r="Q1007" i="5" a="1"/>
  <c r="Q1007" i="5" s="1"/>
  <c r="M1007" i="5" a="1"/>
  <c r="M1007" i="5" s="1"/>
  <c r="P1007" i="5" a="1"/>
  <c r="P1007" i="5" s="1"/>
  <c r="L1007" i="5" a="1"/>
  <c r="L1007" i="5" s="1"/>
  <c r="O1007" i="5" a="1"/>
  <c r="O1007" i="5" s="1"/>
  <c r="N1007" i="5" a="1"/>
  <c r="N1007" i="5" s="1"/>
  <c r="O1077" i="5" a="1"/>
  <c r="O1077" i="5" s="1"/>
  <c r="N1077" i="5" a="1"/>
  <c r="N1077" i="5" s="1"/>
  <c r="Q1077" i="5" a="1"/>
  <c r="Q1077" i="5" s="1"/>
  <c r="M1077" i="5" a="1"/>
  <c r="M1077" i="5" s="1"/>
  <c r="P1077" i="5" a="1"/>
  <c r="P1077" i="5" s="1"/>
  <c r="L1077" i="5" a="1"/>
  <c r="L1077" i="5" s="1"/>
  <c r="L936" i="5" a="1"/>
  <c r="L936" i="5" s="1"/>
  <c r="Q936" i="5" a="1"/>
  <c r="Q936" i="5" s="1"/>
  <c r="P936" i="5" a="1"/>
  <c r="P936" i="5" s="1"/>
  <c r="O936" i="5" a="1"/>
  <c r="O936" i="5" s="1"/>
  <c r="N936" i="5" a="1"/>
  <c r="N936" i="5" s="1"/>
  <c r="M936" i="5" a="1"/>
  <c r="M936" i="5" s="1"/>
  <c r="P968" i="5" a="1"/>
  <c r="P968" i="5" s="1"/>
  <c r="L968" i="5" a="1"/>
  <c r="L968" i="5" s="1"/>
  <c r="O968" i="5" a="1"/>
  <c r="O968" i="5" s="1"/>
  <c r="N968" i="5" a="1"/>
  <c r="N968" i="5" s="1"/>
  <c r="M968" i="5" a="1"/>
  <c r="M968" i="5" s="1"/>
  <c r="Q968" i="5" a="1"/>
  <c r="Q968" i="5" s="1"/>
  <c r="P1000" i="5" a="1"/>
  <c r="P1000" i="5" s="1"/>
  <c r="L1000" i="5" a="1"/>
  <c r="L1000" i="5" s="1"/>
  <c r="O1000" i="5" a="1"/>
  <c r="O1000" i="5" s="1"/>
  <c r="N1000" i="5" a="1"/>
  <c r="N1000" i="5" s="1"/>
  <c r="M1000" i="5" a="1"/>
  <c r="M1000" i="5" s="1"/>
  <c r="Q1000" i="5" a="1"/>
  <c r="Q1000" i="5" s="1"/>
  <c r="M1061" i="5" a="1"/>
  <c r="M1061" i="5" s="1"/>
  <c r="L1061" i="5" a="1"/>
  <c r="L1061" i="5" s="1"/>
  <c r="Q1061" i="5" a="1"/>
  <c r="Q1061" i="5" s="1"/>
  <c r="P1061" i="5" a="1"/>
  <c r="P1061" i="5" s="1"/>
  <c r="O1061" i="5" a="1"/>
  <c r="O1061" i="5" s="1"/>
  <c r="N1061" i="5" a="1"/>
  <c r="N1061" i="5" s="1"/>
  <c r="Q929" i="5" a="1"/>
  <c r="Q929" i="5" s="1"/>
  <c r="P929" i="5" a="1"/>
  <c r="P929" i="5" s="1"/>
  <c r="O929" i="5" a="1"/>
  <c r="O929" i="5" s="1"/>
  <c r="N929" i="5" a="1"/>
  <c r="N929" i="5" s="1"/>
  <c r="M929" i="5" a="1"/>
  <c r="M929" i="5" s="1"/>
  <c r="L929" i="5" a="1"/>
  <c r="L929" i="5" s="1"/>
  <c r="Q961" i="5" a="1"/>
  <c r="Q961" i="5" s="1"/>
  <c r="P961" i="5" a="1"/>
  <c r="P961" i="5" s="1"/>
  <c r="O961" i="5" a="1"/>
  <c r="O961" i="5" s="1"/>
  <c r="N961" i="5" a="1"/>
  <c r="N961" i="5" s="1"/>
  <c r="M961" i="5" a="1"/>
  <c r="M961" i="5" s="1"/>
  <c r="L961" i="5" a="1"/>
  <c r="L961" i="5" s="1"/>
  <c r="O993" i="5" a="1"/>
  <c r="O993" i="5" s="1"/>
  <c r="N993" i="5" a="1"/>
  <c r="N993" i="5" s="1"/>
  <c r="Q993" i="5" a="1"/>
  <c r="Q993" i="5" s="1"/>
  <c r="M993" i="5" a="1"/>
  <c r="M993" i="5" s="1"/>
  <c r="L993" i="5" a="1"/>
  <c r="L993" i="5" s="1"/>
  <c r="P993" i="5" a="1"/>
  <c r="P993" i="5" s="1"/>
  <c r="Q1037" i="5" a="1"/>
  <c r="Q1037" i="5" s="1"/>
  <c r="P1037" i="5" a="1"/>
  <c r="P1037" i="5" s="1"/>
  <c r="O1037" i="5" a="1"/>
  <c r="O1037" i="5" s="1"/>
  <c r="N1037" i="5" a="1"/>
  <c r="N1037" i="5" s="1"/>
  <c r="M1037" i="5" a="1"/>
  <c r="M1037" i="5" s="1"/>
  <c r="L1037" i="5" a="1"/>
  <c r="L1037" i="5" s="1"/>
  <c r="P1050" i="5" a="1"/>
  <c r="P1050" i="5" s="1"/>
  <c r="O1050" i="5" a="1"/>
  <c r="O1050" i="5" s="1"/>
  <c r="N1050" i="5" a="1"/>
  <c r="N1050" i="5" s="1"/>
  <c r="M1050" i="5" a="1"/>
  <c r="M1050" i="5" s="1"/>
  <c r="L1050" i="5" a="1"/>
  <c r="L1050" i="5" s="1"/>
  <c r="Q1050" i="5" a="1"/>
  <c r="Q1050" i="5" s="1"/>
  <c r="N1082" i="5" a="1"/>
  <c r="N1082" i="5" s="1"/>
  <c r="Q1082" i="5" a="1"/>
  <c r="Q1082" i="5" s="1"/>
  <c r="M1082" i="5" a="1"/>
  <c r="M1082" i="5" s="1"/>
  <c r="P1082" i="5" a="1"/>
  <c r="P1082" i="5" s="1"/>
  <c r="L1082" i="5" a="1"/>
  <c r="L1082" i="5" s="1"/>
  <c r="O1082" i="5" a="1"/>
  <c r="O1082" i="5" s="1"/>
  <c r="N1152" i="5" a="1"/>
  <c r="N1152" i="5" s="1"/>
  <c r="Q1152" i="5" a="1"/>
  <c r="Q1152" i="5" s="1"/>
  <c r="M1152" i="5" a="1"/>
  <c r="M1152" i="5" s="1"/>
  <c r="P1152" i="5" a="1"/>
  <c r="P1152" i="5" s="1"/>
  <c r="O1152" i="5" a="1"/>
  <c r="O1152" i="5" s="1"/>
  <c r="L1152" i="5" a="1"/>
  <c r="L1152" i="5" s="1"/>
  <c r="Q1047" i="5" a="1"/>
  <c r="Q1047" i="5" s="1"/>
  <c r="P1047" i="5" a="1"/>
  <c r="P1047" i="5" s="1"/>
  <c r="O1047" i="5" a="1"/>
  <c r="O1047" i="5" s="1"/>
  <c r="N1047" i="5" a="1"/>
  <c r="N1047" i="5" s="1"/>
  <c r="M1047" i="5" a="1"/>
  <c r="M1047" i="5" s="1"/>
  <c r="L1047" i="5" a="1"/>
  <c r="L1047" i="5" s="1"/>
  <c r="Q1079" i="5" a="1"/>
  <c r="Q1079" i="5" s="1"/>
  <c r="M1079" i="5" a="1"/>
  <c r="M1079" i="5" s="1"/>
  <c r="P1079" i="5" a="1"/>
  <c r="P1079" i="5" s="1"/>
  <c r="L1079" i="5" a="1"/>
  <c r="L1079" i="5" s="1"/>
  <c r="O1079" i="5" a="1"/>
  <c r="O1079" i="5" s="1"/>
  <c r="N1079" i="5" a="1"/>
  <c r="N1079" i="5" s="1"/>
  <c r="N1120" i="5" a="1"/>
  <c r="N1120" i="5" s="1"/>
  <c r="M1120" i="5" a="1"/>
  <c r="M1120" i="5" s="1"/>
  <c r="L1120" i="5" a="1"/>
  <c r="L1120" i="5" s="1"/>
  <c r="Q1120" i="5" a="1"/>
  <c r="Q1120" i="5" s="1"/>
  <c r="P1120" i="5" a="1"/>
  <c r="P1120" i="5" s="1"/>
  <c r="O1120" i="5" a="1"/>
  <c r="O1120" i="5" s="1"/>
  <c r="O1048" i="5" a="1"/>
  <c r="O1048" i="5" s="1"/>
  <c r="N1048" i="5" a="1"/>
  <c r="N1048" i="5" s="1"/>
  <c r="M1048" i="5" a="1"/>
  <c r="M1048" i="5" s="1"/>
  <c r="L1048" i="5" a="1"/>
  <c r="L1048" i="5" s="1"/>
  <c r="Q1048" i="5" a="1"/>
  <c r="Q1048" i="5" s="1"/>
  <c r="P1048" i="5" a="1"/>
  <c r="P1048" i="5" s="1"/>
  <c r="P1080" i="5" a="1"/>
  <c r="P1080" i="5" s="1"/>
  <c r="L1080" i="5" a="1"/>
  <c r="L1080" i="5" s="1"/>
  <c r="O1080" i="5" a="1"/>
  <c r="O1080" i="5" s="1"/>
  <c r="N1080" i="5" a="1"/>
  <c r="N1080" i="5" s="1"/>
  <c r="Q1080" i="5" a="1"/>
  <c r="Q1080" i="5" s="1"/>
  <c r="M1080" i="5" a="1"/>
  <c r="M1080" i="5" s="1"/>
  <c r="L1128" i="5" a="1"/>
  <c r="L1128" i="5" s="1"/>
  <c r="Q1128" i="5" a="1"/>
  <c r="Q1128" i="5" s="1"/>
  <c r="P1128" i="5" a="1"/>
  <c r="P1128" i="5" s="1"/>
  <c r="O1128" i="5" a="1"/>
  <c r="O1128" i="5" s="1"/>
  <c r="N1128" i="5" a="1"/>
  <c r="N1128" i="5" s="1"/>
  <c r="M1128" i="5" a="1"/>
  <c r="M1128" i="5" s="1"/>
  <c r="P1129" i="5" a="1"/>
  <c r="P1129" i="5" s="1"/>
  <c r="O1129" i="5" a="1"/>
  <c r="O1129" i="5" s="1"/>
  <c r="N1129" i="5" a="1"/>
  <c r="N1129" i="5" s="1"/>
  <c r="M1129" i="5" a="1"/>
  <c r="M1129" i="5" s="1"/>
  <c r="L1129" i="5" a="1"/>
  <c r="L1129" i="5" s="1"/>
  <c r="Q1129" i="5" a="1"/>
  <c r="Q1129" i="5" s="1"/>
  <c r="O1194" i="5" a="1"/>
  <c r="O1194" i="5" s="1"/>
  <c r="N1194" i="5" a="1"/>
  <c r="N1194" i="5" s="1"/>
  <c r="Q1194" i="5" a="1"/>
  <c r="Q1194" i="5" s="1"/>
  <c r="M1194" i="5" a="1"/>
  <c r="M1194" i="5" s="1"/>
  <c r="P1194" i="5" a="1"/>
  <c r="P1194" i="5" s="1"/>
  <c r="L1194" i="5" a="1"/>
  <c r="L1194" i="5" s="1"/>
  <c r="P1142" i="5" a="1"/>
  <c r="P1142" i="5" s="1"/>
  <c r="L1142" i="5" a="1"/>
  <c r="L1142" i="5" s="1"/>
  <c r="O1142" i="5" a="1"/>
  <c r="O1142" i="5" s="1"/>
  <c r="M1142" i="5" a="1"/>
  <c r="M1142" i="5" s="1"/>
  <c r="Q1142" i="5" a="1"/>
  <c r="Q1142" i="5" s="1"/>
  <c r="N1142" i="5" a="1"/>
  <c r="N1142" i="5" s="1"/>
  <c r="O1246" i="5" a="1"/>
  <c r="O1246" i="5" s="1"/>
  <c r="N1246" i="5" a="1"/>
  <c r="N1246" i="5" s="1"/>
  <c r="Q1246" i="5" a="1"/>
  <c r="Q1246" i="5" s="1"/>
  <c r="M1246" i="5" a="1"/>
  <c r="M1246" i="5" s="1"/>
  <c r="P1246" i="5" a="1"/>
  <c r="P1246" i="5" s="1"/>
  <c r="L1246" i="5" a="1"/>
  <c r="L1246" i="5" s="1"/>
  <c r="Q1131" i="5" a="1"/>
  <c r="Q1131" i="5" s="1"/>
  <c r="P1131" i="5" a="1"/>
  <c r="P1131" i="5" s="1"/>
  <c r="O1131" i="5" a="1"/>
  <c r="O1131" i="5" s="1"/>
  <c r="N1131" i="5" a="1"/>
  <c r="N1131" i="5" s="1"/>
  <c r="M1131" i="5" a="1"/>
  <c r="M1131" i="5" s="1"/>
  <c r="L1131" i="5" a="1"/>
  <c r="L1131" i="5" s="1"/>
  <c r="O1202" i="5" a="1"/>
  <c r="O1202" i="5" s="1"/>
  <c r="N1202" i="5" a="1"/>
  <c r="N1202" i="5" s="1"/>
  <c r="Q1202" i="5" a="1"/>
  <c r="Q1202" i="5" s="1"/>
  <c r="M1202" i="5" a="1"/>
  <c r="M1202" i="5" s="1"/>
  <c r="L1202" i="5" a="1"/>
  <c r="L1202" i="5" s="1"/>
  <c r="P1202" i="5" a="1"/>
  <c r="P1202" i="5" s="1"/>
  <c r="O1179" i="5" a="1"/>
  <c r="O1179" i="5" s="1"/>
  <c r="N1179" i="5" a="1"/>
  <c r="N1179" i="5" s="1"/>
  <c r="M1179" i="5" a="1"/>
  <c r="M1179" i="5" s="1"/>
  <c r="L1179" i="5" a="1"/>
  <c r="L1179" i="5" s="1"/>
  <c r="Q1179" i="5" a="1"/>
  <c r="Q1179" i="5" s="1"/>
  <c r="P1179" i="5" a="1"/>
  <c r="P1179" i="5" s="1"/>
  <c r="O1210" i="5" a="1"/>
  <c r="O1210" i="5" s="1"/>
  <c r="N1210" i="5" a="1"/>
  <c r="N1210" i="5" s="1"/>
  <c r="M1210" i="5" a="1"/>
  <c r="M1210" i="5" s="1"/>
  <c r="L1210" i="5" a="1"/>
  <c r="L1210" i="5" s="1"/>
  <c r="Q1210" i="5" a="1"/>
  <c r="Q1210" i="5" s="1"/>
  <c r="P1210" i="5" a="1"/>
  <c r="P1210" i="5" s="1"/>
  <c r="Q1168" i="5" a="1"/>
  <c r="Q1168" i="5" s="1"/>
  <c r="P1168" i="5" a="1"/>
  <c r="P1168" i="5" s="1"/>
  <c r="O1168" i="5" a="1"/>
  <c r="O1168" i="5" s="1"/>
  <c r="N1168" i="5" a="1"/>
  <c r="N1168" i="5" s="1"/>
  <c r="M1168" i="5" a="1"/>
  <c r="M1168" i="5" s="1"/>
  <c r="L1168" i="5" a="1"/>
  <c r="L1168" i="5" s="1"/>
  <c r="Q1200" i="5" a="1"/>
  <c r="Q1200" i="5" s="1"/>
  <c r="M1200" i="5" a="1"/>
  <c r="M1200" i="5" s="1"/>
  <c r="P1200" i="5" a="1"/>
  <c r="P1200" i="5" s="1"/>
  <c r="L1200" i="5" a="1"/>
  <c r="L1200" i="5" s="1"/>
  <c r="O1200" i="5" a="1"/>
  <c r="O1200" i="5" s="1"/>
  <c r="N1200" i="5" a="1"/>
  <c r="N1200" i="5" s="1"/>
  <c r="N1169" i="5" a="1"/>
  <c r="N1169" i="5" s="1"/>
  <c r="M1169" i="5" a="1"/>
  <c r="M1169" i="5" s="1"/>
  <c r="L1169" i="5" a="1"/>
  <c r="L1169" i="5" s="1"/>
  <c r="Q1169" i="5" a="1"/>
  <c r="Q1169" i="5" s="1"/>
  <c r="P1169" i="5" a="1"/>
  <c r="P1169" i="5" s="1"/>
  <c r="O1169" i="5" a="1"/>
  <c r="O1169" i="5" s="1"/>
  <c r="P1201" i="5" a="1"/>
  <c r="P1201" i="5" s="1"/>
  <c r="L1201" i="5" a="1"/>
  <c r="L1201" i="5" s="1"/>
  <c r="O1201" i="5" a="1"/>
  <c r="O1201" i="5" s="1"/>
  <c r="N1201" i="5" a="1"/>
  <c r="N1201" i="5" s="1"/>
  <c r="Q1201" i="5" a="1"/>
  <c r="Q1201" i="5" s="1"/>
  <c r="M1201" i="5" a="1"/>
  <c r="M1201" i="5" s="1"/>
  <c r="O1314" i="5" a="1"/>
  <c r="O1314" i="5" s="1"/>
  <c r="N1314" i="5" a="1"/>
  <c r="N1314" i="5" s="1"/>
  <c r="Q1314" i="5" a="1"/>
  <c r="Q1314" i="5" s="1"/>
  <c r="M1314" i="5" a="1"/>
  <c r="M1314" i="5" s="1"/>
  <c r="P1314" i="5" a="1"/>
  <c r="P1314" i="5" s="1"/>
  <c r="L1314" i="5" a="1"/>
  <c r="L1314" i="5" s="1"/>
  <c r="N1239" i="5" a="1"/>
  <c r="N1239" i="5" s="1"/>
  <c r="Q1239" i="5" a="1"/>
  <c r="Q1239" i="5" s="1"/>
  <c r="M1239" i="5" a="1"/>
  <c r="M1239" i="5" s="1"/>
  <c r="P1239" i="5" a="1"/>
  <c r="P1239" i="5" s="1"/>
  <c r="L1239" i="5" a="1"/>
  <c r="L1239" i="5" s="1"/>
  <c r="O1239" i="5" a="1"/>
  <c r="O1239" i="5" s="1"/>
  <c r="Q1212" i="5" a="1"/>
  <c r="Q1212" i="5" s="1"/>
  <c r="P1212" i="5" a="1"/>
  <c r="P1212" i="5" s="1"/>
  <c r="O1212" i="5" a="1"/>
  <c r="O1212" i="5" s="1"/>
  <c r="N1212" i="5" a="1"/>
  <c r="N1212" i="5" s="1"/>
  <c r="M1212" i="5" a="1"/>
  <c r="M1212" i="5" s="1"/>
  <c r="L1212" i="5" a="1"/>
  <c r="L1212" i="5" s="1"/>
  <c r="Q1244" i="5" a="1"/>
  <c r="Q1244" i="5" s="1"/>
  <c r="M1244" i="5" a="1"/>
  <c r="M1244" i="5" s="1"/>
  <c r="P1244" i="5" a="1"/>
  <c r="P1244" i="5" s="1"/>
  <c r="L1244" i="5" a="1"/>
  <c r="L1244" i="5" s="1"/>
  <c r="O1244" i="5" a="1"/>
  <c r="O1244" i="5" s="1"/>
  <c r="N1244" i="5" a="1"/>
  <c r="N1244" i="5" s="1"/>
  <c r="L1221" i="5" a="1"/>
  <c r="L1221" i="5" s="1"/>
  <c r="Q1221" i="5" a="1"/>
  <c r="Q1221" i="5" s="1"/>
  <c r="P1221" i="5" a="1"/>
  <c r="P1221" i="5" s="1"/>
  <c r="O1221" i="5" a="1"/>
  <c r="O1221" i="5" s="1"/>
  <c r="N1221" i="5" a="1"/>
  <c r="N1221" i="5" s="1"/>
  <c r="M1221" i="5" a="1"/>
  <c r="M1221" i="5" s="1"/>
  <c r="L1258" i="5" a="1"/>
  <c r="L1258" i="5" s="1"/>
  <c r="Q1258" i="5" a="1"/>
  <c r="Q1258" i="5" s="1"/>
  <c r="P1258" i="5" a="1"/>
  <c r="P1258" i="5" s="1"/>
  <c r="O1258" i="5" a="1"/>
  <c r="O1258" i="5" s="1"/>
  <c r="N1258" i="5" a="1"/>
  <c r="N1258" i="5" s="1"/>
  <c r="M1258" i="5" a="1"/>
  <c r="M1258" i="5" s="1"/>
  <c r="P1259" i="5" a="1"/>
  <c r="P1259" i="5" s="1"/>
  <c r="O1259" i="5" a="1"/>
  <c r="O1259" i="5" s="1"/>
  <c r="N1259" i="5" a="1"/>
  <c r="N1259" i="5" s="1"/>
  <c r="M1259" i="5" a="1"/>
  <c r="M1259" i="5" s="1"/>
  <c r="L1259" i="5" a="1"/>
  <c r="L1259" i="5" s="1"/>
  <c r="Q1259" i="5" a="1"/>
  <c r="Q1259" i="5" s="1"/>
  <c r="P1291" i="5" a="1"/>
  <c r="P1291" i="5" s="1"/>
  <c r="O1291" i="5" a="1"/>
  <c r="O1291" i="5" s="1"/>
  <c r="N1291" i="5" a="1"/>
  <c r="N1291" i="5" s="1"/>
  <c r="V1291" i="5"/>
  <c r="M1291" i="5" a="1"/>
  <c r="M1291" i="5" s="1"/>
  <c r="L1291" i="5" a="1"/>
  <c r="L1291" i="5" s="1"/>
  <c r="Q1291" i="5" a="1"/>
  <c r="Q1291" i="5" s="1"/>
  <c r="M1260" i="5" a="1"/>
  <c r="M1260" i="5" s="1"/>
  <c r="L1260" i="5" a="1"/>
  <c r="L1260" i="5" s="1"/>
  <c r="Q1260" i="5" a="1"/>
  <c r="Q1260" i="5" s="1"/>
  <c r="P1260" i="5" a="1"/>
  <c r="P1260" i="5" s="1"/>
  <c r="O1260" i="5" a="1"/>
  <c r="O1260" i="5" s="1"/>
  <c r="N1260" i="5" a="1"/>
  <c r="N1260" i="5" s="1"/>
  <c r="M1292" i="5" a="1"/>
  <c r="M1292" i="5" s="1"/>
  <c r="V1292" i="5"/>
  <c r="L1292" i="5" a="1"/>
  <c r="L1292" i="5" s="1"/>
  <c r="Q1292" i="5" a="1"/>
  <c r="Q1292" i="5" s="1"/>
  <c r="P1292" i="5" a="1"/>
  <c r="P1292" i="5" s="1"/>
  <c r="O1292" i="5" a="1"/>
  <c r="O1292" i="5" s="1"/>
  <c r="N1292" i="5" a="1"/>
  <c r="N1292" i="5" s="1"/>
  <c r="N1369" i="5" a="1"/>
  <c r="N1369" i="5" s="1"/>
  <c r="Q1369" i="5" a="1"/>
  <c r="Q1369" i="5" s="1"/>
  <c r="M1369" i="5" a="1"/>
  <c r="M1369" i="5" s="1"/>
  <c r="V1369" i="5"/>
  <c r="O1369" i="5" a="1"/>
  <c r="O1369" i="5" s="1"/>
  <c r="L1369" i="5" a="1"/>
  <c r="L1369" i="5" s="1"/>
  <c r="P1369" i="5" a="1"/>
  <c r="P1369" i="5" s="1"/>
  <c r="N1277" i="5" a="1"/>
  <c r="N1277" i="5" s="1"/>
  <c r="M1277" i="5" a="1"/>
  <c r="M1277" i="5" s="1"/>
  <c r="L1277" i="5" a="1"/>
  <c r="L1277" i="5" s="1"/>
  <c r="Q1277" i="5" a="1"/>
  <c r="Q1277" i="5" s="1"/>
  <c r="P1277" i="5" a="1"/>
  <c r="P1277" i="5" s="1"/>
  <c r="O1277" i="5" a="1"/>
  <c r="O1277" i="5" s="1"/>
  <c r="P1309" i="5" a="1"/>
  <c r="P1309" i="5" s="1"/>
  <c r="L1309" i="5" a="1"/>
  <c r="L1309" i="5" s="1"/>
  <c r="V1309" i="5"/>
  <c r="O1309" i="5" a="1"/>
  <c r="O1309" i="5" s="1"/>
  <c r="N1309" i="5" a="1"/>
  <c r="N1309" i="5" s="1"/>
  <c r="Q1309" i="5" a="1"/>
  <c r="Q1309" i="5" s="1"/>
  <c r="M1309" i="5" a="1"/>
  <c r="M1309" i="5" s="1"/>
  <c r="O1401" i="5" a="1"/>
  <c r="O1401" i="5" s="1"/>
  <c r="V1401" i="5"/>
  <c r="N1401" i="5" a="1"/>
  <c r="N1401" i="5" s="1"/>
  <c r="M1401" i="5" a="1"/>
  <c r="M1401" i="5" s="1"/>
  <c r="Q1401" i="5" a="1"/>
  <c r="Q1401" i="5" s="1"/>
  <c r="P1401" i="5" a="1"/>
  <c r="P1401" i="5" s="1"/>
  <c r="L1401" i="5" a="1"/>
  <c r="L1401" i="5" s="1"/>
  <c r="P1326" i="5" a="1"/>
  <c r="P1326" i="5" s="1"/>
  <c r="O1326" i="5" a="1"/>
  <c r="O1326" i="5" s="1"/>
  <c r="M1326" i="5" a="1"/>
  <c r="M1326" i="5" s="1"/>
  <c r="L1326" i="5" a="1"/>
  <c r="L1326" i="5" s="1"/>
  <c r="Q1326" i="5" a="1"/>
  <c r="Q1326" i="5" s="1"/>
  <c r="N1326" i="5" a="1"/>
  <c r="N1326" i="5" s="1"/>
  <c r="Q1358" i="5" a="1"/>
  <c r="Q1358" i="5" s="1"/>
  <c r="M1358" i="5" a="1"/>
  <c r="M1358" i="5" s="1"/>
  <c r="P1358" i="5" a="1"/>
  <c r="P1358" i="5" s="1"/>
  <c r="L1358" i="5" a="1"/>
  <c r="L1358" i="5" s="1"/>
  <c r="O1358" i="5" a="1"/>
  <c r="O1358" i="5" s="1"/>
  <c r="N1358" i="5" a="1"/>
  <c r="N1358" i="5" s="1"/>
  <c r="V1409" i="5"/>
  <c r="O1409" i="5" a="1"/>
  <c r="O1409" i="5" s="1"/>
  <c r="N1409" i="5" a="1"/>
  <c r="N1409" i="5" s="1"/>
  <c r="Q1409" i="5" a="1"/>
  <c r="Q1409" i="5" s="1"/>
  <c r="M1409" i="5" a="1"/>
  <c r="M1409" i="5" s="1"/>
  <c r="P1409" i="5" a="1"/>
  <c r="P1409" i="5" s="1"/>
  <c r="L1409" i="5" a="1"/>
  <c r="L1409" i="5" s="1"/>
  <c r="P1351" i="5" a="1"/>
  <c r="P1351" i="5" s="1"/>
  <c r="L1351" i="5" a="1"/>
  <c r="L1351" i="5" s="1"/>
  <c r="V1351" i="5"/>
  <c r="O1351" i="5" a="1"/>
  <c r="O1351" i="5" s="1"/>
  <c r="N1351" i="5" a="1"/>
  <c r="N1351" i="5" s="1"/>
  <c r="Q1351" i="5" a="1"/>
  <c r="Q1351" i="5" s="1"/>
  <c r="M1351" i="5" a="1"/>
  <c r="M1351" i="5" s="1"/>
  <c r="N1398" i="5" a="1"/>
  <c r="N1398" i="5" s="1"/>
  <c r="M1398" i="5" a="1"/>
  <c r="M1398" i="5" s="1"/>
  <c r="Q1398" i="5" a="1"/>
  <c r="Q1398" i="5" s="1"/>
  <c r="L1398" i="5" a="1"/>
  <c r="L1398" i="5" s="1"/>
  <c r="P1398" i="5" a="1"/>
  <c r="P1398" i="5" s="1"/>
  <c r="O1398" i="5" a="1"/>
  <c r="O1398" i="5" s="1"/>
  <c r="M1340" i="5" a="1"/>
  <c r="M1340" i="5" s="1"/>
  <c r="L1340" i="5" a="1"/>
  <c r="L1340" i="5" s="1"/>
  <c r="Q1340" i="5" a="1"/>
  <c r="Q1340" i="5" s="1"/>
  <c r="O1340" i="5" a="1"/>
  <c r="O1340" i="5" s="1"/>
  <c r="N1340" i="5" a="1"/>
  <c r="N1340" i="5" s="1"/>
  <c r="P1340" i="5" a="1"/>
  <c r="P1340" i="5" s="1"/>
  <c r="O1372" i="5" a="1"/>
  <c r="O1372" i="5" s="1"/>
  <c r="N1372" i="5" a="1"/>
  <c r="N1372" i="5" s="1"/>
  <c r="Q1372" i="5" a="1"/>
  <c r="Q1372" i="5" s="1"/>
  <c r="P1372" i="5" a="1"/>
  <c r="P1372" i="5" s="1"/>
  <c r="M1372" i="5" a="1"/>
  <c r="M1372" i="5" s="1"/>
  <c r="L1372" i="5" a="1"/>
  <c r="L1372" i="5" s="1"/>
  <c r="Q1387" i="5" a="1"/>
  <c r="Q1387" i="5" s="1"/>
  <c r="M1387" i="5" a="1"/>
  <c r="M1387" i="5" s="1"/>
  <c r="O1387" i="5" a="1"/>
  <c r="O1387" i="5" s="1"/>
  <c r="N1387" i="5" a="1"/>
  <c r="N1387" i="5" s="1"/>
  <c r="L1387" i="5" a="1"/>
  <c r="L1387" i="5" s="1"/>
  <c r="V1387" i="5"/>
  <c r="P1387" i="5" a="1"/>
  <c r="P1387" i="5" s="1"/>
  <c r="P1388" i="5" a="1"/>
  <c r="P1388" i="5" s="1"/>
  <c r="L1388" i="5" a="1"/>
  <c r="L1388" i="5" s="1"/>
  <c r="N1388" i="5" a="1"/>
  <c r="N1388" i="5" s="1"/>
  <c r="M1388" i="5" a="1"/>
  <c r="M1388" i="5" s="1"/>
  <c r="Q1388" i="5" a="1"/>
  <c r="Q1388" i="5" s="1"/>
  <c r="O1388" i="5" a="1"/>
  <c r="O1388" i="5" s="1"/>
  <c r="O1397" i="5" a="1"/>
  <c r="O1397" i="5" s="1"/>
  <c r="N1397" i="5" a="1"/>
  <c r="N1397" i="5" s="1"/>
  <c r="L1397" i="5" a="1"/>
  <c r="L1397" i="5" s="1"/>
  <c r="Q1397" i="5" a="1"/>
  <c r="Q1397" i="5" s="1"/>
  <c r="P1397" i="5" a="1"/>
  <c r="P1397" i="5" s="1"/>
  <c r="M1397" i="5" a="1"/>
  <c r="M1397" i="5" s="1"/>
  <c r="Q1411" i="5" a="1"/>
  <c r="Q1411" i="5" s="1"/>
  <c r="M1411" i="5" a="1"/>
  <c r="M1411" i="5" s="1"/>
  <c r="P1411" i="5" a="1"/>
  <c r="P1411" i="5" s="1"/>
  <c r="L1411" i="5" a="1"/>
  <c r="L1411" i="5" s="1"/>
  <c r="V1411" i="5"/>
  <c r="O1411" i="5" a="1"/>
  <c r="O1411" i="5" s="1"/>
  <c r="N1411" i="5" a="1"/>
  <c r="N1411" i="5" s="1"/>
  <c r="L1416" i="5" a="1"/>
  <c r="L1416" i="5" s="1"/>
  <c r="P1416" i="5" a="1"/>
  <c r="P1416" i="5" s="1"/>
  <c r="O1416" i="5" a="1"/>
  <c r="O1416" i="5" s="1"/>
  <c r="V1416" i="5"/>
  <c r="N1416" i="5" a="1"/>
  <c r="N1416" i="5" s="1"/>
  <c r="Q1416" i="5" a="1"/>
  <c r="Q1416" i="5" s="1"/>
  <c r="M1416" i="5" a="1"/>
  <c r="M1416" i="5" s="1"/>
  <c r="Q1449" i="5" a="1"/>
  <c r="Q1449" i="5" s="1"/>
  <c r="M1449" i="5" a="1"/>
  <c r="M1449" i="5" s="1"/>
  <c r="O1449" i="5" a="1"/>
  <c r="O1449" i="5" s="1"/>
  <c r="N1449" i="5" a="1"/>
  <c r="N1449" i="5" s="1"/>
  <c r="L1449" i="5" a="1"/>
  <c r="L1449" i="5" s="1"/>
  <c r="P1449" i="5" a="1"/>
  <c r="P1449" i="5" s="1"/>
  <c r="N1474" i="5" a="1"/>
  <c r="N1474" i="5" s="1"/>
  <c r="O1474" i="5" a="1"/>
  <c r="O1474" i="5" s="1"/>
  <c r="M1474" i="5" a="1"/>
  <c r="M1474" i="5" s="1"/>
  <c r="Q1474" i="5" a="1"/>
  <c r="Q1474" i="5" s="1"/>
  <c r="P1474" i="5" a="1"/>
  <c r="P1474" i="5" s="1"/>
  <c r="L1474" i="5" a="1"/>
  <c r="L1474" i="5" s="1"/>
  <c r="P1432" i="5" a="1"/>
  <c r="P1432" i="5" s="1"/>
  <c r="L1432" i="5" a="1"/>
  <c r="L1432" i="5" s="1"/>
  <c r="V1432" i="5"/>
  <c r="O1432" i="5" a="1"/>
  <c r="O1432" i="5" s="1"/>
  <c r="N1432" i="5" a="1"/>
  <c r="N1432" i="5" s="1"/>
  <c r="M1432" i="5" a="1"/>
  <c r="M1432" i="5" s="1"/>
  <c r="Q1432" i="5" a="1"/>
  <c r="Q1432" i="5" s="1"/>
  <c r="P1450" i="5" a="1"/>
  <c r="P1450" i="5" s="1"/>
  <c r="L1450" i="5" a="1"/>
  <c r="L1450" i="5" s="1"/>
  <c r="N1450" i="5" a="1"/>
  <c r="N1450" i="5" s="1"/>
  <c r="M1450" i="5" a="1"/>
  <c r="M1450" i="5" s="1"/>
  <c r="V1450" i="5"/>
  <c r="Q1450" i="5" a="1"/>
  <c r="Q1450" i="5" s="1"/>
  <c r="O1450" i="5" a="1"/>
  <c r="O1450" i="5" s="1"/>
  <c r="O1451" i="5" a="1"/>
  <c r="O1451" i="5" s="1"/>
  <c r="M1451" i="5" a="1"/>
  <c r="M1451" i="5" s="1"/>
  <c r="L1451" i="5" a="1"/>
  <c r="L1451" i="5" s="1"/>
  <c r="Q1451" i="5" a="1"/>
  <c r="Q1451" i="5" s="1"/>
  <c r="P1451" i="5" a="1"/>
  <c r="P1451" i="5" s="1"/>
  <c r="N1451" i="5" a="1"/>
  <c r="N1451" i="5" s="1"/>
  <c r="M1444" i="5" a="1"/>
  <c r="M1444" i="5" s="1"/>
  <c r="L1444" i="5" a="1"/>
  <c r="L1444" i="5" s="1"/>
  <c r="Q1444" i="5" a="1"/>
  <c r="Q1444" i="5" s="1"/>
  <c r="P1444" i="5" a="1"/>
  <c r="P1444" i="5" s="1"/>
  <c r="O1444" i="5" a="1"/>
  <c r="O1444" i="5" s="1"/>
  <c r="N1444" i="5" a="1"/>
  <c r="N1444" i="5" s="1"/>
  <c r="N1466" i="5" a="1"/>
  <c r="N1466" i="5" s="1"/>
  <c r="Q1466" i="5" a="1"/>
  <c r="Q1466" i="5" s="1"/>
  <c r="L1466" i="5" a="1"/>
  <c r="L1466" i="5" s="1"/>
  <c r="P1466" i="5" a="1"/>
  <c r="P1466" i="5" s="1"/>
  <c r="O1466" i="5" a="1"/>
  <c r="O1466" i="5" s="1"/>
  <c r="M1466" i="5" a="1"/>
  <c r="M1466" i="5" s="1"/>
  <c r="Q1502" i="5" a="1"/>
  <c r="Q1502" i="5" s="1"/>
  <c r="M1502" i="5" a="1"/>
  <c r="M1502" i="5" s="1"/>
  <c r="P1502" i="5" a="1"/>
  <c r="P1502" i="5" s="1"/>
  <c r="L1502" i="5" a="1"/>
  <c r="L1502" i="5" s="1"/>
  <c r="V1502" i="5"/>
  <c r="O1502" i="5" a="1"/>
  <c r="O1502" i="5" s="1"/>
  <c r="N1502" i="5" a="1"/>
  <c r="N1502" i="5" s="1"/>
  <c r="Q1460" i="5" a="1"/>
  <c r="Q1460" i="5" s="1"/>
  <c r="L1460" i="5" a="1"/>
  <c r="L1460" i="5" s="1"/>
  <c r="P1460" i="5" a="1"/>
  <c r="P1460" i="5" s="1"/>
  <c r="O1460" i="5" a="1"/>
  <c r="O1460" i="5" s="1"/>
  <c r="N1460" i="5" a="1"/>
  <c r="N1460" i="5" s="1"/>
  <c r="M1460" i="5" a="1"/>
  <c r="M1460" i="5" s="1"/>
  <c r="N18" i="5" a="1"/>
  <c r="N18" i="5" s="1"/>
  <c r="Q18" i="5" a="1"/>
  <c r="Q18" i="5" s="1"/>
  <c r="M18" i="5" a="1"/>
  <c r="M18" i="5" s="1"/>
  <c r="P18" i="5" a="1"/>
  <c r="P18" i="5" s="1"/>
  <c r="L18" i="5" a="1"/>
  <c r="L18" i="5" s="1"/>
  <c r="O18" i="5" a="1"/>
  <c r="O18" i="5" s="1"/>
  <c r="N29" i="5" a="1"/>
  <c r="N29" i="5" s="1"/>
  <c r="Q29" i="5" a="1"/>
  <c r="Q29" i="5" s="1"/>
  <c r="M29" i="5" a="1"/>
  <c r="M29" i="5" s="1"/>
  <c r="P29" i="5" a="1"/>
  <c r="P29" i="5" s="1"/>
  <c r="L29" i="5" a="1"/>
  <c r="L29" i="5" s="1"/>
  <c r="O29" i="5" a="1"/>
  <c r="O29" i="5" s="1"/>
  <c r="O68" i="5" a="1"/>
  <c r="O68" i="5" s="1"/>
  <c r="N68" i="5" a="1"/>
  <c r="N68" i="5" s="1"/>
  <c r="Q68" i="5" a="1"/>
  <c r="Q68" i="5" s="1"/>
  <c r="M68" i="5" a="1"/>
  <c r="M68" i="5" s="1"/>
  <c r="P68" i="5" a="1"/>
  <c r="P68" i="5" s="1"/>
  <c r="L68" i="5" a="1"/>
  <c r="L68" i="5" s="1"/>
  <c r="O112" i="5" a="1"/>
  <c r="O112" i="5" s="1"/>
  <c r="N112" i="5" a="1"/>
  <c r="N112" i="5" s="1"/>
  <c r="Q112" i="5" a="1"/>
  <c r="Q112" i="5" s="1"/>
  <c r="M112" i="5" a="1"/>
  <c r="M112" i="5" s="1"/>
  <c r="L112" i="5" a="1"/>
  <c r="L112" i="5" s="1"/>
  <c r="P112" i="5" a="1"/>
  <c r="P112" i="5" s="1"/>
  <c r="O32" i="5" a="1"/>
  <c r="O32" i="5" s="1"/>
  <c r="N32" i="5" a="1"/>
  <c r="N32" i="5" s="1"/>
  <c r="Q32" i="5" a="1"/>
  <c r="Q32" i="5" s="1"/>
  <c r="M32" i="5" a="1"/>
  <c r="M32" i="5" s="1"/>
  <c r="P32" i="5" a="1"/>
  <c r="P32" i="5" s="1"/>
  <c r="L32" i="5" a="1"/>
  <c r="L32" i="5" s="1"/>
  <c r="O84" i="5" a="1"/>
  <c r="O84" i="5" s="1"/>
  <c r="N84" i="5" a="1"/>
  <c r="N84" i="5" s="1"/>
  <c r="Q84" i="5" a="1"/>
  <c r="Q84" i="5" s="1"/>
  <c r="M84" i="5" a="1"/>
  <c r="M84" i="5" s="1"/>
  <c r="P84" i="5" a="1"/>
  <c r="P84" i="5" s="1"/>
  <c r="L84" i="5" a="1"/>
  <c r="L84" i="5" s="1"/>
  <c r="O56" i="5" a="1"/>
  <c r="O56" i="5" s="1"/>
  <c r="N56" i="5" a="1"/>
  <c r="N56" i="5" s="1"/>
  <c r="Q56" i="5" a="1"/>
  <c r="Q56" i="5" s="1"/>
  <c r="M56" i="5" a="1"/>
  <c r="M56" i="5" s="1"/>
  <c r="P56" i="5" a="1"/>
  <c r="P56" i="5" s="1"/>
  <c r="L56" i="5" a="1"/>
  <c r="L56" i="5" s="1"/>
  <c r="Q181" i="5" a="1"/>
  <c r="Q181" i="5" s="1"/>
  <c r="P181" i="5" a="1"/>
  <c r="P181" i="5" s="1"/>
  <c r="O181" i="5" a="1"/>
  <c r="O181" i="5" s="1"/>
  <c r="N181" i="5" a="1"/>
  <c r="N181" i="5" s="1"/>
  <c r="M181" i="5" a="1"/>
  <c r="M181" i="5" s="1"/>
  <c r="L181" i="5" a="1"/>
  <c r="L181" i="5" s="1"/>
  <c r="O76" i="5" a="1"/>
  <c r="O76" i="5" s="1"/>
  <c r="N76" i="5" a="1"/>
  <c r="N76" i="5" s="1"/>
  <c r="Q76" i="5" a="1"/>
  <c r="Q76" i="5" s="1"/>
  <c r="M76" i="5" a="1"/>
  <c r="M76" i="5" s="1"/>
  <c r="L76" i="5" a="1"/>
  <c r="L76" i="5" s="1"/>
  <c r="P76" i="5" a="1"/>
  <c r="P76" i="5" s="1"/>
  <c r="P233" i="5" a="1"/>
  <c r="P233" i="5" s="1"/>
  <c r="O233" i="5" a="1"/>
  <c r="O233" i="5" s="1"/>
  <c r="N233" i="5" a="1"/>
  <c r="N233" i="5" s="1"/>
  <c r="M233" i="5" a="1"/>
  <c r="M233" i="5" s="1"/>
  <c r="L233" i="5" a="1"/>
  <c r="L233" i="5" s="1"/>
  <c r="Q233" i="5" a="1"/>
  <c r="Q233" i="5" s="1"/>
  <c r="N37" i="5" a="1"/>
  <c r="N37" i="5" s="1"/>
  <c r="M37" i="5" a="1"/>
  <c r="M37" i="5" s="1"/>
  <c r="Q37" i="5" a="1"/>
  <c r="Q37" i="5" s="1"/>
  <c r="P37" i="5" a="1"/>
  <c r="P37" i="5" s="1"/>
  <c r="L37" i="5" a="1"/>
  <c r="L37" i="5" s="1"/>
  <c r="O37" i="5" a="1"/>
  <c r="O37" i="5" s="1"/>
  <c r="N69" i="5" a="1"/>
  <c r="N69" i="5" s="1"/>
  <c r="Q69" i="5" a="1"/>
  <c r="Q69" i="5" s="1"/>
  <c r="M69" i="5" a="1"/>
  <c r="M69" i="5" s="1"/>
  <c r="P69" i="5" a="1"/>
  <c r="P69" i="5" s="1"/>
  <c r="L69" i="5" a="1"/>
  <c r="L69" i="5" s="1"/>
  <c r="O69" i="5" a="1"/>
  <c r="O69" i="5" s="1"/>
  <c r="N101" i="5" a="1"/>
  <c r="N101" i="5" s="1"/>
  <c r="Q101" i="5" a="1"/>
  <c r="Q101" i="5" s="1"/>
  <c r="M101" i="5" a="1"/>
  <c r="M101" i="5" s="1"/>
  <c r="P101" i="5" a="1"/>
  <c r="P101" i="5" s="1"/>
  <c r="L101" i="5" a="1"/>
  <c r="L101" i="5" s="1"/>
  <c r="O101" i="5" a="1"/>
  <c r="O101" i="5" s="1"/>
  <c r="O221" i="5" a="1"/>
  <c r="O221" i="5" s="1"/>
  <c r="N221" i="5" a="1"/>
  <c r="N221" i="5" s="1"/>
  <c r="M221" i="5" a="1"/>
  <c r="M221" i="5" s="1"/>
  <c r="L221" i="5" a="1"/>
  <c r="L221" i="5" s="1"/>
  <c r="Q221" i="5" a="1"/>
  <c r="Q221" i="5" s="1"/>
  <c r="P221" i="5" a="1"/>
  <c r="P221" i="5" s="1"/>
  <c r="O349" i="5" a="1"/>
  <c r="O349" i="5" s="1"/>
  <c r="N349" i="5" a="1"/>
  <c r="N349" i="5" s="1"/>
  <c r="Q349" i="5" a="1"/>
  <c r="Q349" i="5" s="1"/>
  <c r="M349" i="5" a="1"/>
  <c r="M349" i="5" s="1"/>
  <c r="P349" i="5" a="1"/>
  <c r="P349" i="5" s="1"/>
  <c r="L349" i="5" a="1"/>
  <c r="L349" i="5" s="1"/>
  <c r="Q19" i="5" a="1"/>
  <c r="Q19" i="5" s="1"/>
  <c r="M19" i="5" a="1"/>
  <c r="M19" i="5" s="1"/>
  <c r="P19" i="5" a="1"/>
  <c r="P19" i="5" s="1"/>
  <c r="L19" i="5" a="1"/>
  <c r="L19" i="5" s="1"/>
  <c r="O19" i="5" a="1"/>
  <c r="O19" i="5" s="1"/>
  <c r="N19" i="5" a="1"/>
  <c r="N19" i="5" s="1"/>
  <c r="Q54" i="5" a="1"/>
  <c r="Q54" i="5" s="1"/>
  <c r="M54" i="5" a="1"/>
  <c r="M54" i="5" s="1"/>
  <c r="P54" i="5" a="1"/>
  <c r="P54" i="5" s="1"/>
  <c r="L54" i="5" a="1"/>
  <c r="L54" i="5" s="1"/>
  <c r="O54" i="5" a="1"/>
  <c r="O54" i="5" s="1"/>
  <c r="N54" i="5" a="1"/>
  <c r="N54" i="5" s="1"/>
  <c r="Q86" i="5" a="1"/>
  <c r="Q86" i="5" s="1"/>
  <c r="M86" i="5" a="1"/>
  <c r="M86" i="5" s="1"/>
  <c r="P86" i="5" a="1"/>
  <c r="P86" i="5" s="1"/>
  <c r="L86" i="5" a="1"/>
  <c r="L86" i="5" s="1"/>
  <c r="O86" i="5" a="1"/>
  <c r="O86" i="5" s="1"/>
  <c r="N86" i="5" a="1"/>
  <c r="N86" i="5" s="1"/>
  <c r="Q118" i="5" a="1"/>
  <c r="Q118" i="5" s="1"/>
  <c r="M118" i="5" a="1"/>
  <c r="M118" i="5" s="1"/>
  <c r="P118" i="5" a="1"/>
  <c r="P118" i="5" s="1"/>
  <c r="L118" i="5" a="1"/>
  <c r="L118" i="5" s="1"/>
  <c r="O118" i="5" a="1"/>
  <c r="O118" i="5" s="1"/>
  <c r="N118" i="5" a="1"/>
  <c r="N118" i="5" s="1"/>
  <c r="O305" i="5" a="1"/>
  <c r="O305" i="5" s="1"/>
  <c r="N305" i="5" a="1"/>
  <c r="N305" i="5" s="1"/>
  <c r="Q305" i="5" a="1"/>
  <c r="Q305" i="5" s="1"/>
  <c r="M305" i="5" a="1"/>
  <c r="M305" i="5" s="1"/>
  <c r="P305" i="5" a="1"/>
  <c r="P305" i="5" s="1"/>
  <c r="L305" i="5" a="1"/>
  <c r="L305" i="5" s="1"/>
  <c r="M121" i="5" a="1"/>
  <c r="M121" i="5" s="1"/>
  <c r="L121" i="5" a="1"/>
  <c r="L121" i="5" s="1"/>
  <c r="Q121" i="5" a="1"/>
  <c r="Q121" i="5" s="1"/>
  <c r="P121" i="5" a="1"/>
  <c r="P121" i="5" s="1"/>
  <c r="O121" i="5" a="1"/>
  <c r="O121" i="5" s="1"/>
  <c r="N121" i="5" a="1"/>
  <c r="N121" i="5" s="1"/>
  <c r="P10" i="5" a="1"/>
  <c r="P10" i="5" s="1"/>
  <c r="L10" i="5" a="1"/>
  <c r="L10" i="5" s="1"/>
  <c r="O10" i="5" a="1"/>
  <c r="O10" i="5" s="1"/>
  <c r="N10" i="5" a="1"/>
  <c r="N10" i="5" s="1"/>
  <c r="Q10" i="5" a="1"/>
  <c r="Q10" i="5" s="1"/>
  <c r="M10" i="5" a="1"/>
  <c r="M10" i="5" s="1"/>
  <c r="P43" i="5" a="1"/>
  <c r="P43" i="5" s="1"/>
  <c r="L43" i="5" a="1"/>
  <c r="L43" i="5" s="1"/>
  <c r="O43" i="5" a="1"/>
  <c r="O43" i="5" s="1"/>
  <c r="N43" i="5" a="1"/>
  <c r="N43" i="5" s="1"/>
  <c r="Q43" i="5" a="1"/>
  <c r="Q43" i="5" s="1"/>
  <c r="M43" i="5" a="1"/>
  <c r="M43" i="5" s="1"/>
  <c r="P75" i="5" a="1"/>
  <c r="P75" i="5" s="1"/>
  <c r="L75" i="5" a="1"/>
  <c r="L75" i="5" s="1"/>
  <c r="O75" i="5" a="1"/>
  <c r="O75" i="5" s="1"/>
  <c r="N75" i="5" a="1"/>
  <c r="N75" i="5" s="1"/>
  <c r="Q75" i="5" a="1"/>
  <c r="Q75" i="5" s="1"/>
  <c r="M75" i="5" a="1"/>
  <c r="M75" i="5" s="1"/>
  <c r="P107" i="5" a="1"/>
  <c r="P107" i="5" s="1"/>
  <c r="L107" i="5" a="1"/>
  <c r="L107" i="5" s="1"/>
  <c r="O107" i="5" a="1"/>
  <c r="O107" i="5" s="1"/>
  <c r="N107" i="5" a="1"/>
  <c r="N107" i="5" s="1"/>
  <c r="M107" i="5" a="1"/>
  <c r="M107" i="5" s="1"/>
  <c r="Q107" i="5" a="1"/>
  <c r="Q107" i="5" s="1"/>
  <c r="O245" i="5" a="1"/>
  <c r="O245" i="5" s="1"/>
  <c r="N245" i="5" a="1"/>
  <c r="N245" i="5" s="1"/>
  <c r="Q245" i="5" a="1"/>
  <c r="Q245" i="5" s="1"/>
  <c r="M245" i="5" a="1"/>
  <c r="M245" i="5" s="1"/>
  <c r="L245" i="5" a="1"/>
  <c r="L245" i="5" s="1"/>
  <c r="P245" i="5" a="1"/>
  <c r="P245" i="5" s="1"/>
  <c r="O11" i="5" a="1"/>
  <c r="O11" i="5" s="1"/>
  <c r="N11" i="5" a="1"/>
  <c r="N11" i="5" s="1"/>
  <c r="Q11" i="5" a="1"/>
  <c r="Q11" i="5" s="1"/>
  <c r="M11" i="5" a="1"/>
  <c r="M11" i="5" s="1"/>
  <c r="L11" i="5" a="1"/>
  <c r="L11" i="5" s="1"/>
  <c r="P11" i="5" a="1"/>
  <c r="P11" i="5" s="1"/>
  <c r="Q122" i="5" a="1"/>
  <c r="Q122" i="5" s="1"/>
  <c r="P122" i="5" a="1"/>
  <c r="P122" i="5" s="1"/>
  <c r="O122" i="5" a="1"/>
  <c r="O122" i="5" s="1"/>
  <c r="N122" i="5" a="1"/>
  <c r="N122" i="5" s="1"/>
  <c r="M122" i="5" a="1"/>
  <c r="M122" i="5" s="1"/>
  <c r="L122" i="5" a="1"/>
  <c r="L122" i="5" s="1"/>
  <c r="Q154" i="5" a="1"/>
  <c r="Q154" i="5" s="1"/>
  <c r="P154" i="5" a="1"/>
  <c r="P154" i="5" s="1"/>
  <c r="O154" i="5" a="1"/>
  <c r="O154" i="5" s="1"/>
  <c r="N154" i="5" a="1"/>
  <c r="N154" i="5" s="1"/>
  <c r="M154" i="5" a="1"/>
  <c r="M154" i="5" s="1"/>
  <c r="L154" i="5" a="1"/>
  <c r="L154" i="5" s="1"/>
  <c r="Q186" i="5" a="1"/>
  <c r="Q186" i="5" s="1"/>
  <c r="P186" i="5" a="1"/>
  <c r="P186" i="5" s="1"/>
  <c r="O186" i="5" a="1"/>
  <c r="O186" i="5" s="1"/>
  <c r="L186" i="5" a="1"/>
  <c r="L186" i="5" s="1"/>
  <c r="N186" i="5" a="1"/>
  <c r="N186" i="5" s="1"/>
  <c r="M186" i="5" a="1"/>
  <c r="M186" i="5" s="1"/>
  <c r="Q218" i="5" a="1"/>
  <c r="Q218" i="5" s="1"/>
  <c r="P218" i="5" a="1"/>
  <c r="P218" i="5" s="1"/>
  <c r="O218" i="5" a="1"/>
  <c r="O218" i="5" s="1"/>
  <c r="N218" i="5" a="1"/>
  <c r="N218" i="5" s="1"/>
  <c r="M218" i="5" a="1"/>
  <c r="M218" i="5" s="1"/>
  <c r="L218" i="5" a="1"/>
  <c r="L218" i="5" s="1"/>
  <c r="N250" i="5" a="1"/>
  <c r="N250" i="5" s="1"/>
  <c r="Q250" i="5" a="1"/>
  <c r="Q250" i="5" s="1"/>
  <c r="M250" i="5" a="1"/>
  <c r="M250" i="5" s="1"/>
  <c r="P250" i="5" a="1"/>
  <c r="P250" i="5" s="1"/>
  <c r="L250" i="5" a="1"/>
  <c r="L250" i="5" s="1"/>
  <c r="O250" i="5" a="1"/>
  <c r="O250" i="5" s="1"/>
  <c r="N282" i="5" a="1"/>
  <c r="N282" i="5" s="1"/>
  <c r="Q282" i="5" a="1"/>
  <c r="Q282" i="5" s="1"/>
  <c r="M282" i="5" a="1"/>
  <c r="M282" i="5" s="1"/>
  <c r="P282" i="5" a="1"/>
  <c r="P282" i="5" s="1"/>
  <c r="L282" i="5" a="1"/>
  <c r="L282" i="5" s="1"/>
  <c r="O282" i="5" a="1"/>
  <c r="O282" i="5" s="1"/>
  <c r="N314" i="5" a="1"/>
  <c r="N314" i="5" s="1"/>
  <c r="Q314" i="5" a="1"/>
  <c r="Q314" i="5" s="1"/>
  <c r="M314" i="5" a="1"/>
  <c r="M314" i="5" s="1"/>
  <c r="P314" i="5" a="1"/>
  <c r="P314" i="5" s="1"/>
  <c r="L314" i="5" a="1"/>
  <c r="L314" i="5" s="1"/>
  <c r="O314" i="5" a="1"/>
  <c r="O314" i="5" s="1"/>
  <c r="N346" i="5" a="1"/>
  <c r="N346" i="5" s="1"/>
  <c r="Q346" i="5" a="1"/>
  <c r="Q346" i="5" s="1"/>
  <c r="M346" i="5" a="1"/>
  <c r="M346" i="5" s="1"/>
  <c r="P346" i="5" a="1"/>
  <c r="P346" i="5" s="1"/>
  <c r="L346" i="5" a="1"/>
  <c r="L346" i="5" s="1"/>
  <c r="O346" i="5" a="1"/>
  <c r="O346" i="5" s="1"/>
  <c r="N387" i="5" a="1"/>
  <c r="N387" i="5" s="1"/>
  <c r="M387" i="5" a="1"/>
  <c r="M387" i="5" s="1"/>
  <c r="Q387" i="5" a="1"/>
  <c r="Q387" i="5" s="1"/>
  <c r="L387" i="5" a="1"/>
  <c r="L387" i="5" s="1"/>
  <c r="P387" i="5" a="1"/>
  <c r="P387" i="5" s="1"/>
  <c r="O387" i="5" a="1"/>
  <c r="O387" i="5" s="1"/>
  <c r="P147" i="5" a="1"/>
  <c r="P147" i="5" s="1"/>
  <c r="O147" i="5" a="1"/>
  <c r="O147" i="5" s="1"/>
  <c r="N147" i="5" a="1"/>
  <c r="N147" i="5" s="1"/>
  <c r="M147" i="5" a="1"/>
  <c r="M147" i="5" s="1"/>
  <c r="L147" i="5" a="1"/>
  <c r="L147" i="5" s="1"/>
  <c r="Q147" i="5" a="1"/>
  <c r="Q147" i="5" s="1"/>
  <c r="P179" i="5" a="1"/>
  <c r="P179" i="5" s="1"/>
  <c r="O179" i="5" a="1"/>
  <c r="O179" i="5" s="1"/>
  <c r="N179" i="5" a="1"/>
  <c r="N179" i="5" s="1"/>
  <c r="M179" i="5" a="1"/>
  <c r="M179" i="5" s="1"/>
  <c r="L179" i="5" a="1"/>
  <c r="L179" i="5" s="1"/>
  <c r="Q179" i="5" a="1"/>
  <c r="Q179" i="5" s="1"/>
  <c r="P211" i="5" a="1"/>
  <c r="P211" i="5" s="1"/>
  <c r="O211" i="5" a="1"/>
  <c r="O211" i="5" s="1"/>
  <c r="N211" i="5" a="1"/>
  <c r="N211" i="5" s="1"/>
  <c r="M211" i="5" a="1"/>
  <c r="M211" i="5" s="1"/>
  <c r="L211" i="5" a="1"/>
  <c r="L211" i="5" s="1"/>
  <c r="Q211" i="5" a="1"/>
  <c r="Q211" i="5" s="1"/>
  <c r="Q243" i="5" a="1"/>
  <c r="Q243" i="5" s="1"/>
  <c r="M243" i="5" a="1"/>
  <c r="M243" i="5" s="1"/>
  <c r="P243" i="5" a="1"/>
  <c r="P243" i="5" s="1"/>
  <c r="L243" i="5" a="1"/>
  <c r="L243" i="5" s="1"/>
  <c r="O243" i="5" a="1"/>
  <c r="O243" i="5" s="1"/>
  <c r="N243" i="5" a="1"/>
  <c r="N243" i="5" s="1"/>
  <c r="Q275" i="5" a="1"/>
  <c r="Q275" i="5" s="1"/>
  <c r="M275" i="5" a="1"/>
  <c r="M275" i="5" s="1"/>
  <c r="P275" i="5" a="1"/>
  <c r="P275" i="5" s="1"/>
  <c r="L275" i="5" a="1"/>
  <c r="L275" i="5" s="1"/>
  <c r="O275" i="5" a="1"/>
  <c r="O275" i="5" s="1"/>
  <c r="N275" i="5" a="1"/>
  <c r="N275" i="5" s="1"/>
  <c r="Q307" i="5" a="1"/>
  <c r="Q307" i="5" s="1"/>
  <c r="M307" i="5" a="1"/>
  <c r="M307" i="5" s="1"/>
  <c r="P307" i="5" a="1"/>
  <c r="P307" i="5" s="1"/>
  <c r="L307" i="5" a="1"/>
  <c r="L307" i="5" s="1"/>
  <c r="O307" i="5" a="1"/>
  <c r="O307" i="5" s="1"/>
  <c r="N307" i="5" a="1"/>
  <c r="N307" i="5" s="1"/>
  <c r="Q339" i="5" a="1"/>
  <c r="Q339" i="5" s="1"/>
  <c r="M339" i="5" a="1"/>
  <c r="M339" i="5" s="1"/>
  <c r="P339" i="5" a="1"/>
  <c r="P339" i="5" s="1"/>
  <c r="L339" i="5" a="1"/>
  <c r="L339" i="5" s="1"/>
  <c r="O339" i="5" a="1"/>
  <c r="O339" i="5" s="1"/>
  <c r="N339" i="5" a="1"/>
  <c r="N339" i="5" s="1"/>
  <c r="Q371" i="5" a="1"/>
  <c r="Q371" i="5" s="1"/>
  <c r="M371" i="5" a="1"/>
  <c r="M371" i="5" s="1"/>
  <c r="P371" i="5" a="1"/>
  <c r="P371" i="5" s="1"/>
  <c r="L371" i="5" a="1"/>
  <c r="L371" i="5" s="1"/>
  <c r="O371" i="5" a="1"/>
  <c r="O371" i="5" s="1"/>
  <c r="N371" i="5" a="1"/>
  <c r="N371" i="5" s="1"/>
  <c r="L136" i="5" a="1"/>
  <c r="L136" i="5" s="1"/>
  <c r="Q136" i="5" a="1"/>
  <c r="Q136" i="5" s="1"/>
  <c r="P136" i="5" a="1"/>
  <c r="P136" i="5" s="1"/>
  <c r="N136" i="5" a="1"/>
  <c r="N136" i="5" s="1"/>
  <c r="O136" i="5" a="1"/>
  <c r="O136" i="5" s="1"/>
  <c r="M136" i="5" a="1"/>
  <c r="M136" i="5" s="1"/>
  <c r="L168" i="5" a="1"/>
  <c r="L168" i="5" s="1"/>
  <c r="Q168" i="5" a="1"/>
  <c r="Q168" i="5" s="1"/>
  <c r="P168" i="5" a="1"/>
  <c r="P168" i="5" s="1"/>
  <c r="N168" i="5" a="1"/>
  <c r="N168" i="5" s="1"/>
  <c r="O168" i="5" a="1"/>
  <c r="O168" i="5" s="1"/>
  <c r="M168" i="5" a="1"/>
  <c r="M168" i="5" s="1"/>
  <c r="L200" i="5" a="1"/>
  <c r="L200" i="5" s="1"/>
  <c r="Q200" i="5" a="1"/>
  <c r="Q200" i="5" s="1"/>
  <c r="P200" i="5" a="1"/>
  <c r="P200" i="5" s="1"/>
  <c r="N200" i="5" a="1"/>
  <c r="N200" i="5" s="1"/>
  <c r="O200" i="5" a="1"/>
  <c r="O200" i="5" s="1"/>
  <c r="M200" i="5" a="1"/>
  <c r="M200" i="5" s="1"/>
  <c r="L232" i="5" a="1"/>
  <c r="L232" i="5" s="1"/>
  <c r="N232" i="5" a="1"/>
  <c r="N232" i="5" s="1"/>
  <c r="Q232" i="5" a="1"/>
  <c r="Q232" i="5" s="1"/>
  <c r="P232" i="5" a="1"/>
  <c r="P232" i="5" s="1"/>
  <c r="O232" i="5" a="1"/>
  <c r="O232" i="5" s="1"/>
  <c r="M232" i="5" a="1"/>
  <c r="M232" i="5" s="1"/>
  <c r="P264" i="5" a="1"/>
  <c r="P264" i="5" s="1"/>
  <c r="L264" i="5" a="1"/>
  <c r="L264" i="5" s="1"/>
  <c r="O264" i="5" a="1"/>
  <c r="O264" i="5" s="1"/>
  <c r="N264" i="5" a="1"/>
  <c r="N264" i="5" s="1"/>
  <c r="Q264" i="5" a="1"/>
  <c r="Q264" i="5" s="1"/>
  <c r="M264" i="5" a="1"/>
  <c r="M264" i="5" s="1"/>
  <c r="P296" i="5" a="1"/>
  <c r="P296" i="5" s="1"/>
  <c r="L296" i="5" a="1"/>
  <c r="L296" i="5" s="1"/>
  <c r="O296" i="5" a="1"/>
  <c r="O296" i="5" s="1"/>
  <c r="N296" i="5" a="1"/>
  <c r="N296" i="5" s="1"/>
  <c r="Q296" i="5" a="1"/>
  <c r="Q296" i="5" s="1"/>
  <c r="M296" i="5" a="1"/>
  <c r="M296" i="5" s="1"/>
  <c r="P328" i="5" a="1"/>
  <c r="P328" i="5" s="1"/>
  <c r="L328" i="5" a="1"/>
  <c r="L328" i="5" s="1"/>
  <c r="O328" i="5" a="1"/>
  <c r="O328" i="5" s="1"/>
  <c r="N328" i="5" a="1"/>
  <c r="N328" i="5" s="1"/>
  <c r="Q328" i="5" a="1"/>
  <c r="Q328" i="5" s="1"/>
  <c r="M328" i="5" a="1"/>
  <c r="M328" i="5" s="1"/>
  <c r="P360" i="5" a="1"/>
  <c r="P360" i="5" s="1"/>
  <c r="L360" i="5" a="1"/>
  <c r="L360" i="5" s="1"/>
  <c r="O360" i="5" a="1"/>
  <c r="O360" i="5" s="1"/>
  <c r="N360" i="5" a="1"/>
  <c r="N360" i="5" s="1"/>
  <c r="Q360" i="5" a="1"/>
  <c r="Q360" i="5" s="1"/>
  <c r="M360" i="5" a="1"/>
  <c r="M360" i="5" s="1"/>
  <c r="L373" i="5" a="1"/>
  <c r="L373" i="5" s="1"/>
  <c r="Q373" i="5" a="1"/>
  <c r="Q373" i="5" s="1"/>
  <c r="P373" i="5" a="1"/>
  <c r="P373" i="5" s="1"/>
  <c r="O373" i="5" a="1"/>
  <c r="O373" i="5" s="1"/>
  <c r="N373" i="5" a="1"/>
  <c r="N373" i="5" s="1"/>
  <c r="M373" i="5" a="1"/>
  <c r="M373" i="5" s="1"/>
  <c r="N405" i="5" a="1"/>
  <c r="N405" i="5" s="1"/>
  <c r="M405" i="5" a="1"/>
  <c r="M405" i="5" s="1"/>
  <c r="L405" i="5" a="1"/>
  <c r="L405" i="5" s="1"/>
  <c r="Q405" i="5" a="1"/>
  <c r="Q405" i="5" s="1"/>
  <c r="P405" i="5" a="1"/>
  <c r="P405" i="5" s="1"/>
  <c r="O405" i="5" a="1"/>
  <c r="O405" i="5" s="1"/>
  <c r="Q437" i="5" a="1"/>
  <c r="Q437" i="5" s="1"/>
  <c r="M437" i="5" a="1"/>
  <c r="M437" i="5" s="1"/>
  <c r="P437" i="5" a="1"/>
  <c r="P437" i="5" s="1"/>
  <c r="L437" i="5" a="1"/>
  <c r="L437" i="5" s="1"/>
  <c r="O437" i="5" a="1"/>
  <c r="O437" i="5" s="1"/>
  <c r="N437" i="5" a="1"/>
  <c r="N437" i="5" s="1"/>
  <c r="N469" i="5" a="1"/>
  <c r="N469" i="5" s="1"/>
  <c r="Q469" i="5" a="1"/>
  <c r="Q469" i="5" s="1"/>
  <c r="M469" i="5" a="1"/>
  <c r="M469" i="5" s="1"/>
  <c r="P469" i="5" a="1"/>
  <c r="P469" i="5" s="1"/>
  <c r="L469" i="5" a="1"/>
  <c r="L469" i="5" s="1"/>
  <c r="O469" i="5" a="1"/>
  <c r="O469" i="5" s="1"/>
  <c r="M374" i="5" a="1"/>
  <c r="M374" i="5" s="1"/>
  <c r="Q374" i="5" a="1"/>
  <c r="Q374" i="5" s="1"/>
  <c r="L374" i="5" a="1"/>
  <c r="L374" i="5" s="1"/>
  <c r="P374" i="5" a="1"/>
  <c r="P374" i="5" s="1"/>
  <c r="O374" i="5" a="1"/>
  <c r="O374" i="5" s="1"/>
  <c r="N374" i="5" a="1"/>
  <c r="N374" i="5" s="1"/>
  <c r="Q406" i="5" a="1"/>
  <c r="Q406" i="5" s="1"/>
  <c r="P406" i="5" a="1"/>
  <c r="P406" i="5" s="1"/>
  <c r="O406" i="5" a="1"/>
  <c r="O406" i="5" s="1"/>
  <c r="N406" i="5" a="1"/>
  <c r="N406" i="5" s="1"/>
  <c r="M406" i="5" a="1"/>
  <c r="M406" i="5" s="1"/>
  <c r="L406" i="5" a="1"/>
  <c r="L406" i="5" s="1"/>
  <c r="P438" i="5" a="1"/>
  <c r="P438" i="5" s="1"/>
  <c r="L438" i="5" a="1"/>
  <c r="L438" i="5" s="1"/>
  <c r="O438" i="5" a="1"/>
  <c r="O438" i="5" s="1"/>
  <c r="Q438" i="5" a="1"/>
  <c r="Q438" i="5" s="1"/>
  <c r="N438" i="5" a="1"/>
  <c r="N438" i="5" s="1"/>
  <c r="M438" i="5" a="1"/>
  <c r="M438" i="5" s="1"/>
  <c r="Q470" i="5" a="1"/>
  <c r="Q470" i="5" s="1"/>
  <c r="M470" i="5" a="1"/>
  <c r="M470" i="5" s="1"/>
  <c r="P470" i="5" a="1"/>
  <c r="P470" i="5" s="1"/>
  <c r="L470" i="5" a="1"/>
  <c r="L470" i="5" s="1"/>
  <c r="O470" i="5" a="1"/>
  <c r="O470" i="5" s="1"/>
  <c r="N470" i="5" a="1"/>
  <c r="N470" i="5" s="1"/>
  <c r="Q415" i="5" a="1"/>
  <c r="Q415" i="5" s="1"/>
  <c r="P415" i="5" a="1"/>
  <c r="P415" i="5" s="1"/>
  <c r="O415" i="5" a="1"/>
  <c r="O415" i="5" s="1"/>
  <c r="N415" i="5" a="1"/>
  <c r="N415" i="5" s="1"/>
  <c r="M415" i="5" a="1"/>
  <c r="M415" i="5" s="1"/>
  <c r="L415" i="5" a="1"/>
  <c r="L415" i="5" s="1"/>
  <c r="O447" i="5" a="1"/>
  <c r="O447" i="5" s="1"/>
  <c r="N447" i="5" a="1"/>
  <c r="N447" i="5" s="1"/>
  <c r="Q447" i="5" a="1"/>
  <c r="Q447" i="5" s="1"/>
  <c r="P447" i="5" a="1"/>
  <c r="P447" i="5" s="1"/>
  <c r="M447" i="5" a="1"/>
  <c r="M447" i="5" s="1"/>
  <c r="L447" i="5" a="1"/>
  <c r="L447" i="5" s="1"/>
  <c r="P479" i="5" a="1"/>
  <c r="P479" i="5" s="1"/>
  <c r="L479" i="5" a="1"/>
  <c r="L479" i="5" s="1"/>
  <c r="O479" i="5" a="1"/>
  <c r="O479" i="5" s="1"/>
  <c r="N479" i="5" a="1"/>
  <c r="N479" i="5" s="1"/>
  <c r="Q479" i="5" a="1"/>
  <c r="Q479" i="5" s="1"/>
  <c r="M479" i="5" a="1"/>
  <c r="M479" i="5" s="1"/>
  <c r="P424" i="5" a="1"/>
  <c r="P424" i="5" s="1"/>
  <c r="O424" i="5" a="1"/>
  <c r="O424" i="5" s="1"/>
  <c r="N424" i="5" a="1"/>
  <c r="N424" i="5" s="1"/>
  <c r="M424" i="5" a="1"/>
  <c r="M424" i="5" s="1"/>
  <c r="L424" i="5" a="1"/>
  <c r="L424" i="5" s="1"/>
  <c r="Q424" i="5" a="1"/>
  <c r="Q424" i="5" s="1"/>
  <c r="O456" i="5" a="1"/>
  <c r="O456" i="5" s="1"/>
  <c r="N456" i="5" a="1"/>
  <c r="N456" i="5" s="1"/>
  <c r="Q456" i="5" a="1"/>
  <c r="Q456" i="5" s="1"/>
  <c r="M456" i="5" a="1"/>
  <c r="M456" i="5" s="1"/>
  <c r="L456" i="5" a="1"/>
  <c r="L456" i="5" s="1"/>
  <c r="P456" i="5" a="1"/>
  <c r="P456" i="5" s="1"/>
  <c r="Q619" i="5" a="1"/>
  <c r="Q619" i="5" s="1"/>
  <c r="P619" i="5" a="1"/>
  <c r="P619" i="5" s="1"/>
  <c r="O619" i="5" a="1"/>
  <c r="O619" i="5" s="1"/>
  <c r="N619" i="5" a="1"/>
  <c r="N619" i="5" s="1"/>
  <c r="M619" i="5" a="1"/>
  <c r="M619" i="5" s="1"/>
  <c r="L619" i="5" a="1"/>
  <c r="L619" i="5" s="1"/>
  <c r="Q516" i="5" a="1"/>
  <c r="Q516" i="5" s="1"/>
  <c r="P516" i="5" a="1"/>
  <c r="P516" i="5" s="1"/>
  <c r="O516" i="5" a="1"/>
  <c r="O516" i="5" s="1"/>
  <c r="N516" i="5" a="1"/>
  <c r="N516" i="5" s="1"/>
  <c r="M516" i="5" a="1"/>
  <c r="M516" i="5" s="1"/>
  <c r="L516" i="5" a="1"/>
  <c r="L516" i="5" s="1"/>
  <c r="N548" i="5" a="1"/>
  <c r="N548" i="5" s="1"/>
  <c r="Q548" i="5" a="1"/>
  <c r="Q548" i="5" s="1"/>
  <c r="M548" i="5" a="1"/>
  <c r="M548" i="5" s="1"/>
  <c r="P548" i="5" a="1"/>
  <c r="P548" i="5" s="1"/>
  <c r="L548" i="5" a="1"/>
  <c r="L548" i="5" s="1"/>
  <c r="O548" i="5" a="1"/>
  <c r="O548" i="5" s="1"/>
  <c r="P607" i="5" a="1"/>
  <c r="P607" i="5" s="1"/>
  <c r="O607" i="5" a="1"/>
  <c r="O607" i="5" s="1"/>
  <c r="N607" i="5" a="1"/>
  <c r="N607" i="5" s="1"/>
  <c r="M607" i="5" a="1"/>
  <c r="M607" i="5" s="1"/>
  <c r="L607" i="5" a="1"/>
  <c r="L607" i="5" s="1"/>
  <c r="Q607" i="5" a="1"/>
  <c r="Q607" i="5" s="1"/>
  <c r="L497" i="5" a="1"/>
  <c r="L497" i="5" s="1"/>
  <c r="Q497" i="5" a="1"/>
  <c r="Q497" i="5" s="1"/>
  <c r="P497" i="5" a="1"/>
  <c r="P497" i="5" s="1"/>
  <c r="O497" i="5" a="1"/>
  <c r="O497" i="5" s="1"/>
  <c r="N497" i="5" a="1"/>
  <c r="N497" i="5" s="1"/>
  <c r="M497" i="5" a="1"/>
  <c r="M497" i="5" s="1"/>
  <c r="L529" i="5" a="1"/>
  <c r="L529" i="5" s="1"/>
  <c r="Q529" i="5" a="1"/>
  <c r="Q529" i="5" s="1"/>
  <c r="P529" i="5" a="1"/>
  <c r="P529" i="5" s="1"/>
  <c r="O529" i="5" a="1"/>
  <c r="O529" i="5" s="1"/>
  <c r="N529" i="5" a="1"/>
  <c r="N529" i="5" s="1"/>
  <c r="M529" i="5" a="1"/>
  <c r="M529" i="5" s="1"/>
  <c r="Q561" i="5" a="1"/>
  <c r="Q561" i="5" s="1"/>
  <c r="M561" i="5" a="1"/>
  <c r="M561" i="5" s="1"/>
  <c r="P561" i="5" a="1"/>
  <c r="P561" i="5" s="1"/>
  <c r="L561" i="5" a="1"/>
  <c r="L561" i="5" s="1"/>
  <c r="O561" i="5" a="1"/>
  <c r="O561" i="5" s="1"/>
  <c r="N561" i="5" a="1"/>
  <c r="N561" i="5" s="1"/>
  <c r="N603" i="5" a="1"/>
  <c r="N603" i="5" s="1"/>
  <c r="M603" i="5" a="1"/>
  <c r="M603" i="5" s="1"/>
  <c r="L603" i="5" a="1"/>
  <c r="L603" i="5" s="1"/>
  <c r="Q603" i="5" a="1"/>
  <c r="Q603" i="5" s="1"/>
  <c r="P603" i="5" a="1"/>
  <c r="P603" i="5" s="1"/>
  <c r="O603" i="5" a="1"/>
  <c r="O603" i="5" s="1"/>
  <c r="O502" i="5" a="1"/>
  <c r="O502" i="5" s="1"/>
  <c r="N502" i="5" a="1"/>
  <c r="N502" i="5" s="1"/>
  <c r="M502" i="5" a="1"/>
  <c r="M502" i="5" s="1"/>
  <c r="L502" i="5" a="1"/>
  <c r="L502" i="5" s="1"/>
  <c r="Q502" i="5" a="1"/>
  <c r="Q502" i="5" s="1"/>
  <c r="P502" i="5" a="1"/>
  <c r="P502" i="5" s="1"/>
  <c r="O534" i="5" a="1"/>
  <c r="O534" i="5" s="1"/>
  <c r="N534" i="5" a="1"/>
  <c r="N534" i="5" s="1"/>
  <c r="M534" i="5" a="1"/>
  <c r="M534" i="5" s="1"/>
  <c r="L534" i="5" a="1"/>
  <c r="L534" i="5" s="1"/>
  <c r="Q534" i="5" a="1"/>
  <c r="Q534" i="5" s="1"/>
  <c r="P534" i="5" a="1"/>
  <c r="P534" i="5" s="1"/>
  <c r="P566" i="5" a="1"/>
  <c r="P566" i="5" s="1"/>
  <c r="L566" i="5" a="1"/>
  <c r="L566" i="5" s="1"/>
  <c r="O566" i="5" a="1"/>
  <c r="O566" i="5" s="1"/>
  <c r="N566" i="5" a="1"/>
  <c r="N566" i="5" s="1"/>
  <c r="Q566" i="5" a="1"/>
  <c r="Q566" i="5" s="1"/>
  <c r="M566" i="5" a="1"/>
  <c r="M566" i="5" s="1"/>
  <c r="O647" i="5" a="1"/>
  <c r="O647" i="5" s="1"/>
  <c r="N647" i="5" a="1"/>
  <c r="N647" i="5" s="1"/>
  <c r="Q647" i="5" a="1"/>
  <c r="Q647" i="5" s="1"/>
  <c r="M647" i="5" a="1"/>
  <c r="M647" i="5" s="1"/>
  <c r="L647" i="5" a="1"/>
  <c r="L647" i="5" s="1"/>
  <c r="P647" i="5" a="1"/>
  <c r="P647" i="5" s="1"/>
  <c r="Q507" i="5" a="1"/>
  <c r="Q507" i="5" s="1"/>
  <c r="P507" i="5" a="1"/>
  <c r="P507" i="5" s="1"/>
  <c r="O507" i="5" a="1"/>
  <c r="O507" i="5" s="1"/>
  <c r="N507" i="5" a="1"/>
  <c r="N507" i="5" s="1"/>
  <c r="M507" i="5" a="1"/>
  <c r="M507" i="5" s="1"/>
  <c r="L507" i="5" a="1"/>
  <c r="L507" i="5" s="1"/>
  <c r="O539" i="5" a="1"/>
  <c r="O539" i="5" s="1"/>
  <c r="N539" i="5" a="1"/>
  <c r="N539" i="5" s="1"/>
  <c r="Q539" i="5" a="1"/>
  <c r="Q539" i="5" s="1"/>
  <c r="M539" i="5" a="1"/>
  <c r="M539" i="5" s="1"/>
  <c r="P539" i="5" a="1"/>
  <c r="P539" i="5" s="1"/>
  <c r="L539" i="5" a="1"/>
  <c r="L539" i="5" s="1"/>
  <c r="O571" i="5" a="1"/>
  <c r="O571" i="5" s="1"/>
  <c r="N571" i="5" a="1"/>
  <c r="N571" i="5" s="1"/>
  <c r="Q571" i="5" a="1"/>
  <c r="Q571" i="5" s="1"/>
  <c r="M571" i="5" a="1"/>
  <c r="M571" i="5" s="1"/>
  <c r="P571" i="5" a="1"/>
  <c r="P571" i="5" s="1"/>
  <c r="L571" i="5" a="1"/>
  <c r="L571" i="5" s="1"/>
  <c r="Q592" i="5" a="1"/>
  <c r="Q592" i="5" s="1"/>
  <c r="P592" i="5" a="1"/>
  <c r="P592" i="5" s="1"/>
  <c r="O592" i="5" a="1"/>
  <c r="O592" i="5" s="1"/>
  <c r="N592" i="5" a="1"/>
  <c r="N592" i="5" s="1"/>
  <c r="M592" i="5" a="1"/>
  <c r="M592" i="5" s="1"/>
  <c r="L592" i="5" a="1"/>
  <c r="L592" i="5" s="1"/>
  <c r="Q624" i="5" a="1"/>
  <c r="Q624" i="5" s="1"/>
  <c r="P624" i="5" a="1"/>
  <c r="P624" i="5" s="1"/>
  <c r="O624" i="5" a="1"/>
  <c r="O624" i="5" s="1"/>
  <c r="N624" i="5" a="1"/>
  <c r="N624" i="5" s="1"/>
  <c r="M624" i="5" a="1"/>
  <c r="M624" i="5" s="1"/>
  <c r="L624" i="5" a="1"/>
  <c r="L624" i="5" s="1"/>
  <c r="N656" i="5" a="1"/>
  <c r="N656" i="5" s="1"/>
  <c r="Q656" i="5" a="1"/>
  <c r="Q656" i="5" s="1"/>
  <c r="M656" i="5" a="1"/>
  <c r="M656" i="5" s="1"/>
  <c r="P656" i="5" a="1"/>
  <c r="P656" i="5" s="1"/>
  <c r="L656" i="5" a="1"/>
  <c r="L656" i="5" s="1"/>
  <c r="O656" i="5" a="1"/>
  <c r="O656" i="5" s="1"/>
  <c r="P799" i="5" a="1"/>
  <c r="P799" i="5" s="1"/>
  <c r="O799" i="5" a="1"/>
  <c r="O799" i="5" s="1"/>
  <c r="N799" i="5" a="1"/>
  <c r="N799" i="5" s="1"/>
  <c r="M799" i="5" a="1"/>
  <c r="M799" i="5" s="1"/>
  <c r="Q799" i="5" a="1"/>
  <c r="Q799" i="5" s="1"/>
  <c r="L799" i="5" a="1"/>
  <c r="L799" i="5" s="1"/>
  <c r="L589" i="5" a="1"/>
  <c r="L589" i="5" s="1"/>
  <c r="Q589" i="5" a="1"/>
  <c r="Q589" i="5" s="1"/>
  <c r="P589" i="5" a="1"/>
  <c r="P589" i="5" s="1"/>
  <c r="O589" i="5" a="1"/>
  <c r="O589" i="5" s="1"/>
  <c r="N589" i="5" a="1"/>
  <c r="N589" i="5" s="1"/>
  <c r="M589" i="5" a="1"/>
  <c r="M589" i="5" s="1"/>
  <c r="L621" i="5" a="1"/>
  <c r="L621" i="5" s="1"/>
  <c r="Q621" i="5" a="1"/>
  <c r="Q621" i="5" s="1"/>
  <c r="P621" i="5" a="1"/>
  <c r="P621" i="5" s="1"/>
  <c r="O621" i="5" a="1"/>
  <c r="O621" i="5" s="1"/>
  <c r="N621" i="5" a="1"/>
  <c r="N621" i="5" s="1"/>
  <c r="M621" i="5" a="1"/>
  <c r="M621" i="5" s="1"/>
  <c r="Q653" i="5" a="1"/>
  <c r="Q653" i="5" s="1"/>
  <c r="M653" i="5" a="1"/>
  <c r="M653" i="5" s="1"/>
  <c r="P653" i="5" a="1"/>
  <c r="P653" i="5" s="1"/>
  <c r="L653" i="5" a="1"/>
  <c r="L653" i="5" s="1"/>
  <c r="O653" i="5" a="1"/>
  <c r="O653" i="5" s="1"/>
  <c r="N653" i="5" a="1"/>
  <c r="N653" i="5" s="1"/>
  <c r="O785" i="5" a="1"/>
  <c r="O785" i="5" s="1"/>
  <c r="N785" i="5" a="1"/>
  <c r="N785" i="5" s="1"/>
  <c r="Q785" i="5" a="1"/>
  <c r="Q785" i="5" s="1"/>
  <c r="M785" i="5" a="1"/>
  <c r="M785" i="5" s="1"/>
  <c r="P785" i="5" a="1"/>
  <c r="P785" i="5" s="1"/>
  <c r="L785" i="5" a="1"/>
  <c r="L785" i="5" s="1"/>
  <c r="N598" i="5" a="1"/>
  <c r="N598" i="5" s="1"/>
  <c r="M598" i="5" a="1"/>
  <c r="M598" i="5" s="1"/>
  <c r="L598" i="5" a="1"/>
  <c r="L598" i="5" s="1"/>
  <c r="Q598" i="5" a="1"/>
  <c r="Q598" i="5" s="1"/>
  <c r="P598" i="5" a="1"/>
  <c r="P598" i="5" s="1"/>
  <c r="O598" i="5" a="1"/>
  <c r="O598" i="5" s="1"/>
  <c r="P630" i="5" a="1"/>
  <c r="P630" i="5" s="1"/>
  <c r="L630" i="5" a="1"/>
  <c r="L630" i="5" s="1"/>
  <c r="Q630" i="5" a="1"/>
  <c r="Q630" i="5" s="1"/>
  <c r="O630" i="5" a="1"/>
  <c r="O630" i="5" s="1"/>
  <c r="N630" i="5" a="1"/>
  <c r="N630" i="5" s="1"/>
  <c r="M630" i="5" a="1"/>
  <c r="M630" i="5" s="1"/>
  <c r="P662" i="5" a="1"/>
  <c r="P662" i="5" s="1"/>
  <c r="L662" i="5" a="1"/>
  <c r="L662" i="5" s="1"/>
  <c r="O662" i="5" a="1"/>
  <c r="O662" i="5" s="1"/>
  <c r="N662" i="5" a="1"/>
  <c r="N662" i="5" s="1"/>
  <c r="Q662" i="5" a="1"/>
  <c r="Q662" i="5" s="1"/>
  <c r="M662" i="5" a="1"/>
  <c r="M662" i="5" s="1"/>
  <c r="Q685" i="5" a="1"/>
  <c r="Q685" i="5" s="1"/>
  <c r="P685" i="5" a="1"/>
  <c r="P685" i="5" s="1"/>
  <c r="O685" i="5" a="1"/>
  <c r="O685" i="5" s="1"/>
  <c r="N685" i="5" a="1"/>
  <c r="N685" i="5" s="1"/>
  <c r="M685" i="5" a="1"/>
  <c r="M685" i="5" s="1"/>
  <c r="L685" i="5" a="1"/>
  <c r="L685" i="5" s="1"/>
  <c r="O686" i="5" a="1"/>
  <c r="O686" i="5" s="1"/>
  <c r="N686" i="5" a="1"/>
  <c r="N686" i="5" s="1"/>
  <c r="M686" i="5" a="1"/>
  <c r="M686" i="5" s="1"/>
  <c r="L686" i="5" a="1"/>
  <c r="L686" i="5" s="1"/>
  <c r="Q686" i="5" a="1"/>
  <c r="Q686" i="5" s="1"/>
  <c r="P686" i="5" a="1"/>
  <c r="P686" i="5" s="1"/>
  <c r="O718" i="5" a="1"/>
  <c r="O718" i="5" s="1"/>
  <c r="N718" i="5" a="1"/>
  <c r="N718" i="5" s="1"/>
  <c r="M718" i="5" a="1"/>
  <c r="M718" i="5" s="1"/>
  <c r="L718" i="5" a="1"/>
  <c r="L718" i="5" s="1"/>
  <c r="Q718" i="5" a="1"/>
  <c r="Q718" i="5" s="1"/>
  <c r="P718" i="5" a="1"/>
  <c r="P718" i="5" s="1"/>
  <c r="N750" i="5" a="1"/>
  <c r="N750" i="5" s="1"/>
  <c r="Q750" i="5" a="1"/>
  <c r="Q750" i="5" s="1"/>
  <c r="M750" i="5" a="1"/>
  <c r="M750" i="5" s="1"/>
  <c r="P750" i="5" a="1"/>
  <c r="P750" i="5" s="1"/>
  <c r="L750" i="5" a="1"/>
  <c r="L750" i="5" s="1"/>
  <c r="O750" i="5" a="1"/>
  <c r="O750" i="5" s="1"/>
  <c r="N782" i="5" a="1"/>
  <c r="N782" i="5" s="1"/>
  <c r="Q782" i="5" a="1"/>
  <c r="Q782" i="5" s="1"/>
  <c r="M782" i="5" a="1"/>
  <c r="M782" i="5" s="1"/>
  <c r="P782" i="5" a="1"/>
  <c r="P782" i="5" s="1"/>
  <c r="L782" i="5" a="1"/>
  <c r="L782" i="5" s="1"/>
  <c r="O782" i="5" a="1"/>
  <c r="O782" i="5" s="1"/>
  <c r="P671" i="5" a="1"/>
  <c r="P671" i="5" s="1"/>
  <c r="O671" i="5" a="1"/>
  <c r="O671" i="5" s="1"/>
  <c r="N671" i="5" a="1"/>
  <c r="N671" i="5" s="1"/>
  <c r="M671" i="5" a="1"/>
  <c r="M671" i="5" s="1"/>
  <c r="L671" i="5" a="1"/>
  <c r="L671" i="5" s="1"/>
  <c r="Q671" i="5" a="1"/>
  <c r="Q671" i="5" s="1"/>
  <c r="P703" i="5" a="1"/>
  <c r="P703" i="5" s="1"/>
  <c r="O703" i="5" a="1"/>
  <c r="O703" i="5" s="1"/>
  <c r="N703" i="5" a="1"/>
  <c r="N703" i="5" s="1"/>
  <c r="M703" i="5" a="1"/>
  <c r="M703" i="5" s="1"/>
  <c r="L703" i="5" a="1"/>
  <c r="L703" i="5" s="1"/>
  <c r="Q703" i="5" a="1"/>
  <c r="Q703" i="5" s="1"/>
  <c r="P735" i="5" a="1"/>
  <c r="P735" i="5" s="1"/>
  <c r="O735" i="5" a="1"/>
  <c r="O735" i="5" s="1"/>
  <c r="N735" i="5" a="1"/>
  <c r="N735" i="5" s="1"/>
  <c r="M735" i="5" a="1"/>
  <c r="M735" i="5" s="1"/>
  <c r="L735" i="5" a="1"/>
  <c r="L735" i="5" s="1"/>
  <c r="Q735" i="5" a="1"/>
  <c r="Q735" i="5" s="1"/>
  <c r="Q767" i="5" a="1"/>
  <c r="Q767" i="5" s="1"/>
  <c r="M767" i="5" a="1"/>
  <c r="M767" i="5" s="1"/>
  <c r="P767" i="5" a="1"/>
  <c r="P767" i="5" s="1"/>
  <c r="L767" i="5" a="1"/>
  <c r="L767" i="5" s="1"/>
  <c r="O767" i="5" a="1"/>
  <c r="O767" i="5" s="1"/>
  <c r="N767" i="5" a="1"/>
  <c r="N767" i="5" s="1"/>
  <c r="Q862" i="5" a="1"/>
  <c r="Q862" i="5" s="1"/>
  <c r="P862" i="5" a="1"/>
  <c r="P862" i="5" s="1"/>
  <c r="O862" i="5" a="1"/>
  <c r="O862" i="5" s="1"/>
  <c r="N862" i="5" a="1"/>
  <c r="N862" i="5" s="1"/>
  <c r="M862" i="5" a="1"/>
  <c r="M862" i="5" s="1"/>
  <c r="L862" i="5" a="1"/>
  <c r="L862" i="5" s="1"/>
  <c r="L692" i="5" a="1"/>
  <c r="L692" i="5" s="1"/>
  <c r="Q692" i="5" a="1"/>
  <c r="Q692" i="5" s="1"/>
  <c r="P692" i="5" a="1"/>
  <c r="P692" i="5" s="1"/>
  <c r="O692" i="5" a="1"/>
  <c r="O692" i="5" s="1"/>
  <c r="N692" i="5" a="1"/>
  <c r="N692" i="5" s="1"/>
  <c r="M692" i="5" a="1"/>
  <c r="M692" i="5" s="1"/>
  <c r="L724" i="5" a="1"/>
  <c r="L724" i="5" s="1"/>
  <c r="Q724" i="5" a="1"/>
  <c r="Q724" i="5" s="1"/>
  <c r="P724" i="5" a="1"/>
  <c r="P724" i="5" s="1"/>
  <c r="O724" i="5" a="1"/>
  <c r="O724" i="5" s="1"/>
  <c r="N724" i="5" a="1"/>
  <c r="N724" i="5" s="1"/>
  <c r="M724" i="5" a="1"/>
  <c r="M724" i="5" s="1"/>
  <c r="P756" i="5" a="1"/>
  <c r="P756" i="5" s="1"/>
  <c r="L756" i="5" a="1"/>
  <c r="L756" i="5" s="1"/>
  <c r="O756" i="5" a="1"/>
  <c r="O756" i="5" s="1"/>
  <c r="N756" i="5" a="1"/>
  <c r="N756" i="5" s="1"/>
  <c r="Q756" i="5" a="1"/>
  <c r="Q756" i="5" s="1"/>
  <c r="M756" i="5" a="1"/>
  <c r="M756" i="5" s="1"/>
  <c r="P788" i="5" a="1"/>
  <c r="P788" i="5" s="1"/>
  <c r="L788" i="5" a="1"/>
  <c r="L788" i="5" s="1"/>
  <c r="O788" i="5" a="1"/>
  <c r="O788" i="5" s="1"/>
  <c r="N788" i="5" a="1"/>
  <c r="N788" i="5" s="1"/>
  <c r="Q788" i="5" a="1"/>
  <c r="Q788" i="5" s="1"/>
  <c r="M788" i="5" a="1"/>
  <c r="M788" i="5" s="1"/>
  <c r="N821" i="5" a="1"/>
  <c r="N821" i="5" s="1"/>
  <c r="Q821" i="5" a="1"/>
  <c r="Q821" i="5" s="1"/>
  <c r="M821" i="5" a="1"/>
  <c r="M821" i="5" s="1"/>
  <c r="P821" i="5" a="1"/>
  <c r="P821" i="5" s="1"/>
  <c r="L821" i="5" a="1"/>
  <c r="L821" i="5" s="1"/>
  <c r="O821" i="5" a="1"/>
  <c r="O821" i="5" s="1"/>
  <c r="M806" i="5" a="1"/>
  <c r="M806" i="5" s="1"/>
  <c r="L806" i="5" a="1"/>
  <c r="L806" i="5" s="1"/>
  <c r="Q806" i="5" a="1"/>
  <c r="Q806" i="5" s="1"/>
  <c r="P806" i="5" a="1"/>
  <c r="P806" i="5" s="1"/>
  <c r="O806" i="5" a="1"/>
  <c r="O806" i="5" s="1"/>
  <c r="N806" i="5" a="1"/>
  <c r="N806" i="5" s="1"/>
  <c r="N1022" i="5" a="1"/>
  <c r="N1022" i="5" s="1"/>
  <c r="Q1022" i="5" a="1"/>
  <c r="Q1022" i="5" s="1"/>
  <c r="M1022" i="5" a="1"/>
  <c r="M1022" i="5" s="1"/>
  <c r="P1022" i="5" a="1"/>
  <c r="P1022" i="5" s="1"/>
  <c r="L1022" i="5" a="1"/>
  <c r="L1022" i="5" s="1"/>
  <c r="O1022" i="5" a="1"/>
  <c r="O1022" i="5" s="1"/>
  <c r="P811" i="5" a="1"/>
  <c r="P811" i="5" s="1"/>
  <c r="L811" i="5" a="1"/>
  <c r="L811" i="5" s="1"/>
  <c r="O811" i="5" a="1"/>
  <c r="O811" i="5" s="1"/>
  <c r="N811" i="5" a="1"/>
  <c r="N811" i="5" s="1"/>
  <c r="Q811" i="5" a="1"/>
  <c r="Q811" i="5" s="1"/>
  <c r="M811" i="5" a="1"/>
  <c r="M811" i="5" s="1"/>
  <c r="L854" i="5" a="1"/>
  <c r="L854" i="5" s="1"/>
  <c r="Q854" i="5" a="1"/>
  <c r="Q854" i="5" s="1"/>
  <c r="P854" i="5" a="1"/>
  <c r="P854" i="5" s="1"/>
  <c r="O854" i="5" a="1"/>
  <c r="O854" i="5" s="1"/>
  <c r="N854" i="5" a="1"/>
  <c r="N854" i="5" s="1"/>
  <c r="M854" i="5" a="1"/>
  <c r="M854" i="5" s="1"/>
  <c r="O816" i="5" a="1"/>
  <c r="O816" i="5" s="1"/>
  <c r="N816" i="5" a="1"/>
  <c r="N816" i="5" s="1"/>
  <c r="Q816" i="5" a="1"/>
  <c r="Q816" i="5" s="1"/>
  <c r="M816" i="5" a="1"/>
  <c r="M816" i="5" s="1"/>
  <c r="P816" i="5" a="1"/>
  <c r="P816" i="5" s="1"/>
  <c r="L816" i="5" a="1"/>
  <c r="L816" i="5" s="1"/>
  <c r="M839" i="5" a="1"/>
  <c r="M839" i="5" s="1"/>
  <c r="L839" i="5" a="1"/>
  <c r="L839" i="5" s="1"/>
  <c r="Q839" i="5" a="1"/>
  <c r="Q839" i="5" s="1"/>
  <c r="P839" i="5" a="1"/>
  <c r="P839" i="5" s="1"/>
  <c r="O839" i="5" a="1"/>
  <c r="O839" i="5" s="1"/>
  <c r="N839" i="5" a="1"/>
  <c r="N839" i="5" s="1"/>
  <c r="N871" i="5" a="1"/>
  <c r="N871" i="5" s="1"/>
  <c r="Q871" i="5" a="1"/>
  <c r="Q871" i="5" s="1"/>
  <c r="M871" i="5" a="1"/>
  <c r="M871" i="5" s="1"/>
  <c r="P871" i="5" a="1"/>
  <c r="P871" i="5" s="1"/>
  <c r="L871" i="5" a="1"/>
  <c r="L871" i="5" s="1"/>
  <c r="O871" i="5" a="1"/>
  <c r="O871" i="5" s="1"/>
  <c r="N903" i="5" a="1"/>
  <c r="N903" i="5" s="1"/>
  <c r="Q903" i="5" a="1"/>
  <c r="Q903" i="5" s="1"/>
  <c r="M903" i="5" a="1"/>
  <c r="M903" i="5" s="1"/>
  <c r="P903" i="5" a="1"/>
  <c r="P903" i="5" s="1"/>
  <c r="L903" i="5" a="1"/>
  <c r="L903" i="5" s="1"/>
  <c r="O903" i="5" a="1"/>
  <c r="O903" i="5" s="1"/>
  <c r="N978" i="5" a="1"/>
  <c r="N978" i="5" s="1"/>
  <c r="Q978" i="5" a="1"/>
  <c r="Q978" i="5" s="1"/>
  <c r="M978" i="5" a="1"/>
  <c r="M978" i="5" s="1"/>
  <c r="P978" i="5" a="1"/>
  <c r="P978" i="5" s="1"/>
  <c r="L978" i="5" a="1"/>
  <c r="L978" i="5" s="1"/>
  <c r="O978" i="5" a="1"/>
  <c r="O978" i="5" s="1"/>
  <c r="M844" i="5" a="1"/>
  <c r="M844" i="5" s="1"/>
  <c r="L844" i="5" a="1"/>
  <c r="L844" i="5" s="1"/>
  <c r="Q844" i="5" a="1"/>
  <c r="Q844" i="5" s="1"/>
  <c r="P844" i="5" a="1"/>
  <c r="P844" i="5" s="1"/>
  <c r="O844" i="5" a="1"/>
  <c r="O844" i="5" s="1"/>
  <c r="N844" i="5" a="1"/>
  <c r="N844" i="5" s="1"/>
  <c r="Q876" i="5" a="1"/>
  <c r="Q876" i="5" s="1"/>
  <c r="M876" i="5" a="1"/>
  <c r="M876" i="5" s="1"/>
  <c r="P876" i="5" a="1"/>
  <c r="P876" i="5" s="1"/>
  <c r="L876" i="5" a="1"/>
  <c r="L876" i="5" s="1"/>
  <c r="O876" i="5" a="1"/>
  <c r="O876" i="5" s="1"/>
  <c r="N876" i="5" a="1"/>
  <c r="N876" i="5" s="1"/>
  <c r="Q908" i="5" a="1"/>
  <c r="Q908" i="5" s="1"/>
  <c r="M908" i="5" a="1"/>
  <c r="M908" i="5" s="1"/>
  <c r="P908" i="5" a="1"/>
  <c r="P908" i="5" s="1"/>
  <c r="L908" i="5" a="1"/>
  <c r="L908" i="5" s="1"/>
  <c r="O908" i="5" a="1"/>
  <c r="O908" i="5" s="1"/>
  <c r="N908" i="5" a="1"/>
  <c r="N908" i="5" s="1"/>
  <c r="N998" i="5" a="1"/>
  <c r="N998" i="5" s="1"/>
  <c r="Q998" i="5" a="1"/>
  <c r="Q998" i="5" s="1"/>
  <c r="M998" i="5" a="1"/>
  <c r="M998" i="5" s="1"/>
  <c r="P998" i="5" a="1"/>
  <c r="P998" i="5" s="1"/>
  <c r="L998" i="5" a="1"/>
  <c r="L998" i="5" s="1"/>
  <c r="O998" i="5" a="1"/>
  <c r="O998" i="5" s="1"/>
  <c r="L849" i="5" a="1"/>
  <c r="L849" i="5" s="1"/>
  <c r="Q849" i="5" a="1"/>
  <c r="Q849" i="5" s="1"/>
  <c r="P849" i="5" a="1"/>
  <c r="P849" i="5" s="1"/>
  <c r="O849" i="5" a="1"/>
  <c r="O849" i="5" s="1"/>
  <c r="N849" i="5" a="1"/>
  <c r="N849" i="5" s="1"/>
  <c r="M849" i="5" a="1"/>
  <c r="M849" i="5" s="1"/>
  <c r="P881" i="5" a="1"/>
  <c r="P881" i="5" s="1"/>
  <c r="L881" i="5" a="1"/>
  <c r="L881" i="5" s="1"/>
  <c r="O881" i="5" a="1"/>
  <c r="O881" i="5" s="1"/>
  <c r="N881" i="5" a="1"/>
  <c r="N881" i="5" s="1"/>
  <c r="Q881" i="5" a="1"/>
  <c r="Q881" i="5" s="1"/>
  <c r="M881" i="5" a="1"/>
  <c r="M881" i="5" s="1"/>
  <c r="P913" i="5" a="1"/>
  <c r="P913" i="5" s="1"/>
  <c r="L913" i="5" a="1"/>
  <c r="L913" i="5" s="1"/>
  <c r="O913" i="5" a="1"/>
  <c r="O913" i="5" s="1"/>
  <c r="N913" i="5" a="1"/>
  <c r="N913" i="5" s="1"/>
  <c r="Q913" i="5" a="1"/>
  <c r="Q913" i="5" s="1"/>
  <c r="M913" i="5" a="1"/>
  <c r="M913" i="5" s="1"/>
  <c r="N1018" i="5" a="1"/>
  <c r="N1018" i="5" s="1"/>
  <c r="Q1018" i="5" a="1"/>
  <c r="Q1018" i="5" s="1"/>
  <c r="M1018" i="5" a="1"/>
  <c r="M1018" i="5" s="1"/>
  <c r="P1018" i="5" a="1"/>
  <c r="P1018" i="5" s="1"/>
  <c r="L1018" i="5" a="1"/>
  <c r="L1018" i="5" s="1"/>
  <c r="O1018" i="5" a="1"/>
  <c r="O1018" i="5" s="1"/>
  <c r="O1157" i="5" a="1"/>
  <c r="O1157" i="5" s="1"/>
  <c r="N1157" i="5" a="1"/>
  <c r="N1157" i="5" s="1"/>
  <c r="M1157" i="5" a="1"/>
  <c r="M1157" i="5" s="1"/>
  <c r="Q1157" i="5" a="1"/>
  <c r="Q1157" i="5" s="1"/>
  <c r="P1157" i="5" a="1"/>
  <c r="P1157" i="5" s="1"/>
  <c r="L1157" i="5" a="1"/>
  <c r="L1157" i="5" s="1"/>
  <c r="O947" i="5" a="1"/>
  <c r="O947" i="5" s="1"/>
  <c r="N947" i="5" a="1"/>
  <c r="N947" i="5" s="1"/>
  <c r="M947" i="5" a="1"/>
  <c r="M947" i="5" s="1"/>
  <c r="L947" i="5" a="1"/>
  <c r="L947" i="5" s="1"/>
  <c r="Q947" i="5" a="1"/>
  <c r="Q947" i="5" s="1"/>
  <c r="P947" i="5" a="1"/>
  <c r="P947" i="5" s="1"/>
  <c r="Q979" i="5" a="1"/>
  <c r="Q979" i="5" s="1"/>
  <c r="M979" i="5" a="1"/>
  <c r="M979" i="5" s="1"/>
  <c r="P979" i="5" a="1"/>
  <c r="P979" i="5" s="1"/>
  <c r="L979" i="5" a="1"/>
  <c r="L979" i="5" s="1"/>
  <c r="O979" i="5" a="1"/>
  <c r="O979" i="5" s="1"/>
  <c r="N979" i="5" a="1"/>
  <c r="N979" i="5" s="1"/>
  <c r="Q1011" i="5" a="1"/>
  <c r="Q1011" i="5" s="1"/>
  <c r="M1011" i="5" a="1"/>
  <c r="M1011" i="5" s="1"/>
  <c r="P1011" i="5" a="1"/>
  <c r="P1011" i="5" s="1"/>
  <c r="L1011" i="5" a="1"/>
  <c r="L1011" i="5" s="1"/>
  <c r="O1011" i="5" a="1"/>
  <c r="O1011" i="5" s="1"/>
  <c r="N1011" i="5" a="1"/>
  <c r="N1011" i="5" s="1"/>
  <c r="O1093" i="5" a="1"/>
  <c r="O1093" i="5" s="1"/>
  <c r="N1093" i="5" a="1"/>
  <c r="N1093" i="5" s="1"/>
  <c r="Q1093" i="5" a="1"/>
  <c r="Q1093" i="5" s="1"/>
  <c r="M1093" i="5" a="1"/>
  <c r="M1093" i="5" s="1"/>
  <c r="P1093" i="5" a="1"/>
  <c r="P1093" i="5" s="1"/>
  <c r="L1093" i="5" a="1"/>
  <c r="L1093" i="5" s="1"/>
  <c r="N940" i="5" a="1"/>
  <c r="N940" i="5" s="1"/>
  <c r="M940" i="5" a="1"/>
  <c r="M940" i="5" s="1"/>
  <c r="L940" i="5" a="1"/>
  <c r="L940" i="5" s="1"/>
  <c r="Q940" i="5" a="1"/>
  <c r="Q940" i="5" s="1"/>
  <c r="P940" i="5" a="1"/>
  <c r="P940" i="5" s="1"/>
  <c r="O940" i="5" a="1"/>
  <c r="O940" i="5" s="1"/>
  <c r="P972" i="5" a="1"/>
  <c r="P972" i="5" s="1"/>
  <c r="L972" i="5" a="1"/>
  <c r="L972" i="5" s="1"/>
  <c r="O972" i="5" a="1"/>
  <c r="O972" i="5" s="1"/>
  <c r="N972" i="5" a="1"/>
  <c r="N972" i="5" s="1"/>
  <c r="Q972" i="5" a="1"/>
  <c r="Q972" i="5" s="1"/>
  <c r="M972" i="5" a="1"/>
  <c r="M972" i="5" s="1"/>
  <c r="P1004" i="5" a="1"/>
  <c r="P1004" i="5" s="1"/>
  <c r="L1004" i="5" a="1"/>
  <c r="L1004" i="5" s="1"/>
  <c r="O1004" i="5" a="1"/>
  <c r="O1004" i="5" s="1"/>
  <c r="N1004" i="5" a="1"/>
  <c r="N1004" i="5" s="1"/>
  <c r="Q1004" i="5" a="1"/>
  <c r="Q1004" i="5" s="1"/>
  <c r="M1004" i="5" a="1"/>
  <c r="M1004" i="5" s="1"/>
  <c r="O1069" i="5" a="1"/>
  <c r="O1069" i="5" s="1"/>
  <c r="M1069" i="5" a="1"/>
  <c r="M1069" i="5" s="1"/>
  <c r="L1069" i="5" a="1"/>
  <c r="L1069" i="5" s="1"/>
  <c r="Q1069" i="5" a="1"/>
  <c r="Q1069" i="5" s="1"/>
  <c r="P1069" i="5" a="1"/>
  <c r="P1069" i="5" s="1"/>
  <c r="N1069" i="5" a="1"/>
  <c r="N1069" i="5" s="1"/>
  <c r="M933" i="5" a="1"/>
  <c r="M933" i="5" s="1"/>
  <c r="L933" i="5" a="1"/>
  <c r="L933" i="5" s="1"/>
  <c r="Q933" i="5" a="1"/>
  <c r="Q933" i="5" s="1"/>
  <c r="P933" i="5" a="1"/>
  <c r="P933" i="5" s="1"/>
  <c r="O933" i="5" a="1"/>
  <c r="O933" i="5" s="1"/>
  <c r="N933" i="5" a="1"/>
  <c r="N933" i="5" s="1"/>
  <c r="O965" i="5" a="1"/>
  <c r="O965" i="5" s="1"/>
  <c r="N965" i="5" a="1"/>
  <c r="N965" i="5" s="1"/>
  <c r="Q965" i="5" a="1"/>
  <c r="Q965" i="5" s="1"/>
  <c r="M965" i="5" a="1"/>
  <c r="M965" i="5" s="1"/>
  <c r="P965" i="5" a="1"/>
  <c r="P965" i="5" s="1"/>
  <c r="L965" i="5" a="1"/>
  <c r="L965" i="5" s="1"/>
  <c r="O997" i="5" a="1"/>
  <c r="O997" i="5" s="1"/>
  <c r="N997" i="5" a="1"/>
  <c r="N997" i="5" s="1"/>
  <c r="Q997" i="5" a="1"/>
  <c r="Q997" i="5" s="1"/>
  <c r="M997" i="5" a="1"/>
  <c r="M997" i="5" s="1"/>
  <c r="P997" i="5" a="1"/>
  <c r="P997" i="5" s="1"/>
  <c r="L997" i="5" a="1"/>
  <c r="L997" i="5" s="1"/>
  <c r="N1140" i="5" a="1"/>
  <c r="N1140" i="5" s="1"/>
  <c r="Q1140" i="5" a="1"/>
  <c r="Q1140" i="5" s="1"/>
  <c r="M1140" i="5" a="1"/>
  <c r="M1140" i="5" s="1"/>
  <c r="P1140" i="5" a="1"/>
  <c r="P1140" i="5" s="1"/>
  <c r="O1140" i="5" a="1"/>
  <c r="O1140" i="5" s="1"/>
  <c r="L1140" i="5" a="1"/>
  <c r="L1140" i="5" s="1"/>
  <c r="L1054" i="5" a="1"/>
  <c r="L1054" i="5" s="1"/>
  <c r="Q1054" i="5" a="1"/>
  <c r="Q1054" i="5" s="1"/>
  <c r="P1054" i="5" a="1"/>
  <c r="P1054" i="5" s="1"/>
  <c r="O1054" i="5" a="1"/>
  <c r="O1054" i="5" s="1"/>
  <c r="N1054" i="5" a="1"/>
  <c r="N1054" i="5" s="1"/>
  <c r="M1054" i="5" a="1"/>
  <c r="M1054" i="5" s="1"/>
  <c r="N1086" i="5" a="1"/>
  <c r="N1086" i="5" s="1"/>
  <c r="Q1086" i="5" a="1"/>
  <c r="Q1086" i="5" s="1"/>
  <c r="M1086" i="5" a="1"/>
  <c r="M1086" i="5" s="1"/>
  <c r="P1086" i="5" a="1"/>
  <c r="P1086" i="5" s="1"/>
  <c r="L1086" i="5" a="1"/>
  <c r="L1086" i="5" s="1"/>
  <c r="O1086" i="5" a="1"/>
  <c r="O1086" i="5" s="1"/>
  <c r="O1206" i="5" a="1"/>
  <c r="O1206" i="5" s="1"/>
  <c r="N1206" i="5" a="1"/>
  <c r="N1206" i="5" s="1"/>
  <c r="Q1206" i="5" a="1"/>
  <c r="Q1206" i="5" s="1"/>
  <c r="M1206" i="5" a="1"/>
  <c r="M1206" i="5" s="1"/>
  <c r="P1206" i="5" a="1"/>
  <c r="P1206" i="5" s="1"/>
  <c r="L1206" i="5" a="1"/>
  <c r="L1206" i="5" s="1"/>
  <c r="M1051" i="5" a="1"/>
  <c r="M1051" i="5" s="1"/>
  <c r="L1051" i="5" a="1"/>
  <c r="L1051" i="5" s="1"/>
  <c r="Q1051" i="5" a="1"/>
  <c r="Q1051" i="5" s="1"/>
  <c r="P1051" i="5" a="1"/>
  <c r="P1051" i="5" s="1"/>
  <c r="O1051" i="5" a="1"/>
  <c r="O1051" i="5" s="1"/>
  <c r="N1051" i="5" a="1"/>
  <c r="N1051" i="5" s="1"/>
  <c r="Q1083" i="5" a="1"/>
  <c r="Q1083" i="5" s="1"/>
  <c r="M1083" i="5" a="1"/>
  <c r="M1083" i="5" s="1"/>
  <c r="P1083" i="5" a="1"/>
  <c r="P1083" i="5" s="1"/>
  <c r="L1083" i="5" a="1"/>
  <c r="L1083" i="5" s="1"/>
  <c r="O1083" i="5" a="1"/>
  <c r="O1083" i="5" s="1"/>
  <c r="N1083" i="5" a="1"/>
  <c r="N1083" i="5" s="1"/>
  <c r="N1144" i="5" a="1"/>
  <c r="N1144" i="5" s="1"/>
  <c r="Q1144" i="5" a="1"/>
  <c r="Q1144" i="5" s="1"/>
  <c r="M1144" i="5" a="1"/>
  <c r="M1144" i="5" s="1"/>
  <c r="O1144" i="5" a="1"/>
  <c r="O1144" i="5" s="1"/>
  <c r="L1144" i="5" a="1"/>
  <c r="L1144" i="5" s="1"/>
  <c r="P1144" i="5" a="1"/>
  <c r="P1144" i="5" s="1"/>
  <c r="Q1052" i="5" a="1"/>
  <c r="Q1052" i="5" s="1"/>
  <c r="P1052" i="5" a="1"/>
  <c r="P1052" i="5" s="1"/>
  <c r="O1052" i="5" a="1"/>
  <c r="O1052" i="5" s="1"/>
  <c r="N1052" i="5" a="1"/>
  <c r="N1052" i="5" s="1"/>
  <c r="M1052" i="5" a="1"/>
  <c r="M1052" i="5" s="1"/>
  <c r="L1052" i="5" a="1"/>
  <c r="L1052" i="5" s="1"/>
  <c r="P1084" i="5" a="1"/>
  <c r="P1084" i="5" s="1"/>
  <c r="L1084" i="5" a="1"/>
  <c r="L1084" i="5" s="1"/>
  <c r="O1084" i="5" a="1"/>
  <c r="O1084" i="5" s="1"/>
  <c r="N1084" i="5" a="1"/>
  <c r="N1084" i="5" s="1"/>
  <c r="Q1084" i="5" a="1"/>
  <c r="Q1084" i="5" s="1"/>
  <c r="M1084" i="5" a="1"/>
  <c r="M1084" i="5" s="1"/>
  <c r="N1136" i="5" a="1"/>
  <c r="N1136" i="5" s="1"/>
  <c r="Q1136" i="5" a="1"/>
  <c r="Q1136" i="5" s="1"/>
  <c r="M1136" i="5" a="1"/>
  <c r="M1136" i="5" s="1"/>
  <c r="L1136" i="5" a="1"/>
  <c r="L1136" i="5" s="1"/>
  <c r="P1136" i="5" a="1"/>
  <c r="P1136" i="5" s="1"/>
  <c r="O1136" i="5" a="1"/>
  <c r="O1136" i="5" s="1"/>
  <c r="Q1133" i="5" a="1"/>
  <c r="Q1133" i="5" s="1"/>
  <c r="M1133" i="5" a="1"/>
  <c r="M1133" i="5" s="1"/>
  <c r="N1133" i="5" a="1"/>
  <c r="N1133" i="5" s="1"/>
  <c r="L1133" i="5" a="1"/>
  <c r="L1133" i="5" s="1"/>
  <c r="P1133" i="5" a="1"/>
  <c r="P1133" i="5" s="1"/>
  <c r="O1133" i="5" a="1"/>
  <c r="O1133" i="5" s="1"/>
  <c r="Q1114" i="5" a="1"/>
  <c r="Q1114" i="5" s="1"/>
  <c r="P1114" i="5" a="1"/>
  <c r="P1114" i="5" s="1"/>
  <c r="O1114" i="5" a="1"/>
  <c r="O1114" i="5" s="1"/>
  <c r="N1114" i="5" a="1"/>
  <c r="N1114" i="5" s="1"/>
  <c r="M1114" i="5" a="1"/>
  <c r="M1114" i="5" s="1"/>
  <c r="L1114" i="5" a="1"/>
  <c r="L1114" i="5" s="1"/>
  <c r="P1146" i="5" a="1"/>
  <c r="P1146" i="5" s="1"/>
  <c r="L1146" i="5" a="1"/>
  <c r="L1146" i="5" s="1"/>
  <c r="O1146" i="5" a="1"/>
  <c r="O1146" i="5" s="1"/>
  <c r="Q1146" i="5" a="1"/>
  <c r="Q1146" i="5" s="1"/>
  <c r="N1146" i="5" a="1"/>
  <c r="N1146" i="5" s="1"/>
  <c r="M1146" i="5" a="1"/>
  <c r="M1146" i="5" s="1"/>
  <c r="N1182" i="5" a="1"/>
  <c r="N1182" i="5" s="1"/>
  <c r="M1182" i="5" a="1"/>
  <c r="M1182" i="5" s="1"/>
  <c r="L1182" i="5" a="1"/>
  <c r="L1182" i="5" s="1"/>
  <c r="Q1182" i="5" a="1"/>
  <c r="Q1182" i="5" s="1"/>
  <c r="P1182" i="5" a="1"/>
  <c r="P1182" i="5" s="1"/>
  <c r="O1182" i="5" a="1"/>
  <c r="O1182" i="5" s="1"/>
  <c r="O1135" i="5" a="1"/>
  <c r="O1135" i="5" s="1"/>
  <c r="N1135" i="5" a="1"/>
  <c r="N1135" i="5" s="1"/>
  <c r="L1135" i="5" a="1"/>
  <c r="L1135" i="5" s="1"/>
  <c r="Q1135" i="5" a="1"/>
  <c r="Q1135" i="5" s="1"/>
  <c r="P1135" i="5" a="1"/>
  <c r="P1135" i="5" s="1"/>
  <c r="M1135" i="5" a="1"/>
  <c r="M1135" i="5" s="1"/>
  <c r="Q1178" i="5" a="1"/>
  <c r="Q1178" i="5" s="1"/>
  <c r="P1178" i="5" a="1"/>
  <c r="P1178" i="5" s="1"/>
  <c r="O1178" i="5" a="1"/>
  <c r="O1178" i="5" s="1"/>
  <c r="N1178" i="5" a="1"/>
  <c r="N1178" i="5" s="1"/>
  <c r="M1178" i="5" a="1"/>
  <c r="M1178" i="5" s="1"/>
  <c r="L1178" i="5" a="1"/>
  <c r="L1178" i="5" s="1"/>
  <c r="Q1183" i="5" a="1"/>
  <c r="Q1183" i="5" s="1"/>
  <c r="P1183" i="5" a="1"/>
  <c r="P1183" i="5" s="1"/>
  <c r="O1183" i="5" a="1"/>
  <c r="O1183" i="5" s="1"/>
  <c r="N1183" i="5" a="1"/>
  <c r="N1183" i="5" s="1"/>
  <c r="M1183" i="5" a="1"/>
  <c r="M1183" i="5" s="1"/>
  <c r="L1183" i="5" a="1"/>
  <c r="L1183" i="5" s="1"/>
  <c r="O1250" i="5" a="1"/>
  <c r="O1250" i="5" s="1"/>
  <c r="N1250" i="5" a="1"/>
  <c r="N1250" i="5" s="1"/>
  <c r="Q1250" i="5" a="1"/>
  <c r="Q1250" i="5" s="1"/>
  <c r="M1250" i="5" a="1"/>
  <c r="M1250" i="5" s="1"/>
  <c r="P1250" i="5" a="1"/>
  <c r="P1250" i="5" s="1"/>
  <c r="L1250" i="5" a="1"/>
  <c r="L1250" i="5" s="1"/>
  <c r="M1172" i="5" a="1"/>
  <c r="M1172" i="5" s="1"/>
  <c r="L1172" i="5" a="1"/>
  <c r="L1172" i="5" s="1"/>
  <c r="Q1172" i="5" a="1"/>
  <c r="Q1172" i="5" s="1"/>
  <c r="P1172" i="5" a="1"/>
  <c r="P1172" i="5" s="1"/>
  <c r="O1172" i="5" a="1"/>
  <c r="O1172" i="5" s="1"/>
  <c r="N1172" i="5" a="1"/>
  <c r="N1172" i="5" s="1"/>
  <c r="Q1204" i="5" a="1"/>
  <c r="Q1204" i="5" s="1"/>
  <c r="M1204" i="5" a="1"/>
  <c r="M1204" i="5" s="1"/>
  <c r="P1204" i="5" a="1"/>
  <c r="P1204" i="5" s="1"/>
  <c r="L1204" i="5" a="1"/>
  <c r="L1204" i="5" s="1"/>
  <c r="O1204" i="5" a="1"/>
  <c r="O1204" i="5" s="1"/>
  <c r="N1204" i="5" a="1"/>
  <c r="N1204" i="5" s="1"/>
  <c r="P1173" i="5" a="1"/>
  <c r="P1173" i="5" s="1"/>
  <c r="O1173" i="5" a="1"/>
  <c r="O1173" i="5" s="1"/>
  <c r="N1173" i="5" a="1"/>
  <c r="N1173" i="5" s="1"/>
  <c r="M1173" i="5" a="1"/>
  <c r="M1173" i="5" s="1"/>
  <c r="Q1173" i="5" a="1"/>
  <c r="Q1173" i="5" s="1"/>
  <c r="L1173" i="5" a="1"/>
  <c r="L1173" i="5" s="1"/>
  <c r="P1205" i="5" a="1"/>
  <c r="P1205" i="5" s="1"/>
  <c r="L1205" i="5" a="1"/>
  <c r="L1205" i="5" s="1"/>
  <c r="O1205" i="5" a="1"/>
  <c r="O1205" i="5" s="1"/>
  <c r="N1205" i="5" a="1"/>
  <c r="N1205" i="5" s="1"/>
  <c r="Q1205" i="5" a="1"/>
  <c r="Q1205" i="5" s="1"/>
  <c r="M1205" i="5" a="1"/>
  <c r="M1205" i="5" s="1"/>
  <c r="M1211" i="5" a="1"/>
  <c r="M1211" i="5" s="1"/>
  <c r="L1211" i="5" a="1"/>
  <c r="L1211" i="5" s="1"/>
  <c r="Q1211" i="5" a="1"/>
  <c r="Q1211" i="5" s="1"/>
  <c r="P1211" i="5" a="1"/>
  <c r="P1211" i="5" s="1"/>
  <c r="O1211" i="5" a="1"/>
  <c r="O1211" i="5" s="1"/>
  <c r="N1211" i="5" a="1"/>
  <c r="N1211" i="5" s="1"/>
  <c r="N1243" i="5" a="1"/>
  <c r="N1243" i="5" s="1"/>
  <c r="Q1243" i="5" a="1"/>
  <c r="Q1243" i="5" s="1"/>
  <c r="M1243" i="5" a="1"/>
  <c r="M1243" i="5" s="1"/>
  <c r="P1243" i="5" a="1"/>
  <c r="P1243" i="5" s="1"/>
  <c r="L1243" i="5" a="1"/>
  <c r="L1243" i="5" s="1"/>
  <c r="O1243" i="5" a="1"/>
  <c r="O1243" i="5" s="1"/>
  <c r="M1216" i="5" a="1"/>
  <c r="M1216" i="5" s="1"/>
  <c r="L1216" i="5" a="1"/>
  <c r="L1216" i="5" s="1"/>
  <c r="Q1216" i="5" a="1"/>
  <c r="Q1216" i="5" s="1"/>
  <c r="P1216" i="5" a="1"/>
  <c r="P1216" i="5" s="1"/>
  <c r="O1216" i="5" a="1"/>
  <c r="O1216" i="5" s="1"/>
  <c r="N1216" i="5" a="1"/>
  <c r="N1216" i="5" s="1"/>
  <c r="Q1248" i="5" a="1"/>
  <c r="Q1248" i="5" s="1"/>
  <c r="M1248" i="5" a="1"/>
  <c r="M1248" i="5" s="1"/>
  <c r="P1248" i="5" a="1"/>
  <c r="P1248" i="5" s="1"/>
  <c r="L1248" i="5" a="1"/>
  <c r="L1248" i="5" s="1"/>
  <c r="O1248" i="5" a="1"/>
  <c r="O1248" i="5" s="1"/>
  <c r="N1248" i="5" a="1"/>
  <c r="N1248" i="5" s="1"/>
  <c r="O1225" i="5" a="1"/>
  <c r="O1225" i="5" s="1"/>
  <c r="N1225" i="5" a="1"/>
  <c r="N1225" i="5" s="1"/>
  <c r="M1225" i="5" a="1"/>
  <c r="M1225" i="5" s="1"/>
  <c r="L1225" i="5" a="1"/>
  <c r="L1225" i="5" s="1"/>
  <c r="Q1225" i="5" a="1"/>
  <c r="Q1225" i="5" s="1"/>
  <c r="P1225" i="5" a="1"/>
  <c r="P1225" i="5" s="1"/>
  <c r="L1290" i="5" a="1"/>
  <c r="L1290" i="5" s="1"/>
  <c r="Q1290" i="5" a="1"/>
  <c r="Q1290" i="5" s="1"/>
  <c r="P1290" i="5" a="1"/>
  <c r="P1290" i="5" s="1"/>
  <c r="O1290" i="5" a="1"/>
  <c r="O1290" i="5" s="1"/>
  <c r="N1290" i="5" a="1"/>
  <c r="N1290" i="5" s="1"/>
  <c r="M1290" i="5" a="1"/>
  <c r="M1290" i="5" s="1"/>
  <c r="L1263" i="5" a="1"/>
  <c r="L1263" i="5" s="1"/>
  <c r="Q1263" i="5" a="1"/>
  <c r="Q1263" i="5" s="1"/>
  <c r="P1263" i="5" a="1"/>
  <c r="P1263" i="5" s="1"/>
  <c r="O1263" i="5" a="1"/>
  <c r="O1263" i="5" s="1"/>
  <c r="N1263" i="5" a="1"/>
  <c r="N1263" i="5" s="1"/>
  <c r="M1263" i="5" a="1"/>
  <c r="M1263" i="5" s="1"/>
  <c r="P1295" i="5" a="1"/>
  <c r="P1295" i="5" s="1"/>
  <c r="L1295" i="5" a="1"/>
  <c r="L1295" i="5" s="1"/>
  <c r="O1295" i="5" a="1"/>
  <c r="O1295" i="5" s="1"/>
  <c r="M1295" i="5" a="1"/>
  <c r="M1295" i="5" s="1"/>
  <c r="Q1295" i="5" a="1"/>
  <c r="Q1295" i="5" s="1"/>
  <c r="N1295" i="5" a="1"/>
  <c r="N1295" i="5" s="1"/>
  <c r="P1264" i="5" a="1"/>
  <c r="P1264" i="5" s="1"/>
  <c r="O1264" i="5" a="1"/>
  <c r="O1264" i="5" s="1"/>
  <c r="N1264" i="5" a="1"/>
  <c r="N1264" i="5" s="1"/>
  <c r="M1264" i="5" a="1"/>
  <c r="M1264" i="5" s="1"/>
  <c r="L1264" i="5" a="1"/>
  <c r="L1264" i="5" s="1"/>
  <c r="Q1264" i="5" a="1"/>
  <c r="Q1264" i="5" s="1"/>
  <c r="O1296" i="5" a="1"/>
  <c r="O1296" i="5" s="1"/>
  <c r="N1296" i="5" a="1"/>
  <c r="N1296" i="5" s="1"/>
  <c r="M1296" i="5" a="1"/>
  <c r="M1296" i="5" s="1"/>
  <c r="L1296" i="5" a="1"/>
  <c r="L1296" i="5" s="1"/>
  <c r="Q1296" i="5" a="1"/>
  <c r="Q1296" i="5" s="1"/>
  <c r="P1296" i="5" a="1"/>
  <c r="P1296" i="5" s="1"/>
  <c r="O1400" i="5" a="1"/>
  <c r="O1400" i="5" s="1"/>
  <c r="N1400" i="5" a="1"/>
  <c r="N1400" i="5" s="1"/>
  <c r="M1400" i="5" a="1"/>
  <c r="M1400" i="5" s="1"/>
  <c r="Q1400" i="5" a="1"/>
  <c r="Q1400" i="5" s="1"/>
  <c r="P1400" i="5" a="1"/>
  <c r="P1400" i="5" s="1"/>
  <c r="L1400" i="5" a="1"/>
  <c r="L1400" i="5" s="1"/>
  <c r="P1281" i="5" a="1"/>
  <c r="P1281" i="5" s="1"/>
  <c r="O1281" i="5" a="1"/>
  <c r="O1281" i="5" s="1"/>
  <c r="N1281" i="5" a="1"/>
  <c r="N1281" i="5" s="1"/>
  <c r="M1281" i="5" a="1"/>
  <c r="M1281" i="5" s="1"/>
  <c r="L1281" i="5" a="1"/>
  <c r="L1281" i="5" s="1"/>
  <c r="Q1281" i="5" a="1"/>
  <c r="Q1281" i="5" s="1"/>
  <c r="P1313" i="5" a="1"/>
  <c r="P1313" i="5" s="1"/>
  <c r="L1313" i="5" a="1"/>
  <c r="L1313" i="5" s="1"/>
  <c r="O1313" i="5" a="1"/>
  <c r="O1313" i="5" s="1"/>
  <c r="N1313" i="5" a="1"/>
  <c r="N1313" i="5" s="1"/>
  <c r="Q1313" i="5" a="1"/>
  <c r="Q1313" i="5" s="1"/>
  <c r="M1313" i="5" a="1"/>
  <c r="M1313" i="5" s="1"/>
  <c r="N1325" i="5" a="1"/>
  <c r="N1325" i="5" s="1"/>
  <c r="V1325" i="5"/>
  <c r="L1325" i="5" a="1"/>
  <c r="L1325" i="5" s="1"/>
  <c r="Q1325" i="5" a="1"/>
  <c r="Q1325" i="5" s="1"/>
  <c r="O1325" i="5" a="1"/>
  <c r="O1325" i="5" s="1"/>
  <c r="P1325" i="5" a="1"/>
  <c r="P1325" i="5" s="1"/>
  <c r="M1325" i="5" a="1"/>
  <c r="M1325" i="5" s="1"/>
  <c r="N1330" i="5" a="1"/>
  <c r="N1330" i="5" s="1"/>
  <c r="L1330" i="5" a="1"/>
  <c r="L1330" i="5" s="1"/>
  <c r="Q1330" i="5" a="1"/>
  <c r="Q1330" i="5" s="1"/>
  <c r="O1330" i="5" a="1"/>
  <c r="O1330" i="5" s="1"/>
  <c r="V1330" i="5"/>
  <c r="P1330" i="5" a="1"/>
  <c r="P1330" i="5" s="1"/>
  <c r="M1330" i="5" a="1"/>
  <c r="M1330" i="5" s="1"/>
  <c r="Q1362" i="5" a="1"/>
  <c r="Q1362" i="5" s="1"/>
  <c r="M1362" i="5" a="1"/>
  <c r="M1362" i="5" s="1"/>
  <c r="P1362" i="5" a="1"/>
  <c r="P1362" i="5" s="1"/>
  <c r="L1362" i="5" a="1"/>
  <c r="L1362" i="5" s="1"/>
  <c r="N1362" i="5" a="1"/>
  <c r="N1362" i="5" s="1"/>
  <c r="O1362" i="5" a="1"/>
  <c r="O1362" i="5" s="1"/>
  <c r="M1323" i="5" a="1"/>
  <c r="M1323" i="5" s="1"/>
  <c r="Q1323" i="5" a="1"/>
  <c r="Q1323" i="5" s="1"/>
  <c r="P1323" i="5" a="1"/>
  <c r="P1323" i="5" s="1"/>
  <c r="O1323" i="5" a="1"/>
  <c r="O1323" i="5" s="1"/>
  <c r="N1323" i="5" a="1"/>
  <c r="N1323" i="5" s="1"/>
  <c r="L1323" i="5" a="1"/>
  <c r="L1323" i="5" s="1"/>
  <c r="P1355" i="5" a="1"/>
  <c r="P1355" i="5" s="1"/>
  <c r="L1355" i="5" a="1"/>
  <c r="L1355" i="5" s="1"/>
  <c r="O1355" i="5" a="1"/>
  <c r="O1355" i="5" s="1"/>
  <c r="Q1355" i="5" a="1"/>
  <c r="Q1355" i="5" s="1"/>
  <c r="M1355" i="5" a="1"/>
  <c r="M1355" i="5" s="1"/>
  <c r="N1355" i="5" a="1"/>
  <c r="N1355" i="5" s="1"/>
  <c r="O1402" i="5" a="1"/>
  <c r="O1402" i="5" s="1"/>
  <c r="N1402" i="5" a="1"/>
  <c r="N1402" i="5" s="1"/>
  <c r="M1402" i="5" a="1"/>
  <c r="M1402" i="5" s="1"/>
  <c r="L1402" i="5" a="1"/>
  <c r="L1402" i="5" s="1"/>
  <c r="P1402" i="5" a="1"/>
  <c r="P1402" i="5" s="1"/>
  <c r="Q1402" i="5" a="1"/>
  <c r="Q1402" i="5" s="1"/>
  <c r="P1344" i="5" a="1"/>
  <c r="P1344" i="5" s="1"/>
  <c r="N1344" i="5" a="1"/>
  <c r="N1344" i="5" s="1"/>
  <c r="M1344" i="5" a="1"/>
  <c r="M1344" i="5" s="1"/>
  <c r="Q1344" i="5" a="1"/>
  <c r="Q1344" i="5" s="1"/>
  <c r="O1344" i="5" a="1"/>
  <c r="O1344" i="5" s="1"/>
  <c r="L1344" i="5" a="1"/>
  <c r="L1344" i="5" s="1"/>
  <c r="P1376" i="5" a="1"/>
  <c r="P1376" i="5" s="1"/>
  <c r="O1376" i="5" a="1"/>
  <c r="O1376" i="5" s="1"/>
  <c r="N1376" i="5" a="1"/>
  <c r="N1376" i="5" s="1"/>
  <c r="Q1376" i="5" a="1"/>
  <c r="Q1376" i="5" s="1"/>
  <c r="M1376" i="5" a="1"/>
  <c r="M1376" i="5" s="1"/>
  <c r="L1376" i="5" a="1"/>
  <c r="L1376" i="5" s="1"/>
  <c r="Q1391" i="5" a="1"/>
  <c r="Q1391" i="5" s="1"/>
  <c r="M1391" i="5" a="1"/>
  <c r="M1391" i="5" s="1"/>
  <c r="P1391" i="5" a="1"/>
  <c r="P1391" i="5" s="1"/>
  <c r="L1391" i="5" a="1"/>
  <c r="L1391" i="5" s="1"/>
  <c r="O1391" i="5" a="1"/>
  <c r="O1391" i="5" s="1"/>
  <c r="N1391" i="5" a="1"/>
  <c r="N1391" i="5" s="1"/>
  <c r="P1392" i="5" a="1"/>
  <c r="P1392" i="5" s="1"/>
  <c r="L1392" i="5" a="1"/>
  <c r="L1392" i="5" s="1"/>
  <c r="O1392" i="5" a="1"/>
  <c r="O1392" i="5" s="1"/>
  <c r="M1392" i="5" a="1"/>
  <c r="M1392" i="5" s="1"/>
  <c r="Q1392" i="5" a="1"/>
  <c r="Q1392" i="5" s="1"/>
  <c r="N1392" i="5" a="1"/>
  <c r="N1392" i="5" s="1"/>
  <c r="Q1406" i="5" a="1"/>
  <c r="Q1406" i="5" s="1"/>
  <c r="M1406" i="5" a="1"/>
  <c r="M1406" i="5" s="1"/>
  <c r="P1406" i="5" a="1"/>
  <c r="P1406" i="5" s="1"/>
  <c r="O1406" i="5" a="1"/>
  <c r="O1406" i="5" s="1"/>
  <c r="N1406" i="5" a="1"/>
  <c r="N1406" i="5" s="1"/>
  <c r="L1406" i="5" a="1"/>
  <c r="L1406" i="5" s="1"/>
  <c r="Q1415" i="5" a="1"/>
  <c r="Q1415" i="5" s="1"/>
  <c r="M1415" i="5" a="1"/>
  <c r="M1415" i="5" s="1"/>
  <c r="P1415" i="5" a="1"/>
  <c r="P1415" i="5" s="1"/>
  <c r="L1415" i="5" a="1"/>
  <c r="L1415" i="5" s="1"/>
  <c r="O1415" i="5" a="1"/>
  <c r="O1415" i="5" s="1"/>
  <c r="N1415" i="5" a="1"/>
  <c r="N1415" i="5" s="1"/>
  <c r="L1417" i="5" a="1"/>
  <c r="L1417" i="5" s="1"/>
  <c r="P1417" i="5" a="1"/>
  <c r="P1417" i="5" s="1"/>
  <c r="O1417" i="5" a="1"/>
  <c r="O1417" i="5" s="1"/>
  <c r="N1417" i="5" a="1"/>
  <c r="N1417" i="5" s="1"/>
  <c r="Q1417" i="5" a="1"/>
  <c r="Q1417" i="5" s="1"/>
  <c r="M1417" i="5" a="1"/>
  <c r="M1417" i="5" s="1"/>
  <c r="O1469" i="5" a="1"/>
  <c r="O1469" i="5" s="1"/>
  <c r="N1469" i="5" a="1"/>
  <c r="N1469" i="5" s="1"/>
  <c r="M1469" i="5" a="1"/>
  <c r="M1469" i="5" s="1"/>
  <c r="Q1469" i="5" a="1"/>
  <c r="Q1469" i="5" s="1"/>
  <c r="L1469" i="5" a="1"/>
  <c r="L1469" i="5" s="1"/>
  <c r="P1469" i="5" a="1"/>
  <c r="P1469" i="5" s="1"/>
  <c r="N1493" i="5" a="1"/>
  <c r="N1493" i="5" s="1"/>
  <c r="P1493" i="5" a="1"/>
  <c r="P1493" i="5" s="1"/>
  <c r="L1493" i="5" a="1"/>
  <c r="L1493" i="5" s="1"/>
  <c r="O1493" i="5" a="1"/>
  <c r="O1493" i="5" s="1"/>
  <c r="M1493" i="5" a="1"/>
  <c r="M1493" i="5" s="1"/>
  <c r="Q1493" i="5" a="1"/>
  <c r="Q1493" i="5" s="1"/>
  <c r="P1436" i="5" a="1"/>
  <c r="P1436" i="5" s="1"/>
  <c r="L1436" i="5" a="1"/>
  <c r="L1436" i="5" s="1"/>
  <c r="O1436" i="5" a="1"/>
  <c r="O1436" i="5" s="1"/>
  <c r="N1436" i="5" a="1"/>
  <c r="N1436" i="5" s="1"/>
  <c r="Q1436" i="5" a="1"/>
  <c r="Q1436" i="5" s="1"/>
  <c r="M1436" i="5" a="1"/>
  <c r="M1436" i="5" s="1"/>
  <c r="Q1454" i="5" a="1"/>
  <c r="Q1454" i="5" s="1"/>
  <c r="M1454" i="5" a="1"/>
  <c r="M1454" i="5" s="1"/>
  <c r="P1454" i="5" a="1"/>
  <c r="P1454" i="5" s="1"/>
  <c r="L1454" i="5" a="1"/>
  <c r="L1454" i="5" s="1"/>
  <c r="O1454" i="5" a="1"/>
  <c r="O1454" i="5" s="1"/>
  <c r="N1454" i="5" a="1"/>
  <c r="N1454" i="5" s="1"/>
  <c r="P1455" i="5" a="1"/>
  <c r="P1455" i="5" s="1"/>
  <c r="L1455" i="5" a="1"/>
  <c r="L1455" i="5" s="1"/>
  <c r="O1455" i="5" a="1"/>
  <c r="O1455" i="5" s="1"/>
  <c r="N1455" i="5" a="1"/>
  <c r="N1455" i="5" s="1"/>
  <c r="M1455" i="5" a="1"/>
  <c r="M1455" i="5" s="1"/>
  <c r="Q1455" i="5" a="1"/>
  <c r="Q1455" i="5" s="1"/>
  <c r="N1448" i="5" a="1"/>
  <c r="N1448" i="5" s="1"/>
  <c r="P1448" i="5" a="1"/>
  <c r="P1448" i="5" s="1"/>
  <c r="O1448" i="5" a="1"/>
  <c r="O1448" i="5" s="1"/>
  <c r="M1448" i="5" a="1"/>
  <c r="M1448" i="5" s="1"/>
  <c r="Q1448" i="5" a="1"/>
  <c r="Q1448" i="5" s="1"/>
  <c r="L1448" i="5" a="1"/>
  <c r="L1448" i="5" s="1"/>
  <c r="Q1467" i="5" a="1"/>
  <c r="Q1467" i="5" s="1"/>
  <c r="M1467" i="5" a="1"/>
  <c r="M1467" i="5" s="1"/>
  <c r="N1467" i="5" a="1"/>
  <c r="N1467" i="5" s="1"/>
  <c r="L1467" i="5" a="1"/>
  <c r="L1467" i="5" s="1"/>
  <c r="P1467" i="5" a="1"/>
  <c r="P1467" i="5" s="1"/>
  <c r="O1467" i="5" a="1"/>
  <c r="O1467" i="5" s="1"/>
  <c r="Q1494" i="5" a="1"/>
  <c r="Q1494" i="5" s="1"/>
  <c r="M1494" i="5" a="1"/>
  <c r="M1494" i="5" s="1"/>
  <c r="O1494" i="5" a="1"/>
  <c r="O1494" i="5" s="1"/>
  <c r="N1494" i="5" a="1"/>
  <c r="N1494" i="5" s="1"/>
  <c r="L1494" i="5" a="1"/>
  <c r="L1494" i="5" s="1"/>
  <c r="P1494" i="5" a="1"/>
  <c r="P1494" i="5" s="1"/>
  <c r="M1464" i="5" a="1"/>
  <c r="M1464" i="5" s="1"/>
  <c r="Q1464" i="5" a="1"/>
  <c r="Q1464" i="5" s="1"/>
  <c r="L1464" i="5" a="1"/>
  <c r="L1464" i="5" s="1"/>
  <c r="P1464" i="5" a="1"/>
  <c r="P1464" i="5" s="1"/>
  <c r="O1464" i="5" a="1"/>
  <c r="O1464" i="5" s="1"/>
  <c r="N1464" i="5" a="1"/>
  <c r="N1464" i="5" s="1"/>
  <c r="O96" i="5" a="1"/>
  <c r="O96" i="5" s="1"/>
  <c r="N96" i="5" a="1"/>
  <c r="N96" i="5" s="1"/>
  <c r="Q96" i="5" a="1"/>
  <c r="Q96" i="5" s="1"/>
  <c r="M96" i="5" a="1"/>
  <c r="M96" i="5" s="1"/>
  <c r="P96" i="5" a="1"/>
  <c r="P96" i="5" s="1"/>
  <c r="L96" i="5" a="1"/>
  <c r="L96" i="5" s="1"/>
  <c r="O100" i="5" a="1"/>
  <c r="O100" i="5" s="1"/>
  <c r="N100" i="5" a="1"/>
  <c r="N100" i="5" s="1"/>
  <c r="Q100" i="5" a="1"/>
  <c r="Q100" i="5" s="1"/>
  <c r="M100" i="5" a="1"/>
  <c r="M100" i="5" s="1"/>
  <c r="P100" i="5" a="1"/>
  <c r="P100" i="5" s="1"/>
  <c r="L100" i="5" a="1"/>
  <c r="L100" i="5" s="1"/>
  <c r="O72" i="5" a="1"/>
  <c r="O72" i="5" s="1"/>
  <c r="N72" i="5" a="1"/>
  <c r="N72" i="5" s="1"/>
  <c r="Q72" i="5" a="1"/>
  <c r="Q72" i="5" s="1"/>
  <c r="M72" i="5" a="1"/>
  <c r="M72" i="5" s="1"/>
  <c r="P72" i="5" a="1"/>
  <c r="P72" i="5" s="1"/>
  <c r="L72" i="5" a="1"/>
  <c r="L72" i="5" s="1"/>
  <c r="O361" i="5" a="1"/>
  <c r="O361" i="5" s="1"/>
  <c r="N361" i="5" a="1"/>
  <c r="N361" i="5" s="1"/>
  <c r="Q361" i="5" a="1"/>
  <c r="Q361" i="5" s="1"/>
  <c r="M361" i="5" a="1"/>
  <c r="M361" i="5" s="1"/>
  <c r="P361" i="5" a="1"/>
  <c r="P361" i="5" s="1"/>
  <c r="L361" i="5" a="1"/>
  <c r="L361" i="5" s="1"/>
  <c r="O92" i="5" a="1"/>
  <c r="O92" i="5" s="1"/>
  <c r="N92" i="5" a="1"/>
  <c r="N92" i="5" s="1"/>
  <c r="Q92" i="5" a="1"/>
  <c r="Q92" i="5" s="1"/>
  <c r="M92" i="5" a="1"/>
  <c r="M92" i="5" s="1"/>
  <c r="L92" i="5" a="1"/>
  <c r="L92" i="5" s="1"/>
  <c r="P92" i="5" a="1"/>
  <c r="P92" i="5" s="1"/>
  <c r="O388" i="5" a="1"/>
  <c r="O388" i="5" s="1"/>
  <c r="N388" i="5" a="1"/>
  <c r="N388" i="5" s="1"/>
  <c r="M388" i="5" a="1"/>
  <c r="M388" i="5" s="1"/>
  <c r="L388" i="5" a="1"/>
  <c r="L388" i="5" s="1"/>
  <c r="Q388" i="5" a="1"/>
  <c r="Q388" i="5" s="1"/>
  <c r="P388" i="5" a="1"/>
  <c r="P388" i="5" s="1"/>
  <c r="N41" i="5" a="1"/>
  <c r="N41" i="5" s="1"/>
  <c r="M41" i="5" a="1"/>
  <c r="M41" i="5" s="1"/>
  <c r="Q41" i="5" a="1"/>
  <c r="Q41" i="5" s="1"/>
  <c r="P41" i="5" a="1"/>
  <c r="P41" i="5" s="1"/>
  <c r="L41" i="5" a="1"/>
  <c r="L41" i="5" s="1"/>
  <c r="O41" i="5" a="1"/>
  <c r="O41" i="5" s="1"/>
  <c r="N73" i="5" a="1"/>
  <c r="N73" i="5" s="1"/>
  <c r="Q73" i="5" a="1"/>
  <c r="Q73" i="5" s="1"/>
  <c r="M73" i="5" a="1"/>
  <c r="M73" i="5" s="1"/>
  <c r="P73" i="5" a="1"/>
  <c r="P73" i="5" s="1"/>
  <c r="L73" i="5" a="1"/>
  <c r="L73" i="5" s="1"/>
  <c r="O73" i="5" a="1"/>
  <c r="O73" i="5" s="1"/>
  <c r="N105" i="5" a="1"/>
  <c r="N105" i="5" s="1"/>
  <c r="Q105" i="5" a="1"/>
  <c r="Q105" i="5" s="1"/>
  <c r="M105" i="5" a="1"/>
  <c r="M105" i="5" s="1"/>
  <c r="P105" i="5" a="1"/>
  <c r="P105" i="5" s="1"/>
  <c r="L105" i="5" a="1"/>
  <c r="L105" i="5" s="1"/>
  <c r="O105" i="5" a="1"/>
  <c r="O105" i="5" s="1"/>
  <c r="Q241" i="5" a="1"/>
  <c r="Q241" i="5" s="1"/>
  <c r="M241" i="5" a="1"/>
  <c r="M241" i="5" s="1"/>
  <c r="P241" i="5" a="1"/>
  <c r="P241" i="5" s="1"/>
  <c r="O241" i="5" a="1"/>
  <c r="O241" i="5" s="1"/>
  <c r="N241" i="5" a="1"/>
  <c r="N241" i="5" s="1"/>
  <c r="L241" i="5" a="1"/>
  <c r="L241" i="5" s="1"/>
  <c r="O365" i="5" a="1"/>
  <c r="O365" i="5" s="1"/>
  <c r="N365" i="5" a="1"/>
  <c r="N365" i="5" s="1"/>
  <c r="Q365" i="5" a="1"/>
  <c r="Q365" i="5" s="1"/>
  <c r="M365" i="5" a="1"/>
  <c r="M365" i="5" s="1"/>
  <c r="P365" i="5" a="1"/>
  <c r="P365" i="5" s="1"/>
  <c r="L365" i="5" a="1"/>
  <c r="L365" i="5" s="1"/>
  <c r="Q26" i="5" a="1"/>
  <c r="Q26" i="5" s="1"/>
  <c r="M26" i="5" a="1"/>
  <c r="M26" i="5" s="1"/>
  <c r="L26" i="5" a="1"/>
  <c r="L26" i="5" s="1"/>
  <c r="O26" i="5" a="1"/>
  <c r="O26" i="5" s="1"/>
  <c r="P26" i="5" a="1"/>
  <c r="P26" i="5" s="1"/>
  <c r="N26" i="5" a="1"/>
  <c r="N26" i="5" s="1"/>
  <c r="Q58" i="5" a="1"/>
  <c r="Q58" i="5" s="1"/>
  <c r="M58" i="5" a="1"/>
  <c r="M58" i="5" s="1"/>
  <c r="L58" i="5" a="1"/>
  <c r="L58" i="5" s="1"/>
  <c r="P58" i="5" a="1"/>
  <c r="P58" i="5" s="1"/>
  <c r="O58" i="5" a="1"/>
  <c r="O58" i="5" s="1"/>
  <c r="N58" i="5" a="1"/>
  <c r="N58" i="5" s="1"/>
  <c r="Q90" i="5" a="1"/>
  <c r="Q90" i="5" s="1"/>
  <c r="M90" i="5" a="1"/>
  <c r="M90" i="5" s="1"/>
  <c r="P90" i="5" a="1"/>
  <c r="P90" i="5" s="1"/>
  <c r="L90" i="5" a="1"/>
  <c r="L90" i="5" s="1"/>
  <c r="O90" i="5" a="1"/>
  <c r="O90" i="5" s="1"/>
  <c r="N90" i="5" a="1"/>
  <c r="N90" i="5" s="1"/>
  <c r="N133" i="5" a="1"/>
  <c r="N133" i="5" s="1"/>
  <c r="M133" i="5" a="1"/>
  <c r="M133" i="5" s="1"/>
  <c r="L133" i="5" a="1"/>
  <c r="L133" i="5" s="1"/>
  <c r="Q133" i="5" a="1"/>
  <c r="Q133" i="5" s="1"/>
  <c r="P133" i="5" a="1"/>
  <c r="P133" i="5" s="1"/>
  <c r="O133" i="5" a="1"/>
  <c r="O133" i="5" s="1"/>
  <c r="O321" i="5" a="1"/>
  <c r="O321" i="5" s="1"/>
  <c r="N321" i="5" a="1"/>
  <c r="N321" i="5" s="1"/>
  <c r="Q321" i="5" a="1"/>
  <c r="Q321" i="5" s="1"/>
  <c r="M321" i="5" a="1"/>
  <c r="M321" i="5" s="1"/>
  <c r="P321" i="5" a="1"/>
  <c r="P321" i="5" s="1"/>
  <c r="L321" i="5" a="1"/>
  <c r="L321" i="5" s="1"/>
  <c r="M153" i="5" a="1"/>
  <c r="M153" i="5" s="1"/>
  <c r="L153" i="5" a="1"/>
  <c r="L153" i="5" s="1"/>
  <c r="Q153" i="5" a="1"/>
  <c r="Q153" i="5" s="1"/>
  <c r="P153" i="5" a="1"/>
  <c r="P153" i="5" s="1"/>
  <c r="O153" i="5" a="1"/>
  <c r="O153" i="5" s="1"/>
  <c r="N153" i="5" a="1"/>
  <c r="N153" i="5" s="1"/>
  <c r="P13" i="5" a="1"/>
  <c r="P13" i="5" s="1"/>
  <c r="L13" i="5" a="1"/>
  <c r="L13" i="5" s="1"/>
  <c r="O13" i="5" a="1"/>
  <c r="O13" i="5" s="1"/>
  <c r="N13" i="5" a="1"/>
  <c r="N13" i="5" s="1"/>
  <c r="Q13" i="5" a="1"/>
  <c r="Q13" i="5" s="1"/>
  <c r="M13" i="5" a="1"/>
  <c r="M13" i="5" s="1"/>
  <c r="P47" i="5" a="1"/>
  <c r="P47" i="5" s="1"/>
  <c r="L47" i="5" a="1"/>
  <c r="L47" i="5" s="1"/>
  <c r="O47" i="5" a="1"/>
  <c r="O47" i="5" s="1"/>
  <c r="N47" i="5" a="1"/>
  <c r="N47" i="5" s="1"/>
  <c r="Q47" i="5" a="1"/>
  <c r="Q47" i="5" s="1"/>
  <c r="M47" i="5" a="1"/>
  <c r="M47" i="5" s="1"/>
  <c r="P79" i="5" a="1"/>
  <c r="P79" i="5" s="1"/>
  <c r="L79" i="5" a="1"/>
  <c r="L79" i="5" s="1"/>
  <c r="O79" i="5" a="1"/>
  <c r="O79" i="5" s="1"/>
  <c r="N79" i="5" a="1"/>
  <c r="N79" i="5" s="1"/>
  <c r="Q79" i="5" a="1"/>
  <c r="Q79" i="5" s="1"/>
  <c r="M79" i="5" a="1"/>
  <c r="M79" i="5" s="1"/>
  <c r="P111" i="5" a="1"/>
  <c r="P111" i="5" s="1"/>
  <c r="L111" i="5" a="1"/>
  <c r="L111" i="5" s="1"/>
  <c r="O111" i="5" a="1"/>
  <c r="O111" i="5" s="1"/>
  <c r="Q111" i="5" a="1"/>
  <c r="Q111" i="5" s="1"/>
  <c r="N111" i="5" a="1"/>
  <c r="N111" i="5" s="1"/>
  <c r="M111" i="5" a="1"/>
  <c r="M111" i="5" s="1"/>
  <c r="O261" i="5" a="1"/>
  <c r="O261" i="5" s="1"/>
  <c r="N261" i="5" a="1"/>
  <c r="N261" i="5" s="1"/>
  <c r="Q261" i="5" a="1"/>
  <c r="Q261" i="5" s="1"/>
  <c r="M261" i="5" a="1"/>
  <c r="M261" i="5" s="1"/>
  <c r="L261" i="5" a="1"/>
  <c r="L261" i="5" s="1"/>
  <c r="P261" i="5" a="1"/>
  <c r="P261" i="5" s="1"/>
  <c r="O14" i="5" a="1"/>
  <c r="O14" i="5" s="1"/>
  <c r="N14" i="5" a="1"/>
  <c r="N14" i="5" s="1"/>
  <c r="Q14" i="5" a="1"/>
  <c r="Q14" i="5" s="1"/>
  <c r="M14" i="5" a="1"/>
  <c r="M14" i="5" s="1"/>
  <c r="P14" i="5" a="1"/>
  <c r="P14" i="5" s="1"/>
  <c r="L14" i="5" a="1"/>
  <c r="L14" i="5" s="1"/>
  <c r="M126" i="5" a="1"/>
  <c r="M126" i="5" s="1"/>
  <c r="L126" i="5" a="1"/>
  <c r="L126" i="5" s="1"/>
  <c r="Q126" i="5" a="1"/>
  <c r="Q126" i="5" s="1"/>
  <c r="P126" i="5" a="1"/>
  <c r="P126" i="5" s="1"/>
  <c r="O126" i="5" a="1"/>
  <c r="O126" i="5" s="1"/>
  <c r="N126" i="5" a="1"/>
  <c r="N126" i="5" s="1"/>
  <c r="M158" i="5" a="1"/>
  <c r="M158" i="5" s="1"/>
  <c r="L158" i="5" a="1"/>
  <c r="L158" i="5" s="1"/>
  <c r="Q158" i="5" a="1"/>
  <c r="Q158" i="5" s="1"/>
  <c r="P158" i="5" a="1"/>
  <c r="P158" i="5" s="1"/>
  <c r="O158" i="5" a="1"/>
  <c r="O158" i="5" s="1"/>
  <c r="N158" i="5" a="1"/>
  <c r="N158" i="5" s="1"/>
  <c r="M190" i="5" a="1"/>
  <c r="M190" i="5" s="1"/>
  <c r="L190" i="5" a="1"/>
  <c r="L190" i="5" s="1"/>
  <c r="Q190" i="5" a="1"/>
  <c r="Q190" i="5" s="1"/>
  <c r="P190" i="5" a="1"/>
  <c r="P190" i="5" s="1"/>
  <c r="O190" i="5" a="1"/>
  <c r="O190" i="5" s="1"/>
  <c r="N190" i="5" a="1"/>
  <c r="N190" i="5" s="1"/>
  <c r="M222" i="5" a="1"/>
  <c r="M222" i="5" s="1"/>
  <c r="L222" i="5" a="1"/>
  <c r="L222" i="5" s="1"/>
  <c r="Q222" i="5" a="1"/>
  <c r="Q222" i="5" s="1"/>
  <c r="P222" i="5" a="1"/>
  <c r="P222" i="5" s="1"/>
  <c r="O222" i="5" a="1"/>
  <c r="O222" i="5" s="1"/>
  <c r="N222" i="5" a="1"/>
  <c r="N222" i="5" s="1"/>
  <c r="N254" i="5" a="1"/>
  <c r="N254" i="5" s="1"/>
  <c r="Q254" i="5" a="1"/>
  <c r="Q254" i="5" s="1"/>
  <c r="M254" i="5" a="1"/>
  <c r="M254" i="5" s="1"/>
  <c r="P254" i="5" a="1"/>
  <c r="P254" i="5" s="1"/>
  <c r="L254" i="5" a="1"/>
  <c r="L254" i="5" s="1"/>
  <c r="O254" i="5" a="1"/>
  <c r="O254" i="5" s="1"/>
  <c r="N286" i="5" a="1"/>
  <c r="N286" i="5" s="1"/>
  <c r="Q286" i="5" a="1"/>
  <c r="Q286" i="5" s="1"/>
  <c r="M286" i="5" a="1"/>
  <c r="M286" i="5" s="1"/>
  <c r="P286" i="5" a="1"/>
  <c r="P286" i="5" s="1"/>
  <c r="L286" i="5" a="1"/>
  <c r="L286" i="5" s="1"/>
  <c r="O286" i="5" a="1"/>
  <c r="O286" i="5" s="1"/>
  <c r="N318" i="5" a="1"/>
  <c r="N318" i="5" s="1"/>
  <c r="Q318" i="5" a="1"/>
  <c r="Q318" i="5" s="1"/>
  <c r="M318" i="5" a="1"/>
  <c r="M318" i="5" s="1"/>
  <c r="P318" i="5" a="1"/>
  <c r="P318" i="5" s="1"/>
  <c r="L318" i="5" a="1"/>
  <c r="L318" i="5" s="1"/>
  <c r="O318" i="5" a="1"/>
  <c r="O318" i="5" s="1"/>
  <c r="N350" i="5" a="1"/>
  <c r="N350" i="5" s="1"/>
  <c r="Q350" i="5" a="1"/>
  <c r="Q350" i="5" s="1"/>
  <c r="M350" i="5" a="1"/>
  <c r="M350" i="5" s="1"/>
  <c r="P350" i="5" a="1"/>
  <c r="P350" i="5" s="1"/>
  <c r="L350" i="5" a="1"/>
  <c r="L350" i="5" s="1"/>
  <c r="O350" i="5" a="1"/>
  <c r="O350" i="5" s="1"/>
  <c r="N400" i="5" a="1"/>
  <c r="N400" i="5" s="1"/>
  <c r="M400" i="5" a="1"/>
  <c r="M400" i="5" s="1"/>
  <c r="L400" i="5" a="1"/>
  <c r="L400" i="5" s="1"/>
  <c r="Q400" i="5" a="1"/>
  <c r="Q400" i="5" s="1"/>
  <c r="P400" i="5" a="1"/>
  <c r="P400" i="5" s="1"/>
  <c r="O400" i="5" a="1"/>
  <c r="O400" i="5" s="1"/>
  <c r="L151" i="5" a="1"/>
  <c r="L151" i="5" s="1"/>
  <c r="Q151" i="5" a="1"/>
  <c r="Q151" i="5" s="1"/>
  <c r="P151" i="5" a="1"/>
  <c r="P151" i="5" s="1"/>
  <c r="O151" i="5" a="1"/>
  <c r="O151" i="5" s="1"/>
  <c r="N151" i="5" a="1"/>
  <c r="N151" i="5" s="1"/>
  <c r="M151" i="5" a="1"/>
  <c r="M151" i="5" s="1"/>
  <c r="L183" i="5" a="1"/>
  <c r="L183" i="5" s="1"/>
  <c r="Q183" i="5" a="1"/>
  <c r="Q183" i="5" s="1"/>
  <c r="P183" i="5" a="1"/>
  <c r="P183" i="5" s="1"/>
  <c r="O183" i="5" a="1"/>
  <c r="O183" i="5" s="1"/>
  <c r="N183" i="5" a="1"/>
  <c r="N183" i="5" s="1"/>
  <c r="M183" i="5" a="1"/>
  <c r="M183" i="5" s="1"/>
  <c r="L215" i="5" a="1"/>
  <c r="L215" i="5" s="1"/>
  <c r="Q215" i="5" a="1"/>
  <c r="Q215" i="5" s="1"/>
  <c r="P215" i="5" a="1"/>
  <c r="P215" i="5" s="1"/>
  <c r="O215" i="5" a="1"/>
  <c r="O215" i="5" s="1"/>
  <c r="N215" i="5" a="1"/>
  <c r="N215" i="5" s="1"/>
  <c r="M215" i="5" a="1"/>
  <c r="M215" i="5" s="1"/>
  <c r="Q247" i="5" a="1"/>
  <c r="Q247" i="5" s="1"/>
  <c r="M247" i="5" a="1"/>
  <c r="M247" i="5" s="1"/>
  <c r="P247" i="5" a="1"/>
  <c r="P247" i="5" s="1"/>
  <c r="L247" i="5" a="1"/>
  <c r="L247" i="5" s="1"/>
  <c r="O247" i="5" a="1"/>
  <c r="O247" i="5" s="1"/>
  <c r="N247" i="5" a="1"/>
  <c r="N247" i="5" s="1"/>
  <c r="Q279" i="5" a="1"/>
  <c r="Q279" i="5" s="1"/>
  <c r="M279" i="5" a="1"/>
  <c r="M279" i="5" s="1"/>
  <c r="P279" i="5" a="1"/>
  <c r="P279" i="5" s="1"/>
  <c r="L279" i="5" a="1"/>
  <c r="L279" i="5" s="1"/>
  <c r="O279" i="5" a="1"/>
  <c r="O279" i="5" s="1"/>
  <c r="N279" i="5" a="1"/>
  <c r="N279" i="5" s="1"/>
  <c r="Q311" i="5" a="1"/>
  <c r="Q311" i="5" s="1"/>
  <c r="M311" i="5" a="1"/>
  <c r="M311" i="5" s="1"/>
  <c r="P311" i="5" a="1"/>
  <c r="P311" i="5" s="1"/>
  <c r="L311" i="5" a="1"/>
  <c r="L311" i="5" s="1"/>
  <c r="O311" i="5" a="1"/>
  <c r="O311" i="5" s="1"/>
  <c r="N311" i="5" a="1"/>
  <c r="N311" i="5" s="1"/>
  <c r="Q343" i="5" a="1"/>
  <c r="Q343" i="5" s="1"/>
  <c r="M343" i="5" a="1"/>
  <c r="M343" i="5" s="1"/>
  <c r="P343" i="5" a="1"/>
  <c r="P343" i="5" s="1"/>
  <c r="L343" i="5" a="1"/>
  <c r="L343" i="5" s="1"/>
  <c r="O343" i="5" a="1"/>
  <c r="O343" i="5" s="1"/>
  <c r="N343" i="5" a="1"/>
  <c r="N343" i="5" s="1"/>
  <c r="M380" i="5" a="1"/>
  <c r="M380" i="5" s="1"/>
  <c r="L380" i="5" a="1"/>
  <c r="L380" i="5" s="1"/>
  <c r="Q380" i="5" a="1"/>
  <c r="Q380" i="5" s="1"/>
  <c r="P380" i="5" a="1"/>
  <c r="P380" i="5" s="1"/>
  <c r="O380" i="5" a="1"/>
  <c r="O380" i="5" s="1"/>
  <c r="N380" i="5" a="1"/>
  <c r="N380" i="5" s="1"/>
  <c r="O140" i="5" a="1"/>
  <c r="O140" i="5" s="1"/>
  <c r="N140" i="5" a="1"/>
  <c r="N140" i="5" s="1"/>
  <c r="M140" i="5" a="1"/>
  <c r="M140" i="5" s="1"/>
  <c r="L140" i="5" a="1"/>
  <c r="L140" i="5" s="1"/>
  <c r="Q140" i="5" a="1"/>
  <c r="Q140" i="5" s="1"/>
  <c r="P140" i="5" a="1"/>
  <c r="P140" i="5" s="1"/>
  <c r="O172" i="5" a="1"/>
  <c r="O172" i="5" s="1"/>
  <c r="N172" i="5" a="1"/>
  <c r="N172" i="5" s="1"/>
  <c r="M172" i="5" a="1"/>
  <c r="M172" i="5" s="1"/>
  <c r="L172" i="5" a="1"/>
  <c r="L172" i="5" s="1"/>
  <c r="Q172" i="5" a="1"/>
  <c r="Q172" i="5" s="1"/>
  <c r="P172" i="5" a="1"/>
  <c r="P172" i="5" s="1"/>
  <c r="O204" i="5" a="1"/>
  <c r="O204" i="5" s="1"/>
  <c r="N204" i="5" a="1"/>
  <c r="N204" i="5" s="1"/>
  <c r="M204" i="5" a="1"/>
  <c r="M204" i="5" s="1"/>
  <c r="L204" i="5" a="1"/>
  <c r="L204" i="5" s="1"/>
  <c r="Q204" i="5" a="1"/>
  <c r="Q204" i="5" s="1"/>
  <c r="P204" i="5" a="1"/>
  <c r="P204" i="5" s="1"/>
  <c r="O236" i="5" a="1"/>
  <c r="O236" i="5" s="1"/>
  <c r="N236" i="5" a="1"/>
  <c r="N236" i="5" s="1"/>
  <c r="M236" i="5" a="1"/>
  <c r="M236" i="5" s="1"/>
  <c r="L236" i="5" a="1"/>
  <c r="L236" i="5" s="1"/>
  <c r="Q236" i="5" a="1"/>
  <c r="Q236" i="5" s="1"/>
  <c r="P236" i="5" a="1"/>
  <c r="P236" i="5" s="1"/>
  <c r="P268" i="5" a="1"/>
  <c r="P268" i="5" s="1"/>
  <c r="L268" i="5" a="1"/>
  <c r="L268" i="5" s="1"/>
  <c r="O268" i="5" a="1"/>
  <c r="O268" i="5" s="1"/>
  <c r="N268" i="5" a="1"/>
  <c r="N268" i="5" s="1"/>
  <c r="M268" i="5" a="1"/>
  <c r="M268" i="5" s="1"/>
  <c r="Q268" i="5" a="1"/>
  <c r="Q268" i="5" s="1"/>
  <c r="P300" i="5" a="1"/>
  <c r="P300" i="5" s="1"/>
  <c r="L300" i="5" a="1"/>
  <c r="L300" i="5" s="1"/>
  <c r="O300" i="5" a="1"/>
  <c r="O300" i="5" s="1"/>
  <c r="N300" i="5" a="1"/>
  <c r="N300" i="5" s="1"/>
  <c r="M300" i="5" a="1"/>
  <c r="M300" i="5" s="1"/>
  <c r="Q300" i="5" a="1"/>
  <c r="Q300" i="5" s="1"/>
  <c r="P332" i="5" a="1"/>
  <c r="P332" i="5" s="1"/>
  <c r="L332" i="5" a="1"/>
  <c r="L332" i="5" s="1"/>
  <c r="O332" i="5" a="1"/>
  <c r="O332" i="5" s="1"/>
  <c r="N332" i="5" a="1"/>
  <c r="N332" i="5" s="1"/>
  <c r="M332" i="5" a="1"/>
  <c r="M332" i="5" s="1"/>
  <c r="Q332" i="5" a="1"/>
  <c r="Q332" i="5" s="1"/>
  <c r="P364" i="5" a="1"/>
  <c r="P364" i="5" s="1"/>
  <c r="L364" i="5" a="1"/>
  <c r="L364" i="5" s="1"/>
  <c r="O364" i="5" a="1"/>
  <c r="O364" i="5" s="1"/>
  <c r="N364" i="5" a="1"/>
  <c r="N364" i="5" s="1"/>
  <c r="M364" i="5" a="1"/>
  <c r="M364" i="5" s="1"/>
  <c r="Q364" i="5" a="1"/>
  <c r="Q364" i="5" s="1"/>
  <c r="M377" i="5" a="1"/>
  <c r="M377" i="5" s="1"/>
  <c r="L377" i="5" a="1"/>
  <c r="L377" i="5" s="1"/>
  <c r="Q377" i="5" a="1"/>
  <c r="Q377" i="5" s="1"/>
  <c r="P377" i="5" a="1"/>
  <c r="P377" i="5" s="1"/>
  <c r="O377" i="5" a="1"/>
  <c r="O377" i="5" s="1"/>
  <c r="N377" i="5" a="1"/>
  <c r="N377" i="5" s="1"/>
  <c r="O409" i="5" a="1"/>
  <c r="O409" i="5" s="1"/>
  <c r="N409" i="5" a="1"/>
  <c r="N409" i="5" s="1"/>
  <c r="M409" i="5" a="1"/>
  <c r="M409" i="5" s="1"/>
  <c r="L409" i="5" a="1"/>
  <c r="L409" i="5" s="1"/>
  <c r="Q409" i="5" a="1"/>
  <c r="Q409" i="5" s="1"/>
  <c r="P409" i="5" a="1"/>
  <c r="P409" i="5" s="1"/>
  <c r="Q441" i="5" a="1"/>
  <c r="Q441" i="5" s="1"/>
  <c r="M441" i="5" a="1"/>
  <c r="M441" i="5" s="1"/>
  <c r="P441" i="5" a="1"/>
  <c r="P441" i="5" s="1"/>
  <c r="L441" i="5" a="1"/>
  <c r="L441" i="5" s="1"/>
  <c r="O441" i="5" a="1"/>
  <c r="O441" i="5" s="1"/>
  <c r="N441" i="5" a="1"/>
  <c r="N441" i="5" s="1"/>
  <c r="N473" i="5" a="1"/>
  <c r="N473" i="5" s="1"/>
  <c r="Q473" i="5" a="1"/>
  <c r="Q473" i="5" s="1"/>
  <c r="M473" i="5" a="1"/>
  <c r="M473" i="5" s="1"/>
  <c r="P473" i="5" a="1"/>
  <c r="P473" i="5" s="1"/>
  <c r="L473" i="5" a="1"/>
  <c r="L473" i="5" s="1"/>
  <c r="O473" i="5" a="1"/>
  <c r="O473" i="5" s="1"/>
  <c r="O378" i="5" a="1"/>
  <c r="O378" i="5" s="1"/>
  <c r="N378" i="5" a="1"/>
  <c r="N378" i="5" s="1"/>
  <c r="M378" i="5" a="1"/>
  <c r="M378" i="5" s="1"/>
  <c r="Q378" i="5" a="1"/>
  <c r="Q378" i="5" s="1"/>
  <c r="L378" i="5" a="1"/>
  <c r="L378" i="5" s="1"/>
  <c r="P378" i="5" a="1"/>
  <c r="P378" i="5" s="1"/>
  <c r="N410" i="5" a="1"/>
  <c r="N410" i="5" s="1"/>
  <c r="M410" i="5" a="1"/>
  <c r="M410" i="5" s="1"/>
  <c r="L410" i="5" a="1"/>
  <c r="L410" i="5" s="1"/>
  <c r="Q410" i="5" a="1"/>
  <c r="Q410" i="5" s="1"/>
  <c r="P410" i="5" a="1"/>
  <c r="P410" i="5" s="1"/>
  <c r="O410" i="5" a="1"/>
  <c r="O410" i="5" s="1"/>
  <c r="P442" i="5" a="1"/>
  <c r="P442" i="5" s="1"/>
  <c r="L442" i="5" a="1"/>
  <c r="L442" i="5" s="1"/>
  <c r="O442" i="5" a="1"/>
  <c r="O442" i="5" s="1"/>
  <c r="N442" i="5" a="1"/>
  <c r="N442" i="5" s="1"/>
  <c r="M442" i="5" a="1"/>
  <c r="M442" i="5" s="1"/>
  <c r="Q442" i="5" a="1"/>
  <c r="Q442" i="5" s="1"/>
  <c r="Q474" i="5" a="1"/>
  <c r="Q474" i="5" s="1"/>
  <c r="M474" i="5" a="1"/>
  <c r="M474" i="5" s="1"/>
  <c r="P474" i="5" a="1"/>
  <c r="P474" i="5" s="1"/>
  <c r="L474" i="5" a="1"/>
  <c r="L474" i="5" s="1"/>
  <c r="O474" i="5" a="1"/>
  <c r="O474" i="5" s="1"/>
  <c r="N474" i="5" a="1"/>
  <c r="N474" i="5" s="1"/>
  <c r="M419" i="5" a="1"/>
  <c r="M419" i="5" s="1"/>
  <c r="L419" i="5" a="1"/>
  <c r="L419" i="5" s="1"/>
  <c r="Q419" i="5" a="1"/>
  <c r="Q419" i="5" s="1"/>
  <c r="P419" i="5" a="1"/>
  <c r="P419" i="5" s="1"/>
  <c r="O419" i="5" a="1"/>
  <c r="O419" i="5" s="1"/>
  <c r="N419" i="5" a="1"/>
  <c r="N419" i="5" s="1"/>
  <c r="O451" i="5" a="1"/>
  <c r="O451" i="5" s="1"/>
  <c r="N451" i="5" a="1"/>
  <c r="N451" i="5" s="1"/>
  <c r="M451" i="5" a="1"/>
  <c r="M451" i="5" s="1"/>
  <c r="L451" i="5" a="1"/>
  <c r="L451" i="5" s="1"/>
  <c r="Q451" i="5" a="1"/>
  <c r="Q451" i="5" s="1"/>
  <c r="P451" i="5" a="1"/>
  <c r="P451" i="5" s="1"/>
  <c r="P483" i="5" a="1"/>
  <c r="P483" i="5" s="1"/>
  <c r="L483" i="5" a="1"/>
  <c r="L483" i="5" s="1"/>
  <c r="O483" i="5" a="1"/>
  <c r="O483" i="5" s="1"/>
  <c r="N483" i="5" a="1"/>
  <c r="N483" i="5" s="1"/>
  <c r="Q483" i="5" a="1"/>
  <c r="Q483" i="5" s="1"/>
  <c r="M483" i="5" a="1"/>
  <c r="M483" i="5" s="1"/>
  <c r="N428" i="5" a="1"/>
  <c r="N428" i="5" s="1"/>
  <c r="L428" i="5" a="1"/>
  <c r="L428" i="5" s="1"/>
  <c r="Q428" i="5" a="1"/>
  <c r="Q428" i="5" s="1"/>
  <c r="P428" i="5" a="1"/>
  <c r="P428" i="5" s="1"/>
  <c r="O428" i="5" a="1"/>
  <c r="O428" i="5" s="1"/>
  <c r="M428" i="5" a="1"/>
  <c r="M428" i="5" s="1"/>
  <c r="O460" i="5" a="1"/>
  <c r="O460" i="5" s="1"/>
  <c r="N460" i="5" a="1"/>
  <c r="N460" i="5" s="1"/>
  <c r="Q460" i="5" a="1"/>
  <c r="Q460" i="5" s="1"/>
  <c r="M460" i="5" a="1"/>
  <c r="M460" i="5" s="1"/>
  <c r="P460" i="5" a="1"/>
  <c r="P460" i="5" s="1"/>
  <c r="L460" i="5" a="1"/>
  <c r="L460" i="5" s="1"/>
  <c r="M488" i="5" a="1"/>
  <c r="M488" i="5" s="1"/>
  <c r="L488" i="5" a="1"/>
  <c r="L488" i="5" s="1"/>
  <c r="Q488" i="5" a="1"/>
  <c r="Q488" i="5" s="1"/>
  <c r="P488" i="5" a="1"/>
  <c r="P488" i="5" s="1"/>
  <c r="O488" i="5" a="1"/>
  <c r="O488" i="5" s="1"/>
  <c r="N488" i="5" a="1"/>
  <c r="N488" i="5" s="1"/>
  <c r="M520" i="5" a="1"/>
  <c r="M520" i="5" s="1"/>
  <c r="L520" i="5" a="1"/>
  <c r="L520" i="5" s="1"/>
  <c r="Q520" i="5" a="1"/>
  <c r="Q520" i="5" s="1"/>
  <c r="P520" i="5" a="1"/>
  <c r="P520" i="5" s="1"/>
  <c r="O520" i="5" a="1"/>
  <c r="O520" i="5" s="1"/>
  <c r="N520" i="5" a="1"/>
  <c r="N520" i="5" s="1"/>
  <c r="N552" i="5" a="1"/>
  <c r="N552" i="5" s="1"/>
  <c r="Q552" i="5" a="1"/>
  <c r="Q552" i="5" s="1"/>
  <c r="M552" i="5" a="1"/>
  <c r="M552" i="5" s="1"/>
  <c r="P552" i="5" a="1"/>
  <c r="P552" i="5" s="1"/>
  <c r="L552" i="5" a="1"/>
  <c r="L552" i="5" s="1"/>
  <c r="O552" i="5" a="1"/>
  <c r="O552" i="5" s="1"/>
  <c r="O595" i="5" a="1"/>
  <c r="O595" i="5" s="1"/>
  <c r="N595" i="5" a="1"/>
  <c r="N595" i="5" s="1"/>
  <c r="M595" i="5" a="1"/>
  <c r="M595" i="5" s="1"/>
  <c r="L595" i="5" a="1"/>
  <c r="L595" i="5" s="1"/>
  <c r="Q595" i="5" a="1"/>
  <c r="Q595" i="5" s="1"/>
  <c r="P595" i="5" a="1"/>
  <c r="P595" i="5" s="1"/>
  <c r="P501" i="5" a="1"/>
  <c r="P501" i="5" s="1"/>
  <c r="O501" i="5" a="1"/>
  <c r="O501" i="5" s="1"/>
  <c r="N501" i="5" a="1"/>
  <c r="N501" i="5" s="1"/>
  <c r="M501" i="5" a="1"/>
  <c r="M501" i="5" s="1"/>
  <c r="L501" i="5" a="1"/>
  <c r="L501" i="5" s="1"/>
  <c r="Q501" i="5" a="1"/>
  <c r="Q501" i="5" s="1"/>
  <c r="P533" i="5" a="1"/>
  <c r="P533" i="5" s="1"/>
  <c r="O533" i="5" a="1"/>
  <c r="O533" i="5" s="1"/>
  <c r="N533" i="5" a="1"/>
  <c r="N533" i="5" s="1"/>
  <c r="M533" i="5" a="1"/>
  <c r="M533" i="5" s="1"/>
  <c r="L533" i="5" a="1"/>
  <c r="L533" i="5" s="1"/>
  <c r="Q533" i="5" a="1"/>
  <c r="Q533" i="5" s="1"/>
  <c r="Q565" i="5" a="1"/>
  <c r="Q565" i="5" s="1"/>
  <c r="M565" i="5" a="1"/>
  <c r="M565" i="5" s="1"/>
  <c r="P565" i="5" a="1"/>
  <c r="P565" i="5" s="1"/>
  <c r="L565" i="5" a="1"/>
  <c r="L565" i="5" s="1"/>
  <c r="O565" i="5" a="1"/>
  <c r="O565" i="5" s="1"/>
  <c r="N565" i="5" a="1"/>
  <c r="N565" i="5" s="1"/>
  <c r="O643" i="5" a="1"/>
  <c r="O643" i="5" s="1"/>
  <c r="N643" i="5" a="1"/>
  <c r="N643" i="5" s="1"/>
  <c r="Q643" i="5" a="1"/>
  <c r="Q643" i="5" s="1"/>
  <c r="M643" i="5" a="1"/>
  <c r="M643" i="5" s="1"/>
  <c r="P643" i="5" a="1"/>
  <c r="P643" i="5" s="1"/>
  <c r="L643" i="5" a="1"/>
  <c r="L643" i="5" s="1"/>
  <c r="Q506" i="5" a="1"/>
  <c r="Q506" i="5" s="1"/>
  <c r="P506" i="5" a="1"/>
  <c r="P506" i="5" s="1"/>
  <c r="O506" i="5" a="1"/>
  <c r="O506" i="5" s="1"/>
  <c r="N506" i="5" a="1"/>
  <c r="N506" i="5" s="1"/>
  <c r="M506" i="5" a="1"/>
  <c r="M506" i="5" s="1"/>
  <c r="L506" i="5" a="1"/>
  <c r="L506" i="5" s="1"/>
  <c r="P538" i="5" a="1"/>
  <c r="P538" i="5" s="1"/>
  <c r="L538" i="5" a="1"/>
  <c r="L538" i="5" s="1"/>
  <c r="O538" i="5" a="1"/>
  <c r="O538" i="5" s="1"/>
  <c r="Q538" i="5" a="1"/>
  <c r="Q538" i="5" s="1"/>
  <c r="N538" i="5" a="1"/>
  <c r="N538" i="5" s="1"/>
  <c r="M538" i="5" a="1"/>
  <c r="M538" i="5" s="1"/>
  <c r="P570" i="5" a="1"/>
  <c r="P570" i="5" s="1"/>
  <c r="L570" i="5" a="1"/>
  <c r="L570" i="5" s="1"/>
  <c r="O570" i="5" a="1"/>
  <c r="O570" i="5" s="1"/>
  <c r="N570" i="5" a="1"/>
  <c r="N570" i="5" s="1"/>
  <c r="Q570" i="5" a="1"/>
  <c r="Q570" i="5" s="1"/>
  <c r="M570" i="5" a="1"/>
  <c r="M570" i="5" s="1"/>
  <c r="O737" i="5" a="1"/>
  <c r="O737" i="5" s="1"/>
  <c r="Q737" i="5" a="1"/>
  <c r="Q737" i="5" s="1"/>
  <c r="P737" i="5" a="1"/>
  <c r="P737" i="5" s="1"/>
  <c r="N737" i="5" a="1"/>
  <c r="N737" i="5" s="1"/>
  <c r="M737" i="5" a="1"/>
  <c r="M737" i="5" s="1"/>
  <c r="L737" i="5" a="1"/>
  <c r="L737" i="5" s="1"/>
  <c r="N511" i="5" a="1"/>
  <c r="N511" i="5" s="1"/>
  <c r="M511" i="5" a="1"/>
  <c r="M511" i="5" s="1"/>
  <c r="L511" i="5" a="1"/>
  <c r="L511" i="5" s="1"/>
  <c r="Q511" i="5" a="1"/>
  <c r="Q511" i="5" s="1"/>
  <c r="P511" i="5" a="1"/>
  <c r="P511" i="5" s="1"/>
  <c r="O511" i="5" a="1"/>
  <c r="O511" i="5" s="1"/>
  <c r="O543" i="5" a="1"/>
  <c r="O543" i="5" s="1"/>
  <c r="N543" i="5" a="1"/>
  <c r="N543" i="5" s="1"/>
  <c r="Q543" i="5" a="1"/>
  <c r="Q543" i="5" s="1"/>
  <c r="M543" i="5" a="1"/>
  <c r="M543" i="5" s="1"/>
  <c r="P543" i="5" a="1"/>
  <c r="P543" i="5" s="1"/>
  <c r="L543" i="5" a="1"/>
  <c r="L543" i="5" s="1"/>
  <c r="O575" i="5" a="1"/>
  <c r="O575" i="5" s="1"/>
  <c r="N575" i="5" a="1"/>
  <c r="N575" i="5" s="1"/>
  <c r="Q575" i="5" a="1"/>
  <c r="Q575" i="5" s="1"/>
  <c r="M575" i="5" a="1"/>
  <c r="M575" i="5" s="1"/>
  <c r="P575" i="5" a="1"/>
  <c r="P575" i="5" s="1"/>
  <c r="L575" i="5" a="1"/>
  <c r="L575" i="5" s="1"/>
  <c r="M596" i="5" a="1"/>
  <c r="M596" i="5" s="1"/>
  <c r="L596" i="5" a="1"/>
  <c r="L596" i="5" s="1"/>
  <c r="Q596" i="5" a="1"/>
  <c r="Q596" i="5" s="1"/>
  <c r="P596" i="5" a="1"/>
  <c r="P596" i="5" s="1"/>
  <c r="O596" i="5" a="1"/>
  <c r="O596" i="5" s="1"/>
  <c r="N596" i="5" a="1"/>
  <c r="N596" i="5" s="1"/>
  <c r="N628" i="5" a="1"/>
  <c r="N628" i="5" s="1"/>
  <c r="M628" i="5" a="1"/>
  <c r="M628" i="5" s="1"/>
  <c r="L628" i="5" a="1"/>
  <c r="L628" i="5" s="1"/>
  <c r="Q628" i="5" a="1"/>
  <c r="Q628" i="5" s="1"/>
  <c r="P628" i="5" a="1"/>
  <c r="P628" i="5" s="1"/>
  <c r="O628" i="5" a="1"/>
  <c r="O628" i="5" s="1"/>
  <c r="N660" i="5" a="1"/>
  <c r="N660" i="5" s="1"/>
  <c r="Q660" i="5" a="1"/>
  <c r="Q660" i="5" s="1"/>
  <c r="M660" i="5" a="1"/>
  <c r="M660" i="5" s="1"/>
  <c r="P660" i="5" a="1"/>
  <c r="P660" i="5" s="1"/>
  <c r="L660" i="5" a="1"/>
  <c r="L660" i="5" s="1"/>
  <c r="O660" i="5" a="1"/>
  <c r="O660" i="5" s="1"/>
  <c r="Q807" i="5" a="1"/>
  <c r="Q807" i="5" s="1"/>
  <c r="P807" i="5" a="1"/>
  <c r="P807" i="5" s="1"/>
  <c r="O807" i="5" a="1"/>
  <c r="O807" i="5" s="1"/>
  <c r="N807" i="5" a="1"/>
  <c r="N807" i="5" s="1"/>
  <c r="M807" i="5" a="1"/>
  <c r="M807" i="5" s="1"/>
  <c r="L807" i="5" a="1"/>
  <c r="L807" i="5" s="1"/>
  <c r="N593" i="5" a="1"/>
  <c r="N593" i="5" s="1"/>
  <c r="M593" i="5" a="1"/>
  <c r="M593" i="5" s="1"/>
  <c r="L593" i="5" a="1"/>
  <c r="L593" i="5" s="1"/>
  <c r="Q593" i="5" a="1"/>
  <c r="Q593" i="5" s="1"/>
  <c r="P593" i="5" a="1"/>
  <c r="P593" i="5" s="1"/>
  <c r="O593" i="5" a="1"/>
  <c r="O593" i="5" s="1"/>
  <c r="N625" i="5" a="1"/>
  <c r="N625" i="5" s="1"/>
  <c r="M625" i="5" a="1"/>
  <c r="M625" i="5" s="1"/>
  <c r="L625" i="5" a="1"/>
  <c r="L625" i="5" s="1"/>
  <c r="Q625" i="5" a="1"/>
  <c r="Q625" i="5" s="1"/>
  <c r="P625" i="5" a="1"/>
  <c r="P625" i="5" s="1"/>
  <c r="O625" i="5" a="1"/>
  <c r="O625" i="5" s="1"/>
  <c r="Q657" i="5" a="1"/>
  <c r="Q657" i="5" s="1"/>
  <c r="M657" i="5" a="1"/>
  <c r="M657" i="5" s="1"/>
  <c r="P657" i="5" a="1"/>
  <c r="P657" i="5" s="1"/>
  <c r="L657" i="5" a="1"/>
  <c r="L657" i="5" s="1"/>
  <c r="O657" i="5" a="1"/>
  <c r="O657" i="5" s="1"/>
  <c r="N657" i="5" a="1"/>
  <c r="N657" i="5" s="1"/>
  <c r="M677" i="5" a="1"/>
  <c r="M677" i="5" s="1"/>
  <c r="L677" i="5" a="1"/>
  <c r="L677" i="5" s="1"/>
  <c r="Q677" i="5" a="1"/>
  <c r="Q677" i="5" s="1"/>
  <c r="P677" i="5" a="1"/>
  <c r="P677" i="5" s="1"/>
  <c r="O677" i="5" a="1"/>
  <c r="O677" i="5" s="1"/>
  <c r="N677" i="5" a="1"/>
  <c r="N677" i="5" s="1"/>
  <c r="P602" i="5" a="1"/>
  <c r="P602" i="5" s="1"/>
  <c r="O602" i="5" a="1"/>
  <c r="O602" i="5" s="1"/>
  <c r="N602" i="5" a="1"/>
  <c r="N602" i="5" s="1"/>
  <c r="M602" i="5" a="1"/>
  <c r="M602" i="5" s="1"/>
  <c r="L602" i="5" a="1"/>
  <c r="L602" i="5" s="1"/>
  <c r="Q602" i="5" a="1"/>
  <c r="Q602" i="5" s="1"/>
  <c r="P634" i="5" a="1"/>
  <c r="P634" i="5" s="1"/>
  <c r="L634" i="5" a="1"/>
  <c r="L634" i="5" s="1"/>
  <c r="O634" i="5" a="1"/>
  <c r="O634" i="5" s="1"/>
  <c r="N634" i="5" a="1"/>
  <c r="N634" i="5" s="1"/>
  <c r="Q634" i="5" a="1"/>
  <c r="Q634" i="5" s="1"/>
  <c r="M634" i="5" a="1"/>
  <c r="M634" i="5" s="1"/>
  <c r="L665" i="5" a="1"/>
  <c r="L665" i="5" s="1"/>
  <c r="Q665" i="5" a="1"/>
  <c r="Q665" i="5" s="1"/>
  <c r="P665" i="5" a="1"/>
  <c r="P665" i="5" s="1"/>
  <c r="O665" i="5" a="1"/>
  <c r="O665" i="5" s="1"/>
  <c r="N665" i="5" a="1"/>
  <c r="N665" i="5" s="1"/>
  <c r="M665" i="5" a="1"/>
  <c r="M665" i="5" s="1"/>
  <c r="Q717" i="5" a="1"/>
  <c r="Q717" i="5" s="1"/>
  <c r="P717" i="5" a="1"/>
  <c r="P717" i="5" s="1"/>
  <c r="O717" i="5" a="1"/>
  <c r="O717" i="5" s="1"/>
  <c r="N717" i="5" a="1"/>
  <c r="N717" i="5" s="1"/>
  <c r="M717" i="5" a="1"/>
  <c r="M717" i="5" s="1"/>
  <c r="L717" i="5" a="1"/>
  <c r="L717" i="5" s="1"/>
  <c r="Q690" i="5" a="1"/>
  <c r="Q690" i="5" s="1"/>
  <c r="P690" i="5" a="1"/>
  <c r="P690" i="5" s="1"/>
  <c r="O690" i="5" a="1"/>
  <c r="O690" i="5" s="1"/>
  <c r="N690" i="5" a="1"/>
  <c r="N690" i="5" s="1"/>
  <c r="M690" i="5" a="1"/>
  <c r="M690" i="5" s="1"/>
  <c r="L690" i="5" a="1"/>
  <c r="L690" i="5" s="1"/>
  <c r="Q722" i="5" a="1"/>
  <c r="Q722" i="5" s="1"/>
  <c r="P722" i="5" a="1"/>
  <c r="P722" i="5" s="1"/>
  <c r="O722" i="5" a="1"/>
  <c r="O722" i="5" s="1"/>
  <c r="N722" i="5" a="1"/>
  <c r="N722" i="5" s="1"/>
  <c r="M722" i="5" a="1"/>
  <c r="M722" i="5" s="1"/>
  <c r="L722" i="5" a="1"/>
  <c r="L722" i="5" s="1"/>
  <c r="N754" i="5" a="1"/>
  <c r="N754" i="5" s="1"/>
  <c r="Q754" i="5" a="1"/>
  <c r="Q754" i="5" s="1"/>
  <c r="M754" i="5" a="1"/>
  <c r="M754" i="5" s="1"/>
  <c r="P754" i="5" a="1"/>
  <c r="P754" i="5" s="1"/>
  <c r="L754" i="5" a="1"/>
  <c r="L754" i="5" s="1"/>
  <c r="O754" i="5" a="1"/>
  <c r="O754" i="5" s="1"/>
  <c r="N786" i="5" a="1"/>
  <c r="N786" i="5" s="1"/>
  <c r="Q786" i="5" a="1"/>
  <c r="Q786" i="5" s="1"/>
  <c r="M786" i="5" a="1"/>
  <c r="M786" i="5" s="1"/>
  <c r="P786" i="5" a="1"/>
  <c r="P786" i="5" s="1"/>
  <c r="L786" i="5" a="1"/>
  <c r="L786" i="5" s="1"/>
  <c r="O786" i="5" a="1"/>
  <c r="O786" i="5" s="1"/>
  <c r="L675" i="5" a="1"/>
  <c r="L675" i="5" s="1"/>
  <c r="Q675" i="5" a="1"/>
  <c r="Q675" i="5" s="1"/>
  <c r="P675" i="5" a="1"/>
  <c r="P675" i="5" s="1"/>
  <c r="O675" i="5" a="1"/>
  <c r="O675" i="5" s="1"/>
  <c r="N675" i="5" a="1"/>
  <c r="N675" i="5" s="1"/>
  <c r="M675" i="5" a="1"/>
  <c r="M675" i="5" s="1"/>
  <c r="L707" i="5" a="1"/>
  <c r="L707" i="5" s="1"/>
  <c r="Q707" i="5" a="1"/>
  <c r="Q707" i="5" s="1"/>
  <c r="P707" i="5" a="1"/>
  <c r="P707" i="5" s="1"/>
  <c r="O707" i="5" a="1"/>
  <c r="O707" i="5" s="1"/>
  <c r="N707" i="5" a="1"/>
  <c r="N707" i="5" s="1"/>
  <c r="M707" i="5" a="1"/>
  <c r="M707" i="5" s="1"/>
  <c r="Q739" i="5" a="1"/>
  <c r="Q739" i="5" s="1"/>
  <c r="M739" i="5" a="1"/>
  <c r="M739" i="5" s="1"/>
  <c r="P739" i="5" a="1"/>
  <c r="P739" i="5" s="1"/>
  <c r="O739" i="5" a="1"/>
  <c r="O739" i="5" s="1"/>
  <c r="N739" i="5" a="1"/>
  <c r="N739" i="5" s="1"/>
  <c r="L739" i="5" a="1"/>
  <c r="L739" i="5" s="1"/>
  <c r="Q771" i="5" a="1"/>
  <c r="Q771" i="5" s="1"/>
  <c r="M771" i="5" a="1"/>
  <c r="M771" i="5" s="1"/>
  <c r="P771" i="5" a="1"/>
  <c r="P771" i="5" s="1"/>
  <c r="L771" i="5" a="1"/>
  <c r="L771" i="5" s="1"/>
  <c r="O771" i="5" a="1"/>
  <c r="O771" i="5" s="1"/>
  <c r="N771" i="5" a="1"/>
  <c r="N771" i="5" s="1"/>
  <c r="O664" i="5" a="1"/>
  <c r="O664" i="5" s="1"/>
  <c r="N664" i="5" a="1"/>
  <c r="N664" i="5" s="1"/>
  <c r="M664" i="5" a="1"/>
  <c r="M664" i="5" s="1"/>
  <c r="L664" i="5" a="1"/>
  <c r="L664" i="5" s="1"/>
  <c r="Q664" i="5" a="1"/>
  <c r="Q664" i="5" s="1"/>
  <c r="P664" i="5" a="1"/>
  <c r="P664" i="5" s="1"/>
  <c r="O696" i="5" a="1"/>
  <c r="O696" i="5" s="1"/>
  <c r="N696" i="5" a="1"/>
  <c r="N696" i="5" s="1"/>
  <c r="M696" i="5" a="1"/>
  <c r="M696" i="5" s="1"/>
  <c r="L696" i="5" a="1"/>
  <c r="L696" i="5" s="1"/>
  <c r="Q696" i="5" a="1"/>
  <c r="Q696" i="5" s="1"/>
  <c r="P696" i="5" a="1"/>
  <c r="P696" i="5" s="1"/>
  <c r="O728" i="5" a="1"/>
  <c r="O728" i="5" s="1"/>
  <c r="N728" i="5" a="1"/>
  <c r="N728" i="5" s="1"/>
  <c r="M728" i="5" a="1"/>
  <c r="M728" i="5" s="1"/>
  <c r="L728" i="5" a="1"/>
  <c r="L728" i="5" s="1"/>
  <c r="Q728" i="5" a="1"/>
  <c r="Q728" i="5" s="1"/>
  <c r="P728" i="5" a="1"/>
  <c r="P728" i="5" s="1"/>
  <c r="P760" i="5" a="1"/>
  <c r="P760" i="5" s="1"/>
  <c r="L760" i="5" a="1"/>
  <c r="L760" i="5" s="1"/>
  <c r="O760" i="5" a="1"/>
  <c r="O760" i="5" s="1"/>
  <c r="N760" i="5" a="1"/>
  <c r="N760" i="5" s="1"/>
  <c r="Q760" i="5" a="1"/>
  <c r="Q760" i="5" s="1"/>
  <c r="M760" i="5" a="1"/>
  <c r="M760" i="5" s="1"/>
  <c r="P792" i="5" a="1"/>
  <c r="P792" i="5" s="1"/>
  <c r="L792" i="5" a="1"/>
  <c r="L792" i="5" s="1"/>
  <c r="O792" i="5" a="1"/>
  <c r="O792" i="5" s="1"/>
  <c r="N792" i="5" a="1"/>
  <c r="N792" i="5" s="1"/>
  <c r="Q792" i="5" a="1"/>
  <c r="Q792" i="5" s="1"/>
  <c r="M792" i="5" a="1"/>
  <c r="M792" i="5" s="1"/>
  <c r="P850" i="5" a="1"/>
  <c r="P850" i="5" s="1"/>
  <c r="O850" i="5" a="1"/>
  <c r="O850" i="5" s="1"/>
  <c r="N850" i="5" a="1"/>
  <c r="N850" i="5" s="1"/>
  <c r="M850" i="5" a="1"/>
  <c r="M850" i="5" s="1"/>
  <c r="L850" i="5" a="1"/>
  <c r="L850" i="5" s="1"/>
  <c r="Q850" i="5" a="1"/>
  <c r="Q850" i="5" s="1"/>
  <c r="P810" i="5" a="1"/>
  <c r="P810" i="5" s="1"/>
  <c r="L810" i="5" a="1"/>
  <c r="L810" i="5" s="1"/>
  <c r="N810" i="5" a="1"/>
  <c r="N810" i="5" s="1"/>
  <c r="M810" i="5" a="1"/>
  <c r="M810" i="5" s="1"/>
  <c r="Q810" i="5" a="1"/>
  <c r="Q810" i="5" s="1"/>
  <c r="O810" i="5" a="1"/>
  <c r="O810" i="5" s="1"/>
  <c r="P1124" i="5" a="1"/>
  <c r="P1124" i="5" s="1"/>
  <c r="O1124" i="5" a="1"/>
  <c r="O1124" i="5" s="1"/>
  <c r="N1124" i="5" a="1"/>
  <c r="N1124" i="5" s="1"/>
  <c r="M1124" i="5" a="1"/>
  <c r="M1124" i="5" s="1"/>
  <c r="L1124" i="5" a="1"/>
  <c r="L1124" i="5" s="1"/>
  <c r="Q1124" i="5" a="1"/>
  <c r="Q1124" i="5" s="1"/>
  <c r="P815" i="5" a="1"/>
  <c r="P815" i="5" s="1"/>
  <c r="L815" i="5" a="1"/>
  <c r="L815" i="5" s="1"/>
  <c r="O815" i="5" a="1"/>
  <c r="O815" i="5" s="1"/>
  <c r="N815" i="5" a="1"/>
  <c r="N815" i="5" s="1"/>
  <c r="Q815" i="5" a="1"/>
  <c r="Q815" i="5" s="1"/>
  <c r="M815" i="5" a="1"/>
  <c r="M815" i="5" s="1"/>
  <c r="O886" i="5" a="1"/>
  <c r="O886" i="5" s="1"/>
  <c r="N886" i="5" a="1"/>
  <c r="N886" i="5" s="1"/>
  <c r="Q886" i="5" a="1"/>
  <c r="Q886" i="5" s="1"/>
  <c r="M886" i="5" a="1"/>
  <c r="M886" i="5" s="1"/>
  <c r="L886" i="5" a="1"/>
  <c r="L886" i="5" s="1"/>
  <c r="P886" i="5" a="1"/>
  <c r="P886" i="5" s="1"/>
  <c r="O820" i="5" a="1"/>
  <c r="O820" i="5" s="1"/>
  <c r="N820" i="5" a="1"/>
  <c r="N820" i="5" s="1"/>
  <c r="Q820" i="5" a="1"/>
  <c r="Q820" i="5" s="1"/>
  <c r="M820" i="5" a="1"/>
  <c r="M820" i="5" s="1"/>
  <c r="L820" i="5" a="1"/>
  <c r="L820" i="5" s="1"/>
  <c r="P820" i="5" a="1"/>
  <c r="P820" i="5" s="1"/>
  <c r="O843" i="5" a="1"/>
  <c r="O843" i="5" s="1"/>
  <c r="N843" i="5" a="1"/>
  <c r="N843" i="5" s="1"/>
  <c r="M843" i="5" a="1"/>
  <c r="M843" i="5" s="1"/>
  <c r="L843" i="5" a="1"/>
  <c r="L843" i="5" s="1"/>
  <c r="Q843" i="5" a="1"/>
  <c r="Q843" i="5" s="1"/>
  <c r="P843" i="5" a="1"/>
  <c r="P843" i="5" s="1"/>
  <c r="N875" i="5" a="1"/>
  <c r="N875" i="5" s="1"/>
  <c r="Q875" i="5" a="1"/>
  <c r="Q875" i="5" s="1"/>
  <c r="M875" i="5" a="1"/>
  <c r="M875" i="5" s="1"/>
  <c r="P875" i="5" a="1"/>
  <c r="P875" i="5" s="1"/>
  <c r="L875" i="5" a="1"/>
  <c r="L875" i="5" s="1"/>
  <c r="O875" i="5" a="1"/>
  <c r="O875" i="5" s="1"/>
  <c r="N907" i="5" a="1"/>
  <c r="N907" i="5" s="1"/>
  <c r="Q907" i="5" a="1"/>
  <c r="Q907" i="5" s="1"/>
  <c r="M907" i="5" a="1"/>
  <c r="M907" i="5" s="1"/>
  <c r="P907" i="5" a="1"/>
  <c r="P907" i="5" s="1"/>
  <c r="L907" i="5" a="1"/>
  <c r="L907" i="5" s="1"/>
  <c r="O907" i="5" a="1"/>
  <c r="O907" i="5" s="1"/>
  <c r="N994" i="5" a="1"/>
  <c r="N994" i="5" s="1"/>
  <c r="Q994" i="5" a="1"/>
  <c r="Q994" i="5" s="1"/>
  <c r="M994" i="5" a="1"/>
  <c r="M994" i="5" s="1"/>
  <c r="P994" i="5" a="1"/>
  <c r="P994" i="5" s="1"/>
  <c r="L994" i="5" a="1"/>
  <c r="L994" i="5" s="1"/>
  <c r="O994" i="5" a="1"/>
  <c r="O994" i="5" s="1"/>
  <c r="O848" i="5" a="1"/>
  <c r="O848" i="5" s="1"/>
  <c r="N848" i="5" a="1"/>
  <c r="N848" i="5" s="1"/>
  <c r="M848" i="5" a="1"/>
  <c r="M848" i="5" s="1"/>
  <c r="L848" i="5" a="1"/>
  <c r="L848" i="5" s="1"/>
  <c r="Q848" i="5" a="1"/>
  <c r="Q848" i="5" s="1"/>
  <c r="P848" i="5" a="1"/>
  <c r="P848" i="5" s="1"/>
  <c r="Q880" i="5" a="1"/>
  <c r="Q880" i="5" s="1"/>
  <c r="M880" i="5" a="1"/>
  <c r="M880" i="5" s="1"/>
  <c r="P880" i="5" a="1"/>
  <c r="P880" i="5" s="1"/>
  <c r="L880" i="5" a="1"/>
  <c r="L880" i="5" s="1"/>
  <c r="O880" i="5" a="1"/>
  <c r="O880" i="5" s="1"/>
  <c r="N880" i="5" a="1"/>
  <c r="N880" i="5" s="1"/>
  <c r="Q912" i="5" a="1"/>
  <c r="Q912" i="5" s="1"/>
  <c r="M912" i="5" a="1"/>
  <c r="M912" i="5" s="1"/>
  <c r="P912" i="5" a="1"/>
  <c r="P912" i="5" s="1"/>
  <c r="L912" i="5" a="1"/>
  <c r="L912" i="5" s="1"/>
  <c r="O912" i="5" a="1"/>
  <c r="O912" i="5" s="1"/>
  <c r="N912" i="5" a="1"/>
  <c r="N912" i="5" s="1"/>
  <c r="N1014" i="5" a="1"/>
  <c r="N1014" i="5" s="1"/>
  <c r="Q1014" i="5" a="1"/>
  <c r="Q1014" i="5" s="1"/>
  <c r="M1014" i="5" a="1"/>
  <c r="M1014" i="5" s="1"/>
  <c r="P1014" i="5" a="1"/>
  <c r="P1014" i="5" s="1"/>
  <c r="L1014" i="5" a="1"/>
  <c r="L1014" i="5" s="1"/>
  <c r="O1014" i="5" a="1"/>
  <c r="O1014" i="5" s="1"/>
  <c r="O853" i="5" a="1"/>
  <c r="O853" i="5" s="1"/>
  <c r="N853" i="5" a="1"/>
  <c r="N853" i="5" s="1"/>
  <c r="M853" i="5" a="1"/>
  <c r="M853" i="5" s="1"/>
  <c r="L853" i="5" a="1"/>
  <c r="L853" i="5" s="1"/>
  <c r="Q853" i="5" a="1"/>
  <c r="Q853" i="5" s="1"/>
  <c r="P853" i="5" a="1"/>
  <c r="P853" i="5" s="1"/>
  <c r="P885" i="5" a="1"/>
  <c r="P885" i="5" s="1"/>
  <c r="L885" i="5" a="1"/>
  <c r="L885" i="5" s="1"/>
  <c r="O885" i="5" a="1"/>
  <c r="O885" i="5" s="1"/>
  <c r="N885" i="5" a="1"/>
  <c r="N885" i="5" s="1"/>
  <c r="Q885" i="5" a="1"/>
  <c r="Q885" i="5" s="1"/>
  <c r="M885" i="5" a="1"/>
  <c r="M885" i="5" s="1"/>
  <c r="P917" i="5" a="1"/>
  <c r="P917" i="5" s="1"/>
  <c r="L917" i="5" a="1"/>
  <c r="L917" i="5" s="1"/>
  <c r="O917" i="5" a="1"/>
  <c r="O917" i="5" s="1"/>
  <c r="N917" i="5" a="1"/>
  <c r="N917" i="5" s="1"/>
  <c r="Q917" i="5" a="1"/>
  <c r="Q917" i="5" s="1"/>
  <c r="M917" i="5" a="1"/>
  <c r="M917" i="5" s="1"/>
  <c r="P1045" i="5" a="1"/>
  <c r="P1045" i="5" s="1"/>
  <c r="O1045" i="5" a="1"/>
  <c r="O1045" i="5" s="1"/>
  <c r="N1045" i="5" a="1"/>
  <c r="N1045" i="5" s="1"/>
  <c r="M1045" i="5" a="1"/>
  <c r="M1045" i="5" s="1"/>
  <c r="L1045" i="5" a="1"/>
  <c r="L1045" i="5" s="1"/>
  <c r="Q1045" i="5" a="1"/>
  <c r="Q1045" i="5" s="1"/>
  <c r="Q919" i="5" a="1"/>
  <c r="Q919" i="5" s="1"/>
  <c r="P919" i="5" a="1"/>
  <c r="P919" i="5" s="1"/>
  <c r="O919" i="5" a="1"/>
  <c r="O919" i="5" s="1"/>
  <c r="N919" i="5" a="1"/>
  <c r="N919" i="5" s="1"/>
  <c r="M919" i="5" a="1"/>
  <c r="M919" i="5" s="1"/>
  <c r="L919" i="5" a="1"/>
  <c r="L919" i="5" s="1"/>
  <c r="Q951" i="5" a="1"/>
  <c r="Q951" i="5" s="1"/>
  <c r="P951" i="5" a="1"/>
  <c r="P951" i="5" s="1"/>
  <c r="O951" i="5" a="1"/>
  <c r="O951" i="5" s="1"/>
  <c r="N951" i="5" a="1"/>
  <c r="N951" i="5" s="1"/>
  <c r="M951" i="5" a="1"/>
  <c r="M951" i="5" s="1"/>
  <c r="L951" i="5" a="1"/>
  <c r="L951" i="5" s="1"/>
  <c r="Q983" i="5" a="1"/>
  <c r="Q983" i="5" s="1"/>
  <c r="M983" i="5" a="1"/>
  <c r="M983" i="5" s="1"/>
  <c r="P983" i="5" a="1"/>
  <c r="P983" i="5" s="1"/>
  <c r="L983" i="5" a="1"/>
  <c r="L983" i="5" s="1"/>
  <c r="O983" i="5" a="1"/>
  <c r="O983" i="5" s="1"/>
  <c r="N983" i="5" a="1"/>
  <c r="N983" i="5" s="1"/>
  <c r="Q1015" i="5" a="1"/>
  <c r="Q1015" i="5" s="1"/>
  <c r="M1015" i="5" a="1"/>
  <c r="M1015" i="5" s="1"/>
  <c r="P1015" i="5" a="1"/>
  <c r="P1015" i="5" s="1"/>
  <c r="L1015" i="5" a="1"/>
  <c r="L1015" i="5" s="1"/>
  <c r="O1015" i="5" a="1"/>
  <c r="O1015" i="5" s="1"/>
  <c r="N1015" i="5" a="1"/>
  <c r="N1015" i="5" s="1"/>
  <c r="O1109" i="5" a="1"/>
  <c r="O1109" i="5" s="1"/>
  <c r="N1109" i="5" a="1"/>
  <c r="N1109" i="5" s="1"/>
  <c r="Q1109" i="5" a="1"/>
  <c r="Q1109" i="5" s="1"/>
  <c r="M1109" i="5" a="1"/>
  <c r="M1109" i="5" s="1"/>
  <c r="P1109" i="5" a="1"/>
  <c r="P1109" i="5" s="1"/>
  <c r="L1109" i="5" a="1"/>
  <c r="L1109" i="5" s="1"/>
  <c r="Q944" i="5" a="1"/>
  <c r="Q944" i="5" s="1"/>
  <c r="P944" i="5" a="1"/>
  <c r="P944" i="5" s="1"/>
  <c r="O944" i="5" a="1"/>
  <c r="O944" i="5" s="1"/>
  <c r="N944" i="5" a="1"/>
  <c r="N944" i="5" s="1"/>
  <c r="M944" i="5" a="1"/>
  <c r="M944" i="5" s="1"/>
  <c r="L944" i="5" a="1"/>
  <c r="L944" i="5" s="1"/>
  <c r="P976" i="5" a="1"/>
  <c r="P976" i="5" s="1"/>
  <c r="L976" i="5" a="1"/>
  <c r="L976" i="5" s="1"/>
  <c r="O976" i="5" a="1"/>
  <c r="O976" i="5" s="1"/>
  <c r="N976" i="5" a="1"/>
  <c r="N976" i="5" s="1"/>
  <c r="Q976" i="5" a="1"/>
  <c r="Q976" i="5" s="1"/>
  <c r="M976" i="5" a="1"/>
  <c r="M976" i="5" s="1"/>
  <c r="P1008" i="5" a="1"/>
  <c r="P1008" i="5" s="1"/>
  <c r="L1008" i="5" a="1"/>
  <c r="L1008" i="5" s="1"/>
  <c r="O1008" i="5" a="1"/>
  <c r="O1008" i="5" s="1"/>
  <c r="N1008" i="5" a="1"/>
  <c r="N1008" i="5" s="1"/>
  <c r="Q1008" i="5" a="1"/>
  <c r="Q1008" i="5" s="1"/>
  <c r="M1008" i="5" a="1"/>
  <c r="M1008" i="5" s="1"/>
  <c r="Q1025" i="5" a="1"/>
  <c r="Q1025" i="5" s="1"/>
  <c r="L1025" i="5" a="1"/>
  <c r="L1025" i="5" s="1"/>
  <c r="P1025" i="5" a="1"/>
  <c r="P1025" i="5" s="1"/>
  <c r="O1025" i="5" a="1"/>
  <c r="O1025" i="5" s="1"/>
  <c r="N1025" i="5" a="1"/>
  <c r="N1025" i="5" s="1"/>
  <c r="M1025" i="5" a="1"/>
  <c r="M1025" i="5" s="1"/>
  <c r="P937" i="5" a="1"/>
  <c r="P937" i="5" s="1"/>
  <c r="O937" i="5" a="1"/>
  <c r="O937" i="5" s="1"/>
  <c r="N937" i="5" a="1"/>
  <c r="N937" i="5" s="1"/>
  <c r="M937" i="5" a="1"/>
  <c r="M937" i="5" s="1"/>
  <c r="L937" i="5" a="1"/>
  <c r="L937" i="5" s="1"/>
  <c r="Q937" i="5" a="1"/>
  <c r="Q937" i="5" s="1"/>
  <c r="O969" i="5" a="1"/>
  <c r="O969" i="5" s="1"/>
  <c r="N969" i="5" a="1"/>
  <c r="N969" i="5" s="1"/>
  <c r="Q969" i="5" a="1"/>
  <c r="Q969" i="5" s="1"/>
  <c r="M969" i="5" a="1"/>
  <c r="M969" i="5" s="1"/>
  <c r="P969" i="5" a="1"/>
  <c r="P969" i="5" s="1"/>
  <c r="L969" i="5" a="1"/>
  <c r="L969" i="5" s="1"/>
  <c r="O1001" i="5" a="1"/>
  <c r="O1001" i="5" s="1"/>
  <c r="N1001" i="5" a="1"/>
  <c r="N1001" i="5" s="1"/>
  <c r="Q1001" i="5" a="1"/>
  <c r="Q1001" i="5" s="1"/>
  <c r="M1001" i="5" a="1"/>
  <c r="M1001" i="5" s="1"/>
  <c r="P1001" i="5" a="1"/>
  <c r="P1001" i="5" s="1"/>
  <c r="L1001" i="5" a="1"/>
  <c r="L1001" i="5" s="1"/>
  <c r="N1026" i="5" a="1"/>
  <c r="N1026" i="5" s="1"/>
  <c r="M1026" i="5" a="1"/>
  <c r="M1026" i="5" s="1"/>
  <c r="L1026" i="5" a="1"/>
  <c r="L1026" i="5" s="1"/>
  <c r="Q1026" i="5" a="1"/>
  <c r="Q1026" i="5" s="1"/>
  <c r="P1026" i="5" a="1"/>
  <c r="P1026" i="5" s="1"/>
  <c r="O1026" i="5" a="1"/>
  <c r="O1026" i="5" s="1"/>
  <c r="N1058" i="5" a="1"/>
  <c r="N1058" i="5" s="1"/>
  <c r="M1058" i="5" a="1"/>
  <c r="M1058" i="5" s="1"/>
  <c r="L1058" i="5" a="1"/>
  <c r="L1058" i="5" s="1"/>
  <c r="Q1058" i="5" a="1"/>
  <c r="Q1058" i="5" s="1"/>
  <c r="P1058" i="5" a="1"/>
  <c r="P1058" i="5" s="1"/>
  <c r="O1058" i="5" a="1"/>
  <c r="O1058" i="5" s="1"/>
  <c r="N1090" i="5" a="1"/>
  <c r="N1090" i="5" s="1"/>
  <c r="Q1090" i="5" a="1"/>
  <c r="Q1090" i="5" s="1"/>
  <c r="M1090" i="5" a="1"/>
  <c r="M1090" i="5" s="1"/>
  <c r="P1090" i="5" a="1"/>
  <c r="P1090" i="5" s="1"/>
  <c r="L1090" i="5" a="1"/>
  <c r="L1090" i="5" s="1"/>
  <c r="O1090" i="5" a="1"/>
  <c r="O1090" i="5" s="1"/>
  <c r="O1132" i="5" a="1"/>
  <c r="O1132" i="5" s="1"/>
  <c r="N1132" i="5" a="1"/>
  <c r="N1132" i="5" s="1"/>
  <c r="M1132" i="5" a="1"/>
  <c r="M1132" i="5" s="1"/>
  <c r="L1132" i="5" a="1"/>
  <c r="L1132" i="5" s="1"/>
  <c r="Q1132" i="5" a="1"/>
  <c r="Q1132" i="5" s="1"/>
  <c r="P1132" i="5" a="1"/>
  <c r="P1132" i="5" s="1"/>
  <c r="P1055" i="5" a="1"/>
  <c r="P1055" i="5" s="1"/>
  <c r="O1055" i="5" a="1"/>
  <c r="O1055" i="5" s="1"/>
  <c r="N1055" i="5" a="1"/>
  <c r="N1055" i="5" s="1"/>
  <c r="M1055" i="5" a="1"/>
  <c r="M1055" i="5" s="1"/>
  <c r="L1055" i="5" a="1"/>
  <c r="L1055" i="5" s="1"/>
  <c r="Q1055" i="5" a="1"/>
  <c r="Q1055" i="5" s="1"/>
  <c r="Q1087" i="5" a="1"/>
  <c r="Q1087" i="5" s="1"/>
  <c r="M1087" i="5" a="1"/>
  <c r="M1087" i="5" s="1"/>
  <c r="P1087" i="5" a="1"/>
  <c r="P1087" i="5" s="1"/>
  <c r="L1087" i="5" a="1"/>
  <c r="L1087" i="5" s="1"/>
  <c r="O1087" i="5" a="1"/>
  <c r="O1087" i="5" s="1"/>
  <c r="N1087" i="5" a="1"/>
  <c r="N1087" i="5" s="1"/>
  <c r="O1242" i="5" a="1"/>
  <c r="O1242" i="5" s="1"/>
  <c r="N1242" i="5" a="1"/>
  <c r="N1242" i="5" s="1"/>
  <c r="Q1242" i="5" a="1"/>
  <c r="Q1242" i="5" s="1"/>
  <c r="M1242" i="5" a="1"/>
  <c r="M1242" i="5" s="1"/>
  <c r="P1242" i="5" a="1"/>
  <c r="P1242" i="5" s="1"/>
  <c r="L1242" i="5" a="1"/>
  <c r="L1242" i="5" s="1"/>
  <c r="M1056" i="5" a="1"/>
  <c r="M1056" i="5" s="1"/>
  <c r="L1056" i="5" a="1"/>
  <c r="L1056" i="5" s="1"/>
  <c r="Q1056" i="5" a="1"/>
  <c r="Q1056" i="5" s="1"/>
  <c r="P1056" i="5" a="1"/>
  <c r="P1056" i="5" s="1"/>
  <c r="O1056" i="5" a="1"/>
  <c r="O1056" i="5" s="1"/>
  <c r="N1056" i="5" a="1"/>
  <c r="N1056" i="5" s="1"/>
  <c r="P1088" i="5" a="1"/>
  <c r="P1088" i="5" s="1"/>
  <c r="L1088" i="5" a="1"/>
  <c r="L1088" i="5" s="1"/>
  <c r="O1088" i="5" a="1"/>
  <c r="O1088" i="5" s="1"/>
  <c r="N1088" i="5" a="1"/>
  <c r="N1088" i="5" s="1"/>
  <c r="M1088" i="5" a="1"/>
  <c r="M1088" i="5" s="1"/>
  <c r="Q1088" i="5" a="1"/>
  <c r="Q1088" i="5" s="1"/>
  <c r="Q1116" i="5" a="1"/>
  <c r="Q1116" i="5" s="1"/>
  <c r="P1116" i="5" a="1"/>
  <c r="P1116" i="5" s="1"/>
  <c r="O1116" i="5" a="1"/>
  <c r="O1116" i="5" s="1"/>
  <c r="N1116" i="5" a="1"/>
  <c r="N1116" i="5" s="1"/>
  <c r="M1116" i="5" a="1"/>
  <c r="M1116" i="5" s="1"/>
  <c r="L1116" i="5" a="1"/>
  <c r="L1116" i="5" s="1"/>
  <c r="Q1137" i="5" a="1"/>
  <c r="Q1137" i="5" s="1"/>
  <c r="M1137" i="5" a="1"/>
  <c r="M1137" i="5" s="1"/>
  <c r="P1137" i="5" a="1"/>
  <c r="P1137" i="5" s="1"/>
  <c r="L1137" i="5" a="1"/>
  <c r="L1137" i="5" s="1"/>
  <c r="N1137" i="5" a="1"/>
  <c r="N1137" i="5" s="1"/>
  <c r="O1137" i="5" a="1"/>
  <c r="O1137" i="5" s="1"/>
  <c r="M1118" i="5" a="1"/>
  <c r="M1118" i="5" s="1"/>
  <c r="L1118" i="5" a="1"/>
  <c r="L1118" i="5" s="1"/>
  <c r="Q1118" i="5" a="1"/>
  <c r="Q1118" i="5" s="1"/>
  <c r="P1118" i="5" a="1"/>
  <c r="P1118" i="5" s="1"/>
  <c r="O1118" i="5" a="1"/>
  <c r="O1118" i="5" s="1"/>
  <c r="N1118" i="5" a="1"/>
  <c r="N1118" i="5" s="1"/>
  <c r="P1150" i="5" a="1"/>
  <c r="P1150" i="5" s="1"/>
  <c r="L1150" i="5" a="1"/>
  <c r="L1150" i="5" s="1"/>
  <c r="O1150" i="5" a="1"/>
  <c r="O1150" i="5" s="1"/>
  <c r="N1150" i="5" a="1"/>
  <c r="N1150" i="5" s="1"/>
  <c r="M1150" i="5" a="1"/>
  <c r="M1150" i="5" s="1"/>
  <c r="Q1150" i="5" a="1"/>
  <c r="Q1150" i="5" s="1"/>
  <c r="O1198" i="5" a="1"/>
  <c r="O1198" i="5" s="1"/>
  <c r="N1198" i="5" a="1"/>
  <c r="N1198" i="5" s="1"/>
  <c r="Q1198" i="5" a="1"/>
  <c r="Q1198" i="5" s="1"/>
  <c r="M1198" i="5" a="1"/>
  <c r="M1198" i="5" s="1"/>
  <c r="P1198" i="5" a="1"/>
  <c r="P1198" i="5" s="1"/>
  <c r="L1198" i="5" a="1"/>
  <c r="L1198" i="5" s="1"/>
  <c r="O1139" i="5" a="1"/>
  <c r="O1139" i="5" s="1"/>
  <c r="N1139" i="5" a="1"/>
  <c r="N1139" i="5" s="1"/>
  <c r="Q1139" i="5" a="1"/>
  <c r="Q1139" i="5" s="1"/>
  <c r="P1139" i="5" a="1"/>
  <c r="P1139" i="5" s="1"/>
  <c r="M1139" i="5" a="1"/>
  <c r="M1139" i="5" s="1"/>
  <c r="L1139" i="5" a="1"/>
  <c r="L1139" i="5" s="1"/>
  <c r="Q1155" i="5" a="1"/>
  <c r="Q1155" i="5" s="1"/>
  <c r="L1155" i="5" a="1"/>
  <c r="L1155" i="5" s="1"/>
  <c r="P1155" i="5" a="1"/>
  <c r="P1155" i="5" s="1"/>
  <c r="O1155" i="5" a="1"/>
  <c r="O1155" i="5" s="1"/>
  <c r="M1155" i="5" a="1"/>
  <c r="M1155" i="5" s="1"/>
  <c r="N1155" i="5" a="1"/>
  <c r="N1155" i="5" s="1"/>
  <c r="N1187" i="5" a="1"/>
  <c r="N1187" i="5" s="1"/>
  <c r="Q1187" i="5" a="1"/>
  <c r="Q1187" i="5" s="1"/>
  <c r="M1187" i="5" a="1"/>
  <c r="M1187" i="5" s="1"/>
  <c r="L1187" i="5" a="1"/>
  <c r="L1187" i="5" s="1"/>
  <c r="P1187" i="5" a="1"/>
  <c r="P1187" i="5" s="1"/>
  <c r="O1187" i="5" a="1"/>
  <c r="O1187" i="5" s="1"/>
  <c r="O1230" i="5" a="1"/>
  <c r="O1230" i="5" s="1"/>
  <c r="N1230" i="5" a="1"/>
  <c r="N1230" i="5" s="1"/>
  <c r="M1230" i="5" a="1"/>
  <c r="M1230" i="5" s="1"/>
  <c r="L1230" i="5" a="1"/>
  <c r="L1230" i="5" s="1"/>
  <c r="Q1230" i="5" a="1"/>
  <c r="Q1230" i="5" s="1"/>
  <c r="P1230" i="5" a="1"/>
  <c r="P1230" i="5" s="1"/>
  <c r="Q1176" i="5" a="1"/>
  <c r="Q1176" i="5" s="1"/>
  <c r="P1176" i="5" a="1"/>
  <c r="P1176" i="5" s="1"/>
  <c r="O1176" i="5" a="1"/>
  <c r="O1176" i="5" s="1"/>
  <c r="N1176" i="5" a="1"/>
  <c r="N1176" i="5" s="1"/>
  <c r="M1176" i="5" a="1"/>
  <c r="M1176" i="5" s="1"/>
  <c r="L1176" i="5" a="1"/>
  <c r="L1176" i="5" s="1"/>
  <c r="Q1208" i="5" a="1"/>
  <c r="Q1208" i="5" s="1"/>
  <c r="M1208" i="5" a="1"/>
  <c r="M1208" i="5" s="1"/>
  <c r="P1208" i="5" a="1"/>
  <c r="P1208" i="5" s="1"/>
  <c r="L1208" i="5" a="1"/>
  <c r="L1208" i="5" s="1"/>
  <c r="O1208" i="5" a="1"/>
  <c r="O1208" i="5" s="1"/>
  <c r="N1208" i="5" a="1"/>
  <c r="N1208" i="5" s="1"/>
  <c r="N1177" i="5" a="1"/>
  <c r="N1177" i="5" s="1"/>
  <c r="M1177" i="5" a="1"/>
  <c r="M1177" i="5" s="1"/>
  <c r="L1177" i="5" a="1"/>
  <c r="L1177" i="5" s="1"/>
  <c r="Q1177" i="5" a="1"/>
  <c r="Q1177" i="5" s="1"/>
  <c r="P1177" i="5" a="1"/>
  <c r="P1177" i="5" s="1"/>
  <c r="O1177" i="5" a="1"/>
  <c r="O1177" i="5" s="1"/>
  <c r="L1226" i="5" a="1"/>
  <c r="L1226" i="5" s="1"/>
  <c r="Q1226" i="5" a="1"/>
  <c r="Q1226" i="5" s="1"/>
  <c r="P1226" i="5" a="1"/>
  <c r="P1226" i="5" s="1"/>
  <c r="O1226" i="5" a="1"/>
  <c r="O1226" i="5" s="1"/>
  <c r="N1226" i="5" a="1"/>
  <c r="N1226" i="5" s="1"/>
  <c r="M1226" i="5" a="1"/>
  <c r="M1226" i="5" s="1"/>
  <c r="O1215" i="5" a="1"/>
  <c r="O1215" i="5" s="1"/>
  <c r="N1215" i="5" a="1"/>
  <c r="N1215" i="5" s="1"/>
  <c r="M1215" i="5" a="1"/>
  <c r="M1215" i="5" s="1"/>
  <c r="L1215" i="5" a="1"/>
  <c r="L1215" i="5" s="1"/>
  <c r="Q1215" i="5" a="1"/>
  <c r="Q1215" i="5" s="1"/>
  <c r="P1215" i="5" a="1"/>
  <c r="P1215" i="5" s="1"/>
  <c r="N1247" i="5" a="1"/>
  <c r="N1247" i="5" s="1"/>
  <c r="Q1247" i="5" a="1"/>
  <c r="Q1247" i="5" s="1"/>
  <c r="M1247" i="5" a="1"/>
  <c r="M1247" i="5" s="1"/>
  <c r="P1247" i="5" a="1"/>
  <c r="P1247" i="5" s="1"/>
  <c r="L1247" i="5" a="1"/>
  <c r="L1247" i="5" s="1"/>
  <c r="O1247" i="5" a="1"/>
  <c r="O1247" i="5" s="1"/>
  <c r="O1220" i="5" a="1"/>
  <c r="O1220" i="5" s="1"/>
  <c r="N1220" i="5" a="1"/>
  <c r="N1220" i="5" s="1"/>
  <c r="M1220" i="5" a="1"/>
  <c r="M1220" i="5" s="1"/>
  <c r="L1220" i="5" a="1"/>
  <c r="L1220" i="5" s="1"/>
  <c r="Q1220" i="5" a="1"/>
  <c r="Q1220" i="5" s="1"/>
  <c r="P1220" i="5" a="1"/>
  <c r="P1220" i="5" s="1"/>
  <c r="M1252" i="5" a="1"/>
  <c r="M1252" i="5" s="1"/>
  <c r="Q1252" i="5" a="1"/>
  <c r="Q1252" i="5" s="1"/>
  <c r="L1252" i="5" a="1"/>
  <c r="L1252" i="5" s="1"/>
  <c r="P1252" i="5" a="1"/>
  <c r="P1252" i="5" s="1"/>
  <c r="O1252" i="5" a="1"/>
  <c r="O1252" i="5" s="1"/>
  <c r="N1252" i="5" a="1"/>
  <c r="N1252" i="5" s="1"/>
  <c r="Q1229" i="5" a="1"/>
  <c r="Q1229" i="5" s="1"/>
  <c r="P1229" i="5" a="1"/>
  <c r="P1229" i="5" s="1"/>
  <c r="O1229" i="5" a="1"/>
  <c r="O1229" i="5" s="1"/>
  <c r="N1229" i="5" a="1"/>
  <c r="N1229" i="5" s="1"/>
  <c r="M1229" i="5" a="1"/>
  <c r="M1229" i="5" s="1"/>
  <c r="L1229" i="5" a="1"/>
  <c r="L1229" i="5" s="1"/>
  <c r="O1302" i="5" a="1"/>
  <c r="O1302" i="5" s="1"/>
  <c r="N1302" i="5" a="1"/>
  <c r="N1302" i="5" s="1"/>
  <c r="Q1302" i="5" a="1"/>
  <c r="Q1302" i="5" s="1"/>
  <c r="M1302" i="5" a="1"/>
  <c r="M1302" i="5" s="1"/>
  <c r="P1302" i="5" a="1"/>
  <c r="P1302" i="5" s="1"/>
  <c r="L1302" i="5" a="1"/>
  <c r="L1302" i="5" s="1"/>
  <c r="N1267" i="5" a="1"/>
  <c r="N1267" i="5" s="1"/>
  <c r="M1267" i="5" a="1"/>
  <c r="M1267" i="5" s="1"/>
  <c r="L1267" i="5" a="1"/>
  <c r="L1267" i="5" s="1"/>
  <c r="Q1267" i="5" a="1"/>
  <c r="Q1267" i="5" s="1"/>
  <c r="P1267" i="5" a="1"/>
  <c r="P1267" i="5" s="1"/>
  <c r="O1267" i="5" a="1"/>
  <c r="O1267" i="5" s="1"/>
  <c r="N1299" i="5" a="1"/>
  <c r="N1299" i="5" s="1"/>
  <c r="P1299" i="5" a="1"/>
  <c r="P1299" i="5" s="1"/>
  <c r="L1299" i="5" a="1"/>
  <c r="L1299" i="5" s="1"/>
  <c r="V1299" i="5"/>
  <c r="O1299" i="5" a="1"/>
  <c r="O1299" i="5" s="1"/>
  <c r="Q1299" i="5" a="1"/>
  <c r="Q1299" i="5" s="1"/>
  <c r="M1299" i="5" a="1"/>
  <c r="M1299" i="5" s="1"/>
  <c r="L1268" i="5" a="1"/>
  <c r="L1268" i="5" s="1"/>
  <c r="Q1268" i="5" a="1"/>
  <c r="Q1268" i="5" s="1"/>
  <c r="P1268" i="5" a="1"/>
  <c r="P1268" i="5" s="1"/>
  <c r="O1268" i="5" a="1"/>
  <c r="O1268" i="5" s="1"/>
  <c r="N1268" i="5" a="1"/>
  <c r="N1268" i="5" s="1"/>
  <c r="M1268" i="5" a="1"/>
  <c r="M1268" i="5" s="1"/>
  <c r="Q1300" i="5" a="1"/>
  <c r="Q1300" i="5" s="1"/>
  <c r="M1300" i="5" a="1"/>
  <c r="M1300" i="5" s="1"/>
  <c r="O1300" i="5" a="1"/>
  <c r="O1300" i="5" s="1"/>
  <c r="N1300" i="5" a="1"/>
  <c r="N1300" i="5" s="1"/>
  <c r="L1300" i="5" a="1"/>
  <c r="L1300" i="5" s="1"/>
  <c r="P1300" i="5" a="1"/>
  <c r="P1300" i="5" s="1"/>
  <c r="N1253" i="5" a="1"/>
  <c r="N1253" i="5" s="1"/>
  <c r="M1253" i="5" a="1"/>
  <c r="M1253" i="5" s="1"/>
  <c r="Q1253" i="5" a="1"/>
  <c r="Q1253" i="5" s="1"/>
  <c r="L1253" i="5" a="1"/>
  <c r="L1253" i="5" s="1"/>
  <c r="P1253" i="5" a="1"/>
  <c r="P1253" i="5" s="1"/>
  <c r="O1253" i="5" a="1"/>
  <c r="O1253" i="5" s="1"/>
  <c r="L1285" i="5" a="1"/>
  <c r="L1285" i="5" s="1"/>
  <c r="Q1285" i="5" a="1"/>
  <c r="Q1285" i="5" s="1"/>
  <c r="P1285" i="5" a="1"/>
  <c r="P1285" i="5" s="1"/>
  <c r="O1285" i="5" a="1"/>
  <c r="O1285" i="5" s="1"/>
  <c r="N1285" i="5" a="1"/>
  <c r="N1285" i="5" s="1"/>
  <c r="M1285" i="5" a="1"/>
  <c r="M1285" i="5" s="1"/>
  <c r="P1317" i="5" a="1"/>
  <c r="P1317" i="5" s="1"/>
  <c r="L1317" i="5" a="1"/>
  <c r="L1317" i="5" s="1"/>
  <c r="V1317" i="5"/>
  <c r="O1317" i="5" a="1"/>
  <c r="O1317" i="5" s="1"/>
  <c r="N1317" i="5" a="1"/>
  <c r="N1317" i="5" s="1"/>
  <c r="Q1317" i="5" a="1"/>
  <c r="Q1317" i="5" s="1"/>
  <c r="M1317" i="5" a="1"/>
  <c r="M1317" i="5" s="1"/>
  <c r="N1361" i="5" a="1"/>
  <c r="N1361" i="5" s="1"/>
  <c r="Q1361" i="5" a="1"/>
  <c r="Q1361" i="5" s="1"/>
  <c r="M1361" i="5" a="1"/>
  <c r="M1361" i="5" s="1"/>
  <c r="L1361" i="5" a="1"/>
  <c r="L1361" i="5" s="1"/>
  <c r="P1361" i="5" a="1"/>
  <c r="P1361" i="5" s="1"/>
  <c r="O1361" i="5" a="1"/>
  <c r="O1361" i="5" s="1"/>
  <c r="P1334" i="5" a="1"/>
  <c r="P1334" i="5" s="1"/>
  <c r="N1334" i="5" a="1"/>
  <c r="N1334" i="5" s="1"/>
  <c r="M1334" i="5" a="1"/>
  <c r="M1334" i="5" s="1"/>
  <c r="Q1334" i="5" a="1"/>
  <c r="Q1334" i="5" s="1"/>
  <c r="O1334" i="5" a="1"/>
  <c r="O1334" i="5" s="1"/>
  <c r="L1334" i="5" a="1"/>
  <c r="L1334" i="5" s="1"/>
  <c r="Q1366" i="5" a="1"/>
  <c r="Q1366" i="5" s="1"/>
  <c r="M1366" i="5" a="1"/>
  <c r="M1366" i="5" s="1"/>
  <c r="P1366" i="5" a="1"/>
  <c r="P1366" i="5" s="1"/>
  <c r="L1366" i="5" a="1"/>
  <c r="L1366" i="5" s="1"/>
  <c r="N1366" i="5" a="1"/>
  <c r="N1366" i="5" s="1"/>
  <c r="O1366" i="5" a="1"/>
  <c r="O1366" i="5" s="1"/>
  <c r="O1327" i="5" a="1"/>
  <c r="O1327" i="5" s="1"/>
  <c r="V1327" i="5"/>
  <c r="M1327" i="5" a="1"/>
  <c r="M1327" i="5" s="1"/>
  <c r="L1327" i="5" a="1"/>
  <c r="L1327" i="5" s="1"/>
  <c r="Q1327" i="5" a="1"/>
  <c r="Q1327" i="5" s="1"/>
  <c r="P1327" i="5" a="1"/>
  <c r="P1327" i="5" s="1"/>
  <c r="N1327" i="5" a="1"/>
  <c r="N1327" i="5" s="1"/>
  <c r="P1359" i="5" a="1"/>
  <c r="P1359" i="5" s="1"/>
  <c r="L1359" i="5" a="1"/>
  <c r="L1359" i="5" s="1"/>
  <c r="O1359" i="5" a="1"/>
  <c r="O1359" i="5" s="1"/>
  <c r="M1359" i="5" a="1"/>
  <c r="M1359" i="5" s="1"/>
  <c r="N1359" i="5" a="1"/>
  <c r="N1359" i="5" s="1"/>
  <c r="Q1359" i="5" a="1"/>
  <c r="Q1359" i="5" s="1"/>
  <c r="Q1465" i="5" a="1"/>
  <c r="Q1465" i="5" s="1"/>
  <c r="M1465" i="5" a="1"/>
  <c r="M1465" i="5" s="1"/>
  <c r="P1465" i="5" a="1"/>
  <c r="P1465" i="5" s="1"/>
  <c r="O1465" i="5" a="1"/>
  <c r="O1465" i="5" s="1"/>
  <c r="N1465" i="5" a="1"/>
  <c r="N1465" i="5" s="1"/>
  <c r="L1465" i="5" a="1"/>
  <c r="L1465" i="5" s="1"/>
  <c r="L1348" i="5" a="1"/>
  <c r="L1348" i="5" s="1"/>
  <c r="P1348" i="5" a="1"/>
  <c r="P1348" i="5" s="1"/>
  <c r="O1348" i="5" a="1"/>
  <c r="O1348" i="5" s="1"/>
  <c r="M1348" i="5" a="1"/>
  <c r="M1348" i="5" s="1"/>
  <c r="Q1348" i="5" a="1"/>
  <c r="Q1348" i="5" s="1"/>
  <c r="N1348" i="5" a="1"/>
  <c r="N1348" i="5" s="1"/>
  <c r="P1377" i="5" a="1"/>
  <c r="P1377" i="5" s="1"/>
  <c r="O1377" i="5" a="1"/>
  <c r="O1377" i="5" s="1"/>
  <c r="V1377" i="5"/>
  <c r="N1377" i="5" a="1"/>
  <c r="N1377" i="5" s="1"/>
  <c r="L1377" i="5" a="1"/>
  <c r="L1377" i="5" s="1"/>
  <c r="Q1377" i="5" a="1"/>
  <c r="Q1377" i="5" s="1"/>
  <c r="M1377" i="5" a="1"/>
  <c r="M1377" i="5" s="1"/>
  <c r="Q1395" i="5" a="1"/>
  <c r="Q1395" i="5" s="1"/>
  <c r="M1395" i="5" a="1"/>
  <c r="M1395" i="5" s="1"/>
  <c r="P1395" i="5" a="1"/>
  <c r="P1395" i="5" s="1"/>
  <c r="L1395" i="5" a="1"/>
  <c r="L1395" i="5" s="1"/>
  <c r="O1395" i="5" a="1"/>
  <c r="O1395" i="5" s="1"/>
  <c r="N1395" i="5" a="1"/>
  <c r="N1395" i="5" s="1"/>
  <c r="P1396" i="5" a="1"/>
  <c r="P1396" i="5" s="1"/>
  <c r="L1396" i="5" a="1"/>
  <c r="L1396" i="5" s="1"/>
  <c r="O1396" i="5" a="1"/>
  <c r="O1396" i="5" s="1"/>
  <c r="Q1396" i="5" a="1"/>
  <c r="Q1396" i="5" s="1"/>
  <c r="N1396" i="5" a="1"/>
  <c r="N1396" i="5" s="1"/>
  <c r="M1396" i="5" a="1"/>
  <c r="M1396" i="5" s="1"/>
  <c r="O1433" i="5" a="1"/>
  <c r="O1433" i="5" s="1"/>
  <c r="N1433" i="5" a="1"/>
  <c r="N1433" i="5" s="1"/>
  <c r="Q1433" i="5" a="1"/>
  <c r="Q1433" i="5" s="1"/>
  <c r="M1433" i="5" a="1"/>
  <c r="M1433" i="5" s="1"/>
  <c r="P1433" i="5" a="1"/>
  <c r="P1433" i="5" s="1"/>
  <c r="L1433" i="5" a="1"/>
  <c r="L1433" i="5" s="1"/>
  <c r="Q1421" i="5" a="1"/>
  <c r="Q1421" i="5" s="1"/>
  <c r="L1421" i="5" a="1"/>
  <c r="L1421" i="5" s="1"/>
  <c r="P1421" i="5" a="1"/>
  <c r="P1421" i="5" s="1"/>
  <c r="O1421" i="5" a="1"/>
  <c r="O1421" i="5" s="1"/>
  <c r="M1421" i="5" a="1"/>
  <c r="M1421" i="5" s="1"/>
  <c r="V1421" i="5"/>
  <c r="N1421" i="5" a="1"/>
  <c r="N1421" i="5" s="1"/>
  <c r="L1418" i="5" a="1"/>
  <c r="L1418" i="5" s="1"/>
  <c r="P1418" i="5" a="1"/>
  <c r="P1418" i="5" s="1"/>
  <c r="O1418" i="5" a="1"/>
  <c r="O1418" i="5" s="1"/>
  <c r="N1418" i="5" a="1"/>
  <c r="N1418" i="5" s="1"/>
  <c r="M1418" i="5" a="1"/>
  <c r="M1418" i="5" s="1"/>
  <c r="Q1418" i="5" a="1"/>
  <c r="Q1418" i="5" s="1"/>
  <c r="M1423" i="5" a="1"/>
  <c r="M1423" i="5" s="1"/>
  <c r="L1423" i="5" a="1"/>
  <c r="L1423" i="5" s="1"/>
  <c r="Q1423" i="5" a="1"/>
  <c r="Q1423" i="5" s="1"/>
  <c r="P1423" i="5" a="1"/>
  <c r="P1423" i="5" s="1"/>
  <c r="O1423" i="5" a="1"/>
  <c r="O1423" i="5" s="1"/>
  <c r="N1423" i="5" a="1"/>
  <c r="N1423" i="5" s="1"/>
  <c r="Q1440" i="5" a="1"/>
  <c r="Q1440" i="5" s="1"/>
  <c r="L1440" i="5" a="1"/>
  <c r="L1440" i="5" s="1"/>
  <c r="P1440" i="5" a="1"/>
  <c r="P1440" i="5" s="1"/>
  <c r="O1440" i="5" a="1"/>
  <c r="O1440" i="5" s="1"/>
  <c r="N1440" i="5" a="1"/>
  <c r="N1440" i="5" s="1"/>
  <c r="M1440" i="5" a="1"/>
  <c r="M1440" i="5" s="1"/>
  <c r="Q1475" i="5" a="1"/>
  <c r="Q1475" i="5" s="1"/>
  <c r="M1475" i="5" a="1"/>
  <c r="M1475" i="5" s="1"/>
  <c r="O1475" i="5" a="1"/>
  <c r="O1475" i="5" s="1"/>
  <c r="N1475" i="5" a="1"/>
  <c r="N1475" i="5" s="1"/>
  <c r="V1475" i="5"/>
  <c r="P1475" i="5" a="1"/>
  <c r="P1475" i="5" s="1"/>
  <c r="L1475" i="5" a="1"/>
  <c r="L1475" i="5" s="1"/>
  <c r="P1495" i="5" a="1"/>
  <c r="P1495" i="5" s="1"/>
  <c r="L1495" i="5" a="1"/>
  <c r="L1495" i="5" s="1"/>
  <c r="N1495" i="5" a="1"/>
  <c r="N1495" i="5" s="1"/>
  <c r="Q1495" i="5" a="1"/>
  <c r="Q1495" i="5" s="1"/>
  <c r="M1495" i="5" a="1"/>
  <c r="M1495" i="5" s="1"/>
  <c r="O1495" i="5" a="1"/>
  <c r="O1495" i="5" s="1"/>
  <c r="O1480" i="5" a="1"/>
  <c r="O1480" i="5" s="1"/>
  <c r="P1480" i="5" a="1"/>
  <c r="P1480" i="5" s="1"/>
  <c r="L1480" i="5" a="1"/>
  <c r="L1480" i="5" s="1"/>
  <c r="M1480" i="5" a="1"/>
  <c r="M1480" i="5" s="1"/>
  <c r="N1480" i="5" a="1"/>
  <c r="N1480" i="5" s="1"/>
  <c r="Q1480" i="5" a="1"/>
  <c r="Q1480" i="5" s="1"/>
  <c r="N1452" i="5" a="1"/>
  <c r="N1452" i="5" s="1"/>
  <c r="Q1452" i="5" a="1"/>
  <c r="Q1452" i="5" s="1"/>
  <c r="M1452" i="5" a="1"/>
  <c r="M1452" i="5" s="1"/>
  <c r="O1452" i="5" a="1"/>
  <c r="O1452" i="5" s="1"/>
  <c r="L1452" i="5" a="1"/>
  <c r="L1452" i="5" s="1"/>
  <c r="P1452" i="5" a="1"/>
  <c r="P1452" i="5" s="1"/>
  <c r="P1468" i="5" a="1"/>
  <c r="P1468" i="5" s="1"/>
  <c r="L1468" i="5" a="1"/>
  <c r="L1468" i="5" s="1"/>
  <c r="N1468" i="5" a="1"/>
  <c r="N1468" i="5" s="1"/>
  <c r="M1468" i="5" a="1"/>
  <c r="M1468" i="5" s="1"/>
  <c r="Q1468" i="5" a="1"/>
  <c r="Q1468" i="5" s="1"/>
  <c r="V1468" i="5"/>
  <c r="O1468" i="5" a="1"/>
  <c r="O1468" i="5" s="1"/>
  <c r="P1503" i="5" a="1"/>
  <c r="P1503" i="5" s="1"/>
  <c r="L1503" i="5" a="1"/>
  <c r="L1503" i="5" s="1"/>
  <c r="O1503" i="5" a="1"/>
  <c r="O1503" i="5" s="1"/>
  <c r="N1503" i="5" a="1"/>
  <c r="N1503" i="5" s="1"/>
  <c r="Q1503" i="5" a="1"/>
  <c r="Q1503" i="5" s="1"/>
  <c r="M1503" i="5" a="1"/>
  <c r="M1503" i="5" s="1"/>
  <c r="Q1478" i="5" a="1"/>
  <c r="Q1478" i="5" s="1"/>
  <c r="M1478" i="5" a="1"/>
  <c r="M1478" i="5" s="1"/>
  <c r="N1478" i="5" a="1"/>
  <c r="N1478" i="5" s="1"/>
  <c r="O1478" i="5" a="1"/>
  <c r="O1478" i="5" s="1"/>
  <c r="L1478" i="5" a="1"/>
  <c r="L1478" i="5" s="1"/>
  <c r="P1478" i="5" a="1"/>
  <c r="P1478" i="5" s="1"/>
  <c r="O281" i="5" a="1"/>
  <c r="O281" i="5" s="1"/>
  <c r="N281" i="5" a="1"/>
  <c r="N281" i="5" s="1"/>
  <c r="Q281" i="5" a="1"/>
  <c r="Q281" i="5" s="1"/>
  <c r="M281" i="5" a="1"/>
  <c r="M281" i="5" s="1"/>
  <c r="P281" i="5" a="1"/>
  <c r="P281" i="5" s="1"/>
  <c r="L281" i="5" a="1"/>
  <c r="L281" i="5" s="1"/>
  <c r="O48" i="5" a="1"/>
  <c r="O48" i="5" s="1"/>
  <c r="N48" i="5" a="1"/>
  <c r="N48" i="5" s="1"/>
  <c r="Q48" i="5" a="1"/>
  <c r="Q48" i="5" s="1"/>
  <c r="M48" i="5" a="1"/>
  <c r="M48" i="5" s="1"/>
  <c r="P48" i="5" a="1"/>
  <c r="P48" i="5" s="1"/>
  <c r="L48" i="5" a="1"/>
  <c r="L48" i="5" s="1"/>
  <c r="P201" i="5" a="1"/>
  <c r="P201" i="5" s="1"/>
  <c r="O201" i="5" a="1"/>
  <c r="O201" i="5" s="1"/>
  <c r="N201" i="5" a="1"/>
  <c r="N201" i="5" s="1"/>
  <c r="M201" i="5" a="1"/>
  <c r="M201" i="5" s="1"/>
  <c r="L201" i="5" a="1"/>
  <c r="L201" i="5" s="1"/>
  <c r="Q201" i="5" a="1"/>
  <c r="Q201" i="5" s="1"/>
  <c r="N77" i="5" a="1"/>
  <c r="N77" i="5" s="1"/>
  <c r="Q77" i="5" a="1"/>
  <c r="Q77" i="5" s="1"/>
  <c r="M77" i="5" a="1"/>
  <c r="M77" i="5" s="1"/>
  <c r="P77" i="5" a="1"/>
  <c r="P77" i="5" s="1"/>
  <c r="L77" i="5" a="1"/>
  <c r="L77" i="5" s="1"/>
  <c r="O77" i="5" a="1"/>
  <c r="O77" i="5" s="1"/>
  <c r="N109" i="5" a="1"/>
  <c r="N109" i="5" s="1"/>
  <c r="Q109" i="5" a="1"/>
  <c r="Q109" i="5" s="1"/>
  <c r="M109" i="5" a="1"/>
  <c r="M109" i="5" s="1"/>
  <c r="P109" i="5" a="1"/>
  <c r="P109" i="5" s="1"/>
  <c r="L109" i="5" a="1"/>
  <c r="L109" i="5" s="1"/>
  <c r="O109" i="5" a="1"/>
  <c r="O109" i="5" s="1"/>
  <c r="O253" i="5" a="1"/>
  <c r="O253" i="5" s="1"/>
  <c r="N253" i="5" a="1"/>
  <c r="N253" i="5" s="1"/>
  <c r="Q253" i="5" a="1"/>
  <c r="Q253" i="5" s="1"/>
  <c r="M253" i="5" a="1"/>
  <c r="M253" i="5" s="1"/>
  <c r="P253" i="5" a="1"/>
  <c r="P253" i="5" s="1"/>
  <c r="L253" i="5" a="1"/>
  <c r="L253" i="5" s="1"/>
  <c r="Q6" i="5" a="1"/>
  <c r="Q6" i="5" s="1"/>
  <c r="M6" i="5" a="1"/>
  <c r="M6" i="5" s="1"/>
  <c r="L6" i="5" a="1"/>
  <c r="L6" i="5" s="1"/>
  <c r="P6" i="5" a="1"/>
  <c r="P6" i="5" s="1"/>
  <c r="O6" i="5" a="1"/>
  <c r="O6" i="5" s="1"/>
  <c r="N6" i="5" a="1"/>
  <c r="N6" i="5" s="1"/>
  <c r="Q30" i="5" a="1"/>
  <c r="Q30" i="5" s="1"/>
  <c r="M30" i="5" a="1"/>
  <c r="M30" i="5" s="1"/>
  <c r="P30" i="5" a="1"/>
  <c r="P30" i="5" s="1"/>
  <c r="L30" i="5" a="1"/>
  <c r="L30" i="5" s="1"/>
  <c r="O30" i="5" a="1"/>
  <c r="O30" i="5" s="1"/>
  <c r="N30" i="5" a="1"/>
  <c r="N30" i="5" s="1"/>
  <c r="Q62" i="5" a="1"/>
  <c r="Q62" i="5" s="1"/>
  <c r="M62" i="5" a="1"/>
  <c r="M62" i="5" s="1"/>
  <c r="P62" i="5" a="1"/>
  <c r="P62" i="5" s="1"/>
  <c r="L62" i="5" a="1"/>
  <c r="L62" i="5" s="1"/>
  <c r="O62" i="5" a="1"/>
  <c r="O62" i="5" s="1"/>
  <c r="N62" i="5" a="1"/>
  <c r="N62" i="5" s="1"/>
  <c r="Q94" i="5" a="1"/>
  <c r="Q94" i="5" s="1"/>
  <c r="M94" i="5" a="1"/>
  <c r="M94" i="5" s="1"/>
  <c r="P94" i="5" a="1"/>
  <c r="P94" i="5" s="1"/>
  <c r="L94" i="5" a="1"/>
  <c r="L94" i="5" s="1"/>
  <c r="O94" i="5" a="1"/>
  <c r="O94" i="5" s="1"/>
  <c r="N94" i="5" a="1"/>
  <c r="N94" i="5" s="1"/>
  <c r="N165" i="5" a="1"/>
  <c r="N165" i="5" s="1"/>
  <c r="M165" i="5" a="1"/>
  <c r="M165" i="5" s="1"/>
  <c r="L165" i="5" a="1"/>
  <c r="L165" i="5" s="1"/>
  <c r="Q165" i="5" a="1"/>
  <c r="Q165" i="5" s="1"/>
  <c r="P165" i="5" a="1"/>
  <c r="P165" i="5" s="1"/>
  <c r="O165" i="5" a="1"/>
  <c r="O165" i="5" s="1"/>
  <c r="O337" i="5" a="1"/>
  <c r="O337" i="5" s="1"/>
  <c r="N337" i="5" a="1"/>
  <c r="N337" i="5" s="1"/>
  <c r="Q337" i="5" a="1"/>
  <c r="Q337" i="5" s="1"/>
  <c r="M337" i="5" a="1"/>
  <c r="M337" i="5" s="1"/>
  <c r="P337" i="5" a="1"/>
  <c r="P337" i="5" s="1"/>
  <c r="L337" i="5" a="1"/>
  <c r="L337" i="5" s="1"/>
  <c r="M185" i="5" a="1"/>
  <c r="M185" i="5" s="1"/>
  <c r="L185" i="5" a="1"/>
  <c r="L185" i="5" s="1"/>
  <c r="Q185" i="5" a="1"/>
  <c r="Q185" i="5" s="1"/>
  <c r="P185" i="5" a="1"/>
  <c r="P185" i="5" s="1"/>
  <c r="O185" i="5" a="1"/>
  <c r="O185" i="5" s="1"/>
  <c r="N185" i="5" a="1"/>
  <c r="N185" i="5" s="1"/>
  <c r="O4" i="5" a="1"/>
  <c r="O4" i="5" s="1"/>
  <c r="N4" i="5" a="1"/>
  <c r="N4" i="5" s="1"/>
  <c r="Q4" i="5" a="1"/>
  <c r="Q4" i="5" s="1"/>
  <c r="P4" i="5" a="1"/>
  <c r="P4" i="5" s="1"/>
  <c r="M4" i="5" a="1"/>
  <c r="M4" i="5" s="1"/>
  <c r="L4" i="5" a="1"/>
  <c r="L4" i="5" s="1"/>
  <c r="P51" i="5" a="1"/>
  <c r="P51" i="5" s="1"/>
  <c r="L51" i="5" a="1"/>
  <c r="L51" i="5" s="1"/>
  <c r="O51" i="5" a="1"/>
  <c r="O51" i="5" s="1"/>
  <c r="N51" i="5" a="1"/>
  <c r="N51" i="5" s="1"/>
  <c r="M51" i="5" a="1"/>
  <c r="M51" i="5" s="1"/>
  <c r="Q51" i="5" a="1"/>
  <c r="Q51" i="5" s="1"/>
  <c r="P83" i="5" a="1"/>
  <c r="P83" i="5" s="1"/>
  <c r="L83" i="5" a="1"/>
  <c r="L83" i="5" s="1"/>
  <c r="O83" i="5" a="1"/>
  <c r="O83" i="5" s="1"/>
  <c r="N83" i="5" a="1"/>
  <c r="N83" i="5" s="1"/>
  <c r="M83" i="5" a="1"/>
  <c r="M83" i="5" s="1"/>
  <c r="Q83" i="5" a="1"/>
  <c r="Q83" i="5" s="1"/>
  <c r="P115" i="5" a="1"/>
  <c r="P115" i="5" s="1"/>
  <c r="L115" i="5" a="1"/>
  <c r="L115" i="5" s="1"/>
  <c r="O115" i="5" a="1"/>
  <c r="O115" i="5" s="1"/>
  <c r="Q115" i="5" a="1"/>
  <c r="Q115" i="5" s="1"/>
  <c r="N115" i="5" a="1"/>
  <c r="N115" i="5" s="1"/>
  <c r="M115" i="5" a="1"/>
  <c r="M115" i="5" s="1"/>
  <c r="O277" i="5" a="1"/>
  <c r="O277" i="5" s="1"/>
  <c r="N277" i="5" a="1"/>
  <c r="N277" i="5" s="1"/>
  <c r="Q277" i="5" a="1"/>
  <c r="Q277" i="5" s="1"/>
  <c r="M277" i="5" a="1"/>
  <c r="M277" i="5" s="1"/>
  <c r="L277" i="5" a="1"/>
  <c r="L277" i="5" s="1"/>
  <c r="P277" i="5" a="1"/>
  <c r="P277" i="5" s="1"/>
  <c r="O17" i="5" a="1"/>
  <c r="O17" i="5" s="1"/>
  <c r="N17" i="5" a="1"/>
  <c r="N17" i="5" s="1"/>
  <c r="Q17" i="5" a="1"/>
  <c r="Q17" i="5" s="1"/>
  <c r="M17" i="5" a="1"/>
  <c r="M17" i="5" s="1"/>
  <c r="P17" i="5" a="1"/>
  <c r="P17" i="5" s="1"/>
  <c r="L17" i="5" a="1"/>
  <c r="L17" i="5" s="1"/>
  <c r="O130" i="5" a="1"/>
  <c r="O130" i="5" s="1"/>
  <c r="N130" i="5" a="1"/>
  <c r="N130" i="5" s="1"/>
  <c r="M130" i="5" a="1"/>
  <c r="M130" i="5" s="1"/>
  <c r="L130" i="5" a="1"/>
  <c r="L130" i="5" s="1"/>
  <c r="Q130" i="5" a="1"/>
  <c r="Q130" i="5" s="1"/>
  <c r="P130" i="5" a="1"/>
  <c r="P130" i="5" s="1"/>
  <c r="O162" i="5" a="1"/>
  <c r="O162" i="5" s="1"/>
  <c r="N162" i="5" a="1"/>
  <c r="N162" i="5" s="1"/>
  <c r="M162" i="5" a="1"/>
  <c r="M162" i="5" s="1"/>
  <c r="L162" i="5" a="1"/>
  <c r="L162" i="5" s="1"/>
  <c r="Q162" i="5" a="1"/>
  <c r="Q162" i="5" s="1"/>
  <c r="P162" i="5" a="1"/>
  <c r="P162" i="5" s="1"/>
  <c r="O194" i="5" a="1"/>
  <c r="O194" i="5" s="1"/>
  <c r="Q194" i="5" a="1"/>
  <c r="Q194" i="5" s="1"/>
  <c r="N194" i="5" a="1"/>
  <c r="N194" i="5" s="1"/>
  <c r="M194" i="5" a="1"/>
  <c r="M194" i="5" s="1"/>
  <c r="L194" i="5" a="1"/>
  <c r="L194" i="5" s="1"/>
  <c r="P194" i="5" a="1"/>
  <c r="P194" i="5" s="1"/>
  <c r="O226" i="5" a="1"/>
  <c r="O226" i="5" s="1"/>
  <c r="N226" i="5" a="1"/>
  <c r="N226" i="5" s="1"/>
  <c r="M226" i="5" a="1"/>
  <c r="M226" i="5" s="1"/>
  <c r="L226" i="5" a="1"/>
  <c r="L226" i="5" s="1"/>
  <c r="Q226" i="5" a="1"/>
  <c r="Q226" i="5" s="1"/>
  <c r="P226" i="5" a="1"/>
  <c r="P226" i="5" s="1"/>
  <c r="N258" i="5" a="1"/>
  <c r="N258" i="5" s="1"/>
  <c r="Q258" i="5" a="1"/>
  <c r="Q258" i="5" s="1"/>
  <c r="M258" i="5" a="1"/>
  <c r="M258" i="5" s="1"/>
  <c r="P258" i="5" a="1"/>
  <c r="P258" i="5" s="1"/>
  <c r="L258" i="5" a="1"/>
  <c r="L258" i="5" s="1"/>
  <c r="O258" i="5" a="1"/>
  <c r="O258" i="5" s="1"/>
  <c r="N290" i="5" a="1"/>
  <c r="N290" i="5" s="1"/>
  <c r="Q290" i="5" a="1"/>
  <c r="Q290" i="5" s="1"/>
  <c r="M290" i="5" a="1"/>
  <c r="M290" i="5" s="1"/>
  <c r="P290" i="5" a="1"/>
  <c r="P290" i="5" s="1"/>
  <c r="L290" i="5" a="1"/>
  <c r="L290" i="5" s="1"/>
  <c r="O290" i="5" a="1"/>
  <c r="O290" i="5" s="1"/>
  <c r="N322" i="5" a="1"/>
  <c r="N322" i="5" s="1"/>
  <c r="Q322" i="5" a="1"/>
  <c r="Q322" i="5" s="1"/>
  <c r="M322" i="5" a="1"/>
  <c r="M322" i="5" s="1"/>
  <c r="P322" i="5" a="1"/>
  <c r="P322" i="5" s="1"/>
  <c r="L322" i="5" a="1"/>
  <c r="L322" i="5" s="1"/>
  <c r="O322" i="5" a="1"/>
  <c r="O322" i="5" s="1"/>
  <c r="N354" i="5" a="1"/>
  <c r="N354" i="5" s="1"/>
  <c r="Q354" i="5" a="1"/>
  <c r="Q354" i="5" s="1"/>
  <c r="M354" i="5" a="1"/>
  <c r="M354" i="5" s="1"/>
  <c r="P354" i="5" a="1"/>
  <c r="P354" i="5" s="1"/>
  <c r="L354" i="5" a="1"/>
  <c r="L354" i="5" s="1"/>
  <c r="O354" i="5" a="1"/>
  <c r="O354" i="5" s="1"/>
  <c r="N123" i="5" a="1"/>
  <c r="N123" i="5" s="1"/>
  <c r="M123" i="5" a="1"/>
  <c r="M123" i="5" s="1"/>
  <c r="L123" i="5" a="1"/>
  <c r="L123" i="5" s="1"/>
  <c r="P123" i="5" a="1"/>
  <c r="P123" i="5" s="1"/>
  <c r="Q123" i="5" a="1"/>
  <c r="Q123" i="5" s="1"/>
  <c r="O123" i="5" a="1"/>
  <c r="O123" i="5" s="1"/>
  <c r="N155" i="5" a="1"/>
  <c r="N155" i="5" s="1"/>
  <c r="M155" i="5" a="1"/>
  <c r="M155" i="5" s="1"/>
  <c r="P155" i="5" a="1"/>
  <c r="P155" i="5" s="1"/>
  <c r="L155" i="5" a="1"/>
  <c r="L155" i="5" s="1"/>
  <c r="Q155" i="5" a="1"/>
  <c r="Q155" i="5" s="1"/>
  <c r="O155" i="5" a="1"/>
  <c r="O155" i="5" s="1"/>
  <c r="N187" i="5" a="1"/>
  <c r="N187" i="5" s="1"/>
  <c r="M187" i="5" a="1"/>
  <c r="M187" i="5" s="1"/>
  <c r="L187" i="5" a="1"/>
  <c r="L187" i="5" s="1"/>
  <c r="P187" i="5" a="1"/>
  <c r="P187" i="5" s="1"/>
  <c r="Q187" i="5" a="1"/>
  <c r="Q187" i="5" s="1"/>
  <c r="O187" i="5" a="1"/>
  <c r="O187" i="5" s="1"/>
  <c r="N219" i="5" a="1"/>
  <c r="N219" i="5" s="1"/>
  <c r="M219" i="5" a="1"/>
  <c r="M219" i="5" s="1"/>
  <c r="L219" i="5" a="1"/>
  <c r="L219" i="5" s="1"/>
  <c r="Q219" i="5" a="1"/>
  <c r="Q219" i="5" s="1"/>
  <c r="P219" i="5" a="1"/>
  <c r="P219" i="5" s="1"/>
  <c r="O219" i="5" a="1"/>
  <c r="O219" i="5" s="1"/>
  <c r="Q251" i="5" a="1"/>
  <c r="Q251" i="5" s="1"/>
  <c r="M251" i="5" a="1"/>
  <c r="M251" i="5" s="1"/>
  <c r="P251" i="5" a="1"/>
  <c r="P251" i="5" s="1"/>
  <c r="L251" i="5" a="1"/>
  <c r="L251" i="5" s="1"/>
  <c r="O251" i="5" a="1"/>
  <c r="O251" i="5" s="1"/>
  <c r="N251" i="5" a="1"/>
  <c r="N251" i="5" s="1"/>
  <c r="Q283" i="5" a="1"/>
  <c r="Q283" i="5" s="1"/>
  <c r="M283" i="5" a="1"/>
  <c r="M283" i="5" s="1"/>
  <c r="P283" i="5" a="1"/>
  <c r="P283" i="5" s="1"/>
  <c r="L283" i="5" a="1"/>
  <c r="L283" i="5" s="1"/>
  <c r="O283" i="5" a="1"/>
  <c r="O283" i="5" s="1"/>
  <c r="N283" i="5" a="1"/>
  <c r="N283" i="5" s="1"/>
  <c r="Q315" i="5" a="1"/>
  <c r="Q315" i="5" s="1"/>
  <c r="M315" i="5" a="1"/>
  <c r="M315" i="5" s="1"/>
  <c r="P315" i="5" a="1"/>
  <c r="P315" i="5" s="1"/>
  <c r="L315" i="5" a="1"/>
  <c r="L315" i="5" s="1"/>
  <c r="O315" i="5" a="1"/>
  <c r="O315" i="5" s="1"/>
  <c r="N315" i="5" a="1"/>
  <c r="N315" i="5" s="1"/>
  <c r="Q347" i="5" a="1"/>
  <c r="Q347" i="5" s="1"/>
  <c r="M347" i="5" a="1"/>
  <c r="M347" i="5" s="1"/>
  <c r="P347" i="5" a="1"/>
  <c r="P347" i="5" s="1"/>
  <c r="L347" i="5" a="1"/>
  <c r="L347" i="5" s="1"/>
  <c r="O347" i="5" a="1"/>
  <c r="O347" i="5" s="1"/>
  <c r="N347" i="5" a="1"/>
  <c r="N347" i="5" s="1"/>
  <c r="Q383" i="5" a="1"/>
  <c r="Q383" i="5" s="1"/>
  <c r="L383" i="5" a="1"/>
  <c r="L383" i="5" s="1"/>
  <c r="P383" i="5" a="1"/>
  <c r="P383" i="5" s="1"/>
  <c r="O383" i="5" a="1"/>
  <c r="O383" i="5" s="1"/>
  <c r="N383" i="5" a="1"/>
  <c r="N383" i="5" s="1"/>
  <c r="M383" i="5" a="1"/>
  <c r="M383" i="5" s="1"/>
  <c r="Q144" i="5" a="1"/>
  <c r="Q144" i="5" s="1"/>
  <c r="P144" i="5" a="1"/>
  <c r="P144" i="5" s="1"/>
  <c r="O144" i="5" a="1"/>
  <c r="O144" i="5" s="1"/>
  <c r="N144" i="5" a="1"/>
  <c r="N144" i="5" s="1"/>
  <c r="M144" i="5" a="1"/>
  <c r="M144" i="5" s="1"/>
  <c r="L144" i="5" a="1"/>
  <c r="L144" i="5" s="1"/>
  <c r="Q176" i="5" a="1"/>
  <c r="Q176" i="5" s="1"/>
  <c r="P176" i="5" a="1"/>
  <c r="P176" i="5" s="1"/>
  <c r="O176" i="5" a="1"/>
  <c r="O176" i="5" s="1"/>
  <c r="N176" i="5" a="1"/>
  <c r="N176" i="5" s="1"/>
  <c r="M176" i="5" a="1"/>
  <c r="M176" i="5" s="1"/>
  <c r="L176" i="5" a="1"/>
  <c r="L176" i="5" s="1"/>
  <c r="Q208" i="5" a="1"/>
  <c r="Q208" i="5" s="1"/>
  <c r="P208" i="5" a="1"/>
  <c r="P208" i="5" s="1"/>
  <c r="O208" i="5" a="1"/>
  <c r="O208" i="5" s="1"/>
  <c r="N208" i="5" a="1"/>
  <c r="N208" i="5" s="1"/>
  <c r="M208" i="5" a="1"/>
  <c r="M208" i="5" s="1"/>
  <c r="L208" i="5" a="1"/>
  <c r="L208" i="5" s="1"/>
  <c r="Q240" i="5" a="1"/>
  <c r="Q240" i="5" s="1"/>
  <c r="P240" i="5" a="1"/>
  <c r="P240" i="5" s="1"/>
  <c r="O240" i="5" a="1"/>
  <c r="O240" i="5" s="1"/>
  <c r="N240" i="5" a="1"/>
  <c r="N240" i="5" s="1"/>
  <c r="M240" i="5" a="1"/>
  <c r="M240" i="5" s="1"/>
  <c r="L240" i="5" a="1"/>
  <c r="L240" i="5" s="1"/>
  <c r="P272" i="5" a="1"/>
  <c r="P272" i="5" s="1"/>
  <c r="L272" i="5" a="1"/>
  <c r="L272" i="5" s="1"/>
  <c r="O272" i="5" a="1"/>
  <c r="O272" i="5" s="1"/>
  <c r="N272" i="5" a="1"/>
  <c r="N272" i="5" s="1"/>
  <c r="Q272" i="5" a="1"/>
  <c r="Q272" i="5" s="1"/>
  <c r="M272" i="5" a="1"/>
  <c r="M272" i="5" s="1"/>
  <c r="P304" i="5" a="1"/>
  <c r="P304" i="5" s="1"/>
  <c r="L304" i="5" a="1"/>
  <c r="L304" i="5" s="1"/>
  <c r="O304" i="5" a="1"/>
  <c r="O304" i="5" s="1"/>
  <c r="N304" i="5" a="1"/>
  <c r="N304" i="5" s="1"/>
  <c r="Q304" i="5" a="1"/>
  <c r="Q304" i="5" s="1"/>
  <c r="M304" i="5" a="1"/>
  <c r="M304" i="5" s="1"/>
  <c r="P336" i="5" a="1"/>
  <c r="P336" i="5" s="1"/>
  <c r="L336" i="5" a="1"/>
  <c r="L336" i="5" s="1"/>
  <c r="O336" i="5" a="1"/>
  <c r="O336" i="5" s="1"/>
  <c r="N336" i="5" a="1"/>
  <c r="N336" i="5" s="1"/>
  <c r="Q336" i="5" a="1"/>
  <c r="Q336" i="5" s="1"/>
  <c r="M336" i="5" a="1"/>
  <c r="M336" i="5" s="1"/>
  <c r="P368" i="5" a="1"/>
  <c r="P368" i="5" s="1"/>
  <c r="L368" i="5" a="1"/>
  <c r="L368" i="5" s="1"/>
  <c r="O368" i="5" a="1"/>
  <c r="O368" i="5" s="1"/>
  <c r="N368" i="5" a="1"/>
  <c r="N368" i="5" s="1"/>
  <c r="Q368" i="5" a="1"/>
  <c r="Q368" i="5" s="1"/>
  <c r="M368" i="5" a="1"/>
  <c r="M368" i="5" s="1"/>
  <c r="N381" i="5" a="1"/>
  <c r="N381" i="5" s="1"/>
  <c r="M381" i="5" a="1"/>
  <c r="M381" i="5" s="1"/>
  <c r="L381" i="5" a="1"/>
  <c r="L381" i="5" s="1"/>
  <c r="Q381" i="5" a="1"/>
  <c r="Q381" i="5" s="1"/>
  <c r="P381" i="5" a="1"/>
  <c r="P381" i="5" s="1"/>
  <c r="O381" i="5" a="1"/>
  <c r="O381" i="5" s="1"/>
  <c r="Q413" i="5" a="1"/>
  <c r="Q413" i="5" s="1"/>
  <c r="P413" i="5" a="1"/>
  <c r="P413" i="5" s="1"/>
  <c r="O413" i="5" a="1"/>
  <c r="O413" i="5" s="1"/>
  <c r="N413" i="5" a="1"/>
  <c r="N413" i="5" s="1"/>
  <c r="M413" i="5" a="1"/>
  <c r="M413" i="5" s="1"/>
  <c r="L413" i="5" a="1"/>
  <c r="L413" i="5" s="1"/>
  <c r="Q445" i="5" a="1"/>
  <c r="Q445" i="5" s="1"/>
  <c r="M445" i="5" a="1"/>
  <c r="M445" i="5" s="1"/>
  <c r="P445" i="5" a="1"/>
  <c r="P445" i="5" s="1"/>
  <c r="L445" i="5" a="1"/>
  <c r="L445" i="5" s="1"/>
  <c r="O445" i="5" a="1"/>
  <c r="O445" i="5" s="1"/>
  <c r="N445" i="5" a="1"/>
  <c r="N445" i="5" s="1"/>
  <c r="N477" i="5" a="1"/>
  <c r="N477" i="5" s="1"/>
  <c r="Q477" i="5" a="1"/>
  <c r="Q477" i="5" s="1"/>
  <c r="M477" i="5" a="1"/>
  <c r="M477" i="5" s="1"/>
  <c r="P477" i="5" a="1"/>
  <c r="P477" i="5" s="1"/>
  <c r="L477" i="5" a="1"/>
  <c r="L477" i="5" s="1"/>
  <c r="O477" i="5" a="1"/>
  <c r="O477" i="5" s="1"/>
  <c r="P382" i="5" a="1"/>
  <c r="P382" i="5" s="1"/>
  <c r="O382" i="5" a="1"/>
  <c r="O382" i="5" s="1"/>
  <c r="N382" i="5" a="1"/>
  <c r="N382" i="5" s="1"/>
  <c r="M382" i="5" a="1"/>
  <c r="M382" i="5" s="1"/>
  <c r="Q382" i="5" a="1"/>
  <c r="Q382" i="5" s="1"/>
  <c r="L382" i="5" a="1"/>
  <c r="L382" i="5" s="1"/>
  <c r="Q414" i="5" a="1"/>
  <c r="Q414" i="5" s="1"/>
  <c r="P414" i="5" a="1"/>
  <c r="P414" i="5" s="1"/>
  <c r="O414" i="5" a="1"/>
  <c r="O414" i="5" s="1"/>
  <c r="N414" i="5" a="1"/>
  <c r="N414" i="5" s="1"/>
  <c r="M414" i="5" a="1"/>
  <c r="M414" i="5" s="1"/>
  <c r="L414" i="5" a="1"/>
  <c r="L414" i="5" s="1"/>
  <c r="P446" i="5" a="1"/>
  <c r="P446" i="5" s="1"/>
  <c r="L446" i="5" a="1"/>
  <c r="L446" i="5" s="1"/>
  <c r="O446" i="5" a="1"/>
  <c r="O446" i="5" s="1"/>
  <c r="Q446" i="5" a="1"/>
  <c r="Q446" i="5" s="1"/>
  <c r="N446" i="5" a="1"/>
  <c r="N446" i="5" s="1"/>
  <c r="M446" i="5" a="1"/>
  <c r="M446" i="5" s="1"/>
  <c r="Q478" i="5" a="1"/>
  <c r="Q478" i="5" s="1"/>
  <c r="M478" i="5" a="1"/>
  <c r="M478" i="5" s="1"/>
  <c r="P478" i="5" a="1"/>
  <c r="P478" i="5" s="1"/>
  <c r="L478" i="5" a="1"/>
  <c r="L478" i="5" s="1"/>
  <c r="O478" i="5" a="1"/>
  <c r="O478" i="5" s="1"/>
  <c r="N478" i="5" a="1"/>
  <c r="N478" i="5" s="1"/>
  <c r="Q423" i="5" a="1"/>
  <c r="Q423" i="5" s="1"/>
  <c r="P423" i="5" a="1"/>
  <c r="P423" i="5" s="1"/>
  <c r="O423" i="5" a="1"/>
  <c r="O423" i="5" s="1"/>
  <c r="N423" i="5" a="1"/>
  <c r="N423" i="5" s="1"/>
  <c r="M423" i="5" a="1"/>
  <c r="M423" i="5" s="1"/>
  <c r="L423" i="5" a="1"/>
  <c r="L423" i="5" s="1"/>
  <c r="P455" i="5" a="1"/>
  <c r="P455" i="5" s="1"/>
  <c r="L455" i="5" a="1"/>
  <c r="L455" i="5" s="1"/>
  <c r="O455" i="5" a="1"/>
  <c r="O455" i="5" s="1"/>
  <c r="N455" i="5" a="1"/>
  <c r="N455" i="5" s="1"/>
  <c r="Q455" i="5" a="1"/>
  <c r="Q455" i="5" s="1"/>
  <c r="M455" i="5" a="1"/>
  <c r="M455" i="5" s="1"/>
  <c r="O793" i="5" a="1"/>
  <c r="O793" i="5" s="1"/>
  <c r="N793" i="5" a="1"/>
  <c r="N793" i="5" s="1"/>
  <c r="Q793" i="5" a="1"/>
  <c r="Q793" i="5" s="1"/>
  <c r="M793" i="5" a="1"/>
  <c r="M793" i="5" s="1"/>
  <c r="P793" i="5" a="1"/>
  <c r="P793" i="5" s="1"/>
  <c r="L793" i="5" a="1"/>
  <c r="L793" i="5" s="1"/>
  <c r="N432" i="5" a="1"/>
  <c r="N432" i="5" s="1"/>
  <c r="Q432" i="5" a="1"/>
  <c r="Q432" i="5" s="1"/>
  <c r="M432" i="5" a="1"/>
  <c r="M432" i="5" s="1"/>
  <c r="P432" i="5" a="1"/>
  <c r="P432" i="5" s="1"/>
  <c r="O432" i="5" a="1"/>
  <c r="O432" i="5" s="1"/>
  <c r="L432" i="5" a="1"/>
  <c r="L432" i="5" s="1"/>
  <c r="O464" i="5" a="1"/>
  <c r="O464" i="5" s="1"/>
  <c r="N464" i="5" a="1"/>
  <c r="N464" i="5" s="1"/>
  <c r="Q464" i="5" a="1"/>
  <c r="Q464" i="5" s="1"/>
  <c r="M464" i="5" a="1"/>
  <c r="M464" i="5" s="1"/>
  <c r="P464" i="5" a="1"/>
  <c r="P464" i="5" s="1"/>
  <c r="L464" i="5" a="1"/>
  <c r="L464" i="5" s="1"/>
  <c r="Q492" i="5" a="1"/>
  <c r="Q492" i="5" s="1"/>
  <c r="P492" i="5" a="1"/>
  <c r="P492" i="5" s="1"/>
  <c r="O492" i="5" a="1"/>
  <c r="O492" i="5" s="1"/>
  <c r="N492" i="5" a="1"/>
  <c r="N492" i="5" s="1"/>
  <c r="M492" i="5" a="1"/>
  <c r="M492" i="5" s="1"/>
  <c r="L492" i="5" a="1"/>
  <c r="L492" i="5" s="1"/>
  <c r="Q524" i="5" a="1"/>
  <c r="Q524" i="5" s="1"/>
  <c r="P524" i="5" a="1"/>
  <c r="P524" i="5" s="1"/>
  <c r="O524" i="5" a="1"/>
  <c r="O524" i="5" s="1"/>
  <c r="N524" i="5" a="1"/>
  <c r="N524" i="5" s="1"/>
  <c r="M524" i="5" a="1"/>
  <c r="M524" i="5" s="1"/>
  <c r="L524" i="5" a="1"/>
  <c r="L524" i="5" s="1"/>
  <c r="N556" i="5" a="1"/>
  <c r="N556" i="5" s="1"/>
  <c r="Q556" i="5" a="1"/>
  <c r="Q556" i="5" s="1"/>
  <c r="M556" i="5" a="1"/>
  <c r="M556" i="5" s="1"/>
  <c r="P556" i="5" a="1"/>
  <c r="P556" i="5" s="1"/>
  <c r="L556" i="5" a="1"/>
  <c r="L556" i="5" s="1"/>
  <c r="O556" i="5" a="1"/>
  <c r="O556" i="5" s="1"/>
  <c r="O627" i="5" a="1"/>
  <c r="O627" i="5" s="1"/>
  <c r="N627" i="5" a="1"/>
  <c r="N627" i="5" s="1"/>
  <c r="M627" i="5" a="1"/>
  <c r="M627" i="5" s="1"/>
  <c r="L627" i="5" a="1"/>
  <c r="L627" i="5" s="1"/>
  <c r="Q627" i="5" a="1"/>
  <c r="Q627" i="5" s="1"/>
  <c r="P627" i="5" a="1"/>
  <c r="P627" i="5" s="1"/>
  <c r="L505" i="5" a="1"/>
  <c r="L505" i="5" s="1"/>
  <c r="Q505" i="5" a="1"/>
  <c r="Q505" i="5" s="1"/>
  <c r="P505" i="5" a="1"/>
  <c r="P505" i="5" s="1"/>
  <c r="O505" i="5" a="1"/>
  <c r="O505" i="5" s="1"/>
  <c r="N505" i="5" a="1"/>
  <c r="N505" i="5" s="1"/>
  <c r="M505" i="5" a="1"/>
  <c r="M505" i="5" s="1"/>
  <c r="Q537" i="5" a="1"/>
  <c r="Q537" i="5" s="1"/>
  <c r="M537" i="5" a="1"/>
  <c r="M537" i="5" s="1"/>
  <c r="P537" i="5" a="1"/>
  <c r="P537" i="5" s="1"/>
  <c r="L537" i="5" a="1"/>
  <c r="L537" i="5" s="1"/>
  <c r="O537" i="5" a="1"/>
  <c r="O537" i="5" s="1"/>
  <c r="N537" i="5" a="1"/>
  <c r="N537" i="5" s="1"/>
  <c r="Q569" i="5" a="1"/>
  <c r="Q569" i="5" s="1"/>
  <c r="M569" i="5" a="1"/>
  <c r="M569" i="5" s="1"/>
  <c r="P569" i="5" a="1"/>
  <c r="P569" i="5" s="1"/>
  <c r="L569" i="5" a="1"/>
  <c r="L569" i="5" s="1"/>
  <c r="O569" i="5" a="1"/>
  <c r="O569" i="5" s="1"/>
  <c r="N569" i="5" a="1"/>
  <c r="N569" i="5" s="1"/>
  <c r="O659" i="5" a="1"/>
  <c r="O659" i="5" s="1"/>
  <c r="N659" i="5" a="1"/>
  <c r="N659" i="5" s="1"/>
  <c r="Q659" i="5" a="1"/>
  <c r="Q659" i="5" s="1"/>
  <c r="M659" i="5" a="1"/>
  <c r="M659" i="5" s="1"/>
  <c r="P659" i="5" a="1"/>
  <c r="P659" i="5" s="1"/>
  <c r="L659" i="5" a="1"/>
  <c r="L659" i="5" s="1"/>
  <c r="O510" i="5" a="1"/>
  <c r="O510" i="5" s="1"/>
  <c r="N510" i="5" a="1"/>
  <c r="N510" i="5" s="1"/>
  <c r="M510" i="5" a="1"/>
  <c r="M510" i="5" s="1"/>
  <c r="L510" i="5" a="1"/>
  <c r="L510" i="5" s="1"/>
  <c r="Q510" i="5" a="1"/>
  <c r="Q510" i="5" s="1"/>
  <c r="P510" i="5" a="1"/>
  <c r="P510" i="5" s="1"/>
  <c r="P542" i="5" a="1"/>
  <c r="P542" i="5" s="1"/>
  <c r="L542" i="5" a="1"/>
  <c r="L542" i="5" s="1"/>
  <c r="O542" i="5" a="1"/>
  <c r="O542" i="5" s="1"/>
  <c r="N542" i="5" a="1"/>
  <c r="N542" i="5" s="1"/>
  <c r="Q542" i="5" a="1"/>
  <c r="Q542" i="5" s="1"/>
  <c r="M542" i="5" a="1"/>
  <c r="M542" i="5" s="1"/>
  <c r="P574" i="5" a="1"/>
  <c r="P574" i="5" s="1"/>
  <c r="L574" i="5" a="1"/>
  <c r="L574" i="5" s="1"/>
  <c r="O574" i="5" a="1"/>
  <c r="O574" i="5" s="1"/>
  <c r="N574" i="5" a="1"/>
  <c r="N574" i="5" s="1"/>
  <c r="Q574" i="5" a="1"/>
  <c r="Q574" i="5" s="1"/>
  <c r="M574" i="5" a="1"/>
  <c r="M574" i="5" s="1"/>
  <c r="O777" i="5" a="1"/>
  <c r="O777" i="5" s="1"/>
  <c r="N777" i="5" a="1"/>
  <c r="N777" i="5" s="1"/>
  <c r="Q777" i="5" a="1"/>
  <c r="Q777" i="5" s="1"/>
  <c r="M777" i="5" a="1"/>
  <c r="M777" i="5" s="1"/>
  <c r="P777" i="5" a="1"/>
  <c r="P777" i="5" s="1"/>
  <c r="L777" i="5" a="1"/>
  <c r="L777" i="5" s="1"/>
  <c r="Q515" i="5" a="1"/>
  <c r="Q515" i="5" s="1"/>
  <c r="P515" i="5" a="1"/>
  <c r="P515" i="5" s="1"/>
  <c r="O515" i="5" a="1"/>
  <c r="O515" i="5" s="1"/>
  <c r="N515" i="5" a="1"/>
  <c r="N515" i="5" s="1"/>
  <c r="M515" i="5" a="1"/>
  <c r="M515" i="5" s="1"/>
  <c r="L515" i="5" a="1"/>
  <c r="L515" i="5" s="1"/>
  <c r="O547" i="5" a="1"/>
  <c r="O547" i="5" s="1"/>
  <c r="N547" i="5" a="1"/>
  <c r="N547" i="5" s="1"/>
  <c r="Q547" i="5" a="1"/>
  <c r="Q547" i="5" s="1"/>
  <c r="M547" i="5" a="1"/>
  <c r="M547" i="5" s="1"/>
  <c r="P547" i="5" a="1"/>
  <c r="P547" i="5" s="1"/>
  <c r="L547" i="5" a="1"/>
  <c r="L547" i="5" s="1"/>
  <c r="P579" i="5" a="1"/>
  <c r="P579" i="5" s="1"/>
  <c r="O579" i="5" a="1"/>
  <c r="O579" i="5" s="1"/>
  <c r="N579" i="5" a="1"/>
  <c r="N579" i="5" s="1"/>
  <c r="M579" i="5" a="1"/>
  <c r="M579" i="5" s="1"/>
  <c r="Q579" i="5" a="1"/>
  <c r="Q579" i="5" s="1"/>
  <c r="L579" i="5" a="1"/>
  <c r="L579" i="5" s="1"/>
  <c r="O600" i="5" a="1"/>
  <c r="O600" i="5" s="1"/>
  <c r="N600" i="5" a="1"/>
  <c r="N600" i="5" s="1"/>
  <c r="M600" i="5" a="1"/>
  <c r="M600" i="5" s="1"/>
  <c r="L600" i="5" a="1"/>
  <c r="L600" i="5" s="1"/>
  <c r="Q600" i="5" a="1"/>
  <c r="Q600" i="5" s="1"/>
  <c r="P600" i="5" a="1"/>
  <c r="P600" i="5" s="1"/>
  <c r="N632" i="5" a="1"/>
  <c r="N632" i="5" s="1"/>
  <c r="P632" i="5" a="1"/>
  <c r="P632" i="5" s="1"/>
  <c r="L632" i="5" a="1"/>
  <c r="L632" i="5" s="1"/>
  <c r="M632" i="5" a="1"/>
  <c r="M632" i="5" s="1"/>
  <c r="Q632" i="5" a="1"/>
  <c r="Q632" i="5" s="1"/>
  <c r="O632" i="5" a="1"/>
  <c r="O632" i="5" s="1"/>
  <c r="O681" i="5" a="1"/>
  <c r="O681" i="5" s="1"/>
  <c r="N681" i="5" a="1"/>
  <c r="N681" i="5" s="1"/>
  <c r="M681" i="5" a="1"/>
  <c r="M681" i="5" s="1"/>
  <c r="L681" i="5" a="1"/>
  <c r="L681" i="5" s="1"/>
  <c r="Q681" i="5" a="1"/>
  <c r="Q681" i="5" s="1"/>
  <c r="P681" i="5" a="1"/>
  <c r="P681" i="5" s="1"/>
  <c r="O874" i="5" a="1"/>
  <c r="O874" i="5" s="1"/>
  <c r="N874" i="5" a="1"/>
  <c r="N874" i="5" s="1"/>
  <c r="Q874" i="5" a="1"/>
  <c r="Q874" i="5" s="1"/>
  <c r="M874" i="5" a="1"/>
  <c r="M874" i="5" s="1"/>
  <c r="P874" i="5" a="1"/>
  <c r="P874" i="5" s="1"/>
  <c r="L874" i="5" a="1"/>
  <c r="L874" i="5" s="1"/>
  <c r="Q597" i="5" a="1"/>
  <c r="Q597" i="5" s="1"/>
  <c r="P597" i="5" a="1"/>
  <c r="P597" i="5" s="1"/>
  <c r="O597" i="5" a="1"/>
  <c r="O597" i="5" s="1"/>
  <c r="N597" i="5" a="1"/>
  <c r="N597" i="5" s="1"/>
  <c r="M597" i="5" a="1"/>
  <c r="M597" i="5" s="1"/>
  <c r="L597" i="5" a="1"/>
  <c r="L597" i="5" s="1"/>
  <c r="Q629" i="5" a="1"/>
  <c r="Q629" i="5" s="1"/>
  <c r="M629" i="5" a="1"/>
  <c r="M629" i="5" s="1"/>
  <c r="L629" i="5" a="1"/>
  <c r="L629" i="5" s="1"/>
  <c r="P629" i="5" a="1"/>
  <c r="P629" i="5" s="1"/>
  <c r="O629" i="5" a="1"/>
  <c r="O629" i="5" s="1"/>
  <c r="N629" i="5" a="1"/>
  <c r="N629" i="5" s="1"/>
  <c r="Q661" i="5" a="1"/>
  <c r="Q661" i="5" s="1"/>
  <c r="M661" i="5" a="1"/>
  <c r="M661" i="5" s="1"/>
  <c r="P661" i="5" a="1"/>
  <c r="P661" i="5" s="1"/>
  <c r="L661" i="5" a="1"/>
  <c r="L661" i="5" s="1"/>
  <c r="O661" i="5" a="1"/>
  <c r="O661" i="5" s="1"/>
  <c r="N661" i="5" a="1"/>
  <c r="N661" i="5" s="1"/>
  <c r="M709" i="5" a="1"/>
  <c r="M709" i="5" s="1"/>
  <c r="L709" i="5" a="1"/>
  <c r="L709" i="5" s="1"/>
  <c r="Q709" i="5" a="1"/>
  <c r="Q709" i="5" s="1"/>
  <c r="P709" i="5" a="1"/>
  <c r="P709" i="5" s="1"/>
  <c r="O709" i="5" a="1"/>
  <c r="O709" i="5" s="1"/>
  <c r="N709" i="5" a="1"/>
  <c r="N709" i="5" s="1"/>
  <c r="L606" i="5" a="1"/>
  <c r="L606" i="5" s="1"/>
  <c r="Q606" i="5" a="1"/>
  <c r="Q606" i="5" s="1"/>
  <c r="P606" i="5" a="1"/>
  <c r="P606" i="5" s="1"/>
  <c r="O606" i="5" a="1"/>
  <c r="O606" i="5" s="1"/>
  <c r="N606" i="5" a="1"/>
  <c r="N606" i="5" s="1"/>
  <c r="M606" i="5" a="1"/>
  <c r="M606" i="5" s="1"/>
  <c r="P638" i="5" a="1"/>
  <c r="P638" i="5" s="1"/>
  <c r="L638" i="5" a="1"/>
  <c r="L638" i="5" s="1"/>
  <c r="O638" i="5" a="1"/>
  <c r="O638" i="5" s="1"/>
  <c r="N638" i="5" a="1"/>
  <c r="N638" i="5" s="1"/>
  <c r="M638" i="5" a="1"/>
  <c r="M638" i="5" s="1"/>
  <c r="Q638" i="5" a="1"/>
  <c r="Q638" i="5" s="1"/>
  <c r="L697" i="5" a="1"/>
  <c r="L697" i="5" s="1"/>
  <c r="Q697" i="5" a="1"/>
  <c r="Q697" i="5" s="1"/>
  <c r="P697" i="5" a="1"/>
  <c r="P697" i="5" s="1"/>
  <c r="O697" i="5" a="1"/>
  <c r="O697" i="5" s="1"/>
  <c r="N697" i="5" a="1"/>
  <c r="N697" i="5" s="1"/>
  <c r="M697" i="5" a="1"/>
  <c r="M697" i="5" s="1"/>
  <c r="O798" i="5" a="1"/>
  <c r="O798" i="5" s="1"/>
  <c r="N798" i="5" a="1"/>
  <c r="N798" i="5" s="1"/>
  <c r="M798" i="5" a="1"/>
  <c r="M798" i="5" s="1"/>
  <c r="Q798" i="5" a="1"/>
  <c r="Q798" i="5" s="1"/>
  <c r="L798" i="5" a="1"/>
  <c r="L798" i="5" s="1"/>
  <c r="P798" i="5" a="1"/>
  <c r="P798" i="5" s="1"/>
  <c r="N694" i="5" a="1"/>
  <c r="N694" i="5" s="1"/>
  <c r="M694" i="5" a="1"/>
  <c r="M694" i="5" s="1"/>
  <c r="L694" i="5" a="1"/>
  <c r="L694" i="5" s="1"/>
  <c r="Q694" i="5" a="1"/>
  <c r="Q694" i="5" s="1"/>
  <c r="P694" i="5" a="1"/>
  <c r="P694" i="5" s="1"/>
  <c r="O694" i="5" a="1"/>
  <c r="O694" i="5" s="1"/>
  <c r="N726" i="5" a="1"/>
  <c r="N726" i="5" s="1"/>
  <c r="M726" i="5" a="1"/>
  <c r="M726" i="5" s="1"/>
  <c r="L726" i="5" a="1"/>
  <c r="L726" i="5" s="1"/>
  <c r="Q726" i="5" a="1"/>
  <c r="Q726" i="5" s="1"/>
  <c r="P726" i="5" a="1"/>
  <c r="P726" i="5" s="1"/>
  <c r="O726" i="5" a="1"/>
  <c r="O726" i="5" s="1"/>
  <c r="N758" i="5" a="1"/>
  <c r="N758" i="5" s="1"/>
  <c r="Q758" i="5" a="1"/>
  <c r="Q758" i="5" s="1"/>
  <c r="M758" i="5" a="1"/>
  <c r="M758" i="5" s="1"/>
  <c r="P758" i="5" a="1"/>
  <c r="P758" i="5" s="1"/>
  <c r="L758" i="5" a="1"/>
  <c r="L758" i="5" s="1"/>
  <c r="O758" i="5" a="1"/>
  <c r="O758" i="5" s="1"/>
  <c r="N790" i="5" a="1"/>
  <c r="N790" i="5" s="1"/>
  <c r="Q790" i="5" a="1"/>
  <c r="Q790" i="5" s="1"/>
  <c r="M790" i="5" a="1"/>
  <c r="M790" i="5" s="1"/>
  <c r="P790" i="5" a="1"/>
  <c r="P790" i="5" s="1"/>
  <c r="L790" i="5" a="1"/>
  <c r="L790" i="5" s="1"/>
  <c r="O790" i="5" a="1"/>
  <c r="O790" i="5" s="1"/>
  <c r="N679" i="5" a="1"/>
  <c r="N679" i="5" s="1"/>
  <c r="M679" i="5" a="1"/>
  <c r="M679" i="5" s="1"/>
  <c r="L679" i="5" a="1"/>
  <c r="L679" i="5" s="1"/>
  <c r="Q679" i="5" a="1"/>
  <c r="Q679" i="5" s="1"/>
  <c r="P679" i="5" a="1"/>
  <c r="P679" i="5" s="1"/>
  <c r="O679" i="5" a="1"/>
  <c r="O679" i="5" s="1"/>
  <c r="N711" i="5" a="1"/>
  <c r="N711" i="5" s="1"/>
  <c r="M711" i="5" a="1"/>
  <c r="M711" i="5" s="1"/>
  <c r="L711" i="5" a="1"/>
  <c r="L711" i="5" s="1"/>
  <c r="Q711" i="5" a="1"/>
  <c r="Q711" i="5" s="1"/>
  <c r="P711" i="5" a="1"/>
  <c r="P711" i="5" s="1"/>
  <c r="O711" i="5" a="1"/>
  <c r="O711" i="5" s="1"/>
  <c r="Q743" i="5" a="1"/>
  <c r="Q743" i="5" s="1"/>
  <c r="M743" i="5" a="1"/>
  <c r="M743" i="5" s="1"/>
  <c r="L743" i="5" a="1"/>
  <c r="L743" i="5" s="1"/>
  <c r="P743" i="5" a="1"/>
  <c r="P743" i="5" s="1"/>
  <c r="O743" i="5" a="1"/>
  <c r="O743" i="5" s="1"/>
  <c r="N743" i="5" a="1"/>
  <c r="N743" i="5" s="1"/>
  <c r="Q775" i="5" a="1"/>
  <c r="Q775" i="5" s="1"/>
  <c r="M775" i="5" a="1"/>
  <c r="M775" i="5" s="1"/>
  <c r="P775" i="5" a="1"/>
  <c r="P775" i="5" s="1"/>
  <c r="L775" i="5" a="1"/>
  <c r="L775" i="5" s="1"/>
  <c r="O775" i="5" a="1"/>
  <c r="O775" i="5" s="1"/>
  <c r="N775" i="5" a="1"/>
  <c r="N775" i="5" s="1"/>
  <c r="Q668" i="5" a="1"/>
  <c r="Q668" i="5" s="1"/>
  <c r="P668" i="5" a="1"/>
  <c r="P668" i="5" s="1"/>
  <c r="O668" i="5" a="1"/>
  <c r="O668" i="5" s="1"/>
  <c r="N668" i="5" a="1"/>
  <c r="N668" i="5" s="1"/>
  <c r="M668" i="5" a="1"/>
  <c r="M668" i="5" s="1"/>
  <c r="L668" i="5" a="1"/>
  <c r="L668" i="5" s="1"/>
  <c r="Q700" i="5" a="1"/>
  <c r="Q700" i="5" s="1"/>
  <c r="P700" i="5" a="1"/>
  <c r="P700" i="5" s="1"/>
  <c r="O700" i="5" a="1"/>
  <c r="O700" i="5" s="1"/>
  <c r="N700" i="5" a="1"/>
  <c r="N700" i="5" s="1"/>
  <c r="M700" i="5" a="1"/>
  <c r="M700" i="5" s="1"/>
  <c r="L700" i="5" a="1"/>
  <c r="L700" i="5" s="1"/>
  <c r="Q732" i="5" a="1"/>
  <c r="Q732" i="5" s="1"/>
  <c r="P732" i="5" a="1"/>
  <c r="P732" i="5" s="1"/>
  <c r="O732" i="5" a="1"/>
  <c r="O732" i="5" s="1"/>
  <c r="N732" i="5" a="1"/>
  <c r="N732" i="5" s="1"/>
  <c r="M732" i="5" a="1"/>
  <c r="M732" i="5" s="1"/>
  <c r="L732" i="5" a="1"/>
  <c r="L732" i="5" s="1"/>
  <c r="P764" i="5" a="1"/>
  <c r="P764" i="5" s="1"/>
  <c r="L764" i="5" a="1"/>
  <c r="L764" i="5" s="1"/>
  <c r="O764" i="5" a="1"/>
  <c r="O764" i="5" s="1"/>
  <c r="N764" i="5" a="1"/>
  <c r="N764" i="5" s="1"/>
  <c r="M764" i="5" a="1"/>
  <c r="M764" i="5" s="1"/>
  <c r="Q764" i="5" a="1"/>
  <c r="Q764" i="5" s="1"/>
  <c r="P796" i="5" a="1"/>
  <c r="P796" i="5" s="1"/>
  <c r="L796" i="5" a="1"/>
  <c r="L796" i="5" s="1"/>
  <c r="O796" i="5" a="1"/>
  <c r="O796" i="5" s="1"/>
  <c r="N796" i="5" a="1"/>
  <c r="N796" i="5" s="1"/>
  <c r="M796" i="5" a="1"/>
  <c r="M796" i="5" s="1"/>
  <c r="Q796" i="5" a="1"/>
  <c r="Q796" i="5" s="1"/>
  <c r="N1006" i="5" a="1"/>
  <c r="N1006" i="5" s="1"/>
  <c r="Q1006" i="5" a="1"/>
  <c r="Q1006" i="5" s="1"/>
  <c r="M1006" i="5" a="1"/>
  <c r="M1006" i="5" s="1"/>
  <c r="P1006" i="5" a="1"/>
  <c r="P1006" i="5" s="1"/>
  <c r="L1006" i="5" a="1"/>
  <c r="L1006" i="5" s="1"/>
  <c r="O1006" i="5" a="1"/>
  <c r="O1006" i="5" s="1"/>
  <c r="Q814" i="5" a="1"/>
  <c r="Q814" i="5" s="1"/>
  <c r="M814" i="5" a="1"/>
  <c r="M814" i="5" s="1"/>
  <c r="P814" i="5" a="1"/>
  <c r="P814" i="5" s="1"/>
  <c r="L814" i="5" a="1"/>
  <c r="L814" i="5" s="1"/>
  <c r="O814" i="5" a="1"/>
  <c r="O814" i="5" s="1"/>
  <c r="N814" i="5" a="1"/>
  <c r="N814" i="5" s="1"/>
  <c r="N846" i="5" a="1"/>
  <c r="N846" i="5" s="1"/>
  <c r="M846" i="5" a="1"/>
  <c r="M846" i="5" s="1"/>
  <c r="L846" i="5" a="1"/>
  <c r="L846" i="5" s="1"/>
  <c r="Q846" i="5" a="1"/>
  <c r="Q846" i="5" s="1"/>
  <c r="P846" i="5" a="1"/>
  <c r="P846" i="5" s="1"/>
  <c r="O846" i="5" a="1"/>
  <c r="O846" i="5" s="1"/>
  <c r="P819" i="5" a="1"/>
  <c r="P819" i="5" s="1"/>
  <c r="L819" i="5" a="1"/>
  <c r="L819" i="5" s="1"/>
  <c r="O819" i="5" a="1"/>
  <c r="O819" i="5" s="1"/>
  <c r="N819" i="5" a="1"/>
  <c r="N819" i="5" s="1"/>
  <c r="Q819" i="5" a="1"/>
  <c r="Q819" i="5" s="1"/>
  <c r="M819" i="5" a="1"/>
  <c r="M819" i="5" s="1"/>
  <c r="O902" i="5" a="1"/>
  <c r="O902" i="5" s="1"/>
  <c r="N902" i="5" a="1"/>
  <c r="N902" i="5" s="1"/>
  <c r="Q902" i="5" a="1"/>
  <c r="Q902" i="5" s="1"/>
  <c r="M902" i="5" a="1"/>
  <c r="M902" i="5" s="1"/>
  <c r="L902" i="5" a="1"/>
  <c r="L902" i="5" s="1"/>
  <c r="P902" i="5" a="1"/>
  <c r="P902" i="5" s="1"/>
  <c r="Q842" i="5" a="1"/>
  <c r="Q842" i="5" s="1"/>
  <c r="P842" i="5" a="1"/>
  <c r="P842" i="5" s="1"/>
  <c r="O842" i="5" a="1"/>
  <c r="O842" i="5" s="1"/>
  <c r="N842" i="5" a="1"/>
  <c r="N842" i="5" s="1"/>
  <c r="M842" i="5" a="1"/>
  <c r="M842" i="5" s="1"/>
  <c r="L842" i="5" a="1"/>
  <c r="L842" i="5" s="1"/>
  <c r="Q847" i="5" a="1"/>
  <c r="Q847" i="5" s="1"/>
  <c r="P847" i="5" a="1"/>
  <c r="P847" i="5" s="1"/>
  <c r="O847" i="5" a="1"/>
  <c r="O847" i="5" s="1"/>
  <c r="N847" i="5" a="1"/>
  <c r="N847" i="5" s="1"/>
  <c r="M847" i="5" a="1"/>
  <c r="M847" i="5" s="1"/>
  <c r="L847" i="5" a="1"/>
  <c r="L847" i="5" s="1"/>
  <c r="N879" i="5" a="1"/>
  <c r="N879" i="5" s="1"/>
  <c r="Q879" i="5" a="1"/>
  <c r="Q879" i="5" s="1"/>
  <c r="M879" i="5" a="1"/>
  <c r="M879" i="5" s="1"/>
  <c r="P879" i="5" a="1"/>
  <c r="P879" i="5" s="1"/>
  <c r="L879" i="5" a="1"/>
  <c r="L879" i="5" s="1"/>
  <c r="O879" i="5" a="1"/>
  <c r="O879" i="5" s="1"/>
  <c r="N911" i="5" a="1"/>
  <c r="N911" i="5" s="1"/>
  <c r="Q911" i="5" a="1"/>
  <c r="Q911" i="5" s="1"/>
  <c r="M911" i="5" a="1"/>
  <c r="M911" i="5" s="1"/>
  <c r="P911" i="5" a="1"/>
  <c r="P911" i="5" s="1"/>
  <c r="L911" i="5" a="1"/>
  <c r="L911" i="5" s="1"/>
  <c r="O911" i="5" a="1"/>
  <c r="O911" i="5" s="1"/>
  <c r="N1010" i="5" a="1"/>
  <c r="N1010" i="5" s="1"/>
  <c r="Q1010" i="5" a="1"/>
  <c r="Q1010" i="5" s="1"/>
  <c r="M1010" i="5" a="1"/>
  <c r="M1010" i="5" s="1"/>
  <c r="P1010" i="5" a="1"/>
  <c r="P1010" i="5" s="1"/>
  <c r="L1010" i="5" a="1"/>
  <c r="L1010" i="5" s="1"/>
  <c r="O1010" i="5" a="1"/>
  <c r="O1010" i="5" s="1"/>
  <c r="Q852" i="5" a="1"/>
  <c r="Q852" i="5" s="1"/>
  <c r="P852" i="5" a="1"/>
  <c r="P852" i="5" s="1"/>
  <c r="O852" i="5" a="1"/>
  <c r="O852" i="5" s="1"/>
  <c r="N852" i="5" a="1"/>
  <c r="N852" i="5" s="1"/>
  <c r="M852" i="5" a="1"/>
  <c r="M852" i="5" s="1"/>
  <c r="L852" i="5" a="1"/>
  <c r="L852" i="5" s="1"/>
  <c r="Q884" i="5" a="1"/>
  <c r="Q884" i="5" s="1"/>
  <c r="M884" i="5" a="1"/>
  <c r="M884" i="5" s="1"/>
  <c r="P884" i="5" a="1"/>
  <c r="P884" i="5" s="1"/>
  <c r="L884" i="5" a="1"/>
  <c r="L884" i="5" s="1"/>
  <c r="O884" i="5" a="1"/>
  <c r="O884" i="5" s="1"/>
  <c r="N884" i="5" a="1"/>
  <c r="N884" i="5" s="1"/>
  <c r="Q916" i="5" a="1"/>
  <c r="Q916" i="5" s="1"/>
  <c r="M916" i="5" a="1"/>
  <c r="M916" i="5" s="1"/>
  <c r="P916" i="5" a="1"/>
  <c r="P916" i="5" s="1"/>
  <c r="L916" i="5" a="1"/>
  <c r="L916" i="5" s="1"/>
  <c r="O916" i="5" a="1"/>
  <c r="O916" i="5" s="1"/>
  <c r="N916" i="5" a="1"/>
  <c r="N916" i="5" s="1"/>
  <c r="Q825" i="5" a="1"/>
  <c r="Q825" i="5" s="1"/>
  <c r="P825" i="5" a="1"/>
  <c r="P825" i="5" s="1"/>
  <c r="O825" i="5" a="1"/>
  <c r="O825" i="5" s="1"/>
  <c r="N825" i="5" a="1"/>
  <c r="N825" i="5" s="1"/>
  <c r="M825" i="5" a="1"/>
  <c r="M825" i="5" s="1"/>
  <c r="L825" i="5" a="1"/>
  <c r="L825" i="5" s="1"/>
  <c r="Q857" i="5" a="1"/>
  <c r="Q857" i="5" s="1"/>
  <c r="P857" i="5" a="1"/>
  <c r="P857" i="5" s="1"/>
  <c r="O857" i="5" a="1"/>
  <c r="O857" i="5" s="1"/>
  <c r="N857" i="5" a="1"/>
  <c r="N857" i="5" s="1"/>
  <c r="M857" i="5" a="1"/>
  <c r="M857" i="5" s="1"/>
  <c r="L857" i="5" a="1"/>
  <c r="L857" i="5" s="1"/>
  <c r="P889" i="5" a="1"/>
  <c r="P889" i="5" s="1"/>
  <c r="L889" i="5" a="1"/>
  <c r="L889" i="5" s="1"/>
  <c r="O889" i="5" a="1"/>
  <c r="O889" i="5" s="1"/>
  <c r="N889" i="5" a="1"/>
  <c r="N889" i="5" s="1"/>
  <c r="Q889" i="5" a="1"/>
  <c r="Q889" i="5" s="1"/>
  <c r="M889" i="5" a="1"/>
  <c r="M889" i="5" s="1"/>
  <c r="L926" i="5" a="1"/>
  <c r="L926" i="5" s="1"/>
  <c r="Q926" i="5" a="1"/>
  <c r="Q926" i="5" s="1"/>
  <c r="P926" i="5" a="1"/>
  <c r="P926" i="5" s="1"/>
  <c r="O926" i="5" a="1"/>
  <c r="O926" i="5" s="1"/>
  <c r="N926" i="5" a="1"/>
  <c r="N926" i="5" s="1"/>
  <c r="M926" i="5" a="1"/>
  <c r="M926" i="5" s="1"/>
  <c r="O1065" i="5" a="1"/>
  <c r="O1065" i="5" s="1"/>
  <c r="Q1065" i="5" a="1"/>
  <c r="Q1065" i="5" s="1"/>
  <c r="P1065" i="5" a="1"/>
  <c r="P1065" i="5" s="1"/>
  <c r="N1065" i="5" a="1"/>
  <c r="N1065" i="5" s="1"/>
  <c r="M1065" i="5" a="1"/>
  <c r="M1065" i="5" s="1"/>
  <c r="L1065" i="5" a="1"/>
  <c r="L1065" i="5" s="1"/>
  <c r="N923" i="5" a="1"/>
  <c r="N923" i="5" s="1"/>
  <c r="M923" i="5" a="1"/>
  <c r="M923" i="5" s="1"/>
  <c r="L923" i="5" a="1"/>
  <c r="L923" i="5" s="1"/>
  <c r="Q923" i="5" a="1"/>
  <c r="Q923" i="5" s="1"/>
  <c r="P923" i="5" a="1"/>
  <c r="P923" i="5" s="1"/>
  <c r="O923" i="5" a="1"/>
  <c r="O923" i="5" s="1"/>
  <c r="N955" i="5" a="1"/>
  <c r="N955" i="5" s="1"/>
  <c r="M955" i="5" a="1"/>
  <c r="M955" i="5" s="1"/>
  <c r="L955" i="5" a="1"/>
  <c r="L955" i="5" s="1"/>
  <c r="Q955" i="5" a="1"/>
  <c r="Q955" i="5" s="1"/>
  <c r="P955" i="5" a="1"/>
  <c r="P955" i="5" s="1"/>
  <c r="O955" i="5" a="1"/>
  <c r="O955" i="5" s="1"/>
  <c r="Q987" i="5" a="1"/>
  <c r="Q987" i="5" s="1"/>
  <c r="M987" i="5" a="1"/>
  <c r="M987" i="5" s="1"/>
  <c r="P987" i="5" a="1"/>
  <c r="P987" i="5" s="1"/>
  <c r="L987" i="5" a="1"/>
  <c r="L987" i="5" s="1"/>
  <c r="O987" i="5" a="1"/>
  <c r="O987" i="5" s="1"/>
  <c r="N987" i="5" a="1"/>
  <c r="N987" i="5" s="1"/>
  <c r="Q1019" i="5" a="1"/>
  <c r="Q1019" i="5" s="1"/>
  <c r="M1019" i="5" a="1"/>
  <c r="M1019" i="5" s="1"/>
  <c r="P1019" i="5" a="1"/>
  <c r="P1019" i="5" s="1"/>
  <c r="L1019" i="5" a="1"/>
  <c r="L1019" i="5" s="1"/>
  <c r="O1019" i="5" a="1"/>
  <c r="O1019" i="5" s="1"/>
  <c r="N1019" i="5" a="1"/>
  <c r="N1019" i="5" s="1"/>
  <c r="O1166" i="5" a="1"/>
  <c r="O1166" i="5" s="1"/>
  <c r="N1166" i="5" a="1"/>
  <c r="N1166" i="5" s="1"/>
  <c r="M1166" i="5" a="1"/>
  <c r="M1166" i="5" s="1"/>
  <c r="L1166" i="5" a="1"/>
  <c r="L1166" i="5" s="1"/>
  <c r="Q1166" i="5" a="1"/>
  <c r="Q1166" i="5" s="1"/>
  <c r="P1166" i="5" a="1"/>
  <c r="P1166" i="5" s="1"/>
  <c r="M948" i="5" a="1"/>
  <c r="M948" i="5" s="1"/>
  <c r="L948" i="5" a="1"/>
  <c r="L948" i="5" s="1"/>
  <c r="Q948" i="5" a="1"/>
  <c r="Q948" i="5" s="1"/>
  <c r="P948" i="5" a="1"/>
  <c r="P948" i="5" s="1"/>
  <c r="O948" i="5" a="1"/>
  <c r="O948" i="5" s="1"/>
  <c r="N948" i="5" a="1"/>
  <c r="N948" i="5" s="1"/>
  <c r="P980" i="5" a="1"/>
  <c r="P980" i="5" s="1"/>
  <c r="L980" i="5" a="1"/>
  <c r="L980" i="5" s="1"/>
  <c r="O980" i="5" a="1"/>
  <c r="O980" i="5" s="1"/>
  <c r="N980" i="5" a="1"/>
  <c r="N980" i="5" s="1"/>
  <c r="Q980" i="5" a="1"/>
  <c r="Q980" i="5" s="1"/>
  <c r="M980" i="5" a="1"/>
  <c r="M980" i="5" s="1"/>
  <c r="P1012" i="5" a="1"/>
  <c r="P1012" i="5" s="1"/>
  <c r="L1012" i="5" a="1"/>
  <c r="L1012" i="5" s="1"/>
  <c r="O1012" i="5" a="1"/>
  <c r="O1012" i="5" s="1"/>
  <c r="N1012" i="5" a="1"/>
  <c r="N1012" i="5" s="1"/>
  <c r="Q1012" i="5" a="1"/>
  <c r="Q1012" i="5" s="1"/>
  <c r="M1012" i="5" a="1"/>
  <c r="M1012" i="5" s="1"/>
  <c r="L1049" i="5" a="1"/>
  <c r="L1049" i="5" s="1"/>
  <c r="Q1049" i="5" a="1"/>
  <c r="Q1049" i="5" s="1"/>
  <c r="P1049" i="5" a="1"/>
  <c r="P1049" i="5" s="1"/>
  <c r="O1049" i="5" a="1"/>
  <c r="O1049" i="5" s="1"/>
  <c r="N1049" i="5" a="1"/>
  <c r="N1049" i="5" s="1"/>
  <c r="M1049" i="5" a="1"/>
  <c r="M1049" i="5" s="1"/>
  <c r="L941" i="5" a="1"/>
  <c r="L941" i="5" s="1"/>
  <c r="Q941" i="5" a="1"/>
  <c r="Q941" i="5" s="1"/>
  <c r="P941" i="5" a="1"/>
  <c r="P941" i="5" s="1"/>
  <c r="O941" i="5" a="1"/>
  <c r="O941" i="5" s="1"/>
  <c r="N941" i="5" a="1"/>
  <c r="N941" i="5" s="1"/>
  <c r="M941" i="5" a="1"/>
  <c r="M941" i="5" s="1"/>
  <c r="O973" i="5" a="1"/>
  <c r="O973" i="5" s="1"/>
  <c r="N973" i="5" a="1"/>
  <c r="N973" i="5" s="1"/>
  <c r="Q973" i="5" a="1"/>
  <c r="Q973" i="5" s="1"/>
  <c r="M973" i="5" a="1"/>
  <c r="M973" i="5" s="1"/>
  <c r="P973" i="5" a="1"/>
  <c r="P973" i="5" s="1"/>
  <c r="L973" i="5" a="1"/>
  <c r="L973" i="5" s="1"/>
  <c r="O1005" i="5" a="1"/>
  <c r="O1005" i="5" s="1"/>
  <c r="N1005" i="5" a="1"/>
  <c r="N1005" i="5" s="1"/>
  <c r="Q1005" i="5" a="1"/>
  <c r="Q1005" i="5" s="1"/>
  <c r="M1005" i="5" a="1"/>
  <c r="M1005" i="5" s="1"/>
  <c r="P1005" i="5" a="1"/>
  <c r="P1005" i="5" s="1"/>
  <c r="L1005" i="5" a="1"/>
  <c r="L1005" i="5" s="1"/>
  <c r="Q1030" i="5" a="1"/>
  <c r="Q1030" i="5" s="1"/>
  <c r="P1030" i="5" a="1"/>
  <c r="P1030" i="5" s="1"/>
  <c r="O1030" i="5" a="1"/>
  <c r="O1030" i="5" s="1"/>
  <c r="N1030" i="5" a="1"/>
  <c r="N1030" i="5" s="1"/>
  <c r="M1030" i="5" a="1"/>
  <c r="M1030" i="5" s="1"/>
  <c r="L1030" i="5" a="1"/>
  <c r="L1030" i="5" s="1"/>
  <c r="Q1062" i="5" a="1"/>
  <c r="Q1062" i="5" s="1"/>
  <c r="P1062" i="5" a="1"/>
  <c r="P1062" i="5" s="1"/>
  <c r="O1062" i="5" a="1"/>
  <c r="O1062" i="5" s="1"/>
  <c r="N1062" i="5" a="1"/>
  <c r="N1062" i="5" s="1"/>
  <c r="M1062" i="5" a="1"/>
  <c r="M1062" i="5" s="1"/>
  <c r="L1062" i="5" a="1"/>
  <c r="L1062" i="5" s="1"/>
  <c r="N1094" i="5" a="1"/>
  <c r="N1094" i="5" s="1"/>
  <c r="Q1094" i="5" a="1"/>
  <c r="Q1094" i="5" s="1"/>
  <c r="M1094" i="5" a="1"/>
  <c r="M1094" i="5" s="1"/>
  <c r="P1094" i="5" a="1"/>
  <c r="P1094" i="5" s="1"/>
  <c r="L1094" i="5" a="1"/>
  <c r="L1094" i="5" s="1"/>
  <c r="O1094" i="5" a="1"/>
  <c r="O1094" i="5" s="1"/>
  <c r="L1027" i="5" a="1"/>
  <c r="L1027" i="5" s="1"/>
  <c r="Q1027" i="5" a="1"/>
  <c r="Q1027" i="5" s="1"/>
  <c r="P1027" i="5" a="1"/>
  <c r="P1027" i="5" s="1"/>
  <c r="O1027" i="5" a="1"/>
  <c r="O1027" i="5" s="1"/>
  <c r="N1027" i="5" a="1"/>
  <c r="N1027" i="5" s="1"/>
  <c r="M1027" i="5" a="1"/>
  <c r="M1027" i="5" s="1"/>
  <c r="L1059" i="5" a="1"/>
  <c r="L1059" i="5" s="1"/>
  <c r="Q1059" i="5" a="1"/>
  <c r="Q1059" i="5" s="1"/>
  <c r="P1059" i="5" a="1"/>
  <c r="P1059" i="5" s="1"/>
  <c r="O1059" i="5" a="1"/>
  <c r="O1059" i="5" s="1"/>
  <c r="N1059" i="5" a="1"/>
  <c r="N1059" i="5" s="1"/>
  <c r="M1059" i="5" a="1"/>
  <c r="M1059" i="5" s="1"/>
  <c r="Q1091" i="5" a="1"/>
  <c r="Q1091" i="5" s="1"/>
  <c r="M1091" i="5" a="1"/>
  <c r="M1091" i="5" s="1"/>
  <c r="P1091" i="5" a="1"/>
  <c r="P1091" i="5" s="1"/>
  <c r="L1091" i="5" a="1"/>
  <c r="L1091" i="5" s="1"/>
  <c r="O1091" i="5" a="1"/>
  <c r="O1091" i="5" s="1"/>
  <c r="N1091" i="5" a="1"/>
  <c r="N1091" i="5" s="1"/>
  <c r="P1028" i="5" a="1"/>
  <c r="P1028" i="5" s="1"/>
  <c r="O1028" i="5" a="1"/>
  <c r="O1028" i="5" s="1"/>
  <c r="N1028" i="5" a="1"/>
  <c r="N1028" i="5" s="1"/>
  <c r="M1028" i="5" a="1"/>
  <c r="M1028" i="5" s="1"/>
  <c r="L1028" i="5" a="1"/>
  <c r="L1028" i="5" s="1"/>
  <c r="Q1028" i="5" a="1"/>
  <c r="Q1028" i="5" s="1"/>
  <c r="P1060" i="5" a="1"/>
  <c r="P1060" i="5" s="1"/>
  <c r="O1060" i="5" a="1"/>
  <c r="O1060" i="5" s="1"/>
  <c r="N1060" i="5" a="1"/>
  <c r="N1060" i="5" s="1"/>
  <c r="M1060" i="5" a="1"/>
  <c r="M1060" i="5" s="1"/>
  <c r="L1060" i="5" a="1"/>
  <c r="L1060" i="5" s="1"/>
  <c r="Q1060" i="5" a="1"/>
  <c r="Q1060" i="5" s="1"/>
  <c r="P1092" i="5" a="1"/>
  <c r="P1092" i="5" s="1"/>
  <c r="L1092" i="5" a="1"/>
  <c r="L1092" i="5" s="1"/>
  <c r="O1092" i="5" a="1"/>
  <c r="O1092" i="5" s="1"/>
  <c r="N1092" i="5" a="1"/>
  <c r="N1092" i="5" s="1"/>
  <c r="Q1092" i="5" a="1"/>
  <c r="Q1092" i="5" s="1"/>
  <c r="M1092" i="5" a="1"/>
  <c r="M1092" i="5" s="1"/>
  <c r="N1148" i="5" a="1"/>
  <c r="N1148" i="5" s="1"/>
  <c r="Q1148" i="5" a="1"/>
  <c r="Q1148" i="5" s="1"/>
  <c r="M1148" i="5" a="1"/>
  <c r="M1148" i="5" s="1"/>
  <c r="P1148" i="5" a="1"/>
  <c r="P1148" i="5" s="1"/>
  <c r="O1148" i="5" a="1"/>
  <c r="O1148" i="5" s="1"/>
  <c r="L1148" i="5" a="1"/>
  <c r="L1148" i="5" s="1"/>
  <c r="Q1141" i="5" a="1"/>
  <c r="Q1141" i="5" s="1"/>
  <c r="M1141" i="5" a="1"/>
  <c r="M1141" i="5" s="1"/>
  <c r="P1141" i="5" a="1"/>
  <c r="P1141" i="5" s="1"/>
  <c r="L1141" i="5" a="1"/>
  <c r="L1141" i="5" s="1"/>
  <c r="O1141" i="5" a="1"/>
  <c r="O1141" i="5" s="1"/>
  <c r="N1141" i="5" a="1"/>
  <c r="N1141" i="5" s="1"/>
  <c r="O1122" i="5" a="1"/>
  <c r="O1122" i="5" s="1"/>
  <c r="N1122" i="5" a="1"/>
  <c r="N1122" i="5" s="1"/>
  <c r="M1122" i="5" a="1"/>
  <c r="M1122" i="5" s="1"/>
  <c r="L1122" i="5" a="1"/>
  <c r="L1122" i="5" s="1"/>
  <c r="Q1122" i="5" a="1"/>
  <c r="Q1122" i="5" s="1"/>
  <c r="P1122" i="5" a="1"/>
  <c r="P1122" i="5" s="1"/>
  <c r="Q1154" i="5" a="1"/>
  <c r="Q1154" i="5" s="1"/>
  <c r="P1154" i="5" a="1"/>
  <c r="P1154" i="5" s="1"/>
  <c r="L1154" i="5" a="1"/>
  <c r="L1154" i="5" s="1"/>
  <c r="O1154" i="5" a="1"/>
  <c r="O1154" i="5" s="1"/>
  <c r="N1154" i="5" a="1"/>
  <c r="N1154" i="5" s="1"/>
  <c r="M1154" i="5" a="1"/>
  <c r="M1154" i="5" s="1"/>
  <c r="L1111" i="5" a="1"/>
  <c r="L1111" i="5" s="1"/>
  <c r="Q1111" i="5" a="1"/>
  <c r="Q1111" i="5" s="1"/>
  <c r="P1111" i="5" a="1"/>
  <c r="P1111" i="5" s="1"/>
  <c r="O1111" i="5" a="1"/>
  <c r="O1111" i="5" s="1"/>
  <c r="N1111" i="5" a="1"/>
  <c r="N1111" i="5" s="1"/>
  <c r="M1111" i="5" a="1"/>
  <c r="M1111" i="5" s="1"/>
  <c r="O1143" i="5" a="1"/>
  <c r="O1143" i="5" s="1"/>
  <c r="N1143" i="5" a="1"/>
  <c r="N1143" i="5" s="1"/>
  <c r="M1143" i="5" a="1"/>
  <c r="M1143" i="5" s="1"/>
  <c r="L1143" i="5" a="1"/>
  <c r="L1143" i="5" s="1"/>
  <c r="Q1143" i="5" a="1"/>
  <c r="Q1143" i="5" s="1"/>
  <c r="P1143" i="5" a="1"/>
  <c r="P1143" i="5" s="1"/>
  <c r="N1159" i="5" a="1"/>
  <c r="N1159" i="5" s="1"/>
  <c r="M1159" i="5" a="1"/>
  <c r="M1159" i="5" s="1"/>
  <c r="L1159" i="5" a="1"/>
  <c r="L1159" i="5" s="1"/>
  <c r="Q1159" i="5" a="1"/>
  <c r="Q1159" i="5" s="1"/>
  <c r="P1159" i="5" a="1"/>
  <c r="P1159" i="5" s="1"/>
  <c r="O1159" i="5" a="1"/>
  <c r="O1159" i="5" s="1"/>
  <c r="N1191" i="5" a="1"/>
  <c r="N1191" i="5" s="1"/>
  <c r="Q1191" i="5" a="1"/>
  <c r="Q1191" i="5" s="1"/>
  <c r="M1191" i="5" a="1"/>
  <c r="M1191" i="5" s="1"/>
  <c r="P1191" i="5" a="1"/>
  <c r="P1191" i="5" s="1"/>
  <c r="L1191" i="5" a="1"/>
  <c r="L1191" i="5" s="1"/>
  <c r="O1191" i="5" a="1"/>
  <c r="O1191" i="5" s="1"/>
  <c r="Q1294" i="5" a="1"/>
  <c r="Q1294" i="5" s="1"/>
  <c r="M1294" i="5" a="1"/>
  <c r="M1294" i="5" s="1"/>
  <c r="P1294" i="5" a="1"/>
  <c r="P1294" i="5" s="1"/>
  <c r="L1294" i="5" a="1"/>
  <c r="L1294" i="5" s="1"/>
  <c r="O1294" i="5" a="1"/>
  <c r="O1294" i="5" s="1"/>
  <c r="N1294" i="5" a="1"/>
  <c r="N1294" i="5" s="1"/>
  <c r="M1180" i="5" a="1"/>
  <c r="M1180" i="5" s="1"/>
  <c r="L1180" i="5" a="1"/>
  <c r="L1180" i="5" s="1"/>
  <c r="Q1180" i="5" a="1"/>
  <c r="Q1180" i="5" s="1"/>
  <c r="P1180" i="5" a="1"/>
  <c r="P1180" i="5" s="1"/>
  <c r="O1180" i="5" a="1"/>
  <c r="O1180" i="5" s="1"/>
  <c r="N1180" i="5" a="1"/>
  <c r="N1180" i="5" s="1"/>
  <c r="N1218" i="5" a="1"/>
  <c r="N1218" i="5" s="1"/>
  <c r="M1218" i="5" a="1"/>
  <c r="M1218" i="5" s="1"/>
  <c r="L1218" i="5" a="1"/>
  <c r="L1218" i="5" s="1"/>
  <c r="Q1218" i="5" a="1"/>
  <c r="Q1218" i="5" s="1"/>
  <c r="P1218" i="5" a="1"/>
  <c r="P1218" i="5" s="1"/>
  <c r="O1218" i="5" a="1"/>
  <c r="O1218" i="5" s="1"/>
  <c r="P1181" i="5" a="1"/>
  <c r="P1181" i="5" s="1"/>
  <c r="O1181" i="5" a="1"/>
  <c r="O1181" i="5" s="1"/>
  <c r="N1181" i="5" a="1"/>
  <c r="N1181" i="5" s="1"/>
  <c r="M1181" i="5" a="1"/>
  <c r="M1181" i="5" s="1"/>
  <c r="L1181" i="5" a="1"/>
  <c r="L1181" i="5" s="1"/>
  <c r="Q1181" i="5" a="1"/>
  <c r="Q1181" i="5" s="1"/>
  <c r="Q1214" i="5" a="1"/>
  <c r="Q1214" i="5" s="1"/>
  <c r="P1214" i="5" a="1"/>
  <c r="P1214" i="5" s="1"/>
  <c r="O1214" i="5" a="1"/>
  <c r="O1214" i="5" s="1"/>
  <c r="N1214" i="5" a="1"/>
  <c r="N1214" i="5" s="1"/>
  <c r="M1214" i="5" a="1"/>
  <c r="M1214" i="5" s="1"/>
  <c r="L1214" i="5" a="1"/>
  <c r="L1214" i="5" s="1"/>
  <c r="Q1219" i="5" a="1"/>
  <c r="Q1219" i="5" s="1"/>
  <c r="P1219" i="5" a="1"/>
  <c r="P1219" i="5" s="1"/>
  <c r="O1219" i="5" a="1"/>
  <c r="O1219" i="5" s="1"/>
  <c r="N1219" i="5" a="1"/>
  <c r="N1219" i="5" s="1"/>
  <c r="M1219" i="5" a="1"/>
  <c r="M1219" i="5" s="1"/>
  <c r="L1219" i="5" a="1"/>
  <c r="L1219" i="5" s="1"/>
  <c r="N1251" i="5" a="1"/>
  <c r="N1251" i="5" s="1"/>
  <c r="Q1251" i="5" a="1"/>
  <c r="Q1251" i="5" s="1"/>
  <c r="M1251" i="5" a="1"/>
  <c r="M1251" i="5" s="1"/>
  <c r="P1251" i="5" a="1"/>
  <c r="P1251" i="5" s="1"/>
  <c r="L1251" i="5" a="1"/>
  <c r="L1251" i="5" s="1"/>
  <c r="O1251" i="5" a="1"/>
  <c r="O1251" i="5" s="1"/>
  <c r="Q1224" i="5" a="1"/>
  <c r="Q1224" i="5" s="1"/>
  <c r="P1224" i="5" a="1"/>
  <c r="P1224" i="5" s="1"/>
  <c r="O1224" i="5" a="1"/>
  <c r="O1224" i="5" s="1"/>
  <c r="N1224" i="5" a="1"/>
  <c r="N1224" i="5" s="1"/>
  <c r="M1224" i="5" a="1"/>
  <c r="M1224" i="5" s="1"/>
  <c r="L1224" i="5" a="1"/>
  <c r="L1224" i="5" s="1"/>
  <c r="M1256" i="5" a="1"/>
  <c r="M1256" i="5" s="1"/>
  <c r="L1256" i="5" a="1"/>
  <c r="L1256" i="5" s="1"/>
  <c r="Q1256" i="5" a="1"/>
  <c r="Q1256" i="5" s="1"/>
  <c r="P1256" i="5" a="1"/>
  <c r="P1256" i="5" s="1"/>
  <c r="O1256" i="5" a="1"/>
  <c r="O1256" i="5" s="1"/>
  <c r="N1256" i="5" a="1"/>
  <c r="N1256" i="5" s="1"/>
  <c r="P1233" i="5" a="1"/>
  <c r="P1233" i="5" s="1"/>
  <c r="L1233" i="5" a="1"/>
  <c r="L1233" i="5" s="1"/>
  <c r="Q1233" i="5" a="1"/>
  <c r="Q1233" i="5" s="1"/>
  <c r="M1233" i="5" a="1"/>
  <c r="M1233" i="5" s="1"/>
  <c r="O1233" i="5" a="1"/>
  <c r="O1233" i="5" s="1"/>
  <c r="N1233" i="5" a="1"/>
  <c r="N1233" i="5" s="1"/>
  <c r="Q1278" i="5" a="1"/>
  <c r="Q1278" i="5" s="1"/>
  <c r="P1278" i="5" a="1"/>
  <c r="P1278" i="5" s="1"/>
  <c r="O1278" i="5" a="1"/>
  <c r="O1278" i="5" s="1"/>
  <c r="N1278" i="5" a="1"/>
  <c r="N1278" i="5" s="1"/>
  <c r="M1278" i="5" a="1"/>
  <c r="M1278" i="5" s="1"/>
  <c r="V1278" i="5"/>
  <c r="L1278" i="5" a="1"/>
  <c r="L1278" i="5" s="1"/>
  <c r="Q1271" i="5" a="1"/>
  <c r="Q1271" i="5" s="1"/>
  <c r="P1271" i="5" a="1"/>
  <c r="P1271" i="5" s="1"/>
  <c r="O1271" i="5" a="1"/>
  <c r="O1271" i="5" s="1"/>
  <c r="N1271" i="5" a="1"/>
  <c r="N1271" i="5" s="1"/>
  <c r="M1271" i="5" a="1"/>
  <c r="M1271" i="5" s="1"/>
  <c r="L1271" i="5" a="1"/>
  <c r="L1271" i="5" s="1"/>
  <c r="N1303" i="5" a="1"/>
  <c r="N1303" i="5" s="1"/>
  <c r="Q1303" i="5" a="1"/>
  <c r="Q1303" i="5" s="1"/>
  <c r="M1303" i="5" a="1"/>
  <c r="M1303" i="5" s="1"/>
  <c r="P1303" i="5" a="1"/>
  <c r="P1303" i="5" s="1"/>
  <c r="L1303" i="5" a="1"/>
  <c r="L1303" i="5" s="1"/>
  <c r="O1303" i="5" a="1"/>
  <c r="O1303" i="5" s="1"/>
  <c r="N1272" i="5" a="1"/>
  <c r="N1272" i="5" s="1"/>
  <c r="M1272" i="5" a="1"/>
  <c r="M1272" i="5" s="1"/>
  <c r="L1272" i="5" a="1"/>
  <c r="L1272" i="5" s="1"/>
  <c r="Q1272" i="5" a="1"/>
  <c r="Q1272" i="5" s="1"/>
  <c r="P1272" i="5" a="1"/>
  <c r="P1272" i="5" s="1"/>
  <c r="O1272" i="5" a="1"/>
  <c r="O1272" i="5" s="1"/>
  <c r="Q1304" i="5" a="1"/>
  <c r="Q1304" i="5" s="1"/>
  <c r="M1304" i="5" a="1"/>
  <c r="M1304" i="5" s="1"/>
  <c r="P1304" i="5" a="1"/>
  <c r="P1304" i="5" s="1"/>
  <c r="L1304" i="5" a="1"/>
  <c r="L1304" i="5" s="1"/>
  <c r="V1304" i="5"/>
  <c r="O1304" i="5" a="1"/>
  <c r="O1304" i="5" s="1"/>
  <c r="N1304" i="5" a="1"/>
  <c r="N1304" i="5" s="1"/>
  <c r="O1257" i="5" a="1"/>
  <c r="O1257" i="5" s="1"/>
  <c r="N1257" i="5" a="1"/>
  <c r="N1257" i="5" s="1"/>
  <c r="M1257" i="5" a="1"/>
  <c r="M1257" i="5" s="1"/>
  <c r="Q1257" i="5" a="1"/>
  <c r="Q1257" i="5" s="1"/>
  <c r="L1257" i="5" a="1"/>
  <c r="L1257" i="5" s="1"/>
  <c r="P1257" i="5" a="1"/>
  <c r="P1257" i="5" s="1"/>
  <c r="O1289" i="5" a="1"/>
  <c r="O1289" i="5" s="1"/>
  <c r="N1289" i="5" a="1"/>
  <c r="N1289" i="5" s="1"/>
  <c r="M1289" i="5" a="1"/>
  <c r="M1289" i="5" s="1"/>
  <c r="L1289" i="5" a="1"/>
  <c r="L1289" i="5" s="1"/>
  <c r="Q1289" i="5" a="1"/>
  <c r="Q1289" i="5" s="1"/>
  <c r="P1289" i="5" a="1"/>
  <c r="P1289" i="5" s="1"/>
  <c r="Q1341" i="5" a="1"/>
  <c r="Q1341" i="5" s="1"/>
  <c r="O1341" i="5" a="1"/>
  <c r="O1341" i="5" s="1"/>
  <c r="N1341" i="5" a="1"/>
  <c r="N1341" i="5" s="1"/>
  <c r="L1341" i="5" a="1"/>
  <c r="L1341" i="5" s="1"/>
  <c r="P1341" i="5" a="1"/>
  <c r="P1341" i="5" s="1"/>
  <c r="M1341" i="5" a="1"/>
  <c r="M1341" i="5" s="1"/>
  <c r="M1345" i="5" a="1"/>
  <c r="M1345" i="5" s="1"/>
  <c r="Q1345" i="5" a="1"/>
  <c r="Q1345" i="5" s="1"/>
  <c r="P1345" i="5" a="1"/>
  <c r="P1345" i="5" s="1"/>
  <c r="O1345" i="5" a="1"/>
  <c r="O1345" i="5" s="1"/>
  <c r="N1345" i="5" a="1"/>
  <c r="N1345" i="5" s="1"/>
  <c r="L1345" i="5" a="1"/>
  <c r="L1345" i="5" s="1"/>
  <c r="L1338" i="5" a="1"/>
  <c r="L1338" i="5" s="1"/>
  <c r="Q1338" i="5" a="1"/>
  <c r="Q1338" i="5" s="1"/>
  <c r="P1338" i="5" a="1"/>
  <c r="P1338" i="5" s="1"/>
  <c r="O1338" i="5" a="1"/>
  <c r="O1338" i="5" s="1"/>
  <c r="N1338" i="5" a="1"/>
  <c r="N1338" i="5" s="1"/>
  <c r="V1338" i="5"/>
  <c r="M1338" i="5" a="1"/>
  <c r="M1338" i="5" s="1"/>
  <c r="Q1370" i="5" a="1"/>
  <c r="Q1370" i="5" s="1"/>
  <c r="M1370" i="5" a="1"/>
  <c r="M1370" i="5" s="1"/>
  <c r="P1370" i="5" a="1"/>
  <c r="P1370" i="5" s="1"/>
  <c r="L1370" i="5" a="1"/>
  <c r="L1370" i="5" s="1"/>
  <c r="O1370" i="5" a="1"/>
  <c r="O1370" i="5" s="1"/>
  <c r="N1370" i="5" a="1"/>
  <c r="N1370" i="5" s="1"/>
  <c r="P1331" i="5" a="1"/>
  <c r="P1331" i="5" s="1"/>
  <c r="O1331" i="5" a="1"/>
  <c r="O1331" i="5" s="1"/>
  <c r="N1331" i="5" a="1"/>
  <c r="N1331" i="5" s="1"/>
  <c r="M1331" i="5" a="1"/>
  <c r="M1331" i="5" s="1"/>
  <c r="L1331" i="5" a="1"/>
  <c r="L1331" i="5" s="1"/>
  <c r="Q1331" i="5" a="1"/>
  <c r="Q1331" i="5" s="1"/>
  <c r="P1363" i="5" a="1"/>
  <c r="P1363" i="5" s="1"/>
  <c r="L1363" i="5" a="1"/>
  <c r="L1363" i="5" s="1"/>
  <c r="O1363" i="5" a="1"/>
  <c r="O1363" i="5" s="1"/>
  <c r="Q1363" i="5" a="1"/>
  <c r="Q1363" i="5" s="1"/>
  <c r="N1363" i="5" a="1"/>
  <c r="N1363" i="5" s="1"/>
  <c r="M1363" i="5" a="1"/>
  <c r="M1363" i="5" s="1"/>
  <c r="N1320" i="5" a="1"/>
  <c r="N1320" i="5" s="1"/>
  <c r="V1320" i="5"/>
  <c r="Q1320" i="5" a="1"/>
  <c r="Q1320" i="5" s="1"/>
  <c r="M1320" i="5" a="1"/>
  <c r="M1320" i="5" s="1"/>
  <c r="L1320" i="5" a="1"/>
  <c r="L1320" i="5" s="1"/>
  <c r="P1320" i="5" a="1"/>
  <c r="P1320" i="5" s="1"/>
  <c r="O1320" i="5" a="1"/>
  <c r="O1320" i="5" s="1"/>
  <c r="O1352" i="5" a="1"/>
  <c r="O1352" i="5" s="1"/>
  <c r="Q1352" i="5" a="1"/>
  <c r="Q1352" i="5" s="1"/>
  <c r="N1352" i="5" a="1"/>
  <c r="N1352" i="5" s="1"/>
  <c r="M1352" i="5" a="1"/>
  <c r="M1352" i="5" s="1"/>
  <c r="L1352" i="5" a="1"/>
  <c r="L1352" i="5" s="1"/>
  <c r="P1352" i="5" a="1"/>
  <c r="P1352" i="5" s="1"/>
  <c r="P1378" i="5" a="1"/>
  <c r="P1378" i="5" s="1"/>
  <c r="O1378" i="5" a="1"/>
  <c r="O1378" i="5" s="1"/>
  <c r="N1378" i="5" a="1"/>
  <c r="N1378" i="5" s="1"/>
  <c r="L1378" i="5" a="1"/>
  <c r="L1378" i="5" s="1"/>
  <c r="Q1378" i="5" a="1"/>
  <c r="Q1378" i="5" s="1"/>
  <c r="M1378" i="5" a="1"/>
  <c r="M1378" i="5" s="1"/>
  <c r="N1405" i="5" a="1"/>
  <c r="N1405" i="5" s="1"/>
  <c r="O1405" i="5" a="1"/>
  <c r="O1405" i="5" s="1"/>
  <c r="M1405" i="5" a="1"/>
  <c r="M1405" i="5" s="1"/>
  <c r="L1405" i="5" a="1"/>
  <c r="L1405" i="5" s="1"/>
  <c r="Q1405" i="5" a="1"/>
  <c r="Q1405" i="5" s="1"/>
  <c r="P1405" i="5" a="1"/>
  <c r="P1405" i="5" s="1"/>
  <c r="V1404" i="5"/>
  <c r="O1404" i="5" a="1"/>
  <c r="O1404" i="5" s="1"/>
  <c r="Q1404" i="5" a="1"/>
  <c r="Q1404" i="5" s="1"/>
  <c r="L1404" i="5" a="1"/>
  <c r="L1404" i="5" s="1"/>
  <c r="P1404" i="5" a="1"/>
  <c r="P1404" i="5" s="1"/>
  <c r="N1404" i="5" a="1"/>
  <c r="N1404" i="5" s="1"/>
  <c r="M1404" i="5" a="1"/>
  <c r="M1404" i="5" s="1"/>
  <c r="N1434" i="5" a="1"/>
  <c r="N1434" i="5" s="1"/>
  <c r="Q1434" i="5" a="1"/>
  <c r="Q1434" i="5" s="1"/>
  <c r="M1434" i="5" a="1"/>
  <c r="M1434" i="5" s="1"/>
  <c r="P1434" i="5" a="1"/>
  <c r="P1434" i="5" s="1"/>
  <c r="L1434" i="5" a="1"/>
  <c r="L1434" i="5" s="1"/>
  <c r="O1434" i="5" a="1"/>
  <c r="O1434" i="5" s="1"/>
  <c r="Q1422" i="5" a="1"/>
  <c r="Q1422" i="5" s="1"/>
  <c r="L1422" i="5" a="1"/>
  <c r="L1422" i="5" s="1"/>
  <c r="P1422" i="5" a="1"/>
  <c r="P1422" i="5" s="1"/>
  <c r="O1422" i="5" a="1"/>
  <c r="O1422" i="5" s="1"/>
  <c r="N1422" i="5" a="1"/>
  <c r="N1422" i="5" s="1"/>
  <c r="M1422" i="5" a="1"/>
  <c r="M1422" i="5" s="1"/>
  <c r="Q1419" i="5" a="1"/>
  <c r="Q1419" i="5" s="1"/>
  <c r="L1419" i="5" a="1"/>
  <c r="L1419" i="5" s="1"/>
  <c r="P1419" i="5" a="1"/>
  <c r="P1419" i="5" s="1"/>
  <c r="O1419" i="5" a="1"/>
  <c r="O1419" i="5" s="1"/>
  <c r="N1419" i="5" a="1"/>
  <c r="N1419" i="5" s="1"/>
  <c r="M1419" i="5" a="1"/>
  <c r="M1419" i="5" s="1"/>
  <c r="V1427" i="5"/>
  <c r="N1427" i="5" a="1"/>
  <c r="N1427" i="5" s="1"/>
  <c r="M1427" i="5" a="1"/>
  <c r="M1427" i="5" s="1"/>
  <c r="L1427" i="5" a="1"/>
  <c r="L1427" i="5" s="1"/>
  <c r="Q1427" i="5" a="1"/>
  <c r="Q1427" i="5" s="1"/>
  <c r="P1427" i="5" a="1"/>
  <c r="P1427" i="5" s="1"/>
  <c r="O1427" i="5" a="1"/>
  <c r="O1427" i="5" s="1"/>
  <c r="M1441" i="5" a="1"/>
  <c r="M1441" i="5" s="1"/>
  <c r="L1441" i="5" a="1"/>
  <c r="L1441" i="5" s="1"/>
  <c r="Q1441" i="5" a="1"/>
  <c r="Q1441" i="5" s="1"/>
  <c r="P1441" i="5" a="1"/>
  <c r="P1441" i="5" s="1"/>
  <c r="O1441" i="5" a="1"/>
  <c r="O1441" i="5" s="1"/>
  <c r="N1441" i="5" a="1"/>
  <c r="N1441" i="5" s="1"/>
  <c r="Q1471" i="5" a="1"/>
  <c r="Q1471" i="5" s="1"/>
  <c r="M1471" i="5" a="1"/>
  <c r="M1471" i="5" s="1"/>
  <c r="L1471" i="5" a="1"/>
  <c r="L1471" i="5" s="1"/>
  <c r="P1471" i="5" a="1"/>
  <c r="P1471" i="5" s="1"/>
  <c r="O1471" i="5" a="1"/>
  <c r="O1471" i="5" s="1"/>
  <c r="N1471" i="5" a="1"/>
  <c r="N1471" i="5" s="1"/>
  <c r="M1461" i="5" a="1"/>
  <c r="M1461" i="5" s="1"/>
  <c r="L1461" i="5" a="1"/>
  <c r="L1461" i="5" s="1"/>
  <c r="Q1461" i="5" a="1"/>
  <c r="Q1461" i="5" s="1"/>
  <c r="P1461" i="5" a="1"/>
  <c r="P1461" i="5" s="1"/>
  <c r="O1461" i="5" a="1"/>
  <c r="O1461" i="5" s="1"/>
  <c r="N1461" i="5" a="1"/>
  <c r="N1461" i="5" s="1"/>
  <c r="N1501" i="5" a="1"/>
  <c r="N1501" i="5" s="1"/>
  <c r="Q1501" i="5" a="1"/>
  <c r="Q1501" i="5" s="1"/>
  <c r="M1501" i="5" a="1"/>
  <c r="M1501" i="5" s="1"/>
  <c r="P1501" i="5" a="1"/>
  <c r="P1501" i="5" s="1"/>
  <c r="L1501" i="5" a="1"/>
  <c r="L1501" i="5" s="1"/>
  <c r="V1501" i="5"/>
  <c r="O1501" i="5" a="1"/>
  <c r="O1501" i="5" s="1"/>
  <c r="Q1463" i="5" a="1"/>
  <c r="Q1463" i="5" s="1"/>
  <c r="P1463" i="5" a="1"/>
  <c r="P1463" i="5" s="1"/>
  <c r="O1463" i="5" a="1"/>
  <c r="O1463" i="5" s="1"/>
  <c r="N1463" i="5" a="1"/>
  <c r="N1463" i="5" s="1"/>
  <c r="M1463" i="5" a="1"/>
  <c r="M1463" i="5" s="1"/>
  <c r="L1463" i="5" a="1"/>
  <c r="L1463" i="5" s="1"/>
  <c r="P1483" i="5" a="1"/>
  <c r="P1483" i="5" s="1"/>
  <c r="L1483" i="5" a="1"/>
  <c r="L1483" i="5" s="1"/>
  <c r="Q1483" i="5" a="1"/>
  <c r="Q1483" i="5" s="1"/>
  <c r="M1483" i="5" a="1"/>
  <c r="M1483" i="5" s="1"/>
  <c r="O1483" i="5" a="1"/>
  <c r="O1483" i="5" s="1"/>
  <c r="N1483" i="5" a="1"/>
  <c r="N1483" i="5" s="1"/>
  <c r="P1479" i="5" a="1"/>
  <c r="P1479" i="5" s="1"/>
  <c r="L1479" i="5" a="1"/>
  <c r="L1479" i="5" s="1"/>
  <c r="Q1479" i="5" a="1"/>
  <c r="Q1479" i="5" s="1"/>
  <c r="M1479" i="5" a="1"/>
  <c r="M1479" i="5" s="1"/>
  <c r="N1479" i="5" a="1"/>
  <c r="N1479" i="5" s="1"/>
  <c r="O1479" i="5" a="1"/>
  <c r="O1479" i="5" s="1"/>
  <c r="N1481" i="5" a="1"/>
  <c r="N1481" i="5" s="1"/>
  <c r="V1481" i="5"/>
  <c r="O1481" i="5" a="1"/>
  <c r="O1481" i="5" s="1"/>
  <c r="Q1481" i="5" a="1"/>
  <c r="Q1481" i="5" s="1"/>
  <c r="P1481" i="5" a="1"/>
  <c r="P1481" i="5" s="1"/>
  <c r="M1481" i="5" a="1"/>
  <c r="M1481" i="5" s="1"/>
  <c r="L1481" i="5" a="1"/>
  <c r="L1481" i="5" s="1"/>
  <c r="O88" i="5" a="1"/>
  <c r="O88" i="5" s="1"/>
  <c r="N88" i="5" a="1"/>
  <c r="N88" i="5" s="1"/>
  <c r="Q88" i="5" a="1"/>
  <c r="Q88" i="5" s="1"/>
  <c r="M88" i="5" a="1"/>
  <c r="M88" i="5" s="1"/>
  <c r="P88" i="5" a="1"/>
  <c r="P88" i="5" s="1"/>
  <c r="L88" i="5" a="1"/>
  <c r="L88" i="5" s="1"/>
  <c r="N45" i="5" a="1"/>
  <c r="N45" i="5" s="1"/>
  <c r="Q45" i="5" a="1"/>
  <c r="Q45" i="5" s="1"/>
  <c r="M45" i="5" a="1"/>
  <c r="M45" i="5" s="1"/>
  <c r="P45" i="5" a="1"/>
  <c r="P45" i="5" s="1"/>
  <c r="L45" i="5" a="1"/>
  <c r="L45" i="5" s="1"/>
  <c r="O45" i="5" a="1"/>
  <c r="O45" i="5" s="1"/>
  <c r="O329" i="5" a="1"/>
  <c r="O329" i="5" s="1"/>
  <c r="N329" i="5" a="1"/>
  <c r="N329" i="5" s="1"/>
  <c r="Q329" i="5" a="1"/>
  <c r="Q329" i="5" s="1"/>
  <c r="M329" i="5" a="1"/>
  <c r="M329" i="5" s="1"/>
  <c r="P329" i="5" a="1"/>
  <c r="P329" i="5" s="1"/>
  <c r="L329" i="5" a="1"/>
  <c r="L329" i="5" s="1"/>
  <c r="O52" i="5" a="1"/>
  <c r="O52" i="5" s="1"/>
  <c r="N52" i="5" a="1"/>
  <c r="N52" i="5" s="1"/>
  <c r="Q52" i="5" a="1"/>
  <c r="Q52" i="5" s="1"/>
  <c r="M52" i="5" a="1"/>
  <c r="M52" i="5" s="1"/>
  <c r="P52" i="5" a="1"/>
  <c r="P52" i="5" s="1"/>
  <c r="L52" i="5" a="1"/>
  <c r="L52" i="5" s="1"/>
  <c r="N9" i="5" a="1"/>
  <c r="N9" i="5" s="1"/>
  <c r="M9" i="5" a="1"/>
  <c r="M9" i="5" s="1"/>
  <c r="P9" i="5" a="1"/>
  <c r="P9" i="5" s="1"/>
  <c r="L9" i="5" a="1"/>
  <c r="L9" i="5" s="1"/>
  <c r="Q9" i="5" a="1"/>
  <c r="Q9" i="5" s="1"/>
  <c r="O9" i="5" a="1"/>
  <c r="O9" i="5" s="1"/>
  <c r="N49" i="5" a="1"/>
  <c r="N49" i="5" s="1"/>
  <c r="Q49" i="5" a="1"/>
  <c r="Q49" i="5" s="1"/>
  <c r="M49" i="5" a="1"/>
  <c r="M49" i="5" s="1"/>
  <c r="P49" i="5" a="1"/>
  <c r="P49" i="5" s="1"/>
  <c r="L49" i="5" a="1"/>
  <c r="L49" i="5" s="1"/>
  <c r="O49" i="5" a="1"/>
  <c r="O49" i="5" s="1"/>
  <c r="N81" i="5" a="1"/>
  <c r="N81" i="5" s="1"/>
  <c r="Q81" i="5" a="1"/>
  <c r="Q81" i="5" s="1"/>
  <c r="M81" i="5" a="1"/>
  <c r="M81" i="5" s="1"/>
  <c r="P81" i="5" a="1"/>
  <c r="P81" i="5" s="1"/>
  <c r="L81" i="5" a="1"/>
  <c r="L81" i="5" s="1"/>
  <c r="O81" i="5" a="1"/>
  <c r="O81" i="5" s="1"/>
  <c r="N113" i="5" a="1"/>
  <c r="N113" i="5" s="1"/>
  <c r="Q113" i="5" a="1"/>
  <c r="Q113" i="5" s="1"/>
  <c r="M113" i="5" a="1"/>
  <c r="M113" i="5" s="1"/>
  <c r="P113" i="5" a="1"/>
  <c r="P113" i="5" s="1"/>
  <c r="L113" i="5" a="1"/>
  <c r="L113" i="5" s="1"/>
  <c r="O113" i="5" a="1"/>
  <c r="O113" i="5" s="1"/>
  <c r="O269" i="5" a="1"/>
  <c r="O269" i="5" s="1"/>
  <c r="N269" i="5" a="1"/>
  <c r="N269" i="5" s="1"/>
  <c r="Q269" i="5" a="1"/>
  <c r="Q269" i="5" s="1"/>
  <c r="M269" i="5" a="1"/>
  <c r="M269" i="5" s="1"/>
  <c r="P269" i="5" a="1"/>
  <c r="P269" i="5" s="1"/>
  <c r="L269" i="5" a="1"/>
  <c r="L269" i="5" s="1"/>
  <c r="O145" i="5" a="1"/>
  <c r="O145" i="5" s="1"/>
  <c r="N145" i="5" a="1"/>
  <c r="N145" i="5" s="1"/>
  <c r="M145" i="5" a="1"/>
  <c r="M145" i="5" s="1"/>
  <c r="L145" i="5" a="1"/>
  <c r="L145" i="5" s="1"/>
  <c r="Q145" i="5" a="1"/>
  <c r="Q145" i="5" s="1"/>
  <c r="P145" i="5" a="1"/>
  <c r="P145" i="5" s="1"/>
  <c r="Q34" i="5" a="1"/>
  <c r="Q34" i="5" s="1"/>
  <c r="M34" i="5" a="1"/>
  <c r="M34" i="5" s="1"/>
  <c r="P34" i="5" a="1"/>
  <c r="P34" i="5" s="1"/>
  <c r="L34" i="5" a="1"/>
  <c r="L34" i="5" s="1"/>
  <c r="O34" i="5" a="1"/>
  <c r="O34" i="5" s="1"/>
  <c r="N34" i="5" a="1"/>
  <c r="N34" i="5" s="1"/>
  <c r="Q66" i="5" a="1"/>
  <c r="Q66" i="5" s="1"/>
  <c r="M66" i="5" a="1"/>
  <c r="M66" i="5" s="1"/>
  <c r="P66" i="5" a="1"/>
  <c r="P66" i="5" s="1"/>
  <c r="L66" i="5" a="1"/>
  <c r="L66" i="5" s="1"/>
  <c r="O66" i="5" a="1"/>
  <c r="O66" i="5" s="1"/>
  <c r="N66" i="5" a="1"/>
  <c r="N66" i="5" s="1"/>
  <c r="Q98" i="5" a="1"/>
  <c r="Q98" i="5" s="1"/>
  <c r="M98" i="5" a="1"/>
  <c r="M98" i="5" s="1"/>
  <c r="P98" i="5" a="1"/>
  <c r="P98" i="5" s="1"/>
  <c r="L98" i="5" a="1"/>
  <c r="L98" i="5" s="1"/>
  <c r="O98" i="5" a="1"/>
  <c r="O98" i="5" s="1"/>
  <c r="N98" i="5" a="1"/>
  <c r="N98" i="5" s="1"/>
  <c r="N197" i="5" a="1"/>
  <c r="N197" i="5" s="1"/>
  <c r="M197" i="5" a="1"/>
  <c r="M197" i="5" s="1"/>
  <c r="L197" i="5" a="1"/>
  <c r="L197" i="5" s="1"/>
  <c r="Q197" i="5" a="1"/>
  <c r="Q197" i="5" s="1"/>
  <c r="P197" i="5" a="1"/>
  <c r="P197" i="5" s="1"/>
  <c r="O197" i="5" a="1"/>
  <c r="O197" i="5" s="1"/>
  <c r="O353" i="5" a="1"/>
  <c r="O353" i="5" s="1"/>
  <c r="N353" i="5" a="1"/>
  <c r="N353" i="5" s="1"/>
  <c r="Q353" i="5" a="1"/>
  <c r="Q353" i="5" s="1"/>
  <c r="M353" i="5" a="1"/>
  <c r="M353" i="5" s="1"/>
  <c r="P353" i="5" a="1"/>
  <c r="P353" i="5" s="1"/>
  <c r="L353" i="5" a="1"/>
  <c r="L353" i="5" s="1"/>
  <c r="M217" i="5" a="1"/>
  <c r="M217" i="5" s="1"/>
  <c r="L217" i="5" a="1"/>
  <c r="L217" i="5" s="1"/>
  <c r="O217" i="5" a="1"/>
  <c r="O217" i="5" s="1"/>
  <c r="Q217" i="5" a="1"/>
  <c r="Q217" i="5" s="1"/>
  <c r="P217" i="5" a="1"/>
  <c r="P217" i="5" s="1"/>
  <c r="N217" i="5" a="1"/>
  <c r="N217" i="5" s="1"/>
  <c r="P20" i="5" a="1"/>
  <c r="P20" i="5" s="1"/>
  <c r="L20" i="5" a="1"/>
  <c r="L20" i="5" s="1"/>
  <c r="N20" i="5" a="1"/>
  <c r="N20" i="5" s="1"/>
  <c r="O20" i="5" a="1"/>
  <c r="O20" i="5" s="1"/>
  <c r="Q20" i="5" a="1"/>
  <c r="Q20" i="5" s="1"/>
  <c r="M20" i="5" a="1"/>
  <c r="M20" i="5" s="1"/>
  <c r="P55" i="5" a="1"/>
  <c r="P55" i="5" s="1"/>
  <c r="L55" i="5" a="1"/>
  <c r="L55" i="5" s="1"/>
  <c r="O55" i="5" a="1"/>
  <c r="O55" i="5" s="1"/>
  <c r="N55" i="5" a="1"/>
  <c r="N55" i="5" s="1"/>
  <c r="Q55" i="5" a="1"/>
  <c r="Q55" i="5" s="1"/>
  <c r="M55" i="5" a="1"/>
  <c r="M55" i="5" s="1"/>
  <c r="P87" i="5" a="1"/>
  <c r="P87" i="5" s="1"/>
  <c r="L87" i="5" a="1"/>
  <c r="L87" i="5" s="1"/>
  <c r="O87" i="5" a="1"/>
  <c r="O87" i="5" s="1"/>
  <c r="N87" i="5" a="1"/>
  <c r="N87" i="5" s="1"/>
  <c r="Q87" i="5" a="1"/>
  <c r="Q87" i="5" s="1"/>
  <c r="M87" i="5" a="1"/>
  <c r="M87" i="5" s="1"/>
  <c r="P119" i="5" a="1"/>
  <c r="P119" i="5" s="1"/>
  <c r="L119" i="5" a="1"/>
  <c r="L119" i="5" s="1"/>
  <c r="Q119" i="5" a="1"/>
  <c r="Q119" i="5" s="1"/>
  <c r="O119" i="5" a="1"/>
  <c r="O119" i="5" s="1"/>
  <c r="N119" i="5" a="1"/>
  <c r="N119" i="5" s="1"/>
  <c r="M119" i="5" a="1"/>
  <c r="M119" i="5" s="1"/>
  <c r="O293" i="5" a="1"/>
  <c r="O293" i="5" s="1"/>
  <c r="N293" i="5" a="1"/>
  <c r="N293" i="5" s="1"/>
  <c r="Q293" i="5" a="1"/>
  <c r="Q293" i="5" s="1"/>
  <c r="M293" i="5" a="1"/>
  <c r="M293" i="5" s="1"/>
  <c r="L293" i="5" a="1"/>
  <c r="L293" i="5" s="1"/>
  <c r="P293" i="5" a="1"/>
  <c r="P293" i="5" s="1"/>
  <c r="O24" i="5" a="1"/>
  <c r="O24" i="5" s="1"/>
  <c r="N24" i="5" a="1"/>
  <c r="N24" i="5" s="1"/>
  <c r="Q24" i="5" a="1"/>
  <c r="Q24" i="5" s="1"/>
  <c r="M24" i="5" a="1"/>
  <c r="M24" i="5" s="1"/>
  <c r="P24" i="5" a="1"/>
  <c r="P24" i="5" s="1"/>
  <c r="L24" i="5" a="1"/>
  <c r="L24" i="5" s="1"/>
  <c r="Q134" i="5" a="1"/>
  <c r="Q134" i="5" s="1"/>
  <c r="M134" i="5" a="1"/>
  <c r="M134" i="5" s="1"/>
  <c r="P134" i="5" a="1"/>
  <c r="P134" i="5" s="1"/>
  <c r="O134" i="5" a="1"/>
  <c r="O134" i="5" s="1"/>
  <c r="N134" i="5" a="1"/>
  <c r="N134" i="5" s="1"/>
  <c r="L134" i="5" a="1"/>
  <c r="L134" i="5" s="1"/>
  <c r="Q166" i="5" a="1"/>
  <c r="Q166" i="5" s="1"/>
  <c r="P166" i="5" a="1"/>
  <c r="P166" i="5" s="1"/>
  <c r="O166" i="5" a="1"/>
  <c r="O166" i="5" s="1"/>
  <c r="N166" i="5" a="1"/>
  <c r="N166" i="5" s="1"/>
  <c r="M166" i="5" a="1"/>
  <c r="M166" i="5" s="1"/>
  <c r="L166" i="5" a="1"/>
  <c r="L166" i="5" s="1"/>
  <c r="Q198" i="5" a="1"/>
  <c r="Q198" i="5" s="1"/>
  <c r="P198" i="5" a="1"/>
  <c r="P198" i="5" s="1"/>
  <c r="O198" i="5" a="1"/>
  <c r="O198" i="5" s="1"/>
  <c r="M198" i="5" a="1"/>
  <c r="M198" i="5" s="1"/>
  <c r="N198" i="5" a="1"/>
  <c r="N198" i="5" s="1"/>
  <c r="L198" i="5" a="1"/>
  <c r="L198" i="5" s="1"/>
  <c r="Q230" i="5" a="1"/>
  <c r="Q230" i="5" s="1"/>
  <c r="P230" i="5" a="1"/>
  <c r="P230" i="5" s="1"/>
  <c r="O230" i="5" a="1"/>
  <c r="O230" i="5" s="1"/>
  <c r="N230" i="5" a="1"/>
  <c r="N230" i="5" s="1"/>
  <c r="M230" i="5" a="1"/>
  <c r="M230" i="5" s="1"/>
  <c r="L230" i="5" a="1"/>
  <c r="L230" i="5" s="1"/>
  <c r="N262" i="5" a="1"/>
  <c r="N262" i="5" s="1"/>
  <c r="Q262" i="5" a="1"/>
  <c r="Q262" i="5" s="1"/>
  <c r="M262" i="5" a="1"/>
  <c r="M262" i="5" s="1"/>
  <c r="P262" i="5" a="1"/>
  <c r="P262" i="5" s="1"/>
  <c r="L262" i="5" a="1"/>
  <c r="L262" i="5" s="1"/>
  <c r="O262" i="5" a="1"/>
  <c r="O262" i="5" s="1"/>
  <c r="N294" i="5" a="1"/>
  <c r="N294" i="5" s="1"/>
  <c r="Q294" i="5" a="1"/>
  <c r="Q294" i="5" s="1"/>
  <c r="M294" i="5" a="1"/>
  <c r="M294" i="5" s="1"/>
  <c r="P294" i="5" a="1"/>
  <c r="P294" i="5" s="1"/>
  <c r="L294" i="5" a="1"/>
  <c r="L294" i="5" s="1"/>
  <c r="O294" i="5" a="1"/>
  <c r="O294" i="5" s="1"/>
  <c r="N326" i="5" a="1"/>
  <c r="N326" i="5" s="1"/>
  <c r="Q326" i="5" a="1"/>
  <c r="Q326" i="5" s="1"/>
  <c r="M326" i="5" a="1"/>
  <c r="M326" i="5" s="1"/>
  <c r="P326" i="5" a="1"/>
  <c r="P326" i="5" s="1"/>
  <c r="L326" i="5" a="1"/>
  <c r="L326" i="5" s="1"/>
  <c r="O326" i="5" a="1"/>
  <c r="O326" i="5" s="1"/>
  <c r="N358" i="5" a="1"/>
  <c r="N358" i="5" s="1"/>
  <c r="Q358" i="5" a="1"/>
  <c r="Q358" i="5" s="1"/>
  <c r="M358" i="5" a="1"/>
  <c r="M358" i="5" s="1"/>
  <c r="P358" i="5" a="1"/>
  <c r="P358" i="5" s="1"/>
  <c r="L358" i="5" a="1"/>
  <c r="L358" i="5" s="1"/>
  <c r="O358" i="5" a="1"/>
  <c r="O358" i="5" s="1"/>
  <c r="Q127" i="5" a="1"/>
  <c r="Q127" i="5" s="1"/>
  <c r="P127" i="5" a="1"/>
  <c r="P127" i="5" s="1"/>
  <c r="O127" i="5" a="1"/>
  <c r="O127" i="5" s="1"/>
  <c r="N127" i="5" a="1"/>
  <c r="N127" i="5" s="1"/>
  <c r="M127" i="5" a="1"/>
  <c r="M127" i="5" s="1"/>
  <c r="L127" i="5" a="1"/>
  <c r="L127" i="5" s="1"/>
  <c r="Q159" i="5" a="1"/>
  <c r="Q159" i="5" s="1"/>
  <c r="P159" i="5" a="1"/>
  <c r="P159" i="5" s="1"/>
  <c r="O159" i="5" a="1"/>
  <c r="O159" i="5" s="1"/>
  <c r="N159" i="5" a="1"/>
  <c r="N159" i="5" s="1"/>
  <c r="M159" i="5" a="1"/>
  <c r="M159" i="5" s="1"/>
  <c r="L159" i="5" a="1"/>
  <c r="L159" i="5" s="1"/>
  <c r="Q191" i="5" a="1"/>
  <c r="Q191" i="5" s="1"/>
  <c r="P191" i="5" a="1"/>
  <c r="P191" i="5" s="1"/>
  <c r="O191" i="5" a="1"/>
  <c r="O191" i="5" s="1"/>
  <c r="N191" i="5" a="1"/>
  <c r="N191" i="5" s="1"/>
  <c r="M191" i="5" a="1"/>
  <c r="M191" i="5" s="1"/>
  <c r="L191" i="5" a="1"/>
  <c r="L191" i="5" s="1"/>
  <c r="Q223" i="5" a="1"/>
  <c r="Q223" i="5" s="1"/>
  <c r="P223" i="5" a="1"/>
  <c r="P223" i="5" s="1"/>
  <c r="O223" i="5" a="1"/>
  <c r="O223" i="5" s="1"/>
  <c r="N223" i="5" a="1"/>
  <c r="N223" i="5" s="1"/>
  <c r="M223" i="5" a="1"/>
  <c r="M223" i="5" s="1"/>
  <c r="L223" i="5" a="1"/>
  <c r="L223" i="5" s="1"/>
  <c r="Q255" i="5" a="1"/>
  <c r="Q255" i="5" s="1"/>
  <c r="M255" i="5" a="1"/>
  <c r="M255" i="5" s="1"/>
  <c r="P255" i="5" a="1"/>
  <c r="P255" i="5" s="1"/>
  <c r="L255" i="5" a="1"/>
  <c r="L255" i="5" s="1"/>
  <c r="O255" i="5" a="1"/>
  <c r="O255" i="5" s="1"/>
  <c r="N255" i="5" a="1"/>
  <c r="N255" i="5" s="1"/>
  <c r="Q287" i="5" a="1"/>
  <c r="Q287" i="5" s="1"/>
  <c r="M287" i="5" a="1"/>
  <c r="M287" i="5" s="1"/>
  <c r="P287" i="5" a="1"/>
  <c r="P287" i="5" s="1"/>
  <c r="L287" i="5" a="1"/>
  <c r="L287" i="5" s="1"/>
  <c r="O287" i="5" a="1"/>
  <c r="O287" i="5" s="1"/>
  <c r="N287" i="5" a="1"/>
  <c r="N287" i="5" s="1"/>
  <c r="Q319" i="5" a="1"/>
  <c r="Q319" i="5" s="1"/>
  <c r="M319" i="5" a="1"/>
  <c r="M319" i="5" s="1"/>
  <c r="P319" i="5" a="1"/>
  <c r="P319" i="5" s="1"/>
  <c r="L319" i="5" a="1"/>
  <c r="L319" i="5" s="1"/>
  <c r="O319" i="5" a="1"/>
  <c r="O319" i="5" s="1"/>
  <c r="N319" i="5" a="1"/>
  <c r="N319" i="5" s="1"/>
  <c r="Q351" i="5" a="1"/>
  <c r="Q351" i="5" s="1"/>
  <c r="M351" i="5" a="1"/>
  <c r="M351" i="5" s="1"/>
  <c r="P351" i="5" a="1"/>
  <c r="P351" i="5" s="1"/>
  <c r="L351" i="5" a="1"/>
  <c r="L351" i="5" s="1"/>
  <c r="O351" i="5" a="1"/>
  <c r="O351" i="5" s="1"/>
  <c r="N351" i="5" a="1"/>
  <c r="N351" i="5" s="1"/>
  <c r="M396" i="5" a="1"/>
  <c r="M396" i="5" s="1"/>
  <c r="L396" i="5" a="1"/>
  <c r="L396" i="5" s="1"/>
  <c r="Q396" i="5" a="1"/>
  <c r="Q396" i="5" s="1"/>
  <c r="P396" i="5" a="1"/>
  <c r="P396" i="5" s="1"/>
  <c r="O396" i="5" a="1"/>
  <c r="O396" i="5" s="1"/>
  <c r="N396" i="5" a="1"/>
  <c r="N396" i="5" s="1"/>
  <c r="M148" i="5" a="1"/>
  <c r="M148" i="5" s="1"/>
  <c r="L148" i="5" a="1"/>
  <c r="L148" i="5" s="1"/>
  <c r="O148" i="5" a="1"/>
  <c r="O148" i="5" s="1"/>
  <c r="Q148" i="5" a="1"/>
  <c r="Q148" i="5" s="1"/>
  <c r="P148" i="5" a="1"/>
  <c r="P148" i="5" s="1"/>
  <c r="N148" i="5" a="1"/>
  <c r="N148" i="5" s="1"/>
  <c r="M180" i="5" a="1"/>
  <c r="M180" i="5" s="1"/>
  <c r="L180" i="5" a="1"/>
  <c r="L180" i="5" s="1"/>
  <c r="Q180" i="5" a="1"/>
  <c r="Q180" i="5" s="1"/>
  <c r="O180" i="5" a="1"/>
  <c r="O180" i="5" s="1"/>
  <c r="P180" i="5" a="1"/>
  <c r="P180" i="5" s="1"/>
  <c r="N180" i="5" a="1"/>
  <c r="N180" i="5" s="1"/>
  <c r="M212" i="5" a="1"/>
  <c r="M212" i="5" s="1"/>
  <c r="L212" i="5" a="1"/>
  <c r="L212" i="5" s="1"/>
  <c r="Q212" i="5" a="1"/>
  <c r="Q212" i="5" s="1"/>
  <c r="O212" i="5" a="1"/>
  <c r="O212" i="5" s="1"/>
  <c r="P212" i="5" a="1"/>
  <c r="P212" i="5" s="1"/>
  <c r="N212" i="5" a="1"/>
  <c r="N212" i="5" s="1"/>
  <c r="P244" i="5" a="1"/>
  <c r="P244" i="5" s="1"/>
  <c r="L244" i="5" a="1"/>
  <c r="L244" i="5" s="1"/>
  <c r="O244" i="5" a="1"/>
  <c r="O244" i="5" s="1"/>
  <c r="N244" i="5" a="1"/>
  <c r="N244" i="5" s="1"/>
  <c r="Q244" i="5" a="1"/>
  <c r="Q244" i="5" s="1"/>
  <c r="M244" i="5" a="1"/>
  <c r="M244" i="5" s="1"/>
  <c r="P276" i="5" a="1"/>
  <c r="P276" i="5" s="1"/>
  <c r="L276" i="5" a="1"/>
  <c r="L276" i="5" s="1"/>
  <c r="O276" i="5" a="1"/>
  <c r="O276" i="5" s="1"/>
  <c r="N276" i="5" a="1"/>
  <c r="N276" i="5" s="1"/>
  <c r="Q276" i="5" a="1"/>
  <c r="Q276" i="5" s="1"/>
  <c r="M276" i="5" a="1"/>
  <c r="M276" i="5" s="1"/>
  <c r="P308" i="5" a="1"/>
  <c r="P308" i="5" s="1"/>
  <c r="L308" i="5" a="1"/>
  <c r="L308" i="5" s="1"/>
  <c r="O308" i="5" a="1"/>
  <c r="O308" i="5" s="1"/>
  <c r="N308" i="5" a="1"/>
  <c r="N308" i="5" s="1"/>
  <c r="Q308" i="5" a="1"/>
  <c r="Q308" i="5" s="1"/>
  <c r="M308" i="5" a="1"/>
  <c r="M308" i="5" s="1"/>
  <c r="P340" i="5" a="1"/>
  <c r="P340" i="5" s="1"/>
  <c r="L340" i="5" a="1"/>
  <c r="L340" i="5" s="1"/>
  <c r="O340" i="5" a="1"/>
  <c r="O340" i="5" s="1"/>
  <c r="N340" i="5" a="1"/>
  <c r="N340" i="5" s="1"/>
  <c r="Q340" i="5" a="1"/>
  <c r="Q340" i="5" s="1"/>
  <c r="M340" i="5" a="1"/>
  <c r="M340" i="5" s="1"/>
  <c r="P372" i="5" a="1"/>
  <c r="P372" i="5" s="1"/>
  <c r="L372" i="5" a="1"/>
  <c r="L372" i="5" s="1"/>
  <c r="O372" i="5" a="1"/>
  <c r="O372" i="5" s="1"/>
  <c r="N372" i="5" a="1"/>
  <c r="N372" i="5" s="1"/>
  <c r="Q372" i="5" a="1"/>
  <c r="Q372" i="5" s="1"/>
  <c r="M372" i="5" a="1"/>
  <c r="M372" i="5" s="1"/>
  <c r="P385" i="5" a="1"/>
  <c r="P385" i="5" s="1"/>
  <c r="O385" i="5" a="1"/>
  <c r="O385" i="5" s="1"/>
  <c r="N385" i="5" a="1"/>
  <c r="N385" i="5" s="1"/>
  <c r="M385" i="5" a="1"/>
  <c r="M385" i="5" s="1"/>
  <c r="L385" i="5" a="1"/>
  <c r="L385" i="5" s="1"/>
  <c r="Q385" i="5" a="1"/>
  <c r="Q385" i="5" s="1"/>
  <c r="O417" i="5" a="1"/>
  <c r="O417" i="5" s="1"/>
  <c r="N417" i="5" a="1"/>
  <c r="N417" i="5" s="1"/>
  <c r="M417" i="5" a="1"/>
  <c r="M417" i="5" s="1"/>
  <c r="L417" i="5" a="1"/>
  <c r="L417" i="5" s="1"/>
  <c r="Q417" i="5" a="1"/>
  <c r="Q417" i="5" s="1"/>
  <c r="P417" i="5" a="1"/>
  <c r="P417" i="5" s="1"/>
  <c r="Q449" i="5" a="1"/>
  <c r="Q449" i="5" s="1"/>
  <c r="M449" i="5" a="1"/>
  <c r="M449" i="5" s="1"/>
  <c r="P449" i="5" a="1"/>
  <c r="P449" i="5" s="1"/>
  <c r="L449" i="5" a="1"/>
  <c r="L449" i="5" s="1"/>
  <c r="O449" i="5" a="1"/>
  <c r="O449" i="5" s="1"/>
  <c r="N449" i="5" a="1"/>
  <c r="N449" i="5" s="1"/>
  <c r="N481" i="5" a="1"/>
  <c r="N481" i="5" s="1"/>
  <c r="Q481" i="5" a="1"/>
  <c r="Q481" i="5" s="1"/>
  <c r="M481" i="5" a="1"/>
  <c r="M481" i="5" s="1"/>
  <c r="P481" i="5" a="1"/>
  <c r="P481" i="5" s="1"/>
  <c r="L481" i="5" a="1"/>
  <c r="L481" i="5" s="1"/>
  <c r="O481" i="5" a="1"/>
  <c r="O481" i="5" s="1"/>
  <c r="Q386" i="5" a="1"/>
  <c r="Q386" i="5" s="1"/>
  <c r="L386" i="5" a="1"/>
  <c r="L386" i="5" s="1"/>
  <c r="P386" i="5" a="1"/>
  <c r="P386" i="5" s="1"/>
  <c r="O386" i="5" a="1"/>
  <c r="O386" i="5" s="1"/>
  <c r="N386" i="5" a="1"/>
  <c r="N386" i="5" s="1"/>
  <c r="M386" i="5" a="1"/>
  <c r="M386" i="5" s="1"/>
  <c r="N418" i="5" a="1"/>
  <c r="N418" i="5" s="1"/>
  <c r="M418" i="5" a="1"/>
  <c r="M418" i="5" s="1"/>
  <c r="L418" i="5" a="1"/>
  <c r="L418" i="5" s="1"/>
  <c r="Q418" i="5" a="1"/>
  <c r="Q418" i="5" s="1"/>
  <c r="P418" i="5" a="1"/>
  <c r="P418" i="5" s="1"/>
  <c r="O418" i="5" a="1"/>
  <c r="O418" i="5" s="1"/>
  <c r="P450" i="5" a="1"/>
  <c r="P450" i="5" s="1"/>
  <c r="L450" i="5" a="1"/>
  <c r="L450" i="5" s="1"/>
  <c r="O450" i="5" a="1"/>
  <c r="O450" i="5" s="1"/>
  <c r="Q450" i="5" a="1"/>
  <c r="Q450" i="5" s="1"/>
  <c r="N450" i="5" a="1"/>
  <c r="N450" i="5" s="1"/>
  <c r="M450" i="5" a="1"/>
  <c r="M450" i="5" s="1"/>
  <c r="Q482" i="5" a="1"/>
  <c r="Q482" i="5" s="1"/>
  <c r="M482" i="5" a="1"/>
  <c r="M482" i="5" s="1"/>
  <c r="P482" i="5" a="1"/>
  <c r="P482" i="5" s="1"/>
  <c r="L482" i="5" a="1"/>
  <c r="L482" i="5" s="1"/>
  <c r="O482" i="5" a="1"/>
  <c r="O482" i="5" s="1"/>
  <c r="N482" i="5" a="1"/>
  <c r="N482" i="5" s="1"/>
  <c r="O427" i="5" a="1"/>
  <c r="O427" i="5" s="1"/>
  <c r="Q427" i="5" a="1"/>
  <c r="Q427" i="5" s="1"/>
  <c r="P427" i="5" a="1"/>
  <c r="P427" i="5" s="1"/>
  <c r="N427" i="5" a="1"/>
  <c r="N427" i="5" s="1"/>
  <c r="M427" i="5" a="1"/>
  <c r="M427" i="5" s="1"/>
  <c r="L427" i="5" a="1"/>
  <c r="L427" i="5" s="1"/>
  <c r="P459" i="5" a="1"/>
  <c r="P459" i="5" s="1"/>
  <c r="L459" i="5" a="1"/>
  <c r="L459" i="5" s="1"/>
  <c r="O459" i="5" a="1"/>
  <c r="O459" i="5" s="1"/>
  <c r="N459" i="5" a="1"/>
  <c r="N459" i="5" s="1"/>
  <c r="Q459" i="5" a="1"/>
  <c r="Q459" i="5" s="1"/>
  <c r="M459" i="5" a="1"/>
  <c r="M459" i="5" s="1"/>
  <c r="O745" i="5" a="1"/>
  <c r="O745" i="5" s="1"/>
  <c r="Q745" i="5" a="1"/>
  <c r="Q745" i="5" s="1"/>
  <c r="P745" i="5" a="1"/>
  <c r="P745" i="5" s="1"/>
  <c r="N745" i="5" a="1"/>
  <c r="N745" i="5" s="1"/>
  <c r="M745" i="5" a="1"/>
  <c r="M745" i="5" s="1"/>
  <c r="L745" i="5" a="1"/>
  <c r="L745" i="5" s="1"/>
  <c r="N436" i="5" a="1"/>
  <c r="N436" i="5" s="1"/>
  <c r="Q436" i="5" a="1"/>
  <c r="Q436" i="5" s="1"/>
  <c r="M436" i="5" a="1"/>
  <c r="M436" i="5" s="1"/>
  <c r="P436" i="5" a="1"/>
  <c r="P436" i="5" s="1"/>
  <c r="O436" i="5" a="1"/>
  <c r="O436" i="5" s="1"/>
  <c r="L436" i="5" a="1"/>
  <c r="L436" i="5" s="1"/>
  <c r="O468" i="5" a="1"/>
  <c r="O468" i="5" s="1"/>
  <c r="N468" i="5" a="1"/>
  <c r="N468" i="5" s="1"/>
  <c r="Q468" i="5" a="1"/>
  <c r="Q468" i="5" s="1"/>
  <c r="M468" i="5" a="1"/>
  <c r="M468" i="5" s="1"/>
  <c r="P468" i="5" a="1"/>
  <c r="P468" i="5" s="1"/>
  <c r="L468" i="5" a="1"/>
  <c r="L468" i="5" s="1"/>
  <c r="M496" i="5" a="1"/>
  <c r="M496" i="5" s="1"/>
  <c r="L496" i="5" a="1"/>
  <c r="L496" i="5" s="1"/>
  <c r="Q496" i="5" a="1"/>
  <c r="Q496" i="5" s="1"/>
  <c r="P496" i="5" a="1"/>
  <c r="P496" i="5" s="1"/>
  <c r="O496" i="5" a="1"/>
  <c r="O496" i="5" s="1"/>
  <c r="N496" i="5" a="1"/>
  <c r="N496" i="5" s="1"/>
  <c r="M528" i="5" a="1"/>
  <c r="M528" i="5" s="1"/>
  <c r="L528" i="5" a="1"/>
  <c r="L528" i="5" s="1"/>
  <c r="Q528" i="5" a="1"/>
  <c r="Q528" i="5" s="1"/>
  <c r="P528" i="5" a="1"/>
  <c r="P528" i="5" s="1"/>
  <c r="O528" i="5" a="1"/>
  <c r="O528" i="5" s="1"/>
  <c r="N528" i="5" a="1"/>
  <c r="N528" i="5" s="1"/>
  <c r="N560" i="5" a="1"/>
  <c r="N560" i="5" s="1"/>
  <c r="Q560" i="5" a="1"/>
  <c r="Q560" i="5" s="1"/>
  <c r="M560" i="5" a="1"/>
  <c r="M560" i="5" s="1"/>
  <c r="P560" i="5" a="1"/>
  <c r="P560" i="5" s="1"/>
  <c r="L560" i="5" a="1"/>
  <c r="L560" i="5" s="1"/>
  <c r="O560" i="5" a="1"/>
  <c r="O560" i="5" s="1"/>
  <c r="O639" i="5" a="1"/>
  <c r="O639" i="5" s="1"/>
  <c r="N639" i="5" a="1"/>
  <c r="N639" i="5" s="1"/>
  <c r="Q639" i="5" a="1"/>
  <c r="Q639" i="5" s="1"/>
  <c r="M639" i="5" a="1"/>
  <c r="M639" i="5" s="1"/>
  <c r="P639" i="5" a="1"/>
  <c r="P639" i="5" s="1"/>
  <c r="L639" i="5" a="1"/>
  <c r="L639" i="5" s="1"/>
  <c r="P509" i="5" a="1"/>
  <c r="P509" i="5" s="1"/>
  <c r="O509" i="5" a="1"/>
  <c r="O509" i="5" s="1"/>
  <c r="N509" i="5" a="1"/>
  <c r="N509" i="5" s="1"/>
  <c r="M509" i="5" a="1"/>
  <c r="M509" i="5" s="1"/>
  <c r="L509" i="5" a="1"/>
  <c r="L509" i="5" s="1"/>
  <c r="Q509" i="5" a="1"/>
  <c r="Q509" i="5" s="1"/>
  <c r="Q541" i="5" a="1"/>
  <c r="Q541" i="5" s="1"/>
  <c r="M541" i="5" a="1"/>
  <c r="M541" i="5" s="1"/>
  <c r="P541" i="5" a="1"/>
  <c r="P541" i="5" s="1"/>
  <c r="L541" i="5" a="1"/>
  <c r="L541" i="5" s="1"/>
  <c r="O541" i="5" a="1"/>
  <c r="O541" i="5" s="1"/>
  <c r="N541" i="5" a="1"/>
  <c r="N541" i="5" s="1"/>
  <c r="Q573" i="5" a="1"/>
  <c r="Q573" i="5" s="1"/>
  <c r="M573" i="5" a="1"/>
  <c r="M573" i="5" s="1"/>
  <c r="P573" i="5" a="1"/>
  <c r="P573" i="5" s="1"/>
  <c r="L573" i="5" a="1"/>
  <c r="L573" i="5" s="1"/>
  <c r="O573" i="5" a="1"/>
  <c r="O573" i="5" s="1"/>
  <c r="N573" i="5" a="1"/>
  <c r="N573" i="5" s="1"/>
  <c r="Q705" i="5" a="1"/>
  <c r="Q705" i="5" s="1"/>
  <c r="P705" i="5" a="1"/>
  <c r="P705" i="5" s="1"/>
  <c r="O705" i="5" a="1"/>
  <c r="O705" i="5" s="1"/>
  <c r="N705" i="5" a="1"/>
  <c r="N705" i="5" s="1"/>
  <c r="M705" i="5" a="1"/>
  <c r="M705" i="5" s="1"/>
  <c r="L705" i="5" a="1"/>
  <c r="L705" i="5" s="1"/>
  <c r="Q514" i="5" a="1"/>
  <c r="Q514" i="5" s="1"/>
  <c r="P514" i="5" a="1"/>
  <c r="P514" i="5" s="1"/>
  <c r="O514" i="5" a="1"/>
  <c r="O514" i="5" s="1"/>
  <c r="N514" i="5" a="1"/>
  <c r="N514" i="5" s="1"/>
  <c r="M514" i="5" a="1"/>
  <c r="M514" i="5" s="1"/>
  <c r="L514" i="5" a="1"/>
  <c r="L514" i="5" s="1"/>
  <c r="P546" i="5" a="1"/>
  <c r="P546" i="5" s="1"/>
  <c r="L546" i="5" a="1"/>
  <c r="L546" i="5" s="1"/>
  <c r="O546" i="5" a="1"/>
  <c r="O546" i="5" s="1"/>
  <c r="N546" i="5" a="1"/>
  <c r="N546" i="5" s="1"/>
  <c r="Q546" i="5" a="1"/>
  <c r="Q546" i="5" s="1"/>
  <c r="M546" i="5" a="1"/>
  <c r="M546" i="5" s="1"/>
  <c r="P578" i="5" a="1"/>
  <c r="P578" i="5" s="1"/>
  <c r="L578" i="5" a="1"/>
  <c r="L578" i="5" s="1"/>
  <c r="O578" i="5" a="1"/>
  <c r="O578" i="5" s="1"/>
  <c r="N578" i="5" a="1"/>
  <c r="N578" i="5" s="1"/>
  <c r="Q578" i="5" a="1"/>
  <c r="Q578" i="5" s="1"/>
  <c r="M578" i="5" a="1"/>
  <c r="M578" i="5" s="1"/>
  <c r="N487" i="5" a="1"/>
  <c r="N487" i="5" s="1"/>
  <c r="M487" i="5" a="1"/>
  <c r="M487" i="5" s="1"/>
  <c r="L487" i="5" a="1"/>
  <c r="L487" i="5" s="1"/>
  <c r="Q487" i="5" a="1"/>
  <c r="Q487" i="5" s="1"/>
  <c r="P487" i="5" a="1"/>
  <c r="P487" i="5" s="1"/>
  <c r="O487" i="5" a="1"/>
  <c r="O487" i="5" s="1"/>
  <c r="N519" i="5" a="1"/>
  <c r="N519" i="5" s="1"/>
  <c r="M519" i="5" a="1"/>
  <c r="M519" i="5" s="1"/>
  <c r="L519" i="5" a="1"/>
  <c r="L519" i="5" s="1"/>
  <c r="Q519" i="5" a="1"/>
  <c r="Q519" i="5" s="1"/>
  <c r="P519" i="5" a="1"/>
  <c r="P519" i="5" s="1"/>
  <c r="O519" i="5" a="1"/>
  <c r="O519" i="5" s="1"/>
  <c r="O551" i="5" a="1"/>
  <c r="O551" i="5" s="1"/>
  <c r="N551" i="5" a="1"/>
  <c r="N551" i="5" s="1"/>
  <c r="Q551" i="5" a="1"/>
  <c r="Q551" i="5" s="1"/>
  <c r="M551" i="5" a="1"/>
  <c r="M551" i="5" s="1"/>
  <c r="L551" i="5" a="1"/>
  <c r="L551" i="5" s="1"/>
  <c r="P551" i="5" a="1"/>
  <c r="P551" i="5" s="1"/>
  <c r="Q599" i="5" a="1"/>
  <c r="Q599" i="5" s="1"/>
  <c r="P599" i="5" a="1"/>
  <c r="P599" i="5" s="1"/>
  <c r="O599" i="5" a="1"/>
  <c r="O599" i="5" s="1"/>
  <c r="N599" i="5" a="1"/>
  <c r="N599" i="5" s="1"/>
  <c r="M599" i="5" a="1"/>
  <c r="M599" i="5" s="1"/>
  <c r="L599" i="5" a="1"/>
  <c r="L599" i="5" s="1"/>
  <c r="Q604" i="5" a="1"/>
  <c r="Q604" i="5" s="1"/>
  <c r="P604" i="5" a="1"/>
  <c r="P604" i="5" s="1"/>
  <c r="O604" i="5" a="1"/>
  <c r="O604" i="5" s="1"/>
  <c r="N604" i="5" a="1"/>
  <c r="N604" i="5" s="1"/>
  <c r="M604" i="5" a="1"/>
  <c r="M604" i="5" s="1"/>
  <c r="L604" i="5" a="1"/>
  <c r="L604" i="5" s="1"/>
  <c r="N636" i="5" a="1"/>
  <c r="N636" i="5" s="1"/>
  <c r="Q636" i="5" a="1"/>
  <c r="Q636" i="5" s="1"/>
  <c r="M636" i="5" a="1"/>
  <c r="M636" i="5" s="1"/>
  <c r="P636" i="5" a="1"/>
  <c r="P636" i="5" s="1"/>
  <c r="L636" i="5" a="1"/>
  <c r="L636" i="5" s="1"/>
  <c r="O636" i="5" a="1"/>
  <c r="O636" i="5" s="1"/>
  <c r="O713" i="5" a="1"/>
  <c r="O713" i="5" s="1"/>
  <c r="N713" i="5" a="1"/>
  <c r="N713" i="5" s="1"/>
  <c r="M713" i="5" a="1"/>
  <c r="M713" i="5" s="1"/>
  <c r="L713" i="5" a="1"/>
  <c r="L713" i="5" s="1"/>
  <c r="Q713" i="5" a="1"/>
  <c r="Q713" i="5" s="1"/>
  <c r="P713" i="5" a="1"/>
  <c r="P713" i="5" s="1"/>
  <c r="O669" i="5" a="1"/>
  <c r="O669" i="5" s="1"/>
  <c r="N669" i="5" a="1"/>
  <c r="N669" i="5" s="1"/>
  <c r="M669" i="5" a="1"/>
  <c r="M669" i="5" s="1"/>
  <c r="L669" i="5" a="1"/>
  <c r="L669" i="5" s="1"/>
  <c r="Q669" i="5" a="1"/>
  <c r="Q669" i="5" s="1"/>
  <c r="P669" i="5" a="1"/>
  <c r="P669" i="5" s="1"/>
  <c r="M601" i="5" a="1"/>
  <c r="M601" i="5" s="1"/>
  <c r="L601" i="5" a="1"/>
  <c r="L601" i="5" s="1"/>
  <c r="Q601" i="5" a="1"/>
  <c r="Q601" i="5" s="1"/>
  <c r="P601" i="5" a="1"/>
  <c r="P601" i="5" s="1"/>
  <c r="O601" i="5" a="1"/>
  <c r="O601" i="5" s="1"/>
  <c r="N601" i="5" a="1"/>
  <c r="N601" i="5" s="1"/>
  <c r="Q633" i="5" a="1"/>
  <c r="Q633" i="5" s="1"/>
  <c r="M633" i="5" a="1"/>
  <c r="M633" i="5" s="1"/>
  <c r="O633" i="5" a="1"/>
  <c r="O633" i="5" s="1"/>
  <c r="N633" i="5" a="1"/>
  <c r="N633" i="5" s="1"/>
  <c r="L633" i="5" a="1"/>
  <c r="L633" i="5" s="1"/>
  <c r="P633" i="5" a="1"/>
  <c r="P633" i="5" s="1"/>
  <c r="N689" i="5" a="1"/>
  <c r="N689" i="5" s="1"/>
  <c r="M689" i="5" a="1"/>
  <c r="M689" i="5" s="1"/>
  <c r="L689" i="5" a="1"/>
  <c r="L689" i="5" s="1"/>
  <c r="Q689" i="5" a="1"/>
  <c r="Q689" i="5" s="1"/>
  <c r="P689" i="5" a="1"/>
  <c r="P689" i="5" s="1"/>
  <c r="O689" i="5" a="1"/>
  <c r="O689" i="5" s="1"/>
  <c r="O890" i="5" a="1"/>
  <c r="O890" i="5" s="1"/>
  <c r="N890" i="5" a="1"/>
  <c r="N890" i="5" s="1"/>
  <c r="Q890" i="5" a="1"/>
  <c r="Q890" i="5" s="1"/>
  <c r="M890" i="5" a="1"/>
  <c r="M890" i="5" s="1"/>
  <c r="P890" i="5" a="1"/>
  <c r="P890" i="5" s="1"/>
  <c r="L890" i="5" a="1"/>
  <c r="L890" i="5" s="1"/>
  <c r="O610" i="5" a="1"/>
  <c r="O610" i="5" s="1"/>
  <c r="N610" i="5" a="1"/>
  <c r="N610" i="5" s="1"/>
  <c r="M610" i="5" a="1"/>
  <c r="M610" i="5" s="1"/>
  <c r="L610" i="5" a="1"/>
  <c r="L610" i="5" s="1"/>
  <c r="Q610" i="5" a="1"/>
  <c r="Q610" i="5" s="1"/>
  <c r="P610" i="5" a="1"/>
  <c r="P610" i="5" s="1"/>
  <c r="P642" i="5" a="1"/>
  <c r="P642" i="5" s="1"/>
  <c r="L642" i="5" a="1"/>
  <c r="L642" i="5" s="1"/>
  <c r="O642" i="5" a="1"/>
  <c r="O642" i="5" s="1"/>
  <c r="N642" i="5" a="1"/>
  <c r="N642" i="5" s="1"/>
  <c r="Q642" i="5" a="1"/>
  <c r="Q642" i="5" s="1"/>
  <c r="M642" i="5" a="1"/>
  <c r="M642" i="5" s="1"/>
  <c r="L729" i="5" a="1"/>
  <c r="L729" i="5" s="1"/>
  <c r="Q729" i="5" a="1"/>
  <c r="Q729" i="5" s="1"/>
  <c r="P729" i="5" a="1"/>
  <c r="P729" i="5" s="1"/>
  <c r="O729" i="5" a="1"/>
  <c r="O729" i="5" s="1"/>
  <c r="N729" i="5" a="1"/>
  <c r="N729" i="5" s="1"/>
  <c r="M729" i="5" a="1"/>
  <c r="M729" i="5" s="1"/>
  <c r="P666" i="5" a="1"/>
  <c r="P666" i="5" s="1"/>
  <c r="O666" i="5" a="1"/>
  <c r="O666" i="5" s="1"/>
  <c r="N666" i="5" a="1"/>
  <c r="N666" i="5" s="1"/>
  <c r="M666" i="5" a="1"/>
  <c r="M666" i="5" s="1"/>
  <c r="L666" i="5" a="1"/>
  <c r="L666" i="5" s="1"/>
  <c r="Q666" i="5" a="1"/>
  <c r="Q666" i="5" s="1"/>
  <c r="P698" i="5" a="1"/>
  <c r="P698" i="5" s="1"/>
  <c r="O698" i="5" a="1"/>
  <c r="O698" i="5" s="1"/>
  <c r="N698" i="5" a="1"/>
  <c r="N698" i="5" s="1"/>
  <c r="M698" i="5" a="1"/>
  <c r="M698" i="5" s="1"/>
  <c r="L698" i="5" a="1"/>
  <c r="L698" i="5" s="1"/>
  <c r="Q698" i="5" a="1"/>
  <c r="Q698" i="5" s="1"/>
  <c r="P730" i="5" a="1"/>
  <c r="P730" i="5" s="1"/>
  <c r="O730" i="5" a="1"/>
  <c r="O730" i="5" s="1"/>
  <c r="N730" i="5" a="1"/>
  <c r="N730" i="5" s="1"/>
  <c r="M730" i="5" a="1"/>
  <c r="M730" i="5" s="1"/>
  <c r="L730" i="5" a="1"/>
  <c r="L730" i="5" s="1"/>
  <c r="Q730" i="5" a="1"/>
  <c r="Q730" i="5" s="1"/>
  <c r="N762" i="5" a="1"/>
  <c r="N762" i="5" s="1"/>
  <c r="Q762" i="5" a="1"/>
  <c r="Q762" i="5" s="1"/>
  <c r="M762" i="5" a="1"/>
  <c r="M762" i="5" s="1"/>
  <c r="P762" i="5" a="1"/>
  <c r="P762" i="5" s="1"/>
  <c r="L762" i="5" a="1"/>
  <c r="L762" i="5" s="1"/>
  <c r="O762" i="5" a="1"/>
  <c r="O762" i="5" s="1"/>
  <c r="N794" i="5" a="1"/>
  <c r="N794" i="5" s="1"/>
  <c r="Q794" i="5" a="1"/>
  <c r="Q794" i="5" s="1"/>
  <c r="M794" i="5" a="1"/>
  <c r="M794" i="5" s="1"/>
  <c r="P794" i="5" a="1"/>
  <c r="P794" i="5" s="1"/>
  <c r="L794" i="5" a="1"/>
  <c r="L794" i="5" s="1"/>
  <c r="O794" i="5" a="1"/>
  <c r="O794" i="5" s="1"/>
  <c r="Q683" i="5" a="1"/>
  <c r="Q683" i="5" s="1"/>
  <c r="P683" i="5" a="1"/>
  <c r="P683" i="5" s="1"/>
  <c r="O683" i="5" a="1"/>
  <c r="O683" i="5" s="1"/>
  <c r="N683" i="5" a="1"/>
  <c r="N683" i="5" s="1"/>
  <c r="M683" i="5" a="1"/>
  <c r="M683" i="5" s="1"/>
  <c r="L683" i="5" a="1"/>
  <c r="L683" i="5" s="1"/>
  <c r="Q715" i="5" a="1"/>
  <c r="Q715" i="5" s="1"/>
  <c r="P715" i="5" a="1"/>
  <c r="P715" i="5" s="1"/>
  <c r="O715" i="5" a="1"/>
  <c r="O715" i="5" s="1"/>
  <c r="N715" i="5" a="1"/>
  <c r="N715" i="5" s="1"/>
  <c r="M715" i="5" a="1"/>
  <c r="M715" i="5" s="1"/>
  <c r="L715" i="5" a="1"/>
  <c r="L715" i="5" s="1"/>
  <c r="Q747" i="5" a="1"/>
  <c r="Q747" i="5" s="1"/>
  <c r="M747" i="5" a="1"/>
  <c r="M747" i="5" s="1"/>
  <c r="P747" i="5" a="1"/>
  <c r="P747" i="5" s="1"/>
  <c r="O747" i="5" a="1"/>
  <c r="O747" i="5" s="1"/>
  <c r="N747" i="5" a="1"/>
  <c r="N747" i="5" s="1"/>
  <c r="L747" i="5" a="1"/>
  <c r="L747" i="5" s="1"/>
  <c r="Q779" i="5" a="1"/>
  <c r="Q779" i="5" s="1"/>
  <c r="M779" i="5" a="1"/>
  <c r="M779" i="5" s="1"/>
  <c r="P779" i="5" a="1"/>
  <c r="P779" i="5" s="1"/>
  <c r="L779" i="5" a="1"/>
  <c r="L779" i="5" s="1"/>
  <c r="O779" i="5" a="1"/>
  <c r="O779" i="5" s="1"/>
  <c r="N779" i="5" a="1"/>
  <c r="N779" i="5" s="1"/>
  <c r="M672" i="5" a="1"/>
  <c r="M672" i="5" s="1"/>
  <c r="L672" i="5" a="1"/>
  <c r="L672" i="5" s="1"/>
  <c r="Q672" i="5" a="1"/>
  <c r="Q672" i="5" s="1"/>
  <c r="P672" i="5" a="1"/>
  <c r="P672" i="5" s="1"/>
  <c r="O672" i="5" a="1"/>
  <c r="O672" i="5" s="1"/>
  <c r="N672" i="5" a="1"/>
  <c r="N672" i="5" s="1"/>
  <c r="M704" i="5" a="1"/>
  <c r="M704" i="5" s="1"/>
  <c r="L704" i="5" a="1"/>
  <c r="L704" i="5" s="1"/>
  <c r="Q704" i="5" a="1"/>
  <c r="Q704" i="5" s="1"/>
  <c r="P704" i="5" a="1"/>
  <c r="P704" i="5" s="1"/>
  <c r="O704" i="5" a="1"/>
  <c r="O704" i="5" s="1"/>
  <c r="N704" i="5" a="1"/>
  <c r="N704" i="5" s="1"/>
  <c r="M736" i="5" a="1"/>
  <c r="M736" i="5" s="1"/>
  <c r="L736" i="5" a="1"/>
  <c r="L736" i="5" s="1"/>
  <c r="Q736" i="5" a="1"/>
  <c r="Q736" i="5" s="1"/>
  <c r="P736" i="5" a="1"/>
  <c r="P736" i="5" s="1"/>
  <c r="O736" i="5" a="1"/>
  <c r="O736" i="5" s="1"/>
  <c r="N736" i="5" a="1"/>
  <c r="N736" i="5" s="1"/>
  <c r="P768" i="5" a="1"/>
  <c r="P768" i="5" s="1"/>
  <c r="L768" i="5" a="1"/>
  <c r="L768" i="5" s="1"/>
  <c r="O768" i="5" a="1"/>
  <c r="O768" i="5" s="1"/>
  <c r="N768" i="5" a="1"/>
  <c r="N768" i="5" s="1"/>
  <c r="Q768" i="5" a="1"/>
  <c r="Q768" i="5" s="1"/>
  <c r="M768" i="5" a="1"/>
  <c r="M768" i="5" s="1"/>
  <c r="Q830" i="5" a="1"/>
  <c r="Q830" i="5" s="1"/>
  <c r="P830" i="5" a="1"/>
  <c r="P830" i="5" s="1"/>
  <c r="O830" i="5" a="1"/>
  <c r="O830" i="5" s="1"/>
  <c r="N830" i="5" a="1"/>
  <c r="N830" i="5" s="1"/>
  <c r="M830" i="5" a="1"/>
  <c r="M830" i="5" s="1"/>
  <c r="L830" i="5" a="1"/>
  <c r="L830" i="5" s="1"/>
  <c r="O838" i="5" a="1"/>
  <c r="O838" i="5" s="1"/>
  <c r="N838" i="5" a="1"/>
  <c r="N838" i="5" s="1"/>
  <c r="M838" i="5" a="1"/>
  <c r="M838" i="5" s="1"/>
  <c r="L838" i="5" a="1"/>
  <c r="L838" i="5" s="1"/>
  <c r="Q838" i="5" a="1"/>
  <c r="Q838" i="5" s="1"/>
  <c r="P838" i="5" a="1"/>
  <c r="P838" i="5" s="1"/>
  <c r="Q818" i="5" a="1"/>
  <c r="Q818" i="5" s="1"/>
  <c r="M818" i="5" a="1"/>
  <c r="M818" i="5" s="1"/>
  <c r="P818" i="5" a="1"/>
  <c r="P818" i="5" s="1"/>
  <c r="L818" i="5" a="1"/>
  <c r="L818" i="5" s="1"/>
  <c r="O818" i="5" a="1"/>
  <c r="O818" i="5" s="1"/>
  <c r="N818" i="5" a="1"/>
  <c r="N818" i="5" s="1"/>
  <c r="O882" i="5" a="1"/>
  <c r="O882" i="5" s="1"/>
  <c r="N882" i="5" a="1"/>
  <c r="N882" i="5" s="1"/>
  <c r="Q882" i="5" a="1"/>
  <c r="Q882" i="5" s="1"/>
  <c r="M882" i="5" a="1"/>
  <c r="M882" i="5" s="1"/>
  <c r="P882" i="5" a="1"/>
  <c r="P882" i="5" s="1"/>
  <c r="L882" i="5" a="1"/>
  <c r="L882" i="5" s="1"/>
  <c r="M834" i="5" a="1"/>
  <c r="M834" i="5" s="1"/>
  <c r="L834" i="5" a="1"/>
  <c r="L834" i="5" s="1"/>
  <c r="Q834" i="5" a="1"/>
  <c r="Q834" i="5" s="1"/>
  <c r="P834" i="5" a="1"/>
  <c r="P834" i="5" s="1"/>
  <c r="O834" i="5" a="1"/>
  <c r="O834" i="5" s="1"/>
  <c r="N834" i="5" a="1"/>
  <c r="N834" i="5" s="1"/>
  <c r="O918" i="5" a="1"/>
  <c r="O918" i="5" s="1"/>
  <c r="N918" i="5" a="1"/>
  <c r="N918" i="5" s="1"/>
  <c r="Q918" i="5" a="1"/>
  <c r="Q918" i="5" s="1"/>
  <c r="M918" i="5" a="1"/>
  <c r="M918" i="5" s="1"/>
  <c r="L918" i="5" a="1"/>
  <c r="L918" i="5" s="1"/>
  <c r="P918" i="5" a="1"/>
  <c r="P918" i="5" s="1"/>
  <c r="N990" i="5" a="1"/>
  <c r="N990" i="5" s="1"/>
  <c r="Q990" i="5" a="1"/>
  <c r="Q990" i="5" s="1"/>
  <c r="M990" i="5" a="1"/>
  <c r="M990" i="5" s="1"/>
  <c r="P990" i="5" a="1"/>
  <c r="P990" i="5" s="1"/>
  <c r="L990" i="5" a="1"/>
  <c r="L990" i="5" s="1"/>
  <c r="O990" i="5" a="1"/>
  <c r="O990" i="5" s="1"/>
  <c r="N851" i="5" a="1"/>
  <c r="N851" i="5" s="1"/>
  <c r="M851" i="5" a="1"/>
  <c r="M851" i="5" s="1"/>
  <c r="L851" i="5" a="1"/>
  <c r="L851" i="5" s="1"/>
  <c r="Q851" i="5" a="1"/>
  <c r="Q851" i="5" s="1"/>
  <c r="P851" i="5" a="1"/>
  <c r="P851" i="5" s="1"/>
  <c r="O851" i="5" a="1"/>
  <c r="O851" i="5" s="1"/>
  <c r="N883" i="5" a="1"/>
  <c r="N883" i="5" s="1"/>
  <c r="Q883" i="5" a="1"/>
  <c r="Q883" i="5" s="1"/>
  <c r="M883" i="5" a="1"/>
  <c r="M883" i="5" s="1"/>
  <c r="P883" i="5" a="1"/>
  <c r="P883" i="5" s="1"/>
  <c r="L883" i="5" a="1"/>
  <c r="L883" i="5" s="1"/>
  <c r="O883" i="5" a="1"/>
  <c r="O883" i="5" s="1"/>
  <c r="N915" i="5" a="1"/>
  <c r="N915" i="5" s="1"/>
  <c r="Q915" i="5" a="1"/>
  <c r="Q915" i="5" s="1"/>
  <c r="M915" i="5" a="1"/>
  <c r="M915" i="5" s="1"/>
  <c r="P915" i="5" a="1"/>
  <c r="P915" i="5" s="1"/>
  <c r="L915" i="5" a="1"/>
  <c r="L915" i="5" s="1"/>
  <c r="O915" i="5" a="1"/>
  <c r="O915" i="5" s="1"/>
  <c r="M824" i="5" a="1"/>
  <c r="M824" i="5" s="1"/>
  <c r="L824" i="5" a="1"/>
  <c r="L824" i="5" s="1"/>
  <c r="Q824" i="5" a="1"/>
  <c r="Q824" i="5" s="1"/>
  <c r="P824" i="5" a="1"/>
  <c r="P824" i="5" s="1"/>
  <c r="O824" i="5" a="1"/>
  <c r="O824" i="5" s="1"/>
  <c r="N824" i="5" a="1"/>
  <c r="N824" i="5" s="1"/>
  <c r="M856" i="5" a="1"/>
  <c r="M856" i="5" s="1"/>
  <c r="L856" i="5" a="1"/>
  <c r="L856" i="5" s="1"/>
  <c r="Q856" i="5" a="1"/>
  <c r="Q856" i="5" s="1"/>
  <c r="P856" i="5" a="1"/>
  <c r="P856" i="5" s="1"/>
  <c r="O856" i="5" a="1"/>
  <c r="O856" i="5" s="1"/>
  <c r="N856" i="5" a="1"/>
  <c r="N856" i="5" s="1"/>
  <c r="Q888" i="5" a="1"/>
  <c r="Q888" i="5" s="1"/>
  <c r="M888" i="5" a="1"/>
  <c r="M888" i="5" s="1"/>
  <c r="P888" i="5" a="1"/>
  <c r="P888" i="5" s="1"/>
  <c r="L888" i="5" a="1"/>
  <c r="L888" i="5" s="1"/>
  <c r="O888" i="5" a="1"/>
  <c r="O888" i="5" s="1"/>
  <c r="N888" i="5" a="1"/>
  <c r="N888" i="5" s="1"/>
  <c r="N950" i="5" a="1"/>
  <c r="N950" i="5" s="1"/>
  <c r="M950" i="5" a="1"/>
  <c r="M950" i="5" s="1"/>
  <c r="L950" i="5" a="1"/>
  <c r="L950" i="5" s="1"/>
  <c r="Q950" i="5" a="1"/>
  <c r="Q950" i="5" s="1"/>
  <c r="P950" i="5" a="1"/>
  <c r="P950" i="5" s="1"/>
  <c r="O950" i="5" a="1"/>
  <c r="O950" i="5" s="1"/>
  <c r="M829" i="5" a="1"/>
  <c r="M829" i="5" s="1"/>
  <c r="L829" i="5" a="1"/>
  <c r="L829" i="5" s="1"/>
  <c r="Q829" i="5" a="1"/>
  <c r="Q829" i="5" s="1"/>
  <c r="P829" i="5" a="1"/>
  <c r="P829" i="5" s="1"/>
  <c r="O829" i="5" a="1"/>
  <c r="O829" i="5" s="1"/>
  <c r="N829" i="5" a="1"/>
  <c r="N829" i="5" s="1"/>
  <c r="M861" i="5" a="1"/>
  <c r="M861" i="5" s="1"/>
  <c r="L861" i="5" a="1"/>
  <c r="L861" i="5" s="1"/>
  <c r="Q861" i="5" a="1"/>
  <c r="Q861" i="5" s="1"/>
  <c r="P861" i="5" a="1"/>
  <c r="P861" i="5" s="1"/>
  <c r="O861" i="5" a="1"/>
  <c r="O861" i="5" s="1"/>
  <c r="N861" i="5" a="1"/>
  <c r="N861" i="5" s="1"/>
  <c r="P893" i="5" a="1"/>
  <c r="P893" i="5" s="1"/>
  <c r="L893" i="5" a="1"/>
  <c r="L893" i="5" s="1"/>
  <c r="O893" i="5" a="1"/>
  <c r="O893" i="5" s="1"/>
  <c r="N893" i="5" a="1"/>
  <c r="N893" i="5" s="1"/>
  <c r="M893" i="5" a="1"/>
  <c r="M893" i="5" s="1"/>
  <c r="Q893" i="5" a="1"/>
  <c r="Q893" i="5" s="1"/>
  <c r="L958" i="5" a="1"/>
  <c r="L958" i="5" s="1"/>
  <c r="Q958" i="5" a="1"/>
  <c r="Q958" i="5" s="1"/>
  <c r="P958" i="5" a="1"/>
  <c r="P958" i="5" s="1"/>
  <c r="O958" i="5" a="1"/>
  <c r="O958" i="5" s="1"/>
  <c r="N958" i="5" a="1"/>
  <c r="N958" i="5" s="1"/>
  <c r="M958" i="5" a="1"/>
  <c r="M958" i="5" s="1"/>
  <c r="O1110" i="5" a="1"/>
  <c r="O1110" i="5" s="1"/>
  <c r="N1110" i="5" a="1"/>
  <c r="N1110" i="5" s="1"/>
  <c r="M1110" i="5" a="1"/>
  <c r="M1110" i="5" s="1"/>
  <c r="Q1110" i="5" a="1"/>
  <c r="Q1110" i="5" s="1"/>
  <c r="L1110" i="5" a="1"/>
  <c r="L1110" i="5" s="1"/>
  <c r="P1110" i="5" a="1"/>
  <c r="P1110" i="5" s="1"/>
  <c r="P927" i="5" a="1"/>
  <c r="P927" i="5" s="1"/>
  <c r="O927" i="5" a="1"/>
  <c r="O927" i="5" s="1"/>
  <c r="N927" i="5" a="1"/>
  <c r="N927" i="5" s="1"/>
  <c r="M927" i="5" a="1"/>
  <c r="M927" i="5" s="1"/>
  <c r="L927" i="5" a="1"/>
  <c r="L927" i="5" s="1"/>
  <c r="Q927" i="5" a="1"/>
  <c r="Q927" i="5" s="1"/>
  <c r="P959" i="5" a="1"/>
  <c r="P959" i="5" s="1"/>
  <c r="O959" i="5" a="1"/>
  <c r="O959" i="5" s="1"/>
  <c r="N959" i="5" a="1"/>
  <c r="N959" i="5" s="1"/>
  <c r="M959" i="5" a="1"/>
  <c r="M959" i="5" s="1"/>
  <c r="L959" i="5" a="1"/>
  <c r="L959" i="5" s="1"/>
  <c r="Q959" i="5" a="1"/>
  <c r="Q959" i="5" s="1"/>
  <c r="Q991" i="5" a="1"/>
  <c r="Q991" i="5" s="1"/>
  <c r="M991" i="5" a="1"/>
  <c r="M991" i="5" s="1"/>
  <c r="P991" i="5" a="1"/>
  <c r="P991" i="5" s="1"/>
  <c r="L991" i="5" a="1"/>
  <c r="L991" i="5" s="1"/>
  <c r="O991" i="5" a="1"/>
  <c r="O991" i="5" s="1"/>
  <c r="N991" i="5" a="1"/>
  <c r="N991" i="5" s="1"/>
  <c r="Q1023" i="5" a="1"/>
  <c r="Q1023" i="5" s="1"/>
  <c r="M1023" i="5" a="1"/>
  <c r="M1023" i="5" s="1"/>
  <c r="P1023" i="5" a="1"/>
  <c r="P1023" i="5" s="1"/>
  <c r="L1023" i="5" a="1"/>
  <c r="L1023" i="5" s="1"/>
  <c r="O1023" i="5" a="1"/>
  <c r="O1023" i="5" s="1"/>
  <c r="N1023" i="5" a="1"/>
  <c r="N1023" i="5" s="1"/>
  <c r="O920" i="5" a="1"/>
  <c r="O920" i="5" s="1"/>
  <c r="N920" i="5" a="1"/>
  <c r="N920" i="5" s="1"/>
  <c r="M920" i="5" a="1"/>
  <c r="M920" i="5" s="1"/>
  <c r="L920" i="5" a="1"/>
  <c r="L920" i="5" s="1"/>
  <c r="Q920" i="5" a="1"/>
  <c r="Q920" i="5" s="1"/>
  <c r="P920" i="5" a="1"/>
  <c r="P920" i="5" s="1"/>
  <c r="O952" i="5" a="1"/>
  <c r="O952" i="5" s="1"/>
  <c r="N952" i="5" a="1"/>
  <c r="N952" i="5" s="1"/>
  <c r="M952" i="5" a="1"/>
  <c r="M952" i="5" s="1"/>
  <c r="L952" i="5" a="1"/>
  <c r="L952" i="5" s="1"/>
  <c r="Q952" i="5" a="1"/>
  <c r="Q952" i="5" s="1"/>
  <c r="P952" i="5" a="1"/>
  <c r="P952" i="5" s="1"/>
  <c r="P984" i="5" a="1"/>
  <c r="P984" i="5" s="1"/>
  <c r="L984" i="5" a="1"/>
  <c r="L984" i="5" s="1"/>
  <c r="O984" i="5" a="1"/>
  <c r="O984" i="5" s="1"/>
  <c r="N984" i="5" a="1"/>
  <c r="N984" i="5" s="1"/>
  <c r="M984" i="5" a="1"/>
  <c r="M984" i="5" s="1"/>
  <c r="Q984" i="5" a="1"/>
  <c r="Q984" i="5" s="1"/>
  <c r="P1016" i="5" a="1"/>
  <c r="P1016" i="5" s="1"/>
  <c r="L1016" i="5" a="1"/>
  <c r="L1016" i="5" s="1"/>
  <c r="O1016" i="5" a="1"/>
  <c r="O1016" i="5" s="1"/>
  <c r="N1016" i="5" a="1"/>
  <c r="N1016" i="5" s="1"/>
  <c r="M1016" i="5" a="1"/>
  <c r="M1016" i="5" s="1"/>
  <c r="Q1016" i="5" a="1"/>
  <c r="Q1016" i="5" s="1"/>
  <c r="O1081" i="5" a="1"/>
  <c r="O1081" i="5" s="1"/>
  <c r="N1081" i="5" a="1"/>
  <c r="N1081" i="5" s="1"/>
  <c r="Q1081" i="5" a="1"/>
  <c r="Q1081" i="5" s="1"/>
  <c r="M1081" i="5" a="1"/>
  <c r="M1081" i="5" s="1"/>
  <c r="L1081" i="5" a="1"/>
  <c r="L1081" i="5" s="1"/>
  <c r="P1081" i="5" a="1"/>
  <c r="P1081" i="5" s="1"/>
  <c r="N945" i="5" a="1"/>
  <c r="N945" i="5" s="1"/>
  <c r="M945" i="5" a="1"/>
  <c r="M945" i="5" s="1"/>
  <c r="L945" i="5" a="1"/>
  <c r="L945" i="5" s="1"/>
  <c r="Q945" i="5" a="1"/>
  <c r="Q945" i="5" s="1"/>
  <c r="P945" i="5" a="1"/>
  <c r="P945" i="5" s="1"/>
  <c r="O945" i="5" a="1"/>
  <c r="O945" i="5" s="1"/>
  <c r="O977" i="5" a="1"/>
  <c r="O977" i="5" s="1"/>
  <c r="N977" i="5" a="1"/>
  <c r="N977" i="5" s="1"/>
  <c r="Q977" i="5" a="1"/>
  <c r="Q977" i="5" s="1"/>
  <c r="M977" i="5" a="1"/>
  <c r="M977" i="5" s="1"/>
  <c r="L977" i="5" a="1"/>
  <c r="L977" i="5" s="1"/>
  <c r="P977" i="5" a="1"/>
  <c r="P977" i="5" s="1"/>
  <c r="O1009" i="5" a="1"/>
  <c r="O1009" i="5" s="1"/>
  <c r="N1009" i="5" a="1"/>
  <c r="N1009" i="5" s="1"/>
  <c r="Q1009" i="5" a="1"/>
  <c r="Q1009" i="5" s="1"/>
  <c r="M1009" i="5" a="1"/>
  <c r="M1009" i="5" s="1"/>
  <c r="L1009" i="5" a="1"/>
  <c r="L1009" i="5" s="1"/>
  <c r="P1009" i="5" a="1"/>
  <c r="P1009" i="5" s="1"/>
  <c r="M1034" i="5" a="1"/>
  <c r="M1034" i="5" s="1"/>
  <c r="L1034" i="5" a="1"/>
  <c r="L1034" i="5" s="1"/>
  <c r="Q1034" i="5" a="1"/>
  <c r="Q1034" i="5" s="1"/>
  <c r="P1034" i="5" a="1"/>
  <c r="P1034" i="5" s="1"/>
  <c r="O1034" i="5" a="1"/>
  <c r="O1034" i="5" s="1"/>
  <c r="N1034" i="5" a="1"/>
  <c r="N1034" i="5" s="1"/>
  <c r="N1066" i="5" a="1"/>
  <c r="N1066" i="5" s="1"/>
  <c r="P1066" i="5" a="1"/>
  <c r="P1066" i="5" s="1"/>
  <c r="O1066" i="5" a="1"/>
  <c r="O1066" i="5" s="1"/>
  <c r="M1066" i="5" a="1"/>
  <c r="M1066" i="5" s="1"/>
  <c r="L1066" i="5" a="1"/>
  <c r="L1066" i="5" s="1"/>
  <c r="Q1066" i="5" a="1"/>
  <c r="Q1066" i="5" s="1"/>
  <c r="N1098" i="5" a="1"/>
  <c r="N1098" i="5" s="1"/>
  <c r="Q1098" i="5" a="1"/>
  <c r="Q1098" i="5" s="1"/>
  <c r="M1098" i="5" a="1"/>
  <c r="M1098" i="5" s="1"/>
  <c r="P1098" i="5" a="1"/>
  <c r="P1098" i="5" s="1"/>
  <c r="L1098" i="5" a="1"/>
  <c r="L1098" i="5" s="1"/>
  <c r="O1098" i="5" a="1"/>
  <c r="O1098" i="5" s="1"/>
  <c r="N1031" i="5" a="1"/>
  <c r="N1031" i="5" s="1"/>
  <c r="M1031" i="5" a="1"/>
  <c r="M1031" i="5" s="1"/>
  <c r="L1031" i="5" a="1"/>
  <c r="L1031" i="5" s="1"/>
  <c r="Q1031" i="5" a="1"/>
  <c r="Q1031" i="5" s="1"/>
  <c r="P1031" i="5" a="1"/>
  <c r="P1031" i="5" s="1"/>
  <c r="O1031" i="5" a="1"/>
  <c r="O1031" i="5" s="1"/>
  <c r="N1063" i="5" a="1"/>
  <c r="N1063" i="5" s="1"/>
  <c r="M1063" i="5" a="1"/>
  <c r="M1063" i="5" s="1"/>
  <c r="L1063" i="5" a="1"/>
  <c r="L1063" i="5" s="1"/>
  <c r="Q1063" i="5" a="1"/>
  <c r="Q1063" i="5" s="1"/>
  <c r="P1063" i="5" a="1"/>
  <c r="P1063" i="5" s="1"/>
  <c r="O1063" i="5" a="1"/>
  <c r="O1063" i="5" s="1"/>
  <c r="Q1095" i="5" a="1"/>
  <c r="Q1095" i="5" s="1"/>
  <c r="M1095" i="5" a="1"/>
  <c r="M1095" i="5" s="1"/>
  <c r="P1095" i="5" a="1"/>
  <c r="P1095" i="5" s="1"/>
  <c r="L1095" i="5" a="1"/>
  <c r="L1095" i="5" s="1"/>
  <c r="O1095" i="5" a="1"/>
  <c r="O1095" i="5" s="1"/>
  <c r="N1095" i="5" a="1"/>
  <c r="N1095" i="5" s="1"/>
  <c r="L1032" i="5" a="1"/>
  <c r="L1032" i="5" s="1"/>
  <c r="Q1032" i="5" a="1"/>
  <c r="Q1032" i="5" s="1"/>
  <c r="P1032" i="5" a="1"/>
  <c r="P1032" i="5" s="1"/>
  <c r="O1032" i="5" a="1"/>
  <c r="O1032" i="5" s="1"/>
  <c r="N1032" i="5" a="1"/>
  <c r="N1032" i="5" s="1"/>
  <c r="M1032" i="5" a="1"/>
  <c r="M1032" i="5" s="1"/>
  <c r="L1064" i="5" a="1"/>
  <c r="L1064" i="5" s="1"/>
  <c r="Q1064" i="5" a="1"/>
  <c r="Q1064" i="5" s="1"/>
  <c r="P1064" i="5" a="1"/>
  <c r="P1064" i="5" s="1"/>
  <c r="O1064" i="5" a="1"/>
  <c r="O1064" i="5" s="1"/>
  <c r="N1064" i="5" a="1"/>
  <c r="N1064" i="5" s="1"/>
  <c r="M1064" i="5" a="1"/>
  <c r="M1064" i="5" s="1"/>
  <c r="P1096" i="5" a="1"/>
  <c r="P1096" i="5" s="1"/>
  <c r="L1096" i="5" a="1"/>
  <c r="L1096" i="5" s="1"/>
  <c r="O1096" i="5" a="1"/>
  <c r="O1096" i="5" s="1"/>
  <c r="N1096" i="5" a="1"/>
  <c r="N1096" i="5" s="1"/>
  <c r="Q1096" i="5" a="1"/>
  <c r="Q1096" i="5" s="1"/>
  <c r="M1096" i="5" a="1"/>
  <c r="M1096" i="5" s="1"/>
  <c r="M1113" i="5" a="1"/>
  <c r="M1113" i="5" s="1"/>
  <c r="L1113" i="5" a="1"/>
  <c r="L1113" i="5" s="1"/>
  <c r="Q1113" i="5" a="1"/>
  <c r="Q1113" i="5" s="1"/>
  <c r="P1113" i="5" a="1"/>
  <c r="P1113" i="5" s="1"/>
  <c r="O1113" i="5" a="1"/>
  <c r="O1113" i="5" s="1"/>
  <c r="N1113" i="5" a="1"/>
  <c r="N1113" i="5" s="1"/>
  <c r="Q1145" i="5" a="1"/>
  <c r="Q1145" i="5" s="1"/>
  <c r="M1145" i="5" a="1"/>
  <c r="M1145" i="5" s="1"/>
  <c r="P1145" i="5" a="1"/>
  <c r="P1145" i="5" s="1"/>
  <c r="L1145" i="5" a="1"/>
  <c r="L1145" i="5" s="1"/>
  <c r="O1145" i="5" a="1"/>
  <c r="O1145" i="5" s="1"/>
  <c r="N1145" i="5" a="1"/>
  <c r="N1145" i="5" s="1"/>
  <c r="Q1126" i="5" a="1"/>
  <c r="Q1126" i="5" s="1"/>
  <c r="P1126" i="5" a="1"/>
  <c r="P1126" i="5" s="1"/>
  <c r="O1126" i="5" a="1"/>
  <c r="O1126" i="5" s="1"/>
  <c r="N1126" i="5" a="1"/>
  <c r="N1126" i="5" s="1"/>
  <c r="M1126" i="5" a="1"/>
  <c r="M1126" i="5" s="1"/>
  <c r="L1126" i="5" a="1"/>
  <c r="L1126" i="5" s="1"/>
  <c r="M1162" i="5" a="1"/>
  <c r="M1162" i="5" s="1"/>
  <c r="L1162" i="5" a="1"/>
  <c r="L1162" i="5" s="1"/>
  <c r="Q1162" i="5" a="1"/>
  <c r="Q1162" i="5" s="1"/>
  <c r="P1162" i="5" a="1"/>
  <c r="P1162" i="5" s="1"/>
  <c r="N1162" i="5" a="1"/>
  <c r="N1162" i="5" s="1"/>
  <c r="O1162" i="5" a="1"/>
  <c r="O1162" i="5" s="1"/>
  <c r="N1115" i="5" a="1"/>
  <c r="N1115" i="5" s="1"/>
  <c r="M1115" i="5" a="1"/>
  <c r="M1115" i="5" s="1"/>
  <c r="L1115" i="5" a="1"/>
  <c r="L1115" i="5" s="1"/>
  <c r="Q1115" i="5" a="1"/>
  <c r="Q1115" i="5" s="1"/>
  <c r="P1115" i="5" a="1"/>
  <c r="P1115" i="5" s="1"/>
  <c r="O1115" i="5" a="1"/>
  <c r="O1115" i="5" s="1"/>
  <c r="O1147" i="5" a="1"/>
  <c r="O1147" i="5" s="1"/>
  <c r="N1147" i="5" a="1"/>
  <c r="N1147" i="5" s="1"/>
  <c r="Q1147" i="5" a="1"/>
  <c r="Q1147" i="5" s="1"/>
  <c r="P1147" i="5" a="1"/>
  <c r="P1147" i="5" s="1"/>
  <c r="M1147" i="5" a="1"/>
  <c r="M1147" i="5" s="1"/>
  <c r="L1147" i="5" a="1"/>
  <c r="L1147" i="5" s="1"/>
  <c r="Q1163" i="5" a="1"/>
  <c r="Q1163" i="5" s="1"/>
  <c r="P1163" i="5" a="1"/>
  <c r="P1163" i="5" s="1"/>
  <c r="O1163" i="5" a="1"/>
  <c r="O1163" i="5" s="1"/>
  <c r="N1163" i="5" a="1"/>
  <c r="N1163" i="5" s="1"/>
  <c r="M1163" i="5" a="1"/>
  <c r="M1163" i="5" s="1"/>
  <c r="L1163" i="5" a="1"/>
  <c r="L1163" i="5" s="1"/>
  <c r="N1195" i="5" a="1"/>
  <c r="N1195" i="5" s="1"/>
  <c r="Q1195" i="5" a="1"/>
  <c r="Q1195" i="5" s="1"/>
  <c r="M1195" i="5" a="1"/>
  <c r="M1195" i="5" s="1"/>
  <c r="P1195" i="5" a="1"/>
  <c r="P1195" i="5" s="1"/>
  <c r="L1195" i="5" a="1"/>
  <c r="L1195" i="5" s="1"/>
  <c r="O1195" i="5" a="1"/>
  <c r="O1195" i="5" s="1"/>
  <c r="O1310" i="5" a="1"/>
  <c r="O1310" i="5" s="1"/>
  <c r="N1310" i="5" a="1"/>
  <c r="N1310" i="5" s="1"/>
  <c r="Q1310" i="5" a="1"/>
  <c r="Q1310" i="5" s="1"/>
  <c r="M1310" i="5" a="1"/>
  <c r="M1310" i="5" s="1"/>
  <c r="P1310" i="5" a="1"/>
  <c r="P1310" i="5" s="1"/>
  <c r="L1310" i="5" a="1"/>
  <c r="L1310" i="5" s="1"/>
  <c r="Q1184" i="5" a="1"/>
  <c r="Q1184" i="5" s="1"/>
  <c r="M1184" i="5" a="1"/>
  <c r="M1184" i="5" s="1"/>
  <c r="P1184" i="5" a="1"/>
  <c r="P1184" i="5" s="1"/>
  <c r="O1184" i="5" a="1"/>
  <c r="O1184" i="5" s="1"/>
  <c r="N1184" i="5" a="1"/>
  <c r="N1184" i="5" s="1"/>
  <c r="L1184" i="5" a="1"/>
  <c r="L1184" i="5" s="1"/>
  <c r="Q1266" i="5" a="1"/>
  <c r="Q1266" i="5" s="1"/>
  <c r="P1266" i="5" a="1"/>
  <c r="P1266" i="5" s="1"/>
  <c r="O1266" i="5" a="1"/>
  <c r="O1266" i="5" s="1"/>
  <c r="N1266" i="5" a="1"/>
  <c r="N1266" i="5" s="1"/>
  <c r="M1266" i="5" a="1"/>
  <c r="M1266" i="5" s="1"/>
  <c r="L1266" i="5" a="1"/>
  <c r="L1266" i="5" s="1"/>
  <c r="P1185" i="5" a="1"/>
  <c r="P1185" i="5" s="1"/>
  <c r="L1185" i="5" a="1"/>
  <c r="L1185" i="5" s="1"/>
  <c r="O1185" i="5" a="1"/>
  <c r="O1185" i="5" s="1"/>
  <c r="N1185" i="5" a="1"/>
  <c r="N1185" i="5" s="1"/>
  <c r="M1185" i="5" a="1"/>
  <c r="M1185" i="5" s="1"/>
  <c r="Q1185" i="5" a="1"/>
  <c r="Q1185" i="5" s="1"/>
  <c r="O1238" i="5" a="1"/>
  <c r="O1238" i="5" s="1"/>
  <c r="N1238" i="5" a="1"/>
  <c r="N1238" i="5" s="1"/>
  <c r="Q1238" i="5" a="1"/>
  <c r="Q1238" i="5" s="1"/>
  <c r="M1238" i="5" a="1"/>
  <c r="M1238" i="5" s="1"/>
  <c r="P1238" i="5" a="1"/>
  <c r="P1238" i="5" s="1"/>
  <c r="L1238" i="5" a="1"/>
  <c r="L1238" i="5" s="1"/>
  <c r="N1223" i="5" a="1"/>
  <c r="N1223" i="5" s="1"/>
  <c r="M1223" i="5" a="1"/>
  <c r="M1223" i="5" s="1"/>
  <c r="L1223" i="5" a="1"/>
  <c r="L1223" i="5" s="1"/>
  <c r="Q1223" i="5" a="1"/>
  <c r="Q1223" i="5" s="1"/>
  <c r="P1223" i="5" a="1"/>
  <c r="P1223" i="5" s="1"/>
  <c r="O1223" i="5" a="1"/>
  <c r="O1223" i="5" s="1"/>
  <c r="O1274" i="5" a="1"/>
  <c r="O1274" i="5" s="1"/>
  <c r="N1274" i="5" a="1"/>
  <c r="N1274" i="5" s="1"/>
  <c r="M1274" i="5" a="1"/>
  <c r="M1274" i="5" s="1"/>
  <c r="L1274" i="5" a="1"/>
  <c r="L1274" i="5" s="1"/>
  <c r="Q1274" i="5" a="1"/>
  <c r="Q1274" i="5" s="1"/>
  <c r="P1274" i="5" a="1"/>
  <c r="P1274" i="5" s="1"/>
  <c r="M1228" i="5" a="1"/>
  <c r="M1228" i="5" s="1"/>
  <c r="L1228" i="5" a="1"/>
  <c r="L1228" i="5" s="1"/>
  <c r="Q1228" i="5" a="1"/>
  <c r="Q1228" i="5" s="1"/>
  <c r="P1228" i="5" a="1"/>
  <c r="P1228" i="5" s="1"/>
  <c r="O1228" i="5" a="1"/>
  <c r="O1228" i="5" s="1"/>
  <c r="N1228" i="5" a="1"/>
  <c r="N1228" i="5" s="1"/>
  <c r="N1282" i="5" a="1"/>
  <c r="N1282" i="5" s="1"/>
  <c r="M1282" i="5" a="1"/>
  <c r="M1282" i="5" s="1"/>
  <c r="V1282" i="5"/>
  <c r="L1282" i="5" a="1"/>
  <c r="L1282" i="5" s="1"/>
  <c r="Q1282" i="5" a="1"/>
  <c r="Q1282" i="5" s="1"/>
  <c r="P1282" i="5" a="1"/>
  <c r="P1282" i="5" s="1"/>
  <c r="O1282" i="5" a="1"/>
  <c r="O1282" i="5" s="1"/>
  <c r="P1237" i="5" a="1"/>
  <c r="P1237" i="5" s="1"/>
  <c r="L1237" i="5" a="1"/>
  <c r="L1237" i="5" s="1"/>
  <c r="O1237" i="5" a="1"/>
  <c r="O1237" i="5" s="1"/>
  <c r="N1237" i="5" a="1"/>
  <c r="N1237" i="5" s="1"/>
  <c r="Q1237" i="5" a="1"/>
  <c r="Q1237" i="5" s="1"/>
  <c r="M1237" i="5" a="1"/>
  <c r="M1237" i="5" s="1"/>
  <c r="O1306" i="5" a="1"/>
  <c r="O1306" i="5" s="1"/>
  <c r="N1306" i="5" a="1"/>
  <c r="N1306" i="5" s="1"/>
  <c r="Q1306" i="5" a="1"/>
  <c r="Q1306" i="5" s="1"/>
  <c r="M1306" i="5" a="1"/>
  <c r="M1306" i="5" s="1"/>
  <c r="P1306" i="5" a="1"/>
  <c r="P1306" i="5" s="1"/>
  <c r="L1306" i="5" a="1"/>
  <c r="L1306" i="5" s="1"/>
  <c r="M1275" i="5" a="1"/>
  <c r="M1275" i="5" s="1"/>
  <c r="L1275" i="5" a="1"/>
  <c r="L1275" i="5" s="1"/>
  <c r="Q1275" i="5" a="1"/>
  <c r="Q1275" i="5" s="1"/>
  <c r="P1275" i="5" a="1"/>
  <c r="P1275" i="5" s="1"/>
  <c r="O1275" i="5" a="1"/>
  <c r="O1275" i="5" s="1"/>
  <c r="N1275" i="5" a="1"/>
  <c r="N1275" i="5" s="1"/>
  <c r="N1307" i="5" a="1"/>
  <c r="N1307" i="5" s="1"/>
  <c r="Q1307" i="5" a="1"/>
  <c r="Q1307" i="5" s="1"/>
  <c r="M1307" i="5" a="1"/>
  <c r="M1307" i="5" s="1"/>
  <c r="P1307" i="5" a="1"/>
  <c r="P1307" i="5" s="1"/>
  <c r="L1307" i="5" a="1"/>
  <c r="L1307" i="5" s="1"/>
  <c r="O1307" i="5" a="1"/>
  <c r="O1307" i="5" s="1"/>
  <c r="Q1276" i="5" a="1"/>
  <c r="Q1276" i="5" s="1"/>
  <c r="P1276" i="5" a="1"/>
  <c r="P1276" i="5" s="1"/>
  <c r="O1276" i="5" a="1"/>
  <c r="O1276" i="5" s="1"/>
  <c r="N1276" i="5" a="1"/>
  <c r="N1276" i="5" s="1"/>
  <c r="V1276" i="5"/>
  <c r="M1276" i="5" a="1"/>
  <c r="M1276" i="5" s="1"/>
  <c r="L1276" i="5" a="1"/>
  <c r="L1276" i="5" s="1"/>
  <c r="Q1308" i="5" a="1"/>
  <c r="Q1308" i="5" s="1"/>
  <c r="M1308" i="5" a="1"/>
  <c r="M1308" i="5" s="1"/>
  <c r="P1308" i="5" a="1"/>
  <c r="P1308" i="5" s="1"/>
  <c r="L1308" i="5" a="1"/>
  <c r="L1308" i="5" s="1"/>
  <c r="O1308" i="5" a="1"/>
  <c r="O1308" i="5" s="1"/>
  <c r="N1308" i="5" a="1"/>
  <c r="N1308" i="5" s="1"/>
  <c r="Q1261" i="5" a="1"/>
  <c r="Q1261" i="5" s="1"/>
  <c r="P1261" i="5" a="1"/>
  <c r="P1261" i="5" s="1"/>
  <c r="O1261" i="5" a="1"/>
  <c r="O1261" i="5" s="1"/>
  <c r="N1261" i="5" a="1"/>
  <c r="N1261" i="5" s="1"/>
  <c r="M1261" i="5" a="1"/>
  <c r="M1261" i="5" s="1"/>
  <c r="L1261" i="5" a="1"/>
  <c r="L1261" i="5" s="1"/>
  <c r="Q1293" i="5" a="1"/>
  <c r="Q1293" i="5" s="1"/>
  <c r="M1293" i="5" a="1"/>
  <c r="M1293" i="5" s="1"/>
  <c r="L1293" i="5" a="1"/>
  <c r="L1293" i="5" s="1"/>
  <c r="P1293" i="5" a="1"/>
  <c r="P1293" i="5" s="1"/>
  <c r="O1293" i="5" a="1"/>
  <c r="O1293" i="5" s="1"/>
  <c r="N1293" i="5" a="1"/>
  <c r="N1293" i="5" s="1"/>
  <c r="P1329" i="5" a="1"/>
  <c r="P1329" i="5" s="1"/>
  <c r="O1329" i="5" a="1"/>
  <c r="O1329" i="5" s="1"/>
  <c r="N1329" i="5" a="1"/>
  <c r="N1329" i="5" s="1"/>
  <c r="M1329" i="5" a="1"/>
  <c r="M1329" i="5" s="1"/>
  <c r="Q1329" i="5" a="1"/>
  <c r="Q1329" i="5" s="1"/>
  <c r="L1329" i="5" a="1"/>
  <c r="L1329" i="5" s="1"/>
  <c r="N1373" i="5" a="1"/>
  <c r="N1373" i="5" s="1"/>
  <c r="Q1373" i="5" a="1"/>
  <c r="Q1373" i="5" s="1"/>
  <c r="M1373" i="5" a="1"/>
  <c r="M1373" i="5" s="1"/>
  <c r="O1373" i="5" a="1"/>
  <c r="O1373" i="5" s="1"/>
  <c r="P1373" i="5" a="1"/>
  <c r="P1373" i="5" s="1"/>
  <c r="V1373" i="5"/>
  <c r="L1373" i="5" a="1"/>
  <c r="L1373" i="5" s="1"/>
  <c r="M1342" i="5" a="1"/>
  <c r="M1342" i="5" s="1"/>
  <c r="L1342" i="5" a="1"/>
  <c r="L1342" i="5" s="1"/>
  <c r="P1342" i="5" a="1"/>
  <c r="P1342" i="5" s="1"/>
  <c r="O1342" i="5" a="1"/>
  <c r="O1342" i="5" s="1"/>
  <c r="Q1342" i="5" a="1"/>
  <c r="Q1342" i="5" s="1"/>
  <c r="N1342" i="5" a="1"/>
  <c r="N1342" i="5" s="1"/>
  <c r="Q1374" i="5" a="1"/>
  <c r="Q1374" i="5" s="1"/>
  <c r="M1374" i="5" a="1"/>
  <c r="M1374" i="5" s="1"/>
  <c r="P1374" i="5" a="1"/>
  <c r="P1374" i="5" s="1"/>
  <c r="L1374" i="5" a="1"/>
  <c r="L1374" i="5" s="1"/>
  <c r="O1374" i="5" a="1"/>
  <c r="O1374" i="5" s="1"/>
  <c r="N1374" i="5" a="1"/>
  <c r="N1374" i="5" s="1"/>
  <c r="L1335" i="5" a="1"/>
  <c r="L1335" i="5" s="1"/>
  <c r="Q1335" i="5" a="1"/>
  <c r="Q1335" i="5" s="1"/>
  <c r="O1335" i="5" a="1"/>
  <c r="O1335" i="5" s="1"/>
  <c r="N1335" i="5" a="1"/>
  <c r="N1335" i="5" s="1"/>
  <c r="P1335" i="5" a="1"/>
  <c r="P1335" i="5" s="1"/>
  <c r="M1335" i="5" a="1"/>
  <c r="M1335" i="5" s="1"/>
  <c r="P1367" i="5" a="1"/>
  <c r="P1367" i="5" s="1"/>
  <c r="L1367" i="5" a="1"/>
  <c r="L1367" i="5" s="1"/>
  <c r="V1367" i="5"/>
  <c r="O1367" i="5" a="1"/>
  <c r="O1367" i="5" s="1"/>
  <c r="N1367" i="5" a="1"/>
  <c r="N1367" i="5" s="1"/>
  <c r="M1367" i="5" a="1"/>
  <c r="M1367" i="5" s="1"/>
  <c r="Q1367" i="5" a="1"/>
  <c r="Q1367" i="5" s="1"/>
  <c r="O1324" i="5" a="1"/>
  <c r="O1324" i="5" s="1"/>
  <c r="N1324" i="5" a="1"/>
  <c r="N1324" i="5" s="1"/>
  <c r="M1324" i="5" a="1"/>
  <c r="M1324" i="5" s="1"/>
  <c r="Q1324" i="5" a="1"/>
  <c r="Q1324" i="5" s="1"/>
  <c r="P1324" i="5" a="1"/>
  <c r="P1324" i="5" s="1"/>
  <c r="L1324" i="5" a="1"/>
  <c r="L1324" i="5" s="1"/>
  <c r="O1356" i="5" a="1"/>
  <c r="O1356" i="5" s="1"/>
  <c r="N1356" i="5" a="1"/>
  <c r="N1356" i="5" s="1"/>
  <c r="Q1356" i="5" a="1"/>
  <c r="Q1356" i="5" s="1"/>
  <c r="P1356" i="5" a="1"/>
  <c r="P1356" i="5" s="1"/>
  <c r="M1356" i="5" a="1"/>
  <c r="M1356" i="5" s="1"/>
  <c r="L1356" i="5" a="1"/>
  <c r="L1356" i="5" s="1"/>
  <c r="N1410" i="5" a="1"/>
  <c r="N1410" i="5" s="1"/>
  <c r="Q1410" i="5" a="1"/>
  <c r="Q1410" i="5" s="1"/>
  <c r="M1410" i="5" a="1"/>
  <c r="M1410" i="5" s="1"/>
  <c r="P1410" i="5" a="1"/>
  <c r="P1410" i="5" s="1"/>
  <c r="L1410" i="5" a="1"/>
  <c r="L1410" i="5" s="1"/>
  <c r="O1410" i="5" a="1"/>
  <c r="O1410" i="5" s="1"/>
  <c r="P1476" i="5" a="1"/>
  <c r="P1476" i="5" s="1"/>
  <c r="L1476" i="5" a="1"/>
  <c r="L1476" i="5" s="1"/>
  <c r="O1476" i="5" a="1"/>
  <c r="O1476" i="5" s="1"/>
  <c r="N1476" i="5" a="1"/>
  <c r="N1476" i="5" s="1"/>
  <c r="M1476" i="5" a="1"/>
  <c r="M1476" i="5" s="1"/>
  <c r="V1476" i="5"/>
  <c r="Q1476" i="5" a="1"/>
  <c r="Q1476" i="5" s="1"/>
  <c r="P1381" i="5" a="1"/>
  <c r="P1381" i="5" s="1"/>
  <c r="O1381" i="5" a="1"/>
  <c r="O1381" i="5" s="1"/>
  <c r="N1381" i="5" a="1"/>
  <c r="N1381" i="5" s="1"/>
  <c r="M1381" i="5" a="1"/>
  <c r="M1381" i="5" s="1"/>
  <c r="Q1381" i="5" a="1"/>
  <c r="Q1381" i="5" s="1"/>
  <c r="L1381" i="5" a="1"/>
  <c r="L1381" i="5" s="1"/>
  <c r="Q1445" i="5" a="1"/>
  <c r="Q1445" i="5" s="1"/>
  <c r="P1445" i="5" a="1"/>
  <c r="P1445" i="5" s="1"/>
  <c r="O1445" i="5" a="1"/>
  <c r="O1445" i="5" s="1"/>
  <c r="N1445" i="5" a="1"/>
  <c r="N1445" i="5" s="1"/>
  <c r="M1445" i="5" a="1"/>
  <c r="M1445" i="5" s="1"/>
  <c r="L1445" i="5" a="1"/>
  <c r="L1445" i="5" s="1"/>
  <c r="M1426" i="5" a="1"/>
  <c r="M1426" i="5" s="1"/>
  <c r="L1426" i="5" a="1"/>
  <c r="L1426" i="5" s="1"/>
  <c r="Q1426" i="5" a="1"/>
  <c r="Q1426" i="5" s="1"/>
  <c r="P1426" i="5" a="1"/>
  <c r="P1426" i="5" s="1"/>
  <c r="O1426" i="5" a="1"/>
  <c r="O1426" i="5" s="1"/>
  <c r="N1426" i="5" a="1"/>
  <c r="N1426" i="5" s="1"/>
  <c r="V1437" i="5"/>
  <c r="O1437" i="5" a="1"/>
  <c r="O1437" i="5" s="1"/>
  <c r="N1437" i="5" a="1"/>
  <c r="N1437" i="5" s="1"/>
  <c r="Q1437" i="5" a="1"/>
  <c r="Q1437" i="5" s="1"/>
  <c r="M1437" i="5" a="1"/>
  <c r="M1437" i="5" s="1"/>
  <c r="L1437" i="5" a="1"/>
  <c r="L1437" i="5" s="1"/>
  <c r="P1437" i="5" a="1"/>
  <c r="P1437" i="5" s="1"/>
  <c r="Q1431" i="5" a="1"/>
  <c r="Q1431" i="5" s="1"/>
  <c r="M1431" i="5" a="1"/>
  <c r="M1431" i="5" s="1"/>
  <c r="P1431" i="5" a="1"/>
  <c r="P1431" i="5" s="1"/>
  <c r="O1431" i="5" a="1"/>
  <c r="O1431" i="5" s="1"/>
  <c r="L1431" i="5" a="1"/>
  <c r="L1431" i="5" s="1"/>
  <c r="N1431" i="5" a="1"/>
  <c r="N1431" i="5" s="1"/>
  <c r="N1470" i="5" a="1"/>
  <c r="N1470" i="5" s="1"/>
  <c r="M1470" i="5" a="1"/>
  <c r="M1470" i="5" s="1"/>
  <c r="Q1470" i="5" a="1"/>
  <c r="Q1470" i="5" s="1"/>
  <c r="L1470" i="5" a="1"/>
  <c r="L1470" i="5" s="1"/>
  <c r="P1470" i="5" a="1"/>
  <c r="P1470" i="5" s="1"/>
  <c r="O1470" i="5" a="1"/>
  <c r="O1470" i="5" s="1"/>
  <c r="O1488" i="5" a="1"/>
  <c r="O1488" i="5" s="1"/>
  <c r="P1488" i="5" a="1"/>
  <c r="P1488" i="5" s="1"/>
  <c r="L1488" i="5" a="1"/>
  <c r="L1488" i="5" s="1"/>
  <c r="Q1488" i="5" a="1"/>
  <c r="Q1488" i="5" s="1"/>
  <c r="N1488" i="5" a="1"/>
  <c r="N1488" i="5" s="1"/>
  <c r="M1488" i="5" a="1"/>
  <c r="M1488" i="5" s="1"/>
  <c r="P1487" i="5" a="1"/>
  <c r="P1487" i="5" s="1"/>
  <c r="L1487" i="5" a="1"/>
  <c r="L1487" i="5" s="1"/>
  <c r="Q1487" i="5" a="1"/>
  <c r="Q1487" i="5" s="1"/>
  <c r="M1487" i="5" a="1"/>
  <c r="M1487" i="5" s="1"/>
  <c r="V1487" i="5"/>
  <c r="N1487" i="5" a="1"/>
  <c r="N1487" i="5" s="1"/>
  <c r="O1487" i="5" a="1"/>
  <c r="O1487" i="5" s="1"/>
  <c r="L1457" i="5" a="1"/>
  <c r="L1457" i="5" s="1"/>
  <c r="P1457" i="5" a="1"/>
  <c r="P1457" i="5" s="1"/>
  <c r="O1457" i="5" a="1"/>
  <c r="O1457" i="5" s="1"/>
  <c r="N1457" i="5" a="1"/>
  <c r="N1457" i="5" s="1"/>
  <c r="M1457" i="5" a="1"/>
  <c r="M1457" i="5" s="1"/>
  <c r="Q1457" i="5" a="1"/>
  <c r="Q1457" i="5" s="1"/>
  <c r="O1477" i="5" a="1"/>
  <c r="O1477" i="5" s="1"/>
  <c r="N1477" i="5" a="1"/>
  <c r="N1477" i="5" s="1"/>
  <c r="M1477" i="5" a="1"/>
  <c r="M1477" i="5" s="1"/>
  <c r="Q1477" i="5" a="1"/>
  <c r="Q1477" i="5" s="1"/>
  <c r="P1477" i="5" a="1"/>
  <c r="P1477" i="5" s="1"/>
  <c r="L1477" i="5" a="1"/>
  <c r="L1477" i="5" s="1"/>
  <c r="Q1486" i="5" a="1"/>
  <c r="Q1486" i="5" s="1"/>
  <c r="M1486" i="5" a="1"/>
  <c r="M1486" i="5" s="1"/>
  <c r="N1486" i="5" a="1"/>
  <c r="N1486" i="5" s="1"/>
  <c r="L1486" i="5" a="1"/>
  <c r="L1486" i="5" s="1"/>
  <c r="O1486" i="5" a="1"/>
  <c r="O1486" i="5" s="1"/>
  <c r="P1486" i="5" a="1"/>
  <c r="P1486" i="5" s="1"/>
  <c r="Q1482" i="5" a="1"/>
  <c r="Q1482" i="5" s="1"/>
  <c r="M1482" i="5" a="1"/>
  <c r="M1482" i="5" s="1"/>
  <c r="N1482" i="5" a="1"/>
  <c r="N1482" i="5" s="1"/>
  <c r="P1482" i="5" a="1"/>
  <c r="P1482" i="5" s="1"/>
  <c r="V1482" i="5"/>
  <c r="O1482" i="5" a="1"/>
  <c r="O1482" i="5" s="1"/>
  <c r="L1482" i="5" a="1"/>
  <c r="L1482" i="5" s="1"/>
  <c r="Q1490" i="5" a="1"/>
  <c r="Q1490" i="5" s="1"/>
  <c r="M1490" i="5" a="1"/>
  <c r="M1490" i="5" s="1"/>
  <c r="O1490" i="5" a="1"/>
  <c r="O1490" i="5" s="1"/>
  <c r="N1490" i="5" a="1"/>
  <c r="N1490" i="5" s="1"/>
  <c r="P1490" i="5" a="1"/>
  <c r="P1490" i="5" s="1"/>
  <c r="L1490" i="5" a="1"/>
  <c r="L1490" i="5" s="1"/>
  <c r="R171" i="5" l="1"/>
  <c r="R892" i="5"/>
  <c r="R1453" i="5"/>
  <c r="R1319" i="5"/>
  <c r="R1298" i="5"/>
  <c r="R1099" i="5"/>
  <c r="R1279" i="5"/>
  <c r="R1404" i="5"/>
  <c r="R1340" i="5"/>
  <c r="R1447" i="5"/>
  <c r="R1390" i="5"/>
  <c r="R1112" i="5"/>
  <c r="R930" i="5"/>
  <c r="R526" i="5"/>
  <c r="R1270" i="5"/>
  <c r="R1381" i="5"/>
  <c r="R1329" i="5"/>
  <c r="R1228" i="5"/>
  <c r="R1113" i="5"/>
  <c r="R834" i="5"/>
  <c r="R838" i="5"/>
  <c r="R672" i="5"/>
  <c r="R601" i="5"/>
  <c r="R599" i="5"/>
  <c r="R417" i="5"/>
  <c r="R127" i="5"/>
  <c r="R1461" i="5"/>
  <c r="R1219" i="5"/>
  <c r="R1062" i="5"/>
  <c r="R668" i="5"/>
  <c r="R597" i="5"/>
  <c r="R423" i="5"/>
  <c r="R144" i="5"/>
  <c r="R4" i="5"/>
  <c r="R185" i="5"/>
  <c r="R1268" i="5"/>
  <c r="R1229" i="5"/>
  <c r="R1176" i="5"/>
  <c r="R1118" i="5"/>
  <c r="R1056" i="5"/>
  <c r="R722" i="5"/>
  <c r="R506" i="5"/>
  <c r="R520" i="5"/>
  <c r="R222" i="5"/>
  <c r="R806" i="5"/>
  <c r="R624" i="5"/>
  <c r="R507" i="5"/>
  <c r="R619" i="5"/>
  <c r="R406" i="5"/>
  <c r="R186" i="5"/>
  <c r="R1168" i="5"/>
  <c r="R1131" i="5"/>
  <c r="R961" i="5"/>
  <c r="R731" i="5"/>
  <c r="R498" i="5"/>
  <c r="R512" i="5"/>
  <c r="R401" i="5"/>
  <c r="R207" i="5"/>
  <c r="R1273" i="5"/>
  <c r="R1286" i="5"/>
  <c r="R695" i="5"/>
  <c r="R710" i="5"/>
  <c r="R499" i="5"/>
  <c r="R210" i="5"/>
  <c r="R1443" i="5"/>
  <c r="R1269" i="5"/>
  <c r="R1283" i="5"/>
  <c r="R928" i="5"/>
  <c r="R870" i="5"/>
  <c r="R586" i="5"/>
  <c r="R580" i="5"/>
  <c r="R623" i="5"/>
  <c r="R568" i="5"/>
  <c r="R1186" i="5"/>
  <c r="R1038" i="5"/>
  <c r="R701" i="5"/>
  <c r="R1343" i="5"/>
  <c r="R956" i="5"/>
  <c r="R1053" i="5"/>
  <c r="R1033" i="5"/>
  <c r="R719" i="5"/>
  <c r="R614" i="5"/>
  <c r="R491" i="5"/>
  <c r="R270" i="5"/>
  <c r="U1483" i="5"/>
  <c r="U1463" i="5"/>
  <c r="U1501" i="5"/>
  <c r="U1478" i="5"/>
  <c r="U1475" i="5"/>
  <c r="U1423" i="5"/>
  <c r="U1348" i="5"/>
  <c r="U1366" i="5"/>
  <c r="U1361" i="5"/>
  <c r="U1299" i="5"/>
  <c r="U1358" i="5"/>
  <c r="U1456" i="5"/>
  <c r="U1497" i="5"/>
  <c r="U1384" i="5"/>
  <c r="U1390" i="5"/>
  <c r="U1382" i="5"/>
  <c r="U1337" i="5"/>
  <c r="U1438" i="5"/>
  <c r="U1346" i="5"/>
  <c r="U1311" i="5"/>
  <c r="U1386" i="5"/>
  <c r="U1441" i="5"/>
  <c r="U1477" i="5"/>
  <c r="U1488" i="5"/>
  <c r="U1437" i="5"/>
  <c r="U1356" i="5"/>
  <c r="U1342" i="5"/>
  <c r="U1419" i="5"/>
  <c r="U1405" i="5"/>
  <c r="U1331" i="5"/>
  <c r="U1370" i="5"/>
  <c r="U1341" i="5"/>
  <c r="U1289" i="5"/>
  <c r="U1272" i="5"/>
  <c r="U1300" i="5"/>
  <c r="U1467" i="5"/>
  <c r="U1449" i="5"/>
  <c r="U1340" i="5"/>
  <c r="U1314" i="5"/>
  <c r="U1472" i="5"/>
  <c r="U1412" i="5"/>
  <c r="U1347" i="5"/>
  <c r="U1322" i="5"/>
  <c r="U1305" i="5"/>
  <c r="U1500" i="5"/>
  <c r="U1442" i="5"/>
  <c r="U1389" i="5"/>
  <c r="U1364" i="5"/>
  <c r="U1429" i="5"/>
  <c r="R921" i="5"/>
  <c r="R864" i="5"/>
  <c r="R859" i="5"/>
  <c r="R403" i="5"/>
  <c r="U1420" i="5"/>
  <c r="U1435" i="5"/>
  <c r="U1430" i="5"/>
  <c r="U1312" i="5"/>
  <c r="U1270" i="5"/>
  <c r="U1349" i="5"/>
  <c r="U1470" i="5"/>
  <c r="U1378" i="5"/>
  <c r="U1418" i="5"/>
  <c r="U1465" i="5"/>
  <c r="U1267" i="5"/>
  <c r="U1448" i="5"/>
  <c r="U1362" i="5"/>
  <c r="U1330" i="5"/>
  <c r="U1281" i="5"/>
  <c r="U1290" i="5"/>
  <c r="U1466" i="5"/>
  <c r="U1474" i="5"/>
  <c r="U1388" i="5"/>
  <c r="U1387" i="5"/>
  <c r="U1291" i="5"/>
  <c r="U1462" i="5"/>
  <c r="U1446" i="5"/>
  <c r="U1333" i="5"/>
  <c r="U1287" i="5"/>
  <c r="U1439" i="5"/>
  <c r="U1425" i="5"/>
  <c r="U1394" i="5"/>
  <c r="U1458" i="5"/>
  <c r="U1339" i="5"/>
  <c r="U1321" i="5"/>
  <c r="U1486" i="5"/>
  <c r="U1476" i="5"/>
  <c r="U1373" i="5"/>
  <c r="U1329" i="5"/>
  <c r="U1308" i="5"/>
  <c r="U1310" i="5"/>
  <c r="U1471" i="5"/>
  <c r="U1320" i="5"/>
  <c r="U1363" i="5"/>
  <c r="U1503" i="5"/>
  <c r="U1396" i="5"/>
  <c r="U1377" i="5"/>
  <c r="U1359" i="5"/>
  <c r="U1327" i="5"/>
  <c r="U1334" i="5"/>
  <c r="U1317" i="5"/>
  <c r="U1302" i="5"/>
  <c r="U1454" i="5"/>
  <c r="U1417" i="5"/>
  <c r="U1415" i="5"/>
  <c r="U1391" i="5"/>
  <c r="U1344" i="5"/>
  <c r="U1295" i="5"/>
  <c r="U1460" i="5"/>
  <c r="U1502" i="5"/>
  <c r="U1450" i="5"/>
  <c r="U1411" i="5"/>
  <c r="U1369" i="5"/>
  <c r="U1496" i="5"/>
  <c r="U1393" i="5"/>
  <c r="U1368" i="5"/>
  <c r="U1499" i="5"/>
  <c r="U1491" i="5"/>
  <c r="U1414" i="5"/>
  <c r="U1489" i="5"/>
  <c r="U1498" i="5"/>
  <c r="U1371" i="5"/>
  <c r="U1380" i="5"/>
  <c r="U1279" i="5"/>
  <c r="U1374" i="5"/>
  <c r="U1307" i="5"/>
  <c r="U1282" i="5"/>
  <c r="U1482" i="5"/>
  <c r="U1426" i="5"/>
  <c r="U1445" i="5"/>
  <c r="U1410" i="5"/>
  <c r="U1324" i="5"/>
  <c r="U1335" i="5"/>
  <c r="U1481" i="5"/>
  <c r="U1461" i="5"/>
  <c r="U1294" i="5"/>
  <c r="U1285" i="5"/>
  <c r="U1268" i="5"/>
  <c r="U1493" i="5"/>
  <c r="U1376" i="5"/>
  <c r="U1416" i="5"/>
  <c r="U1351" i="5"/>
  <c r="U1277" i="5"/>
  <c r="U1453" i="5"/>
  <c r="U1407" i="5"/>
  <c r="U1273" i="5"/>
  <c r="U1319" i="5"/>
  <c r="U1298" i="5"/>
  <c r="U1286" i="5"/>
  <c r="U1343" i="5"/>
  <c r="U1269" i="5"/>
  <c r="U1315" i="5"/>
  <c r="U1353" i="5"/>
  <c r="U1485" i="5"/>
  <c r="U1385" i="5"/>
  <c r="U1328" i="5"/>
  <c r="U1280" i="5"/>
  <c r="U1318" i="5"/>
  <c r="U1487" i="5"/>
  <c r="U1293" i="5"/>
  <c r="U1427" i="5"/>
  <c r="U1404" i="5"/>
  <c r="U1352" i="5"/>
  <c r="U1278" i="5"/>
  <c r="U1480" i="5"/>
  <c r="U1433" i="5"/>
  <c r="U1464" i="5"/>
  <c r="U1494" i="5"/>
  <c r="U1455" i="5"/>
  <c r="U1436" i="5"/>
  <c r="U1406" i="5"/>
  <c r="U1392" i="5"/>
  <c r="U1355" i="5"/>
  <c r="U1325" i="5"/>
  <c r="U1313" i="5"/>
  <c r="U1400" i="5"/>
  <c r="U1444" i="5"/>
  <c r="U1432" i="5"/>
  <c r="U1326" i="5"/>
  <c r="U1309" i="5"/>
  <c r="U1292" i="5"/>
  <c r="U1428" i="5"/>
  <c r="U1383" i="5"/>
  <c r="U1459" i="5"/>
  <c r="U1443" i="5"/>
  <c r="U1379" i="5"/>
  <c r="U1365" i="5"/>
  <c r="U1316" i="5"/>
  <c r="U1283" i="5"/>
  <c r="U1484" i="5"/>
  <c r="U1492" i="5"/>
  <c r="U1399" i="5"/>
  <c r="U1413" i="5"/>
  <c r="U1473" i="5"/>
  <c r="U1360" i="5"/>
  <c r="U1381" i="5"/>
  <c r="U1457" i="5"/>
  <c r="U1431" i="5"/>
  <c r="U1434" i="5"/>
  <c r="U1303" i="5"/>
  <c r="U1452" i="5"/>
  <c r="U1495" i="5"/>
  <c r="U1440" i="5"/>
  <c r="U1395" i="5"/>
  <c r="U1402" i="5"/>
  <c r="U1323" i="5"/>
  <c r="U1401" i="5"/>
  <c r="U1447" i="5"/>
  <c r="U1336" i="5"/>
  <c r="U1288" i="5"/>
  <c r="U1424" i="5"/>
  <c r="U1332" i="5"/>
  <c r="U1350" i="5"/>
  <c r="U1284" i="5"/>
  <c r="U1297" i="5"/>
  <c r="R195" i="5"/>
  <c r="U1276" i="5"/>
  <c r="U1490" i="5"/>
  <c r="U1367" i="5"/>
  <c r="U1275" i="5"/>
  <c r="U1306" i="5"/>
  <c r="U1274" i="5"/>
  <c r="U1266" i="5"/>
  <c r="U1479" i="5"/>
  <c r="U1422" i="5"/>
  <c r="U1338" i="5"/>
  <c r="U1345" i="5"/>
  <c r="U1304" i="5"/>
  <c r="U1271" i="5"/>
  <c r="U1468" i="5"/>
  <c r="U1421" i="5"/>
  <c r="U1469" i="5"/>
  <c r="U1296" i="5"/>
  <c r="U1451" i="5"/>
  <c r="U1397" i="5"/>
  <c r="U1372" i="5"/>
  <c r="U1398" i="5"/>
  <c r="U1409" i="5"/>
  <c r="U1354" i="5"/>
  <c r="U1408" i="5"/>
  <c r="U1403" i="5"/>
  <c r="U1375" i="5"/>
  <c r="U1301" i="5"/>
  <c r="R444" i="5"/>
  <c r="U1357" i="5"/>
  <c r="R1278" i="5"/>
  <c r="R1159" i="5"/>
  <c r="R926" i="5"/>
  <c r="R505" i="5"/>
  <c r="R219" i="5"/>
  <c r="R1423" i="5"/>
  <c r="R1285" i="5"/>
  <c r="R1177" i="5"/>
  <c r="R1026" i="5"/>
  <c r="R665" i="5"/>
  <c r="R215" i="5"/>
  <c r="R400" i="5"/>
  <c r="R1263" i="5"/>
  <c r="R724" i="5"/>
  <c r="R529" i="5"/>
  <c r="R1277" i="5"/>
  <c r="R1169" i="5"/>
  <c r="R384" i="5"/>
  <c r="R1336" i="5"/>
  <c r="R1288" i="5"/>
  <c r="R1044" i="5"/>
  <c r="R977" i="5"/>
  <c r="R918" i="5"/>
  <c r="R633" i="5"/>
  <c r="R293" i="5"/>
  <c r="R1471" i="5"/>
  <c r="R629" i="5"/>
  <c r="R1369" i="5"/>
  <c r="R1425" i="5"/>
  <c r="R125" i="5"/>
  <c r="R1473" i="5"/>
  <c r="R1097" i="5"/>
  <c r="R362" i="5"/>
  <c r="R1325" i="5"/>
  <c r="R1204" i="5"/>
  <c r="R1011" i="5"/>
  <c r="R653" i="5"/>
  <c r="R437" i="5"/>
  <c r="R339" i="5"/>
  <c r="R387" i="5"/>
  <c r="R118" i="5"/>
  <c r="R1474" i="5"/>
  <c r="R1398" i="5"/>
  <c r="R1200" i="5"/>
  <c r="R1007" i="5"/>
  <c r="R649" i="5"/>
  <c r="R433" i="5"/>
  <c r="R335" i="5"/>
  <c r="R521" i="5"/>
  <c r="R1236" i="5"/>
  <c r="R651" i="5"/>
  <c r="R369" i="5"/>
  <c r="R249" i="5"/>
  <c r="R145" i="5"/>
  <c r="R947" i="5"/>
  <c r="R150" i="5"/>
  <c r="R115" i="5"/>
  <c r="R297" i="5"/>
  <c r="R1357" i="5"/>
  <c r="R1297" i="5"/>
  <c r="R898" i="5"/>
  <c r="R906" i="5"/>
  <c r="R33" i="5"/>
  <c r="R1284" i="5"/>
  <c r="R872" i="5"/>
  <c r="R795" i="5"/>
  <c r="R791" i="5"/>
  <c r="R267" i="5"/>
  <c r="R22" i="5"/>
  <c r="R46" i="5"/>
  <c r="R1192" i="5"/>
  <c r="R1153" i="5"/>
  <c r="R327" i="5"/>
  <c r="R733" i="5"/>
  <c r="R583" i="5"/>
  <c r="R486" i="5"/>
  <c r="R1069" i="5"/>
  <c r="R200" i="5"/>
  <c r="R1451" i="5"/>
  <c r="R82" i="5"/>
  <c r="R1407" i="5"/>
  <c r="R1240" i="5"/>
  <c r="R1196" i="5"/>
  <c r="R1041" i="5"/>
  <c r="R1003" i="5"/>
  <c r="R841" i="5"/>
  <c r="R836" i="5"/>
  <c r="R831" i="5"/>
  <c r="R645" i="5"/>
  <c r="R224" i="5"/>
  <c r="R331" i="5"/>
  <c r="R110" i="5"/>
  <c r="R1213" i="5"/>
  <c r="R1071" i="5"/>
  <c r="R744" i="5"/>
  <c r="R787" i="5"/>
  <c r="R706" i="5"/>
  <c r="R495" i="5"/>
  <c r="R124" i="5"/>
  <c r="R263" i="5"/>
  <c r="R12" i="5"/>
  <c r="R42" i="5"/>
  <c r="R1385" i="5"/>
  <c r="R1209" i="5"/>
  <c r="R751" i="5"/>
  <c r="R545" i="5"/>
  <c r="R454" i="5"/>
  <c r="R453" i="5"/>
  <c r="R355" i="5"/>
  <c r="R131" i="5"/>
  <c r="R138" i="5"/>
  <c r="R129" i="5"/>
  <c r="R713" i="5"/>
  <c r="R723" i="5"/>
  <c r="R532" i="5"/>
  <c r="R85" i="5"/>
  <c r="R39" i="5"/>
  <c r="R471" i="5"/>
  <c r="R550" i="5"/>
  <c r="R261" i="5"/>
  <c r="R58" i="5"/>
  <c r="R245" i="5"/>
  <c r="R60" i="5"/>
  <c r="R1332" i="5"/>
  <c r="R1365" i="5"/>
  <c r="R773" i="5"/>
  <c r="R231" i="5"/>
  <c r="R1489" i="5"/>
  <c r="R1430" i="5"/>
  <c r="R1483" i="5"/>
  <c r="R1295" i="5"/>
  <c r="R1248" i="5"/>
  <c r="R1083" i="5"/>
  <c r="R876" i="5"/>
  <c r="R275" i="5"/>
  <c r="R54" i="5"/>
  <c r="R1460" i="5"/>
  <c r="R271" i="5"/>
  <c r="R345" i="5"/>
  <c r="R981" i="5"/>
  <c r="R1101" i="5"/>
  <c r="R878" i="5"/>
  <c r="R285" i="5"/>
  <c r="R80" i="5"/>
  <c r="R116" i="5"/>
  <c r="R1431" i="5"/>
  <c r="R1374" i="5"/>
  <c r="R639" i="5"/>
  <c r="R468" i="5"/>
  <c r="R134" i="5"/>
  <c r="R52" i="5"/>
  <c r="R937" i="5"/>
  <c r="R517" i="5"/>
  <c r="R883" i="5"/>
  <c r="R294" i="5"/>
  <c r="R113" i="5"/>
  <c r="R1303" i="5"/>
  <c r="R1251" i="5"/>
  <c r="R1122" i="5"/>
  <c r="R1094" i="5"/>
  <c r="R911" i="5"/>
  <c r="R1006" i="5"/>
  <c r="R681" i="5"/>
  <c r="R187" i="5"/>
  <c r="R322" i="5"/>
  <c r="R226" i="5"/>
  <c r="R77" i="5"/>
  <c r="R1220" i="5"/>
  <c r="R1247" i="5"/>
  <c r="R853" i="5"/>
  <c r="R1014" i="5"/>
  <c r="R848" i="5"/>
  <c r="R994" i="5"/>
  <c r="R843" i="5"/>
  <c r="R754" i="5"/>
  <c r="R660" i="5"/>
  <c r="R236" i="5"/>
  <c r="R350" i="5"/>
  <c r="R41" i="5"/>
  <c r="R1494" i="5"/>
  <c r="R1469" i="5"/>
  <c r="R1296" i="5"/>
  <c r="R1243" i="5"/>
  <c r="R1018" i="5"/>
  <c r="R998" i="5"/>
  <c r="R978" i="5"/>
  <c r="R750" i="5"/>
  <c r="R656" i="5"/>
  <c r="R346" i="5"/>
  <c r="R37" i="5"/>
  <c r="R112" i="5"/>
  <c r="R1449" i="5"/>
  <c r="R1179" i="5"/>
  <c r="R1152" i="5"/>
  <c r="R1002" i="5"/>
  <c r="R982" i="5"/>
  <c r="R652" i="5"/>
  <c r="R342" i="5"/>
  <c r="R1235" i="5"/>
  <c r="R1043" i="5"/>
  <c r="R986" i="5"/>
  <c r="R966" i="5"/>
  <c r="R858" i="5"/>
  <c r="R789" i="5"/>
  <c r="R648" i="5"/>
  <c r="R338" i="5"/>
  <c r="R391" i="5"/>
  <c r="R1254" i="5"/>
  <c r="R1203" i="5"/>
  <c r="R691" i="5"/>
  <c r="R435" i="5"/>
  <c r="R394" i="5"/>
  <c r="R167" i="5"/>
  <c r="R89" i="5"/>
  <c r="R1498" i="5"/>
  <c r="R1399" i="5"/>
  <c r="R1265" i="5"/>
  <c r="R1280" i="5"/>
  <c r="R1167" i="5"/>
  <c r="R1130" i="5"/>
  <c r="R946" i="5"/>
  <c r="R766" i="5"/>
  <c r="R523" i="5"/>
  <c r="R500" i="5"/>
  <c r="R422" i="5"/>
  <c r="R421" i="5"/>
  <c r="R227" i="5"/>
  <c r="R53" i="5"/>
  <c r="R21" i="5"/>
  <c r="R321" i="5"/>
  <c r="R361" i="5"/>
  <c r="R1400" i="5"/>
  <c r="R1093" i="5"/>
  <c r="R1157" i="5"/>
  <c r="R785" i="5"/>
  <c r="R571" i="5"/>
  <c r="R305" i="5"/>
  <c r="R1397" i="5"/>
  <c r="R1387" i="5"/>
  <c r="R1409" i="5"/>
  <c r="R1401" i="5"/>
  <c r="R1077" i="5"/>
  <c r="R1105" i="5"/>
  <c r="R769" i="5"/>
  <c r="R797" i="5"/>
  <c r="R567" i="5"/>
  <c r="R214" i="5"/>
  <c r="R333" i="5"/>
  <c r="R265" i="5"/>
  <c r="R1354" i="5"/>
  <c r="R1021" i="5"/>
  <c r="R1089" i="5"/>
  <c r="R753" i="5"/>
  <c r="R781" i="5"/>
  <c r="R563" i="5"/>
  <c r="R192" i="5"/>
  <c r="R273" i="5"/>
  <c r="R1375" i="5"/>
  <c r="R1134" i="5"/>
  <c r="R476" i="5"/>
  <c r="R1275" i="5"/>
  <c r="R1147" i="5"/>
  <c r="R830" i="5"/>
  <c r="R704" i="5"/>
  <c r="R683" i="5"/>
  <c r="R604" i="5"/>
  <c r="R705" i="5"/>
  <c r="R496" i="5"/>
  <c r="R159" i="5"/>
  <c r="R166" i="5"/>
  <c r="R1216" i="5"/>
  <c r="R1178" i="5"/>
  <c r="R1114" i="5"/>
  <c r="R1052" i="5"/>
  <c r="R1051" i="5"/>
  <c r="R844" i="5"/>
  <c r="R839" i="5"/>
  <c r="R218" i="5"/>
  <c r="R1444" i="5"/>
  <c r="R213" i="5"/>
  <c r="R1383" i="5"/>
  <c r="R727" i="5"/>
  <c r="R803" i="5"/>
  <c r="R531" i="5"/>
  <c r="R203" i="5"/>
  <c r="R1442" i="5"/>
  <c r="R618" i="5"/>
  <c r="R1328" i="5"/>
  <c r="R1349" i="5"/>
  <c r="R1035" i="5"/>
  <c r="R868" i="5"/>
  <c r="R1458" i="5"/>
  <c r="R1386" i="5"/>
  <c r="R298" i="5"/>
  <c r="R117" i="5"/>
  <c r="R1342" i="5"/>
  <c r="R1479" i="5"/>
  <c r="R446" i="5"/>
  <c r="R1495" i="5"/>
  <c r="R100" i="5"/>
  <c r="R1454" i="5"/>
  <c r="R1415" i="5"/>
  <c r="R1391" i="5"/>
  <c r="R1362" i="5"/>
  <c r="R1146" i="5"/>
  <c r="R965" i="5"/>
  <c r="R84" i="5"/>
  <c r="R1411" i="5"/>
  <c r="R1358" i="5"/>
  <c r="R484" i="5"/>
  <c r="R1138" i="5"/>
  <c r="R480" i="5"/>
  <c r="R139" i="5"/>
  <c r="R64" i="5"/>
  <c r="R1017" i="5"/>
  <c r="R1190" i="5"/>
  <c r="R425" i="5"/>
  <c r="R257" i="5"/>
  <c r="R1189" i="5"/>
  <c r="R291" i="5"/>
  <c r="R141" i="5"/>
  <c r="R70" i="5"/>
  <c r="R194" i="5"/>
  <c r="R1376" i="5"/>
  <c r="R189" i="5"/>
  <c r="R939" i="5"/>
  <c r="R934" i="5"/>
  <c r="R678" i="5"/>
  <c r="R613" i="5"/>
  <c r="R439" i="5"/>
  <c r="R407" i="5"/>
  <c r="R587" i="5"/>
  <c r="R392" i="5"/>
  <c r="R178" i="5"/>
  <c r="R1158" i="5"/>
  <c r="R1039" i="5"/>
  <c r="R522" i="5"/>
  <c r="R57" i="5"/>
  <c r="R149" i="5"/>
  <c r="R779" i="5"/>
  <c r="R573" i="5"/>
  <c r="R482" i="5"/>
  <c r="R255" i="5"/>
  <c r="R34" i="5"/>
  <c r="R1320" i="5"/>
  <c r="R764" i="5"/>
  <c r="R83" i="5"/>
  <c r="R602" i="5"/>
  <c r="R268" i="5"/>
  <c r="R1355" i="5"/>
  <c r="R1205" i="5"/>
  <c r="R881" i="5"/>
  <c r="R811" i="5"/>
  <c r="R788" i="5"/>
  <c r="R671" i="5"/>
  <c r="R607" i="5"/>
  <c r="R264" i="5"/>
  <c r="R147" i="5"/>
  <c r="R107" i="5"/>
  <c r="R1050" i="5"/>
  <c r="R877" i="5"/>
  <c r="R585" i="5"/>
  <c r="R693" i="5"/>
  <c r="R132" i="5"/>
  <c r="R1249" i="5"/>
  <c r="R1197" i="5"/>
  <c r="R1108" i="5"/>
  <c r="R590" i="5"/>
  <c r="R429" i="5"/>
  <c r="R99" i="5"/>
  <c r="R650" i="5"/>
  <c r="R467" i="5"/>
  <c r="R1476" i="5"/>
  <c r="R1367" i="5"/>
  <c r="R1306" i="5"/>
  <c r="R1184" i="5"/>
  <c r="R1096" i="5"/>
  <c r="R1095" i="5"/>
  <c r="R927" i="5"/>
  <c r="R950" i="5"/>
  <c r="R888" i="5"/>
  <c r="R768" i="5"/>
  <c r="R666" i="5"/>
  <c r="R519" i="5"/>
  <c r="R578" i="5"/>
  <c r="R427" i="5"/>
  <c r="R418" i="5"/>
  <c r="R386" i="5"/>
  <c r="R372" i="5"/>
  <c r="R244" i="5"/>
  <c r="R180" i="5"/>
  <c r="R287" i="5"/>
  <c r="R87" i="5"/>
  <c r="R66" i="5"/>
  <c r="R1356" i="5"/>
  <c r="R1274" i="5"/>
  <c r="R920" i="5"/>
  <c r="R829" i="5"/>
  <c r="R824" i="5"/>
  <c r="R736" i="5"/>
  <c r="R715" i="5"/>
  <c r="R669" i="5"/>
  <c r="R514" i="5"/>
  <c r="R528" i="5"/>
  <c r="R191" i="5"/>
  <c r="R198" i="5"/>
  <c r="R1256" i="5"/>
  <c r="R1224" i="5"/>
  <c r="R825" i="5"/>
  <c r="R842" i="5"/>
  <c r="R732" i="5"/>
  <c r="R709" i="5"/>
  <c r="R1457" i="5"/>
  <c r="R1488" i="5"/>
  <c r="R1445" i="5"/>
  <c r="R1282" i="5"/>
  <c r="R1115" i="5"/>
  <c r="R945" i="5"/>
  <c r="R1016" i="5"/>
  <c r="R546" i="5"/>
  <c r="R450" i="5"/>
  <c r="R340" i="5"/>
  <c r="R55" i="5"/>
  <c r="R1341" i="5"/>
  <c r="R1067" i="5"/>
  <c r="R269" i="5"/>
  <c r="R88" i="5"/>
  <c r="R1481" i="5"/>
  <c r="R1441" i="5"/>
  <c r="R1304" i="5"/>
  <c r="R1141" i="5"/>
  <c r="R1005" i="5"/>
  <c r="R987" i="5"/>
  <c r="R889" i="5"/>
  <c r="R916" i="5"/>
  <c r="R819" i="5"/>
  <c r="R796" i="5"/>
  <c r="R547" i="5"/>
  <c r="R793" i="5"/>
  <c r="R382" i="5"/>
  <c r="R272" i="5"/>
  <c r="R315" i="5"/>
  <c r="R17" i="5"/>
  <c r="R62" i="5"/>
  <c r="R201" i="5"/>
  <c r="R281" i="5"/>
  <c r="R1465" i="5"/>
  <c r="R1208" i="5"/>
  <c r="R1187" i="5"/>
  <c r="R1155" i="5"/>
  <c r="R976" i="5"/>
  <c r="R1109" i="5"/>
  <c r="R1015" i="5"/>
  <c r="R917" i="5"/>
  <c r="R850" i="5"/>
  <c r="R739" i="5"/>
  <c r="R634" i="5"/>
  <c r="R657" i="5"/>
  <c r="R575" i="5"/>
  <c r="R501" i="5"/>
  <c r="R441" i="5"/>
  <c r="R300" i="5"/>
  <c r="R343" i="5"/>
  <c r="R13" i="5"/>
  <c r="R26" i="5"/>
  <c r="R1330" i="5"/>
  <c r="R972" i="5"/>
  <c r="R913" i="5"/>
  <c r="R703" i="5"/>
  <c r="R630" i="5"/>
  <c r="R296" i="5"/>
  <c r="R179" i="5"/>
  <c r="R10" i="5"/>
  <c r="R233" i="5"/>
  <c r="R1129" i="5"/>
  <c r="R968" i="5"/>
  <c r="R909" i="5"/>
  <c r="R688" i="5"/>
  <c r="R617" i="5"/>
  <c r="R493" i="5"/>
  <c r="R292" i="5"/>
  <c r="R164" i="5"/>
  <c r="R23" i="5"/>
  <c r="R905" i="5"/>
  <c r="R954" i="5"/>
  <c r="R622" i="5"/>
  <c r="R398" i="5"/>
  <c r="R288" i="5"/>
  <c r="R137" i="5"/>
  <c r="R1499" i="5"/>
  <c r="R1491" i="5"/>
  <c r="R1408" i="5"/>
  <c r="R1403" i="5"/>
  <c r="R1301" i="5"/>
  <c r="R1161" i="5"/>
  <c r="R1072" i="5"/>
  <c r="R1024" i="5"/>
  <c r="R554" i="5"/>
  <c r="R348" i="5"/>
  <c r="R238" i="5"/>
  <c r="R63" i="5"/>
  <c r="R1492" i="5"/>
  <c r="R1232" i="5"/>
  <c r="R988" i="5"/>
  <c r="R708" i="5"/>
  <c r="R646" i="5"/>
  <c r="R463" i="5"/>
  <c r="R312" i="5"/>
  <c r="R184" i="5"/>
  <c r="R27" i="5"/>
  <c r="R1338" i="5"/>
  <c r="R1345" i="5"/>
  <c r="R1271" i="5"/>
  <c r="R1166" i="5"/>
  <c r="R700" i="5"/>
  <c r="R515" i="5"/>
  <c r="R492" i="5"/>
  <c r="R414" i="5"/>
  <c r="R413" i="5"/>
  <c r="R176" i="5"/>
  <c r="R130" i="5"/>
  <c r="R664" i="5"/>
  <c r="R595" i="5"/>
  <c r="R428" i="5"/>
  <c r="R140" i="5"/>
  <c r="R380" i="5"/>
  <c r="R126" i="5"/>
  <c r="R1429" i="5"/>
  <c r="R199" i="5"/>
  <c r="R170" i="5"/>
  <c r="R375" i="5"/>
  <c r="R1466" i="5"/>
  <c r="R1244" i="5"/>
  <c r="R1314" i="5"/>
  <c r="R1246" i="5"/>
  <c r="R763" i="5"/>
  <c r="R658" i="5"/>
  <c r="R557" i="5"/>
  <c r="R475" i="5"/>
  <c r="R466" i="5"/>
  <c r="R635" i="5"/>
  <c r="R324" i="5"/>
  <c r="R367" i="5"/>
  <c r="R225" i="5"/>
  <c r="R7" i="5"/>
  <c r="R289" i="5"/>
  <c r="R114" i="5"/>
  <c r="R759" i="5"/>
  <c r="R553" i="5"/>
  <c r="R462" i="5"/>
  <c r="R1103" i="5"/>
  <c r="R985" i="5"/>
  <c r="R967" i="5"/>
  <c r="R896" i="5"/>
  <c r="R295" i="5"/>
  <c r="R74" i="5"/>
  <c r="R1420" i="5"/>
  <c r="R1435" i="5"/>
  <c r="R783" i="5"/>
  <c r="R761" i="5"/>
  <c r="R577" i="5"/>
  <c r="R600" i="5"/>
  <c r="R627" i="5"/>
  <c r="R524" i="5"/>
  <c r="R208" i="5"/>
  <c r="R123" i="5"/>
  <c r="R162" i="5"/>
  <c r="R1300" i="5"/>
  <c r="R1215" i="5"/>
  <c r="R919" i="5"/>
  <c r="R696" i="5"/>
  <c r="R717" i="5"/>
  <c r="R807" i="5"/>
  <c r="R596" i="5"/>
  <c r="R451" i="5"/>
  <c r="R419" i="5"/>
  <c r="R409" i="5"/>
  <c r="R377" i="5"/>
  <c r="R172" i="5"/>
  <c r="R158" i="5"/>
  <c r="R153" i="5"/>
  <c r="R388" i="5"/>
  <c r="R1225" i="5"/>
  <c r="R1183" i="5"/>
  <c r="R933" i="5"/>
  <c r="R718" i="5"/>
  <c r="R685" i="5"/>
  <c r="R502" i="5"/>
  <c r="R122" i="5"/>
  <c r="R121" i="5"/>
  <c r="R221" i="5"/>
  <c r="R181" i="5"/>
  <c r="R1047" i="5"/>
  <c r="R1037" i="5"/>
  <c r="R943" i="5"/>
  <c r="R840" i="5"/>
  <c r="R867" i="5"/>
  <c r="R835" i="5"/>
  <c r="R667" i="5"/>
  <c r="R682" i="5"/>
  <c r="R663" i="5"/>
  <c r="R411" i="5"/>
  <c r="R402" i="5"/>
  <c r="R143" i="5"/>
  <c r="R1384" i="5"/>
  <c r="R1368" i="5"/>
  <c r="R1127" i="5"/>
  <c r="R957" i="5"/>
  <c r="R494" i="5"/>
  <c r="R193" i="5"/>
  <c r="R1364" i="5"/>
  <c r="R1262" i="5"/>
  <c r="R1171" i="5"/>
  <c r="R1121" i="5"/>
  <c r="R938" i="5"/>
  <c r="R826" i="5"/>
  <c r="R741" i="5"/>
  <c r="R609" i="5"/>
  <c r="R490" i="5"/>
  <c r="R673" i="5"/>
  <c r="R504" i="5"/>
  <c r="R209" i="5"/>
  <c r="R924" i="5"/>
  <c r="R942" i="5"/>
  <c r="R687" i="5"/>
  <c r="R582" i="5"/>
  <c r="R518" i="5"/>
  <c r="R376" i="5"/>
  <c r="R163" i="5"/>
  <c r="R202" i="5"/>
  <c r="R1352" i="5"/>
  <c r="R1478" i="5"/>
  <c r="R190" i="5"/>
  <c r="R1344" i="5"/>
  <c r="R1211" i="5"/>
  <c r="R1172" i="5"/>
  <c r="R862" i="5"/>
  <c r="R592" i="5"/>
  <c r="R534" i="5"/>
  <c r="R447" i="5"/>
  <c r="R415" i="5"/>
  <c r="R154" i="5"/>
  <c r="R1048" i="5"/>
  <c r="R929" i="5"/>
  <c r="R962" i="5"/>
  <c r="R1057" i="5"/>
  <c r="R699" i="5"/>
  <c r="R714" i="5"/>
  <c r="R443" i="5"/>
  <c r="R182" i="5"/>
  <c r="R1347" i="5"/>
  <c r="R1337" i="5"/>
  <c r="R1092" i="5"/>
  <c r="R579" i="5"/>
  <c r="R574" i="5"/>
  <c r="R368" i="5"/>
  <c r="R155" i="5"/>
  <c r="R1452" i="5"/>
  <c r="R1475" i="5"/>
  <c r="R1361" i="5"/>
  <c r="R885" i="5"/>
  <c r="R815" i="5"/>
  <c r="R792" i="5"/>
  <c r="R932" i="5"/>
  <c r="R873" i="5"/>
  <c r="R725" i="5"/>
  <c r="R1245" i="5"/>
  <c r="R992" i="5"/>
  <c r="R316" i="5"/>
  <c r="R206" i="5"/>
  <c r="R31" i="5"/>
  <c r="R1346" i="5"/>
  <c r="R1227" i="5"/>
  <c r="R1119" i="5"/>
  <c r="R949" i="5"/>
  <c r="R805" i="5"/>
  <c r="R676" i="5"/>
  <c r="R280" i="5"/>
  <c r="R1402" i="5"/>
  <c r="R1486" i="5"/>
  <c r="R1437" i="5"/>
  <c r="R1098" i="5"/>
  <c r="R1066" i="5"/>
  <c r="R1009" i="5"/>
  <c r="R1110" i="5"/>
  <c r="R915" i="5"/>
  <c r="R1477" i="5"/>
  <c r="R1470" i="5"/>
  <c r="R1324" i="5"/>
  <c r="R1335" i="5"/>
  <c r="R1238" i="5"/>
  <c r="R1266" i="5"/>
  <c r="R1145" i="5"/>
  <c r="R1032" i="5"/>
  <c r="R1031" i="5"/>
  <c r="R991" i="5"/>
  <c r="R959" i="5"/>
  <c r="R958" i="5"/>
  <c r="R893" i="5"/>
  <c r="R1293" i="5"/>
  <c r="R1307" i="5"/>
  <c r="R1081" i="5"/>
  <c r="R990" i="5"/>
  <c r="R762" i="5"/>
  <c r="R1490" i="5"/>
  <c r="R1373" i="5"/>
  <c r="R1482" i="5"/>
  <c r="R1426" i="5"/>
  <c r="R1308" i="5"/>
  <c r="R1276" i="5"/>
  <c r="R1237" i="5"/>
  <c r="R1223" i="5"/>
  <c r="R1185" i="5"/>
  <c r="R1310" i="5"/>
  <c r="R1064" i="5"/>
  <c r="R1063" i="5"/>
  <c r="R984" i="5"/>
  <c r="R1023" i="5"/>
  <c r="R851" i="5"/>
  <c r="R882" i="5"/>
  <c r="R818" i="5"/>
  <c r="R747" i="5"/>
  <c r="R730" i="5"/>
  <c r="R729" i="5"/>
  <c r="R642" i="5"/>
  <c r="R890" i="5"/>
  <c r="R541" i="5"/>
  <c r="R509" i="5"/>
  <c r="R1487" i="5"/>
  <c r="R1233" i="5"/>
  <c r="R1410" i="5"/>
  <c r="R1261" i="5"/>
  <c r="R1195" i="5"/>
  <c r="R1163" i="5"/>
  <c r="R1162" i="5"/>
  <c r="R1126" i="5"/>
  <c r="R1034" i="5"/>
  <c r="R952" i="5"/>
  <c r="R861" i="5"/>
  <c r="R856" i="5"/>
  <c r="R794" i="5"/>
  <c r="R610" i="5"/>
  <c r="R560" i="5"/>
  <c r="R436" i="5"/>
  <c r="R481" i="5"/>
  <c r="R396" i="5"/>
  <c r="R223" i="5"/>
  <c r="R262" i="5"/>
  <c r="R230" i="5"/>
  <c r="R487" i="5"/>
  <c r="R148" i="5"/>
  <c r="R217" i="5"/>
  <c r="R1427" i="5"/>
  <c r="R1218" i="5"/>
  <c r="R1111" i="5"/>
  <c r="R1091" i="5"/>
  <c r="R973" i="5"/>
  <c r="R941" i="5"/>
  <c r="R884" i="5"/>
  <c r="R711" i="5"/>
  <c r="R726" i="5"/>
  <c r="R606" i="5"/>
  <c r="R283" i="5"/>
  <c r="R30" i="5"/>
  <c r="R1433" i="5"/>
  <c r="R1327" i="5"/>
  <c r="R1253" i="5"/>
  <c r="R1137" i="5"/>
  <c r="R1001" i="5"/>
  <c r="R983" i="5"/>
  <c r="R636" i="5"/>
  <c r="R551" i="5"/>
  <c r="R326" i="5"/>
  <c r="R1501" i="5"/>
  <c r="R1434" i="5"/>
  <c r="R1010" i="5"/>
  <c r="R743" i="5"/>
  <c r="R758" i="5"/>
  <c r="R798" i="5"/>
  <c r="R632" i="5"/>
  <c r="R354" i="5"/>
  <c r="R109" i="5"/>
  <c r="R1421" i="5"/>
  <c r="R1299" i="5"/>
  <c r="R1230" i="5"/>
  <c r="R786" i="5"/>
  <c r="R677" i="5"/>
  <c r="R552" i="5"/>
  <c r="R378" i="5"/>
  <c r="R473" i="5"/>
  <c r="R254" i="5"/>
  <c r="R73" i="5"/>
  <c r="R92" i="5"/>
  <c r="R1464" i="5"/>
  <c r="R1467" i="5"/>
  <c r="R1140" i="5"/>
  <c r="R1022" i="5"/>
  <c r="R782" i="5"/>
  <c r="R686" i="5"/>
  <c r="R647" i="5"/>
  <c r="R548" i="5"/>
  <c r="R516" i="5"/>
  <c r="R456" i="5"/>
  <c r="R469" i="5"/>
  <c r="R232" i="5"/>
  <c r="R250" i="5"/>
  <c r="R69" i="5"/>
  <c r="R76" i="5"/>
  <c r="R698" i="5"/>
  <c r="R689" i="5"/>
  <c r="R385" i="5"/>
  <c r="R276" i="5"/>
  <c r="R212" i="5"/>
  <c r="R319" i="5"/>
  <c r="R24" i="5"/>
  <c r="R119" i="5"/>
  <c r="R197" i="5"/>
  <c r="R98" i="5"/>
  <c r="R9" i="5"/>
  <c r="R1463" i="5"/>
  <c r="R1419" i="5"/>
  <c r="R1422" i="5"/>
  <c r="R1370" i="5"/>
  <c r="R1028" i="5"/>
  <c r="R1027" i="5"/>
  <c r="R980" i="5"/>
  <c r="R1019" i="5"/>
  <c r="R923" i="5"/>
  <c r="R1065" i="5"/>
  <c r="R846" i="5"/>
  <c r="R814" i="5"/>
  <c r="R697" i="5"/>
  <c r="R638" i="5"/>
  <c r="R661" i="5"/>
  <c r="R874" i="5"/>
  <c r="R537" i="5"/>
  <c r="R455" i="5"/>
  <c r="R445" i="5"/>
  <c r="R304" i="5"/>
  <c r="R347" i="5"/>
  <c r="R165" i="5"/>
  <c r="R94" i="5"/>
  <c r="R253" i="5"/>
  <c r="R48" i="5"/>
  <c r="R1480" i="5"/>
  <c r="R1440" i="5"/>
  <c r="R1395" i="5"/>
  <c r="R1348" i="5"/>
  <c r="R1366" i="5"/>
  <c r="R1198" i="5"/>
  <c r="R1058" i="5"/>
  <c r="R1025" i="5"/>
  <c r="R1008" i="5"/>
  <c r="R1045" i="5"/>
  <c r="R810" i="5"/>
  <c r="R771" i="5"/>
  <c r="R593" i="5"/>
  <c r="R538" i="5"/>
  <c r="R643" i="5"/>
  <c r="R565" i="5"/>
  <c r="R533" i="5"/>
  <c r="R460" i="5"/>
  <c r="R483" i="5"/>
  <c r="R474" i="5"/>
  <c r="R442" i="5"/>
  <c r="R332" i="5"/>
  <c r="R247" i="5"/>
  <c r="R47" i="5"/>
  <c r="R96" i="5"/>
  <c r="R1406" i="5"/>
  <c r="R1323" i="5"/>
  <c r="R1250" i="5"/>
  <c r="R1182" i="5"/>
  <c r="R1136" i="5"/>
  <c r="R1004" i="5"/>
  <c r="R940" i="5"/>
  <c r="R849" i="5"/>
  <c r="R767" i="5"/>
  <c r="R735" i="5"/>
  <c r="R662" i="5"/>
  <c r="R598" i="5"/>
  <c r="R603" i="5"/>
  <c r="R561" i="5"/>
  <c r="R479" i="5"/>
  <c r="R470" i="5"/>
  <c r="R438" i="5"/>
  <c r="R328" i="5"/>
  <c r="R371" i="5"/>
  <c r="R243" i="5"/>
  <c r="R211" i="5"/>
  <c r="R43" i="5"/>
  <c r="R19" i="5"/>
  <c r="R32" i="5"/>
  <c r="R358" i="5"/>
  <c r="R49" i="5"/>
  <c r="R45" i="5"/>
  <c r="R1378" i="5"/>
  <c r="R1331" i="5"/>
  <c r="R1191" i="5"/>
  <c r="R790" i="5"/>
  <c r="R556" i="5"/>
  <c r="R432" i="5"/>
  <c r="R477" i="5"/>
  <c r="R258" i="5"/>
  <c r="R1418" i="5"/>
  <c r="R1252" i="5"/>
  <c r="R875" i="5"/>
  <c r="R886" i="5"/>
  <c r="R286" i="5"/>
  <c r="R105" i="5"/>
  <c r="R1144" i="5"/>
  <c r="R871" i="5"/>
  <c r="R374" i="5"/>
  <c r="R282" i="5"/>
  <c r="R101" i="5"/>
  <c r="R18" i="5"/>
  <c r="R745" i="5"/>
  <c r="R459" i="5"/>
  <c r="R449" i="5"/>
  <c r="R308" i="5"/>
  <c r="R351" i="5"/>
  <c r="R20" i="5"/>
  <c r="R353" i="5"/>
  <c r="R329" i="5"/>
  <c r="R1363" i="5"/>
  <c r="R1272" i="5"/>
  <c r="R1181" i="5"/>
  <c r="R1060" i="5"/>
  <c r="R1059" i="5"/>
  <c r="R1049" i="5"/>
  <c r="R1012" i="5"/>
  <c r="R955" i="5"/>
  <c r="R775" i="5"/>
  <c r="R679" i="5"/>
  <c r="R694" i="5"/>
  <c r="R777" i="5"/>
  <c r="R542" i="5"/>
  <c r="R659" i="5"/>
  <c r="R569" i="5"/>
  <c r="R464" i="5"/>
  <c r="R478" i="5"/>
  <c r="R381" i="5"/>
  <c r="R336" i="5"/>
  <c r="R383" i="5"/>
  <c r="R251" i="5"/>
  <c r="R51" i="5"/>
  <c r="R337" i="5"/>
  <c r="R1503" i="5"/>
  <c r="R1468" i="5"/>
  <c r="R1396" i="5"/>
  <c r="R1377" i="5"/>
  <c r="R1359" i="5"/>
  <c r="R1334" i="5"/>
  <c r="R1317" i="5"/>
  <c r="R1267" i="5"/>
  <c r="R1302" i="5"/>
  <c r="R1226" i="5"/>
  <c r="R1150" i="5"/>
  <c r="R1088" i="5"/>
  <c r="R1242" i="5"/>
  <c r="R1087" i="5"/>
  <c r="R1055" i="5"/>
  <c r="R969" i="5"/>
  <c r="R880" i="5"/>
  <c r="R1124" i="5"/>
  <c r="R760" i="5"/>
  <c r="R675" i="5"/>
  <c r="R625" i="5"/>
  <c r="R628" i="5"/>
  <c r="R511" i="5"/>
  <c r="R737" i="5"/>
  <c r="R570" i="5"/>
  <c r="R410" i="5"/>
  <c r="R364" i="5"/>
  <c r="R279" i="5"/>
  <c r="R151" i="5"/>
  <c r="R79" i="5"/>
  <c r="R1448" i="5"/>
  <c r="R1417" i="5"/>
  <c r="R1264" i="5"/>
  <c r="R1173" i="5"/>
  <c r="R1135" i="5"/>
  <c r="R1133" i="5"/>
  <c r="R1084" i="5"/>
  <c r="R1054" i="5"/>
  <c r="R756" i="5"/>
  <c r="R589" i="5"/>
  <c r="R799" i="5"/>
  <c r="R566" i="5"/>
  <c r="R424" i="5"/>
  <c r="R405" i="5"/>
  <c r="R373" i="5"/>
  <c r="R360" i="5"/>
  <c r="R136" i="5"/>
  <c r="R75" i="5"/>
  <c r="R81" i="5"/>
  <c r="R1405" i="5"/>
  <c r="R1289" i="5"/>
  <c r="R1257" i="5"/>
  <c r="R1214" i="5"/>
  <c r="R1180" i="5"/>
  <c r="R1294" i="5"/>
  <c r="R1143" i="5"/>
  <c r="R1154" i="5"/>
  <c r="R1148" i="5"/>
  <c r="R1030" i="5"/>
  <c r="R948" i="5"/>
  <c r="R857" i="5"/>
  <c r="R852" i="5"/>
  <c r="R879" i="5"/>
  <c r="R847" i="5"/>
  <c r="R902" i="5"/>
  <c r="R510" i="5"/>
  <c r="R240" i="5"/>
  <c r="R290" i="5"/>
  <c r="R277" i="5"/>
  <c r="R6" i="5"/>
  <c r="R1139" i="5"/>
  <c r="R1116" i="5"/>
  <c r="R1132" i="5"/>
  <c r="R1090" i="5"/>
  <c r="R944" i="5"/>
  <c r="R951" i="5"/>
  <c r="R907" i="5"/>
  <c r="R820" i="5"/>
  <c r="R728" i="5"/>
  <c r="R690" i="5"/>
  <c r="R488" i="5"/>
  <c r="R204" i="5"/>
  <c r="R318" i="5"/>
  <c r="R1493" i="5"/>
  <c r="R1281" i="5"/>
  <c r="R1086" i="5"/>
  <c r="R903" i="5"/>
  <c r="R821" i="5"/>
  <c r="R314" i="5"/>
  <c r="R11" i="5"/>
  <c r="R29" i="5"/>
  <c r="R1416" i="5"/>
  <c r="R1239" i="5"/>
  <c r="R1202" i="5"/>
  <c r="R1082" i="5"/>
  <c r="R993" i="5"/>
  <c r="R899" i="5"/>
  <c r="R974" i="5"/>
  <c r="R817" i="5"/>
  <c r="R912" i="5"/>
  <c r="R707" i="5"/>
  <c r="R543" i="5"/>
  <c r="R311" i="5"/>
  <c r="R183" i="5"/>
  <c r="R14" i="5"/>
  <c r="R111" i="5"/>
  <c r="R133" i="5"/>
  <c r="R90" i="5"/>
  <c r="R365" i="5"/>
  <c r="R241" i="5"/>
  <c r="R72" i="5"/>
  <c r="R1455" i="5"/>
  <c r="R1436" i="5"/>
  <c r="R1392" i="5"/>
  <c r="R1313" i="5"/>
  <c r="R1290" i="5"/>
  <c r="R1206" i="5"/>
  <c r="R997" i="5"/>
  <c r="R979" i="5"/>
  <c r="R908" i="5"/>
  <c r="R816" i="5"/>
  <c r="R854" i="5"/>
  <c r="R692" i="5"/>
  <c r="R621" i="5"/>
  <c r="R539" i="5"/>
  <c r="R497" i="5"/>
  <c r="R168" i="5"/>
  <c r="R307" i="5"/>
  <c r="R86" i="5"/>
  <c r="R349" i="5"/>
  <c r="R56" i="5"/>
  <c r="R1372" i="5"/>
  <c r="R1292" i="5"/>
  <c r="R1260" i="5"/>
  <c r="R1212" i="5"/>
  <c r="R1210" i="5"/>
  <c r="R1061" i="5"/>
  <c r="R802" i="5"/>
  <c r="R778" i="5"/>
  <c r="R746" i="5"/>
  <c r="R530" i="5"/>
  <c r="R544" i="5"/>
  <c r="R465" i="5"/>
  <c r="R239" i="5"/>
  <c r="R246" i="5"/>
  <c r="R1456" i="5"/>
  <c r="R1497" i="5"/>
  <c r="R1170" i="5"/>
  <c r="R925" i="5"/>
  <c r="R1029" i="5"/>
  <c r="R774" i="5"/>
  <c r="R615" i="5"/>
  <c r="R540" i="5"/>
  <c r="R508" i="5"/>
  <c r="R461" i="5"/>
  <c r="R370" i="5"/>
  <c r="R242" i="5"/>
  <c r="R61" i="5"/>
  <c r="R1424" i="5"/>
  <c r="R1353" i="5"/>
  <c r="R1074" i="5"/>
  <c r="R1042" i="5"/>
  <c r="R960" i="5"/>
  <c r="R891" i="5"/>
  <c r="R809" i="5"/>
  <c r="R393" i="5"/>
  <c r="R302" i="5"/>
  <c r="R325" i="5"/>
  <c r="R1485" i="5"/>
  <c r="R1438" i="5"/>
  <c r="R1311" i="5"/>
  <c r="R1199" i="5"/>
  <c r="R1117" i="5"/>
  <c r="R605" i="5"/>
  <c r="R631" i="5"/>
  <c r="R591" i="5"/>
  <c r="R564" i="5"/>
  <c r="R440" i="5"/>
  <c r="R485" i="5"/>
  <c r="R266" i="5"/>
  <c r="R38" i="5"/>
  <c r="R8" i="5"/>
  <c r="R1259" i="5"/>
  <c r="R1000" i="5"/>
  <c r="R720" i="5"/>
  <c r="R588" i="5"/>
  <c r="R525" i="5"/>
  <c r="R420" i="5"/>
  <c r="R434" i="5"/>
  <c r="R196" i="5"/>
  <c r="R169" i="5"/>
  <c r="R40" i="5"/>
  <c r="R1472" i="5"/>
  <c r="R1412" i="5"/>
  <c r="R1305" i="5"/>
  <c r="R1165" i="5"/>
  <c r="R1175" i="5"/>
  <c r="R1046" i="5"/>
  <c r="R996" i="5"/>
  <c r="R863" i="5"/>
  <c r="R654" i="5"/>
  <c r="R581" i="5"/>
  <c r="R430" i="5"/>
  <c r="R320" i="5"/>
  <c r="R128" i="5"/>
  <c r="R363" i="5"/>
  <c r="R235" i="5"/>
  <c r="R35" i="5"/>
  <c r="R1389" i="5"/>
  <c r="R1193" i="5"/>
  <c r="R1160" i="5"/>
  <c r="R1123" i="5"/>
  <c r="R1222" i="5"/>
  <c r="R1104" i="5"/>
  <c r="R953" i="5"/>
  <c r="R869" i="5"/>
  <c r="R1085" i="5"/>
  <c r="R894" i="5"/>
  <c r="R776" i="5"/>
  <c r="R680" i="5"/>
  <c r="R527" i="5"/>
  <c r="R379" i="5"/>
  <c r="R252" i="5"/>
  <c r="R156" i="5"/>
  <c r="R142" i="5"/>
  <c r="R173" i="5"/>
  <c r="R95" i="5"/>
  <c r="R301" i="5"/>
  <c r="R1484" i="5"/>
  <c r="R1312" i="5"/>
  <c r="R1241" i="5"/>
  <c r="R1068" i="5"/>
  <c r="R1020" i="5"/>
  <c r="R931" i="5"/>
  <c r="R833" i="5"/>
  <c r="R828" i="5"/>
  <c r="R823" i="5"/>
  <c r="R866" i="5"/>
  <c r="R740" i="5"/>
  <c r="R670" i="5"/>
  <c r="R608" i="5"/>
  <c r="R655" i="5"/>
  <c r="R472" i="5"/>
  <c r="R408" i="5"/>
  <c r="R344" i="5"/>
  <c r="R216" i="5"/>
  <c r="R399" i="5"/>
  <c r="R259" i="5"/>
  <c r="R59" i="5"/>
  <c r="R36" i="5"/>
  <c r="R313" i="5"/>
  <c r="R576" i="5"/>
  <c r="R452" i="5"/>
  <c r="R278" i="5"/>
  <c r="R65" i="5"/>
  <c r="R1462" i="5"/>
  <c r="R1207" i="5"/>
  <c r="R1234" i="5"/>
  <c r="R572" i="5"/>
  <c r="R448" i="5"/>
  <c r="R274" i="5"/>
  <c r="R157" i="5"/>
  <c r="R93" i="5"/>
  <c r="R1350" i="5"/>
  <c r="R1106" i="5"/>
  <c r="R970" i="5"/>
  <c r="R644" i="5"/>
  <c r="R188" i="5"/>
  <c r="R334" i="5"/>
  <c r="R1339" i="5"/>
  <c r="R1321" i="5"/>
  <c r="R1156" i="5"/>
  <c r="R1070" i="5"/>
  <c r="R887" i="5"/>
  <c r="R390" i="5"/>
  <c r="R309" i="5"/>
  <c r="R1502" i="5"/>
  <c r="R1291" i="5"/>
  <c r="R1221" i="5"/>
  <c r="R1142" i="5"/>
  <c r="R1128" i="5"/>
  <c r="R1080" i="5"/>
  <c r="R1120" i="5"/>
  <c r="R1079" i="5"/>
  <c r="R936" i="5"/>
  <c r="R845" i="5"/>
  <c r="R922" i="5"/>
  <c r="R752" i="5"/>
  <c r="R594" i="5"/>
  <c r="R620" i="5"/>
  <c r="R503" i="5"/>
  <c r="R611" i="5"/>
  <c r="R562" i="5"/>
  <c r="R356" i="5"/>
  <c r="R228" i="5"/>
  <c r="R175" i="5"/>
  <c r="R71" i="5"/>
  <c r="R16" i="5"/>
  <c r="R1446" i="5"/>
  <c r="R1382" i="5"/>
  <c r="R1322" i="5"/>
  <c r="R1287" i="5"/>
  <c r="R1217" i="5"/>
  <c r="R1164" i="5"/>
  <c r="R1125" i="5"/>
  <c r="R1076" i="5"/>
  <c r="R1075" i="5"/>
  <c r="R748" i="5"/>
  <c r="R684" i="5"/>
  <c r="R584" i="5"/>
  <c r="R558" i="5"/>
  <c r="R416" i="5"/>
  <c r="R397" i="5"/>
  <c r="R352" i="5"/>
  <c r="R160" i="5"/>
  <c r="R146" i="5"/>
  <c r="R67" i="5"/>
  <c r="R1500" i="5"/>
  <c r="R1394" i="5"/>
  <c r="R1231" i="5"/>
  <c r="R999" i="5"/>
  <c r="R1073" i="5"/>
  <c r="R901" i="5"/>
  <c r="R804" i="5"/>
  <c r="R712" i="5"/>
  <c r="R738" i="5"/>
  <c r="R641" i="5"/>
  <c r="R765" i="5"/>
  <c r="R612" i="5"/>
  <c r="R559" i="5"/>
  <c r="R284" i="5"/>
  <c r="R174" i="5"/>
  <c r="R404" i="5"/>
  <c r="R106" i="5"/>
  <c r="R25" i="5"/>
  <c r="R120" i="5"/>
  <c r="R1371" i="5"/>
  <c r="R1100" i="5"/>
  <c r="R1036" i="5"/>
  <c r="R963" i="5"/>
  <c r="R865" i="5"/>
  <c r="R860" i="5"/>
  <c r="R855" i="5"/>
  <c r="R772" i="5"/>
  <c r="R702" i="5"/>
  <c r="R431" i="5"/>
  <c r="R389" i="5"/>
  <c r="R248" i="5"/>
  <c r="R91" i="5"/>
  <c r="R15" i="5"/>
  <c r="R310" i="5"/>
  <c r="R357" i="5"/>
  <c r="R97" i="5"/>
  <c r="R1078" i="5"/>
  <c r="R895" i="5"/>
  <c r="R813" i="5"/>
  <c r="R306" i="5"/>
  <c r="R341" i="5"/>
  <c r="R205" i="5"/>
  <c r="R44" i="5"/>
  <c r="R1439" i="5"/>
  <c r="R1414" i="5"/>
  <c r="R1315" i="5"/>
  <c r="R770" i="5"/>
  <c r="R536" i="5"/>
  <c r="R457" i="5"/>
  <c r="R220" i="5"/>
  <c r="R135" i="5"/>
  <c r="R366" i="5"/>
  <c r="R28" i="5"/>
  <c r="R1413" i="5"/>
  <c r="R1102" i="5"/>
  <c r="R757" i="5"/>
  <c r="R640" i="5"/>
  <c r="R330" i="5"/>
  <c r="R177" i="5"/>
  <c r="R108" i="5"/>
  <c r="R5" i="5"/>
  <c r="R68" i="5"/>
  <c r="R1450" i="5"/>
  <c r="R1432" i="5"/>
  <c r="R1388" i="5"/>
  <c r="R1351" i="5"/>
  <c r="R1326" i="5"/>
  <c r="R1309" i="5"/>
  <c r="R1258" i="5"/>
  <c r="R1201" i="5"/>
  <c r="R1194" i="5"/>
  <c r="R975" i="5"/>
  <c r="R904" i="5"/>
  <c r="R812" i="5"/>
  <c r="R784" i="5"/>
  <c r="R626" i="5"/>
  <c r="R535" i="5"/>
  <c r="R395" i="5"/>
  <c r="R260" i="5"/>
  <c r="R303" i="5"/>
  <c r="R237" i="5"/>
  <c r="R103" i="5"/>
  <c r="R50" i="5"/>
  <c r="R1496" i="5"/>
  <c r="R1428" i="5"/>
  <c r="R1393" i="5"/>
  <c r="R1333" i="5"/>
  <c r="R1255" i="5"/>
  <c r="R1174" i="5"/>
  <c r="R1107" i="5"/>
  <c r="R989" i="5"/>
  <c r="R964" i="5"/>
  <c r="R971" i="5"/>
  <c r="R900" i="5"/>
  <c r="R808" i="5"/>
  <c r="R910" i="5"/>
  <c r="R780" i="5"/>
  <c r="R716" i="5"/>
  <c r="R742" i="5"/>
  <c r="R616" i="5"/>
  <c r="R489" i="5"/>
  <c r="R256" i="5"/>
  <c r="R299" i="5"/>
  <c r="R78" i="5"/>
  <c r="R317" i="5"/>
  <c r="R1459" i="5"/>
  <c r="R1379" i="5"/>
  <c r="R1316" i="5"/>
  <c r="R1040" i="5"/>
  <c r="R935" i="5"/>
  <c r="R837" i="5"/>
  <c r="R832" i="5"/>
  <c r="R827" i="5"/>
  <c r="R914" i="5"/>
  <c r="R755" i="5"/>
  <c r="R801" i="5"/>
  <c r="R674" i="5"/>
  <c r="R549" i="5"/>
  <c r="R412" i="5"/>
  <c r="R458" i="5"/>
  <c r="R426" i="5"/>
  <c r="R359" i="5"/>
  <c r="R161" i="5"/>
  <c r="R1360" i="5"/>
  <c r="R1380" i="5"/>
  <c r="R1318" i="5"/>
  <c r="R1188" i="5"/>
  <c r="R1151" i="5"/>
  <c r="R1149" i="5"/>
  <c r="R1013" i="5"/>
  <c r="R995" i="5"/>
  <c r="R897" i="5"/>
  <c r="R800" i="5"/>
  <c r="R822" i="5"/>
  <c r="R734" i="5"/>
  <c r="R721" i="5"/>
  <c r="R637" i="5"/>
  <c r="R749" i="5"/>
  <c r="R555" i="5"/>
  <c r="R513" i="5"/>
  <c r="R152" i="5"/>
  <c r="R323" i="5"/>
  <c r="R234" i="5"/>
  <c r="R229" i="5"/>
  <c r="R102" i="5"/>
  <c r="R104" i="5"/>
  <c r="A10" i="5"/>
  <c r="A8" i="5"/>
  <c r="A12" i="5" s="1" a="1"/>
  <c r="A12" i="5" s="1"/>
  <c r="S1265" i="5" l="1" a="1"/>
  <c r="S1265" i="5" s="1"/>
  <c r="S12" i="5" a="1"/>
  <c r="S12" i="5" s="1"/>
  <c r="S14" i="5" a="1"/>
  <c r="S14" i="5" s="1"/>
  <c r="S9" i="5" a="1"/>
  <c r="S9" i="5" s="1"/>
  <c r="S10" i="5" a="1"/>
  <c r="S10" i="5" s="1"/>
  <c r="S11" i="5" a="1"/>
  <c r="S11" i="5" s="1"/>
  <c r="S8" i="5" a="1"/>
  <c r="S8" i="5" s="1"/>
  <c r="S20" i="5" a="1"/>
  <c r="S20" i="5" s="1"/>
  <c r="S21" i="5" a="1"/>
  <c r="S21" i="5" s="1"/>
  <c r="S18" i="5" a="1"/>
  <c r="S18" i="5" s="1"/>
  <c r="S17" i="5" a="1"/>
  <c r="S17" i="5" s="1"/>
  <c r="S15" i="5" a="1"/>
  <c r="S15" i="5" s="1"/>
  <c r="S16" i="5" a="1"/>
  <c r="S16" i="5" s="1"/>
  <c r="S19" i="5" a="1"/>
  <c r="S19" i="5" s="1"/>
  <c r="S13" i="5" a="1"/>
  <c r="S13" i="5" s="1"/>
  <c r="S22" i="5" a="1"/>
  <c r="S22" i="5" s="1"/>
  <c r="S1170" i="5" a="1"/>
  <c r="S1170" i="5" s="1"/>
  <c r="S477" i="5" a="1"/>
  <c r="S477" i="5" s="1"/>
  <c r="S97" i="5" a="1"/>
  <c r="S97" i="5" s="1"/>
  <c r="S884" i="5" a="1"/>
  <c r="S884" i="5" s="1"/>
  <c r="S753" i="5" a="1"/>
  <c r="S753" i="5" s="1"/>
  <c r="S431" i="5" a="1"/>
  <c r="S431" i="5" s="1"/>
  <c r="S1213" i="5" a="1"/>
  <c r="S1213" i="5" s="1"/>
  <c r="S279" i="5" a="1"/>
  <c r="S279" i="5" s="1"/>
  <c r="S253" i="5" a="1"/>
  <c r="S253" i="5" s="1"/>
  <c r="S1207" i="5" a="1"/>
  <c r="S1207" i="5" s="1"/>
  <c r="S856" i="5" a="1"/>
  <c r="S856" i="5" s="1"/>
  <c r="S1059" i="5" a="1"/>
  <c r="S1059" i="5" s="1"/>
  <c r="S508" i="5" a="1"/>
  <c r="S508" i="5" s="1"/>
  <c r="S660" i="5" a="1"/>
  <c r="S660" i="5" s="1"/>
  <c r="S656" i="5" a="1"/>
  <c r="S656" i="5" s="1"/>
  <c r="S1121" i="5" a="1"/>
  <c r="S1121" i="5" s="1"/>
  <c r="S630" i="5" a="1"/>
  <c r="S630" i="5" s="1"/>
  <c r="S1098" i="5" a="1"/>
  <c r="S1098" i="5" s="1"/>
  <c r="S703" i="5" a="1"/>
  <c r="S703" i="5" s="1"/>
  <c r="S955" i="5" a="1"/>
  <c r="S955" i="5" s="1"/>
  <c r="S318" i="5" a="1"/>
  <c r="S318" i="5" s="1"/>
  <c r="S342" i="5" a="1"/>
  <c r="S342" i="5" s="1"/>
  <c r="S954" i="5" a="1"/>
  <c r="S954" i="5" s="1"/>
  <c r="S1220" i="5" a="1"/>
  <c r="S1220" i="5" s="1"/>
  <c r="S1139" i="5" a="1"/>
  <c r="S1139" i="5" s="1"/>
  <c r="S663" i="5" a="1"/>
  <c r="S663" i="5" s="1"/>
  <c r="S171" i="5" a="1"/>
  <c r="S171" i="5" s="1"/>
  <c r="S819" i="5" a="1"/>
  <c r="S819" i="5" s="1"/>
  <c r="S693" i="5" a="1"/>
  <c r="S693" i="5" s="1"/>
  <c r="S990" i="5" a="1"/>
  <c r="S990" i="5" s="1"/>
  <c r="S554" i="5" a="1"/>
  <c r="S554" i="5" s="1"/>
  <c r="S24" i="5" a="1"/>
  <c r="S24" i="5" s="1"/>
  <c r="S47" i="5" a="1"/>
  <c r="S47" i="5" s="1"/>
  <c r="S1097" i="5" a="1"/>
  <c r="S1097" i="5" s="1"/>
  <c r="S450" i="5" a="1"/>
  <c r="S450" i="5" s="1"/>
  <c r="S1099" i="5" a="1"/>
  <c r="S1099" i="5" s="1"/>
  <c r="S532" i="5" a="1"/>
  <c r="S532" i="5" s="1"/>
  <c r="S574" i="5" a="1"/>
  <c r="S574" i="5" s="1"/>
  <c r="S180" i="5" a="1"/>
  <c r="S180" i="5" s="1"/>
  <c r="S774" i="5" a="1"/>
  <c r="S774" i="5" s="1"/>
  <c r="S69" i="5" a="1"/>
  <c r="S69" i="5" s="1"/>
  <c r="S196" i="5" a="1"/>
  <c r="S196" i="5" s="1"/>
  <c r="S1250" i="5" a="1"/>
  <c r="S1250" i="5" s="1"/>
  <c r="S1032" i="5" a="1"/>
  <c r="S1032" i="5" s="1"/>
  <c r="S933" i="5" a="1"/>
  <c r="S933" i="5" s="1"/>
  <c r="S1126" i="5" a="1"/>
  <c r="S1126" i="5" s="1"/>
  <c r="S123" i="5" a="1"/>
  <c r="S123" i="5" s="1"/>
  <c r="S378" i="5" a="1"/>
  <c r="S378" i="5" s="1"/>
  <c r="S121" i="5" a="1"/>
  <c r="S121" i="5" s="1"/>
  <c r="S1168" i="5" a="1"/>
  <c r="S1168" i="5" s="1"/>
  <c r="S445" i="5" a="1"/>
  <c r="S445" i="5" s="1"/>
  <c r="S336" i="5" a="1"/>
  <c r="S336" i="5" s="1"/>
  <c r="S799" i="5" a="1"/>
  <c r="S799" i="5" s="1"/>
  <c r="S256" i="5" a="1"/>
  <c r="S256" i="5" s="1"/>
  <c r="S659" i="5" a="1"/>
  <c r="S659" i="5" s="1"/>
  <c r="S603" i="5" a="1"/>
  <c r="S603" i="5" s="1"/>
  <c r="S885" i="5" a="1"/>
  <c r="S885" i="5" s="1"/>
  <c r="T885" i="5" s="1"/>
  <c r="S1065" i="5" a="1"/>
  <c r="S1065" i="5" s="1"/>
  <c r="S827" i="5" a="1"/>
  <c r="S827" i="5" s="1"/>
  <c r="S207" i="5" a="1"/>
  <c r="S207" i="5" s="1"/>
  <c r="S699" i="5" a="1"/>
  <c r="S699" i="5" s="1"/>
  <c r="S578" i="5" a="1"/>
  <c r="S578" i="5" s="1"/>
  <c r="S1014" i="5" a="1"/>
  <c r="S1014" i="5" s="1"/>
  <c r="S376" i="5" a="1"/>
  <c r="S376" i="5" s="1"/>
  <c r="S888" i="5" a="1"/>
  <c r="S888" i="5" s="1"/>
  <c r="S923" i="5" a="1"/>
  <c r="S923" i="5" s="1"/>
  <c r="S476" i="5" a="1"/>
  <c r="S476" i="5" s="1"/>
  <c r="S879" i="5" a="1"/>
  <c r="S879" i="5" s="1"/>
  <c r="S789" i="5" a="1"/>
  <c r="S789" i="5" s="1"/>
  <c r="S832" i="5" a="1"/>
  <c r="S832" i="5" s="1"/>
  <c r="S267" i="5" a="1"/>
  <c r="S267" i="5" s="1"/>
  <c r="S982" i="5" a="1"/>
  <c r="S982" i="5" s="1"/>
  <c r="S193" i="5" a="1"/>
  <c r="S193" i="5" s="1"/>
  <c r="S823" i="5" a="1"/>
  <c r="S823" i="5" s="1"/>
  <c r="S165" i="5" a="1"/>
  <c r="S165" i="5" s="1"/>
  <c r="S767" i="5" a="1"/>
  <c r="S767" i="5" s="1"/>
  <c r="S328" i="5" a="1"/>
  <c r="S328" i="5" s="1"/>
  <c r="S467" i="5" a="1"/>
  <c r="S467" i="5" s="1"/>
  <c r="S595" i="5" a="1"/>
  <c r="S595" i="5" s="1"/>
  <c r="S427" i="5" a="1"/>
  <c r="S427" i="5" s="1"/>
  <c r="S847" i="5" a="1"/>
  <c r="S847" i="5" s="1"/>
  <c r="S320" i="5" a="1"/>
  <c r="S320" i="5" s="1"/>
  <c r="S1142" i="5" a="1"/>
  <c r="S1142" i="5" s="1"/>
  <c r="S339" i="5" a="1"/>
  <c r="S339" i="5" s="1"/>
  <c r="S1184" i="5" a="1"/>
  <c r="S1184" i="5" s="1"/>
  <c r="S439" i="5" a="1"/>
  <c r="S439" i="5" s="1"/>
  <c r="S285" i="5" a="1"/>
  <c r="S285" i="5" s="1"/>
  <c r="S1218" i="5" a="1"/>
  <c r="S1218" i="5" s="1"/>
  <c r="S910" i="5" a="1"/>
  <c r="S910" i="5" s="1"/>
  <c r="S389" i="5" a="1"/>
  <c r="S389" i="5" s="1"/>
  <c r="S1189" i="5" a="1"/>
  <c r="S1189" i="5" s="1"/>
  <c r="S765" i="5" a="1"/>
  <c r="S765" i="5" s="1"/>
  <c r="S640" i="5" a="1"/>
  <c r="S640" i="5" s="1"/>
  <c r="S109" i="5" a="1"/>
  <c r="S109" i="5" s="1"/>
  <c r="S931" i="5" a="1"/>
  <c r="S931" i="5" s="1"/>
  <c r="S970" i="5" a="1"/>
  <c r="S970" i="5" s="1"/>
  <c r="S309" i="5" a="1"/>
  <c r="S309" i="5" s="1"/>
  <c r="S967" i="5" a="1"/>
  <c r="S967" i="5" s="1"/>
  <c r="S424" i="5" a="1"/>
  <c r="S424" i="5" s="1"/>
  <c r="S1152" i="5" a="1"/>
  <c r="S1152" i="5" s="1"/>
  <c r="S298" i="5" a="1"/>
  <c r="S298" i="5" s="1"/>
  <c r="S694" i="5" a="1"/>
  <c r="S694" i="5" s="1"/>
  <c r="T694" i="5" s="1"/>
  <c r="S1107" i="5" a="1"/>
  <c r="S1107" i="5" s="1"/>
  <c r="S355" i="5" a="1"/>
  <c r="S355" i="5" s="1"/>
  <c r="S713" i="5" a="1"/>
  <c r="S713" i="5" s="1"/>
  <c r="S1200" i="5" a="1"/>
  <c r="S1200" i="5" s="1"/>
  <c r="S468" i="5" a="1"/>
  <c r="S468" i="5" s="1"/>
  <c r="T468" i="5" s="1"/>
  <c r="S1163" i="5" a="1"/>
  <c r="S1163" i="5" s="1"/>
  <c r="S496" i="5" a="1"/>
  <c r="S496" i="5" s="1"/>
  <c r="S68" i="5" a="1"/>
  <c r="S68" i="5" s="1"/>
  <c r="S347" i="5" a="1"/>
  <c r="S347" i="5" s="1"/>
  <c r="S754" i="5" a="1"/>
  <c r="S754" i="5" s="1"/>
  <c r="T754" i="5" s="1"/>
  <c r="S502" i="5" a="1"/>
  <c r="S502" i="5" s="1"/>
  <c r="S829" i="5" a="1"/>
  <c r="S829" i="5" s="1"/>
  <c r="S323" i="5" a="1"/>
  <c r="S323" i="5" s="1"/>
  <c r="S833" i="5" a="1"/>
  <c r="S833" i="5" s="1"/>
  <c r="T833" i="5" s="1"/>
  <c r="S43" i="5" a="1"/>
  <c r="S43" i="5" s="1"/>
  <c r="S88" i="5" a="1"/>
  <c r="S88" i="5" s="1"/>
  <c r="S705" i="5" a="1"/>
  <c r="S705" i="5" s="1"/>
  <c r="S273" i="5" a="1"/>
  <c r="S273" i="5" s="1"/>
  <c r="S903" i="5" a="1"/>
  <c r="S903" i="5" s="1"/>
  <c r="S167" i="5" a="1"/>
  <c r="S167" i="5" s="1"/>
  <c r="S579" i="5" a="1"/>
  <c r="S579" i="5" s="1"/>
  <c r="T579" i="5" s="1"/>
  <c r="S1181" i="5" a="1"/>
  <c r="S1181" i="5" s="1"/>
  <c r="S560" i="5" a="1"/>
  <c r="S560" i="5" s="1"/>
  <c r="S870" i="5" a="1"/>
  <c r="S870" i="5" s="1"/>
  <c r="S1256" i="5" a="1"/>
  <c r="S1256" i="5" s="1"/>
  <c r="S1009" i="5" a="1"/>
  <c r="S1009" i="5" s="1"/>
  <c r="S1050" i="5" a="1"/>
  <c r="S1050" i="5" s="1"/>
  <c r="S50" i="5" a="1"/>
  <c r="S50" i="5" s="1"/>
  <c r="S811" i="5" a="1"/>
  <c r="S811" i="5" s="1"/>
  <c r="S593" i="5" a="1"/>
  <c r="S593" i="5" s="1"/>
  <c r="S718" i="5" a="1"/>
  <c r="S718" i="5" s="1"/>
  <c r="S553" i="5" a="1"/>
  <c r="S553" i="5" s="1"/>
  <c r="S943" i="5" a="1"/>
  <c r="S943" i="5" s="1"/>
  <c r="S957" i="5" a="1"/>
  <c r="S957" i="5" s="1"/>
  <c r="S1146" i="5" a="1"/>
  <c r="S1146" i="5" s="1"/>
  <c r="S686" i="5" a="1"/>
  <c r="S686" i="5" s="1"/>
  <c r="S240" i="5" a="1"/>
  <c r="S240" i="5" s="1"/>
  <c r="S1244" i="5" a="1"/>
  <c r="S1244" i="5" s="1"/>
  <c r="S470" i="5" a="1"/>
  <c r="S470" i="5" s="1"/>
  <c r="S181" i="5" a="1"/>
  <c r="S181" i="5" s="1"/>
  <c r="S802" i="5" a="1"/>
  <c r="S802" i="5" s="1"/>
  <c r="S1122" i="5" a="1"/>
  <c r="S1122" i="5" s="1"/>
  <c r="T1122" i="5" s="1"/>
  <c r="S386" i="5" a="1"/>
  <c r="S386" i="5" s="1"/>
  <c r="S145" i="5" a="1"/>
  <c r="S145" i="5" s="1"/>
  <c r="S432" i="5" a="1"/>
  <c r="S432" i="5" s="1"/>
  <c r="T432" i="5" s="1"/>
  <c r="S1251" i="5" a="1"/>
  <c r="S1251" i="5" s="1"/>
  <c r="S1180" i="5" a="1"/>
  <c r="S1180" i="5" s="1"/>
  <c r="S417" i="5" a="1"/>
  <c r="S417" i="5" s="1"/>
  <c r="S636" i="5" a="1"/>
  <c r="S636" i="5" s="1"/>
  <c r="S315" i="5" a="1"/>
  <c r="S315" i="5" s="1"/>
  <c r="S362" i="5" a="1"/>
  <c r="S362" i="5" s="1"/>
  <c r="S869" i="5" a="1"/>
  <c r="S869" i="5" s="1"/>
  <c r="S812" i="5" a="1"/>
  <c r="S812" i="5" s="1"/>
  <c r="T812" i="5" s="1"/>
  <c r="S1160" i="5" a="1"/>
  <c r="S1160" i="5" s="1"/>
  <c r="S74" i="5" a="1"/>
  <c r="S74" i="5" s="1"/>
  <c r="S843" i="5" a="1"/>
  <c r="S843" i="5" s="1"/>
  <c r="S199" i="5" a="1"/>
  <c r="S199" i="5" s="1"/>
  <c r="S685" i="5" a="1"/>
  <c r="S685" i="5" s="1"/>
  <c r="S1127" i="5" a="1"/>
  <c r="S1127" i="5" s="1"/>
  <c r="T1127" i="5" s="1"/>
  <c r="S126" i="5" a="1"/>
  <c r="S126" i="5" s="1"/>
  <c r="S1224" i="5" a="1"/>
  <c r="S1224" i="5" s="1"/>
  <c r="S274" i="5" a="1"/>
  <c r="S274" i="5" s="1"/>
  <c r="S1177" i="5" a="1"/>
  <c r="S1177" i="5" s="1"/>
  <c r="S953" i="5" a="1"/>
  <c r="S953" i="5" s="1"/>
  <c r="S1208" i="5" a="1"/>
  <c r="S1208" i="5" s="1"/>
  <c r="T1208" i="5" s="1"/>
  <c r="S1157" i="5" a="1"/>
  <c r="S1157" i="5" s="1"/>
  <c r="S136" i="5" a="1"/>
  <c r="S136" i="5" s="1"/>
  <c r="S637" i="5" a="1"/>
  <c r="S637" i="5" s="1"/>
  <c r="S1235" i="5" a="1"/>
  <c r="S1235" i="5" s="1"/>
  <c r="S849" i="5" a="1"/>
  <c r="S849" i="5" s="1"/>
  <c r="S582" i="5" a="1"/>
  <c r="S582" i="5" s="1"/>
  <c r="S233" i="5" a="1"/>
  <c r="S233" i="5" s="1"/>
  <c r="S380" i="5" a="1"/>
  <c r="S380" i="5" s="1"/>
  <c r="S542" i="5" a="1"/>
  <c r="S542" i="5" s="1"/>
  <c r="S410" i="5" a="1"/>
  <c r="S410" i="5" s="1"/>
  <c r="S1254" i="5" a="1"/>
  <c r="S1254" i="5" s="1"/>
  <c r="S131" i="5" a="1"/>
  <c r="S131" i="5" s="1"/>
  <c r="S1262" i="5" a="1"/>
  <c r="S1262" i="5" s="1"/>
  <c r="S773" i="5" a="1"/>
  <c r="S773" i="5" s="1"/>
  <c r="S96" i="5" a="1"/>
  <c r="S96" i="5" s="1"/>
  <c r="S1141" i="5" a="1"/>
  <c r="S1141" i="5" s="1"/>
  <c r="S71" i="5" a="1"/>
  <c r="S71" i="5" s="1"/>
  <c r="S304" i="5" a="1"/>
  <c r="S304" i="5" s="1"/>
  <c r="S294" i="5" a="1"/>
  <c r="S294" i="5" s="1"/>
  <c r="S250" i="5" a="1"/>
  <c r="S250" i="5" s="1"/>
  <c r="S569" i="5" a="1"/>
  <c r="S569" i="5" s="1"/>
  <c r="S157" i="5" a="1"/>
  <c r="S157" i="5" s="1"/>
  <c r="S763" i="5" a="1"/>
  <c r="S763" i="5" s="1"/>
  <c r="S855" i="5" a="1"/>
  <c r="S855" i="5" s="1"/>
  <c r="S1211" i="5" a="1"/>
  <c r="S1211" i="5" s="1"/>
  <c r="S52" i="5" a="1"/>
  <c r="S52" i="5" s="1"/>
  <c r="S966" i="5" a="1"/>
  <c r="S966" i="5" s="1"/>
  <c r="S452" i="5" a="1"/>
  <c r="S452" i="5" s="1"/>
  <c r="S358" i="5" a="1"/>
  <c r="S358" i="5" s="1"/>
  <c r="S937" i="5" a="1"/>
  <c r="S937" i="5" s="1"/>
  <c r="S548" i="5" a="1"/>
  <c r="S548" i="5" s="1"/>
  <c r="S463" i="5" a="1"/>
  <c r="S463" i="5" s="1"/>
  <c r="S878" i="5" a="1"/>
  <c r="S878" i="5" s="1"/>
  <c r="S1052" i="5" a="1"/>
  <c r="S1052" i="5" s="1"/>
  <c r="S642" i="5" a="1"/>
  <c r="S642" i="5" s="1"/>
  <c r="S229" i="5" a="1"/>
  <c r="S229" i="5" s="1"/>
  <c r="S531" i="5" a="1"/>
  <c r="S531" i="5" s="1"/>
  <c r="S638" i="5" a="1"/>
  <c r="S638" i="5" s="1"/>
  <c r="S1075" i="5" a="1"/>
  <c r="S1075" i="5" s="1"/>
  <c r="S442" i="5" a="1"/>
  <c r="S442" i="5" s="1"/>
  <c r="S618" i="5" a="1"/>
  <c r="S618" i="5" s="1"/>
  <c r="S841" i="5" a="1"/>
  <c r="S841" i="5" s="1"/>
  <c r="S568" i="5" a="1"/>
  <c r="S568" i="5" s="1"/>
  <c r="S275" i="5" a="1"/>
  <c r="S275" i="5" s="1"/>
  <c r="T275" i="5" s="1"/>
  <c r="V275" i="5" s="1"/>
  <c r="S919" i="5" a="1"/>
  <c r="S919" i="5" s="1"/>
  <c r="S414" i="5" a="1"/>
  <c r="S414" i="5" s="1"/>
  <c r="S87" i="5" a="1"/>
  <c r="S87" i="5" s="1"/>
  <c r="S914" i="5" a="1"/>
  <c r="S914" i="5" s="1"/>
  <c r="S408" i="5" a="1"/>
  <c r="S408" i="5" s="1"/>
  <c r="S1055" i="5" a="1"/>
  <c r="S1055" i="5" s="1"/>
  <c r="S303" i="5" a="1"/>
  <c r="S303" i="5" s="1"/>
  <c r="S920" i="5" a="1"/>
  <c r="S920" i="5" s="1"/>
  <c r="S179" i="5" a="1"/>
  <c r="S179" i="5" s="1"/>
  <c r="S1094" i="5" a="1"/>
  <c r="S1094" i="5" s="1"/>
  <c r="S522" i="5" a="1"/>
  <c r="S522" i="5" s="1"/>
  <c r="S409" i="5" a="1"/>
  <c r="S409" i="5" s="1"/>
  <c r="S591" i="5" a="1"/>
  <c r="S591" i="5" s="1"/>
  <c r="S332" i="5" a="1"/>
  <c r="S332" i="5" s="1"/>
  <c r="S491" i="5" a="1"/>
  <c r="S491" i="5" s="1"/>
  <c r="S852" i="5" a="1"/>
  <c r="S852" i="5" s="1"/>
  <c r="S114" i="5" a="1"/>
  <c r="S114" i="5" s="1"/>
  <c r="S795" i="5" a="1"/>
  <c r="S795" i="5" s="1"/>
  <c r="S1179" i="5" a="1"/>
  <c r="S1179" i="5" s="1"/>
  <c r="S449" i="5" a="1"/>
  <c r="S449" i="5" s="1"/>
  <c r="S544" i="5" a="1"/>
  <c r="S544" i="5" s="1"/>
  <c r="S504" i="5" a="1"/>
  <c r="S504" i="5" s="1"/>
  <c r="S979" i="5" a="1"/>
  <c r="S979" i="5" s="1"/>
  <c r="S480" i="5" a="1"/>
  <c r="S480" i="5" s="1"/>
  <c r="S797" i="5" a="1"/>
  <c r="S797" i="5" s="1"/>
  <c r="S75" i="5" a="1"/>
  <c r="S75" i="5" s="1"/>
  <c r="S711" i="5" a="1"/>
  <c r="S711" i="5" s="1"/>
  <c r="S152" i="5" a="1"/>
  <c r="S152" i="5" s="1"/>
  <c r="S836" i="5" a="1"/>
  <c r="S836" i="5" s="1"/>
  <c r="S48" i="5" a="1"/>
  <c r="S48" i="5" s="1"/>
  <c r="S337" i="5" a="1"/>
  <c r="S337" i="5" s="1"/>
  <c r="T337" i="5" s="1"/>
  <c r="S963" i="5" a="1"/>
  <c r="S963" i="5" s="1"/>
  <c r="S259" i="5" a="1"/>
  <c r="S259" i="5" s="1"/>
  <c r="S1049" i="5" a="1"/>
  <c r="S1049" i="5" s="1"/>
  <c r="S443" i="5" a="1"/>
  <c r="S443" i="5" s="1"/>
  <c r="S1154" i="5" a="1"/>
  <c r="S1154" i="5" s="1"/>
  <c r="S383" i="5" a="1"/>
  <c r="S383" i="5" s="1"/>
  <c r="S779" i="5" a="1"/>
  <c r="S779" i="5" s="1"/>
  <c r="S1169" i="5" a="1"/>
  <c r="S1169" i="5" s="1"/>
  <c r="T1169" i="5" s="1"/>
  <c r="S400" i="5" a="1"/>
  <c r="S400" i="5" s="1"/>
  <c r="S698" i="5" a="1"/>
  <c r="S698" i="5" s="1"/>
  <c r="S478" i="5" a="1"/>
  <c r="S478" i="5" s="1"/>
  <c r="T478" i="5" s="1"/>
  <c r="S124" i="5" a="1"/>
  <c r="S124" i="5" s="1"/>
  <c r="S451" i="5" a="1"/>
  <c r="S451" i="5" s="1"/>
  <c r="S377" i="5" a="1"/>
  <c r="S377" i="5" s="1"/>
  <c r="T377" i="5" s="1"/>
  <c r="S457" i="5" a="1"/>
  <c r="S457" i="5" s="1"/>
  <c r="S786" i="5" a="1"/>
  <c r="S786" i="5" s="1"/>
  <c r="S479" i="5" a="1"/>
  <c r="S479" i="5" s="1"/>
  <c r="S1064" i="5" a="1"/>
  <c r="S1064" i="5" s="1"/>
  <c r="S464" i="5" a="1"/>
  <c r="S464" i="5" s="1"/>
  <c r="S865" i="5" a="1"/>
  <c r="S865" i="5" s="1"/>
  <c r="S338" i="5" a="1"/>
  <c r="S338" i="5" s="1"/>
  <c r="S269" i="5" a="1"/>
  <c r="S269" i="5" s="1"/>
  <c r="S801" i="5" a="1"/>
  <c r="S801" i="5" s="1"/>
  <c r="S492" i="5" a="1"/>
  <c r="S492" i="5" s="1"/>
  <c r="T492" i="5" s="1"/>
  <c r="S128" i="5" a="1"/>
  <c r="S128" i="5" s="1"/>
  <c r="S960" i="5" a="1"/>
  <c r="S960" i="5" s="1"/>
  <c r="S506" i="5" a="1"/>
  <c r="S506" i="5" s="1"/>
  <c r="S629" i="5" a="1"/>
  <c r="S629" i="5" s="1"/>
  <c r="S1182" i="5" a="1"/>
  <c r="S1182" i="5" s="1"/>
  <c r="T1182" i="5" s="1"/>
  <c r="S909" i="5" a="1"/>
  <c r="S909" i="5" s="1"/>
  <c r="S1042" i="5" a="1"/>
  <c r="S1042" i="5" s="1"/>
  <c r="S1100" i="5" a="1"/>
  <c r="S1100" i="5" s="1"/>
  <c r="T1100" i="5" s="1"/>
  <c r="V1100" i="5" s="1"/>
  <c r="S1051" i="5" a="1"/>
  <c r="S1051" i="5" s="1"/>
  <c r="S934" i="5" a="1"/>
  <c r="S934" i="5" s="1"/>
  <c r="T934" i="5" s="1"/>
  <c r="S299" i="5" a="1"/>
  <c r="S299" i="5" s="1"/>
  <c r="S225" i="5" a="1"/>
  <c r="S225" i="5" s="1"/>
  <c r="S834" i="5" a="1"/>
  <c r="S834" i="5" s="1"/>
  <c r="T834" i="5" s="1"/>
  <c r="S598" i="5" a="1"/>
  <c r="S598" i="5" s="1"/>
  <c r="S1076" i="5" a="1"/>
  <c r="S1076" i="5" s="1"/>
  <c r="T1076" i="5" s="1"/>
  <c r="S611" i="5" a="1"/>
  <c r="S611" i="5" s="1"/>
  <c r="S221" i="5" a="1"/>
  <c r="S221" i="5" s="1"/>
  <c r="S228" i="5" a="1"/>
  <c r="S228" i="5" s="1"/>
  <c r="S1140" i="5" a="1"/>
  <c r="S1140" i="5" s="1"/>
  <c r="S854" i="5" a="1"/>
  <c r="S854" i="5" s="1"/>
  <c r="S140" i="5" a="1"/>
  <c r="S140" i="5" s="1"/>
  <c r="S407" i="5" a="1"/>
  <c r="S407" i="5" s="1"/>
  <c r="S615" i="5" a="1"/>
  <c r="S615" i="5" s="1"/>
  <c r="S142" i="5" a="1"/>
  <c r="S142" i="5" s="1"/>
  <c r="S481" i="5" a="1"/>
  <c r="S481" i="5" s="1"/>
  <c r="T481" i="5" s="1"/>
  <c r="S343" i="5" a="1"/>
  <c r="S343" i="5" s="1"/>
  <c r="T343" i="5" s="1"/>
  <c r="S399" i="5" a="1"/>
  <c r="S399" i="5" s="1"/>
  <c r="S433" i="5" a="1"/>
  <c r="S433" i="5" s="1"/>
  <c r="S46" i="5" a="1"/>
  <c r="S46" i="5" s="1"/>
  <c r="S641" i="5" a="1"/>
  <c r="S641" i="5" s="1"/>
  <c r="T641" i="5" s="1"/>
  <c r="S707" i="5" a="1"/>
  <c r="S707" i="5" s="1"/>
  <c r="S649" i="5" a="1"/>
  <c r="S649" i="5" s="1"/>
  <c r="S319" i="5" a="1"/>
  <c r="S319" i="5" s="1"/>
  <c r="T319" i="5" s="1"/>
  <c r="S936" i="5" a="1"/>
  <c r="S936" i="5" s="1"/>
  <c r="S300" i="5" a="1"/>
  <c r="S300" i="5" s="1"/>
  <c r="S566" i="5" a="1"/>
  <c r="S566" i="5" s="1"/>
  <c r="S359" i="5" a="1"/>
  <c r="S359" i="5" s="1"/>
  <c r="T359" i="5" s="1"/>
  <c r="S217" i="5" a="1"/>
  <c r="S217" i="5" s="1"/>
  <c r="S848" i="5" a="1"/>
  <c r="S848" i="5" s="1"/>
  <c r="T848" i="5" s="1"/>
  <c r="S263" i="5" a="1"/>
  <c r="S263" i="5" s="1"/>
  <c r="S787" i="5" a="1"/>
  <c r="S787" i="5" s="1"/>
  <c r="T787" i="5" s="1"/>
  <c r="S1216" i="5" a="1"/>
  <c r="S1216" i="5" s="1"/>
  <c r="S166" i="5" a="1"/>
  <c r="S166" i="5" s="1"/>
  <c r="S501" i="5" a="1"/>
  <c r="S501" i="5" s="1"/>
  <c r="S197" i="5" a="1"/>
  <c r="S197" i="5" s="1"/>
  <c r="T197" i="5" s="1"/>
  <c r="S958" i="5" a="1"/>
  <c r="S958" i="5" s="1"/>
  <c r="T958" i="5" s="1"/>
  <c r="S276" i="5" a="1"/>
  <c r="S276" i="5" s="1"/>
  <c r="S503" i="5" a="1"/>
  <c r="S503" i="5" s="1"/>
  <c r="S317" i="5" a="1"/>
  <c r="S317" i="5" s="1"/>
  <c r="S237" i="5" a="1"/>
  <c r="S237" i="5" s="1"/>
  <c r="S185" i="5" a="1"/>
  <c r="S185" i="5" s="1"/>
  <c r="S1166" i="5" a="1"/>
  <c r="S1166" i="5" s="1"/>
  <c r="S800" i="5" a="1"/>
  <c r="S800" i="5" s="1"/>
  <c r="T800" i="5" s="1"/>
  <c r="S586" i="5" a="1"/>
  <c r="S586" i="5" s="1"/>
  <c r="S340" i="5" a="1"/>
  <c r="S340" i="5" s="1"/>
  <c r="T340" i="5" s="1"/>
  <c r="S785" i="5" a="1"/>
  <c r="S785" i="5" s="1"/>
  <c r="S108" i="5" a="1"/>
  <c r="S108" i="5" s="1"/>
  <c r="S357" i="5" a="1"/>
  <c r="S357" i="5" s="1"/>
  <c r="S361" i="5" a="1"/>
  <c r="S361" i="5" s="1"/>
  <c r="S56" i="5" a="1"/>
  <c r="S56" i="5" s="1"/>
  <c r="S862" i="5" a="1"/>
  <c r="S862" i="5" s="1"/>
  <c r="S245" i="5" a="1"/>
  <c r="S245" i="5" s="1"/>
  <c r="S153" i="5" a="1"/>
  <c r="S153" i="5" s="1"/>
  <c r="S897" i="5" a="1"/>
  <c r="S897" i="5" s="1"/>
  <c r="S895" i="5" a="1"/>
  <c r="S895" i="5" s="1"/>
  <c r="S792" i="5" a="1"/>
  <c r="S792" i="5" s="1"/>
  <c r="S490" i="5" a="1"/>
  <c r="S490" i="5" s="1"/>
  <c r="S150" i="5" a="1"/>
  <c r="S150" i="5" s="1"/>
  <c r="S61" i="5" a="1"/>
  <c r="S61" i="5" s="1"/>
  <c r="S1090" i="5" a="1"/>
  <c r="S1090" i="5" s="1"/>
  <c r="S860" i="5" a="1"/>
  <c r="S860" i="5" s="1"/>
  <c r="S219" i="5" a="1"/>
  <c r="S219" i="5" s="1"/>
  <c r="S65" i="5" a="1"/>
  <c r="S65" i="5" s="1"/>
  <c r="S925" i="5" a="1"/>
  <c r="S925" i="5" s="1"/>
  <c r="S164" i="5" a="1"/>
  <c r="S164" i="5" s="1"/>
  <c r="S668" i="5" a="1"/>
  <c r="S668" i="5" s="1"/>
  <c r="S456" i="5" a="1"/>
  <c r="S456" i="5" s="1"/>
  <c r="S144" i="5" a="1"/>
  <c r="S144" i="5" s="1"/>
  <c r="S996" i="5" a="1"/>
  <c r="S996" i="5" s="1"/>
  <c r="S743" i="5" a="1"/>
  <c r="S743" i="5" s="1"/>
  <c r="S883" i="5" a="1"/>
  <c r="S883" i="5" s="1"/>
  <c r="S1072" i="5" a="1"/>
  <c r="S1072" i="5" s="1"/>
  <c r="S599" i="5" a="1"/>
  <c r="S599" i="5" s="1"/>
  <c r="S518" i="5" a="1"/>
  <c r="S518" i="5" s="1"/>
  <c r="S517" i="5" a="1"/>
  <c r="S517" i="5" s="1"/>
  <c r="S526" i="5" a="1"/>
  <c r="S526" i="5" s="1"/>
  <c r="S1137" i="5" a="1"/>
  <c r="S1137" i="5" s="1"/>
  <c r="S616" i="5" a="1"/>
  <c r="S616" i="5" s="1"/>
  <c r="S620" i="5" a="1"/>
  <c r="S620" i="5" s="1"/>
  <c r="S906" i="5" a="1"/>
  <c r="S906" i="5" s="1"/>
  <c r="S989" i="5" a="1"/>
  <c r="S989" i="5" s="1"/>
  <c r="S1253" i="5" a="1"/>
  <c r="S1253" i="5" s="1"/>
  <c r="S55" i="5" a="1"/>
  <c r="S55" i="5" s="1"/>
  <c r="S674" i="5" a="1"/>
  <c r="S674" i="5" s="1"/>
  <c r="S950" i="5" a="1"/>
  <c r="S950" i="5" s="1"/>
  <c r="S192" i="5" a="1"/>
  <c r="S192" i="5" s="1"/>
  <c r="S913" i="5" a="1"/>
  <c r="S913" i="5" s="1"/>
  <c r="S1212" i="5" a="1"/>
  <c r="S1212" i="5" s="1"/>
  <c r="S600" i="5" a="1"/>
  <c r="S600" i="5" s="1"/>
  <c r="T600" i="5" s="1"/>
  <c r="S607" i="5" a="1"/>
  <c r="S607" i="5" s="1"/>
  <c r="S459" i="5" a="1"/>
  <c r="S459" i="5" s="1"/>
  <c r="S1061" i="5" a="1"/>
  <c r="S1061" i="5" s="1"/>
  <c r="S527" i="5" a="1"/>
  <c r="S527" i="5" s="1"/>
  <c r="S821" i="5" a="1"/>
  <c r="S821" i="5" s="1"/>
  <c r="S368" i="5" a="1"/>
  <c r="S368" i="5" s="1"/>
  <c r="S873" i="5" a="1"/>
  <c r="S873" i="5" s="1"/>
  <c r="S130" i="5" a="1"/>
  <c r="S130" i="5" s="1"/>
  <c r="S993" i="5" a="1"/>
  <c r="S993" i="5" s="1"/>
  <c r="S30" i="5" a="1"/>
  <c r="S30" i="5" s="1"/>
  <c r="S223" i="5" a="1"/>
  <c r="S223" i="5" s="1"/>
  <c r="S1109" i="5" a="1"/>
  <c r="S1109" i="5" s="1"/>
  <c r="S529" i="5" a="1"/>
  <c r="S529" i="5" s="1"/>
  <c r="S1167" i="5" a="1"/>
  <c r="S1167" i="5" s="1"/>
  <c r="T1167" i="5" s="1"/>
  <c r="S585" i="5" a="1"/>
  <c r="S585" i="5" s="1"/>
  <c r="S1192" i="5" a="1"/>
  <c r="S1192" i="5" s="1"/>
  <c r="S429" i="5" a="1"/>
  <c r="S429" i="5" s="1"/>
  <c r="S1143" i="5" a="1"/>
  <c r="S1143" i="5" s="1"/>
  <c r="S1245" i="5" a="1"/>
  <c r="S1245" i="5" s="1"/>
  <c r="T1245" i="5" s="1"/>
  <c r="S497" i="5" a="1"/>
  <c r="S497" i="5" s="1"/>
  <c r="T497" i="5" s="1"/>
  <c r="S794" i="5" a="1"/>
  <c r="S794" i="5" s="1"/>
  <c r="S764" i="5" a="1"/>
  <c r="S764" i="5" s="1"/>
  <c r="S305" i="5" a="1"/>
  <c r="S305" i="5" s="1"/>
  <c r="S575" i="5" a="1"/>
  <c r="S575" i="5" s="1"/>
  <c r="T575" i="5" s="1"/>
  <c r="S51" i="5" a="1"/>
  <c r="S51" i="5" s="1"/>
  <c r="V51" i="5" s="1"/>
  <c r="S489" i="5" a="1"/>
  <c r="S489" i="5" s="1"/>
  <c r="S868" i="5" a="1"/>
  <c r="S868" i="5" s="1"/>
  <c r="S115" i="5" a="1"/>
  <c r="S115" i="5" s="1"/>
  <c r="T115" i="5" s="1"/>
  <c r="S552" i="5" a="1"/>
  <c r="S552" i="5" s="1"/>
  <c r="S1027" i="5" a="1"/>
  <c r="S1027" i="5" s="1"/>
  <c r="S474" i="5" a="1"/>
  <c r="S474" i="5" s="1"/>
  <c r="S1084" i="5" a="1"/>
  <c r="S1084" i="5" s="1"/>
  <c r="S231" i="5" a="1"/>
  <c r="S231" i="5" s="1"/>
  <c r="S251" i="5" a="1"/>
  <c r="S251" i="5" s="1"/>
  <c r="S1041" i="5" a="1"/>
  <c r="S1041" i="5" s="1"/>
  <c r="S397" i="5" a="1"/>
  <c r="S397" i="5" s="1"/>
  <c r="S373" i="5" a="1"/>
  <c r="S373" i="5" s="1"/>
  <c r="S345" i="5" a="1"/>
  <c r="S345" i="5" s="1"/>
  <c r="S992" i="5" a="1"/>
  <c r="S992" i="5" s="1"/>
  <c r="S249" i="5" a="1"/>
  <c r="S249" i="5" s="1"/>
  <c r="S813" i="5" a="1"/>
  <c r="S813" i="5" s="1"/>
  <c r="S1214" i="5" a="1"/>
  <c r="S1214" i="5" s="1"/>
  <c r="T1214" i="5" s="1"/>
  <c r="S661" i="5" a="1"/>
  <c r="S661" i="5" s="1"/>
  <c r="T661" i="5" s="1"/>
  <c r="S1003" i="5" a="1"/>
  <c r="S1003" i="5" s="1"/>
  <c r="S1164" i="5" a="1"/>
  <c r="S1164" i="5" s="1"/>
  <c r="T1164" i="5" s="1"/>
  <c r="S1129" i="5" a="1"/>
  <c r="S1129" i="5" s="1"/>
  <c r="S695" i="5" a="1"/>
  <c r="S695" i="5" s="1"/>
  <c r="T695" i="5" s="1"/>
  <c r="S335" i="5" a="1"/>
  <c r="S335" i="5" s="1"/>
  <c r="S904" i="5" a="1"/>
  <c r="S904" i="5" s="1"/>
  <c r="S1111" i="5" a="1"/>
  <c r="S1111" i="5" s="1"/>
  <c r="S981" i="5" a="1"/>
  <c r="S981" i="5" s="1"/>
  <c r="S881" i="5" a="1"/>
  <c r="S881" i="5" s="1"/>
  <c r="S182" i="5" a="1"/>
  <c r="S182" i="5" s="1"/>
  <c r="T182" i="5" s="1"/>
  <c r="S523" i="5" a="1"/>
  <c r="S523" i="5" s="1"/>
  <c r="T523" i="5" s="1"/>
  <c r="S1190" i="5" a="1"/>
  <c r="S1190" i="5" s="1"/>
  <c r="S886" i="5" a="1"/>
  <c r="S886" i="5" s="1"/>
  <c r="S141" i="5" a="1"/>
  <c r="S141" i="5" s="1"/>
  <c r="S172" i="5" a="1"/>
  <c r="S172" i="5" s="1"/>
  <c r="S826" i="5" a="1"/>
  <c r="S826" i="5" s="1"/>
  <c r="S227" i="5" a="1"/>
  <c r="S227" i="5" s="1"/>
  <c r="S572" i="5" a="1"/>
  <c r="S572" i="5" s="1"/>
  <c r="S654" i="5" a="1"/>
  <c r="S654" i="5" s="1"/>
  <c r="S1263" i="5" a="1"/>
  <c r="S1263" i="5" s="1"/>
  <c r="T1263" i="5" s="1"/>
  <c r="S159" i="5" a="1"/>
  <c r="S159" i="5" s="1"/>
  <c r="S511" i="5" a="1"/>
  <c r="S511" i="5" s="1"/>
  <c r="S203" i="5" a="1"/>
  <c r="S203" i="5" s="1"/>
  <c r="S82" i="5" a="1"/>
  <c r="S82" i="5" s="1"/>
  <c r="S973" i="5" a="1"/>
  <c r="S973" i="5" s="1"/>
  <c r="S928" i="5" a="1"/>
  <c r="S928" i="5" s="1"/>
  <c r="S722" i="5" a="1"/>
  <c r="S722" i="5" s="1"/>
  <c r="S460" i="5" a="1"/>
  <c r="S460" i="5" s="1"/>
  <c r="S1034" i="5" a="1"/>
  <c r="S1034" i="5" s="1"/>
  <c r="S220" i="5" a="1"/>
  <c r="S220" i="5" s="1"/>
  <c r="T220" i="5" s="1"/>
  <c r="S815" i="5" a="1"/>
  <c r="S815" i="5" s="1"/>
  <c r="S469" i="5" a="1"/>
  <c r="S469" i="5" s="1"/>
  <c r="S210" i="5" a="1"/>
  <c r="S210" i="5" s="1"/>
  <c r="S939" i="5" a="1"/>
  <c r="S939" i="5" s="1"/>
  <c r="S391" i="5" a="1"/>
  <c r="S391" i="5" s="1"/>
  <c r="S907" i="5" a="1"/>
  <c r="S907" i="5" s="1"/>
  <c r="S283" i="5" a="1"/>
  <c r="S283" i="5" s="1"/>
  <c r="S287" i="5" a="1"/>
  <c r="S287" i="5" s="1"/>
  <c r="S592" i="5" a="1"/>
  <c r="S592" i="5" s="1"/>
  <c r="S411" i="5" a="1"/>
  <c r="S411" i="5" s="1"/>
  <c r="S208" i="5" a="1"/>
  <c r="S208" i="5" s="1"/>
  <c r="T208" i="5" s="1"/>
  <c r="V208" i="5" s="1"/>
  <c r="S444" i="5" a="1"/>
  <c r="S444" i="5" s="1"/>
  <c r="T444" i="5" s="1"/>
  <c r="S222" i="5" a="1"/>
  <c r="S222" i="5" s="1"/>
  <c r="S858" i="5" a="1"/>
  <c r="S858" i="5" s="1"/>
  <c r="S178" i="5" a="1"/>
  <c r="S178" i="5" s="1"/>
  <c r="S772" i="5" a="1"/>
  <c r="S772" i="5" s="1"/>
  <c r="S816" i="5" a="1"/>
  <c r="S816" i="5" s="1"/>
  <c r="T816" i="5" s="1"/>
  <c r="S324" i="5" a="1"/>
  <c r="S324" i="5" s="1"/>
  <c r="S40" i="5" a="1"/>
  <c r="S40" i="5" s="1"/>
  <c r="S965" i="5" a="1"/>
  <c r="S965" i="5" s="1"/>
  <c r="S186" i="5" a="1"/>
  <c r="S186" i="5" s="1"/>
  <c r="T186" i="5" s="1"/>
  <c r="S667" i="5" a="1"/>
  <c r="S667" i="5" s="1"/>
  <c r="S671" i="5" a="1"/>
  <c r="S671" i="5" s="1"/>
  <c r="S365" i="5" a="1"/>
  <c r="S365" i="5" s="1"/>
  <c r="S1013" i="5" a="1"/>
  <c r="S1013" i="5" s="1"/>
  <c r="S341" i="5" a="1"/>
  <c r="S341" i="5" s="1"/>
  <c r="S487" i="5" a="1"/>
  <c r="S487" i="5" s="1"/>
  <c r="S1120" i="5" a="1"/>
  <c r="S1120" i="5" s="1"/>
  <c r="S1102" i="5" a="1"/>
  <c r="S1102" i="5" s="1"/>
  <c r="S58" i="5" a="1"/>
  <c r="S58" i="5" s="1"/>
  <c r="S374" i="5" a="1"/>
  <c r="S374" i="5" s="1"/>
  <c r="T374" i="5" s="1"/>
  <c r="S31" i="5" a="1"/>
  <c r="S31" i="5" s="1"/>
  <c r="S1232" i="5" a="1"/>
  <c r="S1232" i="5" s="1"/>
  <c r="S1022" i="5" a="1"/>
  <c r="S1022" i="5" s="1"/>
  <c r="S1088" i="5" a="1"/>
  <c r="S1088" i="5" s="1"/>
  <c r="S41" i="5" a="1"/>
  <c r="S41" i="5" s="1"/>
  <c r="S917" i="5" a="1"/>
  <c r="S917" i="5" s="1"/>
  <c r="S268" i="5" a="1"/>
  <c r="S268" i="5" s="1"/>
  <c r="S1026" i="5" a="1"/>
  <c r="S1026" i="5" s="1"/>
  <c r="S672" i="5" a="1"/>
  <c r="S672" i="5" s="1"/>
  <c r="S1063" i="5" a="1"/>
  <c r="S1063" i="5" s="1"/>
  <c r="S238" i="5" a="1"/>
  <c r="S238" i="5" s="1"/>
  <c r="T238" i="5" s="1"/>
  <c r="S940" i="5" a="1"/>
  <c r="S940" i="5" s="1"/>
  <c r="S975" i="5" a="1"/>
  <c r="S975" i="5" s="1"/>
  <c r="S605" i="5" a="1"/>
  <c r="S605" i="5" s="1"/>
  <c r="S729" i="5" a="1"/>
  <c r="S729" i="5" s="1"/>
  <c r="S750" i="5" a="1"/>
  <c r="S750" i="5" s="1"/>
  <c r="S643" i="5" a="1"/>
  <c r="S643" i="5" s="1"/>
  <c r="T643" i="5" s="1"/>
  <c r="S1195" i="5" a="1"/>
  <c r="S1195" i="5" s="1"/>
  <c r="S687" i="5" a="1"/>
  <c r="S687" i="5" s="1"/>
  <c r="T687" i="5" s="1"/>
  <c r="S691" i="5" a="1"/>
  <c r="S691" i="5" s="1"/>
  <c r="S545" i="5" a="1"/>
  <c r="S545" i="5" s="1"/>
  <c r="S1118" i="5" a="1"/>
  <c r="S1118" i="5" s="1"/>
  <c r="S1119" i="5" a="1"/>
  <c r="S1119" i="5" s="1"/>
  <c r="S1092" i="5" a="1"/>
  <c r="S1092" i="5" s="1"/>
  <c r="S371" i="5" a="1"/>
  <c r="S371" i="5" s="1"/>
  <c r="S1095" i="5" a="1"/>
  <c r="S1095" i="5" s="1"/>
  <c r="T1095" i="5" s="1"/>
  <c r="S35" i="5" a="1"/>
  <c r="S35" i="5" s="1"/>
  <c r="S639" i="5" a="1"/>
  <c r="S639" i="5" s="1"/>
  <c r="T639" i="5" s="1"/>
  <c r="S916" i="5" a="1"/>
  <c r="S916" i="5" s="1"/>
  <c r="S820" i="5" a="1"/>
  <c r="S820" i="5" s="1"/>
  <c r="T820" i="5" s="1"/>
  <c r="S635" i="5" a="1"/>
  <c r="S635" i="5" s="1"/>
  <c r="S983" i="5" a="1"/>
  <c r="S983" i="5" s="1"/>
  <c r="S645" i="5" a="1"/>
  <c r="S645" i="5" s="1"/>
  <c r="S127" i="5" a="1"/>
  <c r="S127" i="5" s="1"/>
  <c r="T127" i="5" s="1"/>
  <c r="S385" i="5" a="1"/>
  <c r="S385" i="5" s="1"/>
  <c r="S116" i="5" a="1"/>
  <c r="S116" i="5" s="1"/>
  <c r="T116" i="5" s="1"/>
  <c r="V116" i="5" s="1"/>
  <c r="S721" i="5" a="1"/>
  <c r="S721" i="5" s="1"/>
  <c r="S631" i="5" a="1"/>
  <c r="S631" i="5" s="1"/>
  <c r="S1018" i="5" a="1"/>
  <c r="S1018" i="5" s="1"/>
  <c r="S416" i="5" a="1"/>
  <c r="S416" i="5" s="1"/>
  <c r="S1144" i="5" a="1"/>
  <c r="S1144" i="5" s="1"/>
  <c r="S90" i="5" a="1"/>
  <c r="S90" i="5" s="1"/>
  <c r="S613" i="5" a="1"/>
  <c r="S613" i="5" s="1"/>
  <c r="S1147" i="5" a="1"/>
  <c r="S1147" i="5" s="1"/>
  <c r="T1147" i="5" s="1"/>
  <c r="S1089" i="5" a="1"/>
  <c r="S1089" i="5" s="1"/>
  <c r="S1125" i="5" a="1"/>
  <c r="S1125" i="5" s="1"/>
  <c r="S1226" i="5" a="1"/>
  <c r="S1226" i="5" s="1"/>
  <c r="S78" i="5" a="1"/>
  <c r="S78" i="5" s="1"/>
  <c r="S627" i="5" a="1"/>
  <c r="S627" i="5" s="1"/>
  <c r="S1039" i="5" a="1"/>
  <c r="S1039" i="5" s="1"/>
  <c r="S161" i="5" a="1"/>
  <c r="S161" i="5" s="1"/>
  <c r="S1104" i="5" a="1"/>
  <c r="S1104" i="5" s="1"/>
  <c r="S673" i="5" a="1"/>
  <c r="S673" i="5" s="1"/>
  <c r="T673" i="5" s="1"/>
  <c r="S739" i="5" a="1"/>
  <c r="S739" i="5" s="1"/>
  <c r="S583" i="5" a="1"/>
  <c r="S583" i="5" s="1"/>
  <c r="T583" i="5" s="1"/>
  <c r="S1093" i="5" a="1"/>
  <c r="S1093" i="5" s="1"/>
  <c r="T1093" i="5" s="1"/>
  <c r="S559" i="5" a="1"/>
  <c r="S559" i="5" s="1"/>
  <c r="S265" i="5" a="1"/>
  <c r="S265" i="5" s="1"/>
  <c r="S1080" i="5" a="1"/>
  <c r="S1080" i="5" s="1"/>
  <c r="S105" i="5" a="1"/>
  <c r="S105" i="5" s="1"/>
  <c r="S835" i="5" a="1"/>
  <c r="S835" i="5" s="1"/>
  <c r="S33" i="5" a="1"/>
  <c r="S33" i="5" s="1"/>
  <c r="S918" i="5" a="1"/>
  <c r="S918" i="5" s="1"/>
  <c r="S333" i="5" a="1"/>
  <c r="S333" i="5" s="1"/>
  <c r="S507" i="5" a="1"/>
  <c r="S507" i="5" s="1"/>
  <c r="T507" i="5" s="1"/>
  <c r="S1151" i="5" a="1"/>
  <c r="S1151" i="5" s="1"/>
  <c r="S921" i="5" a="1"/>
  <c r="S921" i="5" s="1"/>
  <c r="S1173" i="5" a="1"/>
  <c r="S1173" i="5" s="1"/>
  <c r="S100" i="5" a="1"/>
  <c r="S100" i="5" s="1"/>
  <c r="S818" i="5" a="1"/>
  <c r="S818" i="5" s="1"/>
  <c r="S589" i="5" a="1"/>
  <c r="S589" i="5" s="1"/>
  <c r="S899" i="5" a="1"/>
  <c r="S899" i="5" s="1"/>
  <c r="S483" i="5" a="1"/>
  <c r="S483" i="5" s="1"/>
  <c r="S974" i="5" a="1"/>
  <c r="S974" i="5" s="1"/>
  <c r="S348" i="5" a="1"/>
  <c r="S348" i="5" s="1"/>
  <c r="S37" i="5" a="1"/>
  <c r="S37" i="5" s="1"/>
  <c r="S905" i="5" a="1"/>
  <c r="S905" i="5" s="1"/>
  <c r="T905" i="5" s="1"/>
  <c r="S809" i="5" a="1"/>
  <c r="S809" i="5" s="1"/>
  <c r="S38" i="5" a="1"/>
  <c r="S38" i="5" s="1"/>
  <c r="S498" i="5" a="1"/>
  <c r="S498" i="5" s="1"/>
  <c r="S959" i="5" a="1"/>
  <c r="S959" i="5" s="1"/>
  <c r="S66" i="5" a="1"/>
  <c r="S66" i="5" s="1"/>
  <c r="S584" i="5" a="1"/>
  <c r="S584" i="5" s="1"/>
  <c r="S1044" i="5" a="1"/>
  <c r="S1044" i="5" s="1"/>
  <c r="S67" i="5" a="1"/>
  <c r="S67" i="5" s="1"/>
  <c r="S556" i="5" a="1"/>
  <c r="S556" i="5" s="1"/>
  <c r="S942" i="5" a="1"/>
  <c r="S942" i="5" s="1"/>
  <c r="S295" i="5" a="1"/>
  <c r="S295" i="5" s="1"/>
  <c r="T295" i="5" s="1"/>
  <c r="S488" i="5" a="1"/>
  <c r="S488" i="5" s="1"/>
  <c r="S1159" i="5" a="1"/>
  <c r="S1159" i="5" s="1"/>
  <c r="S571" i="5" a="1"/>
  <c r="S571" i="5" s="1"/>
  <c r="S651" i="5" a="1"/>
  <c r="S651" i="5" s="1"/>
  <c r="S570" i="5" a="1"/>
  <c r="S570" i="5" s="1"/>
  <c r="T570" i="5" s="1"/>
  <c r="S49" i="5" a="1"/>
  <c r="S49" i="5" s="1"/>
  <c r="V50" i="5" s="1"/>
  <c r="S1110" i="5" a="1"/>
  <c r="S1110" i="5" s="1"/>
  <c r="S281" i="5" a="1"/>
  <c r="S281" i="5" s="1"/>
  <c r="S875" i="5" a="1"/>
  <c r="S875" i="5" s="1"/>
  <c r="S748" i="5" a="1"/>
  <c r="S748" i="5" s="1"/>
  <c r="S1082" i="5" a="1"/>
  <c r="S1082" i="5" s="1"/>
  <c r="S1028" i="5" a="1"/>
  <c r="S1028" i="5" s="1"/>
  <c r="S824" i="5" a="1"/>
  <c r="S824" i="5" s="1"/>
  <c r="T824" i="5" s="1"/>
  <c r="S1011" i="5" a="1"/>
  <c r="S1011" i="5" s="1"/>
  <c r="S948" i="5" a="1"/>
  <c r="S948" i="5" s="1"/>
  <c r="S1191" i="5" a="1"/>
  <c r="S1191" i="5" s="1"/>
  <c r="S395" i="5" a="1"/>
  <c r="S395" i="5" s="1"/>
  <c r="S692" i="5" a="1"/>
  <c r="S692" i="5" s="1"/>
  <c r="S162" i="5" a="1"/>
  <c r="S162" i="5" s="1"/>
  <c r="T162" i="5" s="1"/>
  <c r="S859" i="5" a="1"/>
  <c r="S859" i="5" s="1"/>
  <c r="T859" i="5" s="1"/>
  <c r="S521" i="5" a="1"/>
  <c r="S521" i="5" s="1"/>
  <c r="S177" i="5" a="1"/>
  <c r="S177" i="5" s="1"/>
  <c r="S736" i="5" a="1"/>
  <c r="S736" i="5" s="1"/>
  <c r="S543" i="5" a="1"/>
  <c r="S543" i="5" s="1"/>
  <c r="S93" i="5" a="1"/>
  <c r="S93" i="5" s="1"/>
  <c r="S778" i="5" a="1"/>
  <c r="S778" i="5" s="1"/>
  <c r="S485" i="5" a="1"/>
  <c r="S485" i="5" s="1"/>
  <c r="S447" i="5" a="1"/>
  <c r="S447" i="5" s="1"/>
  <c r="S534" i="5" a="1"/>
  <c r="S534" i="5" s="1"/>
  <c r="S331" i="5" a="1"/>
  <c r="S331" i="5" s="1"/>
  <c r="S257" i="5" a="1"/>
  <c r="S257" i="5" s="1"/>
  <c r="T257" i="5" s="1"/>
  <c r="S924" i="5" a="1"/>
  <c r="S924" i="5" s="1"/>
  <c r="S987" i="5" a="1"/>
  <c r="S987" i="5" s="1"/>
  <c r="S932" i="5" a="1"/>
  <c r="S932" i="5" s="1"/>
  <c r="T932" i="5" s="1"/>
  <c r="S520" i="5" a="1"/>
  <c r="S520" i="5" s="1"/>
  <c r="S1128" i="5" a="1"/>
  <c r="S1128" i="5" s="1"/>
  <c r="T1128" i="5" s="1"/>
  <c r="S81" i="5" a="1"/>
  <c r="S81" i="5" s="1"/>
  <c r="S838" i="5" a="1"/>
  <c r="S838" i="5" s="1"/>
  <c r="S565" i="5" a="1"/>
  <c r="S565" i="5" s="1"/>
  <c r="S728" i="5" a="1"/>
  <c r="S728" i="5" s="1"/>
  <c r="S547" i="5" a="1"/>
  <c r="S547" i="5" s="1"/>
  <c r="S405" i="5" a="1"/>
  <c r="S405" i="5" s="1"/>
  <c r="S969" i="5" a="1"/>
  <c r="S969" i="5" s="1"/>
  <c r="S486" i="5" a="1"/>
  <c r="S486" i="5" s="1"/>
  <c r="S151" i="5" a="1"/>
  <c r="S151" i="5" s="1"/>
  <c r="T151" i="5" s="1"/>
  <c r="S626" i="5" a="1"/>
  <c r="S626" i="5" s="1"/>
  <c r="S621" i="5" a="1"/>
  <c r="S621" i="5" s="1"/>
  <c r="S798" i="5" a="1"/>
  <c r="S798" i="5" s="1"/>
  <c r="T798" i="5" s="1"/>
  <c r="S606" i="5" a="1"/>
  <c r="S606" i="5" s="1"/>
  <c r="S1209" i="5" a="1"/>
  <c r="S1209" i="5" s="1"/>
  <c r="T1209" i="5" s="1"/>
  <c r="S119" i="5" a="1"/>
  <c r="S119" i="5" s="1"/>
  <c r="S550" i="5" a="1"/>
  <c r="S550" i="5" s="1"/>
  <c r="S863" i="5" a="1"/>
  <c r="S863" i="5" s="1"/>
  <c r="S515" i="5" a="1"/>
  <c r="S515" i="5" s="1"/>
  <c r="S495" i="5" a="1"/>
  <c r="S495" i="5" s="1"/>
  <c r="S1108" i="5" a="1"/>
  <c r="S1108" i="5" s="1"/>
  <c r="S788" i="5" a="1"/>
  <c r="S788" i="5" s="1"/>
  <c r="S590" i="5" a="1"/>
  <c r="S590" i="5" s="1"/>
  <c r="T590" i="5" s="1"/>
  <c r="S72" i="5" a="1"/>
  <c r="S72" i="5" s="1"/>
  <c r="T72" i="5" s="1"/>
  <c r="S1149" i="5" a="1"/>
  <c r="S1149" i="5" s="1"/>
  <c r="S413" i="5" a="1"/>
  <c r="S413" i="5" s="1"/>
  <c r="S808" i="5" a="1"/>
  <c r="S808" i="5" s="1"/>
  <c r="S1001" i="5" a="1"/>
  <c r="S1001" i="5" s="1"/>
  <c r="S675" i="5" a="1"/>
  <c r="S675" i="5" s="1"/>
  <c r="S867" i="5" a="1"/>
  <c r="S867" i="5" s="1"/>
  <c r="S206" i="5" a="1"/>
  <c r="S206" i="5" s="1"/>
  <c r="S132" i="5" a="1"/>
  <c r="S132" i="5" s="1"/>
  <c r="S658" i="5" a="1"/>
  <c r="S658" i="5" s="1"/>
  <c r="S1000" i="5" a="1"/>
  <c r="S1000" i="5" s="1"/>
  <c r="S104" i="5" a="1"/>
  <c r="S104" i="5" s="1"/>
  <c r="S472" i="5" a="1"/>
  <c r="S472" i="5" s="1"/>
  <c r="S282" i="5" a="1"/>
  <c r="S282" i="5" s="1"/>
  <c r="S129" i="5" a="1"/>
  <c r="S129" i="5" s="1"/>
  <c r="S1060" i="5" a="1"/>
  <c r="S1060" i="5" s="1"/>
  <c r="S505" i="5" a="1"/>
  <c r="S505" i="5" s="1"/>
  <c r="S286" i="5" a="1"/>
  <c r="S286" i="5" s="1"/>
  <c r="T286" i="5" s="1"/>
  <c r="S388" i="5" a="1"/>
  <c r="S388" i="5" s="1"/>
  <c r="S1219" i="5" a="1"/>
  <c r="S1219" i="5" s="1"/>
  <c r="S1030" i="5" a="1"/>
  <c r="S1030" i="5" s="1"/>
  <c r="S419" i="5" a="1"/>
  <c r="S419" i="5" s="1"/>
  <c r="S524" i="5" a="1"/>
  <c r="S524" i="5" s="1"/>
  <c r="S889" i="5" a="1"/>
  <c r="S889" i="5" s="1"/>
  <c r="S714" i="5" a="1"/>
  <c r="S714" i="5" s="1"/>
  <c r="S980" i="5" a="1"/>
  <c r="S980" i="5" s="1"/>
  <c r="T980" i="5" s="1"/>
  <c r="V980" i="5" s="1"/>
  <c r="S825" i="5" a="1"/>
  <c r="S825" i="5" s="1"/>
  <c r="T825" i="5" s="1"/>
  <c r="S1248" i="5" a="1"/>
  <c r="S1248" i="5" s="1"/>
  <c r="S1081" i="5" a="1"/>
  <c r="S1081" i="5" s="1"/>
  <c r="S857" i="5" a="1"/>
  <c r="S857" i="5" s="1"/>
  <c r="S949" i="5" a="1"/>
  <c r="S949" i="5" s="1"/>
  <c r="S1008" i="5" a="1"/>
  <c r="S1008" i="5" s="1"/>
  <c r="S803" i="5" a="1"/>
  <c r="S803" i="5" s="1"/>
  <c r="S154" i="5" a="1"/>
  <c r="S154" i="5" s="1"/>
  <c r="T154" i="5" s="1"/>
  <c r="V154" i="5" s="1"/>
  <c r="S63" i="5" a="1"/>
  <c r="S63" i="5" s="1"/>
  <c r="S791" i="5" a="1"/>
  <c r="S791" i="5" s="1"/>
  <c r="S139" i="5" a="1"/>
  <c r="S139" i="5" s="1"/>
  <c r="S784" i="5" a="1"/>
  <c r="S784" i="5" s="1"/>
  <c r="S435" i="5" a="1"/>
  <c r="S435" i="5" s="1"/>
  <c r="S1183" i="5" a="1"/>
  <c r="S1183" i="5" s="1"/>
  <c r="T1183" i="5" s="1"/>
  <c r="S194" i="5" a="1"/>
  <c r="S194" i="5" s="1"/>
  <c r="S771" i="5" a="1"/>
  <c r="S771" i="5" s="1"/>
  <c r="S1161" i="5" a="1"/>
  <c r="S1161" i="5" s="1"/>
  <c r="T1161" i="5" s="1"/>
  <c r="S1175" i="5" a="1"/>
  <c r="S1175" i="5" s="1"/>
  <c r="S278" i="5" a="1"/>
  <c r="S278" i="5" s="1"/>
  <c r="S689" i="5" a="1"/>
  <c r="S689" i="5" s="1"/>
  <c r="S1087" i="5" a="1"/>
  <c r="S1087" i="5" s="1"/>
  <c r="S175" i="5" a="1"/>
  <c r="S175" i="5" s="1"/>
  <c r="S54" i="5" a="1"/>
  <c r="S54" i="5" s="1"/>
  <c r="S882" i="5" a="1"/>
  <c r="S882" i="5" s="1"/>
  <c r="T882" i="5" s="1"/>
  <c r="S59" i="5" a="1"/>
  <c r="S59" i="5" s="1"/>
  <c r="T59" i="5" s="1"/>
  <c r="S1019" i="5" a="1"/>
  <c r="S1019" i="5" s="1"/>
  <c r="T1019" i="5" s="1"/>
  <c r="S610" i="5" a="1"/>
  <c r="S610" i="5" s="1"/>
  <c r="S344" i="5" a="1"/>
  <c r="S344" i="5" s="1"/>
  <c r="T344" i="5" s="1"/>
  <c r="S634" i="5" a="1"/>
  <c r="S634" i="5" s="1"/>
  <c r="S258" i="5" a="1"/>
  <c r="S258" i="5" s="1"/>
  <c r="T258" i="5" s="1"/>
  <c r="S1229" i="5" a="1"/>
  <c r="S1229" i="5" s="1"/>
  <c r="S326" i="5" a="1"/>
  <c r="S326" i="5" s="1"/>
  <c r="S927" i="5" a="1"/>
  <c r="S927" i="5" s="1"/>
  <c r="S202" i="5" a="1"/>
  <c r="S202" i="5" s="1"/>
  <c r="S1012" i="5" a="1"/>
  <c r="S1012" i="5" s="1"/>
  <c r="S840" i="5" a="1"/>
  <c r="S840" i="5" s="1"/>
  <c r="S709" i="5" a="1"/>
  <c r="S709" i="5" s="1"/>
  <c r="S1135" i="5" a="1"/>
  <c r="S1135" i="5" s="1"/>
  <c r="S866" i="5" a="1"/>
  <c r="S866" i="5" s="1"/>
  <c r="T866" i="5" s="1"/>
  <c r="S1162" i="5" a="1"/>
  <c r="S1162" i="5" s="1"/>
  <c r="S94" i="5" a="1"/>
  <c r="S94" i="5" s="1"/>
  <c r="T94" i="5" s="1"/>
  <c r="S608" i="5" a="1"/>
  <c r="S608" i="5" s="1"/>
  <c r="T608" i="5" s="1"/>
  <c r="S756" i="5" a="1"/>
  <c r="S756" i="5" s="1"/>
  <c r="S988" i="5" a="1"/>
  <c r="S988" i="5" s="1"/>
  <c r="T988" i="5" s="1"/>
  <c r="S356" i="5" a="1"/>
  <c r="S356" i="5" s="1"/>
  <c r="S588" i="5" a="1"/>
  <c r="S588" i="5" s="1"/>
  <c r="S1031" i="5" a="1"/>
  <c r="S1031" i="5" s="1"/>
  <c r="T1031" i="5" s="1"/>
  <c r="S372" i="5" a="1"/>
  <c r="S372" i="5" s="1"/>
  <c r="T372" i="5" s="1"/>
  <c r="S120" i="5" a="1"/>
  <c r="S120" i="5" s="1"/>
  <c r="S894" i="5" a="1"/>
  <c r="S894" i="5" s="1"/>
  <c r="S1210" i="5" a="1"/>
  <c r="S1210" i="5" s="1"/>
  <c r="S62" i="5" a="1"/>
  <c r="S62" i="5" s="1"/>
  <c r="S580" i="5" a="1"/>
  <c r="S580" i="5" s="1"/>
  <c r="S1023" i="5" a="1"/>
  <c r="S1023" i="5" s="1"/>
  <c r="S266" i="5" a="1"/>
  <c r="S266" i="5" s="1"/>
  <c r="S662" i="5" a="1"/>
  <c r="S662" i="5" s="1"/>
  <c r="S1077" i="5" a="1"/>
  <c r="S1077" i="5" s="1"/>
  <c r="S272" i="5" a="1"/>
  <c r="S272" i="5" s="1"/>
  <c r="S893" i="5" a="1"/>
  <c r="S893" i="5" s="1"/>
  <c r="S1038" i="5" a="1"/>
  <c r="S1038" i="5" s="1"/>
  <c r="S28" i="5" a="1"/>
  <c r="S28" i="5" s="1"/>
  <c r="S404" i="5" a="1"/>
  <c r="S404" i="5" s="1"/>
  <c r="S475" i="5" a="1"/>
  <c r="S475" i="5" s="1"/>
  <c r="T475" i="5" s="1"/>
  <c r="S696" i="5" a="1"/>
  <c r="S696" i="5" s="1"/>
  <c r="T696" i="5" s="1"/>
  <c r="S817" i="5" a="1"/>
  <c r="S817" i="5" s="1"/>
  <c r="S655" i="5" a="1"/>
  <c r="S655" i="5" s="1"/>
  <c r="T655" i="5" s="1"/>
  <c r="S302" i="5" a="1"/>
  <c r="S302" i="5" s="1"/>
  <c r="S1130" i="5" a="1"/>
  <c r="S1130" i="5" s="1"/>
  <c r="S242" i="5" a="1"/>
  <c r="S242" i="5" s="1"/>
  <c r="S880" i="5" a="1"/>
  <c r="S880" i="5" s="1"/>
  <c r="T880" i="5" s="1"/>
  <c r="S749" i="5" a="1"/>
  <c r="S749" i="5" s="1"/>
  <c r="S1083" i="5" a="1"/>
  <c r="S1083" i="5" s="1"/>
  <c r="S912" i="5" a="1"/>
  <c r="S912" i="5" s="1"/>
  <c r="S1257" i="5" a="1"/>
  <c r="S1257" i="5" s="1"/>
  <c r="S1085" i="5" a="1"/>
  <c r="S1085" i="5" s="1"/>
  <c r="T1085" i="5" s="1"/>
  <c r="S968" i="5" a="1"/>
  <c r="S968" i="5" s="1"/>
  <c r="T968" i="5" s="1"/>
  <c r="S1264" i="5" a="1"/>
  <c r="S1264" i="5" s="1"/>
  <c r="T1264" i="5" s="1"/>
  <c r="S1067" i="5" a="1"/>
  <c r="S1067" i="5" s="1"/>
  <c r="S1230" i="5" a="1"/>
  <c r="S1230" i="5" s="1"/>
  <c r="T1230" i="5" s="1"/>
  <c r="S537" i="5" a="1"/>
  <c r="S537" i="5" s="1"/>
  <c r="S509" i="5" a="1"/>
  <c r="S509" i="5" s="1"/>
  <c r="T509" i="5" s="1"/>
  <c r="S421" i="5" a="1"/>
  <c r="S421" i="5" s="1"/>
  <c r="S962" i="5" a="1"/>
  <c r="S962" i="5" s="1"/>
  <c r="S704" i="5" a="1"/>
  <c r="S704" i="5" s="1"/>
  <c r="S191" i="5" a="1"/>
  <c r="S191" i="5" s="1"/>
  <c r="S715" i="5" a="1"/>
  <c r="S715" i="5" s="1"/>
  <c r="S646" i="5" a="1"/>
  <c r="S646" i="5" s="1"/>
  <c r="T646" i="5" s="1"/>
  <c r="S314" i="5" a="1"/>
  <c r="S314" i="5" s="1"/>
  <c r="S133" i="5" a="1"/>
  <c r="S133" i="5" s="1"/>
  <c r="S494" i="5" a="1"/>
  <c r="S494" i="5" s="1"/>
  <c r="S394" i="5" a="1"/>
  <c r="S394" i="5" s="1"/>
  <c r="S614" i="5" a="1"/>
  <c r="S614" i="5" s="1"/>
  <c r="S719" i="5" a="1"/>
  <c r="S719" i="5" s="1"/>
  <c r="T719" i="5" s="1"/>
  <c r="S482" i="5" a="1"/>
  <c r="S482" i="5" s="1"/>
  <c r="S367" i="5" a="1"/>
  <c r="S367" i="5" s="1"/>
  <c r="S42" i="5" a="1"/>
  <c r="S42" i="5" s="1"/>
  <c r="S1148" i="5" a="1"/>
  <c r="S1148" i="5" s="1"/>
  <c r="S991" i="5" a="1"/>
  <c r="S991" i="5" s="1"/>
  <c r="T991" i="5" s="1"/>
  <c r="S594" i="5" a="1"/>
  <c r="S594" i="5" s="1"/>
  <c r="T594" i="5" s="1"/>
  <c r="S995" i="5" a="1"/>
  <c r="S995" i="5" s="1"/>
  <c r="S36" i="5" a="1"/>
  <c r="S36" i="5" s="1"/>
  <c r="S935" i="5" a="1"/>
  <c r="S935" i="5" s="1"/>
  <c r="T935" i="5" s="1"/>
  <c r="S107" i="5" a="1"/>
  <c r="S107" i="5" s="1"/>
  <c r="S1035" i="5" a="1"/>
  <c r="S1035" i="5" s="1"/>
  <c r="T1035" i="5" s="1"/>
  <c r="S751" i="5" a="1"/>
  <c r="S751" i="5" s="1"/>
  <c r="T751" i="5" s="1"/>
  <c r="S533" i="5" a="1"/>
  <c r="S533" i="5" s="1"/>
  <c r="T533" i="5" s="1"/>
  <c r="S437" i="5" a="1"/>
  <c r="S437" i="5" s="1"/>
  <c r="S946" i="5" a="1"/>
  <c r="S946" i="5" s="1"/>
  <c r="S669" i="5" a="1"/>
  <c r="S669" i="5" s="1"/>
  <c r="T669" i="5" s="1"/>
  <c r="S712" i="5" a="1"/>
  <c r="S712" i="5" s="1"/>
  <c r="T712" i="5" s="1"/>
  <c r="S690" i="5" a="1"/>
  <c r="S690" i="5" s="1"/>
  <c r="S102" i="5" a="1"/>
  <c r="S102" i="5" s="1"/>
  <c r="S168" i="5" a="1"/>
  <c r="S168" i="5" s="1"/>
  <c r="T168" i="5" s="1"/>
  <c r="S426" i="5" a="1"/>
  <c r="S426" i="5" s="1"/>
  <c r="S213" i="5" a="1"/>
  <c r="S213" i="5" s="1"/>
  <c r="S1036" i="5" a="1"/>
  <c r="S1036" i="5" s="1"/>
  <c r="S103" i="5" a="1"/>
  <c r="S103" i="5" s="1"/>
  <c r="S887" i="5" a="1"/>
  <c r="S887" i="5" s="1"/>
  <c r="T887" i="5" s="1"/>
  <c r="S822" i="5" a="1"/>
  <c r="S822" i="5" s="1"/>
  <c r="T822" i="5" s="1"/>
  <c r="S1070" i="5" a="1"/>
  <c r="S1070" i="5" s="1"/>
  <c r="S724" i="5" a="1"/>
  <c r="S724" i="5" s="1"/>
  <c r="S1153" i="5" a="1"/>
  <c r="S1153" i="5" s="1"/>
  <c r="T1153" i="5" s="1"/>
  <c r="S1040" i="5" a="1"/>
  <c r="S1040" i="5" s="1"/>
  <c r="S1124" i="5" a="1"/>
  <c r="S1124" i="5" s="1"/>
  <c r="S804" i="5" a="1"/>
  <c r="S804" i="5" s="1"/>
  <c r="S246" i="5" a="1"/>
  <c r="S246" i="5" s="1"/>
  <c r="S1186" i="5" a="1"/>
  <c r="S1186" i="5" s="1"/>
  <c r="S454" i="5" a="1"/>
  <c r="S454" i="5" s="1"/>
  <c r="S877" i="5" a="1"/>
  <c r="S877" i="5" s="1"/>
  <c r="S1021" i="5" a="1"/>
  <c r="S1021" i="5" s="1"/>
  <c r="S769" i="5" a="1"/>
  <c r="S769" i="5" s="1"/>
  <c r="S60" i="5" a="1"/>
  <c r="S60" i="5" s="1"/>
  <c r="T60" i="5" s="1"/>
  <c r="S1033" i="5" a="1"/>
  <c r="S1033" i="5" s="1"/>
  <c r="T1033" i="5" s="1"/>
  <c r="S700" i="5" a="1"/>
  <c r="S700" i="5" s="1"/>
  <c r="T700" i="5" s="1"/>
  <c r="S313" i="5" a="1"/>
  <c r="S313" i="5" s="1"/>
  <c r="S364" i="5" a="1"/>
  <c r="S364" i="5" s="1"/>
  <c r="S79" i="5" a="1"/>
  <c r="S79" i="5" s="1"/>
  <c r="T79" i="5" s="1"/>
  <c r="S551" i="5" a="1"/>
  <c r="S551" i="5" s="1"/>
  <c r="S473" i="5" a="1"/>
  <c r="S473" i="5" s="1"/>
  <c r="T473" i="5" s="1"/>
  <c r="S143" i="5" a="1"/>
  <c r="S143" i="5" s="1"/>
  <c r="T143" i="5" s="1"/>
  <c r="S350" i="5" a="1"/>
  <c r="S350" i="5" s="1"/>
  <c r="S1215" i="5" a="1"/>
  <c r="S1215" i="5" s="1"/>
  <c r="T1215" i="5" s="1"/>
  <c r="S602" i="5" a="1"/>
  <c r="S602" i="5" s="1"/>
  <c r="S810" i="5" a="1"/>
  <c r="S810" i="5" s="1"/>
  <c r="S670" i="5" a="1"/>
  <c r="S670" i="5" s="1"/>
  <c r="T670" i="5" s="1"/>
  <c r="S1223" i="5" a="1"/>
  <c r="S1223" i="5" s="1"/>
  <c r="S648" i="5" a="1"/>
  <c r="S648" i="5" s="1"/>
  <c r="S234" i="5" a="1"/>
  <c r="S234" i="5" s="1"/>
  <c r="T234" i="5" s="1"/>
  <c r="S945" i="5" a="1"/>
  <c r="S945" i="5" s="1"/>
  <c r="S214" i="5" a="1"/>
  <c r="S214" i="5" s="1"/>
  <c r="T214" i="5" s="1"/>
  <c r="S289" i="5" a="1"/>
  <c r="S289" i="5" s="1"/>
  <c r="S720" i="5" a="1"/>
  <c r="S720" i="5" s="1"/>
  <c r="T720" i="5" s="1"/>
  <c r="S947" i="5" a="1"/>
  <c r="S947" i="5" s="1"/>
  <c r="S1150" i="5" a="1"/>
  <c r="S1150" i="5" s="1"/>
  <c r="S241" i="5" a="1"/>
  <c r="S241" i="5" s="1"/>
  <c r="S1238" i="5" a="1"/>
  <c r="S1238" i="5" s="1"/>
  <c r="S853" i="5" a="1"/>
  <c r="S853" i="5" s="1"/>
  <c r="S1131" i="5" a="1"/>
  <c r="S1131" i="5" s="1"/>
  <c r="S761" i="5" a="1"/>
  <c r="S761" i="5" s="1"/>
  <c r="S768" i="5" a="1"/>
  <c r="S768" i="5" s="1"/>
  <c r="T768" i="5" s="1"/>
  <c r="S735" i="5" a="1"/>
  <c r="S735" i="5" s="1"/>
  <c r="S122" i="5" a="1"/>
  <c r="S122" i="5" s="1"/>
  <c r="S831" i="5" a="1"/>
  <c r="S831" i="5" s="1"/>
  <c r="S349" i="5" a="1"/>
  <c r="S349" i="5" s="1"/>
  <c r="S239" i="5" a="1"/>
  <c r="S239" i="5" s="1"/>
  <c r="S224" i="5" a="1"/>
  <c r="S224" i="5" s="1"/>
  <c r="S329" i="5" a="1"/>
  <c r="S329" i="5" s="1"/>
  <c r="T329" i="5" s="1"/>
  <c r="S874" i="5" a="1"/>
  <c r="S874" i="5" s="1"/>
  <c r="T874" i="5" s="1"/>
  <c r="S44" i="5" a="1"/>
  <c r="S44" i="5" s="1"/>
  <c r="S577" i="5" a="1"/>
  <c r="S577" i="5" s="1"/>
  <c r="S1236" i="5" a="1"/>
  <c r="S1236" i="5" s="1"/>
  <c r="S247" i="5" a="1"/>
  <c r="S247" i="5" s="1"/>
  <c r="S941" i="5" a="1"/>
  <c r="S941" i="5" s="1"/>
  <c r="S1240" i="5" a="1"/>
  <c r="S1240" i="5" s="1"/>
  <c r="S112" i="5" a="1"/>
  <c r="S112" i="5" s="1"/>
  <c r="S84" i="5" a="1"/>
  <c r="S84" i="5" s="1"/>
  <c r="S418" i="5" a="1"/>
  <c r="S418" i="5" s="1"/>
  <c r="T418" i="5" s="1"/>
  <c r="S759" i="5" a="1"/>
  <c r="S759" i="5" s="1"/>
  <c r="S1260" i="5" a="1"/>
  <c r="S1260" i="5" s="1"/>
  <c r="S271" i="5" a="1"/>
  <c r="S271" i="5" s="1"/>
  <c r="S972" i="5" a="1"/>
  <c r="S972" i="5" s="1"/>
  <c r="S254" i="5" a="1"/>
  <c r="S254" i="5" s="1"/>
  <c r="S1015" i="5" a="1"/>
  <c r="S1015" i="5" s="1"/>
  <c r="S188" i="5" a="1"/>
  <c r="S188" i="5" s="1"/>
  <c r="S650" i="5" a="1"/>
  <c r="S650" i="5" s="1"/>
  <c r="T650" i="5" s="1"/>
  <c r="S321" i="5" a="1"/>
  <c r="S321" i="5" s="1"/>
  <c r="T321" i="5" s="1"/>
  <c r="S793" i="5" a="1"/>
  <c r="S793" i="5" s="1"/>
  <c r="T793" i="5" s="1"/>
  <c r="S484" i="5" a="1"/>
  <c r="S484" i="5" s="1"/>
  <c r="T484" i="5" s="1"/>
  <c r="S1231" i="5" a="1"/>
  <c r="S1231" i="5" s="1"/>
  <c r="S187" i="5" a="1"/>
  <c r="S187" i="5" s="1"/>
  <c r="S998" i="5" a="1"/>
  <c r="S998" i="5" s="1"/>
  <c r="S91" i="5" a="1"/>
  <c r="S91" i="5" s="1"/>
  <c r="S330" i="5" a="1"/>
  <c r="S330" i="5" s="1"/>
  <c r="S1101" i="5" a="1"/>
  <c r="S1101" i="5" s="1"/>
  <c r="T1101" i="5" s="1"/>
  <c r="S922" i="5" a="1"/>
  <c r="S922" i="5" s="1"/>
  <c r="S747" i="5" a="1"/>
  <c r="S747" i="5" s="1"/>
  <c r="S1158" i="5" a="1"/>
  <c r="S1158" i="5" s="1"/>
  <c r="S898" i="5" a="1"/>
  <c r="S898" i="5" s="1"/>
  <c r="T898" i="5" s="1"/>
  <c r="S155" i="5" a="1"/>
  <c r="S155" i="5" s="1"/>
  <c r="S775" i="5" a="1"/>
  <c r="S775" i="5" s="1"/>
  <c r="S530" i="5" a="1"/>
  <c r="S530" i="5" s="1"/>
  <c r="T530" i="5" s="1"/>
  <c r="S1074" i="5" a="1"/>
  <c r="S1074" i="5" s="1"/>
  <c r="S70" i="5" a="1"/>
  <c r="S70" i="5" s="1"/>
  <c r="S678" i="5" a="1"/>
  <c r="S678" i="5" s="1"/>
  <c r="S1068" i="5" a="1"/>
  <c r="S1068" i="5" s="1"/>
  <c r="S39" i="5" a="1"/>
  <c r="S39" i="5" s="1"/>
  <c r="S301" i="5" a="1"/>
  <c r="S301" i="5" s="1"/>
  <c r="T301" i="5" s="1"/>
  <c r="S230" i="5" a="1"/>
  <c r="S230" i="5" s="1"/>
  <c r="S622" i="5" a="1"/>
  <c r="S622" i="5" s="1"/>
  <c r="T622" i="5" s="1"/>
  <c r="S1155" i="5" a="1"/>
  <c r="S1155" i="5" s="1"/>
  <c r="S351" i="5" a="1"/>
  <c r="S351" i="5" s="1"/>
  <c r="T351" i="5" s="1"/>
  <c r="S557" i="5" a="1"/>
  <c r="S557" i="5" s="1"/>
  <c r="S1217" i="5" a="1"/>
  <c r="S1217" i="5" s="1"/>
  <c r="T1217" i="5" s="1"/>
  <c r="S113" i="5" a="1"/>
  <c r="S113" i="5" s="1"/>
  <c r="S680" i="5" a="1"/>
  <c r="S680" i="5" s="1"/>
  <c r="S999" i="5" a="1"/>
  <c r="S999" i="5" s="1"/>
  <c r="S117" i="5" a="1"/>
  <c r="S117" i="5" s="1"/>
  <c r="S708" i="5" a="1"/>
  <c r="S708" i="5" s="1"/>
  <c r="S535" i="5" a="1"/>
  <c r="S535" i="5" s="1"/>
  <c r="T535" i="5" s="1"/>
  <c r="S805" i="5" a="1"/>
  <c r="S805" i="5" s="1"/>
  <c r="T805" i="5" s="1"/>
  <c r="S777" i="5" a="1"/>
  <c r="S777" i="5" s="1"/>
  <c r="S1002" i="5" a="1"/>
  <c r="S1002" i="5" s="1"/>
  <c r="T1002" i="5" s="1"/>
  <c r="S625" i="5" a="1"/>
  <c r="S625" i="5" s="1"/>
  <c r="S1237" i="5" a="1"/>
  <c r="S1237" i="5" s="1"/>
  <c r="T1237" i="5" s="1"/>
  <c r="S415" i="5" a="1"/>
  <c r="S415" i="5" s="1"/>
  <c r="T415" i="5" s="1"/>
  <c r="S971" i="5" a="1"/>
  <c r="S971" i="5" s="1"/>
  <c r="S1252" i="5" a="1"/>
  <c r="S1252" i="5" s="1"/>
  <c r="S766" i="5" a="1"/>
  <c r="S766" i="5" s="1"/>
  <c r="T766" i="5" s="1"/>
  <c r="S977" i="5" a="1"/>
  <c r="S977" i="5" s="1"/>
  <c r="S1117" i="5" a="1"/>
  <c r="S1117" i="5" s="1"/>
  <c r="S1138" i="5" a="1"/>
  <c r="S1138" i="5" s="1"/>
  <c r="S744" i="5" a="1"/>
  <c r="S744" i="5" s="1"/>
  <c r="T744" i="5" s="1"/>
  <c r="S201" i="5" a="1"/>
  <c r="S201" i="5" s="1"/>
  <c r="S173" i="5" a="1"/>
  <c r="S173" i="5" s="1"/>
  <c r="S601" i="5" a="1"/>
  <c r="S601" i="5" s="1"/>
  <c r="T601" i="5" s="1"/>
  <c r="S628" i="5" a="1"/>
  <c r="S628" i="5" s="1"/>
  <c r="T628" i="5" s="1"/>
  <c r="S212" i="5" a="1"/>
  <c r="S212" i="5" s="1"/>
  <c r="S430" i="5" a="1"/>
  <c r="S430" i="5" s="1"/>
  <c r="T430" i="5" s="1"/>
  <c r="S1056" i="5" a="1"/>
  <c r="S1056" i="5" s="1"/>
  <c r="S737" i="5" a="1"/>
  <c r="S737" i="5" s="1"/>
  <c r="T737" i="5" s="1"/>
  <c r="S396" i="5" a="1"/>
  <c r="S396" i="5" s="1"/>
  <c r="T396" i="5" s="1"/>
  <c r="S938" i="5" a="1"/>
  <c r="S938" i="5" s="1"/>
  <c r="T938" i="5" s="1"/>
  <c r="S619" i="5" a="1"/>
  <c r="S619" i="5" s="1"/>
  <c r="S915" i="5" a="1"/>
  <c r="S915" i="5" s="1"/>
  <c r="S308" i="5" a="1"/>
  <c r="S308" i="5" s="1"/>
  <c r="S576" i="5" a="1"/>
  <c r="S576" i="5" s="1"/>
  <c r="T576" i="5" s="1"/>
  <c r="S189" i="5" a="1"/>
  <c r="S189" i="5" s="1"/>
  <c r="S683" i="5" a="1"/>
  <c r="S683" i="5" s="1"/>
  <c r="S1185" i="5" a="1"/>
  <c r="S1185" i="5" s="1"/>
  <c r="T1185" i="5" s="1"/>
  <c r="S665" i="5" a="1"/>
  <c r="S665" i="5" s="1"/>
  <c r="S573" i="5" a="1"/>
  <c r="S573" i="5" s="1"/>
  <c r="T573" i="5" s="1"/>
  <c r="S183" i="5" a="1"/>
  <c r="S183" i="5" s="1"/>
  <c r="T183" i="5" s="1"/>
  <c r="S252" i="5" a="1"/>
  <c r="S252" i="5" s="1"/>
  <c r="S676" i="5" a="1"/>
  <c r="S676" i="5" s="1"/>
  <c r="T676" i="5" s="1"/>
  <c r="S1174" i="5" a="1"/>
  <c r="S1174" i="5" s="1"/>
  <c r="S334" i="5" a="1"/>
  <c r="S334" i="5" s="1"/>
  <c r="T334" i="5" s="1"/>
  <c r="S908" i="5" a="1"/>
  <c r="S908" i="5" s="1"/>
  <c r="T908" i="5" s="1"/>
  <c r="S288" i="5" a="1"/>
  <c r="S288" i="5" s="1"/>
  <c r="T288" i="5" s="1"/>
  <c r="S964" i="5" a="1"/>
  <c r="S964" i="5" s="1"/>
  <c r="S861" i="5" a="1"/>
  <c r="S861" i="5" s="1"/>
  <c r="S688" i="5" a="1"/>
  <c r="S688" i="5" s="1"/>
  <c r="S85" i="5" a="1"/>
  <c r="S85" i="5" s="1"/>
  <c r="S446" i="5" a="1"/>
  <c r="S446" i="5" s="1"/>
  <c r="S1114" i="5" a="1"/>
  <c r="S1114" i="5" s="1"/>
  <c r="S118" i="5" a="1"/>
  <c r="S118" i="5" s="1"/>
  <c r="T118" i="5" s="1"/>
  <c r="S604" i="5" a="1"/>
  <c r="S604" i="5" s="1"/>
  <c r="S807" i="5" a="1"/>
  <c r="S807" i="5" s="1"/>
  <c r="S783" i="5" a="1"/>
  <c r="S783" i="5" s="1"/>
  <c r="S76" i="5" a="1"/>
  <c r="S76" i="5" s="1"/>
  <c r="T76" i="5" s="1"/>
  <c r="S458" i="5" a="1"/>
  <c r="S458" i="5" s="1"/>
  <c r="S89" i="5" a="1"/>
  <c r="S89" i="5" s="1"/>
  <c r="T89" i="5" s="1"/>
  <c r="S83" i="5" a="1"/>
  <c r="S83" i="5" s="1"/>
  <c r="S984" i="5" a="1"/>
  <c r="S984" i="5" s="1"/>
  <c r="T984" i="5" s="1"/>
  <c r="S465" i="5" a="1"/>
  <c r="S465" i="5" s="1"/>
  <c r="T465" i="5" s="1"/>
  <c r="S1054" i="5" a="1"/>
  <c r="S1054" i="5" s="1"/>
  <c r="S746" i="5" a="1"/>
  <c r="S746" i="5" s="1"/>
  <c r="S1071" i="5" a="1"/>
  <c r="S1071" i="5" s="1"/>
  <c r="S623" i="5" a="1"/>
  <c r="S623" i="5" s="1"/>
  <c r="S1096" i="5" a="1"/>
  <c r="S1096" i="5" s="1"/>
  <c r="S1176" i="5" a="1"/>
  <c r="S1176" i="5" s="1"/>
  <c r="S440" i="5" a="1"/>
  <c r="S440" i="5" s="1"/>
  <c r="T440" i="5" s="1"/>
  <c r="S710" i="5" a="1"/>
  <c r="S710" i="5" s="1"/>
  <c r="T710" i="5" s="1"/>
  <c r="S985" i="5" a="1"/>
  <c r="S985" i="5" s="1"/>
  <c r="S1171" i="5" a="1"/>
  <c r="S1171" i="5" s="1"/>
  <c r="S997" i="5" a="1"/>
  <c r="S997" i="5" s="1"/>
  <c r="S369" i="5" a="1"/>
  <c r="S369" i="5" s="1"/>
  <c r="S872" i="5" a="1"/>
  <c r="S872" i="5" s="1"/>
  <c r="S1025" i="5" a="1"/>
  <c r="S1025" i="5" s="1"/>
  <c r="S902" i="5" a="1"/>
  <c r="S902" i="5" s="1"/>
  <c r="S290" i="5" a="1"/>
  <c r="S290" i="5" s="1"/>
  <c r="S264" i="5" a="1"/>
  <c r="S264" i="5" s="1"/>
  <c r="T264" i="5" s="1"/>
  <c r="S742" i="5" a="1"/>
  <c r="S742" i="5" s="1"/>
  <c r="S564" i="5" a="1"/>
  <c r="S564" i="5" s="1"/>
  <c r="S514" i="5" a="1"/>
  <c r="S514" i="5" s="1"/>
  <c r="S243" i="5" a="1"/>
  <c r="S243" i="5" s="1"/>
  <c r="T243" i="5" s="1"/>
  <c r="S1259" i="5" a="1"/>
  <c r="S1259" i="5" s="1"/>
  <c r="S752" i="5" a="1"/>
  <c r="S752" i="5" s="1"/>
  <c r="T752" i="5" s="1"/>
  <c r="S814" i="5" a="1"/>
  <c r="S814" i="5" s="1"/>
  <c r="T814" i="5" s="1"/>
  <c r="S316" i="5" a="1"/>
  <c r="S316" i="5" s="1"/>
  <c r="S1255" i="5" a="1"/>
  <c r="S1255" i="5" s="1"/>
  <c r="T1255" i="5" s="1"/>
  <c r="S403" i="5" a="1"/>
  <c r="S403" i="5" s="1"/>
  <c r="S684" i="5" a="1"/>
  <c r="S684" i="5" s="1"/>
  <c r="S1178" i="5" a="1"/>
  <c r="S1178" i="5" s="1"/>
  <c r="T1178" i="5" s="1"/>
  <c r="S510" i="5" a="1"/>
  <c r="S510" i="5" s="1"/>
  <c r="T510" i="5" s="1"/>
  <c r="S1057" i="5" a="1"/>
  <c r="S1057" i="5" s="1"/>
  <c r="S1187" i="5" a="1"/>
  <c r="S1187" i="5" s="1"/>
  <c r="S539" i="5" a="1"/>
  <c r="S539" i="5" s="1"/>
  <c r="S204" i="5" a="1"/>
  <c r="S204" i="5" s="1"/>
  <c r="S1132" i="5" a="1"/>
  <c r="S1132" i="5" s="1"/>
  <c r="S846" i="5" a="1"/>
  <c r="S846" i="5" s="1"/>
  <c r="S360" i="5" a="1"/>
  <c r="S360" i="5" s="1"/>
  <c r="S34" i="5" a="1"/>
  <c r="S34" i="5" s="1"/>
  <c r="S125" i="5" a="1"/>
  <c r="S125" i="5" s="1"/>
  <c r="T125" i="5" s="1"/>
  <c r="S757" i="5" a="1"/>
  <c r="S757" i="5" s="1"/>
  <c r="T757" i="5" s="1"/>
  <c r="S375" i="5" a="1"/>
  <c r="S375" i="5" s="1"/>
  <c r="T375" i="5" s="1"/>
  <c r="S864" i="5" a="1"/>
  <c r="S864" i="5" s="1"/>
  <c r="T864" i="5" s="1"/>
  <c r="S176" i="5" a="1"/>
  <c r="S176" i="5" s="1"/>
  <c r="S297" i="5" a="1"/>
  <c r="S297" i="5" s="1"/>
  <c r="S235" i="5" a="1"/>
  <c r="S235" i="5" s="1"/>
  <c r="T235" i="5" s="1"/>
  <c r="S398" i="5" a="1"/>
  <c r="S398" i="5" s="1"/>
  <c r="T398" i="5" s="1"/>
  <c r="S1123" i="5" a="1"/>
  <c r="S1123" i="5" s="1"/>
  <c r="S382" i="5" a="1"/>
  <c r="S382" i="5" s="1"/>
  <c r="S215" i="5" a="1"/>
  <c r="S215" i="5" s="1"/>
  <c r="S27" i="5" a="1"/>
  <c r="S27" i="5" s="1"/>
  <c r="S624" i="5" a="1"/>
  <c r="S624" i="5" s="1"/>
  <c r="S412" i="5" a="1"/>
  <c r="S412" i="5" s="1"/>
  <c r="S80" i="5" a="1"/>
  <c r="S80" i="5" s="1"/>
  <c r="T80" i="5" s="1"/>
  <c r="S1048" i="5" a="1"/>
  <c r="S1048" i="5" s="1"/>
  <c r="S563" i="5" a="1"/>
  <c r="S563" i="5" s="1"/>
  <c r="T563" i="5" s="1"/>
  <c r="S516" i="5" a="1"/>
  <c r="S516" i="5" s="1"/>
  <c r="T516" i="5" s="1"/>
  <c r="S1016" i="5" a="1"/>
  <c r="S1016" i="5" s="1"/>
  <c r="S260" i="5" a="1"/>
  <c r="S260" i="5" s="1"/>
  <c r="T260" i="5" s="1"/>
  <c r="S562" i="5" a="1"/>
  <c r="S562" i="5" s="1"/>
  <c r="S1221" i="5" a="1"/>
  <c r="S1221" i="5" s="1"/>
  <c r="S1105" i="5" a="1"/>
  <c r="S1105" i="5" s="1"/>
  <c r="S839" i="5" a="1"/>
  <c r="S839" i="5" s="1"/>
  <c r="S25" i="5" a="1"/>
  <c r="S25" i="5" s="1"/>
  <c r="S871" i="5" a="1"/>
  <c r="S871" i="5" s="1"/>
  <c r="T871" i="5" s="1"/>
  <c r="S1199" i="5" a="1"/>
  <c r="S1199" i="5" s="1"/>
  <c r="S379" i="5" a="1"/>
  <c r="S379" i="5" s="1"/>
  <c r="S1073" i="5" a="1"/>
  <c r="S1073" i="5" s="1"/>
  <c r="T1073" i="5" s="1"/>
  <c r="S98" i="5" a="1"/>
  <c r="S98" i="5" s="1"/>
  <c r="S647" i="5" a="1"/>
  <c r="S647" i="5" s="1"/>
  <c r="T647" i="5" s="1"/>
  <c r="S1106" i="5" a="1"/>
  <c r="S1106" i="5" s="1"/>
  <c r="S270" i="5" a="1"/>
  <c r="S270" i="5" s="1"/>
  <c r="S561" i="5" a="1"/>
  <c r="S561" i="5" s="1"/>
  <c r="T561" i="5" s="1"/>
  <c r="S1078" i="5" a="1"/>
  <c r="S1078" i="5" s="1"/>
  <c r="T1078" i="5" s="1"/>
  <c r="S370" i="5" a="1"/>
  <c r="S370" i="5" s="1"/>
  <c r="S393" i="5" a="1"/>
  <c r="S393" i="5" s="1"/>
  <c r="S262" i="5" a="1"/>
  <c r="S262" i="5" s="1"/>
  <c r="S617" i="5" a="1"/>
  <c r="S617" i="5" s="1"/>
  <c r="T617" i="5" s="1"/>
  <c r="S1201" i="5" a="1"/>
  <c r="S1201" i="5" s="1"/>
  <c r="T1201" i="5" s="1"/>
  <c r="S461" i="5" a="1"/>
  <c r="S461" i="5" s="1"/>
  <c r="T461" i="5" s="1"/>
  <c r="S612" i="5" a="1"/>
  <c r="S612" i="5" s="1"/>
  <c r="T612" i="5" s="1"/>
  <c r="S184" i="5" a="1"/>
  <c r="S184" i="5" s="1"/>
  <c r="S657" i="5" a="1"/>
  <c r="S657" i="5" s="1"/>
  <c r="T657" i="5" s="1"/>
  <c r="S1046" i="5" a="1"/>
  <c r="S1046" i="5" s="1"/>
  <c r="S216" i="5" a="1"/>
  <c r="S216" i="5" s="1"/>
  <c r="T216" i="5" s="1"/>
  <c r="S717" i="5" a="1"/>
  <c r="S717" i="5" s="1"/>
  <c r="S567" i="5" a="1"/>
  <c r="S567" i="5" s="1"/>
  <c r="T567" i="5" s="1"/>
  <c r="S111" i="5" a="1"/>
  <c r="S111" i="5" s="1"/>
  <c r="S1249" i="5" a="1"/>
  <c r="S1249" i="5" s="1"/>
  <c r="T1249" i="5" s="1"/>
  <c r="S762" i="5" a="1"/>
  <c r="S762" i="5" s="1"/>
  <c r="S1020" i="5" a="1"/>
  <c r="S1020" i="5" s="1"/>
  <c r="S745" i="5" a="1"/>
  <c r="S745" i="5" s="1"/>
  <c r="S500" i="5" a="1"/>
  <c r="S500" i="5" s="1"/>
  <c r="S1053" i="5" a="1"/>
  <c r="S1053" i="5" s="1"/>
  <c r="S837" i="5" a="1"/>
  <c r="S837" i="5" s="1"/>
  <c r="S1204" i="5" a="1"/>
  <c r="S1204" i="5" s="1"/>
  <c r="S978" i="5" a="1"/>
  <c r="S978" i="5" s="1"/>
  <c r="T978" i="5" s="1"/>
  <c r="S1246" i="5" a="1"/>
  <c r="S1246" i="5" s="1"/>
  <c r="S892" i="5" a="1"/>
  <c r="S892" i="5" s="1"/>
  <c r="S174" i="5" a="1"/>
  <c r="S174" i="5" s="1"/>
  <c r="S462" i="5" a="1"/>
  <c r="S462" i="5" s="1"/>
  <c r="S434" i="5" a="1"/>
  <c r="S434" i="5" s="1"/>
  <c r="T434" i="5" s="1"/>
  <c r="S209" i="5" a="1"/>
  <c r="S209" i="5" s="1"/>
  <c r="S706" i="5" a="1"/>
  <c r="S706" i="5" s="1"/>
  <c r="T706" i="5" s="1"/>
  <c r="S760" i="5" a="1"/>
  <c r="S760" i="5" s="1"/>
  <c r="T760" i="5" s="1"/>
  <c r="S513" i="5" a="1"/>
  <c r="S513" i="5" s="1"/>
  <c r="S682" i="5" a="1"/>
  <c r="S682" i="5" s="1"/>
  <c r="S1066" i="5" a="1"/>
  <c r="S1066" i="5" s="1"/>
  <c r="T1066" i="5" s="1"/>
  <c r="S952" i="5" a="1"/>
  <c r="S952" i="5" s="1"/>
  <c r="S428" i="5" a="1"/>
  <c r="S428" i="5" s="1"/>
  <c r="T428" i="5" s="1"/>
  <c r="S1234" i="5" a="1"/>
  <c r="S1234" i="5" s="1"/>
  <c r="S596" i="5" a="1"/>
  <c r="S596" i="5" s="1"/>
  <c r="T596" i="5" s="1"/>
  <c r="S986" i="5" a="1"/>
  <c r="S986" i="5" s="1"/>
  <c r="T986" i="5" s="1"/>
  <c r="S26" i="5" a="1"/>
  <c r="S26" i="5" s="1"/>
  <c r="S677" i="5" a="1"/>
  <c r="S677" i="5" s="1"/>
  <c r="S218" i="5" a="1"/>
  <c r="S218" i="5" s="1"/>
  <c r="S149" i="5" a="1"/>
  <c r="S149" i="5" s="1"/>
  <c r="S727" i="5" a="1"/>
  <c r="S727" i="5" s="1"/>
  <c r="S1043" i="5" a="1"/>
  <c r="S1043" i="5" s="1"/>
  <c r="T1043" i="5" s="1"/>
  <c r="S156" i="5" a="1"/>
  <c r="S156" i="5" s="1"/>
  <c r="S311" i="5" a="1"/>
  <c r="S311" i="5" s="1"/>
  <c r="S29" i="5" a="1"/>
  <c r="S29" i="5" s="1"/>
  <c r="S45" i="5" a="1"/>
  <c r="S45" i="5" s="1"/>
  <c r="S653" i="5" a="1"/>
  <c r="S653" i="5" s="1"/>
  <c r="S1206" i="5" a="1"/>
  <c r="S1206" i="5" s="1"/>
  <c r="S291" i="5" a="1"/>
  <c r="S291" i="5" s="1"/>
  <c r="S1006" i="5" a="1"/>
  <c r="S1006" i="5" s="1"/>
  <c r="S1086" i="5" a="1"/>
  <c r="S1086" i="5" s="1"/>
  <c r="T1086" i="5" s="1"/>
  <c r="S1134" i="5" a="1"/>
  <c r="S1134" i="5" s="1"/>
  <c r="S844" i="5" a="1"/>
  <c r="S844" i="5" s="1"/>
  <c r="T844" i="5" s="1"/>
  <c r="S734" i="5" a="1"/>
  <c r="S734" i="5" s="1"/>
  <c r="S106" i="5" a="1"/>
  <c r="S106" i="5" s="1"/>
  <c r="S597" i="5" a="1"/>
  <c r="S597" i="5" s="1"/>
  <c r="S1115" i="5" a="1"/>
  <c r="S1115" i="5" s="1"/>
  <c r="S448" i="5" a="1"/>
  <c r="S448" i="5" s="1"/>
  <c r="T448" i="5" s="1"/>
  <c r="S896" i="5" a="1"/>
  <c r="S896" i="5" s="1"/>
  <c r="S830" i="5" a="1"/>
  <c r="S830" i="5" s="1"/>
  <c r="T830" i="5" s="1"/>
  <c r="S541" i="5" a="1"/>
  <c r="S541" i="5" s="1"/>
  <c r="S632" i="5" a="1"/>
  <c r="S632" i="5" s="1"/>
  <c r="S160" i="5" a="1"/>
  <c r="S160" i="5" s="1"/>
  <c r="T160" i="5" s="1"/>
  <c r="S158" i="5" a="1"/>
  <c r="S158" i="5" s="1"/>
  <c r="T158" i="5" s="1"/>
  <c r="S1165" i="5" a="1"/>
  <c r="S1165" i="5" s="1"/>
  <c r="T1165" i="5" s="1"/>
  <c r="S1133" i="5" a="1"/>
  <c r="S1133" i="5" s="1"/>
  <c r="T1133" i="5" s="1"/>
  <c r="S702" i="5" a="1"/>
  <c r="S702" i="5" s="1"/>
  <c r="S292" i="5" a="1"/>
  <c r="S292" i="5" s="1"/>
  <c r="S284" i="5" a="1"/>
  <c r="S284" i="5" s="1"/>
  <c r="T284" i="5" s="1"/>
  <c r="S1112" i="5" a="1"/>
  <c r="S1112" i="5" s="1"/>
  <c r="T1112" i="5" s="1"/>
  <c r="S441" i="5" a="1"/>
  <c r="S441" i="5" s="1"/>
  <c r="S1222" i="5" a="1"/>
  <c r="S1222" i="5" s="1"/>
  <c r="T1222" i="5" s="1"/>
  <c r="S1005" i="5" a="1"/>
  <c r="S1005" i="5" s="1"/>
  <c r="S1198" i="5" a="1"/>
  <c r="S1198" i="5" s="1"/>
  <c r="S1017" i="5" a="1"/>
  <c r="S1017" i="5" s="1"/>
  <c r="T1017" i="5" s="1"/>
  <c r="S255" i="5" a="1"/>
  <c r="S255" i="5" s="1"/>
  <c r="S930" i="5" a="1"/>
  <c r="S930" i="5" s="1"/>
  <c r="S536" i="5" a="1"/>
  <c r="S536" i="5" s="1"/>
  <c r="T536" i="5" s="1"/>
  <c r="S135" i="5" a="1"/>
  <c r="S135" i="5" s="1"/>
  <c r="S77" i="5" a="1"/>
  <c r="S77" i="5" s="1"/>
  <c r="T77" i="5" s="1"/>
  <c r="S732" i="5" a="1"/>
  <c r="S732" i="5" s="1"/>
  <c r="S770" i="5" a="1"/>
  <c r="S770" i="5" s="1"/>
  <c r="T770" i="5" s="1"/>
  <c r="S725" i="5" a="1"/>
  <c r="S725" i="5" s="1"/>
  <c r="T725" i="5" s="1"/>
  <c r="S664" i="5" a="1"/>
  <c r="S664" i="5" s="1"/>
  <c r="T664" i="5" s="1"/>
  <c r="S346" i="5" a="1"/>
  <c r="S346" i="5" s="1"/>
  <c r="S891" i="5" a="1"/>
  <c r="S891" i="5" s="1"/>
  <c r="S134" i="5" a="1"/>
  <c r="S134" i="5" s="1"/>
  <c r="T134" i="5" s="1"/>
  <c r="S540" i="5" a="1"/>
  <c r="S540" i="5" s="1"/>
  <c r="T540" i="5" s="1"/>
  <c r="S137" i="5" a="1"/>
  <c r="S137" i="5" s="1"/>
  <c r="S381" i="5" a="1"/>
  <c r="S381" i="5" s="1"/>
  <c r="T381" i="5" s="1"/>
  <c r="S312" i="5" a="1"/>
  <c r="S312" i="5" s="1"/>
  <c r="S1188" i="5" a="1"/>
  <c r="S1188" i="5" s="1"/>
  <c r="T1188" i="5" s="1"/>
  <c r="S1045" i="5" a="1"/>
  <c r="S1045" i="5" s="1"/>
  <c r="S633" i="5" a="1"/>
  <c r="S633" i="5" s="1"/>
  <c r="S1205" i="5" a="1"/>
  <c r="S1205" i="5" s="1"/>
  <c r="S226" i="5" a="1"/>
  <c r="S226" i="5" s="1"/>
  <c r="T226" i="5" s="1"/>
  <c r="S205" i="5" a="1"/>
  <c r="S205" i="5" s="1"/>
  <c r="S525" i="5" a="1"/>
  <c r="S525" i="5" s="1"/>
  <c r="T525" i="5" s="1"/>
  <c r="S23" i="5" a="1"/>
  <c r="S23" i="5" s="1"/>
  <c r="S146" i="5" a="1"/>
  <c r="S146" i="5" s="1"/>
  <c r="T146" i="5" s="1"/>
  <c r="S1247" i="5" a="1"/>
  <c r="S1247" i="5" s="1"/>
  <c r="T1247" i="5" s="1"/>
  <c r="S911" i="5" a="1"/>
  <c r="S911" i="5" s="1"/>
  <c r="S1193" i="5" a="1"/>
  <c r="S1193" i="5" s="1"/>
  <c r="T1193" i="5" s="1"/>
  <c r="S248" i="5" a="1"/>
  <c r="S248" i="5" s="1"/>
  <c r="T248" i="5" s="1"/>
  <c r="S740" i="5" a="1"/>
  <c r="S740" i="5" s="1"/>
  <c r="S851" i="5" a="1"/>
  <c r="S851" i="5" s="1"/>
  <c r="S929" i="5" a="1"/>
  <c r="S929" i="5" s="1"/>
  <c r="S322" i="5" a="1"/>
  <c r="S322" i="5" s="1"/>
  <c r="T322" i="5" s="1"/>
  <c r="S994" i="5" a="1"/>
  <c r="S994" i="5" s="1"/>
  <c r="T994" i="5" s="1"/>
  <c r="S776" i="5" a="1"/>
  <c r="S776" i="5" s="1"/>
  <c r="S555" i="5" a="1"/>
  <c r="S555" i="5" s="1"/>
  <c r="T555" i="5" s="1"/>
  <c r="S325" i="5" a="1"/>
  <c r="S325" i="5" s="1"/>
  <c r="S110" i="5" a="1"/>
  <c r="S110" i="5" s="1"/>
  <c r="T110" i="5" s="1"/>
  <c r="S423" i="5" a="1"/>
  <c r="S423" i="5" s="1"/>
  <c r="S731" i="5" a="1"/>
  <c r="S731" i="5" s="1"/>
  <c r="S86" i="5" a="1"/>
  <c r="S86" i="5" s="1"/>
  <c r="S581" i="5" a="1"/>
  <c r="S581" i="5" s="1"/>
  <c r="T581" i="5" s="1"/>
  <c r="S353" i="5" a="1"/>
  <c r="S353" i="5" s="1"/>
  <c r="S293" i="5" a="1"/>
  <c r="S293" i="5" s="1"/>
  <c r="S471" i="5" a="1"/>
  <c r="S471" i="5" s="1"/>
  <c r="T471" i="5" s="1"/>
  <c r="S363" i="5" a="1"/>
  <c r="S363" i="5" s="1"/>
  <c r="S842" i="5" a="1"/>
  <c r="S842" i="5" s="1"/>
  <c r="S546" i="5" a="1"/>
  <c r="S546" i="5" s="1"/>
  <c r="T546" i="5" s="1"/>
  <c r="S1241" i="5" a="1"/>
  <c r="S1241" i="5" s="1"/>
  <c r="S147" i="5" a="1"/>
  <c r="S147" i="5" s="1"/>
  <c r="S1194" i="5" a="1"/>
  <c r="S1194" i="5" s="1"/>
  <c r="T1194" i="5" s="1"/>
  <c r="S453" i="5" a="1"/>
  <c r="S453" i="5" s="1"/>
  <c r="S57" i="5" a="1"/>
  <c r="S57" i="5" s="1"/>
  <c r="T57" i="5" s="1"/>
  <c r="S1136" i="5" a="1"/>
  <c r="S1136" i="5" s="1"/>
  <c r="S828" i="5" a="1"/>
  <c r="S828" i="5" s="1"/>
  <c r="S261" i="5" a="1"/>
  <c r="S261" i="5" s="1"/>
  <c r="S944" i="5" a="1"/>
  <c r="S944" i="5" s="1"/>
  <c r="T944" i="5" s="1"/>
  <c r="S549" i="5" a="1"/>
  <c r="S549" i="5" s="1"/>
  <c r="T549" i="5" s="1"/>
  <c r="S558" i="5" a="1"/>
  <c r="S558" i="5" s="1"/>
  <c r="T558" i="5" s="1"/>
  <c r="S1225" i="5" a="1"/>
  <c r="S1225" i="5" s="1"/>
  <c r="S384" i="5" a="1"/>
  <c r="S384" i="5" s="1"/>
  <c r="S726" i="5" a="1"/>
  <c r="S726" i="5" s="1"/>
  <c r="S1258" i="5" a="1"/>
  <c r="S1258" i="5" s="1"/>
  <c r="S926" i="5" a="1"/>
  <c r="S926" i="5" s="1"/>
  <c r="T926" i="5" s="1"/>
  <c r="S296" i="5" a="1"/>
  <c r="S296" i="5" s="1"/>
  <c r="T296" i="5" s="1"/>
  <c r="S876" i="5" a="1"/>
  <c r="S876" i="5" s="1"/>
  <c r="T876" i="5" s="1"/>
  <c r="S1233" i="5" a="1"/>
  <c r="S1233" i="5" s="1"/>
  <c r="T1233" i="5" s="1"/>
  <c r="S392" i="5" a="1"/>
  <c r="S392" i="5" s="1"/>
  <c r="S1103" i="5" a="1"/>
  <c r="S1103" i="5" s="1"/>
  <c r="S170" i="5" a="1"/>
  <c r="S170" i="5" s="1"/>
  <c r="S644" i="5" a="1"/>
  <c r="S644" i="5" s="1"/>
  <c r="T644" i="5" s="1"/>
  <c r="S1261" i="5" a="1"/>
  <c r="S1261" i="5" s="1"/>
  <c r="T1261" i="5" s="1"/>
  <c r="S402" i="5" a="1"/>
  <c r="S402" i="5" s="1"/>
  <c r="S796" i="5" a="1"/>
  <c r="S796" i="5" s="1"/>
  <c r="T796" i="5" s="1"/>
  <c r="S1079" i="5" a="1"/>
  <c r="S1079" i="5" s="1"/>
  <c r="T1079" i="5" s="1"/>
  <c r="S327" i="5" a="1"/>
  <c r="S327" i="5" s="1"/>
  <c r="S890" i="5" a="1"/>
  <c r="S890" i="5" s="1"/>
  <c r="T890" i="5" s="1"/>
  <c r="S277" i="5" a="1"/>
  <c r="S277" i="5" s="1"/>
  <c r="S64" i="5" a="1"/>
  <c r="S64" i="5" s="1"/>
  <c r="S390" i="5" a="1"/>
  <c r="S390" i="5" s="1"/>
  <c r="T390" i="5" s="1"/>
  <c r="S681" i="5" a="1"/>
  <c r="S681" i="5" s="1"/>
  <c r="S493" i="5" a="1"/>
  <c r="S493" i="5" s="1"/>
  <c r="T493" i="5" s="1"/>
  <c r="S790" i="5" a="1"/>
  <c r="S790" i="5" s="1"/>
  <c r="T790" i="5" s="1"/>
  <c r="S366" i="5" a="1"/>
  <c r="S366" i="5" s="1"/>
  <c r="S716" i="5" a="1"/>
  <c r="S716" i="5" s="1"/>
  <c r="T716" i="5" s="1"/>
  <c r="S1047" i="5" a="1"/>
  <c r="S1047" i="5" s="1"/>
  <c r="T1047" i="5" s="1"/>
  <c r="S138" i="5" a="1"/>
  <c r="S138" i="5" s="1"/>
  <c r="S95" i="5" a="1"/>
  <c r="S95" i="5" s="1"/>
  <c r="T95" i="5" s="1"/>
  <c r="S666" i="5" a="1"/>
  <c r="S666" i="5" s="1"/>
  <c r="T666" i="5" s="1"/>
  <c r="S92" i="5" a="1"/>
  <c r="S92" i="5" s="1"/>
  <c r="S1029" i="5" a="1"/>
  <c r="S1029" i="5" s="1"/>
  <c r="S1156" i="5" a="1"/>
  <c r="S1156" i="5" s="1"/>
  <c r="S730" i="5" a="1"/>
  <c r="S730" i="5" s="1"/>
  <c r="T730" i="5" s="1"/>
  <c r="S236" i="5" a="1"/>
  <c r="S236" i="5" s="1"/>
  <c r="T236" i="5" s="1"/>
  <c r="S455" i="5" a="1"/>
  <c r="S455" i="5" s="1"/>
  <c r="T455" i="5" s="1"/>
  <c r="S1145" i="5" a="1"/>
  <c r="S1145" i="5" s="1"/>
  <c r="T1145" i="5" s="1"/>
  <c r="S528" i="5" a="1"/>
  <c r="S528" i="5" s="1"/>
  <c r="S901" i="5" a="1"/>
  <c r="S901" i="5" s="1"/>
  <c r="S1242" i="5" a="1"/>
  <c r="S1242" i="5" s="1"/>
  <c r="S781" i="5" a="1"/>
  <c r="S781" i="5" s="1"/>
  <c r="S1010" i="5" a="1"/>
  <c r="S1010" i="5" s="1"/>
  <c r="S951" i="5" a="1"/>
  <c r="S951" i="5" s="1"/>
  <c r="S387" i="5" a="1"/>
  <c r="S387" i="5" s="1"/>
  <c r="S733" i="5" a="1"/>
  <c r="S733" i="5" s="1"/>
  <c r="S466" i="5" a="1"/>
  <c r="S466" i="5" s="1"/>
  <c r="T466" i="5" s="1"/>
  <c r="S961" i="5" a="1"/>
  <c r="S961" i="5" s="1"/>
  <c r="T961" i="5" s="1"/>
  <c r="S845" i="5" a="1"/>
  <c r="S845" i="5" s="1"/>
  <c r="T845" i="5" s="1"/>
  <c r="S976" i="5" a="1"/>
  <c r="S976" i="5" s="1"/>
  <c r="T976" i="5" s="1"/>
  <c r="S701" i="5" a="1"/>
  <c r="S701" i="5" s="1"/>
  <c r="S200" i="5" a="1"/>
  <c r="S200" i="5" s="1"/>
  <c r="T200" i="5" s="1"/>
  <c r="S1202" i="5" a="1"/>
  <c r="S1202" i="5" s="1"/>
  <c r="T1202" i="5" s="1"/>
  <c r="S438" i="5" a="1"/>
  <c r="S438" i="5" s="1"/>
  <c r="T438" i="5" s="1"/>
  <c r="S780" i="5" a="1"/>
  <c r="S780" i="5" s="1"/>
  <c r="S1004" i="5" a="1"/>
  <c r="S1004" i="5" s="1"/>
  <c r="S244" i="5" a="1"/>
  <c r="S244" i="5" s="1"/>
  <c r="S782" i="5" a="1"/>
  <c r="S782" i="5" s="1"/>
  <c r="T782" i="5" s="1"/>
  <c r="S195" i="5" a="1"/>
  <c r="S195" i="5" s="1"/>
  <c r="S1007" i="5" a="1"/>
  <c r="S1007" i="5" s="1"/>
  <c r="S1091" i="5" a="1"/>
  <c r="S1091" i="5" s="1"/>
  <c r="S307" i="5" a="1"/>
  <c r="S307" i="5" s="1"/>
  <c r="S512" i="5" a="1"/>
  <c r="S512" i="5" s="1"/>
  <c r="T512" i="5" s="1"/>
  <c r="S198" i="5" a="1"/>
  <c r="S198" i="5" s="1"/>
  <c r="S32" i="5" a="1"/>
  <c r="S32" i="5" s="1"/>
  <c r="S758" i="5" a="1"/>
  <c r="S758" i="5" s="1"/>
  <c r="S1227" i="5" a="1"/>
  <c r="S1227" i="5" s="1"/>
  <c r="T1227" i="5" s="1"/>
  <c r="S401" i="5" a="1"/>
  <c r="S401" i="5" s="1"/>
  <c r="S1024" i="5" a="1"/>
  <c r="S1024" i="5" s="1"/>
  <c r="S1243" i="5" a="1"/>
  <c r="S1243" i="5" s="1"/>
  <c r="S755" i="5" a="1"/>
  <c r="S755" i="5" s="1"/>
  <c r="S306" i="5" a="1"/>
  <c r="S306" i="5" s="1"/>
  <c r="T306" i="5" s="1"/>
  <c r="S538" i="5" a="1"/>
  <c r="S538" i="5" s="1"/>
  <c r="S1203" i="5" a="1"/>
  <c r="S1203" i="5" s="1"/>
  <c r="S609" i="5" a="1"/>
  <c r="S609" i="5" s="1"/>
  <c r="S1069" i="5" a="1"/>
  <c r="S1069" i="5" s="1"/>
  <c r="T1069" i="5" s="1"/>
  <c r="S900" i="5" a="1"/>
  <c r="S900" i="5" s="1"/>
  <c r="T900" i="5" s="1"/>
  <c r="S53" i="5" a="1"/>
  <c r="S53" i="5" s="1"/>
  <c r="S1058" i="5" a="1"/>
  <c r="S1058" i="5" s="1"/>
  <c r="S697" i="5" a="1"/>
  <c r="S697" i="5" s="1"/>
  <c r="S310" i="5" a="1"/>
  <c r="S310" i="5" s="1"/>
  <c r="S499" i="5" a="1"/>
  <c r="S499" i="5" s="1"/>
  <c r="T499" i="5" s="1"/>
  <c r="S232" i="5" a="1"/>
  <c r="S232" i="5" s="1"/>
  <c r="T232" i="5" s="1"/>
  <c r="S1197" i="5" a="1"/>
  <c r="S1197" i="5" s="1"/>
  <c r="S723" i="5" a="1"/>
  <c r="S723" i="5" s="1"/>
  <c r="S211" i="5" a="1"/>
  <c r="S211" i="5" s="1"/>
  <c r="S352" i="5" a="1"/>
  <c r="S352" i="5" s="1"/>
  <c r="T352" i="5" s="1"/>
  <c r="S519" i="5" a="1"/>
  <c r="S519" i="5" s="1"/>
  <c r="T519" i="5" s="1"/>
  <c r="S1062" i="5" a="1"/>
  <c r="S1062" i="5" s="1"/>
  <c r="S1037" i="5" a="1"/>
  <c r="S1037" i="5" s="1"/>
  <c r="T1037" i="5" s="1"/>
  <c r="S679" i="5" a="1"/>
  <c r="S679" i="5" s="1"/>
  <c r="T679" i="5" s="1"/>
  <c r="S1239" i="5" a="1"/>
  <c r="S1239" i="5" s="1"/>
  <c r="T1239" i="5" s="1"/>
  <c r="S1113" i="5" a="1"/>
  <c r="S1113" i="5" s="1"/>
  <c r="T1113" i="5" s="1"/>
  <c r="S956" i="5" a="1"/>
  <c r="S956" i="5" s="1"/>
  <c r="T956" i="5" s="1"/>
  <c r="S99" i="5" a="1"/>
  <c r="S99" i="5" s="1"/>
  <c r="S73" i="5" a="1"/>
  <c r="S73" i="5" s="1"/>
  <c r="S280" i="5" a="1"/>
  <c r="S280" i="5" s="1"/>
  <c r="S148" i="5" a="1"/>
  <c r="S148" i="5" s="1"/>
  <c r="S1228" i="5" a="1"/>
  <c r="S1228" i="5" s="1"/>
  <c r="T1228" i="5" s="1"/>
  <c r="S806" i="5" a="1"/>
  <c r="S806" i="5" s="1"/>
  <c r="T806" i="5" s="1"/>
  <c r="S850" i="5" a="1"/>
  <c r="S850" i="5" s="1"/>
  <c r="T850" i="5" s="1"/>
  <c r="S101" i="5" a="1"/>
  <c r="S101" i="5" s="1"/>
  <c r="T101" i="5" s="1"/>
  <c r="S1172" i="5" a="1"/>
  <c r="S1172" i="5" s="1"/>
  <c r="T1172" i="5" s="1"/>
  <c r="S169" i="5" a="1"/>
  <c r="S169" i="5" s="1"/>
  <c r="T169" i="5" s="1"/>
  <c r="S354" i="5" a="1"/>
  <c r="S354" i="5" s="1"/>
  <c r="T354" i="5" s="1"/>
  <c r="S406" i="5" a="1"/>
  <c r="S406" i="5" s="1"/>
  <c r="S1116" i="5" a="1"/>
  <c r="S1116" i="5" s="1"/>
  <c r="S652" i="5" a="1"/>
  <c r="S652" i="5" s="1"/>
  <c r="S1196" i="5" a="1"/>
  <c r="S1196" i="5" s="1"/>
  <c r="T1196" i="5" s="1"/>
  <c r="S422" i="5" a="1"/>
  <c r="S422" i="5" s="1"/>
  <c r="S738" i="5" a="1"/>
  <c r="S738" i="5" s="1"/>
  <c r="S587" i="5" a="1"/>
  <c r="S587" i="5" s="1"/>
  <c r="S420" i="5" a="1"/>
  <c r="S420" i="5" s="1"/>
  <c r="T420" i="5" s="1"/>
  <c r="S425" i="5" a="1"/>
  <c r="S425" i="5" s="1"/>
  <c r="S741" i="5" a="1"/>
  <c r="S741" i="5" s="1"/>
  <c r="S163" i="5" a="1"/>
  <c r="S163" i="5" s="1"/>
  <c r="T163" i="5" s="1"/>
  <c r="S436" i="5" a="1"/>
  <c r="S436" i="5" s="1"/>
  <c r="T436" i="5" s="1"/>
  <c r="S190" i="5" a="1"/>
  <c r="S190" i="5" s="1"/>
  <c r="V812" i="5"/>
  <c r="V8" i="5"/>
  <c r="V48" i="5"/>
  <c r="V11" i="5"/>
  <c r="V10" i="5"/>
  <c r="A17" i="5"/>
  <c r="A19" i="5"/>
  <c r="T338" i="5" l="1"/>
  <c r="T148" i="5"/>
  <c r="T949" i="5"/>
  <c r="T638" i="5"/>
  <c r="T1091" i="5"/>
  <c r="T837" i="5"/>
  <c r="T83" i="5"/>
  <c r="T775" i="5"/>
  <c r="V775" i="5" s="1"/>
  <c r="T662" i="5"/>
  <c r="T1099" i="5"/>
  <c r="V1099" i="5" s="1"/>
  <c r="T138" i="5"/>
  <c r="T1106" i="5"/>
  <c r="T999" i="5"/>
  <c r="T1083" i="5"/>
  <c r="T486" i="5"/>
  <c r="T527" i="5"/>
  <c r="V527" i="5" s="1"/>
  <c r="T1265" i="5"/>
  <c r="T584" i="5"/>
  <c r="T946" i="5"/>
  <c r="T723" i="5"/>
  <c r="T1258" i="5"/>
  <c r="T1006" i="5"/>
  <c r="T839" i="5"/>
  <c r="V839" i="5" s="1"/>
  <c r="T1176" i="5"/>
  <c r="T230" i="5"/>
  <c r="V230" i="5" s="1"/>
  <c r="T810" i="5"/>
  <c r="T314" i="5"/>
  <c r="T1162" i="5"/>
  <c r="T1149" i="5"/>
  <c r="T1028" i="5"/>
  <c r="T105" i="5"/>
  <c r="V105" i="5" s="1"/>
  <c r="T691" i="5"/>
  <c r="V691" i="5" s="1"/>
  <c r="T940" i="5"/>
  <c r="V940" i="5" s="1"/>
  <c r="T1088" i="5"/>
  <c r="T950" i="5"/>
  <c r="T276" i="5"/>
  <c r="T1042" i="5"/>
  <c r="T504" i="5"/>
  <c r="T1052" i="5"/>
  <c r="V1052" i="5" s="1"/>
  <c r="T304" i="5"/>
  <c r="V304" i="5" s="1"/>
  <c r="T362" i="5"/>
  <c r="V362" i="5" s="1"/>
  <c r="T1050" i="5"/>
  <c r="V1050" i="5" s="1"/>
  <c r="T502" i="5"/>
  <c r="T910" i="5"/>
  <c r="T69" i="5"/>
  <c r="T630" i="5"/>
  <c r="T1170" i="5"/>
  <c r="V1170" i="5" s="1"/>
  <c r="T401" i="5"/>
  <c r="V401" i="5" s="1"/>
  <c r="T740" i="5"/>
  <c r="V740" i="5" s="1"/>
  <c r="T291" i="5"/>
  <c r="T446" i="5"/>
  <c r="T921" i="5"/>
  <c r="T324" i="5"/>
  <c r="T469" i="5"/>
  <c r="T609" i="5"/>
  <c r="V609" i="5" s="1"/>
  <c r="T597" i="5"/>
  <c r="V597" i="5" s="1"/>
  <c r="T462" i="5"/>
  <c r="V462" i="5" s="1"/>
  <c r="T98" i="5"/>
  <c r="T369" i="5"/>
  <c r="T623" i="5"/>
  <c r="T187" i="5"/>
  <c r="T482" i="5"/>
  <c r="T66" i="5"/>
  <c r="V66" i="5" s="1"/>
  <c r="T172" i="5"/>
  <c r="V172" i="5" s="1"/>
  <c r="T251" i="5"/>
  <c r="V251" i="5" s="1"/>
  <c r="T1143" i="5"/>
  <c r="T422" i="5"/>
  <c r="T425" i="5"/>
  <c r="T758" i="5"/>
  <c r="T1156" i="5"/>
  <c r="T392" i="5"/>
  <c r="V392" i="5" s="1"/>
  <c r="T1225" i="5"/>
  <c r="V1225" i="5" s="1"/>
  <c r="T1205" i="5"/>
  <c r="V1205" i="5" s="1"/>
  <c r="T441" i="5"/>
  <c r="T174" i="5"/>
  <c r="T853" i="5"/>
  <c r="T580" i="5"/>
  <c r="T524" i="5"/>
  <c r="T129" i="5"/>
  <c r="V129" i="5" s="1"/>
  <c r="T788" i="5"/>
  <c r="V788" i="5" s="1"/>
  <c r="T606" i="5"/>
  <c r="V606" i="5" s="1"/>
  <c r="T813" i="5"/>
  <c r="T433" i="5"/>
  <c r="T632" i="5"/>
  <c r="T1020" i="5"/>
  <c r="T557" i="5"/>
  <c r="T704" i="5"/>
  <c r="V704" i="5" s="1"/>
  <c r="T1130" i="5"/>
  <c r="U1130" i="5" s="1"/>
  <c r="T857" i="5"/>
  <c r="V857" i="5" s="1"/>
  <c r="T964" i="5"/>
  <c r="T1236" i="5"/>
  <c r="T241" i="5"/>
  <c r="T1012" i="5"/>
  <c r="T621" i="5"/>
  <c r="T1190" i="5"/>
  <c r="V1190" i="5" s="1"/>
  <c r="T1251" i="5"/>
  <c r="V1251" i="5" s="1"/>
  <c r="T896" i="5"/>
  <c r="V896" i="5" s="1"/>
  <c r="T1053" i="5"/>
  <c r="T384" i="5"/>
  <c r="T325" i="5"/>
  <c r="T1221" i="5"/>
  <c r="T412" i="5"/>
  <c r="T458" i="5"/>
  <c r="V458" i="5" s="1"/>
  <c r="T113" i="5"/>
  <c r="V113" i="5" s="1"/>
  <c r="T254" i="5"/>
  <c r="V254" i="5" s="1"/>
  <c r="T224" i="5"/>
  <c r="T246" i="5"/>
  <c r="T715" i="5"/>
  <c r="T1023" i="5"/>
  <c r="T889" i="5"/>
  <c r="T592" i="5"/>
  <c r="T409" i="5"/>
  <c r="V409" i="5" s="1"/>
  <c r="T363" i="5"/>
  <c r="V363" i="5" s="1"/>
  <c r="T194" i="5"/>
  <c r="T741" i="5"/>
  <c r="T1010" i="5"/>
  <c r="T327" i="5"/>
  <c r="T106" i="5"/>
  <c r="T218" i="5"/>
  <c r="V218" i="5" s="1"/>
  <c r="T997" i="5"/>
  <c r="T688" i="5"/>
  <c r="U688" i="5" s="1"/>
  <c r="T1158" i="5"/>
  <c r="T1231" i="5"/>
  <c r="T239" i="5"/>
  <c r="T804" i="5"/>
  <c r="T356" i="5"/>
  <c r="T959" i="5"/>
  <c r="V959" i="5" s="1"/>
  <c r="T714" i="5"/>
  <c r="V714" i="5" s="1"/>
  <c r="T1062" i="5"/>
  <c r="V1062" i="5" s="1"/>
  <c r="T538" i="5"/>
  <c r="T244" i="5"/>
  <c r="T911" i="5"/>
  <c r="T379" i="5"/>
  <c r="T746" i="5"/>
  <c r="T861" i="5"/>
  <c r="V861" i="5" s="1"/>
  <c r="T349" i="5"/>
  <c r="V349" i="5" s="1"/>
  <c r="T614" i="5"/>
  <c r="V614" i="5" s="1"/>
  <c r="T675" i="5"/>
  <c r="T543" i="5"/>
  <c r="T983" i="5"/>
  <c r="T886" i="5"/>
  <c r="V886" i="5" s="1"/>
  <c r="T599" i="5"/>
  <c r="T587" i="5"/>
  <c r="V587" i="5" s="1"/>
  <c r="T73" i="5"/>
  <c r="V73" i="5" s="1"/>
  <c r="T697" i="5"/>
  <c r="V697" i="5" s="1"/>
  <c r="T1045" i="5"/>
  <c r="T1246" i="5"/>
  <c r="T762" i="5"/>
  <c r="T1016" i="5"/>
  <c r="T316" i="5"/>
  <c r="T619" i="5"/>
  <c r="V619" i="5" s="1"/>
  <c r="T70" i="5"/>
  <c r="V70" i="5" s="1"/>
  <c r="T922" i="5"/>
  <c r="V922" i="5" s="1"/>
  <c r="T1081" i="5"/>
  <c r="T1212" i="5"/>
  <c r="T274" i="5"/>
  <c r="T137" i="5"/>
  <c r="T755" i="5"/>
  <c r="T780" i="5"/>
  <c r="V780" i="5" s="1"/>
  <c r="T528" i="5"/>
  <c r="V528" i="5" s="1"/>
  <c r="T681" i="5"/>
  <c r="V681" i="5" s="1"/>
  <c r="T292" i="5"/>
  <c r="T1187" i="5"/>
  <c r="T290" i="5"/>
  <c r="T604" i="5"/>
  <c r="T971" i="5"/>
  <c r="T894" i="5"/>
  <c r="V894" i="5" s="1"/>
  <c r="T1219" i="5"/>
  <c r="V1219" i="5" s="1"/>
  <c r="T631" i="5"/>
  <c r="V631" i="5" s="1"/>
  <c r="T652" i="5"/>
  <c r="T1138" i="5"/>
  <c r="T1116" i="5"/>
  <c r="T190" i="5"/>
  <c r="T211" i="5"/>
  <c r="T53" i="5"/>
  <c r="V53" i="5" s="1"/>
  <c r="T733" i="5"/>
  <c r="V733" i="5" s="1"/>
  <c r="T156" i="5"/>
  <c r="V156" i="5" s="1"/>
  <c r="T270" i="5"/>
  <c r="T1123" i="5"/>
  <c r="T1057" i="5"/>
  <c r="T330" i="5"/>
  <c r="T133" i="5"/>
  <c r="T120" i="5"/>
  <c r="V120" i="5" s="1"/>
  <c r="T545" i="5"/>
  <c r="U545" i="5" s="1"/>
  <c r="T1024" i="5"/>
  <c r="V1024" i="5" s="1"/>
  <c r="T683" i="5"/>
  <c r="T91" i="5"/>
  <c r="T188" i="5"/>
  <c r="T447" i="5"/>
  <c r="T651" i="5"/>
  <c r="T973" i="5"/>
  <c r="U973" i="5" s="1"/>
  <c r="T881" i="5"/>
  <c r="V881" i="5" s="1"/>
  <c r="T1003" i="5"/>
  <c r="V1003" i="5" s="1"/>
  <c r="T1109" i="5"/>
  <c r="V1109" i="5" s="1"/>
  <c r="T153" i="5"/>
  <c r="T801" i="5"/>
  <c r="T457" i="5"/>
  <c r="T779" i="5"/>
  <c r="T332" i="5"/>
  <c r="V332" i="5" s="1"/>
  <c r="T410" i="5"/>
  <c r="U410" i="5" s="1"/>
  <c r="T386" i="5"/>
  <c r="U386" i="5" s="1"/>
  <c r="T193" i="5"/>
  <c r="V193" i="5" s="1"/>
  <c r="T726" i="5"/>
  <c r="T1136" i="5"/>
  <c r="T205" i="5"/>
  <c r="T360" i="5"/>
  <c r="T1015" i="5"/>
  <c r="V1015" i="5" s="1"/>
  <c r="T749" i="5"/>
  <c r="V749" i="5" s="1"/>
  <c r="T266" i="5"/>
  <c r="V266" i="5" s="1"/>
  <c r="T803" i="5"/>
  <c r="T348" i="5"/>
  <c r="T406" i="5"/>
  <c r="T624" i="5"/>
  <c r="T176" i="5"/>
  <c r="T1132" i="5"/>
  <c r="V1132" i="5" s="1"/>
  <c r="T252" i="5"/>
  <c r="V252" i="5" s="1"/>
  <c r="T1068" i="5"/>
  <c r="V1068" i="5" s="1"/>
  <c r="T1144" i="5"/>
  <c r="T141" i="5"/>
  <c r="T518" i="5"/>
  <c r="T124" i="5"/>
  <c r="T443" i="5"/>
  <c r="T181" i="5"/>
  <c r="U181" i="5" s="1"/>
  <c r="T370" i="5"/>
  <c r="V370" i="5" s="1"/>
  <c r="T204" i="5"/>
  <c r="V204" i="5" s="1"/>
  <c r="T915" i="5"/>
  <c r="T247" i="5"/>
  <c r="T62" i="5"/>
  <c r="T1108" i="5"/>
  <c r="T490" i="5"/>
  <c r="T464" i="5"/>
  <c r="V464" i="5" s="1"/>
  <c r="T198" i="5"/>
  <c r="V198" i="5" s="1"/>
  <c r="T215" i="5"/>
  <c r="V215" i="5" s="1"/>
  <c r="T985" i="5"/>
  <c r="T1040" i="5"/>
  <c r="T1210" i="5"/>
  <c r="T268" i="5"/>
  <c r="T460" i="5"/>
  <c r="T955" i="5"/>
  <c r="V955" i="5" s="1"/>
  <c r="T677" i="5"/>
  <c r="V677" i="5" s="1"/>
  <c r="T99" i="5"/>
  <c r="V99" i="5" s="1"/>
  <c r="T1241" i="5"/>
  <c r="T86" i="5"/>
  <c r="T255" i="5"/>
  <c r="T173" i="5"/>
  <c r="T1155" i="5"/>
  <c r="T1257" i="5"/>
  <c r="V1257" i="5" s="1"/>
  <c r="T917" i="5"/>
  <c r="V917" i="5" s="1"/>
  <c r="T722" i="5"/>
  <c r="V722" i="5" s="1"/>
  <c r="T920" i="5"/>
  <c r="V920" i="5" s="1"/>
  <c r="T261" i="5"/>
  <c r="T817" i="5"/>
  <c r="T863" i="5"/>
  <c r="T67" i="5"/>
  <c r="T835" i="5"/>
  <c r="V835" i="5" s="1"/>
  <c r="T637" i="5"/>
  <c r="U637" i="5" s="1"/>
  <c r="T84" i="5"/>
  <c r="V84" i="5" s="1"/>
  <c r="T537" i="5"/>
  <c r="T771" i="5"/>
  <c r="T658" i="5"/>
  <c r="T1044" i="5"/>
  <c r="T487" i="5"/>
  <c r="V487" i="5" s="1"/>
  <c r="T210" i="5"/>
  <c r="U210" i="5" s="1"/>
  <c r="T227" i="5"/>
  <c r="V227" i="5" s="1"/>
  <c r="T397" i="5"/>
  <c r="V397" i="5" s="1"/>
  <c r="T996" i="5"/>
  <c r="T860" i="5"/>
  <c r="T707" i="5"/>
  <c r="T615" i="5"/>
  <c r="T1055" i="5"/>
  <c r="U1055" i="5" s="1"/>
  <c r="T841" i="5"/>
  <c r="V841" i="5" s="1"/>
  <c r="T136" i="5"/>
  <c r="V136" i="5" s="1"/>
  <c r="T903" i="5"/>
  <c r="V903" i="5" s="1"/>
  <c r="T713" i="5"/>
  <c r="T309" i="5"/>
  <c r="T847" i="5"/>
  <c r="T888" i="5"/>
  <c r="T121" i="5"/>
  <c r="V121" i="5" s="1"/>
  <c r="T1139" i="5"/>
  <c r="U1139" i="5" s="1"/>
  <c r="T253" i="5"/>
  <c r="T1197" i="5"/>
  <c r="V1197" i="5" s="1"/>
  <c r="T1007" i="5"/>
  <c r="T732" i="5"/>
  <c r="T1115" i="5"/>
  <c r="T1105" i="5"/>
  <c r="T872" i="5"/>
  <c r="U872" i="5" s="1"/>
  <c r="T1174" i="5"/>
  <c r="V1174" i="5" s="1"/>
  <c r="T189" i="5"/>
  <c r="V189" i="5" s="1"/>
  <c r="T625" i="5"/>
  <c r="V625" i="5" s="1"/>
  <c r="T155" i="5"/>
  <c r="T998" i="5"/>
  <c r="T112" i="5"/>
  <c r="T761" i="5"/>
  <c r="T289" i="5"/>
  <c r="V289" i="5" s="1"/>
  <c r="T602" i="5"/>
  <c r="V602" i="5" s="1"/>
  <c r="T313" i="5"/>
  <c r="V313" i="5" s="1"/>
  <c r="T1186" i="5"/>
  <c r="V1186" i="5" s="1"/>
  <c r="T690" i="5"/>
  <c r="T107" i="5"/>
  <c r="T505" i="5"/>
  <c r="T119" i="5"/>
  <c r="T969" i="5"/>
  <c r="V969" i="5" s="1"/>
  <c r="T485" i="5"/>
  <c r="V485" i="5" s="1"/>
  <c r="T1082" i="5"/>
  <c r="V1082" i="5" s="1"/>
  <c r="T571" i="5"/>
  <c r="V571" i="5" s="1"/>
  <c r="T161" i="5"/>
  <c r="T613" i="5"/>
  <c r="T1022" i="5"/>
  <c r="T341" i="5"/>
  <c r="T411" i="5"/>
  <c r="V411" i="5" s="1"/>
  <c r="T82" i="5"/>
  <c r="U82" i="5" s="1"/>
  <c r="T826" i="5"/>
  <c r="V826" i="5" s="1"/>
  <c r="T981" i="5"/>
  <c r="V981" i="5" s="1"/>
  <c r="T1041" i="5"/>
  <c r="T868" i="5"/>
  <c r="T223" i="5"/>
  <c r="T1061" i="5"/>
  <c r="T674" i="5"/>
  <c r="V674" i="5" s="1"/>
  <c r="T526" i="5"/>
  <c r="V526" i="5" s="1"/>
  <c r="T1090" i="5"/>
  <c r="V1090" i="5" s="1"/>
  <c r="T586" i="5"/>
  <c r="V586" i="5" s="1"/>
  <c r="T217" i="5"/>
  <c r="T598" i="5"/>
  <c r="T909" i="5"/>
  <c r="T269" i="5"/>
  <c r="T383" i="5"/>
  <c r="V383" i="5" s="1"/>
  <c r="T836" i="5"/>
  <c r="V836" i="5" s="1"/>
  <c r="T544" i="5"/>
  <c r="V544" i="5" s="1"/>
  <c r="T591" i="5"/>
  <c r="V591" i="5" s="1"/>
  <c r="T408" i="5"/>
  <c r="T618" i="5"/>
  <c r="T1211" i="5"/>
  <c r="T71" i="5"/>
  <c r="T542" i="5"/>
  <c r="V542" i="5" s="1"/>
  <c r="T685" i="5"/>
  <c r="V685" i="5" s="1"/>
  <c r="T315" i="5"/>
  <c r="V315" i="5" s="1"/>
  <c r="T1009" i="5"/>
  <c r="V1009" i="5" s="1"/>
  <c r="T273" i="5"/>
  <c r="T970" i="5"/>
  <c r="T1218" i="5"/>
  <c r="T427" i="5"/>
  <c r="T982" i="5"/>
  <c r="T376" i="5"/>
  <c r="V376" i="5" s="1"/>
  <c r="T603" i="5"/>
  <c r="V603" i="5" s="1"/>
  <c r="T378" i="5"/>
  <c r="V378" i="5" s="1"/>
  <c r="T774" i="5"/>
  <c r="T1220" i="5"/>
  <c r="T1121" i="5"/>
  <c r="T279" i="5"/>
  <c r="T684" i="5"/>
  <c r="V684" i="5" s="1"/>
  <c r="T514" i="5"/>
  <c r="V514" i="5" s="1"/>
  <c r="T85" i="5"/>
  <c r="U85" i="5" s="1"/>
  <c r="T1131" i="5"/>
  <c r="V1131" i="5" s="1"/>
  <c r="T1067" i="5"/>
  <c r="T404" i="5"/>
  <c r="T1135" i="5"/>
  <c r="T175" i="5"/>
  <c r="T405" i="5"/>
  <c r="V405" i="5" s="1"/>
  <c r="T778" i="5"/>
  <c r="V778" i="5" s="1"/>
  <c r="T692" i="5"/>
  <c r="V692" i="5" s="1"/>
  <c r="T748" i="5"/>
  <c r="V748" i="5" s="1"/>
  <c r="T1159" i="5"/>
  <c r="T974" i="5"/>
  <c r="T1151" i="5"/>
  <c r="T265" i="5"/>
  <c r="T1039" i="5"/>
  <c r="V1039" i="5" s="1"/>
  <c r="T90" i="5"/>
  <c r="V90" i="5" s="1"/>
  <c r="T1232" i="5"/>
  <c r="V1232" i="5" s="1"/>
  <c r="T1013" i="5"/>
  <c r="V1013" i="5" s="1"/>
  <c r="T815" i="5"/>
  <c r="T203" i="5"/>
  <c r="T1111" i="5"/>
  <c r="T489" i="5"/>
  <c r="T459" i="5"/>
  <c r="T55" i="5"/>
  <c r="V55" i="5" s="1"/>
  <c r="T517" i="5"/>
  <c r="V517" i="5" s="1"/>
  <c r="T61" i="5"/>
  <c r="V61" i="5" s="1"/>
  <c r="T862" i="5"/>
  <c r="T140" i="5"/>
  <c r="T1154" i="5"/>
  <c r="T152" i="5"/>
  <c r="T449" i="5"/>
  <c r="V449" i="5" s="1"/>
  <c r="T914" i="5"/>
  <c r="V914" i="5" s="1"/>
  <c r="T442" i="5"/>
  <c r="V442" i="5" s="1"/>
  <c r="T463" i="5"/>
  <c r="V463" i="5" s="1"/>
  <c r="T855" i="5"/>
  <c r="T380" i="5"/>
  <c r="T636" i="5"/>
  <c r="T802" i="5"/>
  <c r="T943" i="5"/>
  <c r="T1256" i="5"/>
  <c r="V1256" i="5" s="1"/>
  <c r="T705" i="5"/>
  <c r="T347" i="5"/>
  <c r="V347" i="5" s="1"/>
  <c r="T1107" i="5"/>
  <c r="T931" i="5"/>
  <c r="T285" i="5"/>
  <c r="T595" i="5"/>
  <c r="T267" i="5"/>
  <c r="V267" i="5" s="1"/>
  <c r="T1014" i="5"/>
  <c r="V1014" i="5" s="1"/>
  <c r="T659" i="5"/>
  <c r="V659" i="5" s="1"/>
  <c r="T123" i="5"/>
  <c r="V123" i="5" s="1"/>
  <c r="T180" i="5"/>
  <c r="T554" i="5"/>
  <c r="T954" i="5"/>
  <c r="T656" i="5"/>
  <c r="T1213" i="5"/>
  <c r="V1213" i="5" s="1"/>
  <c r="T1203" i="5"/>
  <c r="V1203" i="5" s="1"/>
  <c r="T135" i="5"/>
  <c r="V135" i="5" s="1"/>
  <c r="T745" i="5"/>
  <c r="V745" i="5" s="1"/>
  <c r="T1046" i="5"/>
  <c r="T562" i="5"/>
  <c r="T564" i="5"/>
  <c r="T1071" i="5"/>
  <c r="T972" i="5"/>
  <c r="V972" i="5" s="1"/>
  <c r="T941" i="5"/>
  <c r="V941" i="5" s="1"/>
  <c r="T350" i="5"/>
  <c r="V350" i="5" s="1"/>
  <c r="T103" i="5"/>
  <c r="U103" i="5" s="1"/>
  <c r="T242" i="5"/>
  <c r="T709" i="5"/>
  <c r="T634" i="5"/>
  <c r="T1087" i="5"/>
  <c r="T435" i="5"/>
  <c r="T867" i="5"/>
  <c r="V867" i="5" s="1"/>
  <c r="T987" i="5"/>
  <c r="V987" i="5" s="1"/>
  <c r="T395" i="5"/>
  <c r="V395" i="5" s="1"/>
  <c r="T875" i="5"/>
  <c r="T488" i="5"/>
  <c r="T483" i="5"/>
  <c r="T627" i="5"/>
  <c r="T371" i="5"/>
  <c r="V371" i="5" s="1"/>
  <c r="T672" i="5"/>
  <c r="V672" i="5" s="1"/>
  <c r="T365" i="5"/>
  <c r="V365" i="5" s="1"/>
  <c r="T772" i="5"/>
  <c r="V772" i="5" s="1"/>
  <c r="T287" i="5"/>
  <c r="T511" i="5"/>
  <c r="T904" i="5"/>
  <c r="T231" i="5"/>
  <c r="T429" i="5"/>
  <c r="T993" i="5"/>
  <c r="V993" i="5" s="1"/>
  <c r="T607" i="5"/>
  <c r="V607" i="5" s="1"/>
  <c r="T1253" i="5"/>
  <c r="V1253" i="5" s="1"/>
  <c r="T668" i="5"/>
  <c r="T150" i="5"/>
  <c r="T56" i="5"/>
  <c r="T1166" i="5"/>
  <c r="T501" i="5"/>
  <c r="V501" i="5" s="1"/>
  <c r="T566" i="5"/>
  <c r="V566" i="5" s="1"/>
  <c r="T854" i="5"/>
  <c r="V854" i="5" s="1"/>
  <c r="T225" i="5"/>
  <c r="V225" i="5" s="1"/>
  <c r="T629" i="5"/>
  <c r="T865" i="5"/>
  <c r="T711" i="5"/>
  <c r="T1179" i="5"/>
  <c r="T522" i="5"/>
  <c r="V522" i="5" s="1"/>
  <c r="T1075" i="5"/>
  <c r="V1075" i="5" s="1"/>
  <c r="T548" i="5"/>
  <c r="V548" i="5" s="1"/>
  <c r="T763" i="5"/>
  <c r="V763" i="5" s="1"/>
  <c r="T953" i="5"/>
  <c r="T843" i="5"/>
  <c r="T417" i="5"/>
  <c r="T553" i="5"/>
  <c r="T870" i="5"/>
  <c r="V870" i="5" s="1"/>
  <c r="T88" i="5"/>
  <c r="U88" i="5" s="1"/>
  <c r="T68" i="5"/>
  <c r="V68" i="5" s="1"/>
  <c r="T109" i="5"/>
  <c r="V109" i="5" s="1"/>
  <c r="T832" i="5"/>
  <c r="T578" i="5"/>
  <c r="T256" i="5"/>
  <c r="T1126" i="5"/>
  <c r="V1126" i="5" s="1"/>
  <c r="T574" i="5"/>
  <c r="V574" i="5" s="1"/>
  <c r="T990" i="5"/>
  <c r="V990" i="5" s="1"/>
  <c r="T342" i="5"/>
  <c r="V342" i="5" s="1"/>
  <c r="T660" i="5"/>
  <c r="V660" i="5" s="1"/>
  <c r="T431" i="5"/>
  <c r="T776" i="5"/>
  <c r="T892" i="5"/>
  <c r="T678" i="5"/>
  <c r="T747" i="5"/>
  <c r="V747" i="5" s="1"/>
  <c r="T271" i="5"/>
  <c r="V271" i="5" s="1"/>
  <c r="T1238" i="5"/>
  <c r="V1238" i="5" s="1"/>
  <c r="T1124" i="5"/>
  <c r="V1124" i="5" s="1"/>
  <c r="T1036" i="5"/>
  <c r="T840" i="5"/>
  <c r="T689" i="5"/>
  <c r="T784" i="5"/>
  <c r="T419" i="5"/>
  <c r="V419" i="5" s="1"/>
  <c r="T728" i="5"/>
  <c r="V728" i="5" s="1"/>
  <c r="T498" i="5"/>
  <c r="V498" i="5" s="1"/>
  <c r="T899" i="5"/>
  <c r="V899" i="5" s="1"/>
  <c r="T333" i="5"/>
  <c r="T78" i="5"/>
  <c r="T416" i="5"/>
  <c r="V416" i="5" s="1"/>
  <c r="T750" i="5"/>
  <c r="T1026" i="5"/>
  <c r="V1026" i="5" s="1"/>
  <c r="T671" i="5"/>
  <c r="V671" i="5" s="1"/>
  <c r="T178" i="5"/>
  <c r="T283" i="5"/>
  <c r="V283" i="5" s="1"/>
  <c r="T1034" i="5"/>
  <c r="T159" i="5"/>
  <c r="T335" i="5"/>
  <c r="T1084" i="5"/>
  <c r="T1192" i="5"/>
  <c r="V1192" i="5" s="1"/>
  <c r="T130" i="5"/>
  <c r="V130" i="5" s="1"/>
  <c r="T989" i="5"/>
  <c r="V989" i="5" s="1"/>
  <c r="T361" i="5"/>
  <c r="V361" i="5" s="1"/>
  <c r="T185" i="5"/>
  <c r="T399" i="5"/>
  <c r="T1140" i="5"/>
  <c r="T506" i="5"/>
  <c r="T1049" i="5"/>
  <c r="T795" i="5"/>
  <c r="V795" i="5" s="1"/>
  <c r="T1094" i="5"/>
  <c r="V1094" i="5" s="1"/>
  <c r="T414" i="5"/>
  <c r="V414" i="5" s="1"/>
  <c r="T937" i="5"/>
  <c r="T157" i="5"/>
  <c r="V157" i="5" s="1"/>
  <c r="T773" i="5"/>
  <c r="T1177" i="5"/>
  <c r="V1177" i="5" s="1"/>
  <c r="T1180" i="5"/>
  <c r="V1180" i="5" s="1"/>
  <c r="T470" i="5"/>
  <c r="V470" i="5" s="1"/>
  <c r="T718" i="5"/>
  <c r="U718" i="5" s="1"/>
  <c r="T560" i="5"/>
  <c r="V560" i="5" s="1"/>
  <c r="T496" i="5"/>
  <c r="T298" i="5"/>
  <c r="T640" i="5"/>
  <c r="T1184" i="5"/>
  <c r="V1184" i="5" s="1"/>
  <c r="T789" i="5"/>
  <c r="V789" i="5" s="1"/>
  <c r="T699" i="5"/>
  <c r="V699" i="5" s="1"/>
  <c r="T799" i="5"/>
  <c r="U799" i="5" s="1"/>
  <c r="T933" i="5"/>
  <c r="V933" i="5" s="1"/>
  <c r="T532" i="5"/>
  <c r="T693" i="5"/>
  <c r="T318" i="5"/>
  <c r="T508" i="5"/>
  <c r="T753" i="5"/>
  <c r="V753" i="5" s="1"/>
  <c r="T901" i="5"/>
  <c r="V901" i="5" s="1"/>
  <c r="T92" i="5"/>
  <c r="V92" i="5" s="1"/>
  <c r="T147" i="5"/>
  <c r="V147" i="5" s="1"/>
  <c r="T930" i="5"/>
  <c r="T541" i="5"/>
  <c r="T184" i="5"/>
  <c r="T1199" i="5"/>
  <c r="V1199" i="5" s="1"/>
  <c r="T1054" i="5"/>
  <c r="V1054" i="5" s="1"/>
  <c r="T1260" i="5"/>
  <c r="V1260" i="5" s="1"/>
  <c r="T831" i="5"/>
  <c r="V831" i="5" s="1"/>
  <c r="T648" i="5"/>
  <c r="V648" i="5" s="1"/>
  <c r="T769" i="5"/>
  <c r="T213" i="5"/>
  <c r="V213" i="5" s="1"/>
  <c r="T394" i="5"/>
  <c r="T893" i="5"/>
  <c r="T1001" i="5"/>
  <c r="V1001" i="5" s="1"/>
  <c r="T495" i="5"/>
  <c r="V495" i="5" s="1"/>
  <c r="T565" i="5"/>
  <c r="V565" i="5" s="1"/>
  <c r="T736" i="5"/>
  <c r="V736" i="5" s="1"/>
  <c r="T948" i="5"/>
  <c r="T1110" i="5"/>
  <c r="T942" i="5"/>
  <c r="T589" i="5"/>
  <c r="V589" i="5" s="1"/>
  <c r="T918" i="5"/>
  <c r="V918" i="5" s="1"/>
  <c r="T1018" i="5"/>
  <c r="V1018" i="5" s="1"/>
  <c r="T635" i="5"/>
  <c r="V635" i="5" s="1"/>
  <c r="T1119" i="5"/>
  <c r="V1119" i="5" s="1"/>
  <c r="T729" i="5"/>
  <c r="T858" i="5"/>
  <c r="T992" i="5"/>
  <c r="T474" i="5"/>
  <c r="V474" i="5" s="1"/>
  <c r="T305" i="5"/>
  <c r="T585" i="5"/>
  <c r="V585" i="5" s="1"/>
  <c r="T873" i="5"/>
  <c r="V873" i="5" s="1"/>
  <c r="T906" i="5"/>
  <c r="V906" i="5" s="1"/>
  <c r="T1072" i="5"/>
  <c r="T925" i="5"/>
  <c r="T792" i="5"/>
  <c r="T357" i="5"/>
  <c r="T1216" i="5"/>
  <c r="V1216" i="5" s="1"/>
  <c r="T936" i="5"/>
  <c r="V936" i="5" s="1"/>
  <c r="T228" i="5"/>
  <c r="V228" i="5" s="1"/>
  <c r="T960" i="5"/>
  <c r="V960" i="5" s="1"/>
  <c r="T1064" i="5"/>
  <c r="T259" i="5"/>
  <c r="V259" i="5" s="1"/>
  <c r="T114" i="5"/>
  <c r="T179" i="5"/>
  <c r="V179" i="5" s="1"/>
  <c r="T919" i="5"/>
  <c r="V919" i="5" s="1"/>
  <c r="T531" i="5"/>
  <c r="V531" i="5" s="1"/>
  <c r="T358" i="5"/>
  <c r="T569" i="5"/>
  <c r="U569" i="5" s="1"/>
  <c r="T849" i="5"/>
  <c r="T1160" i="5"/>
  <c r="V1160" i="5" s="1"/>
  <c r="T593" i="5"/>
  <c r="T1181" i="5"/>
  <c r="V1181" i="5" s="1"/>
  <c r="T1163" i="5"/>
  <c r="V1163" i="5" s="1"/>
  <c r="T1152" i="5"/>
  <c r="V1152" i="5" s="1"/>
  <c r="T765" i="5"/>
  <c r="V765" i="5" s="1"/>
  <c r="T339" i="5"/>
  <c r="V339" i="5" s="1"/>
  <c r="T767" i="5"/>
  <c r="T879" i="5"/>
  <c r="T207" i="5"/>
  <c r="T336" i="5"/>
  <c r="T1032" i="5"/>
  <c r="V1032" i="5" s="1"/>
  <c r="T819" i="5"/>
  <c r="V819" i="5" s="1"/>
  <c r="T884" i="5"/>
  <c r="V884" i="5" s="1"/>
  <c r="T1134" i="5"/>
  <c r="V1134" i="5" s="1"/>
  <c r="T382" i="5"/>
  <c r="T665" i="5"/>
  <c r="V665" i="5" s="1"/>
  <c r="T1074" i="5"/>
  <c r="T577" i="5"/>
  <c r="T1150" i="5"/>
  <c r="U1150" i="5" s="1"/>
  <c r="T1223" i="5"/>
  <c r="V1223" i="5" s="1"/>
  <c r="T551" i="5"/>
  <c r="V551" i="5" s="1"/>
  <c r="T1021" i="5"/>
  <c r="V1021" i="5" s="1"/>
  <c r="T272" i="5"/>
  <c r="T202" i="5"/>
  <c r="T1175" i="5"/>
  <c r="T104" i="5"/>
  <c r="T808" i="5"/>
  <c r="T515" i="5"/>
  <c r="V515" i="5" s="1"/>
  <c r="T626" i="5"/>
  <c r="V626" i="5" s="1"/>
  <c r="T838" i="5"/>
  <c r="V838" i="5" s="1"/>
  <c r="T331" i="5"/>
  <c r="T177" i="5"/>
  <c r="V177" i="5" s="1"/>
  <c r="T809" i="5"/>
  <c r="T818" i="5"/>
  <c r="V818" i="5" s="1"/>
  <c r="T1125" i="5"/>
  <c r="T1118" i="5"/>
  <c r="V1118" i="5" s="1"/>
  <c r="T605" i="5"/>
  <c r="V605" i="5" s="1"/>
  <c r="T1102" i="5"/>
  <c r="V1102" i="5" s="1"/>
  <c r="T654" i="5"/>
  <c r="T1129" i="5"/>
  <c r="V1129" i="5" s="1"/>
  <c r="T345" i="5"/>
  <c r="T1027" i="5"/>
  <c r="T368" i="5"/>
  <c r="V368" i="5" s="1"/>
  <c r="T913" i="5"/>
  <c r="V913" i="5" s="1"/>
  <c r="T620" i="5"/>
  <c r="V620" i="5" s="1"/>
  <c r="T883" i="5"/>
  <c r="V883" i="5" s="1"/>
  <c r="T895" i="5"/>
  <c r="T108" i="5"/>
  <c r="T317" i="5"/>
  <c r="T221" i="5"/>
  <c r="V221" i="5" s="1"/>
  <c r="T1051" i="5"/>
  <c r="V1051" i="5" s="1"/>
  <c r="T128" i="5"/>
  <c r="V128" i="5" s="1"/>
  <c r="T479" i="5"/>
  <c r="T400" i="5"/>
  <c r="V400" i="5" s="1"/>
  <c r="T963" i="5"/>
  <c r="T480" i="5"/>
  <c r="T852" i="5"/>
  <c r="T229" i="5"/>
  <c r="V229" i="5" s="1"/>
  <c r="T452" i="5"/>
  <c r="V452" i="5" s="1"/>
  <c r="T250" i="5"/>
  <c r="U250" i="5" s="1"/>
  <c r="T131" i="5"/>
  <c r="V131" i="5" s="1"/>
  <c r="T1235" i="5"/>
  <c r="V1235" i="5" s="1"/>
  <c r="T1224" i="5"/>
  <c r="T240" i="5"/>
  <c r="T811" i="5"/>
  <c r="T424" i="5"/>
  <c r="V424" i="5" s="1"/>
  <c r="T1142" i="5"/>
  <c r="U1142" i="5" s="1"/>
  <c r="T165" i="5"/>
  <c r="V165" i="5" s="1"/>
  <c r="T476" i="5"/>
  <c r="V476" i="5" s="1"/>
  <c r="T827" i="5"/>
  <c r="V827" i="5" s="1"/>
  <c r="T445" i="5"/>
  <c r="T1250" i="5"/>
  <c r="V1250" i="5" s="1"/>
  <c r="T450" i="5"/>
  <c r="T703" i="5"/>
  <c r="T856" i="5"/>
  <c r="V856" i="5" s="1"/>
  <c r="T97" i="5"/>
  <c r="V97" i="5" s="1"/>
  <c r="T738" i="5"/>
  <c r="V738" i="5" s="1"/>
  <c r="T1243" i="5"/>
  <c r="V1243" i="5" s="1"/>
  <c r="T312" i="5"/>
  <c r="T117" i="5"/>
  <c r="V117" i="5" s="1"/>
  <c r="T735" i="5"/>
  <c r="T947" i="5"/>
  <c r="T1148" i="5"/>
  <c r="V1148" i="5" s="1"/>
  <c r="T912" i="5"/>
  <c r="V912" i="5" s="1"/>
  <c r="T1077" i="5"/>
  <c r="V1077" i="5" s="1"/>
  <c r="T63" i="5"/>
  <c r="V63" i="5" s="1"/>
  <c r="T1000" i="5"/>
  <c r="T413" i="5"/>
  <c r="V413" i="5" s="1"/>
  <c r="T81" i="5"/>
  <c r="T534" i="5"/>
  <c r="T521" i="5"/>
  <c r="T1089" i="5"/>
  <c r="U1089" i="5" s="1"/>
  <c r="T721" i="5"/>
  <c r="V721" i="5" s="1"/>
  <c r="T916" i="5"/>
  <c r="V916" i="5" s="1"/>
  <c r="T975" i="5"/>
  <c r="T1120" i="5"/>
  <c r="V1120" i="5" s="1"/>
  <c r="T965" i="5"/>
  <c r="T939" i="5"/>
  <c r="T928" i="5"/>
  <c r="V928" i="5" s="1"/>
  <c r="T572" i="5"/>
  <c r="V572" i="5" s="1"/>
  <c r="T373" i="5"/>
  <c r="V373" i="5" s="1"/>
  <c r="T552" i="5"/>
  <c r="V552" i="5" s="1"/>
  <c r="T794" i="5"/>
  <c r="T821" i="5"/>
  <c r="T192" i="5"/>
  <c r="T616" i="5"/>
  <c r="T743" i="5"/>
  <c r="V743" i="5" s="1"/>
  <c r="T219" i="5"/>
  <c r="U219" i="5" s="1"/>
  <c r="T897" i="5"/>
  <c r="V897" i="5" s="1"/>
  <c r="T785" i="5"/>
  <c r="V785" i="5" s="1"/>
  <c r="T503" i="5"/>
  <c r="T263" i="5"/>
  <c r="V263" i="5" s="1"/>
  <c r="T649" i="5"/>
  <c r="T142" i="5"/>
  <c r="T611" i="5"/>
  <c r="T786" i="5"/>
  <c r="V786" i="5" s="1"/>
  <c r="T979" i="5"/>
  <c r="V979" i="5" s="1"/>
  <c r="T491" i="5"/>
  <c r="V491" i="5" s="1"/>
  <c r="T303" i="5"/>
  <c r="T568" i="5"/>
  <c r="T642" i="5"/>
  <c r="T966" i="5"/>
  <c r="T1254" i="5"/>
  <c r="V1254" i="5" s="1"/>
  <c r="T126" i="5"/>
  <c r="V126" i="5" s="1"/>
  <c r="T869" i="5"/>
  <c r="V869" i="5" s="1"/>
  <c r="T145" i="5"/>
  <c r="V145" i="5" s="1"/>
  <c r="T686" i="5"/>
  <c r="T167" i="5"/>
  <c r="U167" i="5" s="1"/>
  <c r="T1200" i="5"/>
  <c r="T967" i="5"/>
  <c r="V967" i="5" s="1"/>
  <c r="T389" i="5"/>
  <c r="T320" i="5"/>
  <c r="V320" i="5" s="1"/>
  <c r="T823" i="5"/>
  <c r="V823" i="5" s="1"/>
  <c r="T923" i="5"/>
  <c r="V923" i="5" s="1"/>
  <c r="T1065" i="5"/>
  <c r="T1168" i="5"/>
  <c r="V1168" i="5" s="1"/>
  <c r="T1097" i="5"/>
  <c r="V1097" i="5" s="1"/>
  <c r="T663" i="5"/>
  <c r="T1098" i="5"/>
  <c r="V1098" i="5" s="1"/>
  <c r="T1207" i="5"/>
  <c r="V1207" i="5" s="1"/>
  <c r="T477" i="5"/>
  <c r="V477" i="5" s="1"/>
  <c r="T387" i="5"/>
  <c r="V387" i="5" s="1"/>
  <c r="T64" i="5"/>
  <c r="T828" i="5"/>
  <c r="V828" i="5" s="1"/>
  <c r="T851" i="5"/>
  <c r="T1198" i="5"/>
  <c r="T1234" i="5"/>
  <c r="V1234" i="5" s="1"/>
  <c r="T1048" i="5"/>
  <c r="V1048" i="5" s="1"/>
  <c r="T1259" i="5"/>
  <c r="V1259" i="5" s="1"/>
  <c r="T1025" i="5"/>
  <c r="V1025" i="5" s="1"/>
  <c r="T1114" i="5"/>
  <c r="T364" i="5"/>
  <c r="T454" i="5"/>
  <c r="T1070" i="5"/>
  <c r="T102" i="5"/>
  <c r="V102" i="5" s="1"/>
  <c r="T326" i="5"/>
  <c r="V326" i="5" s="1"/>
  <c r="T550" i="5"/>
  <c r="U550" i="5" s="1"/>
  <c r="T1173" i="5"/>
  <c r="V1173" i="5" s="1"/>
  <c r="T1104" i="5"/>
  <c r="T1137" i="5"/>
  <c r="T1146" i="5"/>
  <c r="T951" i="5"/>
  <c r="V951" i="5" s="1"/>
  <c r="T277" i="5"/>
  <c r="V277" i="5" s="1"/>
  <c r="T170" i="5"/>
  <c r="V170" i="5" s="1"/>
  <c r="T1005" i="5"/>
  <c r="V1005" i="5" s="1"/>
  <c r="T727" i="5"/>
  <c r="V727" i="5" s="1"/>
  <c r="T717" i="5"/>
  <c r="T680" i="5"/>
  <c r="T367" i="5"/>
  <c r="V367" i="5" s="1"/>
  <c r="T1229" i="5"/>
  <c r="T54" i="5"/>
  <c r="V54" i="5" s="1"/>
  <c r="T520" i="5"/>
  <c r="V520" i="5" s="1"/>
  <c r="T1080" i="5"/>
  <c r="V1080" i="5" s="1"/>
  <c r="T385" i="5"/>
  <c r="V385" i="5" s="1"/>
  <c r="T245" i="5"/>
  <c r="T407" i="5"/>
  <c r="T1157" i="5"/>
  <c r="T957" i="5"/>
  <c r="T355" i="5"/>
  <c r="V355" i="5" s="1"/>
  <c r="T195" i="5"/>
  <c r="V195" i="5" s="1"/>
  <c r="T701" i="5"/>
  <c r="V701" i="5" s="1"/>
  <c r="V1104" i="5"/>
  <c r="T1103" i="5"/>
  <c r="T149" i="5"/>
  <c r="V149" i="5" s="1"/>
  <c r="T952" i="5"/>
  <c r="T500" i="5"/>
  <c r="V500" i="5" s="1"/>
  <c r="T262" i="5"/>
  <c r="U262" i="5" s="1"/>
  <c r="T297" i="5"/>
  <c r="V297" i="5" s="1"/>
  <c r="T846" i="5"/>
  <c r="V846" i="5" s="1"/>
  <c r="T1117" i="5"/>
  <c r="V1117" i="5" s="1"/>
  <c r="T1240" i="5"/>
  <c r="T588" i="5"/>
  <c r="T1008" i="5"/>
  <c r="T206" i="5"/>
  <c r="T1195" i="5"/>
  <c r="V1195" i="5" s="1"/>
  <c r="T1063" i="5"/>
  <c r="U1063" i="5" s="1"/>
  <c r="T456" i="5"/>
  <c r="V456" i="5" s="1"/>
  <c r="T199" i="5"/>
  <c r="V199" i="5" s="1"/>
  <c r="T781" i="5"/>
  <c r="T366" i="5"/>
  <c r="V366" i="5" s="1"/>
  <c r="T453" i="5"/>
  <c r="V453" i="5" s="1"/>
  <c r="T293" i="5"/>
  <c r="V293" i="5" s="1"/>
  <c r="T653" i="5"/>
  <c r="V653" i="5" s="1"/>
  <c r="T393" i="5"/>
  <c r="V393" i="5" s="1"/>
  <c r="T403" i="5"/>
  <c r="V403" i="5" s="1"/>
  <c r="T308" i="5"/>
  <c r="U308" i="5" s="1"/>
  <c r="T212" i="5"/>
  <c r="T977" i="5"/>
  <c r="V977" i="5" s="1"/>
  <c r="T777" i="5"/>
  <c r="T945" i="5"/>
  <c r="V945" i="5" s="1"/>
  <c r="T191" i="5"/>
  <c r="V191" i="5" s="1"/>
  <c r="T547" i="5"/>
  <c r="V547" i="5" s="1"/>
  <c r="T93" i="5"/>
  <c r="V93" i="5" s="1"/>
  <c r="T559" i="5"/>
  <c r="V559" i="5" s="1"/>
  <c r="T645" i="5"/>
  <c r="T87" i="5"/>
  <c r="V87" i="5" s="1"/>
  <c r="T96" i="5"/>
  <c r="T233" i="5"/>
  <c r="V233" i="5" s="1"/>
  <c r="T439" i="5"/>
  <c r="V439" i="5" s="1"/>
  <c r="T467" i="5"/>
  <c r="V467" i="5" s="1"/>
  <c r="T280" i="5"/>
  <c r="V280" i="5" s="1"/>
  <c r="T310" i="5"/>
  <c r="V310" i="5" s="1"/>
  <c r="T1242" i="5"/>
  <c r="T1029" i="5"/>
  <c r="V1029" i="5" s="1"/>
  <c r="T353" i="5"/>
  <c r="T891" i="5"/>
  <c r="T734" i="5"/>
  <c r="V734" i="5" s="1"/>
  <c r="T682" i="5"/>
  <c r="V682" i="5" s="1"/>
  <c r="T742" i="5"/>
  <c r="V742" i="5" s="1"/>
  <c r="T783" i="5"/>
  <c r="V783" i="5" s="1"/>
  <c r="T995" i="5"/>
  <c r="T1038" i="5"/>
  <c r="T281" i="5"/>
  <c r="V281" i="5" s="1"/>
  <c r="T1092" i="5"/>
  <c r="T582" i="5"/>
  <c r="U582" i="5" s="1"/>
  <c r="T74" i="5"/>
  <c r="V74" i="5" s="1"/>
  <c r="T328" i="5"/>
  <c r="V328" i="5" s="1"/>
  <c r="T1004" i="5"/>
  <c r="T513" i="5"/>
  <c r="T539" i="5"/>
  <c r="T807" i="5"/>
  <c r="V807" i="5" s="1"/>
  <c r="T437" i="5"/>
  <c r="U437" i="5" s="1"/>
  <c r="T962" i="5"/>
  <c r="T756" i="5"/>
  <c r="V756" i="5" s="1"/>
  <c r="T610" i="5"/>
  <c r="V610" i="5" s="1"/>
  <c r="T278" i="5"/>
  <c r="V278" i="5" s="1"/>
  <c r="T139" i="5"/>
  <c r="T1030" i="5"/>
  <c r="V1030" i="5" s="1"/>
  <c r="T472" i="5"/>
  <c r="T1226" i="5"/>
  <c r="U1226" i="5" s="1"/>
  <c r="T58" i="5"/>
  <c r="T667" i="5"/>
  <c r="V667" i="5" s="1"/>
  <c r="T237" i="5"/>
  <c r="V237" i="5" s="1"/>
  <c r="T698" i="5"/>
  <c r="U698" i="5" s="1"/>
  <c r="T797" i="5"/>
  <c r="V797" i="5" s="1"/>
  <c r="T1262" i="5"/>
  <c r="T1244" i="5"/>
  <c r="V1244" i="5" s="1"/>
  <c r="T1059" i="5"/>
  <c r="V1059" i="5" s="1"/>
  <c r="T402" i="5"/>
  <c r="T311" i="5"/>
  <c r="V311" i="5" s="1"/>
  <c r="T759" i="5"/>
  <c r="V759" i="5" s="1"/>
  <c r="T426" i="5"/>
  <c r="V426" i="5" s="1"/>
  <c r="T494" i="5"/>
  <c r="V494" i="5" s="1"/>
  <c r="T421" i="5"/>
  <c r="V421" i="5" s="1"/>
  <c r="T791" i="5"/>
  <c r="V791" i="5" s="1"/>
  <c r="T1248" i="5"/>
  <c r="U1248" i="5" s="1"/>
  <c r="T1011" i="5"/>
  <c r="V1011" i="5" s="1"/>
  <c r="T556" i="5"/>
  <c r="V556" i="5" s="1"/>
  <c r="T739" i="5"/>
  <c r="V739" i="5" s="1"/>
  <c r="T391" i="5"/>
  <c r="U391" i="5" s="1"/>
  <c r="T65" i="5"/>
  <c r="V65" i="5" s="1"/>
  <c r="T323" i="5"/>
  <c r="V323" i="5" s="1"/>
  <c r="T1189" i="5"/>
  <c r="V1189" i="5" s="1"/>
  <c r="T171" i="5"/>
  <c r="V171" i="5" s="1"/>
  <c r="T1058" i="5"/>
  <c r="V1058" i="5" s="1"/>
  <c r="T307" i="5"/>
  <c r="V307" i="5" s="1"/>
  <c r="T731" i="5"/>
  <c r="T1204" i="5"/>
  <c r="V1204" i="5" s="1"/>
  <c r="T111" i="5"/>
  <c r="T902" i="5"/>
  <c r="V902" i="5" s="1"/>
  <c r="T201" i="5"/>
  <c r="V201" i="5" s="1"/>
  <c r="T877" i="5"/>
  <c r="V877" i="5" s="1"/>
  <c r="T724" i="5"/>
  <c r="U724" i="5" s="1"/>
  <c r="T927" i="5"/>
  <c r="V927" i="5" s="1"/>
  <c r="T388" i="5"/>
  <c r="V388" i="5" s="1"/>
  <c r="T100" i="5"/>
  <c r="V100" i="5" s="1"/>
  <c r="T529" i="5"/>
  <c r="T294" i="5"/>
  <c r="V294" i="5" s="1"/>
  <c r="T829" i="5"/>
  <c r="V829" i="5" s="1"/>
  <c r="T196" i="5"/>
  <c r="V196" i="5" s="1"/>
  <c r="V925" i="5"/>
  <c r="V250" i="5"/>
  <c r="V167" i="5"/>
  <c r="T249" i="5"/>
  <c r="V249" i="5" s="1"/>
  <c r="V303" i="5"/>
  <c r="T1191" i="5"/>
  <c r="V1191" i="5" s="1"/>
  <c r="V792" i="5"/>
  <c r="T907" i="5"/>
  <c r="V907" i="5" s="1"/>
  <c r="T299" i="5"/>
  <c r="V299" i="5" s="1"/>
  <c r="V703" i="5"/>
  <c r="T346" i="5"/>
  <c r="U346" i="5" s="1"/>
  <c r="T122" i="5"/>
  <c r="V122" i="5" s="1"/>
  <c r="T1252" i="5"/>
  <c r="V1252" i="5" s="1"/>
  <c r="T75" i="5"/>
  <c r="V75" i="5" s="1"/>
  <c r="T764" i="5"/>
  <c r="V764" i="5" s="1"/>
  <c r="T842" i="5"/>
  <c r="V842" i="5" s="1"/>
  <c r="T164" i="5"/>
  <c r="V164" i="5" s="1"/>
  <c r="T929" i="5"/>
  <c r="V929" i="5" s="1"/>
  <c r="T166" i="5"/>
  <c r="V166" i="5" s="1"/>
  <c r="T209" i="5"/>
  <c r="V209" i="5" s="1"/>
  <c r="T282" i="5"/>
  <c r="V282" i="5" s="1"/>
  <c r="V475" i="5"/>
  <c r="V879" i="5"/>
  <c r="T708" i="5"/>
  <c r="V708" i="5" s="1"/>
  <c r="T222" i="5"/>
  <c r="V222" i="5" s="1"/>
  <c r="T132" i="5"/>
  <c r="V132" i="5" s="1"/>
  <c r="T1171" i="5"/>
  <c r="V1171" i="5" s="1"/>
  <c r="T423" i="5"/>
  <c r="V423" i="5" s="1"/>
  <c r="T924" i="5"/>
  <c r="V924" i="5" s="1"/>
  <c r="V158" i="5"/>
  <c r="V298" i="5"/>
  <c r="V888" i="5"/>
  <c r="V713" i="5"/>
  <c r="V1064" i="5"/>
  <c r="V1143" i="5"/>
  <c r="V834" i="5"/>
  <c r="T144" i="5"/>
  <c r="V144" i="5" s="1"/>
  <c r="T633" i="5"/>
  <c r="V633" i="5" s="1"/>
  <c r="T300" i="5"/>
  <c r="V300" i="5" s="1"/>
  <c r="T1056" i="5"/>
  <c r="V1056" i="5" s="1"/>
  <c r="T1206" i="5"/>
  <c r="V1206" i="5" s="1"/>
  <c r="V669" i="5"/>
  <c r="V813" i="5"/>
  <c r="T1096" i="5"/>
  <c r="V1096" i="5" s="1"/>
  <c r="T878" i="5"/>
  <c r="V878" i="5" s="1"/>
  <c r="T1141" i="5"/>
  <c r="V1141" i="5" s="1"/>
  <c r="T451" i="5"/>
  <c r="V451" i="5" s="1"/>
  <c r="T1060" i="5"/>
  <c r="V1060" i="5" s="1"/>
  <c r="T302" i="5"/>
  <c r="V302" i="5" s="1"/>
  <c r="T702" i="5"/>
  <c r="V702" i="5" s="1"/>
  <c r="V364" i="5"/>
  <c r="V1105" i="5"/>
  <c r="V341" i="5"/>
  <c r="V1042" i="5"/>
  <c r="V910" i="5"/>
  <c r="V40" i="5"/>
  <c r="V188" i="5"/>
  <c r="V457" i="5"/>
  <c r="V1088" i="5"/>
  <c r="V488" i="5"/>
  <c r="V23" i="5"/>
  <c r="V220" i="5"/>
  <c r="V45" i="5"/>
  <c r="V14" i="5"/>
  <c r="V590" i="5"/>
  <c r="V1035" i="5"/>
  <c r="V43" i="5"/>
  <c r="V532" i="5"/>
  <c r="V499" i="5"/>
  <c r="V160" i="5"/>
  <c r="V76" i="5"/>
  <c r="V1034" i="5"/>
  <c r="V719" i="5"/>
  <c r="V773" i="5"/>
  <c r="V796" i="5"/>
  <c r="V583" i="5"/>
  <c r="V296" i="5"/>
  <c r="V561" i="5"/>
  <c r="V938" i="5"/>
  <c r="V533" i="5"/>
  <c r="V186" i="5"/>
  <c r="V44" i="5"/>
  <c r="V840" i="5"/>
  <c r="V335" i="5"/>
  <c r="V806" i="5"/>
  <c r="V1239" i="5"/>
  <c r="V329" i="5"/>
  <c r="V91" i="5"/>
  <c r="V153" i="5"/>
  <c r="V1108" i="5"/>
  <c r="V579" i="5"/>
  <c r="V29" i="5"/>
  <c r="V13" i="5"/>
  <c r="V443" i="5"/>
  <c r="V46" i="5"/>
  <c r="V1183" i="5"/>
  <c r="V887" i="5"/>
  <c r="V268" i="5"/>
  <c r="V706" i="5"/>
  <c r="V159" i="5"/>
  <c r="V226" i="5"/>
  <c r="V200" i="5"/>
  <c r="V360" i="5"/>
  <c r="V379" i="5"/>
  <c r="V875" i="5"/>
  <c r="V484" i="5"/>
  <c r="V372" i="5"/>
  <c r="V673" i="5"/>
  <c r="V712" i="5"/>
  <c r="V417" i="5"/>
  <c r="V468" i="5"/>
  <c r="V994" i="5"/>
  <c r="V1179" i="5"/>
  <c r="V243" i="5"/>
  <c r="V89" i="5"/>
  <c r="V646" i="5"/>
  <c r="V661" i="5"/>
  <c r="V844" i="5"/>
  <c r="V77" i="5"/>
  <c r="V150" i="5"/>
  <c r="V953" i="5"/>
  <c r="V668" i="5"/>
  <c r="V256" i="5"/>
  <c r="V871" i="5"/>
  <c r="V711" i="5"/>
  <c r="V578" i="5"/>
  <c r="V151" i="5"/>
  <c r="V182" i="5"/>
  <c r="V525" i="5"/>
  <c r="V1133" i="5"/>
  <c r="V184" i="5"/>
  <c r="V804" i="5"/>
  <c r="V662" i="5"/>
  <c r="V269" i="5"/>
  <c r="V384" i="5"/>
  <c r="V408" i="5"/>
  <c r="V543" i="5"/>
  <c r="V686" i="5"/>
  <c r="V274" i="5"/>
  <c r="V970" i="5"/>
  <c r="V803" i="5"/>
  <c r="V1157" i="5"/>
  <c r="V1218" i="5"/>
  <c r="V1158" i="5"/>
  <c r="V279" i="5"/>
  <c r="V273" i="5"/>
  <c r="V1125" i="5"/>
  <c r="V1028" i="5"/>
  <c r="V1123" i="5"/>
  <c r="V909" i="5"/>
  <c r="V133" i="5"/>
  <c r="V187" i="5"/>
  <c r="V49" i="5"/>
  <c r="V964" i="5"/>
  <c r="V723" i="5"/>
  <c r="V1115" i="5"/>
  <c r="V62" i="5"/>
  <c r="V334" i="5"/>
  <c r="V1040" i="5"/>
  <c r="V1210" i="5"/>
  <c r="V1241" i="5"/>
  <c r="V86" i="5"/>
  <c r="V312" i="5"/>
  <c r="V815" i="5"/>
  <c r="V1155" i="5"/>
  <c r="V623" i="5"/>
  <c r="V817" i="5"/>
  <c r="V1000" i="5"/>
  <c r="V863" i="5"/>
  <c r="V975" i="5"/>
  <c r="V42" i="5"/>
  <c r="V794" i="5"/>
  <c r="V726" i="5"/>
  <c r="V80" i="5"/>
  <c r="V715" i="5"/>
  <c r="V152" i="5"/>
  <c r="V24" i="5"/>
  <c r="V864" i="5"/>
  <c r="V390" i="5"/>
  <c r="V908" i="5"/>
  <c r="V183" i="5"/>
  <c r="V1106" i="5"/>
  <c r="V577" i="5"/>
  <c r="V1240" i="5"/>
  <c r="V239" i="5"/>
  <c r="V720" i="5"/>
  <c r="V524" i="5"/>
  <c r="V1020" i="5"/>
  <c r="V709" i="5"/>
  <c r="V1178" i="5"/>
  <c r="V39" i="5"/>
  <c r="V331" i="5"/>
  <c r="V952" i="5"/>
  <c r="V845" i="5"/>
  <c r="V536" i="5"/>
  <c r="V628" i="5"/>
  <c r="V290" i="5"/>
  <c r="V608" i="5"/>
  <c r="V240" i="5"/>
  <c r="V1087" i="5"/>
  <c r="V622" i="5"/>
  <c r="V670" i="5"/>
  <c r="V1149" i="5"/>
  <c r="V1116" i="5"/>
  <c r="V540" i="5"/>
  <c r="V1086" i="5"/>
  <c r="V139" i="5"/>
  <c r="V1002" i="5"/>
  <c r="V737" i="5"/>
  <c r="V730" i="5"/>
  <c r="V1156" i="5"/>
  <c r="V272" i="5"/>
  <c r="V104" i="5"/>
  <c r="V1103" i="5"/>
  <c r="V345" i="5"/>
  <c r="V1162" i="5"/>
  <c r="V534" i="5"/>
  <c r="V41" i="5"/>
  <c r="V634" i="5"/>
  <c r="V521" i="5"/>
  <c r="V876" i="5"/>
  <c r="V965" i="5"/>
  <c r="V710" i="5"/>
  <c r="V549" i="5"/>
  <c r="V81" i="5"/>
  <c r="V418" i="5"/>
  <c r="V930" i="5"/>
  <c r="V824" i="5"/>
  <c r="V1261" i="5"/>
  <c r="V546" i="5"/>
  <c r="V645" i="5"/>
  <c r="V1121" i="5"/>
  <c r="V27" i="5"/>
  <c r="V47" i="5"/>
  <c r="V1114" i="5"/>
  <c r="V1138" i="5"/>
  <c r="V1217" i="5"/>
  <c r="V687" i="5"/>
  <c r="V344" i="5"/>
  <c r="V245" i="5"/>
  <c r="V584" i="5"/>
  <c r="V538" i="5"/>
  <c r="V599" i="5"/>
  <c r="V351" i="5"/>
  <c r="V1200" i="5"/>
  <c r="V338" i="5"/>
  <c r="V874" i="5"/>
  <c r="V1211" i="5"/>
  <c r="V83" i="5"/>
  <c r="V285" i="5"/>
  <c r="V317" i="5"/>
  <c r="V830" i="5"/>
  <c r="V438" i="5"/>
  <c r="V754" i="5"/>
  <c r="V604" i="5"/>
  <c r="V110" i="5"/>
  <c r="V787" i="5"/>
  <c r="V205" i="5"/>
  <c r="V641" i="5"/>
  <c r="V793" i="5"/>
  <c r="V295" i="5"/>
  <c r="V352" i="5"/>
  <c r="V375" i="5"/>
  <c r="V931" i="5"/>
  <c r="V518" i="5"/>
  <c r="V1212" i="5"/>
  <c r="V600" i="5"/>
  <c r="V1201" i="5"/>
  <c r="V101" i="5"/>
  <c r="V741" i="5"/>
  <c r="V1153" i="5"/>
  <c r="V246" i="5"/>
  <c r="V640" i="5"/>
  <c r="V26" i="5"/>
  <c r="V34" i="5"/>
  <c r="V38" i="5"/>
  <c r="V35" i="5"/>
  <c r="V580" i="5"/>
  <c r="V516" i="5"/>
  <c r="V766" i="5"/>
  <c r="V915" i="5"/>
  <c r="V921" i="5"/>
  <c r="V983" i="5"/>
  <c r="V118" i="5"/>
  <c r="V751" i="5"/>
  <c r="V802" i="5"/>
  <c r="V483" i="5"/>
  <c r="V680" i="5"/>
  <c r="V1230" i="5"/>
  <c r="V595" i="5"/>
  <c r="V596" i="5"/>
  <c r="V760" i="5"/>
  <c r="V78" i="5"/>
  <c r="V889" i="5"/>
  <c r="V223" i="5"/>
  <c r="V1053" i="5"/>
  <c r="V119" i="5"/>
  <c r="V852" i="5"/>
  <c r="V558" i="5"/>
  <c r="V954" i="5"/>
  <c r="V369" i="5"/>
  <c r="V433" i="5"/>
  <c r="V655" i="5"/>
  <c r="V837" i="5"/>
  <c r="V146" i="5"/>
  <c r="V1066" i="5"/>
  <c r="V432" i="5"/>
  <c r="V530" i="5"/>
  <c r="V767" i="5"/>
  <c r="V1231" i="5"/>
  <c r="V761" i="5"/>
  <c r="V174" i="5"/>
  <c r="V932" i="5"/>
  <c r="V1229" i="5"/>
  <c r="V1067" i="5"/>
  <c r="V1169" i="5"/>
  <c r="V1209" i="5"/>
  <c r="V288" i="5"/>
  <c r="V217" i="5"/>
  <c r="V880" i="5"/>
  <c r="V1246" i="5"/>
  <c r="V782" i="5"/>
  <c r="V1073" i="5"/>
  <c r="V353" i="5"/>
  <c r="V855" i="5"/>
  <c r="V790" i="5"/>
  <c r="V502" i="5"/>
  <c r="V510" i="5"/>
  <c r="V690" i="5"/>
  <c r="V982" i="5"/>
  <c r="V1061" i="5"/>
  <c r="V976" i="5"/>
  <c r="V849" i="5"/>
  <c r="V613" i="5"/>
  <c r="V848" i="5"/>
  <c r="V134" i="5"/>
  <c r="V657" i="5"/>
  <c r="V541" i="5"/>
  <c r="V1167" i="5"/>
  <c r="V781" i="5"/>
  <c r="V814" i="5"/>
  <c r="V627" i="5"/>
  <c r="V679" i="5"/>
  <c r="V343" i="5"/>
  <c r="V1215" i="5"/>
  <c r="V427" i="5"/>
  <c r="V535" i="5"/>
  <c r="V270" i="5"/>
  <c r="V412" i="5"/>
  <c r="V291" i="5"/>
  <c r="V624" i="5"/>
  <c r="V1249" i="5"/>
  <c r="V1146" i="5"/>
  <c r="V956" i="5"/>
  <c r="V851" i="5"/>
  <c r="V492" i="5"/>
  <c r="V224" i="5"/>
  <c r="V1145" i="5"/>
  <c r="V1127" i="5"/>
  <c r="V557" i="5"/>
  <c r="V1258" i="5"/>
  <c r="V732" i="5"/>
  <c r="V446" i="5"/>
  <c r="V598" i="5"/>
  <c r="V1255" i="5"/>
  <c r="V843" i="5"/>
  <c r="V493" i="5"/>
  <c r="V729" i="5"/>
  <c r="V966" i="5"/>
  <c r="V617" i="5"/>
  <c r="V482" i="5"/>
  <c r="V949" i="5"/>
  <c r="V984" i="5"/>
  <c r="V143" i="5"/>
  <c r="V853" i="5"/>
  <c r="V988" i="5"/>
  <c r="V716" i="5"/>
  <c r="V934" i="5"/>
  <c r="V948" i="5"/>
  <c r="V1095" i="5"/>
  <c r="V1147" i="5"/>
  <c r="V678" i="5"/>
  <c r="V707" i="5"/>
  <c r="V866" i="5"/>
  <c r="V1057" i="5"/>
  <c r="V689" i="5"/>
  <c r="V490" i="5"/>
  <c r="V997" i="5"/>
  <c r="V594" i="5"/>
  <c r="V1262" i="5"/>
  <c r="V593" i="5"/>
  <c r="V1071" i="5"/>
  <c r="V1107" i="5"/>
  <c r="V106" i="5"/>
  <c r="V107" i="5"/>
  <c r="V865" i="5"/>
  <c r="V309" i="5"/>
  <c r="V1043" i="5"/>
  <c r="V1044" i="5"/>
  <c r="V115" i="5"/>
  <c r="V265" i="5"/>
  <c r="V537" i="5"/>
  <c r="V478" i="5"/>
  <c r="V1263" i="5"/>
  <c r="V808" i="5"/>
  <c r="V991" i="5"/>
  <c r="V1182" i="5"/>
  <c r="V944" i="5"/>
  <c r="V820" i="5"/>
  <c r="V575" i="5"/>
  <c r="V1128" i="5"/>
  <c r="V1019" i="5"/>
  <c r="V1113" i="5"/>
  <c r="V1236" i="5"/>
  <c r="V996" i="5"/>
  <c r="V757" i="5"/>
  <c r="V232" i="5"/>
  <c r="V731" i="5"/>
  <c r="V519" i="5"/>
  <c r="V1065" i="5"/>
  <c r="V489" i="5"/>
  <c r="V460" i="5"/>
  <c r="V1083" i="5"/>
  <c r="V998" i="5"/>
  <c r="V676" i="5"/>
  <c r="V581" i="5"/>
  <c r="V968" i="5"/>
  <c r="V1041" i="5"/>
  <c r="V248" i="5"/>
  <c r="V564" i="5"/>
  <c r="U8" i="5"/>
  <c r="V305" i="5"/>
  <c r="V992" i="5"/>
  <c r="V469" i="5"/>
  <c r="V316" i="5"/>
  <c r="V821" i="5"/>
  <c r="V1166" i="5"/>
  <c r="V638" i="5"/>
  <c r="V94" i="5"/>
  <c r="V1196" i="5"/>
  <c r="V1045" i="5"/>
  <c r="V1185" i="5"/>
  <c r="V471" i="5"/>
  <c r="V381" i="5"/>
  <c r="V1264" i="5"/>
  <c r="V374" i="5"/>
  <c r="V1023" i="5"/>
  <c r="V978" i="5"/>
  <c r="V1012" i="5"/>
  <c r="V28" i="5"/>
  <c r="V173" i="5"/>
  <c r="V1194" i="5"/>
  <c r="V356" i="5"/>
  <c r="V746" i="5"/>
  <c r="V1111" i="5"/>
  <c r="V859" i="5"/>
  <c r="V36" i="5"/>
  <c r="V1072" i="5"/>
  <c r="V357" i="5"/>
  <c r="V555" i="5"/>
  <c r="V142" i="5"/>
  <c r="V333" i="5"/>
  <c r="V336" i="5"/>
  <c r="V693" i="5"/>
  <c r="V1221" i="5"/>
  <c r="V402" i="5"/>
  <c r="V1159" i="5"/>
  <c r="V1237" i="5"/>
  <c r="V148" i="5"/>
  <c r="V180" i="5"/>
  <c r="V1076" i="5"/>
  <c r="V382" i="5"/>
  <c r="V1224" i="5"/>
  <c r="V1084" i="5"/>
  <c r="V276" i="5"/>
  <c r="V588" i="5"/>
  <c r="V114" i="5"/>
  <c r="V636" i="5"/>
  <c r="V358" i="5"/>
  <c r="V1112" i="5"/>
  <c r="V389" i="5"/>
  <c r="V601" i="5"/>
  <c r="V860" i="5"/>
  <c r="V995" i="5"/>
  <c r="V570" i="5"/>
  <c r="V523" i="5"/>
  <c r="V30" i="5"/>
  <c r="V611" i="5"/>
  <c r="V1245" i="5"/>
  <c r="V1233" i="5"/>
  <c r="V422" i="5"/>
  <c r="V735" i="5"/>
  <c r="V321" i="5"/>
  <c r="V257" i="5"/>
  <c r="V554" i="5"/>
  <c r="V890" i="5"/>
  <c r="V486" i="5"/>
  <c r="V1193" i="5"/>
  <c r="V1016" i="5"/>
  <c r="V675" i="5"/>
  <c r="V348" i="5"/>
  <c r="V192" i="5"/>
  <c r="V404" i="5"/>
  <c r="V140" i="5"/>
  <c r="V800" i="5"/>
  <c r="V658" i="5"/>
  <c r="V168" i="5"/>
  <c r="V1010" i="5"/>
  <c r="V337" i="5"/>
  <c r="V695" i="5"/>
  <c r="V868" i="5"/>
  <c r="V56" i="5"/>
  <c r="V642" i="5"/>
  <c r="V858" i="5"/>
  <c r="V568" i="5"/>
  <c r="V194" i="5"/>
  <c r="V496" i="5"/>
  <c r="V862" i="5"/>
  <c r="V700" i="5"/>
  <c r="V503" i="5"/>
  <c r="V649" i="5"/>
  <c r="V882" i="5"/>
  <c r="V798" i="5"/>
  <c r="V666" i="5"/>
  <c r="V911" i="5"/>
  <c r="V37" i="5"/>
  <c r="V481" i="5"/>
  <c r="V505" i="5"/>
  <c r="V255" i="5"/>
  <c r="V1202" i="5"/>
  <c r="V231" i="5"/>
  <c r="V459" i="5"/>
  <c r="V67" i="5"/>
  <c r="V825" i="5"/>
  <c r="V197" i="5"/>
  <c r="V7" i="5"/>
  <c r="U7" i="5"/>
  <c r="V4" i="5"/>
  <c r="U4" i="5"/>
  <c r="V258" i="5"/>
  <c r="V71" i="5"/>
  <c r="V6" i="5"/>
  <c r="U6" i="5"/>
  <c r="V5" i="5"/>
  <c r="U5" i="5"/>
  <c r="V891" i="5"/>
  <c r="V562" i="5"/>
  <c r="V957" i="5"/>
  <c r="V455" i="5"/>
  <c r="V454" i="5"/>
  <c r="V430" i="5"/>
  <c r="V776" i="5"/>
  <c r="V1135" i="5"/>
  <c r="V664" i="5"/>
  <c r="V1220" i="5"/>
  <c r="V284" i="5"/>
  <c r="V1027" i="5"/>
  <c r="V319" i="5"/>
  <c r="V647" i="5"/>
  <c r="V1031" i="5"/>
  <c r="V95" i="5"/>
  <c r="V202" i="5"/>
  <c r="V235" i="5"/>
  <c r="V429" i="5"/>
  <c r="V301" i="5"/>
  <c r="V663" i="5"/>
  <c r="V926" i="5"/>
  <c r="V399" i="5"/>
  <c r="V1022" i="5"/>
  <c r="V805" i="5"/>
  <c r="V238" i="5"/>
  <c r="V318" i="5"/>
  <c r="V127" i="5"/>
  <c r="V1227" i="5"/>
  <c r="V974" i="5"/>
  <c r="V508" i="5"/>
  <c r="V473" i="5"/>
  <c r="V322" i="5"/>
  <c r="V937" i="5"/>
  <c r="V155" i="5"/>
  <c r="V529" i="5"/>
  <c r="V398" i="5"/>
  <c r="V31" i="5"/>
  <c r="V480" i="5"/>
  <c r="V1165" i="5"/>
  <c r="V744" i="5"/>
  <c r="V1176" i="5"/>
  <c r="V650" i="5"/>
  <c r="V212" i="5"/>
  <c r="V1092" i="5"/>
  <c r="V111" i="5"/>
  <c r="V1228" i="5"/>
  <c r="V72" i="5"/>
  <c r="V241" i="5"/>
  <c r="V497" i="5"/>
  <c r="V509" i="5"/>
  <c r="V306" i="5"/>
  <c r="V125" i="5"/>
  <c r="V1101" i="5"/>
  <c r="V618" i="5"/>
  <c r="V22" i="5"/>
  <c r="V287" i="5"/>
  <c r="V25" i="5"/>
  <c r="V1033" i="5"/>
  <c r="V292" i="5"/>
  <c r="V774" i="5"/>
  <c r="V211" i="5"/>
  <c r="V1093" i="5"/>
  <c r="V947" i="5"/>
  <c r="V758" i="5"/>
  <c r="V1208" i="5"/>
  <c r="V377" i="5"/>
  <c r="V816" i="5"/>
  <c r="V950" i="5"/>
  <c r="V939" i="5"/>
  <c r="V1006" i="5"/>
  <c r="V1049" i="5"/>
  <c r="V811" i="5"/>
  <c r="V755" i="5"/>
  <c r="V1091" i="5"/>
  <c r="V985" i="5"/>
  <c r="V652" i="5"/>
  <c r="V506" i="5"/>
  <c r="V784" i="5"/>
  <c r="V434" i="5"/>
  <c r="V330" i="5"/>
  <c r="V108" i="5"/>
  <c r="V898" i="5"/>
  <c r="V1085" i="5"/>
  <c r="V16" i="5"/>
  <c r="V1047" i="5"/>
  <c r="V19" i="5"/>
  <c r="V59" i="5"/>
  <c r="V961" i="5"/>
  <c r="V461" i="5"/>
  <c r="V1188" i="5"/>
  <c r="V124" i="5"/>
  <c r="V450" i="5"/>
  <c r="V445" i="5"/>
  <c r="V206" i="5"/>
  <c r="V176" i="5"/>
  <c r="V630" i="5"/>
  <c r="V60" i="5"/>
  <c r="V190" i="5"/>
  <c r="V801" i="5"/>
  <c r="V52" i="5"/>
  <c r="V621" i="5"/>
  <c r="V141" i="5"/>
  <c r="V1038" i="5"/>
  <c r="V779" i="5"/>
  <c r="V1017" i="5"/>
  <c r="V511" i="5"/>
  <c r="V971" i="5"/>
  <c r="V236" i="5"/>
  <c r="V207" i="5"/>
  <c r="V1175" i="5"/>
  <c r="V1198" i="5"/>
  <c r="V175" i="5"/>
  <c r="V444" i="5"/>
  <c r="V17" i="5"/>
  <c r="V324" i="5"/>
  <c r="V833" i="5"/>
  <c r="V504" i="5"/>
  <c r="V178" i="5"/>
  <c r="V717" i="5"/>
  <c r="V810" i="5"/>
  <c r="V507" i="5"/>
  <c r="V1046" i="5"/>
  <c r="V616" i="5"/>
  <c r="V656" i="5"/>
  <c r="V138" i="5"/>
  <c r="V639" i="5"/>
  <c r="V216" i="5"/>
  <c r="V1222" i="5"/>
  <c r="V752" i="5"/>
  <c r="V354" i="5"/>
  <c r="V895" i="5"/>
  <c r="V79" i="5"/>
  <c r="V935" i="5"/>
  <c r="V986" i="5"/>
  <c r="V651" i="5"/>
  <c r="V428" i="5"/>
  <c r="V768" i="5"/>
  <c r="V1122" i="5"/>
  <c r="V904" i="5"/>
  <c r="V644" i="5"/>
  <c r="V1069" i="5"/>
  <c r="V1008" i="5"/>
  <c r="V1187" i="5"/>
  <c r="V512" i="5"/>
  <c r="V161" i="5"/>
  <c r="V1172" i="5"/>
  <c r="V440" i="5"/>
  <c r="V286" i="5"/>
  <c r="V407" i="5"/>
  <c r="V185" i="5"/>
  <c r="V203" i="5"/>
  <c r="V1078" i="5"/>
  <c r="V162" i="5"/>
  <c r="V1079" i="5"/>
  <c r="V576" i="5"/>
  <c r="V1070" i="5"/>
  <c r="V1007" i="5"/>
  <c r="V750" i="5"/>
  <c r="V415" i="5"/>
  <c r="V64" i="5"/>
  <c r="V1154" i="5"/>
  <c r="V809" i="5"/>
  <c r="V629" i="5"/>
  <c r="V513" i="5"/>
  <c r="V567" i="5"/>
  <c r="V958" i="5"/>
  <c r="V563" i="5"/>
  <c r="V214" i="5"/>
  <c r="V832" i="5"/>
  <c r="V1144" i="5"/>
  <c r="V1214" i="5"/>
  <c r="V441" i="5"/>
  <c r="V615" i="5"/>
  <c r="V946" i="5"/>
  <c r="V244" i="5"/>
  <c r="V234" i="5"/>
  <c r="V762" i="5"/>
  <c r="V705" i="5"/>
  <c r="V893" i="5"/>
  <c r="V448" i="5"/>
  <c r="V69" i="5"/>
  <c r="V539" i="5"/>
  <c r="V327" i="5"/>
  <c r="V1164" i="5"/>
  <c r="V725" i="5"/>
  <c r="V98" i="5"/>
  <c r="U623" i="5"/>
  <c r="U157" i="5"/>
  <c r="U226" i="5"/>
  <c r="U453" i="5"/>
  <c r="U220" i="5"/>
  <c r="U708" i="5"/>
  <c r="U40" i="5"/>
  <c r="U549" i="5"/>
  <c r="U1113" i="5"/>
  <c r="U1157" i="5"/>
  <c r="U101" i="5"/>
  <c r="U703" i="5"/>
  <c r="U634" i="5"/>
  <c r="U11" i="5"/>
  <c r="U263" i="5"/>
  <c r="U488" i="5"/>
  <c r="U76" i="5"/>
  <c r="U160" i="5"/>
  <c r="U583" i="5"/>
  <c r="U1108" i="5"/>
  <c r="U1059" i="5"/>
  <c r="U980" i="5"/>
  <c r="U352" i="5"/>
  <c r="U719" i="5"/>
  <c r="U1143" i="5"/>
  <c r="U840" i="5"/>
  <c r="U159" i="5"/>
  <c r="U608" i="5"/>
  <c r="U80" i="5"/>
  <c r="U951" i="5"/>
  <c r="U290" i="5"/>
  <c r="U303" i="5"/>
  <c r="V359" i="5"/>
  <c r="U151" i="5"/>
  <c r="U540" i="5"/>
  <c r="U910" i="5"/>
  <c r="U1100" i="5"/>
  <c r="U684" i="5"/>
  <c r="U188" i="5"/>
  <c r="U561" i="5"/>
  <c r="U953" i="5"/>
  <c r="U921" i="5"/>
  <c r="U1178" i="5"/>
  <c r="U813" i="5"/>
  <c r="U1099" i="5"/>
  <c r="U952" i="5"/>
  <c r="U812" i="5"/>
  <c r="U886" i="5"/>
  <c r="U1056" i="5"/>
  <c r="U510" i="5"/>
  <c r="U186" i="5"/>
  <c r="U460" i="5"/>
  <c r="U239" i="5"/>
  <c r="U1218" i="5"/>
  <c r="U1042" i="5"/>
  <c r="U1184" i="5"/>
  <c r="U1064" i="5"/>
  <c r="U294" i="5"/>
  <c r="U364" i="5"/>
  <c r="U75" i="5"/>
  <c r="U1121" i="5"/>
  <c r="U646" i="5"/>
  <c r="U457" i="5"/>
  <c r="U533" i="5"/>
  <c r="U792" i="5"/>
  <c r="U418" i="5"/>
  <c r="U121" i="5"/>
  <c r="U48" i="5"/>
  <c r="U43" i="5"/>
  <c r="U617" i="5"/>
  <c r="U424" i="5"/>
  <c r="U1120" i="5"/>
  <c r="U1239" i="5"/>
  <c r="U89" i="5"/>
  <c r="U578" i="5"/>
  <c r="U208" i="5"/>
  <c r="U711" i="5"/>
  <c r="U938" i="5"/>
  <c r="U773" i="5"/>
  <c r="U1034" i="5"/>
  <c r="U579" i="5"/>
  <c r="U851" i="5"/>
  <c r="U726" i="5"/>
  <c r="U475" i="5"/>
  <c r="U1040" i="5"/>
  <c r="U1050" i="5"/>
  <c r="U65" i="5"/>
  <c r="U590" i="5"/>
  <c r="U888" i="5"/>
  <c r="U468" i="5"/>
  <c r="U116" i="5"/>
  <c r="U154" i="5"/>
  <c r="V112" i="5"/>
  <c r="U416" i="5"/>
  <c r="U50" i="5"/>
  <c r="U954" i="5"/>
  <c r="U446" i="5"/>
  <c r="U1126" i="5"/>
  <c r="U273" i="5"/>
  <c r="U1129" i="5"/>
  <c r="U925" i="5"/>
  <c r="U804" i="5"/>
  <c r="U499" i="5"/>
  <c r="U335" i="5"/>
  <c r="U806" i="5"/>
  <c r="U1169" i="5"/>
  <c r="U14" i="5"/>
  <c r="U948" i="5"/>
  <c r="U920" i="5"/>
  <c r="U640" i="5"/>
  <c r="U10" i="5"/>
  <c r="U1145" i="5"/>
  <c r="U741" i="5"/>
  <c r="U1240" i="5"/>
  <c r="U408" i="5"/>
  <c r="U1109" i="5"/>
  <c r="U134" i="5"/>
  <c r="U196" i="5"/>
  <c r="U200" i="5"/>
  <c r="U150" i="5"/>
  <c r="U956" i="5"/>
  <c r="U275" i="5"/>
  <c r="U875" i="5"/>
  <c r="U828" i="5"/>
  <c r="U834" i="5"/>
  <c r="U1097" i="5"/>
  <c r="U51" i="5"/>
  <c r="U1029" i="5"/>
  <c r="U13" i="5"/>
  <c r="U484" i="5"/>
  <c r="U965" i="5"/>
  <c r="U243" i="5"/>
  <c r="U730" i="5"/>
  <c r="U341" i="5"/>
  <c r="U158" i="5"/>
  <c r="U329" i="5"/>
  <c r="U107" i="5"/>
  <c r="U824" i="5"/>
  <c r="U1105" i="5"/>
  <c r="U782" i="5"/>
  <c r="V963" i="5"/>
  <c r="U853" i="5"/>
  <c r="U360" i="5"/>
  <c r="U265" i="5"/>
  <c r="U751" i="5"/>
  <c r="U842" i="5"/>
  <c r="U879" i="5"/>
  <c r="U45" i="5"/>
  <c r="U298" i="5"/>
  <c r="U669" i="5"/>
  <c r="U26" i="5"/>
  <c r="U245" i="5"/>
  <c r="U1035" i="5"/>
  <c r="U543" i="5"/>
  <c r="U281" i="5"/>
  <c r="U713" i="5"/>
  <c r="U46" i="5"/>
  <c r="U133" i="5"/>
  <c r="V314" i="5"/>
  <c r="V1137" i="5"/>
  <c r="V435" i="5"/>
  <c r="V15" i="5"/>
  <c r="V1074" i="5"/>
  <c r="V420" i="5"/>
  <c r="V1110" i="5"/>
  <c r="U1252" i="5"/>
  <c r="U334" i="5"/>
  <c r="U366" i="5"/>
  <c r="U213" i="5"/>
  <c r="U23" i="5"/>
  <c r="U633" i="5"/>
  <c r="U856" i="5"/>
  <c r="U766" i="5"/>
  <c r="U1104" i="5"/>
  <c r="U153" i="5"/>
  <c r="V465" i="5"/>
  <c r="U282" i="5"/>
  <c r="U227" i="5"/>
  <c r="U193" i="5"/>
  <c r="U372" i="5"/>
  <c r="V396" i="5"/>
  <c r="V261" i="5"/>
  <c r="V1140" i="5"/>
  <c r="V1161" i="5"/>
  <c r="V847" i="5"/>
  <c r="V466" i="5"/>
  <c r="V264" i="5"/>
  <c r="V340" i="5"/>
  <c r="V247" i="5"/>
  <c r="V643" i="5"/>
  <c r="V406" i="5"/>
  <c r="V885" i="5"/>
  <c r="V169" i="5"/>
  <c r="V472" i="5"/>
  <c r="V1037" i="5"/>
  <c r="V1136" i="5"/>
  <c r="V163" i="5"/>
  <c r="V12" i="5"/>
  <c r="V325" i="5"/>
  <c r="V242" i="5"/>
  <c r="V905" i="5"/>
  <c r="V32" i="5"/>
  <c r="V892" i="5"/>
  <c r="V632" i="5"/>
  <c r="V436" i="5"/>
  <c r="V137" i="5"/>
  <c r="V1081" i="5"/>
  <c r="V612" i="5"/>
  <c r="V260" i="5"/>
  <c r="V850" i="5"/>
  <c r="V683" i="5"/>
  <c r="V999" i="5"/>
  <c r="V822" i="5"/>
  <c r="V18" i="5"/>
  <c r="V9" i="5"/>
  <c r="V33" i="5"/>
  <c r="V58" i="5"/>
  <c r="V900" i="5"/>
  <c r="V1242" i="5"/>
  <c r="V771" i="5"/>
  <c r="V770" i="5"/>
  <c r="V20" i="5"/>
  <c r="V943" i="5"/>
  <c r="V447" i="5"/>
  <c r="V394" i="5"/>
  <c r="V57" i="5"/>
  <c r="V425" i="5"/>
  <c r="V553" i="5"/>
  <c r="V253" i="5"/>
  <c r="V1036" i="5"/>
  <c r="V1151" i="5"/>
  <c r="V21" i="5"/>
  <c r="V694" i="5"/>
  <c r="V96" i="5"/>
  <c r="V942" i="5"/>
  <c r="V431" i="5"/>
  <c r="V769" i="5"/>
  <c r="V573" i="5"/>
  <c r="V696" i="5"/>
  <c r="V962" i="5"/>
  <c r="V777" i="5"/>
  <c r="V724" i="5" l="1"/>
  <c r="U691" i="5"/>
  <c r="U739" i="5"/>
  <c r="V85" i="5"/>
  <c r="U714" i="5"/>
  <c r="U73" i="5"/>
  <c r="U605" i="5"/>
  <c r="V545" i="5"/>
  <c r="U237" i="5"/>
  <c r="U498" i="5"/>
  <c r="V550" i="5"/>
  <c r="U701" i="5"/>
  <c r="V1130" i="5"/>
  <c r="V637" i="5"/>
  <c r="U869" i="5"/>
  <c r="V410" i="5"/>
  <c r="U131" i="5"/>
  <c r="U70" i="5"/>
  <c r="V718" i="5"/>
  <c r="U68" i="5"/>
  <c r="U873" i="5"/>
  <c r="U92" i="5"/>
  <c r="U603" i="5"/>
  <c r="V1265" i="5"/>
  <c r="C4" i="4" a="1"/>
  <c r="C4" i="4" s="1"/>
  <c r="U1265" i="5"/>
  <c r="U222" i="5"/>
  <c r="U929" i="5"/>
  <c r="U209" i="5"/>
  <c r="U122" i="5"/>
  <c r="U332" i="5"/>
  <c r="U1170" i="5"/>
  <c r="U585" i="5"/>
  <c r="V181" i="5"/>
  <c r="V219" i="5"/>
  <c r="V1139" i="5"/>
  <c r="V210" i="5"/>
  <c r="U271" i="5"/>
  <c r="U682" i="5"/>
  <c r="U1207" i="5"/>
  <c r="V82" i="5"/>
  <c r="V1089" i="5"/>
  <c r="V973" i="5"/>
  <c r="U671" i="5"/>
  <c r="U165" i="5"/>
  <c r="V1063" i="5"/>
  <c r="U572" i="5"/>
  <c r="U955" i="5"/>
  <c r="U531" i="5"/>
  <c r="U1190" i="5"/>
  <c r="V88" i="5"/>
  <c r="U907" i="5"/>
  <c r="V391" i="5"/>
  <c r="U765" i="5"/>
  <c r="U1060" i="5"/>
  <c r="U960" i="5"/>
  <c r="U362" i="5"/>
  <c r="U339" i="5"/>
  <c r="U299" i="5"/>
  <c r="U1004" i="5"/>
  <c r="U328" i="5"/>
  <c r="V386" i="5"/>
  <c r="U681" i="5"/>
  <c r="V308" i="5"/>
  <c r="U225" i="5"/>
  <c r="U199" i="5"/>
  <c r="U145" i="5"/>
  <c r="U1253" i="5"/>
  <c r="V569" i="5"/>
  <c r="V698" i="5"/>
  <c r="U310" i="5"/>
  <c r="U827" i="5"/>
  <c r="U387" i="5"/>
  <c r="U571" i="5"/>
  <c r="V688" i="5"/>
  <c r="U1119" i="5"/>
  <c r="V103" i="5"/>
  <c r="U631" i="5"/>
  <c r="U1171" i="5"/>
  <c r="U933" i="5"/>
  <c r="U542" i="5"/>
  <c r="U969" i="5"/>
  <c r="V582" i="5"/>
  <c r="U1098" i="5"/>
  <c r="V1248" i="5"/>
  <c r="U522" i="5"/>
  <c r="U452" i="5"/>
  <c r="U132" i="5"/>
  <c r="V437" i="5"/>
  <c r="V1150" i="5"/>
  <c r="U789" i="5"/>
  <c r="V1142" i="5"/>
  <c r="V346" i="5"/>
  <c r="U1213" i="5"/>
  <c r="U1216" i="5"/>
  <c r="U1054" i="5"/>
  <c r="V262" i="5"/>
  <c r="V872" i="5"/>
  <c r="U419" i="5"/>
  <c r="V1055" i="5"/>
  <c r="U1191" i="5"/>
  <c r="U300" i="5"/>
  <c r="V1226" i="5"/>
  <c r="U171" i="5"/>
  <c r="U102" i="5"/>
  <c r="U277" i="5"/>
  <c r="U794" i="5"/>
  <c r="U401" i="5"/>
  <c r="U737" i="5"/>
  <c r="U591" i="5"/>
  <c r="U818" i="5"/>
  <c r="U1155" i="5"/>
  <c r="U803" i="5"/>
  <c r="U526" i="5"/>
  <c r="U964" i="5"/>
  <c r="U606" i="5"/>
  <c r="U459" i="5"/>
  <c r="U44" i="5"/>
  <c r="U104" i="5"/>
  <c r="U1088" i="5"/>
  <c r="U379" i="5"/>
  <c r="U117" i="5"/>
  <c r="U63" i="5"/>
  <c r="U296" i="5"/>
  <c r="U443" i="5"/>
  <c r="U566" i="5"/>
  <c r="U927" i="5"/>
  <c r="U1181" i="5"/>
  <c r="U179" i="5"/>
  <c r="U91" i="5"/>
  <c r="U706" i="5"/>
  <c r="U874" i="5"/>
  <c r="U761" i="5"/>
  <c r="U538" i="5"/>
  <c r="U38" i="5"/>
  <c r="U1241" i="5"/>
  <c r="U889" i="5"/>
  <c r="U559" i="5"/>
  <c r="U959" i="5"/>
  <c r="U844" i="5"/>
  <c r="U1030" i="5"/>
  <c r="U532" i="5"/>
  <c r="U1015" i="5"/>
  <c r="U796" i="5"/>
  <c r="U814" i="5"/>
  <c r="U274" i="5"/>
  <c r="U723" i="5"/>
  <c r="U541" i="5"/>
  <c r="U409" i="5"/>
  <c r="U908" i="5"/>
  <c r="U1000" i="5"/>
  <c r="U993" i="5"/>
  <c r="U221" i="5"/>
  <c r="U887" i="5"/>
  <c r="U297" i="5"/>
  <c r="U467" i="5"/>
  <c r="U1156" i="5"/>
  <c r="U715" i="5"/>
  <c r="U622" i="5"/>
  <c r="U728" i="5"/>
  <c r="U29" i="5"/>
  <c r="U626" i="5"/>
  <c r="U524" i="5"/>
  <c r="U722" i="5"/>
  <c r="U525" i="5"/>
  <c r="U27" i="5"/>
  <c r="U373" i="5"/>
  <c r="U345" i="5"/>
  <c r="U500" i="5"/>
  <c r="U438" i="5"/>
  <c r="U1086" i="5"/>
  <c r="U949" i="5"/>
  <c r="U266" i="5"/>
  <c r="U557" i="5"/>
  <c r="U293" i="5"/>
  <c r="U184" i="5"/>
  <c r="U350" i="5"/>
  <c r="U331" i="5"/>
  <c r="U268" i="5"/>
  <c r="U763" i="5"/>
  <c r="U378" i="5"/>
  <c r="U187" i="5"/>
  <c r="U772" i="5"/>
  <c r="U312" i="5"/>
  <c r="U712" i="5"/>
  <c r="U384" i="5"/>
  <c r="U1132" i="5"/>
  <c r="U1183" i="5"/>
  <c r="U517" i="5"/>
  <c r="U1103" i="5"/>
  <c r="U990" i="5"/>
  <c r="U1087" i="5"/>
  <c r="U673" i="5"/>
  <c r="U267" i="5"/>
  <c r="U198" i="5"/>
  <c r="U1261" i="5"/>
  <c r="U863" i="5"/>
  <c r="U1217" i="5"/>
  <c r="U77" i="5"/>
  <c r="U970" i="5"/>
  <c r="U1021" i="5"/>
  <c r="U536" i="5"/>
  <c r="U1211" i="5"/>
  <c r="U223" i="5"/>
  <c r="U1118" i="5"/>
  <c r="U183" i="5"/>
  <c r="U1068" i="5"/>
  <c r="U1028" i="5"/>
  <c r="U855" i="5"/>
  <c r="U86" i="5"/>
  <c r="U39" i="5"/>
  <c r="U521" i="5"/>
  <c r="U421" i="5"/>
  <c r="U680" i="5"/>
  <c r="U610" i="5"/>
  <c r="U269" i="5"/>
  <c r="U120" i="5"/>
  <c r="U342" i="5"/>
  <c r="U599" i="5"/>
  <c r="U1162" i="5"/>
  <c r="U1133" i="5"/>
  <c r="U1115" i="5"/>
  <c r="U547" i="5"/>
  <c r="U670" i="5"/>
  <c r="U215" i="5"/>
  <c r="U854" i="5"/>
  <c r="U667" i="5"/>
  <c r="U1141" i="5"/>
  <c r="U1153" i="5"/>
  <c r="U146" i="5"/>
  <c r="U994" i="5"/>
  <c r="U1116" i="5"/>
  <c r="U54" i="5"/>
  <c r="U754" i="5"/>
  <c r="U849" i="5"/>
  <c r="U93" i="5"/>
  <c r="U35" i="5"/>
  <c r="U81" i="5"/>
  <c r="U727" i="5"/>
  <c r="U518" i="5"/>
  <c r="U295" i="5"/>
  <c r="U256" i="5"/>
  <c r="U47" i="5"/>
  <c r="U383" i="5"/>
  <c r="U204" i="5"/>
  <c r="U1106" i="5"/>
  <c r="U417" i="5"/>
  <c r="U734" i="5"/>
  <c r="U516" i="5"/>
  <c r="U685" i="5"/>
  <c r="U736" i="5"/>
  <c r="U87" i="5"/>
  <c r="U118" i="5"/>
  <c r="U24" i="5"/>
  <c r="U1131" i="5"/>
  <c r="U1114" i="5"/>
  <c r="U49" i="5"/>
  <c r="U1234" i="5"/>
  <c r="U846" i="5"/>
  <c r="U1020" i="5"/>
  <c r="U191" i="5"/>
  <c r="U1179" i="5"/>
  <c r="U871" i="5"/>
  <c r="U205" i="5"/>
  <c r="U909" i="5"/>
  <c r="U534" i="5"/>
  <c r="U233" i="5"/>
  <c r="U246" i="5"/>
  <c r="U544" i="5"/>
  <c r="U285" i="5"/>
  <c r="U619" i="5"/>
  <c r="U604" i="5"/>
  <c r="U1002" i="5"/>
  <c r="U259" i="5"/>
  <c r="U42" i="5"/>
  <c r="U628" i="5"/>
  <c r="U815" i="5"/>
  <c r="U546" i="5"/>
  <c r="U930" i="5"/>
  <c r="U78" i="5"/>
  <c r="U375" i="5"/>
  <c r="U584" i="5"/>
  <c r="U1257" i="5"/>
  <c r="U1206" i="5"/>
  <c r="U367" i="5"/>
  <c r="U84" i="5"/>
  <c r="U302" i="5"/>
  <c r="U983" i="5"/>
  <c r="U802" i="5"/>
  <c r="U641" i="5"/>
  <c r="U1209" i="5"/>
  <c r="U427" i="5"/>
  <c r="U845" i="5"/>
  <c r="U609" i="5"/>
  <c r="U720" i="5"/>
  <c r="U1090" i="5"/>
  <c r="U787" i="5"/>
  <c r="U1231" i="5"/>
  <c r="U710" i="5"/>
  <c r="U182" i="5"/>
  <c r="U289" i="5"/>
  <c r="U390" i="5"/>
  <c r="U464" i="5"/>
  <c r="U668" i="5"/>
  <c r="U906" i="5"/>
  <c r="U338" i="5"/>
  <c r="U657" i="5"/>
  <c r="U686" i="5"/>
  <c r="U1158" i="5"/>
  <c r="U764" i="5"/>
  <c r="U839" i="5"/>
  <c r="U34" i="5"/>
  <c r="U662" i="5"/>
  <c r="U1073" i="5"/>
  <c r="U602" i="5"/>
  <c r="U1210" i="5"/>
  <c r="U311" i="5"/>
  <c r="U817" i="5"/>
  <c r="U1125" i="5"/>
  <c r="U494" i="5"/>
  <c r="U661" i="5"/>
  <c r="U807" i="5"/>
  <c r="U535" i="5"/>
  <c r="U1124" i="5"/>
  <c r="U689" i="5"/>
  <c r="U672" i="5"/>
  <c r="U412" i="5"/>
  <c r="U1043" i="5"/>
  <c r="U217" i="5"/>
  <c r="U687" i="5"/>
  <c r="U135" i="5"/>
  <c r="U482" i="5"/>
  <c r="U403" i="5"/>
  <c r="U363" i="5"/>
  <c r="U1127" i="5"/>
  <c r="U1251" i="5"/>
  <c r="U317" i="5"/>
  <c r="U41" i="5"/>
  <c r="U577" i="5"/>
  <c r="U600" i="5"/>
  <c r="U392" i="5"/>
  <c r="U1246" i="5"/>
  <c r="U279" i="5"/>
  <c r="U655" i="5"/>
  <c r="U527" i="5"/>
  <c r="U876" i="5"/>
  <c r="U62" i="5"/>
  <c r="U1199" i="5"/>
  <c r="U864" i="5"/>
  <c r="U1177" i="5"/>
  <c r="U1180" i="5"/>
  <c r="U878" i="5"/>
  <c r="U423" i="5"/>
  <c r="U709" i="5"/>
  <c r="U1146" i="5"/>
  <c r="U841" i="5"/>
  <c r="U1138" i="5"/>
  <c r="U485" i="5"/>
  <c r="U826" i="5"/>
  <c r="U852" i="5"/>
  <c r="U922" i="5"/>
  <c r="U313" i="5"/>
  <c r="U1149" i="5"/>
  <c r="U697" i="5"/>
  <c r="U877" i="5"/>
  <c r="U624" i="5"/>
  <c r="U1212" i="5"/>
  <c r="U139" i="5"/>
  <c r="U490" i="5"/>
  <c r="U370" i="5"/>
  <c r="U982" i="5"/>
  <c r="U336" i="5"/>
  <c r="U1052" i="5"/>
  <c r="U388" i="5"/>
  <c r="U371" i="5"/>
  <c r="U83" i="5"/>
  <c r="U821" i="5"/>
  <c r="U721" i="5"/>
  <c r="U1084" i="5"/>
  <c r="U1243" i="5"/>
  <c r="U1237" i="5"/>
  <c r="U224" i="5"/>
  <c r="U478" i="5"/>
  <c r="U613" i="5"/>
  <c r="U152" i="5"/>
  <c r="U501" i="5"/>
  <c r="U1182" i="5"/>
  <c r="U678" i="5"/>
  <c r="U240" i="5"/>
  <c r="U747" i="5"/>
  <c r="U1080" i="5"/>
  <c r="U1128" i="5"/>
  <c r="U587" i="5"/>
  <c r="U351" i="5"/>
  <c r="U232" i="5"/>
  <c r="U515" i="5"/>
  <c r="U653" i="5"/>
  <c r="U397" i="5"/>
  <c r="U716" i="5"/>
  <c r="U564" i="5"/>
  <c r="U742" i="5"/>
  <c r="U580" i="5"/>
  <c r="U1123" i="5"/>
  <c r="U369" i="5"/>
  <c r="U272" i="5"/>
  <c r="U679" i="5"/>
  <c r="U36" i="5"/>
  <c r="U173" i="5"/>
  <c r="U278" i="5"/>
  <c r="U975" i="5"/>
  <c r="U1053" i="5"/>
  <c r="U704" i="5"/>
  <c r="U174" i="5"/>
  <c r="U90" i="5"/>
  <c r="U1066" i="5"/>
  <c r="U381" i="5"/>
  <c r="U791" i="5"/>
  <c r="U1230" i="5"/>
  <c r="U1244" i="5"/>
  <c r="U143" i="5"/>
  <c r="U996" i="5"/>
  <c r="U988" i="5"/>
  <c r="U1185" i="5"/>
  <c r="U620" i="5"/>
  <c r="U890" i="5"/>
  <c r="U1135" i="5"/>
  <c r="U987" i="5"/>
  <c r="U928" i="5"/>
  <c r="U843" i="5"/>
  <c r="U1032" i="5"/>
  <c r="U218" i="5"/>
  <c r="U109" i="5"/>
  <c r="U596" i="5"/>
  <c r="U1229" i="5"/>
  <c r="U502" i="5"/>
  <c r="U136" i="5"/>
  <c r="U530" i="5"/>
  <c r="U781" i="5"/>
  <c r="U176" i="5"/>
  <c r="U66" i="5"/>
  <c r="U820" i="5"/>
  <c r="U94" i="5"/>
  <c r="U430" i="5"/>
  <c r="U914" i="5"/>
  <c r="U1225" i="5"/>
  <c r="U891" i="5"/>
  <c r="U786" i="5"/>
  <c r="U106" i="5"/>
  <c r="U611" i="5"/>
  <c r="U614" i="5"/>
  <c r="U389" i="5"/>
  <c r="U968" i="5"/>
  <c r="U114" i="5"/>
  <c r="U1227" i="5"/>
  <c r="U1134" i="5"/>
  <c r="U862" i="5"/>
  <c r="U1016" i="5"/>
  <c r="U835" i="5"/>
  <c r="U896" i="5"/>
  <c r="U1102" i="5"/>
  <c r="U1019" i="5"/>
  <c r="U368" i="5"/>
  <c r="U937" i="5"/>
  <c r="U798" i="5"/>
  <c r="U249" i="5"/>
  <c r="U677" i="5"/>
  <c r="U800" i="5"/>
  <c r="U861" i="5"/>
  <c r="U904" i="5"/>
  <c r="U1165" i="5"/>
  <c r="U568" i="5"/>
  <c r="U1012" i="5"/>
  <c r="U555" i="5"/>
  <c r="U690" i="5"/>
  <c r="U745" i="5"/>
  <c r="U1096" i="5"/>
  <c r="U493" i="5"/>
  <c r="U429" i="5"/>
  <c r="U1147" i="5"/>
  <c r="U519" i="5"/>
  <c r="U946" i="5"/>
  <c r="U344" i="5"/>
  <c r="U337" i="5"/>
  <c r="U966" i="5"/>
  <c r="U934" i="5"/>
  <c r="U944" i="5"/>
  <c r="U1112" i="5"/>
  <c r="U1221" i="5"/>
  <c r="U1107" i="5"/>
  <c r="U733" i="5"/>
  <c r="U1200" i="5"/>
  <c r="U305" i="5"/>
  <c r="U1024" i="5"/>
  <c r="U180" i="5"/>
  <c r="U588" i="5"/>
  <c r="U808" i="5"/>
  <c r="U830" i="5"/>
  <c r="U1201" i="5"/>
  <c r="U915" i="5"/>
  <c r="U115" i="5"/>
  <c r="U645" i="5"/>
  <c r="U357" i="5"/>
  <c r="U100" i="5"/>
  <c r="U731" i="5"/>
  <c r="U374" i="5"/>
  <c r="U594" i="5"/>
  <c r="U400" i="5"/>
  <c r="U556" i="5"/>
  <c r="U866" i="5"/>
  <c r="U489" i="5"/>
  <c r="U581" i="5"/>
  <c r="U1041" i="5"/>
  <c r="U562" i="5"/>
  <c r="U228" i="5"/>
  <c r="U110" i="5"/>
  <c r="U837" i="5"/>
  <c r="U349" i="5"/>
  <c r="U411" i="5"/>
  <c r="U767" i="5"/>
  <c r="U492" i="5"/>
  <c r="U598" i="5"/>
  <c r="U74" i="5"/>
  <c r="U931" i="5"/>
  <c r="U558" i="5"/>
  <c r="U976" i="5"/>
  <c r="U788" i="5"/>
  <c r="U1095" i="5"/>
  <c r="U1195" i="5"/>
  <c r="U991" i="5"/>
  <c r="U1223" i="5"/>
  <c r="U1003" i="5"/>
  <c r="U149" i="5"/>
  <c r="U483" i="5"/>
  <c r="U288" i="5"/>
  <c r="U353" i="5"/>
  <c r="U972" i="5"/>
  <c r="U793" i="5"/>
  <c r="U1262" i="5"/>
  <c r="U537" i="5"/>
  <c r="U1058" i="5"/>
  <c r="U1011" i="5"/>
  <c r="U659" i="5"/>
  <c r="U575" i="5"/>
  <c r="U979" i="5"/>
  <c r="U1091" i="5"/>
  <c r="U774" i="5"/>
  <c r="U22" i="5"/>
  <c r="U455" i="5"/>
  <c r="U1031" i="5"/>
  <c r="U995" i="5"/>
  <c r="U255" i="5"/>
  <c r="U865" i="5"/>
  <c r="U382" i="5"/>
  <c r="U1159" i="5"/>
  <c r="U1197" i="5"/>
  <c r="U1255" i="5"/>
  <c r="U442" i="5"/>
  <c r="U676" i="5"/>
  <c r="U1009" i="5"/>
  <c r="U1111" i="5"/>
  <c r="U589" i="5"/>
  <c r="U1168" i="5"/>
  <c r="U666" i="5"/>
  <c r="U469" i="5"/>
  <c r="U212" i="5"/>
  <c r="U422" i="5"/>
  <c r="U97" i="5"/>
  <c r="U156" i="5"/>
  <c r="U1228" i="5"/>
  <c r="U795" i="5"/>
  <c r="U656" i="5"/>
  <c r="U825" i="5"/>
  <c r="U1235" i="5"/>
  <c r="U649" i="5"/>
  <c r="U664" i="5"/>
  <c r="U748" i="5"/>
  <c r="U486" i="5"/>
  <c r="U59" i="5"/>
  <c r="U868" i="5"/>
  <c r="U71" i="5"/>
  <c r="U230" i="5"/>
  <c r="U511" i="5"/>
  <c r="U1027" i="5"/>
  <c r="U717" i="5"/>
  <c r="U377" i="5"/>
  <c r="U445" i="5"/>
  <c r="U725" i="5"/>
  <c r="U17" i="5"/>
  <c r="U1010" i="5"/>
  <c r="U1033" i="5"/>
  <c r="U790" i="5"/>
  <c r="U1249" i="5"/>
  <c r="U760" i="5"/>
  <c r="U195" i="5"/>
  <c r="U376" i="5"/>
  <c r="U1061" i="5"/>
  <c r="U276" i="5"/>
  <c r="U343" i="5"/>
  <c r="U932" i="5"/>
  <c r="U471" i="5"/>
  <c r="U1079" i="5"/>
  <c r="U1232" i="5"/>
  <c r="U119" i="5"/>
  <c r="U738" i="5"/>
  <c r="U880" i="5"/>
  <c r="U1022" i="5"/>
  <c r="U291" i="5"/>
  <c r="U69" i="5"/>
  <c r="U201" i="5"/>
  <c r="U1051" i="5"/>
  <c r="U984" i="5"/>
  <c r="U433" i="5"/>
  <c r="U458" i="5"/>
  <c r="U1001" i="5"/>
  <c r="U1067" i="5"/>
  <c r="U432" i="5"/>
  <c r="U393" i="5"/>
  <c r="U595" i="5"/>
  <c r="U1006" i="5"/>
  <c r="U229" i="5"/>
  <c r="U248" i="5"/>
  <c r="U309" i="5"/>
  <c r="U757" i="5"/>
  <c r="U1238" i="5"/>
  <c r="U732" i="5"/>
  <c r="U454" i="5"/>
  <c r="U570" i="5"/>
  <c r="U735" i="5"/>
  <c r="U197" i="5"/>
  <c r="U497" i="5"/>
  <c r="U322" i="5"/>
  <c r="U316" i="5"/>
  <c r="U1167" i="5"/>
  <c r="U28" i="5"/>
  <c r="U859" i="5"/>
  <c r="U941" i="5"/>
  <c r="U333" i="5"/>
  <c r="U1224" i="5"/>
  <c r="U912" i="5"/>
  <c r="U940" i="5"/>
  <c r="U1202" i="5"/>
  <c r="U385" i="5"/>
  <c r="U1071" i="5"/>
  <c r="U759" i="5"/>
  <c r="U797" i="5"/>
  <c r="U1065" i="5"/>
  <c r="U911" i="5"/>
  <c r="U926" i="5"/>
  <c r="U636" i="5"/>
  <c r="U361" i="5"/>
  <c r="U56" i="5"/>
  <c r="U1193" i="5"/>
  <c r="U1219" i="5"/>
  <c r="U1014" i="5"/>
  <c r="U858" i="5"/>
  <c r="U257" i="5"/>
  <c r="U958" i="5"/>
  <c r="U1163" i="5"/>
  <c r="U178" i="5"/>
  <c r="U1174" i="5"/>
  <c r="U705" i="5"/>
  <c r="U638" i="5"/>
  <c r="U1188" i="5"/>
  <c r="U53" i="5"/>
  <c r="U252" i="5"/>
  <c r="U140" i="5"/>
  <c r="U1117" i="5"/>
  <c r="U1166" i="5"/>
  <c r="U779" i="5"/>
  <c r="U801" i="5"/>
  <c r="U1194" i="5"/>
  <c r="U693" i="5"/>
  <c r="U1189" i="5"/>
  <c r="U166" i="5"/>
  <c r="U164" i="5"/>
  <c r="U1072" i="5"/>
  <c r="U172" i="5"/>
  <c r="U129" i="5"/>
  <c r="U883" i="5"/>
  <c r="U756" i="5"/>
  <c r="U616" i="5"/>
  <c r="U625" i="5"/>
  <c r="U170" i="5"/>
  <c r="U124" i="5"/>
  <c r="U935" i="5"/>
  <c r="U674" i="5"/>
  <c r="U30" i="5"/>
  <c r="U997" i="5"/>
  <c r="U495" i="5"/>
  <c r="U1198" i="5"/>
  <c r="U783" i="5"/>
  <c r="U1264" i="5"/>
  <c r="U365" i="5"/>
  <c r="U780" i="5"/>
  <c r="U811" i="5"/>
  <c r="U202" i="5"/>
  <c r="U692" i="5"/>
  <c r="U635" i="5"/>
  <c r="U470" i="5"/>
  <c r="U729" i="5"/>
  <c r="U177" i="5"/>
  <c r="U848" i="5"/>
  <c r="U977" i="5"/>
  <c r="U321" i="5"/>
  <c r="U31" i="5"/>
  <c r="U1263" i="5"/>
  <c r="U700" i="5"/>
  <c r="U607" i="5"/>
  <c r="U752" i="5"/>
  <c r="U785" i="5"/>
  <c r="U1047" i="5"/>
  <c r="U1215" i="5"/>
  <c r="U128" i="5"/>
  <c r="U560" i="5"/>
  <c r="U130" i="5"/>
  <c r="U148" i="5"/>
  <c r="U749" i="5"/>
  <c r="U1044" i="5"/>
  <c r="U919" i="5"/>
  <c r="U1122" i="5"/>
  <c r="U903" i="5"/>
  <c r="U1154" i="5"/>
  <c r="U244" i="5"/>
  <c r="U1039" i="5"/>
  <c r="U1013" i="5"/>
  <c r="U504" i="5"/>
  <c r="U487" i="5"/>
  <c r="U924" i="5"/>
  <c r="U507" i="5"/>
  <c r="U707" i="5"/>
  <c r="U950" i="5"/>
  <c r="U189" i="5"/>
  <c r="U306" i="5"/>
  <c r="U67" i="5"/>
  <c r="U627" i="5"/>
  <c r="U967" i="5"/>
  <c r="U647" i="5"/>
  <c r="U355" i="5"/>
  <c r="U957" i="5"/>
  <c r="U663" i="5"/>
  <c r="U899" i="5"/>
  <c r="U651" i="5"/>
  <c r="U461" i="5"/>
  <c r="U819" i="5"/>
  <c r="U238" i="5"/>
  <c r="U1256" i="5"/>
  <c r="U945" i="5"/>
  <c r="U426" i="5"/>
  <c r="U287" i="5"/>
  <c r="U981" i="5"/>
  <c r="U744" i="5"/>
  <c r="U496" i="5"/>
  <c r="U860" i="5"/>
  <c r="U1258" i="5"/>
  <c r="U992" i="5"/>
  <c r="U1057" i="5"/>
  <c r="U816" i="5"/>
  <c r="U601" i="5"/>
  <c r="U971" i="5"/>
  <c r="U1250" i="5"/>
  <c r="U270" i="5"/>
  <c r="U1093" i="5"/>
  <c r="U347" i="5"/>
  <c r="U25" i="5"/>
  <c r="U413" i="5"/>
  <c r="U753" i="5"/>
  <c r="U898" i="5"/>
  <c r="U241" i="5"/>
  <c r="U520" i="5"/>
  <c r="U1254" i="5"/>
  <c r="U503" i="5"/>
  <c r="U258" i="5"/>
  <c r="U1092" i="5"/>
  <c r="U168" i="5"/>
  <c r="U348" i="5"/>
  <c r="U505" i="5"/>
  <c r="U593" i="5"/>
  <c r="U565" i="5"/>
  <c r="U746" i="5"/>
  <c r="U699" i="5"/>
  <c r="U1045" i="5"/>
  <c r="U978" i="5"/>
  <c r="U402" i="5"/>
  <c r="V1247" i="5"/>
  <c r="U1247" i="5"/>
  <c r="U508" i="5"/>
  <c r="U144" i="5"/>
  <c r="U1233" i="5"/>
  <c r="U1236" i="5"/>
  <c r="U194" i="5"/>
  <c r="U142" i="5"/>
  <c r="U998" i="5"/>
  <c r="U1018" i="5"/>
  <c r="U1076" i="5"/>
  <c r="U126" i="5"/>
  <c r="U554" i="5"/>
  <c r="U206" i="5"/>
  <c r="U913" i="5"/>
  <c r="U974" i="5"/>
  <c r="U356" i="5"/>
  <c r="U324" i="5"/>
  <c r="U1083" i="5"/>
  <c r="U740" i="5"/>
  <c r="U155" i="5"/>
  <c r="U1204" i="5"/>
  <c r="U665" i="5"/>
  <c r="U319" i="5"/>
  <c r="U784" i="5"/>
  <c r="U1023" i="5"/>
  <c r="U1245" i="5"/>
  <c r="U1196" i="5"/>
  <c r="U776" i="5"/>
  <c r="U870" i="5"/>
  <c r="U1160" i="5"/>
  <c r="U301" i="5"/>
  <c r="U1192" i="5"/>
  <c r="U989" i="5"/>
  <c r="U211" i="5"/>
  <c r="U72" i="5"/>
  <c r="U621" i="5"/>
  <c r="U695" i="5"/>
  <c r="U902" i="5"/>
  <c r="U658" i="5"/>
  <c r="U147" i="5"/>
  <c r="U675" i="5"/>
  <c r="U1062" i="5"/>
  <c r="U138" i="5"/>
  <c r="U961" i="5"/>
  <c r="U474" i="5"/>
  <c r="U123" i="5"/>
  <c r="U1260" i="5"/>
  <c r="U1025" i="5"/>
  <c r="U52" i="5"/>
  <c r="U451" i="5"/>
  <c r="U476" i="5"/>
  <c r="U79" i="5"/>
  <c r="U480" i="5"/>
  <c r="U61" i="5"/>
  <c r="U829" i="5"/>
  <c r="U743" i="5"/>
  <c r="U450" i="5"/>
  <c r="U235" i="5"/>
  <c r="U1172" i="5"/>
  <c r="U755" i="5"/>
  <c r="U192" i="5"/>
  <c r="U481" i="5"/>
  <c r="U1005" i="5"/>
  <c r="U111" i="5"/>
  <c r="U1017" i="5"/>
  <c r="U1208" i="5"/>
  <c r="U831" i="5"/>
  <c r="U650" i="5"/>
  <c r="U175" i="5"/>
  <c r="U231" i="5"/>
  <c r="U506" i="5"/>
  <c r="U805" i="5"/>
  <c r="U60" i="5"/>
  <c r="U857" i="5"/>
  <c r="U330" i="5"/>
  <c r="U284" i="5"/>
  <c r="U19" i="5"/>
  <c r="U1187" i="5"/>
  <c r="U986" i="5"/>
  <c r="U1101" i="5"/>
  <c r="U762" i="5"/>
  <c r="U1214" i="5"/>
  <c r="U207" i="5"/>
  <c r="U810" i="5"/>
  <c r="U897" i="5"/>
  <c r="U404" i="5"/>
  <c r="U37" i="5"/>
  <c r="U1220" i="5"/>
  <c r="U1203" i="5"/>
  <c r="U523" i="5"/>
  <c r="U758" i="5"/>
  <c r="U127" i="5"/>
  <c r="U95" i="5"/>
  <c r="U162" i="5"/>
  <c r="U917" i="5"/>
  <c r="U399" i="5"/>
  <c r="U280" i="5"/>
  <c r="U1175" i="5"/>
  <c r="U512" i="5"/>
  <c r="U358" i="5"/>
  <c r="U514" i="5"/>
  <c r="U1186" i="5"/>
  <c r="U1148" i="5"/>
  <c r="U1082" i="5"/>
  <c r="U55" i="5"/>
  <c r="U414" i="5"/>
  <c r="U615" i="5"/>
  <c r="U882" i="5"/>
  <c r="U642" i="5"/>
  <c r="U809" i="5"/>
  <c r="U750" i="5"/>
  <c r="U563" i="5"/>
  <c r="U456" i="5"/>
  <c r="U161" i="5"/>
  <c r="U444" i="5"/>
  <c r="U1008" i="5"/>
  <c r="U307" i="5"/>
  <c r="U529" i="5"/>
  <c r="U947" i="5"/>
  <c r="U775" i="5"/>
  <c r="U304" i="5"/>
  <c r="U125" i="5"/>
  <c r="U1094" i="5"/>
  <c r="U283" i="5"/>
  <c r="U1085" i="5"/>
  <c r="U939" i="5"/>
  <c r="U473" i="5"/>
  <c r="U630" i="5"/>
  <c r="U434" i="5"/>
  <c r="U318" i="5"/>
  <c r="U428" i="5"/>
  <c r="U985" i="5"/>
  <c r="U286" i="5"/>
  <c r="U477" i="5"/>
  <c r="V799" i="5"/>
  <c r="U660" i="5"/>
  <c r="U1046" i="5"/>
  <c r="U1173" i="5"/>
  <c r="U509" i="5"/>
  <c r="U618" i="5"/>
  <c r="U1049" i="5"/>
  <c r="U1038" i="5"/>
  <c r="U1176" i="5"/>
  <c r="U833" i="5"/>
  <c r="U190" i="5"/>
  <c r="U214" i="5"/>
  <c r="U16" i="5"/>
  <c r="U398" i="5"/>
  <c r="U1259" i="5"/>
  <c r="U1078" i="5"/>
  <c r="U768" i="5"/>
  <c r="U652" i="5"/>
  <c r="U292" i="5"/>
  <c r="U108" i="5"/>
  <c r="U441" i="5"/>
  <c r="U407" i="5"/>
  <c r="U354" i="5"/>
  <c r="U448" i="5"/>
  <c r="V654" i="5"/>
  <c r="U654" i="5"/>
  <c r="U415" i="5"/>
  <c r="U936" i="5"/>
  <c r="U1222" i="5"/>
  <c r="U216" i="5"/>
  <c r="V479" i="5"/>
  <c r="U479" i="5"/>
  <c r="U1069" i="5"/>
  <c r="U236" i="5"/>
  <c r="U586" i="5"/>
  <c r="U639" i="5"/>
  <c r="U405" i="5"/>
  <c r="U895" i="5"/>
  <c r="U629" i="5"/>
  <c r="V592" i="5"/>
  <c r="U592" i="5"/>
  <c r="U251" i="5"/>
  <c r="U141" i="5"/>
  <c r="U64" i="5"/>
  <c r="V380" i="5"/>
  <c r="U380" i="5"/>
  <c r="U98" i="5"/>
  <c r="U548" i="5"/>
  <c r="U1070" i="5"/>
  <c r="U185" i="5"/>
  <c r="U440" i="5"/>
  <c r="U644" i="5"/>
  <c r="U359" i="5"/>
  <c r="U567" i="5"/>
  <c r="U234" i="5"/>
  <c r="U1144" i="5"/>
  <c r="U1152" i="5"/>
  <c r="U203" i="5"/>
  <c r="U832" i="5"/>
  <c r="U1007" i="5"/>
  <c r="U539" i="5"/>
  <c r="U513" i="5"/>
  <c r="U491" i="5"/>
  <c r="U881" i="5"/>
  <c r="U576" i="5"/>
  <c r="U327" i="5"/>
  <c r="U893" i="5"/>
  <c r="U1164" i="5"/>
  <c r="U1026" i="5"/>
  <c r="U447" i="5"/>
  <c r="U1036" i="5"/>
  <c r="U943" i="5"/>
  <c r="U894" i="5"/>
  <c r="U105" i="5"/>
  <c r="U260" i="5"/>
  <c r="U836" i="5"/>
  <c r="U163" i="5"/>
  <c r="U867" i="5"/>
  <c r="U340" i="5"/>
  <c r="U15" i="5"/>
  <c r="U777" i="5"/>
  <c r="U12" i="5"/>
  <c r="U96" i="5"/>
  <c r="U253" i="5"/>
  <c r="U551" i="5"/>
  <c r="U254" i="5"/>
  <c r="U113" i="5"/>
  <c r="U612" i="5"/>
  <c r="U32" i="5"/>
  <c r="U1136" i="5"/>
  <c r="U702" i="5"/>
  <c r="U395" i="5"/>
  <c r="U326" i="5"/>
  <c r="U435" i="5"/>
  <c r="U431" i="5"/>
  <c r="U574" i="5"/>
  <c r="U962" i="5"/>
  <c r="U1048" i="5"/>
  <c r="U823" i="5"/>
  <c r="U449" i="5"/>
  <c r="U20" i="5"/>
  <c r="U1205" i="5"/>
  <c r="U9" i="5"/>
  <c r="U1081" i="5"/>
  <c r="U99" i="5"/>
  <c r="U264" i="5"/>
  <c r="U396" i="5"/>
  <c r="U552" i="5"/>
  <c r="U528" i="5"/>
  <c r="U892" i="5"/>
  <c r="U696" i="5"/>
  <c r="U1242" i="5"/>
  <c r="U18" i="5"/>
  <c r="U838" i="5"/>
  <c r="U242" i="5"/>
  <c r="U1037" i="5"/>
  <c r="U406" i="5"/>
  <c r="U466" i="5"/>
  <c r="U1110" i="5"/>
  <c r="U694" i="5"/>
  <c r="U21" i="5"/>
  <c r="U425" i="5"/>
  <c r="U901" i="5"/>
  <c r="U325" i="5"/>
  <c r="U472" i="5"/>
  <c r="U439" i="5"/>
  <c r="U648" i="5"/>
  <c r="U57" i="5"/>
  <c r="U771" i="5"/>
  <c r="U999" i="5"/>
  <c r="U436" i="5"/>
  <c r="U1075" i="5"/>
  <c r="U315" i="5"/>
  <c r="U314" i="5"/>
  <c r="U112" i="5"/>
  <c r="U916" i="5"/>
  <c r="U1151" i="5"/>
  <c r="U394" i="5"/>
  <c r="U323" i="5"/>
  <c r="U58" i="5"/>
  <c r="U683" i="5"/>
  <c r="U597" i="5"/>
  <c r="U169" i="5"/>
  <c r="U465" i="5"/>
  <c r="U420" i="5"/>
  <c r="U320" i="5"/>
  <c r="U963" i="5"/>
  <c r="U769" i="5"/>
  <c r="U778" i="5"/>
  <c r="U261" i="5"/>
  <c r="U1137" i="5"/>
  <c r="U632" i="5"/>
  <c r="U900" i="5"/>
  <c r="U850" i="5"/>
  <c r="U1074" i="5"/>
  <c r="U553" i="5"/>
  <c r="U770" i="5"/>
  <c r="U462" i="5"/>
  <c r="U33" i="5"/>
  <c r="U643" i="5"/>
  <c r="U847" i="5"/>
  <c r="U942" i="5"/>
  <c r="U885" i="5"/>
  <c r="U247" i="5"/>
  <c r="U1077" i="5"/>
  <c r="U905" i="5"/>
  <c r="U923" i="5"/>
  <c r="U1161" i="5"/>
  <c r="U884" i="5"/>
  <c r="U573" i="5"/>
  <c r="U918" i="5"/>
  <c r="U822" i="5"/>
  <c r="U137" i="5"/>
  <c r="U1140" i="5"/>
  <c r="U463" i="5"/>
  <c r="V1004"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tc={78CBE45A-7D7B-422A-92FC-3CC06457DD39}</author>
    <author>tc={C0BD6B6E-128D-4110-A05D-94C33F8C0EF8}</author>
  </authors>
  <commentList>
    <comment ref="A4" authorId="0" shapeId="0" xr:uid="{78CBE45A-7D7B-422A-92FC-3CC06457DD39}">
      <text>
        <t>[Threaded comment]
Your version of Excel allows you to read this threaded comment; however, any edits to it will get removed if the file is opened in a newer version of Excel. Learn more: https://go.microsoft.com/fwlink/?linkid=870924
Comment:
    hardcoded to look back 1830 days</t>
      </text>
    </comment>
    <comment ref="A15" authorId="1" shapeId="0" xr:uid="{C0BD6B6E-128D-4110-A05D-94C33F8C0EF8}">
      <text>
        <t>[Threaded comment]
Your version of Excel allows you to read this threaded comment; however, any edits to it will get removed if the file is opened in a newer version of Excel. Learn more: https://go.microsoft.com/fwlink/?linkid=870924
Comment:
    Number of trading days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674">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futureMetadata>
  <cellMetadata count="1">
    <bk>
      <rc t="1" v="0"/>
    </bk>
  </cellMetadata>
  <valueMetadata count="667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valueMetadata>
</metadata>
</file>

<file path=xl/sharedStrings.xml><?xml version="1.0" encoding="utf-8"?>
<sst xmlns="http://schemas.openxmlformats.org/spreadsheetml/2006/main" count="56" uniqueCount="50">
  <si>
    <t>High</t>
  </si>
  <si>
    <t>Low</t>
  </si>
  <si>
    <t>Open</t>
  </si>
  <si>
    <t>Daily</t>
  </si>
  <si>
    <t>MTD</t>
  </si>
  <si>
    <t>DAY</t>
  </si>
  <si>
    <t>DATE</t>
  </si>
  <si>
    <t>VOLUME</t>
  </si>
  <si>
    <t>Close</t>
  </si>
  <si>
    <t>Options</t>
  </si>
  <si>
    <t>5 D</t>
  </si>
  <si>
    <t>1 M</t>
  </si>
  <si>
    <t>6 M</t>
  </si>
  <si>
    <t>YTD</t>
  </si>
  <si>
    <t>1 Y</t>
  </si>
  <si>
    <t>5 Y</t>
  </si>
  <si>
    <t>Row Labels</t>
  </si>
  <si>
    <t>3 M</t>
  </si>
  <si>
    <t>C_END_DT</t>
  </si>
  <si>
    <t>C_ST_DT</t>
  </si>
  <si>
    <t>C_AGGR_INT</t>
  </si>
  <si>
    <t>C_N_TRADING_DAYS</t>
  </si>
  <si>
    <t>C_CHART_ST_ROW</t>
  </si>
  <si>
    <t>C_CHART_MAX_DT</t>
  </si>
  <si>
    <t>C_CHART_MIN_DT</t>
  </si>
  <si>
    <t>C_MAX_PRICE</t>
  </si>
  <si>
    <t>C_MIN_PRICE</t>
  </si>
  <si>
    <t>I_CHART_PER_SEL</t>
  </si>
  <si>
    <t>T_PER_OPTIONS</t>
  </si>
  <si>
    <t>C_CHART_PER_SEL</t>
  </si>
  <si>
    <t>AGGR</t>
  </si>
  <si>
    <t>Weekly</t>
  </si>
  <si>
    <t>Monthly</t>
  </si>
  <si>
    <t>Source</t>
  </si>
  <si>
    <t># of days to look back</t>
  </si>
  <si>
    <t>Signal</t>
  </si>
  <si>
    <t>Value</t>
  </si>
  <si>
    <t>MAX HISTORY DATE</t>
  </si>
  <si>
    <t>Buy Signal</t>
  </si>
  <si>
    <t>Sell Signal</t>
  </si>
  <si>
    <t>Date</t>
  </si>
  <si>
    <t>Closing Price</t>
  </si>
  <si>
    <t>Hrs offset from UTC</t>
  </si>
  <si>
    <t>Buy = If the value crosses over from below the Moving Average to above the Moving Average; 
Sell = If the value crosses over from above the Moving Average to below the Moving Average</t>
  </si>
  <si>
    <t>WEIGHTED MOVING AVERAGE</t>
  </si>
  <si>
    <t>WMA length</t>
  </si>
  <si>
    <t>WMA</t>
  </si>
  <si>
    <t>Weight</t>
  </si>
  <si>
    <t>Total Weight</t>
  </si>
  <si>
    <t>Weighted Moving Average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</si>
</sst>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6" formatCode="_(* #,##0_);_(* \(#,##0\);_(* &quot;-&quot;??_);_(@_)"/>
    <numFmt numFmtId="167" formatCode="ddd\,\ mmm\ dd\,\ yyyy"/>
    <numFmt numFmtId="168" formatCode="[$-409]dd\-mmm\-yy\ h:mm\ AM/PM;@"/>
  </numFmts>
  <fonts count="25" x14ac:knownFonts="1">
    <font>
      <sz val="11"/>
      <color theme="1"/>
      <name val="Arial Nova Cond Light"/>
      <family val="2"/>
      <scheme val="minor"/>
    </font>
    <font>
      <sz val="11"/>
      <color theme="1"/>
      <name val="Arial Nova Cond Light"/>
      <family val="2"/>
      <scheme val="minor"/>
    </font>
    <font>
      <b/>
      <sz val="11"/>
      <color theme="1"/>
      <name val="Arial Nova Cond Light"/>
      <family val="2"/>
      <scheme val="minor"/>
    </font>
    <font>
      <sz val="11"/>
      <color theme="0"/>
      <name val="Arial Nova Cond Light"/>
      <family val="2"/>
      <scheme val="minor"/>
    </font>
    <font>
      <sz val="8"/>
      <name val="Arial Nova Cond Light"/>
      <family val="2"/>
      <scheme val="minor"/>
    </font>
    <font>
      <sz val="11"/>
      <color theme="1"/>
      <name val="Arial Nova Cond Light"/>
      <family val="2"/>
    </font>
    <font>
      <sz val="9"/>
      <color theme="1"/>
      <name val="Arial Nova Cond Light"/>
      <family val="2"/>
    </font>
    <font>
      <sz val="24"/>
      <color theme="0"/>
      <name val="HP Simplified"/>
      <family val="2"/>
      <scheme val="major"/>
    </font>
    <font>
      <b/>
      <sz val="20"/>
      <color theme="1"/>
      <name val="HP Simplified"/>
      <family val="2"/>
      <scheme val="major"/>
    </font>
    <font>
      <b/>
      <sz val="18"/>
      <color theme="1"/>
      <name val="HP Simplified"/>
      <family val="2"/>
      <scheme val="major"/>
    </font>
    <font>
      <sz val="11"/>
      <color theme="1"/>
      <name val="HP Simplified"/>
      <family val="2"/>
      <scheme val="major"/>
    </font>
    <font>
      <sz val="12"/>
      <color theme="0" tint="-0.499984740745262"/>
      <name val="HP Simplified"/>
      <family val="2"/>
      <scheme val="major"/>
    </font>
    <font>
      <sz val="12"/>
      <color theme="1"/>
      <name val="HP Simplified"/>
      <family val="2"/>
      <scheme val="major"/>
    </font>
    <font>
      <sz val="12"/>
      <color rgb="FF00B050"/>
      <name val="HP Simplified"/>
      <family val="2"/>
      <scheme val="major"/>
    </font>
    <font>
      <sz val="14"/>
      <color theme="1"/>
      <name val="HP Simplified"/>
      <family val="2"/>
      <scheme val="major"/>
    </font>
    <font>
      <sz val="10"/>
      <color theme="1"/>
      <name val="Webdings"/>
      <family val="1"/>
      <charset val="2"/>
    </font>
    <font>
      <sz val="14"/>
      <color rgb="FF00B0F0"/>
      <name val="HP Simplified"/>
      <family val="2"/>
      <scheme val="major"/>
    </font>
    <font>
      <sz val="16"/>
      <name val="HP Simplified"/>
      <family val="2"/>
    </font>
    <font>
      <sz val="22"/>
      <color theme="7"/>
      <name val="HP Simplified"/>
      <family val="2"/>
    </font>
    <font>
      <sz val="12"/>
      <color theme="0"/>
      <name val="HP Simplified"/>
      <family val="2"/>
      <scheme val="major"/>
    </font>
    <font>
      <sz val="12"/>
      <color theme="0"/>
      <name val="Arial Nova Cond Light"/>
      <family val="2"/>
      <scheme val="minor"/>
    </font>
    <font>
      <sz val="12"/>
      <name val="Arial Nova Cond Light"/>
      <family val="2"/>
    </font>
    <font>
      <sz val="12"/>
      <color theme="0"/>
      <name val="HP Simplified"/>
      <family val="2"/>
    </font>
    <font>
      <sz val="14"/>
      <color theme="1"/>
      <name val="Arial Nova Cond Light"/>
      <family val="2"/>
      <scheme val="minor"/>
    </font>
    <font>
      <sz val="16"/>
      <color theme="1"/>
      <name val="Arial Nova Cond Light"/>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rgb="FF00B0F0"/>
      </top>
      <bottom/>
      <diagonal/>
    </border>
    <border>
      <left style="thin">
        <color rgb="FF00B0F0"/>
      </left>
      <right/>
      <top style="thin">
        <color rgb="FF00B0F0"/>
      </top>
      <bottom/>
      <diagonal/>
    </border>
    <border>
      <left/>
      <right style="thin">
        <color rgb="FF00B0F0"/>
      </right>
      <top style="thin">
        <color rgb="FF00B0F0"/>
      </top>
      <bottom/>
      <diagonal/>
    </border>
    <border>
      <left style="thin">
        <color rgb="FF00B0F0"/>
      </left>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diagonal/>
    </border>
    <border>
      <left/>
      <right style="thin">
        <color rgb="FF00B0F0"/>
      </right>
      <top/>
      <bottom style="thin">
        <color rgb="FF00B0F0"/>
      </bottom>
      <diagonal/>
    </border>
    <border>
      <left/>
      <right/>
      <top style="thin">
        <color rgb="FF00B0F0"/>
      </top>
      <bottom style="thin">
        <color rgb="FF00B0F0"/>
      </bottom>
      <diagonal/>
    </border>
    <border>
      <left style="thin">
        <color rgb="FF00B0F0"/>
      </left>
      <right/>
      <top style="thin">
        <color rgb="FF00B0F0"/>
      </top>
      <bottom style="thin">
        <color rgb="FF00B0F0"/>
      </bottom>
      <diagonal/>
    </border>
    <border>
      <left style="medium">
        <color theme="0"/>
      </left>
      <right style="medium">
        <color theme="0"/>
      </right>
      <top style="medium">
        <color theme="0"/>
      </top>
      <bottom style="medium">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68">
    <xf numFmtId="0" fontId="0" fillId="0" borderId="0" xfId="0"/>
    <xf numFmtId="0" fontId="0" fillId="0" borderId="0" xfId="0" applyAlignment="1">
      <alignment wrapText="1"/>
    </xf>
    <xf numFmtId="14" fontId="0" fillId="0" borderId="0" xfId="0" applyNumberFormat="1"/>
    <xf numFmtId="0" fontId="5" fillId="0" borderId="0" xfId="0" applyFont="1"/>
    <xf numFmtId="0" fontId="0" fillId="0" borderId="0" xfId="0" applyNumberFormat="1"/>
    <xf numFmtId="0" fontId="3" fillId="2" borderId="0" xfId="0" applyFont="1" applyFill="1" applyAlignment="1">
      <alignment horizontal="center"/>
    </xf>
    <xf numFmtId="1" fontId="0" fillId="3" borderId="0" xfId="0" applyNumberFormat="1" applyFill="1"/>
    <xf numFmtId="0" fontId="0" fillId="3" borderId="0" xfId="0" applyFill="1"/>
    <xf numFmtId="0" fontId="0" fillId="3" borderId="0" xfId="0" applyFill="1" applyAlignment="1">
      <alignment wrapText="1"/>
    </xf>
    <xf numFmtId="0" fontId="2" fillId="0" borderId="0" xfId="0" applyFont="1"/>
    <xf numFmtId="0" fontId="0" fillId="0" borderId="1" xfId="0" applyBorder="1"/>
    <xf numFmtId="0" fontId="0" fillId="0" borderId="2" xfId="0" applyBorder="1"/>
    <xf numFmtId="14" fontId="0" fillId="3" borderId="0" xfId="0" applyNumberFormat="1" applyFill="1"/>
    <xf numFmtId="0" fontId="0" fillId="0" borderId="0" xfId="0" pivotButton="1"/>
    <xf numFmtId="0" fontId="0" fillId="0" borderId="0" xfId="0" applyAlignment="1">
      <alignment horizontal="left"/>
    </xf>
    <xf numFmtId="0" fontId="11" fillId="0" borderId="0" xfId="0" applyFont="1" applyBorder="1" applyAlignment="1">
      <alignment horizontal="right" vertical="center" indent="1"/>
    </xf>
    <xf numFmtId="0" fontId="12" fillId="0" borderId="0" xfId="0" applyFont="1" applyBorder="1" applyAlignment="1">
      <alignment horizontal="left" vertical="center" indent="1"/>
    </xf>
    <xf numFmtId="2" fontId="12" fillId="0" borderId="0" xfId="3" applyNumberFormat="1" applyFont="1" applyBorder="1" applyAlignment="1">
      <alignment horizontal="left" vertical="center" indent="1"/>
    </xf>
    <xf numFmtId="2" fontId="13" fillId="0" borderId="0" xfId="3" applyNumberFormat="1" applyFont="1" applyBorder="1" applyAlignment="1">
      <alignment horizontal="left" vertical="center" indent="1"/>
    </xf>
    <xf numFmtId="10" fontId="13" fillId="0" borderId="0" xfId="2" applyNumberFormat="1" applyFont="1" applyBorder="1" applyAlignment="1">
      <alignment horizontal="left" vertical="center" indent="1"/>
    </xf>
    <xf numFmtId="0" fontId="15" fillId="0" borderId="0" xfId="0" applyFont="1" applyBorder="1" applyAlignment="1">
      <alignment horizontal="left" vertical="center" indent="1"/>
    </xf>
    <xf numFmtId="0" fontId="5" fillId="0" borderId="6" xfId="0" applyFont="1" applyBorder="1"/>
    <xf numFmtId="0" fontId="0" fillId="0" borderId="0" xfId="0" applyBorder="1"/>
    <xf numFmtId="167" fontId="10" fillId="0" borderId="0" xfId="0" applyNumberFormat="1" applyFont="1" applyBorder="1" applyAlignment="1">
      <alignment horizontal="center"/>
    </xf>
    <xf numFmtId="0" fontId="5" fillId="0" borderId="0" xfId="0" applyFont="1" applyBorder="1"/>
    <xf numFmtId="0" fontId="16" fillId="0" borderId="0" xfId="0" applyFont="1" applyBorder="1" applyAlignment="1">
      <alignment horizontal="right" vertical="center" indent="1"/>
    </xf>
    <xf numFmtId="0" fontId="10" fillId="0" borderId="0" xfId="0" applyFont="1" applyBorder="1"/>
    <xf numFmtId="3" fontId="12" fillId="0" borderId="0" xfId="1" applyNumberFormat="1" applyFont="1" applyBorder="1" applyAlignment="1">
      <alignment horizontal="left" vertical="center" indent="1"/>
    </xf>
    <xf numFmtId="166" fontId="12" fillId="0" borderId="0" xfId="1" applyNumberFormat="1" applyFont="1" applyBorder="1" applyAlignment="1">
      <alignment horizontal="left" vertical="center"/>
    </xf>
    <xf numFmtId="2" fontId="12" fillId="0" borderId="0" xfId="0" applyNumberFormat="1" applyFont="1" applyBorder="1" applyAlignment="1">
      <alignment horizontal="left" vertical="center" indent="1"/>
    </xf>
    <xf numFmtId="0" fontId="12" fillId="0" borderId="0" xfId="3" applyNumberFormat="1" applyFont="1" applyBorder="1" applyAlignment="1">
      <alignment horizontal="left" vertical="center" indent="1"/>
    </xf>
    <xf numFmtId="0" fontId="12" fillId="0" borderId="0" xfId="3" applyNumberFormat="1" applyFont="1" applyBorder="1" applyAlignment="1">
      <alignment horizontal="right" vertical="center"/>
    </xf>
    <xf numFmtId="0" fontId="12" fillId="0" borderId="0" xfId="3" applyNumberFormat="1" applyFont="1" applyBorder="1" applyAlignment="1">
      <alignment horizontal="left" vertical="center"/>
    </xf>
    <xf numFmtId="0" fontId="10" fillId="0" borderId="0" xfId="0" applyFont="1" applyBorder="1" applyAlignment="1">
      <alignment horizontal="left" vertical="top" wrapText="1"/>
    </xf>
    <xf numFmtId="0" fontId="0" fillId="0" borderId="6" xfId="0" applyBorder="1"/>
    <xf numFmtId="0" fontId="6" fillId="0" borderId="0" xfId="0" applyFont="1" applyBorder="1"/>
    <xf numFmtId="0" fontId="0" fillId="0" borderId="7" xfId="0" applyBorder="1"/>
    <xf numFmtId="0" fontId="0" fillId="0" borderId="8" xfId="0" applyBorder="1"/>
    <xf numFmtId="3" fontId="12" fillId="0" borderId="0" xfId="1" applyNumberFormat="1" applyFont="1" applyBorder="1" applyAlignment="1">
      <alignment horizontal="left" vertical="center" indent="1" shrinkToFit="1"/>
    </xf>
    <xf numFmtId="168" fontId="17" fillId="2" borderId="3" xfId="0" applyNumberFormat="1" applyFont="1" applyFill="1" applyBorder="1" applyAlignment="1">
      <alignment vertical="center" shrinkToFit="1"/>
    </xf>
    <xf numFmtId="0" fontId="5" fillId="0" borderId="4" xfId="0" applyFont="1" applyBorder="1"/>
    <xf numFmtId="0" fontId="8" fillId="0" borderId="3" xfId="0" applyFont="1" applyBorder="1" applyAlignment="1">
      <alignment horizontal="center" vertical="center"/>
    </xf>
    <xf numFmtId="0" fontId="9" fillId="0" borderId="3" xfId="0" applyFont="1" applyBorder="1" applyAlignment="1">
      <alignment vertical="center"/>
    </xf>
    <xf numFmtId="0" fontId="14" fillId="0" borderId="3" xfId="0" applyFont="1" applyBorder="1" applyAlignment="1">
      <alignment vertical="center"/>
    </xf>
    <xf numFmtId="0" fontId="0" fillId="0" borderId="3" xfId="0" applyBorder="1"/>
    <xf numFmtId="0" fontId="12" fillId="0" borderId="3" xfId="0" applyFont="1" applyBorder="1" applyAlignment="1">
      <alignment horizontal="left" vertical="center" indent="1"/>
    </xf>
    <xf numFmtId="0" fontId="0" fillId="0" borderId="9" xfId="0" applyBorder="1"/>
    <xf numFmtId="0" fontId="0" fillId="0" borderId="10" xfId="0" applyBorder="1"/>
    <xf numFmtId="168" fontId="18" fillId="2" borderId="5" xfId="0" applyNumberFormat="1" applyFont="1" applyFill="1" applyBorder="1" applyAlignment="1">
      <alignment horizontal="center" vertical="center" shrinkToFit="1"/>
    </xf>
    <xf numFmtId="0" fontId="12" fillId="0" borderId="9" xfId="0" applyFont="1" applyBorder="1" applyAlignment="1">
      <alignment horizontal="left" vertical="center" inden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21" fillId="2" borderId="5" xfId="0" applyFont="1" applyFill="1" applyBorder="1" applyAlignment="1">
      <alignment horizontal="left" vertical="center"/>
    </xf>
    <xf numFmtId="0" fontId="24" fillId="0" borderId="0" xfId="0" applyFont="1" applyBorder="1" applyAlignment="1">
      <alignment horizontal="center" vertical="center"/>
    </xf>
    <xf numFmtId="0" fontId="20" fillId="2" borderId="13" xfId="0" applyFont="1" applyFill="1" applyBorder="1" applyAlignment="1" applyProtection="1">
      <alignment horizontal="center" vertical="center"/>
      <protection locked="0"/>
    </xf>
    <xf numFmtId="0" fontId="19" fillId="2" borderId="13" xfId="0" applyFont="1" applyFill="1" applyBorder="1" applyAlignment="1" applyProtection="1">
      <alignment horizontal="center" vertical="center"/>
      <protection locked="0"/>
    </xf>
    <xf numFmtId="0" fontId="22" fillId="2" borderId="3" xfId="0" applyNumberFormat="1" applyFont="1" applyFill="1" applyBorder="1" applyAlignment="1" applyProtection="1">
      <alignment vertical="center" shrinkToFit="1"/>
      <protection locked="0"/>
    </xf>
    <xf numFmtId="168" fontId="18" fillId="2" borderId="12" xfId="0" applyNumberFormat="1" applyFont="1" applyFill="1" applyBorder="1" applyAlignment="1">
      <alignment horizontal="center" vertical="center" shrinkToFit="1"/>
    </xf>
    <xf numFmtId="168" fontId="18" fillId="2" borderId="11" xfId="0" applyNumberFormat="1" applyFont="1" applyFill="1" applyBorder="1" applyAlignment="1">
      <alignment horizontal="center" vertical="center" shrinkToFit="1"/>
    </xf>
    <xf numFmtId="0" fontId="7" fillId="2" borderId="12" xfId="0" applyFont="1" applyFill="1" applyBorder="1" applyAlignment="1" applyProtection="1">
      <alignment horizontal="center" vertical="center" shrinkToFit="1"/>
      <protection locked="0"/>
    </xf>
    <xf numFmtId="0" fontId="7" fillId="2" borderId="11" xfId="0" applyFont="1" applyFill="1" applyBorder="1" applyAlignment="1" applyProtection="1">
      <alignment horizontal="center" vertical="center" shrinkToFit="1"/>
      <protection locked="0"/>
    </xf>
    <xf numFmtId="0" fontId="23" fillId="0" borderId="0" xfId="0" applyFont="1" applyAlignment="1">
      <alignment horizontal="center" vertical="center" wrapText="1"/>
    </xf>
  </cellXfs>
  <cellStyles count="4">
    <cellStyle name="Comma" xfId="1" builtinId="3"/>
    <cellStyle name="Currency" xfId="3" builtinId="4"/>
    <cellStyle name="Normal" xfId="0" builtinId="0"/>
    <cellStyle name="Percent" xfId="2" builtinId="5"/>
  </cellStyles>
  <dxfs count="23">
    <dxf>
      <border diagonalUp="0" diagonalDown="0">
        <left style="medium">
          <color indexed="64"/>
        </left>
        <right style="medium">
          <color indexed="64"/>
        </right>
        <top/>
        <bottom/>
        <vertical/>
        <horizontal/>
      </border>
    </dxf>
    <dxf>
      <border outline="0">
        <bottom style="medium">
          <color indexed="64"/>
        </bottom>
      </border>
    </dxf>
    <dxf>
      <font>
        <b/>
        <i val="0"/>
        <strike val="0"/>
        <condense val="0"/>
        <extend val="0"/>
        <outline val="0"/>
        <shadow val="0"/>
        <u val="none"/>
        <vertAlign val="baseline"/>
        <sz val="11"/>
        <color theme="1"/>
        <name val="Arial Nova Cond Light"/>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alignment horizontal="general" vertical="bottom" textRotation="0" wrapText="1" indent="0" justifyLastLine="0" shrinkToFit="0" readingOrder="0"/>
    </dxf>
    <dxf>
      <font>
        <b/>
        <i val="0"/>
        <color rgb="FF00B050"/>
      </font>
      <fill>
        <patternFill>
          <bgColor theme="0" tint="-4.9989318521683403E-2"/>
        </patternFill>
      </fill>
      <border>
        <left/>
        <right/>
        <top/>
        <bottom/>
        <vertical/>
        <horizontal/>
      </border>
    </dxf>
    <dxf>
      <font>
        <color rgb="FFFF0000"/>
      </font>
      <fill>
        <patternFill>
          <bgColor theme="0" tint="-4.9989318521683403E-2"/>
        </patternFill>
      </fill>
    </dxf>
    <dxf>
      <font>
        <color rgb="FF00B050"/>
      </font>
    </dxf>
    <dxf>
      <font>
        <color rgb="FFFF0000"/>
      </font>
    </dxf>
    <dxf>
      <font>
        <color rgb="FFFF0000"/>
      </font>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tock Period Slicer" pivot="0" table="0" count="10" xr9:uid="{91A44BC7-69D7-4294-AC31-F6B87A1B7B8E}">
      <tableStyleElement type="wholeTable" dxfId="22"/>
      <tableStyleElement type="headerRow" dxfId="21"/>
    </tableStyle>
  </tableStyles>
  <colors>
    <mruColors>
      <color rgb="FFDA16CC"/>
      <color rgb="FFE8EEF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0B0F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tock Period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microsoft.com/office/2007/relationships/slicerCache" Target="slicerCaches/slicerCache1.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89722451927032E-2"/>
          <c:y val="9.3852625099387021E-2"/>
          <c:w val="0.93846332910422636"/>
          <c:h val="0.76550514247608303"/>
        </c:manualLayout>
      </c:layout>
      <c:lineChart>
        <c:grouping val="standard"/>
        <c:varyColors val="0"/>
        <c:ser>
          <c:idx val="3"/>
          <c:order val="0"/>
          <c:tx>
            <c:v>Weighted Moving Average</c:v>
          </c:tx>
          <c:spPr>
            <a:ln w="28575" cap="rnd">
              <a:solidFill>
                <a:schemeClr val="accent4"/>
              </a:solidFill>
              <a:round/>
            </a:ln>
            <a:effectLst/>
          </c:spPr>
          <c:marker>
            <c:symbol val="none"/>
          </c:marker>
          <c:cat>
            <c:numRef>
              <c:f>[0]!CH_DATE</c:f>
              <c:numCache>
                <c:formatCode>General</c:formatCode>
                <c:ptCount val="62"/>
                <c:pt idx="0">
                  <c:v>44195</c:v>
                </c:pt>
                <c:pt idx="1">
                  <c:v>44196</c:v>
                </c:pt>
                <c:pt idx="2">
                  <c:v>44200</c:v>
                </c:pt>
                <c:pt idx="3">
                  <c:v>44201</c:v>
                </c:pt>
                <c:pt idx="4">
                  <c:v>44202</c:v>
                </c:pt>
                <c:pt idx="5">
                  <c:v>44203</c:v>
                </c:pt>
                <c:pt idx="6">
                  <c:v>44204</c:v>
                </c:pt>
                <c:pt idx="7">
                  <c:v>44207</c:v>
                </c:pt>
                <c:pt idx="8">
                  <c:v>44208</c:v>
                </c:pt>
                <c:pt idx="9">
                  <c:v>44209</c:v>
                </c:pt>
                <c:pt idx="10">
                  <c:v>44210</c:v>
                </c:pt>
                <c:pt idx="11">
                  <c:v>44211</c:v>
                </c:pt>
                <c:pt idx="12">
                  <c:v>44215</c:v>
                </c:pt>
                <c:pt idx="13">
                  <c:v>44216</c:v>
                </c:pt>
                <c:pt idx="14">
                  <c:v>44217</c:v>
                </c:pt>
                <c:pt idx="15">
                  <c:v>44218</c:v>
                </c:pt>
                <c:pt idx="16">
                  <c:v>44221</c:v>
                </c:pt>
                <c:pt idx="17">
                  <c:v>44222</c:v>
                </c:pt>
                <c:pt idx="18">
                  <c:v>44223</c:v>
                </c:pt>
                <c:pt idx="19">
                  <c:v>44224</c:v>
                </c:pt>
                <c:pt idx="20">
                  <c:v>44225</c:v>
                </c:pt>
                <c:pt idx="21">
                  <c:v>44228</c:v>
                </c:pt>
                <c:pt idx="22">
                  <c:v>44229</c:v>
                </c:pt>
                <c:pt idx="23">
                  <c:v>44230</c:v>
                </c:pt>
                <c:pt idx="24">
                  <c:v>44231</c:v>
                </c:pt>
                <c:pt idx="25">
                  <c:v>44232</c:v>
                </c:pt>
                <c:pt idx="26">
                  <c:v>44235</c:v>
                </c:pt>
                <c:pt idx="27">
                  <c:v>44236</c:v>
                </c:pt>
                <c:pt idx="28">
                  <c:v>44237</c:v>
                </c:pt>
                <c:pt idx="29">
                  <c:v>44238</c:v>
                </c:pt>
                <c:pt idx="30">
                  <c:v>44239</c:v>
                </c:pt>
                <c:pt idx="31">
                  <c:v>44243</c:v>
                </c:pt>
                <c:pt idx="32">
                  <c:v>44244</c:v>
                </c:pt>
                <c:pt idx="33">
                  <c:v>44245</c:v>
                </c:pt>
                <c:pt idx="34">
                  <c:v>44246</c:v>
                </c:pt>
                <c:pt idx="35">
                  <c:v>44249</c:v>
                </c:pt>
                <c:pt idx="36">
                  <c:v>44250</c:v>
                </c:pt>
                <c:pt idx="37">
                  <c:v>44251</c:v>
                </c:pt>
                <c:pt idx="38">
                  <c:v>44252</c:v>
                </c:pt>
                <c:pt idx="39">
                  <c:v>44253</c:v>
                </c:pt>
                <c:pt idx="40">
                  <c:v>44256</c:v>
                </c:pt>
                <c:pt idx="41">
                  <c:v>44257</c:v>
                </c:pt>
                <c:pt idx="42">
                  <c:v>44258</c:v>
                </c:pt>
                <c:pt idx="43">
                  <c:v>44259</c:v>
                </c:pt>
                <c:pt idx="44">
                  <c:v>44260</c:v>
                </c:pt>
                <c:pt idx="45">
                  <c:v>44263</c:v>
                </c:pt>
                <c:pt idx="46">
                  <c:v>44264</c:v>
                </c:pt>
                <c:pt idx="47">
                  <c:v>44265</c:v>
                </c:pt>
                <c:pt idx="48">
                  <c:v>44266</c:v>
                </c:pt>
                <c:pt idx="49">
                  <c:v>44267</c:v>
                </c:pt>
                <c:pt idx="50">
                  <c:v>44270</c:v>
                </c:pt>
                <c:pt idx="51">
                  <c:v>44271</c:v>
                </c:pt>
                <c:pt idx="52">
                  <c:v>44272</c:v>
                </c:pt>
                <c:pt idx="53">
                  <c:v>44273</c:v>
                </c:pt>
                <c:pt idx="54">
                  <c:v>44274</c:v>
                </c:pt>
                <c:pt idx="55">
                  <c:v>44277</c:v>
                </c:pt>
                <c:pt idx="56">
                  <c:v>44278</c:v>
                </c:pt>
                <c:pt idx="57">
                  <c:v>44279</c:v>
                </c:pt>
                <c:pt idx="58">
                  <c:v>44280</c:v>
                </c:pt>
                <c:pt idx="59">
                  <c:v>44281</c:v>
                </c:pt>
                <c:pt idx="60">
                  <c:v>44284</c:v>
                </c:pt>
                <c:pt idx="61">
                  <c:v>44285</c:v>
                </c:pt>
              </c:numCache>
            </c:numRef>
          </c:cat>
          <c:val>
            <c:numRef>
              <c:f>[0]!CH_MA</c:f>
              <c:numCache>
                <c:formatCode>General</c:formatCode>
                <c:ptCount val="62"/>
                <c:pt idx="0">
                  <c:v>216.64</c:v>
                </c:pt>
                <c:pt idx="1">
                  <c:v>216.93</c:v>
                </c:pt>
                <c:pt idx="2">
                  <c:v>217.03</c:v>
                </c:pt>
                <c:pt idx="3">
                  <c:v>217.14</c:v>
                </c:pt>
                <c:pt idx="4">
                  <c:v>217.02</c:v>
                </c:pt>
                <c:pt idx="5">
                  <c:v>217.14</c:v>
                </c:pt>
                <c:pt idx="6">
                  <c:v>217.31</c:v>
                </c:pt>
                <c:pt idx="7">
                  <c:v>217.39</c:v>
                </c:pt>
                <c:pt idx="8">
                  <c:v>217.36</c:v>
                </c:pt>
                <c:pt idx="9">
                  <c:v>217.37</c:v>
                </c:pt>
                <c:pt idx="10">
                  <c:v>217.24</c:v>
                </c:pt>
                <c:pt idx="11">
                  <c:v>217.09</c:v>
                </c:pt>
                <c:pt idx="12">
                  <c:v>217.09</c:v>
                </c:pt>
                <c:pt idx="13">
                  <c:v>217.39</c:v>
                </c:pt>
                <c:pt idx="14">
                  <c:v>217.72</c:v>
                </c:pt>
                <c:pt idx="15">
                  <c:v>218.08</c:v>
                </c:pt>
                <c:pt idx="16">
                  <c:v>218.58</c:v>
                </c:pt>
                <c:pt idx="17">
                  <c:v>219.18</c:v>
                </c:pt>
                <c:pt idx="18">
                  <c:v>219.78</c:v>
                </c:pt>
                <c:pt idx="19">
                  <c:v>220.61</c:v>
                </c:pt>
                <c:pt idx="20">
                  <c:v>221.15</c:v>
                </c:pt>
                <c:pt idx="21">
                  <c:v>221.98</c:v>
                </c:pt>
                <c:pt idx="22">
                  <c:v>222.78</c:v>
                </c:pt>
                <c:pt idx="23">
                  <c:v>223.69</c:v>
                </c:pt>
                <c:pt idx="24">
                  <c:v>224.55</c:v>
                </c:pt>
                <c:pt idx="25">
                  <c:v>225.38</c:v>
                </c:pt>
                <c:pt idx="26">
                  <c:v>226.2</c:v>
                </c:pt>
                <c:pt idx="27">
                  <c:v>227.05</c:v>
                </c:pt>
                <c:pt idx="28">
                  <c:v>227.84</c:v>
                </c:pt>
                <c:pt idx="29">
                  <c:v>228.68</c:v>
                </c:pt>
                <c:pt idx="30">
                  <c:v>229.51</c:v>
                </c:pt>
                <c:pt idx="31">
                  <c:v>230.26</c:v>
                </c:pt>
                <c:pt idx="32">
                  <c:v>231.02</c:v>
                </c:pt>
                <c:pt idx="33">
                  <c:v>231.73</c:v>
                </c:pt>
                <c:pt idx="34">
                  <c:v>232.31</c:v>
                </c:pt>
                <c:pt idx="35">
                  <c:v>232.61</c:v>
                </c:pt>
                <c:pt idx="36">
                  <c:v>232.86</c:v>
                </c:pt>
                <c:pt idx="37">
                  <c:v>233.13</c:v>
                </c:pt>
                <c:pt idx="38">
                  <c:v>233.17</c:v>
                </c:pt>
                <c:pt idx="39">
                  <c:v>233.33</c:v>
                </c:pt>
                <c:pt idx="40">
                  <c:v>233.66</c:v>
                </c:pt>
                <c:pt idx="41">
                  <c:v>233.84</c:v>
                </c:pt>
                <c:pt idx="42">
                  <c:v>233.77</c:v>
                </c:pt>
                <c:pt idx="43">
                  <c:v>233.66</c:v>
                </c:pt>
                <c:pt idx="44">
                  <c:v>233.73</c:v>
                </c:pt>
                <c:pt idx="45">
                  <c:v>233.63</c:v>
                </c:pt>
                <c:pt idx="46">
                  <c:v>233.78</c:v>
                </c:pt>
                <c:pt idx="47">
                  <c:v>233.86</c:v>
                </c:pt>
                <c:pt idx="48">
                  <c:v>234.12</c:v>
                </c:pt>
                <c:pt idx="49">
                  <c:v>234.32</c:v>
                </c:pt>
                <c:pt idx="50">
                  <c:v>234.48</c:v>
                </c:pt>
                <c:pt idx="51">
                  <c:v>234.73</c:v>
                </c:pt>
                <c:pt idx="52">
                  <c:v>234.95</c:v>
                </c:pt>
                <c:pt idx="53">
                  <c:v>234.9</c:v>
                </c:pt>
                <c:pt idx="54">
                  <c:v>234.83</c:v>
                </c:pt>
                <c:pt idx="55">
                  <c:v>234.97</c:v>
                </c:pt>
                <c:pt idx="56">
                  <c:v>235.16</c:v>
                </c:pt>
                <c:pt idx="57">
                  <c:v>235.24</c:v>
                </c:pt>
                <c:pt idx="58">
                  <c:v>235.2</c:v>
                </c:pt>
                <c:pt idx="59">
                  <c:v>235.3</c:v>
                </c:pt>
                <c:pt idx="60">
                  <c:v>235.33</c:v>
                </c:pt>
                <c:pt idx="61">
                  <c:v>235.25</c:v>
                </c:pt>
              </c:numCache>
            </c:numRef>
          </c:val>
          <c:smooth val="0"/>
          <c:extLst>
            <c:ext xmlns:c16="http://schemas.microsoft.com/office/drawing/2014/chart" uri="{C3380CC4-5D6E-409C-BE32-E72D297353CC}">
              <c16:uniqueId val="{00000001-2568-4850-A6D4-FF167D3FBABD}"/>
            </c:ext>
          </c:extLst>
        </c:ser>
        <c:ser>
          <c:idx val="2"/>
          <c:order val="1"/>
          <c:tx>
            <c:v>Source</c:v>
          </c:tx>
          <c:spPr>
            <a:ln w="28575" cap="rnd">
              <a:solidFill>
                <a:srgbClr val="00B0F0"/>
              </a:solidFill>
              <a:round/>
            </a:ln>
            <a:effectLst/>
          </c:spPr>
          <c:marker>
            <c:symbol val="none"/>
          </c:marker>
          <c:cat>
            <c:numRef>
              <c:f>[0]!CH_DATE</c:f>
              <c:numCache>
                <c:formatCode>General</c:formatCode>
                <c:ptCount val="62"/>
                <c:pt idx="0">
                  <c:v>44195</c:v>
                </c:pt>
                <c:pt idx="1">
                  <c:v>44196</c:v>
                </c:pt>
                <c:pt idx="2">
                  <c:v>44200</c:v>
                </c:pt>
                <c:pt idx="3">
                  <c:v>44201</c:v>
                </c:pt>
                <c:pt idx="4">
                  <c:v>44202</c:v>
                </c:pt>
                <c:pt idx="5">
                  <c:v>44203</c:v>
                </c:pt>
                <c:pt idx="6">
                  <c:v>44204</c:v>
                </c:pt>
                <c:pt idx="7">
                  <c:v>44207</c:v>
                </c:pt>
                <c:pt idx="8">
                  <c:v>44208</c:v>
                </c:pt>
                <c:pt idx="9">
                  <c:v>44209</c:v>
                </c:pt>
                <c:pt idx="10">
                  <c:v>44210</c:v>
                </c:pt>
                <c:pt idx="11">
                  <c:v>44211</c:v>
                </c:pt>
                <c:pt idx="12">
                  <c:v>44215</c:v>
                </c:pt>
                <c:pt idx="13">
                  <c:v>44216</c:v>
                </c:pt>
                <c:pt idx="14">
                  <c:v>44217</c:v>
                </c:pt>
                <c:pt idx="15">
                  <c:v>44218</c:v>
                </c:pt>
                <c:pt idx="16">
                  <c:v>44221</c:v>
                </c:pt>
                <c:pt idx="17">
                  <c:v>44222</c:v>
                </c:pt>
                <c:pt idx="18">
                  <c:v>44223</c:v>
                </c:pt>
                <c:pt idx="19">
                  <c:v>44224</c:v>
                </c:pt>
                <c:pt idx="20">
                  <c:v>44225</c:v>
                </c:pt>
                <c:pt idx="21">
                  <c:v>44228</c:v>
                </c:pt>
                <c:pt idx="22">
                  <c:v>44229</c:v>
                </c:pt>
                <c:pt idx="23">
                  <c:v>44230</c:v>
                </c:pt>
                <c:pt idx="24">
                  <c:v>44231</c:v>
                </c:pt>
                <c:pt idx="25">
                  <c:v>44232</c:v>
                </c:pt>
                <c:pt idx="26">
                  <c:v>44235</c:v>
                </c:pt>
                <c:pt idx="27">
                  <c:v>44236</c:v>
                </c:pt>
                <c:pt idx="28">
                  <c:v>44237</c:v>
                </c:pt>
                <c:pt idx="29">
                  <c:v>44238</c:v>
                </c:pt>
                <c:pt idx="30">
                  <c:v>44239</c:v>
                </c:pt>
                <c:pt idx="31">
                  <c:v>44243</c:v>
                </c:pt>
                <c:pt idx="32">
                  <c:v>44244</c:v>
                </c:pt>
                <c:pt idx="33">
                  <c:v>44245</c:v>
                </c:pt>
                <c:pt idx="34">
                  <c:v>44246</c:v>
                </c:pt>
                <c:pt idx="35">
                  <c:v>44249</c:v>
                </c:pt>
                <c:pt idx="36">
                  <c:v>44250</c:v>
                </c:pt>
                <c:pt idx="37">
                  <c:v>44251</c:v>
                </c:pt>
                <c:pt idx="38">
                  <c:v>44252</c:v>
                </c:pt>
                <c:pt idx="39">
                  <c:v>44253</c:v>
                </c:pt>
                <c:pt idx="40">
                  <c:v>44256</c:v>
                </c:pt>
                <c:pt idx="41">
                  <c:v>44257</c:v>
                </c:pt>
                <c:pt idx="42">
                  <c:v>44258</c:v>
                </c:pt>
                <c:pt idx="43">
                  <c:v>44259</c:v>
                </c:pt>
                <c:pt idx="44">
                  <c:v>44260</c:v>
                </c:pt>
                <c:pt idx="45">
                  <c:v>44263</c:v>
                </c:pt>
                <c:pt idx="46">
                  <c:v>44264</c:v>
                </c:pt>
                <c:pt idx="47">
                  <c:v>44265</c:v>
                </c:pt>
                <c:pt idx="48">
                  <c:v>44266</c:v>
                </c:pt>
                <c:pt idx="49">
                  <c:v>44267</c:v>
                </c:pt>
                <c:pt idx="50">
                  <c:v>44270</c:v>
                </c:pt>
                <c:pt idx="51">
                  <c:v>44271</c:v>
                </c:pt>
                <c:pt idx="52">
                  <c:v>44272</c:v>
                </c:pt>
                <c:pt idx="53">
                  <c:v>44273</c:v>
                </c:pt>
                <c:pt idx="54">
                  <c:v>44274</c:v>
                </c:pt>
                <c:pt idx="55">
                  <c:v>44277</c:v>
                </c:pt>
                <c:pt idx="56">
                  <c:v>44278</c:v>
                </c:pt>
                <c:pt idx="57">
                  <c:v>44279</c:v>
                </c:pt>
                <c:pt idx="58">
                  <c:v>44280</c:v>
                </c:pt>
                <c:pt idx="59">
                  <c:v>44281</c:v>
                </c:pt>
                <c:pt idx="60">
                  <c:v>44284</c:v>
                </c:pt>
                <c:pt idx="61">
                  <c:v>44285</c:v>
                </c:pt>
              </c:numCache>
            </c:numRef>
          </c:cat>
          <c:val>
            <c:numRef>
              <c:f>[0]!CH_Price</c:f>
              <c:numCache>
                <c:formatCode>General</c:formatCode>
                <c:ptCount val="62"/>
                <c:pt idx="0">
                  <c:v>221.68</c:v>
                </c:pt>
                <c:pt idx="1">
                  <c:v>222.42</c:v>
                </c:pt>
                <c:pt idx="2">
                  <c:v>217.69</c:v>
                </c:pt>
                <c:pt idx="3">
                  <c:v>217.9</c:v>
                </c:pt>
                <c:pt idx="4">
                  <c:v>212.25</c:v>
                </c:pt>
                <c:pt idx="5">
                  <c:v>218.29</c:v>
                </c:pt>
                <c:pt idx="6">
                  <c:v>219.62</c:v>
                </c:pt>
                <c:pt idx="7">
                  <c:v>217.49</c:v>
                </c:pt>
                <c:pt idx="8">
                  <c:v>214.93</c:v>
                </c:pt>
                <c:pt idx="9">
                  <c:v>216.34</c:v>
                </c:pt>
                <c:pt idx="10">
                  <c:v>213.02</c:v>
                </c:pt>
                <c:pt idx="11">
                  <c:v>212.65</c:v>
                </c:pt>
                <c:pt idx="12">
                  <c:v>216.44</c:v>
                </c:pt>
                <c:pt idx="13">
                  <c:v>224.34</c:v>
                </c:pt>
                <c:pt idx="14">
                  <c:v>224.97</c:v>
                </c:pt>
                <c:pt idx="15">
                  <c:v>225.95</c:v>
                </c:pt>
                <c:pt idx="16">
                  <c:v>229.53</c:v>
                </c:pt>
                <c:pt idx="17">
                  <c:v>232.33</c:v>
                </c:pt>
                <c:pt idx="18">
                  <c:v>232.9</c:v>
                </c:pt>
                <c:pt idx="19">
                  <c:v>238.93</c:v>
                </c:pt>
                <c:pt idx="20">
                  <c:v>231.96</c:v>
                </c:pt>
                <c:pt idx="21">
                  <c:v>239.65</c:v>
                </c:pt>
                <c:pt idx="22">
                  <c:v>239.51</c:v>
                </c:pt>
                <c:pt idx="23">
                  <c:v>243</c:v>
                </c:pt>
                <c:pt idx="24">
                  <c:v>242.01</c:v>
                </c:pt>
                <c:pt idx="25">
                  <c:v>242.2</c:v>
                </c:pt>
                <c:pt idx="26">
                  <c:v>242.47</c:v>
                </c:pt>
                <c:pt idx="27">
                  <c:v>243.77</c:v>
                </c:pt>
                <c:pt idx="28">
                  <c:v>242.82</c:v>
                </c:pt>
                <c:pt idx="29">
                  <c:v>244.49</c:v>
                </c:pt>
                <c:pt idx="30">
                  <c:v>244.99</c:v>
                </c:pt>
                <c:pt idx="31">
                  <c:v>243.7</c:v>
                </c:pt>
                <c:pt idx="32">
                  <c:v>244.2</c:v>
                </c:pt>
                <c:pt idx="33">
                  <c:v>243.79</c:v>
                </c:pt>
                <c:pt idx="34">
                  <c:v>240.97</c:v>
                </c:pt>
                <c:pt idx="35">
                  <c:v>234.51</c:v>
                </c:pt>
                <c:pt idx="36">
                  <c:v>233.27</c:v>
                </c:pt>
                <c:pt idx="37">
                  <c:v>234.55</c:v>
                </c:pt>
                <c:pt idx="38">
                  <c:v>228.99</c:v>
                </c:pt>
                <c:pt idx="39">
                  <c:v>232.38</c:v>
                </c:pt>
                <c:pt idx="40">
                  <c:v>236.94</c:v>
                </c:pt>
                <c:pt idx="41">
                  <c:v>233.87</c:v>
                </c:pt>
                <c:pt idx="42">
                  <c:v>227.56</c:v>
                </c:pt>
                <c:pt idx="43">
                  <c:v>226.73</c:v>
                </c:pt>
                <c:pt idx="44">
                  <c:v>231.6</c:v>
                </c:pt>
                <c:pt idx="45">
                  <c:v>227.39</c:v>
                </c:pt>
                <c:pt idx="46">
                  <c:v>233.78</c:v>
                </c:pt>
                <c:pt idx="47">
                  <c:v>232.42</c:v>
                </c:pt>
                <c:pt idx="48">
                  <c:v>237.13</c:v>
                </c:pt>
                <c:pt idx="49">
                  <c:v>235.75</c:v>
                </c:pt>
                <c:pt idx="50">
                  <c:v>234.81</c:v>
                </c:pt>
                <c:pt idx="51">
                  <c:v>237.71</c:v>
                </c:pt>
                <c:pt idx="52">
                  <c:v>237.04</c:v>
                </c:pt>
                <c:pt idx="53">
                  <c:v>230.72</c:v>
                </c:pt>
                <c:pt idx="54">
                  <c:v>230.35</c:v>
                </c:pt>
                <c:pt idx="55">
                  <c:v>235.99</c:v>
                </c:pt>
                <c:pt idx="56">
                  <c:v>237.58</c:v>
                </c:pt>
                <c:pt idx="57">
                  <c:v>235.46</c:v>
                </c:pt>
                <c:pt idx="58">
                  <c:v>232.34</c:v>
                </c:pt>
                <c:pt idx="59">
                  <c:v>236.48</c:v>
                </c:pt>
                <c:pt idx="60">
                  <c:v>235.24</c:v>
                </c:pt>
                <c:pt idx="61">
                  <c:v>232.61</c:v>
                </c:pt>
              </c:numCache>
            </c:numRef>
          </c:val>
          <c:smooth val="0"/>
          <c:extLst>
            <c:ext xmlns:c16="http://schemas.microsoft.com/office/drawing/2014/chart" uri="{C3380CC4-5D6E-409C-BE32-E72D297353CC}">
              <c16:uniqueId val="{00000003-BAC0-4C74-B1A0-432F30397354}"/>
            </c:ext>
          </c:extLst>
        </c:ser>
        <c:ser>
          <c:idx val="0"/>
          <c:order val="2"/>
          <c:tx>
            <c:v>Buy</c:v>
          </c:tx>
          <c:spPr>
            <a:ln w="28575" cap="rnd">
              <a:noFill/>
              <a:round/>
            </a:ln>
            <a:effectLst/>
          </c:spPr>
          <c:marker>
            <c:symbol val="triangle"/>
            <c:size val="10"/>
            <c:spPr>
              <a:solidFill>
                <a:srgbClr val="00B050"/>
              </a:solidFill>
              <a:ln w="9525">
                <a:noFill/>
              </a:ln>
              <a:effectLst/>
            </c:spPr>
          </c:marker>
          <c:cat>
            <c:numRef>
              <c:f>[0]!CH_DATE</c:f>
              <c:numCache>
                <c:formatCode>General</c:formatCode>
                <c:ptCount val="62"/>
                <c:pt idx="0">
                  <c:v>44195</c:v>
                </c:pt>
                <c:pt idx="1">
                  <c:v>44196</c:v>
                </c:pt>
                <c:pt idx="2">
                  <c:v>44200</c:v>
                </c:pt>
                <c:pt idx="3">
                  <c:v>44201</c:v>
                </c:pt>
                <c:pt idx="4">
                  <c:v>44202</c:v>
                </c:pt>
                <c:pt idx="5">
                  <c:v>44203</c:v>
                </c:pt>
                <c:pt idx="6">
                  <c:v>44204</c:v>
                </c:pt>
                <c:pt idx="7">
                  <c:v>44207</c:v>
                </c:pt>
                <c:pt idx="8">
                  <c:v>44208</c:v>
                </c:pt>
                <c:pt idx="9">
                  <c:v>44209</c:v>
                </c:pt>
                <c:pt idx="10">
                  <c:v>44210</c:v>
                </c:pt>
                <c:pt idx="11">
                  <c:v>44211</c:v>
                </c:pt>
                <c:pt idx="12">
                  <c:v>44215</c:v>
                </c:pt>
                <c:pt idx="13">
                  <c:v>44216</c:v>
                </c:pt>
                <c:pt idx="14">
                  <c:v>44217</c:v>
                </c:pt>
                <c:pt idx="15">
                  <c:v>44218</c:v>
                </c:pt>
                <c:pt idx="16">
                  <c:v>44221</c:v>
                </c:pt>
                <c:pt idx="17">
                  <c:v>44222</c:v>
                </c:pt>
                <c:pt idx="18">
                  <c:v>44223</c:v>
                </c:pt>
                <c:pt idx="19">
                  <c:v>44224</c:v>
                </c:pt>
                <c:pt idx="20">
                  <c:v>44225</c:v>
                </c:pt>
                <c:pt idx="21">
                  <c:v>44228</c:v>
                </c:pt>
                <c:pt idx="22">
                  <c:v>44229</c:v>
                </c:pt>
                <c:pt idx="23">
                  <c:v>44230</c:v>
                </c:pt>
                <c:pt idx="24">
                  <c:v>44231</c:v>
                </c:pt>
                <c:pt idx="25">
                  <c:v>44232</c:v>
                </c:pt>
                <c:pt idx="26">
                  <c:v>44235</c:v>
                </c:pt>
                <c:pt idx="27">
                  <c:v>44236</c:v>
                </c:pt>
                <c:pt idx="28">
                  <c:v>44237</c:v>
                </c:pt>
                <c:pt idx="29">
                  <c:v>44238</c:v>
                </c:pt>
                <c:pt idx="30">
                  <c:v>44239</c:v>
                </c:pt>
                <c:pt idx="31">
                  <c:v>44243</c:v>
                </c:pt>
                <c:pt idx="32">
                  <c:v>44244</c:v>
                </c:pt>
                <c:pt idx="33">
                  <c:v>44245</c:v>
                </c:pt>
                <c:pt idx="34">
                  <c:v>44246</c:v>
                </c:pt>
                <c:pt idx="35">
                  <c:v>44249</c:v>
                </c:pt>
                <c:pt idx="36">
                  <c:v>44250</c:v>
                </c:pt>
                <c:pt idx="37">
                  <c:v>44251</c:v>
                </c:pt>
                <c:pt idx="38">
                  <c:v>44252</c:v>
                </c:pt>
                <c:pt idx="39">
                  <c:v>44253</c:v>
                </c:pt>
                <c:pt idx="40">
                  <c:v>44256</c:v>
                </c:pt>
                <c:pt idx="41">
                  <c:v>44257</c:v>
                </c:pt>
                <c:pt idx="42">
                  <c:v>44258</c:v>
                </c:pt>
                <c:pt idx="43">
                  <c:v>44259</c:v>
                </c:pt>
                <c:pt idx="44">
                  <c:v>44260</c:v>
                </c:pt>
                <c:pt idx="45">
                  <c:v>44263</c:v>
                </c:pt>
                <c:pt idx="46">
                  <c:v>44264</c:v>
                </c:pt>
                <c:pt idx="47">
                  <c:v>44265</c:v>
                </c:pt>
                <c:pt idx="48">
                  <c:v>44266</c:v>
                </c:pt>
                <c:pt idx="49">
                  <c:v>44267</c:v>
                </c:pt>
                <c:pt idx="50">
                  <c:v>44270</c:v>
                </c:pt>
                <c:pt idx="51">
                  <c:v>44271</c:v>
                </c:pt>
                <c:pt idx="52">
                  <c:v>44272</c:v>
                </c:pt>
                <c:pt idx="53">
                  <c:v>44273</c:v>
                </c:pt>
                <c:pt idx="54">
                  <c:v>44274</c:v>
                </c:pt>
                <c:pt idx="55">
                  <c:v>44277</c:v>
                </c:pt>
                <c:pt idx="56">
                  <c:v>44278</c:v>
                </c:pt>
                <c:pt idx="57">
                  <c:v>44279</c:v>
                </c:pt>
                <c:pt idx="58">
                  <c:v>44280</c:v>
                </c:pt>
                <c:pt idx="59">
                  <c:v>44281</c:v>
                </c:pt>
                <c:pt idx="60">
                  <c:v>44284</c:v>
                </c:pt>
                <c:pt idx="61">
                  <c:v>44285</c:v>
                </c:pt>
              </c:numCache>
            </c:numRef>
          </c:cat>
          <c:val>
            <c:numRef>
              <c:f>[0]!CH_Buy</c:f>
              <c:numCache>
                <c:formatCode>General</c:formatCode>
                <c:ptCount val="62"/>
                <c:pt idx="0">
                  <c:v>-10000</c:v>
                </c:pt>
                <c:pt idx="1">
                  <c:v>-10000</c:v>
                </c:pt>
                <c:pt idx="2">
                  <c:v>-10000</c:v>
                </c:pt>
                <c:pt idx="3">
                  <c:v>-10000</c:v>
                </c:pt>
                <c:pt idx="4">
                  <c:v>-10000</c:v>
                </c:pt>
                <c:pt idx="5">
                  <c:v>218.29</c:v>
                </c:pt>
                <c:pt idx="6">
                  <c:v>-10000</c:v>
                </c:pt>
                <c:pt idx="7">
                  <c:v>-10000</c:v>
                </c:pt>
                <c:pt idx="8">
                  <c:v>-10000</c:v>
                </c:pt>
                <c:pt idx="9">
                  <c:v>-10000</c:v>
                </c:pt>
                <c:pt idx="10">
                  <c:v>-10000</c:v>
                </c:pt>
                <c:pt idx="11">
                  <c:v>-10000</c:v>
                </c:pt>
                <c:pt idx="12">
                  <c:v>-10000</c:v>
                </c:pt>
                <c:pt idx="13">
                  <c:v>224.34</c:v>
                </c:pt>
                <c:pt idx="14">
                  <c:v>-10000</c:v>
                </c:pt>
                <c:pt idx="15">
                  <c:v>-10000</c:v>
                </c:pt>
                <c:pt idx="16">
                  <c:v>-10000</c:v>
                </c:pt>
                <c:pt idx="17">
                  <c:v>-10000</c:v>
                </c:pt>
                <c:pt idx="18">
                  <c:v>-10000</c:v>
                </c:pt>
                <c:pt idx="19">
                  <c:v>-10000</c:v>
                </c:pt>
                <c:pt idx="20">
                  <c:v>-10000</c:v>
                </c:pt>
                <c:pt idx="21">
                  <c:v>-10000</c:v>
                </c:pt>
                <c:pt idx="22">
                  <c:v>-10000</c:v>
                </c:pt>
                <c:pt idx="23">
                  <c:v>-10000</c:v>
                </c:pt>
                <c:pt idx="24">
                  <c:v>-10000</c:v>
                </c:pt>
                <c:pt idx="25">
                  <c:v>-10000</c:v>
                </c:pt>
                <c:pt idx="26">
                  <c:v>-10000</c:v>
                </c:pt>
                <c:pt idx="27">
                  <c:v>-10000</c:v>
                </c:pt>
                <c:pt idx="28">
                  <c:v>-10000</c:v>
                </c:pt>
                <c:pt idx="29">
                  <c:v>-10000</c:v>
                </c:pt>
                <c:pt idx="30">
                  <c:v>-10000</c:v>
                </c:pt>
                <c:pt idx="31">
                  <c:v>-10000</c:v>
                </c:pt>
                <c:pt idx="32">
                  <c:v>-10000</c:v>
                </c:pt>
                <c:pt idx="33">
                  <c:v>-10000</c:v>
                </c:pt>
                <c:pt idx="34">
                  <c:v>-10000</c:v>
                </c:pt>
                <c:pt idx="35">
                  <c:v>-10000</c:v>
                </c:pt>
                <c:pt idx="36">
                  <c:v>-10000</c:v>
                </c:pt>
                <c:pt idx="37">
                  <c:v>-10000</c:v>
                </c:pt>
                <c:pt idx="38">
                  <c:v>-10000</c:v>
                </c:pt>
                <c:pt idx="39">
                  <c:v>-10000</c:v>
                </c:pt>
                <c:pt idx="40">
                  <c:v>236.94</c:v>
                </c:pt>
                <c:pt idx="41">
                  <c:v>-10000</c:v>
                </c:pt>
                <c:pt idx="42">
                  <c:v>-10000</c:v>
                </c:pt>
                <c:pt idx="43">
                  <c:v>-10000</c:v>
                </c:pt>
                <c:pt idx="44">
                  <c:v>-10000</c:v>
                </c:pt>
                <c:pt idx="45">
                  <c:v>-10000</c:v>
                </c:pt>
                <c:pt idx="46">
                  <c:v>-10000</c:v>
                </c:pt>
                <c:pt idx="47">
                  <c:v>-10000</c:v>
                </c:pt>
                <c:pt idx="48">
                  <c:v>237.13</c:v>
                </c:pt>
                <c:pt idx="49">
                  <c:v>-10000</c:v>
                </c:pt>
                <c:pt idx="50">
                  <c:v>-10000</c:v>
                </c:pt>
                <c:pt idx="51">
                  <c:v>-10000</c:v>
                </c:pt>
                <c:pt idx="52">
                  <c:v>-10000</c:v>
                </c:pt>
                <c:pt idx="53">
                  <c:v>-10000</c:v>
                </c:pt>
                <c:pt idx="54">
                  <c:v>-10000</c:v>
                </c:pt>
                <c:pt idx="55">
                  <c:v>235.99</c:v>
                </c:pt>
                <c:pt idx="56">
                  <c:v>-10000</c:v>
                </c:pt>
                <c:pt idx="57">
                  <c:v>-10000</c:v>
                </c:pt>
                <c:pt idx="58">
                  <c:v>-10000</c:v>
                </c:pt>
                <c:pt idx="59">
                  <c:v>236.48</c:v>
                </c:pt>
                <c:pt idx="60">
                  <c:v>-10000</c:v>
                </c:pt>
                <c:pt idx="61">
                  <c:v>-10000</c:v>
                </c:pt>
              </c:numCache>
            </c:numRef>
          </c:val>
          <c:smooth val="0"/>
          <c:extLst>
            <c:ext xmlns:c16="http://schemas.microsoft.com/office/drawing/2014/chart" uri="{C3380CC4-5D6E-409C-BE32-E72D297353CC}">
              <c16:uniqueId val="{00000001-4762-458B-98F1-FFADE3A1692E}"/>
            </c:ext>
          </c:extLst>
        </c:ser>
        <c:ser>
          <c:idx val="1"/>
          <c:order val="3"/>
          <c:tx>
            <c:v>Sell</c:v>
          </c:tx>
          <c:spPr>
            <a:ln w="28575" cap="rnd">
              <a:noFill/>
              <a:round/>
            </a:ln>
            <a:effectLst/>
          </c:spPr>
          <c:marker>
            <c:symbol val="circle"/>
            <c:size val="10"/>
            <c:spPr>
              <a:solidFill>
                <a:srgbClr val="FF0000"/>
              </a:solidFill>
              <a:ln w="9525">
                <a:noFill/>
              </a:ln>
              <a:effectLst/>
            </c:spPr>
          </c:marker>
          <c:cat>
            <c:numRef>
              <c:f>[0]!CH_DATE</c:f>
              <c:numCache>
                <c:formatCode>General</c:formatCode>
                <c:ptCount val="62"/>
                <c:pt idx="0">
                  <c:v>44195</c:v>
                </c:pt>
                <c:pt idx="1">
                  <c:v>44196</c:v>
                </c:pt>
                <c:pt idx="2">
                  <c:v>44200</c:v>
                </c:pt>
                <c:pt idx="3">
                  <c:v>44201</c:v>
                </c:pt>
                <c:pt idx="4">
                  <c:v>44202</c:v>
                </c:pt>
                <c:pt idx="5">
                  <c:v>44203</c:v>
                </c:pt>
                <c:pt idx="6">
                  <c:v>44204</c:v>
                </c:pt>
                <c:pt idx="7">
                  <c:v>44207</c:v>
                </c:pt>
                <c:pt idx="8">
                  <c:v>44208</c:v>
                </c:pt>
                <c:pt idx="9">
                  <c:v>44209</c:v>
                </c:pt>
                <c:pt idx="10">
                  <c:v>44210</c:v>
                </c:pt>
                <c:pt idx="11">
                  <c:v>44211</c:v>
                </c:pt>
                <c:pt idx="12">
                  <c:v>44215</c:v>
                </c:pt>
                <c:pt idx="13">
                  <c:v>44216</c:v>
                </c:pt>
                <c:pt idx="14">
                  <c:v>44217</c:v>
                </c:pt>
                <c:pt idx="15">
                  <c:v>44218</c:v>
                </c:pt>
                <c:pt idx="16">
                  <c:v>44221</c:v>
                </c:pt>
                <c:pt idx="17">
                  <c:v>44222</c:v>
                </c:pt>
                <c:pt idx="18">
                  <c:v>44223</c:v>
                </c:pt>
                <c:pt idx="19">
                  <c:v>44224</c:v>
                </c:pt>
                <c:pt idx="20">
                  <c:v>44225</c:v>
                </c:pt>
                <c:pt idx="21">
                  <c:v>44228</c:v>
                </c:pt>
                <c:pt idx="22">
                  <c:v>44229</c:v>
                </c:pt>
                <c:pt idx="23">
                  <c:v>44230</c:v>
                </c:pt>
                <c:pt idx="24">
                  <c:v>44231</c:v>
                </c:pt>
                <c:pt idx="25">
                  <c:v>44232</c:v>
                </c:pt>
                <c:pt idx="26">
                  <c:v>44235</c:v>
                </c:pt>
                <c:pt idx="27">
                  <c:v>44236</c:v>
                </c:pt>
                <c:pt idx="28">
                  <c:v>44237</c:v>
                </c:pt>
                <c:pt idx="29">
                  <c:v>44238</c:v>
                </c:pt>
                <c:pt idx="30">
                  <c:v>44239</c:v>
                </c:pt>
                <c:pt idx="31">
                  <c:v>44243</c:v>
                </c:pt>
                <c:pt idx="32">
                  <c:v>44244</c:v>
                </c:pt>
                <c:pt idx="33">
                  <c:v>44245</c:v>
                </c:pt>
                <c:pt idx="34">
                  <c:v>44246</c:v>
                </c:pt>
                <c:pt idx="35">
                  <c:v>44249</c:v>
                </c:pt>
                <c:pt idx="36">
                  <c:v>44250</c:v>
                </c:pt>
                <c:pt idx="37">
                  <c:v>44251</c:v>
                </c:pt>
                <c:pt idx="38">
                  <c:v>44252</c:v>
                </c:pt>
                <c:pt idx="39">
                  <c:v>44253</c:v>
                </c:pt>
                <c:pt idx="40">
                  <c:v>44256</c:v>
                </c:pt>
                <c:pt idx="41">
                  <c:v>44257</c:v>
                </c:pt>
                <c:pt idx="42">
                  <c:v>44258</c:v>
                </c:pt>
                <c:pt idx="43">
                  <c:v>44259</c:v>
                </c:pt>
                <c:pt idx="44">
                  <c:v>44260</c:v>
                </c:pt>
                <c:pt idx="45">
                  <c:v>44263</c:v>
                </c:pt>
                <c:pt idx="46">
                  <c:v>44264</c:v>
                </c:pt>
                <c:pt idx="47">
                  <c:v>44265</c:v>
                </c:pt>
                <c:pt idx="48">
                  <c:v>44266</c:v>
                </c:pt>
                <c:pt idx="49">
                  <c:v>44267</c:v>
                </c:pt>
                <c:pt idx="50">
                  <c:v>44270</c:v>
                </c:pt>
                <c:pt idx="51">
                  <c:v>44271</c:v>
                </c:pt>
                <c:pt idx="52">
                  <c:v>44272</c:v>
                </c:pt>
                <c:pt idx="53">
                  <c:v>44273</c:v>
                </c:pt>
                <c:pt idx="54">
                  <c:v>44274</c:v>
                </c:pt>
                <c:pt idx="55">
                  <c:v>44277</c:v>
                </c:pt>
                <c:pt idx="56">
                  <c:v>44278</c:v>
                </c:pt>
                <c:pt idx="57">
                  <c:v>44279</c:v>
                </c:pt>
                <c:pt idx="58">
                  <c:v>44280</c:v>
                </c:pt>
                <c:pt idx="59">
                  <c:v>44281</c:v>
                </c:pt>
                <c:pt idx="60">
                  <c:v>44284</c:v>
                </c:pt>
                <c:pt idx="61">
                  <c:v>44285</c:v>
                </c:pt>
              </c:numCache>
            </c:numRef>
          </c:cat>
          <c:val>
            <c:numRef>
              <c:f>[0]!CH_Sell</c:f>
              <c:numCache>
                <c:formatCode>General</c:formatCode>
                <c:ptCount val="62"/>
                <c:pt idx="0">
                  <c:v>-10000</c:v>
                </c:pt>
                <c:pt idx="1">
                  <c:v>-10000</c:v>
                </c:pt>
                <c:pt idx="2">
                  <c:v>-10000</c:v>
                </c:pt>
                <c:pt idx="3">
                  <c:v>-10000</c:v>
                </c:pt>
                <c:pt idx="4">
                  <c:v>212.25</c:v>
                </c:pt>
                <c:pt idx="5">
                  <c:v>-10000</c:v>
                </c:pt>
                <c:pt idx="6">
                  <c:v>-10000</c:v>
                </c:pt>
                <c:pt idx="7">
                  <c:v>-10000</c:v>
                </c:pt>
                <c:pt idx="8">
                  <c:v>214.93</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pt idx="21">
                  <c:v>-10000</c:v>
                </c:pt>
                <c:pt idx="22">
                  <c:v>-10000</c:v>
                </c:pt>
                <c:pt idx="23">
                  <c:v>-10000</c:v>
                </c:pt>
                <c:pt idx="24">
                  <c:v>-10000</c:v>
                </c:pt>
                <c:pt idx="25">
                  <c:v>-10000</c:v>
                </c:pt>
                <c:pt idx="26">
                  <c:v>-10000</c:v>
                </c:pt>
                <c:pt idx="27">
                  <c:v>-10000</c:v>
                </c:pt>
                <c:pt idx="28">
                  <c:v>-10000</c:v>
                </c:pt>
                <c:pt idx="29">
                  <c:v>-10000</c:v>
                </c:pt>
                <c:pt idx="30">
                  <c:v>-10000</c:v>
                </c:pt>
                <c:pt idx="31">
                  <c:v>-10000</c:v>
                </c:pt>
                <c:pt idx="32">
                  <c:v>-10000</c:v>
                </c:pt>
                <c:pt idx="33">
                  <c:v>-10000</c:v>
                </c:pt>
                <c:pt idx="34">
                  <c:v>-10000</c:v>
                </c:pt>
                <c:pt idx="35">
                  <c:v>-10000</c:v>
                </c:pt>
                <c:pt idx="36">
                  <c:v>-10000</c:v>
                </c:pt>
                <c:pt idx="37">
                  <c:v>-10000</c:v>
                </c:pt>
                <c:pt idx="38">
                  <c:v>228.99</c:v>
                </c:pt>
                <c:pt idx="39">
                  <c:v>-10000</c:v>
                </c:pt>
                <c:pt idx="40">
                  <c:v>-10000</c:v>
                </c:pt>
                <c:pt idx="41">
                  <c:v>-10000</c:v>
                </c:pt>
                <c:pt idx="42">
                  <c:v>227.56</c:v>
                </c:pt>
                <c:pt idx="43">
                  <c:v>-10000</c:v>
                </c:pt>
                <c:pt idx="44">
                  <c:v>-10000</c:v>
                </c:pt>
                <c:pt idx="45">
                  <c:v>-10000</c:v>
                </c:pt>
                <c:pt idx="46">
                  <c:v>-10000</c:v>
                </c:pt>
                <c:pt idx="47">
                  <c:v>232.42</c:v>
                </c:pt>
                <c:pt idx="48">
                  <c:v>-10000</c:v>
                </c:pt>
                <c:pt idx="49">
                  <c:v>-10000</c:v>
                </c:pt>
                <c:pt idx="50">
                  <c:v>-10000</c:v>
                </c:pt>
                <c:pt idx="51">
                  <c:v>-10000</c:v>
                </c:pt>
                <c:pt idx="52">
                  <c:v>-10000</c:v>
                </c:pt>
                <c:pt idx="53">
                  <c:v>230.72</c:v>
                </c:pt>
                <c:pt idx="54">
                  <c:v>-10000</c:v>
                </c:pt>
                <c:pt idx="55">
                  <c:v>-10000</c:v>
                </c:pt>
                <c:pt idx="56">
                  <c:v>-10000</c:v>
                </c:pt>
                <c:pt idx="57">
                  <c:v>-10000</c:v>
                </c:pt>
                <c:pt idx="58">
                  <c:v>232.34</c:v>
                </c:pt>
                <c:pt idx="59">
                  <c:v>-10000</c:v>
                </c:pt>
                <c:pt idx="60">
                  <c:v>235.24</c:v>
                </c:pt>
                <c:pt idx="61">
                  <c:v>-10000</c:v>
                </c:pt>
              </c:numCache>
            </c:numRef>
          </c:val>
          <c:smooth val="0"/>
          <c:extLst>
            <c:ext xmlns:c16="http://schemas.microsoft.com/office/drawing/2014/chart" uri="{C3380CC4-5D6E-409C-BE32-E72D297353CC}">
              <c16:uniqueId val="{00000002-4762-458B-98F1-FFADE3A1692E}"/>
            </c:ext>
          </c:extLst>
        </c:ser>
        <c:dLbls>
          <c:showLegendKey val="0"/>
          <c:showVal val="0"/>
          <c:showCatName val="0"/>
          <c:showSerName val="0"/>
          <c:showPercent val="0"/>
          <c:showBubbleSize val="0"/>
        </c:dLbls>
        <c:smooth val="0"/>
        <c:axId val="86299471"/>
        <c:axId val="86299055"/>
      </c:lineChart>
      <c:catAx>
        <c:axId val="86299471"/>
        <c:scaling>
          <c:orientation val="minMax"/>
        </c:scaling>
        <c:delete val="0"/>
        <c:axPos val="b"/>
        <c:numFmt formatCode="[$-409]d\-mmm\-yyyy;@" sourceLinked="0"/>
        <c:majorTickMark val="none"/>
        <c:minorTickMark val="none"/>
        <c:tickLblPos val="low"/>
        <c:spPr>
          <a:noFill/>
          <a:ln w="19050" cap="flat" cmpd="sng" algn="ctr">
            <a:solidFill>
              <a:srgbClr val="00B0F0"/>
            </a:solidFill>
            <a:round/>
          </a:ln>
          <a:effectLst/>
        </c:spPr>
        <c:txPr>
          <a:bodyPr rot="-60000000" spcFirstLastPara="1" vertOverflow="ellipsis" vert="horz" wrap="square" anchor="b" anchorCtr="0"/>
          <a:lstStyle/>
          <a:p>
            <a:pPr>
              <a:defRPr sz="100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86299055"/>
        <c:crosses val="autoZero"/>
        <c:auto val="0"/>
        <c:lblAlgn val="ctr"/>
        <c:lblOffset val="100"/>
        <c:noMultiLvlLbl val="1"/>
      </c:catAx>
      <c:valAx>
        <c:axId val="86299055"/>
        <c:scaling>
          <c:orientation val="minMax"/>
          <c:min val="0"/>
        </c:scaling>
        <c:delete val="0"/>
        <c:axPos val="l"/>
        <c:majorGridlines>
          <c:spPr>
            <a:ln w="9525" cap="flat" cmpd="sng" algn="ctr">
              <a:solidFill>
                <a:schemeClr val="bg1">
                  <a:lumMod val="95000"/>
                </a:schemeClr>
              </a:solidFill>
              <a:round/>
            </a:ln>
            <a:effectLst/>
          </c:spPr>
        </c:majorGridlines>
        <c:numFmt formatCode="General" sourceLinked="0"/>
        <c:majorTickMark val="none"/>
        <c:minorTickMark val="none"/>
        <c:tickLblPos val="nextTo"/>
        <c:spPr>
          <a:noFill/>
          <a:ln w="19050">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86299471"/>
        <c:crosses val="autoZero"/>
        <c:crossBetween val="between"/>
      </c:valAx>
      <c:spPr>
        <a:noFill/>
        <a:ln>
          <a:solidFill>
            <a:srgbClr val="00B0F0"/>
          </a:solidFill>
        </a:ln>
        <a:effectLst/>
      </c:spPr>
    </c:plotArea>
    <c:legend>
      <c:legendPos val="t"/>
      <c:layout>
        <c:manualLayout>
          <c:xMode val="edge"/>
          <c:yMode val="edge"/>
          <c:x val="0.53123560056998009"/>
          <c:y val="1.8257115254729967E-2"/>
          <c:w val="0.45602150685360771"/>
          <c:h val="5.9831405439140957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Concept!$D$5</c:f>
              <c:strCache>
                <c:ptCount val="1"/>
                <c:pt idx="0">
                  <c:v>Closing Price</c:v>
                </c:pt>
              </c:strCache>
            </c:strRef>
          </c:tx>
          <c:spPr>
            <a:ln w="28575" cap="rnd">
              <a:solidFill>
                <a:schemeClr val="accent1"/>
              </a:solidFill>
              <a:round/>
            </a:ln>
            <a:effectLst/>
          </c:spPr>
          <c:marker>
            <c:symbol val="none"/>
          </c:marker>
          <c:cat>
            <c:numRef>
              <c:f>Concept!$C$15:$C$36</c:f>
              <c:numCache>
                <c:formatCode>m/d/yyyy</c:formatCode>
                <c:ptCount val="22"/>
                <c:pt idx="0">
                  <c:v>44252</c:v>
                </c:pt>
                <c:pt idx="1">
                  <c:v>44253</c:v>
                </c:pt>
                <c:pt idx="2">
                  <c:v>44256</c:v>
                </c:pt>
                <c:pt idx="3">
                  <c:v>44257</c:v>
                </c:pt>
                <c:pt idx="4">
                  <c:v>44258</c:v>
                </c:pt>
                <c:pt idx="5">
                  <c:v>44259</c:v>
                </c:pt>
                <c:pt idx="6">
                  <c:v>44260</c:v>
                </c:pt>
                <c:pt idx="7">
                  <c:v>44263</c:v>
                </c:pt>
                <c:pt idx="8">
                  <c:v>44264</c:v>
                </c:pt>
                <c:pt idx="9">
                  <c:v>44265</c:v>
                </c:pt>
                <c:pt idx="10">
                  <c:v>44266</c:v>
                </c:pt>
                <c:pt idx="11">
                  <c:v>44267</c:v>
                </c:pt>
                <c:pt idx="12">
                  <c:v>44270</c:v>
                </c:pt>
                <c:pt idx="13">
                  <c:v>44271</c:v>
                </c:pt>
                <c:pt idx="14">
                  <c:v>44272</c:v>
                </c:pt>
                <c:pt idx="15">
                  <c:v>44273</c:v>
                </c:pt>
                <c:pt idx="16">
                  <c:v>44274</c:v>
                </c:pt>
                <c:pt idx="17">
                  <c:v>44277</c:v>
                </c:pt>
                <c:pt idx="18">
                  <c:v>44278</c:v>
                </c:pt>
                <c:pt idx="19">
                  <c:v>44279</c:v>
                </c:pt>
                <c:pt idx="20">
                  <c:v>44280</c:v>
                </c:pt>
                <c:pt idx="21">
                  <c:v>44281</c:v>
                </c:pt>
              </c:numCache>
            </c:numRef>
          </c:cat>
          <c:val>
            <c:numRef>
              <c:f>Concept!$D$15:$D$36</c:f>
              <c:numCache>
                <c:formatCode>_([$$-409]* #,##0.00_);_([$$-409]* \(#,##0.00\);_([$$-409]* "-"??_);_(@_)</c:formatCode>
                <c:ptCount val="22"/>
                <c:pt idx="0">
                  <c:v>228.99</c:v>
                </c:pt>
                <c:pt idx="1">
                  <c:v>232.38</c:v>
                </c:pt>
                <c:pt idx="2">
                  <c:v>236.94</c:v>
                </c:pt>
                <c:pt idx="3">
                  <c:v>233.87</c:v>
                </c:pt>
                <c:pt idx="4">
                  <c:v>227.56</c:v>
                </c:pt>
                <c:pt idx="5">
                  <c:v>226.73</c:v>
                </c:pt>
                <c:pt idx="6">
                  <c:v>231.6</c:v>
                </c:pt>
                <c:pt idx="7">
                  <c:v>227.39</c:v>
                </c:pt>
                <c:pt idx="8">
                  <c:v>233.78</c:v>
                </c:pt>
                <c:pt idx="9">
                  <c:v>232.42</c:v>
                </c:pt>
                <c:pt idx="10">
                  <c:v>237.13</c:v>
                </c:pt>
                <c:pt idx="11">
                  <c:v>235.75</c:v>
                </c:pt>
                <c:pt idx="12">
                  <c:v>234.81</c:v>
                </c:pt>
                <c:pt idx="13">
                  <c:v>237.71</c:v>
                </c:pt>
                <c:pt idx="14">
                  <c:v>237.04</c:v>
                </c:pt>
                <c:pt idx="15">
                  <c:v>230.72</c:v>
                </c:pt>
                <c:pt idx="16">
                  <c:v>230.35</c:v>
                </c:pt>
                <c:pt idx="17">
                  <c:v>235.99</c:v>
                </c:pt>
                <c:pt idx="18">
                  <c:v>237.58</c:v>
                </c:pt>
                <c:pt idx="19">
                  <c:v>235.46</c:v>
                </c:pt>
                <c:pt idx="20">
                  <c:v>232.34</c:v>
                </c:pt>
                <c:pt idx="21">
                  <c:v>236.48</c:v>
                </c:pt>
              </c:numCache>
            </c:numRef>
          </c:val>
          <c:smooth val="0"/>
          <c:extLst>
            <c:ext xmlns:c16="http://schemas.microsoft.com/office/drawing/2014/chart" uri="{C3380CC4-5D6E-409C-BE32-E72D297353CC}">
              <c16:uniqueId val="{00000000-0678-479E-B74A-B504D8ED4B52}"/>
            </c:ext>
          </c:extLst>
        </c:ser>
        <c:ser>
          <c:idx val="1"/>
          <c:order val="1"/>
          <c:tx>
            <c:strRef>
              <c:f>Concept!$F$37</c:f>
              <c:strCache>
                <c:ptCount val="1"/>
                <c:pt idx="0">
                  <c:v>Weighted Moving Average (5)</c:v>
                </c:pt>
              </c:strCache>
            </c:strRef>
          </c:tx>
          <c:spPr>
            <a:ln w="28575" cap="rnd">
              <a:solidFill>
                <a:schemeClr val="accent2"/>
              </a:solidFill>
              <a:round/>
            </a:ln>
            <a:effectLst/>
          </c:spPr>
          <c:marker>
            <c:symbol val="none"/>
          </c:marker>
          <c:cat>
            <c:numRef>
              <c:f>Concept!$C$15:$C$36</c:f>
              <c:numCache>
                <c:formatCode>m/d/yyyy</c:formatCode>
                <c:ptCount val="22"/>
                <c:pt idx="0">
                  <c:v>44252</c:v>
                </c:pt>
                <c:pt idx="1">
                  <c:v>44253</c:v>
                </c:pt>
                <c:pt idx="2">
                  <c:v>44256</c:v>
                </c:pt>
                <c:pt idx="3">
                  <c:v>44257</c:v>
                </c:pt>
                <c:pt idx="4">
                  <c:v>44258</c:v>
                </c:pt>
                <c:pt idx="5">
                  <c:v>44259</c:v>
                </c:pt>
                <c:pt idx="6">
                  <c:v>44260</c:v>
                </c:pt>
                <c:pt idx="7">
                  <c:v>44263</c:v>
                </c:pt>
                <c:pt idx="8">
                  <c:v>44264</c:v>
                </c:pt>
                <c:pt idx="9">
                  <c:v>44265</c:v>
                </c:pt>
                <c:pt idx="10">
                  <c:v>44266</c:v>
                </c:pt>
                <c:pt idx="11">
                  <c:v>44267</c:v>
                </c:pt>
                <c:pt idx="12">
                  <c:v>44270</c:v>
                </c:pt>
                <c:pt idx="13">
                  <c:v>44271</c:v>
                </c:pt>
                <c:pt idx="14">
                  <c:v>44272</c:v>
                </c:pt>
                <c:pt idx="15">
                  <c:v>44273</c:v>
                </c:pt>
                <c:pt idx="16">
                  <c:v>44274</c:v>
                </c:pt>
                <c:pt idx="17">
                  <c:v>44277</c:v>
                </c:pt>
                <c:pt idx="18">
                  <c:v>44278</c:v>
                </c:pt>
                <c:pt idx="19">
                  <c:v>44279</c:v>
                </c:pt>
                <c:pt idx="20">
                  <c:v>44280</c:v>
                </c:pt>
                <c:pt idx="21">
                  <c:v>44281</c:v>
                </c:pt>
              </c:numCache>
            </c:numRef>
          </c:cat>
          <c:val>
            <c:numRef>
              <c:f>Concept!$F$15:$F$36</c:f>
              <c:numCache>
                <c:formatCode>General</c:formatCode>
                <c:ptCount val="22"/>
                <c:pt idx="0">
                  <c:v>232.86</c:v>
                </c:pt>
                <c:pt idx="1">
                  <c:v>232.17</c:v>
                </c:pt>
                <c:pt idx="2">
                  <c:v>233.57</c:v>
                </c:pt>
                <c:pt idx="3">
                  <c:v>233.79</c:v>
                </c:pt>
                <c:pt idx="4">
                  <c:v>231.86</c:v>
                </c:pt>
                <c:pt idx="5">
                  <c:v>230.12</c:v>
                </c:pt>
                <c:pt idx="6">
                  <c:v>230.15</c:v>
                </c:pt>
                <c:pt idx="7">
                  <c:v>228.84</c:v>
                </c:pt>
                <c:pt idx="8">
                  <c:v>230.29</c:v>
                </c:pt>
                <c:pt idx="9">
                  <c:v>231.29</c:v>
                </c:pt>
                <c:pt idx="10">
                  <c:v>233.54</c:v>
                </c:pt>
                <c:pt idx="11">
                  <c:v>234.63</c:v>
                </c:pt>
                <c:pt idx="12">
                  <c:v>235.14</c:v>
                </c:pt>
                <c:pt idx="13">
                  <c:v>236.11</c:v>
                </c:pt>
                <c:pt idx="14">
                  <c:v>236.61</c:v>
                </c:pt>
                <c:pt idx="15">
                  <c:v>234.68</c:v>
                </c:pt>
                <c:pt idx="16">
                  <c:v>233.07</c:v>
                </c:pt>
                <c:pt idx="17">
                  <c:v>233.69</c:v>
                </c:pt>
                <c:pt idx="18">
                  <c:v>234.76</c:v>
                </c:pt>
                <c:pt idx="19">
                  <c:v>235.13</c:v>
                </c:pt>
                <c:pt idx="20">
                  <c:v>234.57</c:v>
                </c:pt>
                <c:pt idx="21">
                  <c:v>235.29</c:v>
                </c:pt>
              </c:numCache>
            </c:numRef>
          </c:val>
          <c:smooth val="0"/>
          <c:extLst>
            <c:ext xmlns:c16="http://schemas.microsoft.com/office/drawing/2014/chart" uri="{C3380CC4-5D6E-409C-BE32-E72D297353CC}">
              <c16:uniqueId val="{00000002-0678-479E-B74A-B504D8ED4B52}"/>
            </c:ext>
          </c:extLst>
        </c:ser>
        <c:dLbls>
          <c:showLegendKey val="0"/>
          <c:showVal val="0"/>
          <c:showCatName val="0"/>
          <c:showSerName val="0"/>
          <c:showPercent val="0"/>
          <c:showBubbleSize val="0"/>
        </c:dLbls>
        <c:smooth val="0"/>
        <c:axId val="780362351"/>
        <c:axId val="780363183"/>
      </c:lineChart>
      <c:dateAx>
        <c:axId val="78036235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363183"/>
        <c:crosses val="autoZero"/>
        <c:auto val="1"/>
        <c:lblOffset val="100"/>
        <c:baseTimeUnit val="days"/>
      </c:dateAx>
      <c:valAx>
        <c:axId val="780363183"/>
        <c:scaling>
          <c:orientation val="minMax"/>
        </c:scaling>
        <c:delete val="0"/>
        <c:axPos val="l"/>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3623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indzara.com/stock-market-templates/"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1</xdr:col>
      <xdr:colOff>169209</xdr:colOff>
      <xdr:row>3</xdr:row>
      <xdr:rowOff>238124</xdr:rowOff>
    </xdr:from>
    <xdr:to>
      <xdr:col>11</xdr:col>
      <xdr:colOff>923926</xdr:colOff>
      <xdr:row>36</xdr:row>
      <xdr:rowOff>19049</xdr:rowOff>
    </xdr:to>
    <xdr:graphicFrame macro="">
      <xdr:nvGraphicFramePr>
        <xdr:cNvPr id="3" name="Chart 3">
          <a:extLst>
            <a:ext uri="{FF2B5EF4-FFF2-40B4-BE49-F238E27FC236}">
              <a16:creationId xmlns:a16="http://schemas.microsoft.com/office/drawing/2014/main" id="{B896EE34-5EF7-456A-BCAD-4AB2E6DFD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552819</xdr:colOff>
      <xdr:row>2</xdr:row>
      <xdr:rowOff>28720</xdr:rowOff>
    </xdr:from>
    <xdr:to>
      <xdr:col>9</xdr:col>
      <xdr:colOff>1396541</xdr:colOff>
      <xdr:row>3</xdr:row>
      <xdr:rowOff>168705</xdr:rowOff>
    </xdr:to>
    <xdr:grpSp>
      <xdr:nvGrpSpPr>
        <xdr:cNvPr id="4" name="Group 3">
          <a:extLst>
            <a:ext uri="{FF2B5EF4-FFF2-40B4-BE49-F238E27FC236}">
              <a16:creationId xmlns:a16="http://schemas.microsoft.com/office/drawing/2014/main" id="{75B65CC8-9E87-4926-9BA4-38F93CCB360E}"/>
            </a:ext>
          </a:extLst>
        </xdr:cNvPr>
        <xdr:cNvGrpSpPr/>
      </xdr:nvGrpSpPr>
      <xdr:grpSpPr>
        <a:xfrm>
          <a:off x="3915144" y="581170"/>
          <a:ext cx="7358822" cy="473360"/>
          <a:chOff x="1800594" y="1390795"/>
          <a:chExt cx="7358822" cy="464023"/>
        </a:xfrm>
      </xdr:grpSpPr>
      <mc:AlternateContent xmlns:mc="http://schemas.openxmlformats.org/markup-compatibility/2006" xmlns:a14="http://schemas.microsoft.com/office/drawing/2010/main">
        <mc:Choice Requires="a14">
          <xdr:graphicFrame macro="">
            <xdr:nvGraphicFramePr>
              <xdr:cNvPr id="9" name="Period">
                <a:extLst>
                  <a:ext uri="{FF2B5EF4-FFF2-40B4-BE49-F238E27FC236}">
                    <a16:creationId xmlns:a16="http://schemas.microsoft.com/office/drawing/2014/main" id="{00000000-0008-0000-0200-000009000000}"/>
                  </a:ext>
                </a:extLst>
              </xdr:cNvPr>
              <xdr:cNvGraphicFramePr/>
            </xdr:nvGraphicFramePr>
            <xdr:xfrm>
              <a:off x="1800594" y="1390795"/>
              <a:ext cx="4343963" cy="451421"/>
            </xdr:xfrm>
            <a:graphic>
              <a:graphicData uri="http://schemas.microsoft.com/office/drawing/2010/slicer">
                <sle:slicer xmlns:sle="http://schemas.microsoft.com/office/drawing/2010/slicer" name="Period"/>
              </a:graphicData>
            </a:graphic>
          </xdr:graphicFrame>
        </mc:Choice>
        <mc:Fallback xmlns="">
          <xdr:sp macro="" textlink="">
            <xdr:nvSpPr>
              <xdr:cNvPr id="0" name=""/>
              <xdr:cNvSpPr>
                <a:spLocks noTextEdit="1"/>
              </xdr:cNvSpPr>
            </xdr:nvSpPr>
            <xdr:spPr>
              <a:xfrm>
                <a:off x="3915144" y="581170"/>
                <a:ext cx="4343963" cy="4605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 name="Options">
                <a:extLst>
                  <a:ext uri="{FF2B5EF4-FFF2-40B4-BE49-F238E27FC236}">
                    <a16:creationId xmlns:a16="http://schemas.microsoft.com/office/drawing/2014/main" id="{F335416B-F3AB-4258-B454-4E9F7E571535}"/>
                  </a:ext>
                </a:extLst>
              </xdr:cNvPr>
              <xdr:cNvGraphicFramePr/>
            </xdr:nvGraphicFramePr>
            <xdr:xfrm>
              <a:off x="6496050" y="1397618"/>
              <a:ext cx="2663366" cy="457200"/>
            </xdr:xfrm>
            <a:graphic>
              <a:graphicData uri="http://schemas.microsoft.com/office/drawing/2010/slicer">
                <sle:slicer xmlns:sle="http://schemas.microsoft.com/office/drawing/2010/slicer" name="Options"/>
              </a:graphicData>
            </a:graphic>
          </xdr:graphicFrame>
        </mc:Choice>
        <mc:Fallback xmlns="">
          <xdr:sp macro="" textlink="">
            <xdr:nvSpPr>
              <xdr:cNvPr id="0" name=""/>
              <xdr:cNvSpPr>
                <a:spLocks noTextEdit="1"/>
              </xdr:cNvSpPr>
            </xdr:nvSpPr>
            <xdr:spPr>
              <a:xfrm>
                <a:off x="8610600" y="588130"/>
                <a:ext cx="2663366" cy="46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14</xdr:col>
      <xdr:colOff>266700</xdr:colOff>
      <xdr:row>17</xdr:row>
      <xdr:rowOff>161925</xdr:rowOff>
    </xdr:from>
    <xdr:to>
      <xdr:col>15</xdr:col>
      <xdr:colOff>1947431</xdr:colOff>
      <xdr:row>26</xdr:row>
      <xdr:rowOff>166962</xdr:rowOff>
    </xdr:to>
    <xdr:pic>
      <xdr:nvPicPr>
        <xdr:cNvPr id="6" name="Picture 5">
          <a:hlinkClick xmlns:r="http://schemas.openxmlformats.org/officeDocument/2006/relationships" r:id="rId2"/>
          <a:extLst>
            <a:ext uri="{FF2B5EF4-FFF2-40B4-BE49-F238E27FC236}">
              <a16:creationId xmlns:a16="http://schemas.microsoft.com/office/drawing/2014/main" id="{1279FFB6-3EC3-4128-BD99-5D623614CE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4144625" y="3733800"/>
          <a:ext cx="2033156" cy="17004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562596</xdr:colOff>
      <xdr:row>11</xdr:row>
      <xdr:rowOff>104776</xdr:rowOff>
    </xdr:from>
    <xdr:to>
      <xdr:col>18</xdr:col>
      <xdr:colOff>405434</xdr:colOff>
      <xdr:row>33</xdr:row>
      <xdr:rowOff>85725</xdr:rowOff>
    </xdr:to>
    <xdr:graphicFrame macro="">
      <xdr:nvGraphicFramePr>
        <xdr:cNvPr id="2" name="Chart 1">
          <a:extLst>
            <a:ext uri="{FF2B5EF4-FFF2-40B4-BE49-F238E27FC236}">
              <a16:creationId xmlns:a16="http://schemas.microsoft.com/office/drawing/2014/main" id="{4561906D-E145-4061-A27E-AC05B4345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INDZARA.COM" id="{03F46EAE-CE26-45F6-B23F-0899CC079183}" userId="INDZARA.COM"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85.323285995371" createdVersion="6" refreshedVersion="6" minRefreshableVersion="3" recordCount="8" xr:uid="{7479DE59-575C-420E-BFF7-31D782E34247}">
  <cacheSource type="worksheet">
    <worksheetSource name="T_PER_OPTIONS"/>
  </cacheSource>
  <cacheFields count="1">
    <cacheField name="Options" numFmtId="0">
      <sharedItems count="8">
        <s v="5 D"/>
        <s v="MTD"/>
        <s v="1 M"/>
        <s v="3 M"/>
        <s v="6 M"/>
        <s v="YTD"/>
        <s v="1 Y"/>
        <s v="5 Y"/>
      </sharedItems>
    </cacheField>
  </cacheFields>
  <extLst>
    <ext xmlns:x14="http://schemas.microsoft.com/office/spreadsheetml/2009/9/main" uri="{725AE2AE-9491-48be-B2B4-4EB974FC3084}">
      <x14:pivotCacheDefinition pivotCacheId="2715776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85.323286458333" createdVersion="6" refreshedVersion="6" minRefreshableVersion="3" recordCount="3" xr:uid="{CFE8A825-89D3-42ED-8D50-5856EB3BA18D}">
  <cacheSource type="worksheet">
    <worksheetSource name="Table1"/>
  </cacheSource>
  <cacheFields count="1">
    <cacheField name="Options" numFmtId="0">
      <sharedItems count="3">
        <s v="Daily"/>
        <s v="Weekly"/>
        <s v="Monthly"/>
      </sharedItems>
    </cacheField>
  </cacheFields>
  <extLst>
    <ext xmlns:x14="http://schemas.microsoft.com/office/spreadsheetml/2009/9/main" uri="{725AE2AE-9491-48be-B2B4-4EB974FC3084}">
      <x14:pivotCacheDefinition pivotCacheId="1299576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F0C970-18D8-4339-86A9-959E53EE638D}" name="PivotTable1"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F17:F18" firstHeaderRow="1" firstDataRow="1" firstDataCol="1"/>
  <pivotFields count="1">
    <pivotField axis="axisRow" showAll="0">
      <items count="4">
        <item x="0"/>
        <item h="1" x="1"/>
        <item h="1" x="2"/>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404F3-8931-438F-BB25-559E908DF97F}" name="PivotTable10" cacheId="4"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17:B18" firstHeaderRow="1" firstDataRow="1" firstDataCol="1"/>
  <pivotFields count="1">
    <pivotField axis="axisRow" showAll="0" sortType="ascending">
      <items count="9">
        <item h="1" x="0"/>
        <item h="1" x="1"/>
        <item h="1" x="2"/>
        <item x="3"/>
        <item h="1" x="4"/>
        <item h="1" x="5"/>
        <item h="1" x="6"/>
        <item h="1" x="7"/>
        <item t="default"/>
      </items>
    </pivotField>
  </pivotFields>
  <rowFields count="1">
    <field x="0"/>
  </rowFields>
  <rowItems count="1">
    <i>
      <x v="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array.xml><?xml version="1.0" encoding="utf-8"?>
<arrayData xmlns="http://schemas.microsoft.com/office/spreadsheetml/2017/richdata2" count="6">
  <a r="1" c="1261">
    <v t="i">2</v>
    <v t="i">3</v>
    <v t="i">4</v>
    <v t="i">5</v>
    <v t="i">6</v>
    <v t="i">9</v>
    <v t="i">10</v>
    <v t="i">11</v>
    <v t="i">12</v>
    <v t="i">13</v>
    <v t="i">16</v>
    <v t="i">17</v>
    <v t="i">18</v>
    <v t="i">19</v>
    <v t="i">20</v>
    <v t="i">23</v>
    <v t="i">24</v>
    <v t="i">25</v>
    <v t="i">26</v>
    <v t="i">27</v>
    <v t="i">30</v>
    <v t="i">31</v>
    <v t="i">32</v>
    <v t="i">33</v>
    <v t="i">34</v>
    <v t="i">37</v>
    <v t="i">38</v>
    <v t="i">39</v>
    <v t="i">40</v>
    <v t="i">41</v>
    <v t="i">44</v>
    <v t="i">45</v>
    <v t="i">46</v>
    <v t="i">47</v>
    <v t="i">48</v>
    <v t="i">51</v>
    <v t="i">52</v>
    <v t="i">53</v>
    <v t="i">54</v>
    <v t="i">55</v>
    <v t="i">58</v>
    <v t="i">59</v>
    <v t="i">60</v>
    <v t="i">61</v>
    <v t="i">62</v>
    <v t="i">66</v>
    <v t="i">67</v>
    <v t="i">68</v>
    <v t="i">69</v>
    <v t="i">72</v>
    <v t="i">73</v>
    <v t="i">74</v>
    <v t="i">75</v>
    <v t="i">76</v>
    <v t="i">79</v>
    <v t="i">80</v>
    <v t="i">81</v>
    <v t="i">82</v>
    <v t="i">83</v>
    <v t="i">86</v>
    <v t="i">87</v>
    <v t="i">88</v>
    <v t="i">89</v>
    <v t="i">90</v>
    <v t="i">93</v>
    <v t="i">94</v>
    <v t="i">95</v>
    <v t="i">96</v>
    <v t="i">97</v>
    <v t="i">101</v>
    <v t="i">102</v>
    <v t="i">103</v>
    <v t="i">104</v>
    <v t="i">107</v>
    <v t="i">108</v>
    <v t="i">109</v>
    <v t="i">110</v>
    <v t="i">111</v>
    <v t="i">114</v>
    <v t="i">115</v>
    <v t="i">116</v>
    <v t="i">117</v>
    <v t="i">118</v>
    <v t="i">121</v>
    <v t="i">122</v>
    <v t="i">123</v>
    <v t="i">124</v>
    <v t="i">125</v>
    <v t="i">128</v>
    <v t="i">129</v>
    <v t="i">130</v>
    <v t="i">131</v>
    <v t="i">132</v>
    <v t="i">135</v>
    <v t="i">136</v>
    <v t="i">137</v>
    <v t="i">138</v>
    <v t="i">139</v>
    <v t="i">142</v>
    <v t="i">143</v>
    <v t="i">144</v>
    <v t="i">145</v>
    <v t="i">146</v>
    <v t="i">149</v>
    <v t="i">150</v>
    <v t="i">151</v>
    <v t="i">152</v>
    <v t="i">153</v>
    <v t="i">156</v>
    <v t="i">157</v>
    <v t="i">158</v>
    <v t="i">159</v>
    <v t="i">160</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208</v>
    <v t="i">209</v>
    <v t="i">212</v>
    <v t="i">213</v>
    <v t="i">214</v>
    <v t="i">215</v>
    <v t="i">216</v>
    <v t="i">219</v>
    <v t="i">220</v>
    <v t="i">221</v>
    <v t="i">222</v>
    <v t="i">223</v>
    <v t="i">226</v>
    <v t="i">227</v>
    <v t="i">228</v>
    <v t="i">229</v>
    <v t="i">230</v>
    <v t="i">233</v>
    <v t="i">234</v>
    <v t="i">235</v>
    <v t="i">236</v>
    <v t="i">237</v>
    <v t="i">240</v>
    <v t="i">241</v>
    <v t="i">242</v>
    <v t="i">244</v>
    <v t="i">247</v>
    <v t="i">248</v>
    <v t="i">249</v>
    <v t="i">250</v>
    <v t="i">251</v>
    <v t="i">254</v>
    <v t="i">255</v>
    <v t="i">256</v>
    <v t="i">257</v>
    <v t="i">258</v>
    <v t="i">261</v>
    <v t="i">262</v>
    <v t="i">263</v>
    <v t="i">264</v>
    <v t="i">265</v>
    <v t="i">268</v>
    <v t="i">269</v>
    <v t="i">270</v>
    <v t="i">271</v>
    <v t="i">272</v>
    <v t="i">276</v>
    <v t="i">277</v>
    <v t="i">278</v>
    <v t="i">279</v>
    <v t="i">283</v>
    <v t="i">284</v>
    <v t="i">285</v>
    <v t="i">286</v>
    <v t="i">289</v>
    <v t="i">290</v>
    <v t="i">291</v>
    <v t="i">292</v>
    <v t="i">293</v>
    <v t="i">297</v>
    <v t="i">298</v>
    <v t="i">299</v>
    <v t="i">300</v>
    <v t="i">303</v>
    <v t="i">304</v>
    <v t="i">305</v>
    <v t="i">306</v>
    <v t="i">307</v>
    <v t="i">310</v>
    <v t="i">311</v>
    <v t="i">312</v>
    <v t="i">313</v>
    <v t="i">314</v>
    <v t="i">317</v>
    <v t="i">318</v>
    <v t="i">319</v>
    <v t="i">320</v>
    <v t="i">321</v>
    <v t="i">324</v>
    <v t="i">325</v>
    <v t="i">326</v>
    <v t="i">327</v>
    <v t="i">328</v>
    <v t="i">332</v>
    <v t="i">333</v>
    <v t="i">334</v>
    <v t="i">335</v>
    <v t="i">338</v>
    <v t="i">339</v>
    <v t="i">340</v>
    <v t="i">341</v>
    <v t="i">342</v>
    <v t="i">345</v>
    <v t="i">346</v>
    <v t="i">347</v>
    <v t="i">348</v>
    <v t="i">349</v>
    <v t="i">352</v>
    <v t="i">353</v>
    <v t="i">354</v>
    <v t="i">355</v>
    <v t="i">356</v>
    <v t="i">359</v>
    <v t="i">360</v>
    <v t="i">361</v>
    <v t="i">362</v>
    <v t="i">363</v>
    <v t="i">366</v>
    <v t="i">367</v>
    <v t="i">368</v>
    <v t="i">369</v>
    <v t="i">370</v>
    <v t="i">373</v>
    <v t="i">374</v>
    <v t="i">375</v>
    <v t="i">376</v>
    <v t="i">377</v>
    <v t="i">380</v>
    <v t="i">381</v>
    <v t="i">382</v>
    <v t="i">383</v>
    <v t="i">387</v>
    <v t="i">388</v>
    <v t="i">389</v>
    <v t="i">390</v>
    <v t="i">391</v>
    <v t="i">394</v>
    <v t="i">395</v>
    <v t="i">396</v>
    <v t="i">397</v>
    <v t="i">398</v>
    <v t="i">401</v>
    <v t="i">402</v>
    <v t="i">403</v>
    <v t="i">404</v>
    <v t="i">405</v>
    <v t="i">408</v>
    <v t="i">409</v>
    <v t="i">410</v>
    <v t="i">411</v>
    <v t="i">412</v>
    <v t="i">415</v>
    <v t="i">416</v>
    <v t="i">417</v>
    <v t="i">418</v>
    <v t="i">419</v>
    <v t="i">422</v>
    <v t="i">423</v>
    <v t="i">424</v>
    <v t="i">425</v>
    <v t="i">426</v>
    <v t="i">430</v>
    <v t="i">431</v>
    <v t="i">432</v>
    <v t="i">433</v>
    <v t="i">436</v>
    <v t="i">437</v>
    <v t="i">438</v>
    <v t="i">439</v>
    <v t="i">440</v>
    <v t="i">443</v>
    <v t="i">444</v>
    <v t="i">445</v>
    <v t="i">446</v>
    <v t="i">447</v>
    <v t="i">450</v>
    <v t="i">451</v>
    <v t="i">452</v>
    <v t="i">453</v>
    <v t="i">454</v>
    <v t="i">457</v>
    <v t="i">458</v>
    <v t="i">459</v>
    <v t="i">460</v>
    <v t="i">461</v>
    <v t="i">464</v>
    <v t="i">466</v>
    <v t="i">467</v>
    <v t="i">468</v>
    <v t="i">471</v>
    <v t="i">472</v>
    <v t="i">473</v>
    <v t="i">474</v>
    <v t="i">475</v>
    <v t="i">478</v>
    <v t="i">479</v>
    <v t="i">480</v>
    <v t="i">481</v>
    <v t="i">482</v>
    <v t="i">485</v>
    <v t="i">486</v>
    <v t="i">487</v>
    <v t="i">488</v>
    <v t="i">489</v>
    <v t="i">492</v>
    <v t="i">493</v>
    <v t="i">494</v>
    <v t="i">495</v>
    <v t="i">496</v>
    <v t="i">499</v>
    <v t="i">500</v>
    <v t="i">501</v>
    <v t="i">502</v>
    <v t="i">503</v>
    <v t="i">506</v>
    <v t="i">507</v>
    <v t="i">508</v>
    <v t="i">509</v>
    <v t="i">510</v>
    <v t="i">513</v>
    <v t="i">514</v>
    <v t="i">515</v>
    <v t="i">516</v>
    <v t="i">517</v>
    <v t="i">520</v>
    <v t="i">521</v>
    <v t="i">522</v>
    <v t="i">523</v>
    <v t="i">524</v>
    <v t="i">528</v>
    <v t="i">529</v>
    <v t="i">530</v>
    <v t="i">531</v>
    <v t="i">534</v>
    <v t="i">535</v>
    <v t="i">536</v>
    <v t="i">537</v>
    <v t="i">538</v>
    <v t="i">541</v>
    <v t="i">542</v>
    <v t="i">543</v>
    <v t="i">544</v>
    <v t="i">545</v>
    <v t="i">548</v>
    <v t="i">549</v>
    <v t="i">550</v>
    <v t="i">551</v>
    <v t="i">552</v>
    <v t="i">555</v>
    <v t="i">556</v>
    <v t="i">557</v>
    <v t="i">558</v>
    <v t="i">559</v>
    <v t="i">562</v>
    <v t="i">563</v>
    <v t="i">564</v>
    <v t="i">565</v>
    <v t="i">566</v>
    <v t="i">569</v>
    <v t="i">570</v>
    <v t="i">571</v>
    <v t="i">572</v>
    <v t="i">573</v>
    <v t="i">576</v>
    <v t="i">577</v>
    <v t="i">578</v>
    <v t="i">579</v>
    <v t="i">580</v>
    <v t="i">583</v>
    <v t="i">584</v>
    <v t="i">585</v>
    <v t="i">586</v>
    <v t="i">587</v>
    <v t="i">590</v>
    <v t="i">591</v>
    <v t="i">592</v>
    <v t="i">593</v>
    <v t="i">594</v>
    <v t="i">597</v>
    <v t="i">598</v>
    <v t="i">599</v>
    <v t="i">600</v>
    <v t="i">601</v>
    <v t="i">604</v>
    <v t="i">605</v>
    <v t="i">606</v>
    <v t="i">608</v>
    <v t="i">611</v>
    <v t="i">612</v>
    <v t="i">613</v>
    <v t="i">614</v>
    <v t="i">615</v>
    <v t="i">618</v>
    <v t="i">619</v>
    <v t="i">620</v>
    <v t="i">621</v>
    <v t="i">622</v>
    <v t="i">625</v>
    <v t="i">626</v>
    <v t="i">627</v>
    <v t="i">628</v>
    <v t="i">629</v>
    <v t="i">632</v>
    <v t="i">633</v>
    <v t="i">634</v>
    <v t="i">635</v>
    <v t="i">636</v>
    <v t="i">640</v>
    <v t="i">641</v>
    <v t="i">642</v>
    <v t="i">643</v>
    <v t="i">647</v>
    <v t="i">648</v>
    <v t="i">649</v>
    <v t="i">650</v>
    <v t="i">653</v>
    <v t="i">654</v>
    <v t="i">655</v>
    <v t="i">656</v>
    <v t="i">657</v>
    <v t="i">661</v>
    <v t="i">662</v>
    <v t="i">663</v>
    <v t="i">664</v>
    <v t="i">667</v>
    <v t="i">668</v>
    <v t="i">669</v>
    <v t="i">670</v>
    <v t="i">671</v>
    <v t="i">674</v>
    <v t="i">675</v>
    <v t="i">676</v>
    <v t="i">677</v>
    <v t="i">678</v>
    <v t="i">681</v>
    <v t="i">682</v>
    <v t="i">683</v>
    <v t="i">684</v>
    <v t="i">685</v>
    <v t="i">688</v>
    <v t="i">689</v>
    <v t="i">690</v>
    <v t="i">691</v>
    <v t="i">692</v>
    <v t="i">696</v>
    <v t="i">697</v>
    <v t="i">698</v>
    <v t="i">699</v>
    <v t="i">702</v>
    <v t="i">703</v>
    <v t="i">704</v>
    <v t="i">705</v>
    <v t="i">706</v>
    <v t="i">709</v>
    <v t="i">710</v>
    <v t="i">711</v>
    <v t="i">712</v>
    <v t="i">713</v>
    <v t="i">716</v>
    <v t="i">717</v>
    <v t="i">718</v>
    <v t="i">719</v>
    <v t="i">720</v>
    <v t="i">723</v>
    <v t="i">724</v>
    <v t="i">725</v>
    <v t="i">726</v>
    <v t="i">727</v>
    <v t="i">730</v>
    <v t="i">731</v>
    <v t="i">732</v>
    <v t="i">733</v>
    <v t="i">737</v>
    <v t="i">738</v>
    <v t="i">739</v>
    <v t="i">740</v>
    <v t="i">741</v>
    <v t="i">744</v>
    <v t="i">745</v>
    <v t="i">746</v>
    <v t="i">747</v>
    <v t="i">748</v>
    <v t="i">751</v>
    <v t="i">752</v>
    <v t="i">753</v>
    <v t="i">754</v>
    <v t="i">755</v>
    <v t="i">758</v>
    <v t="i">759</v>
    <v t="i">760</v>
    <v t="i">761</v>
    <v t="i">762</v>
    <v t="i">765</v>
    <v t="i">766</v>
    <v t="i">767</v>
    <v t="i">768</v>
    <v t="i">769</v>
    <v t="i">772</v>
    <v t="i">773</v>
    <v t="i">774</v>
    <v t="i">775</v>
    <v t="i">776</v>
    <v t="i">779</v>
    <v t="i">780</v>
    <v t="i">781</v>
    <v t="i">782</v>
    <v t="i">783</v>
    <v t="i">786</v>
    <v t="i">787</v>
    <v t="i">788</v>
    <v t="i">789</v>
    <v t="i">790</v>
    <v t="i">794</v>
    <v t="i">795</v>
    <v t="i">796</v>
    <v t="i">797</v>
    <v t="i">800</v>
    <v t="i">801</v>
    <v t="i">802</v>
    <v t="i">803</v>
    <v t="i">804</v>
    <v t="i">807</v>
    <v t="i">808</v>
    <v t="i">809</v>
    <v t="i">810</v>
    <v t="i">811</v>
    <v t="i">814</v>
    <v t="i">815</v>
    <v t="i">816</v>
    <v t="i">817</v>
    <v t="i">818</v>
    <v t="i">821</v>
    <v t="i">822</v>
    <v t="i">823</v>
    <v t="i">824</v>
    <v t="i">825</v>
    <v t="i">828</v>
    <v t="i">829</v>
    <v t="i">831</v>
    <v t="i">832</v>
    <v t="i">835</v>
    <v t="i">836</v>
    <v t="i">837</v>
    <v t="i">838</v>
    <v t="i">839</v>
    <v t="i">842</v>
    <v t="i">843</v>
    <v t="i">844</v>
    <v t="i">845</v>
    <v t="i">846</v>
    <v t="i">849</v>
    <v t="i">850</v>
    <v t="i">851</v>
    <v t="i">852</v>
    <v t="i">853</v>
    <v t="i">856</v>
    <v t="i">857</v>
    <v t="i">858</v>
    <v t="i">859</v>
    <v t="i">860</v>
    <v t="i">863</v>
    <v t="i">864</v>
    <v t="i">865</v>
    <v t="i">866</v>
    <v t="i">867</v>
    <v t="i">870</v>
    <v t="i">871</v>
    <v t="i">872</v>
    <v t="i">873</v>
    <v t="i">874</v>
    <v t="i">877</v>
    <v t="i">878</v>
    <v t="i">879</v>
    <v t="i">880</v>
    <v t="i">881</v>
    <v t="i">884</v>
    <v t="i">885</v>
    <v t="i">886</v>
    <v t="i">887</v>
    <v t="i">888</v>
    <v t="i">892</v>
    <v t="i">893</v>
    <v t="i">894</v>
    <v t="i">895</v>
    <v t="i">898</v>
    <v t="i">899</v>
    <v t="i">900</v>
    <v t="i">901</v>
    <v t="i">902</v>
    <v t="i">905</v>
    <v t="i">906</v>
    <v t="i">907</v>
    <v t="i">908</v>
    <v t="i">909</v>
    <v t="i">912</v>
    <v t="i">913</v>
    <v t="i">914</v>
    <v t="i">915</v>
    <v t="i">916</v>
    <v t="i">919</v>
    <v t="i">920</v>
    <v t="i">921</v>
    <v t="i">922</v>
    <v t="i">923</v>
    <v t="i">926</v>
    <v t="i">927</v>
    <v t="i">928</v>
    <v t="i">929</v>
    <v t="i">930</v>
    <v t="i">933</v>
    <v t="i">934</v>
    <v t="i">935</v>
    <v t="i">936</v>
    <v t="i">937</v>
    <v t="i">940</v>
    <v t="i">941</v>
    <v t="i">942</v>
    <v t="i">943</v>
    <v t="i">944</v>
    <v t="i">947</v>
    <v t="i">948</v>
    <v t="i">949</v>
    <v t="i">950</v>
    <v t="i">951</v>
    <v t="i">954</v>
    <v t="i">955</v>
    <v t="i">956</v>
    <v t="i">957</v>
    <v t="i">958</v>
    <v t="i">961</v>
    <v t="i">962</v>
    <v t="i">963</v>
    <v t="i">964</v>
    <v t="i">965</v>
    <v t="i">968</v>
    <v t="i">969</v>
    <v t="i">970</v>
    <v t="i">972</v>
    <v t="i">975</v>
    <v t="i">976</v>
    <v t="i">977</v>
    <v t="i">978</v>
    <v t="i">979</v>
    <v t="i">982</v>
    <v t="i">983</v>
    <v t="i">985</v>
    <v t="i">986</v>
    <v t="i">989</v>
    <v t="i">990</v>
    <v t="i">991</v>
    <v t="i">992</v>
    <v t="i">993</v>
    <v t="i">996</v>
    <v t="i">997</v>
    <v t="i">998</v>
    <v t="i">999</v>
    <v t="i">1000</v>
    <v t="i">1003</v>
    <v t="i">1005</v>
    <v t="i">1006</v>
    <v t="i">1007</v>
    <v t="i">1010</v>
    <v t="i">1012</v>
    <v t="i">1013</v>
    <v t="i">1014</v>
    <v t="i">1017</v>
    <v t="i">1018</v>
    <v t="i">1019</v>
    <v t="i">1020</v>
    <v t="i">1021</v>
    <v t="i">1024</v>
    <v t="i">1025</v>
    <v t="i">1026</v>
    <v t="i">1027</v>
    <v t="i">1028</v>
    <v t="i">1032</v>
    <v t="i">1033</v>
    <v t="i">1034</v>
    <v t="i">1035</v>
    <v t="i">1038</v>
    <v t="i">1039</v>
    <v t="i">1040</v>
    <v t="i">1041</v>
    <v t="i">1042</v>
    <v t="i">1045</v>
    <v t="i">1046</v>
    <v t="i">1047</v>
    <v t="i">1048</v>
    <v t="i">1049</v>
    <v t="i">1052</v>
    <v t="i">1053</v>
    <v t="i">1054</v>
    <v t="i">1055</v>
    <v t="i">1056</v>
    <v t="i">1060</v>
    <v t="i">1061</v>
    <v t="i">1062</v>
    <v t="i">1063</v>
    <v t="i">1066</v>
    <v t="i">1067</v>
    <v t="i">1068</v>
    <v t="i">1069</v>
    <v t="i">1070</v>
    <v t="i">1073</v>
    <v t="i">1074</v>
    <v t="i">1075</v>
    <v t="i">1076</v>
    <v t="i">1077</v>
    <v t="i">1080</v>
    <v t="i">1081</v>
    <v t="i">1082</v>
    <v t="i">1083</v>
    <v t="i">1084</v>
    <v t="i">1087</v>
    <v t="i">1088</v>
    <v t="i">1089</v>
    <v t="i">1090</v>
    <v t="i">1091</v>
    <v t="i">1094</v>
    <v t="i">1095</v>
    <v t="i">1096</v>
    <v t="i">1097</v>
    <v t="i">1098</v>
    <v t="i">1101</v>
    <v t="i">1102</v>
    <v t="i">1103</v>
    <v t="i">1104</v>
    <v t="i">1105</v>
    <v t="i">1108</v>
    <v t="i">1109</v>
    <v t="i">1110</v>
    <v t="i">1111</v>
    <v t="i">1112</v>
    <v t="i">1115</v>
    <v t="i">1116</v>
    <v t="i">1117</v>
    <v t="i">1118</v>
    <v t="i">1122</v>
    <v t="i">1123</v>
    <v t="i">1124</v>
    <v t="i">1125</v>
    <v t="i">1126</v>
    <v t="i">1129</v>
    <v t="i">1130</v>
    <v t="i">1131</v>
    <v t="i">1132</v>
    <v t="i">1133</v>
    <v t="i">1136</v>
    <v t="i">1137</v>
    <v t="i">1138</v>
    <v t="i">1139</v>
    <v t="i">1140</v>
    <v t="i">1143</v>
    <v t="i">1144</v>
    <v t="i">1145</v>
    <v t="i">1146</v>
    <v t="i">1147</v>
    <v t="i">1150</v>
    <v t="i">1151</v>
    <v t="i">1152</v>
    <v t="i">1153</v>
    <v t="i">1154</v>
    <v t="i">1158</v>
    <v t="i">1159</v>
    <v t="i">1160</v>
    <v t="i">1161</v>
    <v t="i">1164</v>
    <v t="i">1165</v>
    <v t="i">1166</v>
    <v t="i">1167</v>
    <v t="i">1168</v>
    <v t="i">1171</v>
    <v t="i">1172</v>
    <v t="i">1173</v>
    <v t="i">1174</v>
    <v t="i">1175</v>
    <v t="i">1178</v>
    <v t="i">1179</v>
    <v t="i">1180</v>
    <v t="i">1181</v>
    <v t="i">1182</v>
    <v t="i">1185</v>
    <v t="i">1186</v>
    <v t="i">1187</v>
    <v t="i">1188</v>
    <v t="i">1189</v>
    <v t="i">1192</v>
    <v t="i">1193</v>
    <v t="i">1194</v>
    <v t="i">1196</v>
    <v t="i">1199</v>
    <v t="i">1200</v>
    <v t="i">1201</v>
    <v t="i">1202</v>
    <v t="i">1203</v>
    <v t="i">1206</v>
    <v t="i">1207</v>
    <v t="i">1208</v>
    <v t="i">1209</v>
    <v t="i">1210</v>
    <v t="i">1213</v>
    <v t="i">1214</v>
    <v t="i">1215</v>
    <v t="i">1216</v>
    <v t="i">1217</v>
    <v t="i">1220</v>
    <v t="i">1221</v>
    <v t="i">1222</v>
    <v t="i">1223</v>
    <v t="i">1224</v>
    <v t="i">1227</v>
    <v t="i">1228</v>
    <v t="i">1229</v>
    <v t="i">1230</v>
    <v t="i">1231</v>
    <v t="i">1234</v>
    <v t="i">1235</v>
    <v t="i">1236</v>
    <v t="i">1237</v>
    <v t="i">1238</v>
    <v t="i">1241</v>
    <v t="i">1242</v>
    <v t="i">1243</v>
    <v t="i">1244</v>
    <v t="i">1245</v>
    <v t="i">1248</v>
    <v t="i">1249</v>
    <v t="i">1250</v>
    <v t="i">1251</v>
    <v t="i">1252</v>
    <v t="i">1256</v>
    <v t="i">1257</v>
    <v t="i">1258</v>
    <v t="i">1259</v>
    <v t="i">1262</v>
    <v t="i">1263</v>
    <v t="i">1264</v>
    <v t="i">1265</v>
    <v t="i">1266</v>
    <v t="i">1269</v>
    <v t="i">1270</v>
    <v t="i">1271</v>
    <v t="i">1272</v>
    <v t="i">1273</v>
    <v t="i">1276</v>
    <v t="i">1277</v>
    <v t="i">1278</v>
    <v t="i">1279</v>
    <v t="i">1280</v>
    <v t="i">1283</v>
    <v t="i">1284</v>
    <v t="i">1285</v>
    <v t="i">1286</v>
    <v t="i">1287</v>
    <v t="i">1290</v>
    <v t="i">1291</v>
    <v t="i">1292</v>
    <v t="i">1293</v>
    <v t="i">1294</v>
    <v t="i">1297</v>
    <v t="i">1298</v>
    <v t="i">1299</v>
    <v t="i">1300</v>
    <v t="i">1301</v>
    <v t="i">1304</v>
    <v t="i">1305</v>
    <v t="i">1306</v>
    <v t="i">1307</v>
    <v t="i">1308</v>
    <v t="i">1311</v>
    <v t="i">1312</v>
    <v t="i">1313</v>
    <v t="i">1314</v>
    <v t="i">1315</v>
    <v t="i">1318</v>
    <v t="i">1319</v>
    <v t="i">1320</v>
    <v t="i">1321</v>
    <v t="i">1322</v>
    <v t="i">1325</v>
    <v t="i">1326</v>
    <v t="i">1327</v>
    <v t="i">1328</v>
    <v t="i">1329</v>
    <v t="i">1332</v>
    <v t="i">1333</v>
    <v t="i">1334</v>
    <v t="i">1335</v>
    <v t="i">1336</v>
    <v t="i">1339</v>
    <v t="i">1340</v>
    <v t="i">1341</v>
    <v t="i">1343</v>
    <v t="i">1346</v>
    <v t="i">1347</v>
    <v t="i">1348</v>
    <v t="i">1349</v>
    <v t="i">1350</v>
    <v t="i">1353</v>
    <v t="i">1354</v>
    <v t="i">1355</v>
    <v t="i">1356</v>
    <v t="i">1357</v>
    <v t="i">1360</v>
    <v t="i">1361</v>
    <v t="i">1362</v>
    <v t="i">1363</v>
    <v t="i">1364</v>
    <v t="i">1367</v>
    <v t="i">1368</v>
    <v t="i">1370</v>
    <v t="i">1371</v>
    <v t="i">1374</v>
    <v t="i">1375</v>
    <v t="i">1377</v>
    <v t="i">1378</v>
    <v t="i">1381</v>
    <v t="i">1382</v>
    <v t="i">1383</v>
    <v t="i">1384</v>
    <v t="i">1385</v>
    <v t="i">1388</v>
    <v t="i">1389</v>
    <v t="i">1390</v>
    <v t="i">1391</v>
    <v t="i">1392</v>
    <v t="i">1396</v>
    <v t="i">1397</v>
    <v t="i">1398</v>
    <v t="i">1399</v>
    <v t="i">1402</v>
    <v t="i">1403</v>
    <v t="i">1404</v>
    <v t="i">1405</v>
    <v t="i">1406</v>
    <v t="i">1409</v>
    <v t="i">1410</v>
    <v t="i">1411</v>
    <v t="i">1412</v>
    <v t="i">1413</v>
    <v t="i">1416</v>
    <v t="i">1417</v>
    <v t="i">1418</v>
    <v t="i">1419</v>
    <v t="i">1420</v>
    <v t="i">1424</v>
    <v t="i">1425</v>
    <v t="i">1426</v>
    <v t="i">1427</v>
    <v t="i">1430</v>
    <v t="i">1431</v>
    <v t="i">1432</v>
    <v t="i">1433</v>
    <v t="i">1434</v>
    <v t="i">1437</v>
    <v t="i">1438</v>
    <v t="i">1439</v>
    <v t="i">1440</v>
    <v t="i">1441</v>
    <v t="i">1444</v>
    <v t="i">1445</v>
    <v t="i">1446</v>
    <v t="i">1447</v>
    <v t="i">1448</v>
    <v t="i">1451</v>
    <v t="i">1452</v>
    <v t="i">1453</v>
    <v t="i">1454</v>
    <v t="i">1455</v>
    <v t="i">1458</v>
    <v t="i">1459</v>
    <v t="i">1460</v>
    <v t="i">1461</v>
    <v t="i">1462</v>
    <v t="i">1465</v>
    <v t="i">1466</v>
    <v t="i">1467</v>
    <v t="i">1468</v>
    <v t="i">1469</v>
    <v t="i">1472</v>
    <v t="i">1473</v>
    <v t="i">1474</v>
    <v t="i">1475</v>
    <v t="i">1479</v>
    <v t="i">1480</v>
    <v t="i">1481</v>
    <v t="i">1482</v>
    <v t="i">1483</v>
    <v t="i">1486</v>
    <v t="i">1487</v>
    <v t="i">1488</v>
    <v t="i">1489</v>
    <v t="i">1490</v>
    <v t="i">1493</v>
    <v t="i">1494</v>
    <v t="i">1495</v>
    <v t="i">1496</v>
    <v t="i">1497</v>
    <v t="i">1500</v>
    <v t="i">1501</v>
    <v t="i">1502</v>
    <v t="i">1503</v>
    <v t="i">1504</v>
    <v t="i">1507</v>
    <v t="i">1508</v>
    <v t="i">1509</v>
    <v t="i">1510</v>
    <v t="i">1511</v>
    <v t="i">1514</v>
    <v t="i">1515</v>
    <v t="i">1516</v>
    <v t="i">1517</v>
    <v t="i">1518</v>
    <v t="i">1522</v>
    <v t="i">1523</v>
    <v t="i">1524</v>
    <v t="i">1525</v>
    <v t="i">1528</v>
    <v t="i">1529</v>
    <v t="i">1530</v>
    <v t="i">1531</v>
    <v t="i">1532</v>
    <v t="i">1535</v>
    <v t="i">1536</v>
    <v t="i">1537</v>
    <v t="i">1538</v>
    <v t="i">1539</v>
    <v t="i">1542</v>
    <v t="i">1543</v>
    <v t="i">1544</v>
    <v t="i">1545</v>
    <v t="i">1546</v>
    <v t="i">1549</v>
    <v t="i">1550</v>
    <v t="i">1551</v>
    <v t="i">1552</v>
    <v t="i">1553</v>
    <v t="i">1556</v>
    <v t="i">1557</v>
    <v t="i">1558</v>
    <v t="i">1559</v>
    <v t="i">1563</v>
    <v t="i">1564</v>
    <v t="i">1565</v>
    <v t="i">1566</v>
    <v t="i">1567</v>
    <v t="i">1570</v>
    <v t="i">1571</v>
    <v t="i">1572</v>
    <v t="i">1573</v>
    <v t="i">1574</v>
    <v t="i">1577</v>
    <v t="i">1578</v>
    <v t="i">1579</v>
    <v t="i">1580</v>
    <v t="i">1581</v>
    <v t="i">1584</v>
    <v t="i">1585</v>
    <v t="i">1586</v>
    <v t="i">1587</v>
    <v t="i">1588</v>
    <v t="i">1591</v>
    <v t="i">1592</v>
    <v t="i">1593</v>
    <v t="i">1594</v>
    <v t="i">1595</v>
    <v t="i">1598</v>
    <v t="i">1599</v>
    <v t="i">1600</v>
    <v t="i">1601</v>
    <v t="i">1602</v>
    <v t="i">1605</v>
    <v t="i">1606</v>
    <v t="i">1607</v>
    <v t="i">1608</v>
    <v t="i">1609</v>
    <v t="i">1612</v>
    <v t="i">1613</v>
    <v t="i">1614</v>
    <v t="i">1615</v>
    <v t="i">1616</v>
    <v t="i">1619</v>
    <v t="i">1620</v>
    <v t="i">1621</v>
    <v t="i">1622</v>
    <v t="i">1623</v>
    <v t="i">1627</v>
    <v t="i">1628</v>
    <v t="i">1629</v>
    <v t="i">1630</v>
    <v t="i">1633</v>
    <v t="i">1634</v>
    <v t="i">1635</v>
    <v t="i">1636</v>
    <v t="i">1637</v>
    <v t="i">1640</v>
    <v t="i">1641</v>
    <v t="i">1642</v>
    <v t="i">1643</v>
    <v t="i">1644</v>
    <v t="i">1647</v>
    <v t="i">1648</v>
    <v t="i">1649</v>
    <v t="i">1650</v>
    <v t="i">1651</v>
    <v t="i">1654</v>
    <v t="i">1655</v>
    <v t="i">1656</v>
    <v t="i">1657</v>
    <v t="i">1658</v>
    <v t="i">1661</v>
    <v t="i">1662</v>
    <v t="i">1663</v>
    <v t="i">1664</v>
    <v t="i">1665</v>
    <v t="i">1668</v>
    <v t="i">1669</v>
    <v t="i">1670</v>
    <v t="i">1671</v>
    <v t="i">1672</v>
    <v t="i">1675</v>
    <v t="i">1676</v>
    <v t="i">1677</v>
    <v t="i">1678</v>
    <v t="i">1679</v>
    <v t="i">1682</v>
    <v t="i">1683</v>
    <v t="i">1684</v>
    <v t="i">1685</v>
    <v t="i">1686</v>
    <v t="i">1689</v>
    <v t="i">1690</v>
    <v t="i">1691</v>
    <v t="i">1692</v>
    <v t="i">1693</v>
    <v t="i">1696</v>
    <v t="i">1697</v>
    <v t="i">1698</v>
    <v t="i">1699</v>
    <v t="i">1700</v>
    <v t="i">1703</v>
    <v t="i">1704</v>
    <v t="i">1705</v>
    <v t="i">1707</v>
    <v t="i">1710</v>
    <v t="i">1711</v>
    <v t="i">1712</v>
    <v t="i">1713</v>
    <v t="i">1714</v>
    <v t="i">1717</v>
    <v t="i">1718</v>
    <v t="i">1719</v>
    <v t="i">1720</v>
    <v t="i">1721</v>
    <v t="i">1724</v>
    <v t="i">1725</v>
    <v t="i">1726</v>
    <v t="i">1727</v>
    <v t="i">1728</v>
    <v t="i">1731</v>
    <v t="i">1732</v>
    <v t="i">1733</v>
    <v t="i">1734</v>
    <v t="i">1738</v>
    <v t="i">1739</v>
    <v t="i">1740</v>
    <v t="i">1741</v>
    <v t="i">1745</v>
    <v t="i">1746</v>
    <v t="i">1747</v>
    <v t="i">1748</v>
    <v t="i">1749</v>
    <v t="i">1752</v>
    <v t="i">1753</v>
    <v t="i">1754</v>
    <v t="i">1755</v>
    <v t="i">1756</v>
    <v t="i">1760</v>
    <v t="i">1761</v>
    <v t="i">1762</v>
    <v t="i">1763</v>
    <v t="i">1766</v>
    <v t="i">1767</v>
    <v t="i">1768</v>
    <v t="i">1769</v>
    <v t="i">1770</v>
    <v t="i">1773</v>
    <v t="i">1774</v>
    <v t="i">1775</v>
    <v t="i">1776</v>
    <v t="i">1777</v>
    <v t="i">1780</v>
    <v t="i">1781</v>
    <v t="i">1782</v>
    <v t="i">1783</v>
    <v t="i">1784</v>
    <v t="i">1788</v>
    <v t="i">1789</v>
    <v t="i">1790</v>
    <v t="i">1791</v>
    <v t="i">1794</v>
    <v t="i">1795</v>
    <v t="i">1796</v>
    <v t="i">1797</v>
    <v t="i">1798</v>
    <v t="i">1801</v>
    <v t="i">1802</v>
    <v t="i">1803</v>
    <v t="i">1804</v>
    <v t="i">1805</v>
    <v t="i">1808</v>
    <v t="i">1809</v>
    <v t="i">1810</v>
    <v t="i">1811</v>
    <v t="i">1812</v>
    <v t="i">1815</v>
    <v t="i">1816</v>
    <v t="i">1817</v>
    <v t="i">1818</v>
    <v t="i">1819</v>
    <v t="i">1822</v>
    <v t="i">1823</v>
    <v t="i">1824</v>
    <v t="i">1825</v>
    <v t="i">1826</v>
    <v t="i">1829</v>
  </a>
  <a r="1" c="1261">
    <v>53.54</v>
    <v>54.71</v>
    <v>55.05</v>
    <v>55.23</v>
    <v>55.57</v>
    <v>55.43</v>
    <v>54.56</v>
    <v>55.12</v>
    <v>54.46</v>
    <v>54.42</v>
    <v>54.31</v>
    <v>54.65</v>
    <v>55.35</v>
    <v>55.36</v>
    <v>55.65</v>
    <v>56.46</v>
    <v>56.39</v>
    <v>55.59</v>
    <v>55.78</v>
    <v>51.78</v>
    <v>52.11</v>
    <v>51.44</v>
    <v>50.94</v>
    <v>49.9</v>
    <v>49.87</v>
    <v>50.61</v>
    <v>49.78</v>
    <v>49.87</v>
    <v>49.94</v>
    <v>50.39</v>
    <v>50.07</v>
    <v>51.02</v>
    <v>51.05</v>
    <v>51.51</v>
    <v>51.08</v>
    <v>51.83</v>
    <v>50.51</v>
    <v>50.81</v>
    <v>50.32</v>
    <v>50.62</v>
    <v>50.03</v>
    <v>51.59</v>
    <v>52.12</v>
    <v>51.89</v>
    <v>52.32</v>
    <v>53</v>
    <v>52.85</v>
    <v>52.48</v>
    <v>51.79</v>
    <v>52.13</v>
    <v>52.1</v>
    <v>52.04</v>
    <v>51.62</v>
    <v>51.48</v>
    <v>50.14</v>
    <v>49.83</v>
    <v>49.69</v>
    <v>50.39</v>
    <v>50.13</v>
    <v>50.07</v>
    <v>51.19</v>
    <v>50.99</v>
    <v>51.91</v>
    <v>49.83</v>
    <v>48.43</v>
    <v>49.44</v>
    <v>50.54</v>
    <v>51.17</v>
    <v>51.16</v>
    <v>51.17</v>
    <v>51.38</v>
    <v>51.38</v>
    <v>52.3</v>
    <v>52.59</v>
    <v>53.21</v>
    <v>53.51</v>
    <v>53.74</v>
    <v>53.7</v>
    <v>53.96</v>
    <v>53.09</v>
    <v>55.91</v>
    <v>55.8</v>
    <v>56.57</v>
    <v>56.73</v>
    <v>56.76</v>
    <v>56.19</v>
    <v>56.21</v>
    <v>56.68</v>
    <v>56.58</v>
    <v>56.58</v>
    <v>56.97</v>
    <v>57.39</v>
    <v>57.96</v>
    <v>58.06</v>
    <v>58.2</v>
    <v>58.02</v>
    <v>58.3</v>
    <v>57.94</v>
    <v>58.12</v>
    <v>57.44</v>
    <v>57.56</v>
    <v>57.6</v>
    <v>57.62</v>
    <v>57.67</v>
    <v>57.89</v>
    <v>57.95</v>
    <v>58.17</v>
    <v>58.03</v>
    <v>58.1</v>
    <v>57.89</v>
    <v>57.46</v>
    <v>57.59</v>
    <v>57.67</v>
    <v>57.61</v>
    <v>57.66</v>
    <v>57.43</v>
    <v>56.21</v>
    <v>57.05</v>
    <v>56.53</v>
    <v>56.26</v>
    <v>57.19</v>
    <v>57.25</v>
    <v>56.93</v>
    <v>56.81</v>
    <v>57.76</v>
    <v>57.82</v>
    <v>57.43</v>
    <v>56.9</v>
    <v>57.95</v>
    <v>58.03</v>
    <v>57.4</v>
    <v>57.6</v>
    <v>57.42</v>
    <v>57.24</v>
    <v>57.64</v>
    <v>57.74</v>
    <v>57.8</v>
    <v>58.04</v>
    <v>57.19</v>
    <v>57.11</v>
    <v>56.92</v>
    <v>57.42</v>
    <v>57.22</v>
    <v>57.66</v>
    <v>57.53</v>
    <v>57.25</v>
    <v>59.66</v>
    <v>61</v>
    <v>60.99</v>
    <v>60.63</v>
    <v>60.1</v>
    <v>59.87</v>
    <v>59.92</v>
    <v>59.8</v>
    <v>59.43</v>
    <v>59.21</v>
    <v>58.71</v>
    <v>60.42</v>
    <v>60.47</v>
    <v>60.17</v>
    <v>58.7</v>
    <v>59.02</v>
    <v>58.12</v>
    <v>58.87</v>
    <v>59.65</v>
    <v>60.64</v>
    <v>60.35</v>
    <v>60.86</v>
    <v>61.12</v>
    <v>60.4</v>
    <v>60.53</v>
    <v>60.61</v>
    <v>61.09</v>
    <v>60.26</v>
    <v>59.2</v>
    <v>59.25</v>
    <v>60.22</v>
    <v>59.95</v>
    <v>61.37</v>
    <v>61.01</v>
    <v>61.97</v>
    <v>62.17</v>
    <v>62.98</v>
    <v>62.68</v>
    <v>62.58</v>
    <v>62.3</v>
    <v>63.62</v>
    <v>63.54</v>
    <v>63.54</v>
    <v>63.55</v>
    <v>63.24</v>
    <v>63.28</v>
    <v>62.99</v>
    <v>62.9</v>
    <v>62.14</v>
    <v>62.58</v>
    <v>62.3</v>
    <v>62.3</v>
    <v>62.84</v>
    <v>62.64</v>
    <v>62.62</v>
    <v>63.19</v>
    <v>62.61</v>
    <v>62.7</v>
    <v>62.53</v>
    <v>62.5</v>
    <v>62.3</v>
    <v>62.74</v>
    <v>62.96</v>
    <v>63.52</v>
    <v>63.68</v>
    <v>64.27</v>
    <v>65.78</v>
    <v>65.13</v>
    <v>64.650000000000006</v>
    <v>63.58</v>
    <v>63.17</v>
    <v>63.68</v>
    <v>63.64</v>
    <v>63.43</v>
    <v>63.34</v>
    <v>64.06</v>
    <v>64</v>
    <v>64.72</v>
    <v>64.569999999999993</v>
    <v>64.53</v>
    <v>64.52</v>
    <v>64.62</v>
    <v>64.489999999999995</v>
    <v>64.36</v>
    <v>64.62</v>
    <v>64.62</v>
    <v>64.23</v>
    <v>63.98</v>
    <v>64.94</v>
    <v>64.010000000000005</v>
    <v>64.25</v>
    <v>64.27</v>
    <v>64.400000000000006</v>
    <v>64.989999999999995</v>
    <v>64.73</v>
    <v>64.930000000000007</v>
    <v>64.709999999999994</v>
    <v>64.41</v>
    <v>64.75</v>
    <v>64.64</v>
    <v>64.87</v>
    <v>64.930000000000007</v>
    <v>64.209999999999994</v>
    <v>65.03</v>
    <v>64.87</v>
    <v>64.98</v>
    <v>65.099999999999994</v>
    <v>65.290000000000006</v>
    <v>65.47</v>
    <v>65.709999999999994</v>
    <v>65.86</v>
    <v>65.55</v>
    <v>65.73</v>
    <v>65.56</v>
    <v>65.73</v>
    <v>65.680000000000007</v>
    <v>65.53</v>
    <v>65.48</v>
    <v>65.23</v>
    <v>64.95</v>
    <v>65.48</v>
    <v>65.39</v>
    <v>65.040000000000006</v>
    <v>65.5</v>
    <v>66.400000000000006</v>
    <v>67.53</v>
    <v>67.92</v>
    <v>67.83</v>
    <v>68.27</v>
    <v>68.459999999999994</v>
    <v>69.41</v>
    <v>69.3</v>
    <v>69.08</v>
    <v>68.81</v>
    <v>69</v>
    <v>68.94</v>
    <v>69.040000000000006</v>
    <v>69.31</v>
    <v>68.459999999999994</v>
    <v>68.38</v>
    <v>68.430000000000007</v>
    <v>69.41</v>
    <v>67.48</v>
    <v>67.709999999999994</v>
    <v>67.69</v>
    <v>68.45</v>
    <v>68.680000000000007</v>
    <v>68.77</v>
    <v>69.62</v>
    <v>69.959999999999994</v>
    <v>70.41</v>
    <v>69.84</v>
    <v>70.099999999999994</v>
    <v>71.760000000000005</v>
    <v>72.28</v>
    <v>72.52</v>
    <v>72.39</v>
    <v>71.95</v>
    <v>70.319999999999993</v>
    <v>69.78</v>
    <v>70.650000000000006</v>
    <v>70.27</v>
    <v>69.900000000000006</v>
    <v>70</v>
    <v>70.87</v>
    <v>69.91</v>
    <v>70.27</v>
    <v>70.260000000000005</v>
    <v>71.209999999999994</v>
    <v>70.53</v>
    <v>69.209999999999994</v>
    <v>69.8</v>
    <v>68.489999999999995</v>
    <v>68.930000000000007</v>
    <v>68.17</v>
    <v>69.08</v>
    <v>68.569999999999993</v>
    <v>69.459999999999994</v>
    <v>69.98</v>
    <v>69.989999999999995</v>
    <v>71.150000000000006</v>
    <v>71.77</v>
    <v>72.78</v>
    <v>73.349999999999994</v>
    <v>73.3</v>
    <v>73.86</v>
    <v>74.22</v>
    <v>73.790000000000006</v>
    <v>73.599999999999994</v>
    <v>74.19</v>
    <v>74.05</v>
    <v>73.16</v>
    <v>73.040000000000006</v>
    <v>72.7</v>
    <v>72.58</v>
    <v>72.260000000000005</v>
    <v>72.150000000000006</v>
    <v>72.680000000000007</v>
    <v>72.400000000000006</v>
    <v>72.790000000000006</v>
    <v>72.47</v>
    <v>71.41</v>
    <v>72.5</v>
    <v>73.59</v>
    <v>73.22</v>
    <v>73.650000000000006</v>
    <v>72.400000000000006</v>
    <v>72.489999999999995</v>
    <v>72.150000000000006</v>
    <v>73.16</v>
    <v>72.72</v>
    <v>72.69</v>
    <v>72.819999999999993</v>
    <v>72.83</v>
    <v>73.05</v>
    <v>74.010000000000005</v>
    <v>74.77</v>
    <v>73.94</v>
    <v>73.61</v>
    <v>73.400000000000006</v>
    <v>74.34</v>
    <v>73.98</v>
    <v>74.760000000000005</v>
    <v>74.680000000000007</v>
    <v>75.209999999999994</v>
    <v>74.77</v>
    <v>75.31</v>
    <v>75.16</v>
    <v>75.44</v>
    <v>74.94</v>
    <v>74.209999999999994</v>
    <v>74.41</v>
    <v>73.260000000000005</v>
    <v>73.260000000000005</v>
    <v>73.849999999999994</v>
    <v>73.87</v>
    <v>74.489999999999995</v>
    <v>74.61</v>
    <v>74.260000000000005</v>
    <v>74.69</v>
    <v>75.97</v>
    <v>76</v>
    <v>76.290000000000006</v>
    <v>76.290000000000006</v>
    <v>76.42</v>
    <v>77.12</v>
    <v>77.489999999999995</v>
    <v>77.650000000000006</v>
    <v>77.59</v>
    <v>77.61</v>
    <v>77.91</v>
    <v>78.81</v>
    <v>78.83</v>
    <v>78.86</v>
    <v>78.63</v>
    <v>78.760000000000005</v>
    <v>83.81</v>
    <v>83.89</v>
    <v>83.18</v>
    <v>83.18</v>
    <v>84.05</v>
    <v>84.14</v>
    <v>84.47</v>
    <v>84.27</v>
    <v>84.56</v>
    <v>84.09</v>
    <v>83.87</v>
    <v>83.93</v>
    <v>84.05</v>
    <v>82.98</v>
    <v>83.2</v>
    <v>82.4</v>
    <v>82.53</v>
    <v>83.72</v>
    <v>83.11</v>
    <v>83.26</v>
    <v>83.87</v>
    <v>84.88</v>
    <v>83.34</v>
    <v>84.17</v>
    <v>84.26</v>
    <v>81.08</v>
    <v>81.59</v>
    <v>82.78</v>
    <v>82.49</v>
    <v>84.16</v>
    <v>85.23</v>
    <v>85.58</v>
    <v>85.35</v>
    <v>84.69</v>
    <v>86.85</v>
    <v>86.38</v>
    <v>85.83</v>
    <v>85.52</v>
    <v>85.5</v>
    <v>85.51</v>
    <v>85.4</v>
    <v>85.71</v>
    <v>85.72</v>
    <v>85.54</v>
    <v>85.95</v>
    <v>86.35</v>
    <v>87.11</v>
    <v>88.19</v>
    <v>88.28</v>
    <v>88.22</v>
    <v>87.82</v>
    <v>88.08</v>
    <v>89.6</v>
    <v>88.35</v>
    <v>90.14</v>
    <v>90.1</v>
    <v>90</v>
    <v>91.61</v>
    <v>91.9</v>
    <v>91.82</v>
    <v>92.33</v>
    <v>94.06</v>
    <v>93.92</v>
    <v>92.74</v>
    <v>95.01</v>
    <v>94.26</v>
    <v>91.78</v>
    <v>88</v>
    <v>91.33</v>
    <v>89.61</v>
    <v>85.01</v>
    <v>88.18</v>
    <v>89.13</v>
    <v>89.83</v>
    <v>90.81</v>
    <v>92.66</v>
    <v>92</v>
    <v>92.72</v>
    <v>91.49</v>
    <v>91.73</v>
    <v>94.06</v>
    <v>95.42</v>
    <v>94.2</v>
    <v>93.77</v>
    <v>92.85</v>
    <v>93.05</v>
    <v>93.64</v>
    <v>93.32</v>
    <v>93.86</v>
    <v>94.43</v>
    <v>96.54</v>
    <v>96.77</v>
    <v>94.41</v>
    <v>93.85</v>
    <v>94.18</v>
    <v>94.6</v>
    <v>92.89</v>
    <v>93.13</v>
    <v>92.48</v>
    <v>89.79</v>
    <v>87.18</v>
    <v>93.78</v>
    <v>89.47</v>
    <v>89.39</v>
    <v>91.27</v>
    <v>88.52</v>
    <v>89.71</v>
    <v>92.33</v>
    <v>92.38</v>
    <v>90.23</v>
    <v>90.77</v>
    <v>92.88</v>
    <v>91.86</v>
    <v>93.58</v>
    <v>93.08</v>
    <v>94.17</v>
    <v>96.07</v>
    <v>96.44</v>
    <v>96.11</v>
    <v>95</v>
    <v>95.35</v>
    <v>93.12</v>
    <v>92.31</v>
    <v>94.26</v>
    <v>95.82</v>
    <v>93.52</v>
    <v>95</v>
    <v>93.51</v>
    <v>94.07</v>
    <v>95.16</v>
    <v>96.22</v>
    <v>95.81</v>
    <v>96.94</v>
    <v>97.91</v>
    <v>97.7</v>
    <v>98.03</v>
    <v>97.32</v>
    <v>97.15</v>
    <v>96.18</v>
    <v>96.36</v>
    <v>97.6</v>
    <v>97.5</v>
    <v>98.66</v>
    <v>98.31</v>
    <v>98.36</v>
    <v>98.01</v>
    <v>98.95</v>
    <v>98.84</v>
    <v>100.79</v>
    <v>101.67</v>
    <v>102.19</v>
    <v>102.49</v>
    <v>100.88</v>
    <v>101.63</v>
    <v>101.05</v>
    <v>101.31</v>
    <v>100.85</v>
    <v>101.42</v>
    <v>100.13</v>
    <v>100.86</v>
    <v>100.86</v>
    <v>101.87</v>
    <v>101.14</v>
    <v>100.41</v>
    <v>98.39</v>
    <v>99.08</v>
    <v>97.54</v>
    <v>98.63</v>
    <v>98.61</v>
    <v>100.01</v>
    <v>99.05</v>
    <v>99.76</v>
    <v>101.16</v>
    <v>101.85</v>
    <v>102.12</v>
    <v>101.98</v>
    <v>104.19</v>
    <v>105.43</v>
    <v>104.91</v>
    <v>105.95</v>
    <v>105.12</v>
    <v>104.4</v>
    <v>106.27</v>
    <v>107.97</v>
    <v>107.66</v>
    <v>110.83</v>
    <v>109.62</v>
    <v>107.68</v>
    <v>105.37</v>
    <v>106.08</v>
    <v>106.28</v>
    <v>107.57</v>
    <v>108.04</v>
    <v>108.13</v>
    <v>108.88</v>
    <v>109.49</v>
    <v>109.67</v>
    <v>109</v>
    <v>108.21</v>
    <v>109.56</v>
    <v>107.66</v>
    <v>107.64</v>
    <v>107.58</v>
    <v>106.87</v>
    <v>105.98</v>
    <v>107.06</v>
    <v>107.56</v>
    <v>108.4</v>
    <v>109.6</v>
    <v>110.26</v>
    <v>112.02</v>
    <v>111.95</v>
    <v>112.33</v>
    <v>111.71</v>
    <v>108.49</v>
    <v>108.74</v>
    <v>108.21</v>
    <v>109.38</v>
    <v>111.24</v>
    <v>111.71</v>
    <v>112.91</v>
    <v>113.37</v>
    <v>112.14</v>
    <v>113.21</v>
    <v>111.7</v>
    <v>113.57</v>
    <v>114.26</v>
    <v>114.67</v>
    <v>114.45</v>
    <v>113.98</v>
    <v>114.41</v>
    <v>114.37</v>
    <v>115.61</v>
    <v>115.15</v>
    <v>115.17</v>
    <v>112.79</v>
    <v>112.13</v>
    <v>110.85</v>
    <v>112.26</v>
    <v>106.16</v>
    <v>105.91</v>
    <v>109.57</v>
    <v>107.6</v>
    <v>111</v>
    <v>110.71</v>
    <v>108.5</v>
    <v>108.66</v>
    <v>109.63</v>
    <v>108.1</v>
    <v>102.32</v>
    <v>108.3</v>
    <v>106.96</v>
    <v>103.85</v>
    <v>103.73</v>
    <v>106.81</v>
    <v>105.92</v>
    <v>106.16</v>
    <v>107.51</v>
    <v>107.72</v>
    <v>111.96</v>
    <v>111.75</v>
    <v>109.57</v>
    <v>106.87</v>
    <v>106.94</v>
    <v>104.97</v>
    <v>107.28</v>
    <v>108.29</v>
    <v>104.62</v>
    <v>101.71</v>
    <v>103.11</v>
    <v>103.07</v>
    <v>106.47</v>
    <v>107.14</v>
    <v>111.12</v>
    <v>110.19</v>
    <v>110.89</v>
    <v>112.09</v>
    <v>108.52</v>
    <v>109.19</v>
    <v>104.82</v>
    <v>107.59</v>
    <v>108.59</v>
    <v>109.08</v>
    <v>109.45</v>
    <v>106.03</v>
    <v>102.89</v>
    <v>103.97</v>
    <v>103.69</v>
    <v>101.51</v>
    <v>98.23</v>
    <v>94.13</v>
    <v>100.56</v>
    <v>101.18</v>
    <v>100.39</v>
    <v>101.57</v>
    <v>101.12</v>
    <v>97.4</v>
    <v>101.93</v>
    <v>102.06</v>
    <v>102.8</v>
    <v>104.27</v>
    <v>103.6</v>
    <v>102.8</v>
    <v>102.05</v>
    <v>105.01</v>
    <v>105.38</v>
    <v>106.12</v>
    <v>107.71</v>
    <v>105.68</v>
    <v>106.71</v>
    <v>106.2</v>
    <v>107.17</v>
    <v>105.08</v>
    <v>102.94</v>
    <v>106.38</v>
    <v>104.43</v>
    <v>102.78</v>
    <v>105.74</v>
    <v>107.22</v>
    <v>106.03</v>
    <v>105.27</v>
    <v>105.67</v>
    <v>105.25</v>
    <v>106.89</v>
    <v>106.81</v>
    <v>106.9</v>
    <v>108.22</v>
    <v>108.17</v>
    <v>107.15</v>
    <v>109.41</v>
    <v>110.97</v>
    <v>111.59</v>
    <v>112.36</v>
    <v>112.17</v>
    <v>112.03</v>
    <v>112.53</v>
    <v>112.26</v>
    <v>111.7</v>
    <v>111.75</v>
    <v>110.39</v>
    <v>110.51</v>
    <v>112.83</v>
    <v>113.62</v>
    <v>114.5</v>
    <v>114.59</v>
    <v>115.91</v>
    <v>117.57</v>
    <v>117.65</v>
    <v>117.52</v>
    <v>120.22</v>
    <v>117.05</v>
    <v>117.66</v>
    <v>117.91</v>
    <v>116.77</v>
    <v>116.93</v>
    <v>117.94</v>
    <v>119.02</v>
    <v>119.19</v>
    <v>119.97</v>
    <v>119.36</v>
    <v>119.89</v>
    <v>119.93</v>
    <v>119.28</v>
    <v>120.19</v>
    <v>120.33</v>
    <v>120.95</v>
    <v>121.05</v>
    <v>120.77</v>
    <v>121.77</v>
    <v>123.37</v>
    <v>123.76</v>
    <v>125.44</v>
    <v>125.01</v>
    <v>129.15</v>
    <v>129.88999999999999</v>
    <v>129.77000000000001</v>
    <v>130.6</v>
    <v>127.88</v>
    <v>126.21</v>
    <v>128.9</v>
    <v>128.15</v>
    <v>125.52</v>
    <v>125.51</v>
    <v>125.5</v>
    <v>127.13</v>
    <v>123.35</v>
    <v>124.73</v>
    <v>126.02</v>
    <v>128.93</v>
    <v>128.07</v>
    <v>126.22</v>
    <v>126.9</v>
    <v>127.67</v>
    <v>126.18</v>
    <v>126.24</v>
    <v>126.16</v>
    <v>124.94</v>
    <v>125.73</v>
    <v>123.68</v>
    <v>119.84</v>
    <v>123.16</v>
    <v>125.83</v>
    <v>127.82</v>
    <v>131.4</v>
    <v>132.6</v>
    <v>132.1</v>
    <v>131.49</v>
    <v>132.32</v>
    <v>132.44999999999999</v>
    <v>132.85</v>
    <v>135.16</v>
    <v>135.69</v>
    <v>136.94999999999999</v>
    <v>136.97</v>
    <v>137.78</v>
    <v>133.43</v>
    <v>133.93</v>
    <v>134.15</v>
    <v>133.96</v>
    <v>135.68</v>
    <v>136.58000000000001</v>
    <v>137.46</v>
    <v>137.06</v>
    <v>136.96</v>
    <v>136.46</v>
    <v>137.85</v>
    <v>138.4</v>
    <v>138.9</v>
    <v>138.9</v>
    <v>137.08000000000001</v>
    <v>136.27000000000001</v>
    <v>136.41999999999999</v>
    <v>136.62</v>
    <v>138.43</v>
    <v>139.29</v>
    <v>140.72</v>
    <v>140.19</v>
    <v>141.34</v>
    <v>141.03</v>
    <v>140.35</v>
    <v>136.27000000000001</v>
    <v>138.06</v>
    <v>136.9</v>
    <v>132.21</v>
    <v>134.69</v>
    <v>135.28</v>
    <v>138.88999999999999</v>
    <v>137.71</v>
    <v>135.79</v>
    <v>138.6</v>
    <v>133.97999999999999</v>
    <v>133.68</v>
    <v>136.13</v>
    <v>138.41</v>
    <v>137.26</v>
    <v>138.79</v>
    <v>137.78</v>
    <v>133.38999999999999</v>
    <v>135.44999999999999</v>
    <v>135.74</v>
    <v>135.56</v>
    <v>138.12</v>
    <v>137.86000000000001</v>
    <v>136.04</v>
    <v>137.63</v>
    <v>140.05000000000001</v>
    <v>139.1</v>
    <v>137.52000000000001</v>
    <v>136.08000000000001</v>
    <v>136.12</v>
    <v>137.52000000000001</v>
    <v>137.32</v>
    <v>136.33000000000001</v>
    <v>137.38999999999999</v>
    <v>138.52000000000001</v>
    <v>141.07</v>
    <v>139.44</v>
    <v>139.13999999999999</v>
    <v>137.38</v>
    <v>139.36000000000001</v>
    <v>139.54</v>
    <v>137.72999999999999</v>
    <v>139.03</v>
    <v>137.07</v>
    <v>134.65</v>
    <v>136.28</v>
    <v>138.12</v>
    <v>137.12</v>
    <v>135.66999999999999</v>
    <v>138.24</v>
    <v>139.1</v>
    <v>139.68</v>
    <v>139.55000000000001</v>
    <v>141.57499999999999</v>
    <v>140.41</v>
    <v>139.69</v>
    <v>137.41</v>
    <v>138.43</v>
    <v>136.37</v>
    <v>137.24</v>
    <v>139.94</v>
    <v>140.72999999999999</v>
    <v>144.19</v>
    <v>142.83000000000001</v>
    <v>144.61000000000001</v>
    <v>143.37</v>
    <v>143.72</v>
    <v>144.55000000000001</v>
    <v>144.46</v>
    <v>144.06</v>
    <v>144.26</v>
    <v>145.96</v>
    <v>146.11000000000001</v>
    <v>147.07</v>
    <v>147.31</v>
    <v>148.06</v>
    <v>149.97</v>
    <v>150.34</v>
    <v>150.38999999999999</v>
    <v>149.62</v>
    <v>149.47999999999999</v>
    <v>149.59</v>
    <v>151.22999999999999</v>
    <v>152.03</v>
    <v>152.32</v>
    <v>151.38</v>
    <v>149.55000000000001</v>
    <v>149.31</v>
    <v>149.85</v>
    <v>149.93</v>
    <v>151.75</v>
    <v>151.36000000000001</v>
    <v>151.13</v>
    <v>151.69999999999999</v>
    <v>153.24</v>
    <v>154.53</v>
    <v>155.53</v>
    <v>154.69</v>
    <v>154.37</v>
    <v>155.71</v>
    <v>157.41</v>
    <v>157.41</v>
    <v>157.38</v>
    <v>158.66999999999999</v>
    <v>158.96</v>
    <v>157.59</v>
    <v>157.69999999999999</v>
    <v>160.62</v>
    <v>158.62</v>
    <v>159.03</v>
    <v>157.58000000000001</v>
    <v>160.09</v>
    <v>162.09</v>
    <v>161.34</v>
    <v>163.28</v>
    <v>162.13</v>
    <v>163.18</v>
    <v>166.17</v>
    <v>167.1</v>
    <v>166.5</v>
    <v>165.7</v>
    <v>166.72</v>
    <v>165.04</v>
    <v>162.28</v>
    <v>165.46</v>
    <v>168.04</v>
    <v>172.78</v>
    <v>170.23</v>
    <v>174.38</v>
    <v>180.12</v>
    <v>179.9</v>
    <v>183.63</v>
    <v>183.89</v>
    <v>188.7</v>
    <v>184.44</v>
    <v>184.71</v>
    <v>183.71</v>
    <v>185.35</v>
    <v>187.23</v>
    <v>187.28</v>
    <v>184.42</v>
    <v>178.59</v>
    <v>170.89</v>
    <v>168.07</v>
    <v>170.17</v>
    <v>158.18</v>
    <v>162.01</v>
    <v>172.79</v>
    <v>164.51</v>
    <v>170.55</v>
    <v>166.27</v>
    <v>161.57</v>
    <v>150.62</v>
    <v>160.91999999999999</v>
    <v>153.63</v>
    <v>139.06</v>
    <v>158.83000000000001</v>
    <v>135.41999999999999</v>
    <v>146.57</v>
    <v>140.4</v>
    <v>142.71</v>
    <v>137.35</v>
    <v>135.97999999999999</v>
    <v>148.34</v>
    <v>146.91999999999999</v>
    <v>156.11000000000001</v>
    <v>149.69999999999999</v>
    <v>160.22999999999999</v>
    <v>157.71</v>
    <v>152.11000000000001</v>
    <v>155.26</v>
    <v>153.83000000000001</v>
    <v>165.27</v>
    <v>163.49</v>
    <v>165.13</v>
    <v>165.14</v>
    <v>165.51</v>
    <v>173.7</v>
    <v>171.88</v>
    <v>177.04</v>
    <v>178.6</v>
    <v>175.06</v>
    <v>167.82</v>
    <v>173.52</v>
    <v>171.42</v>
    <v>174.55</v>
    <v>174.05</v>
    <v>169.81</v>
    <v>177.43</v>
    <v>179.21</v>
    <v>174.57</v>
    <v>178.84</v>
    <v>180.76</v>
    <v>182.54</v>
    <v>183.6</v>
    <v>184.68</v>
    <v>186.74</v>
    <v>182.51</v>
    <v>179.75</v>
    <v>180.53</v>
    <v>183.16</v>
    <v>184.91</v>
    <v>183.63</v>
    <v>185.66</v>
    <v>183.43</v>
    <v>183.51</v>
    <v>181.57</v>
    <v>181.81</v>
    <v>181.4</v>
    <v>183.25</v>
    <v>182.83</v>
    <v>184.91</v>
    <v>185.36</v>
    <v>182.92</v>
    <v>187.2</v>
    <v>188.36</v>
    <v>189.8</v>
    <v>196.84</v>
    <v>186.27</v>
    <v>187.74</v>
    <v>188.94</v>
    <v>193.57</v>
    <v>194.24</v>
    <v>196.32</v>
    <v>195.15</v>
    <v>200.57</v>
    <v>201.91</v>
    <v>197.84</v>
    <v>200.34</v>
    <v>196.33</v>
    <v>198.44</v>
    <v>203.51</v>
    <v>204.7</v>
    <v>206.26</v>
    <v>210.7</v>
    <v>208.25</v>
    <v>212.83</v>
    <v>214.32</v>
    <v>213.67</v>
    <v>207.07</v>
    <v>208.35</v>
    <v>208.04</v>
    <v>203.92</v>
    <v>202.88</v>
    <v>211.6</v>
    <v>208.75</v>
    <v>211.75</v>
    <v>202.54</v>
    <v>201.3</v>
    <v>203.85</v>
    <v>202.02</v>
    <v>204.06</v>
    <v>203.9</v>
    <v>205.01</v>
    <v>216.54</v>
    <v>213.29</v>
    <v>212.94</v>
    <v>216.35</v>
    <v>212.48</v>
    <v>208.25</v>
    <v>203.38</v>
    <v>209.19</v>
    <v>208.7</v>
    <v>208.9</v>
    <v>210.28</v>
    <v>211.49</v>
    <v>209.7</v>
    <v>214.58</v>
    <v>213.02</v>
    <v>213.69</v>
    <v>216.47</v>
    <v>221.15</v>
    <v>226.58</v>
    <v>228.91</v>
    <v>225.53</v>
    <v>227.27</v>
    <v>231.65</v>
    <v>217.3</v>
    <v>214.25</v>
    <v>202.66</v>
    <v>211.29</v>
    <v>205.37</v>
    <v>204.03</v>
    <v>205.41</v>
    <v>208.78</v>
    <v>205.05</v>
    <v>202.91</v>
    <v>200.39</v>
    <v>202.54</v>
    <v>207.42</v>
    <v>200.59</v>
    <v>203.19</v>
    <v>207.82</v>
    <v>209.44</v>
    <v>207.26</v>
    <v>210.33</v>
    <v>212.46</v>
    <v>206.19</v>
    <v>210.38</v>
    <v>205.91</v>
    <v>209.83</v>
    <v>210.58</v>
    <v>215.81</v>
    <v>221.4</v>
    <v>222.86</v>
    <v>220.86</v>
    <v>219.66</v>
    <v>219.66</v>
    <v>214.22</v>
    <v>214.65</v>
    <v>214.8</v>
    <v>214.89</v>
    <v>216.23</v>
    <v>210.08</v>
    <v>213.25</v>
    <v>202.68</v>
    <v>204.72</v>
    <v>202.47</v>
    <v>202.33</v>
    <v>206.43</v>
    <v>216.39</v>
    <v>223.29</v>
    <v>223.72</v>
    <v>218.39</v>
    <v>211.01</v>
    <v>216.55</v>
    <v>215.44</v>
    <v>216.51</v>
    <v>217.23</v>
    <v>214.46</v>
    <v>211.08</v>
    <v>212.42</v>
    <v>210.39</v>
    <v>210.11</v>
    <v>213.86</v>
    <v>213.87</v>
    <v>215.23</v>
    <v>214.07</v>
    <v>216.21</v>
    <v>215.37</v>
    <v>214.24</v>
    <v>214.36</v>
    <v>214.29</v>
    <v>216.01</v>
    <v>211.8</v>
    <v>210.52</v>
    <v>213.26</v>
    <v>214.2</v>
    <v>214.13</v>
    <v>219.28</v>
    <v>219.42</v>
    <v>218.59</v>
    <v>222.59</v>
    <v>223.94</v>
    <v>221.02</v>
    <v>222.75</v>
    <v>224.96</v>
    <v>224.15</v>
    <v>221.68</v>
    <v>222.42</v>
    <v>217.69</v>
    <v>217.9</v>
    <v>212.25</v>
    <v>218.29</v>
    <v>219.62</v>
    <v>217.49</v>
    <v>214.93</v>
    <v>216.34</v>
    <v>213.02</v>
    <v>212.65</v>
    <v>216.44</v>
    <v>224.34</v>
    <v>224.97</v>
    <v>225.95</v>
    <v>229.53</v>
    <v>232.33</v>
    <v>232.9</v>
    <v>238.93</v>
    <v>231.96</v>
    <v>239.65</v>
    <v>239.51</v>
    <v>243</v>
    <v>242.01</v>
    <v>242.2</v>
    <v>242.47</v>
    <v>243.77</v>
    <v>242.82</v>
    <v>244.49</v>
    <v>244.99</v>
    <v>243.7</v>
    <v>244.2</v>
    <v>243.79</v>
    <v>240.97</v>
    <v>234.51</v>
    <v>233.27</v>
    <v>234.55</v>
    <v>228.99</v>
    <v>232.38</v>
    <v>236.94</v>
    <v>233.87</v>
    <v>227.56</v>
    <v>226.73</v>
    <v>231.6</v>
    <v>227.39</v>
    <v>233.78</v>
    <v>232.42</v>
    <v>237.13</v>
    <v>235.75</v>
    <v>234.81</v>
    <v>237.71</v>
    <v>237.04</v>
    <v>230.72</v>
    <v>230.35</v>
    <v>235.99</v>
    <v>237.58</v>
    <v>235.46</v>
    <v>232.34</v>
    <v>236.48</v>
    <v>235.24</v>
  </a>
  <a r="1" c="1261">
    <v>54.21</v>
    <v>53.66</v>
    <v>54.93</v>
    <v>54.95</v>
    <v>55.05</v>
    <v>55.43</v>
    <v>55.19</v>
    <v>54.36</v>
    <v>54.87</v>
    <v>54.67</v>
    <v>54.49</v>
    <v>54.37</v>
    <v>55.12</v>
    <v>55.22</v>
    <v>55.3</v>
    <v>55.49</v>
    <v>56.63</v>
    <v>56.29</v>
    <v>55.8</v>
    <v>51.91</v>
    <v>51.78</v>
    <v>52.26</v>
    <v>51.48</v>
    <v>50.62</v>
    <v>49.35</v>
    <v>50</v>
    <v>50.34</v>
    <v>49.84</v>
    <v>49.87</v>
    <v>49.92</v>
    <v>50.49</v>
    <v>50.33</v>
    <v>51.13</v>
    <v>51.2</v>
    <v>51.44</v>
    <v>50.8</v>
    <v>51.72</v>
    <v>50.48</v>
    <v>50.47</v>
    <v>50.48</v>
    <v>50.6</v>
    <v>50.7</v>
    <v>51.92</v>
    <v>51.93</v>
    <v>51.92</v>
    <v>52.26</v>
    <v>52.44</v>
    <v>52.64</v>
    <v>52.38</v>
    <v>51.99</v>
    <v>52.24</v>
    <v>52.02</v>
    <v>52</v>
    <v>51.05</v>
    <v>49.58</v>
    <v>49.9</v>
    <v>49.78</v>
    <v>49.52</v>
    <v>50.41</v>
    <v>50.64</v>
    <v>50.2</v>
    <v>51.08</v>
    <v>51.28</v>
    <v>49.81</v>
    <v>49.1</v>
    <v>48.92</v>
    <v>49.91</v>
    <v>50.72</v>
    <v>51.13</v>
    <v>50.83</v>
    <v>50.78</v>
    <v>51.42</v>
    <v>51.73</v>
    <v>52.5</v>
    <v>52.94</v>
    <v>53.56</v>
    <v>53.84</v>
    <v>53.95</v>
    <v>53.7</v>
    <v>53.71</v>
    <v>56.15</v>
    <v>55.98</v>
    <v>56.08</v>
    <v>56.47</v>
    <v>56.52</v>
    <v>56.61</v>
    <v>56</v>
    <v>56.26</v>
    <v>56.6</v>
    <v>56.85</v>
    <v>56.68</v>
    <v>56.8</v>
    <v>57.65</v>
    <v>58.055</v>
    <v>58.17</v>
    <v>58.16</v>
    <v>58.03</v>
    <v>58.03</v>
    <v>58.01</v>
    <v>57.61</v>
    <v>57.54</v>
    <v>57.42</v>
    <v>57.43</v>
    <v>57.6</v>
    <v>57.9</v>
    <v>57.8</v>
    <v>57.88</v>
    <v>58.28</v>
    <v>58.18</v>
    <v>57.98</v>
    <v>57.65</v>
    <v>57.01</v>
    <v>57.67</v>
    <v>57.78</v>
    <v>57.47</v>
    <v>57.63</v>
    <v>56.79</v>
    <v>56</v>
    <v>56.5</v>
    <v>56.39</v>
    <v>56.15</v>
    <v>57.63</v>
    <v>57.27</v>
    <v>57.35</v>
    <v>57.51</v>
    <v>57.92</v>
    <v>57.87</v>
    <v>57.08</v>
    <v>56.93</v>
    <v>57.88</v>
    <v>57.81</v>
    <v>57.57</v>
    <v>57.405000000000001</v>
    <v>57.27</v>
    <v>57.29</v>
    <v>57.74</v>
    <v>57.85</v>
    <v>57.91</v>
    <v>57.89</v>
    <v>57.11</v>
    <v>56.7</v>
    <v>57.12</v>
    <v>57.36</v>
    <v>57.53</v>
    <v>57.47</v>
    <v>57.5</v>
    <v>60.28</v>
    <v>59.94</v>
    <v>60.85</v>
    <v>60.81</v>
    <v>60.61</v>
    <v>60.01</v>
    <v>60.16</v>
    <v>59.97</v>
    <v>59.82</v>
    <v>59.53</v>
    <v>58.65</v>
    <v>59.78</v>
    <v>60.55</v>
    <v>60</v>
    <v>60.48</v>
    <v>58.23</v>
    <v>59.02</v>
    <v>58.33</v>
    <v>58.94</v>
    <v>60.41</v>
    <v>60.78</v>
    <v>60.5</v>
    <v>60.98</v>
    <v>61.01</v>
    <v>60.3</v>
    <v>60.34</v>
    <v>60.65</v>
    <v>60.86</v>
    <v>60.11</v>
    <v>59.08</v>
    <v>59.7</v>
    <v>60.43</v>
    <v>60.01</v>
    <v>61.3</v>
    <v>61.18</v>
    <v>61.82</v>
    <v>62.5</v>
    <v>63</v>
    <v>62.7</v>
    <v>62.95</v>
    <v>62.56</v>
    <v>63.69</v>
    <v>63.43</v>
    <v>63.84</v>
    <v>63.45</v>
    <v>63.21</v>
    <v>63.4</v>
    <v>62.86</v>
    <v>62.96</v>
    <v>62.79</v>
    <v>62.48</v>
    <v>62.19</v>
    <v>62.3</v>
    <v>62.76</v>
    <v>62.73</v>
    <v>62.61</v>
    <v>63.06</v>
    <v>62.62</v>
    <v>62.68</v>
    <v>62.67</v>
    <v>62.24</v>
    <v>62.67</v>
    <v>62.7</v>
    <v>63.2</v>
    <v>63.95</v>
    <v>64.12</v>
    <v>65.39</v>
    <v>65.69</v>
    <v>64.86</v>
    <v>64.355000000000004</v>
    <v>63.25</v>
    <v>63.5</v>
    <v>63.5</v>
    <v>63.74</v>
    <v>63.57</v>
    <v>63.52</v>
    <v>64.25</v>
    <v>64.239999999999995</v>
    <v>64.41</v>
    <v>64.5</v>
    <v>64.739999999999995</v>
    <v>64.47</v>
    <v>64.61</v>
    <v>64.33</v>
    <v>64.42</v>
    <v>64.53</v>
    <v>64.540000000000006</v>
    <v>64.08</v>
    <v>64.13</v>
    <v>64.69</v>
    <v>63.99</v>
    <v>63.97</v>
    <v>64.19</v>
    <v>64.260000000000005</v>
    <v>65.19</v>
    <v>65.11</v>
    <v>65.010000000000005</v>
    <v>64.53</v>
    <v>64.55</v>
    <v>64.75</v>
    <v>64.91</v>
    <v>64.91</v>
    <v>65.19</v>
    <v>64.12</v>
    <v>64.94</v>
    <v>65.12</v>
    <v>64.63</v>
    <v>64.959999999999994</v>
    <v>65.12</v>
    <v>65.42</v>
    <v>65.650000000000006</v>
    <v>65.81</v>
    <v>65.39</v>
    <v>66.3</v>
    <v>65.599999999999994</v>
    <v>65.849999999999994</v>
    <v>65.61</v>
    <v>65.599999999999994</v>
    <v>65.42</v>
    <v>65.290000000000006</v>
    <v>65.040000000000006</v>
    <v>65.33</v>
    <v>65.650000000000006</v>
    <v>65.459999999999994</v>
    <v>65.67</v>
    <v>67.48</v>
    <v>67.900000000000006</v>
    <v>68.08</v>
    <v>68.150000000000006</v>
    <v>68.91</v>
    <v>68.680000000000007</v>
    <v>69.709999999999994</v>
    <v>69.38</v>
    <v>69.03</v>
    <v>68.900000000000006</v>
    <v>68.97</v>
    <v>68.86</v>
    <v>68.989999999999995</v>
    <v>68.36</v>
    <v>68.61</v>
    <v>68.14</v>
    <v>68.23</v>
    <v>68.89</v>
    <v>67.400000000000006</v>
    <v>67.5</v>
    <v>67.89</v>
    <v>68.72</v>
    <v>68.87</v>
    <v>68.97</v>
    <v>69.8</v>
    <v>69.790000000000006</v>
    <v>70.53</v>
    <v>70.239999999999995</v>
    <v>70.44</v>
    <v>71.97</v>
    <v>72.3</v>
    <v>72.635000000000005</v>
    <v>72.510000000000005</v>
    <v>72.034999999999997</v>
    <v>69.25</v>
    <v>70.02</v>
    <v>70.91</v>
    <v>69.27</v>
    <v>69.73</v>
    <v>70.5</v>
    <v>70.819999999999993</v>
    <v>70.209999999999994</v>
    <v>70.540000000000006</v>
    <v>70.09</v>
    <v>71.400000000000006</v>
    <v>70.11</v>
    <v>69.209999999999994</v>
    <v>69.38</v>
    <v>68.78</v>
    <v>69.33</v>
    <v>68.254999999999995</v>
    <v>68.27</v>
    <v>68.7</v>
    <v>69.459999999999994</v>
    <v>70</v>
    <v>70.69</v>
    <v>71.5</v>
    <v>72.239999999999995</v>
    <v>72.8</v>
    <v>73.09</v>
    <v>73.5</v>
    <v>74.180000000000007</v>
    <v>73.45</v>
    <v>73.53</v>
    <v>73.8</v>
    <v>74.34</v>
    <v>73.760000000000005</v>
    <v>72.67</v>
    <v>73.3</v>
    <v>73.099999999999994</v>
    <v>72.55</v>
    <v>72.19</v>
    <v>72.400000000000006</v>
    <v>72.8</v>
    <v>72.09</v>
    <v>72.25</v>
    <v>71.900000000000006</v>
    <v>71.61</v>
    <v>73.06</v>
    <v>73.59</v>
    <v>73.34</v>
    <v>73.58</v>
    <v>72.27</v>
    <v>72.47</v>
    <v>72.349999999999994</v>
    <v>72.959999999999994</v>
    <v>72.739999999999995</v>
    <v>72.86</v>
    <v>73.06</v>
    <v>72.25</v>
    <v>73.010000000000005</v>
    <v>74.03</v>
    <v>74.709999999999994</v>
    <v>73.34</v>
    <v>73.739999999999995</v>
    <v>73.680000000000007</v>
    <v>74.33</v>
    <v>74.31</v>
    <v>74.760000000000005</v>
    <v>74.930000000000007</v>
    <v>75</v>
    <v>74.83</v>
    <v>75.23</v>
    <v>75.209999999999994</v>
    <v>75.349999999999994</v>
    <v>75.11</v>
    <v>73.989999999999995</v>
    <v>74.09</v>
    <v>73.67</v>
    <v>73.55</v>
    <v>73.540000000000006</v>
    <v>73.94</v>
    <v>74.709999999999994</v>
    <v>74.67</v>
    <v>74</v>
    <v>75.22</v>
    <v>75.67</v>
    <v>75.97</v>
    <v>76.33</v>
    <v>76.36</v>
    <v>76.489999999999995</v>
    <v>77.59</v>
    <v>77.42</v>
    <v>77.47</v>
    <v>77.67</v>
    <v>77.569999999999993</v>
    <v>78.319999999999993</v>
    <v>78.989999999999995</v>
    <v>78.900000000000006</v>
    <v>78.58</v>
    <v>79.2</v>
    <v>84.37</v>
    <v>83.7</v>
    <v>84.36</v>
    <v>83.68</v>
    <v>83.35</v>
    <v>84.08</v>
    <v>84.2</v>
    <v>84.77</v>
    <v>84.14</v>
    <v>84.11</v>
    <v>83.79</v>
    <v>83.66</v>
    <v>83.5</v>
    <v>83.47</v>
    <v>83.1</v>
    <v>83.12</v>
    <v>82.4</v>
    <v>82.74</v>
    <v>83.83</v>
    <v>83.01</v>
    <v>83.31</v>
    <v>84.07</v>
    <v>84.71</v>
    <v>83.51</v>
    <v>83.6</v>
    <v>84.42</v>
    <v>81.34</v>
    <v>81.55</v>
    <v>82.54</v>
    <v>83.63</v>
    <v>84.29</v>
    <v>85.31</v>
    <v>85.74</v>
    <v>85.43</v>
    <v>85.26</v>
    <v>87.12</v>
    <v>86.35</v>
    <v>86.2</v>
    <v>86.05</v>
    <v>85.4</v>
    <v>85.31</v>
    <v>85.65</v>
    <v>85.9</v>
    <v>85.63</v>
    <v>86.125</v>
    <v>86.055000000000007</v>
    <v>86.59</v>
    <v>87.66</v>
    <v>88.2</v>
    <v>88.65</v>
    <v>87.86</v>
    <v>88.13</v>
    <v>88.67</v>
    <v>90.1</v>
    <v>89.08</v>
    <v>89.8</v>
    <v>90.14</v>
    <v>90</v>
    <v>91.9</v>
    <v>92.55</v>
    <v>92.465000000000003</v>
    <v>93.12</v>
    <v>95.14</v>
    <v>93.3</v>
    <v>93.75</v>
    <v>94.79</v>
    <v>93.64</v>
    <v>90.56</v>
    <v>86.89</v>
    <v>90.49</v>
    <v>89.71</v>
    <v>86.3</v>
    <v>88.734999999999999</v>
    <v>88.93</v>
    <v>88.51</v>
    <v>91.21</v>
    <v>92.45</v>
    <v>91.474999999999994</v>
    <v>92.98</v>
    <v>92.05</v>
    <v>92.75</v>
    <v>94.4</v>
    <v>95.74</v>
    <v>94.84</v>
    <v>93.99</v>
    <v>91.58</v>
    <v>92.34</v>
    <v>94.34</v>
    <v>93.16</v>
    <v>94.27</v>
    <v>95.29</v>
    <v>96.5</v>
    <v>97</v>
    <v>95.12</v>
    <v>93.53</v>
    <v>94.68</v>
    <v>93.74</v>
    <v>93.05</v>
    <v>92.93</v>
    <v>91.265000000000001</v>
    <v>89.5</v>
    <v>90.61</v>
    <v>94.94</v>
    <v>89.82</v>
    <v>90.18</v>
    <v>90.47</v>
    <v>89.575000000000003</v>
    <v>87.85</v>
    <v>92.435000000000002</v>
    <v>91.49</v>
    <v>91.04</v>
    <v>92.39</v>
    <v>92.01</v>
    <v>92.43</v>
    <v>94.05</v>
    <v>94.07</v>
    <v>95</v>
    <v>96.22</v>
    <v>96.44</v>
    <v>95.91</v>
    <v>95.743600000000001</v>
    <v>96.242000000000004</v>
    <v>93.3</v>
    <v>93.55</v>
    <v>97.6</v>
    <v>96.33</v>
    <v>93.21</v>
    <v>94.99</v>
    <v>92.96</v>
    <v>93.32</v>
    <v>95.17</v>
    <v>95.845600000000005</v>
    <v>96.01</v>
    <v>97.46</v>
    <v>97.8</v>
    <v>97.92</v>
    <v>97.24</v>
    <v>97.36</v>
    <v>96.76</v>
    <v>96.01</v>
    <v>97</v>
    <v>97.68</v>
    <v>96.71</v>
    <v>98.724999999999994</v>
    <v>98.3</v>
    <v>97.84</v>
    <v>98.31</v>
    <v>99.29</v>
    <v>99.279799999999994</v>
    <v>101.26</v>
    <v>102</v>
    <v>102.48</v>
    <v>102.65</v>
    <v>101.0924</v>
    <v>101.37</v>
    <v>101.1</v>
    <v>101.72</v>
    <v>101.65</v>
    <v>101.51</v>
    <v>100.01</v>
    <v>99.65</v>
    <v>101.37</v>
    <v>102.075</v>
    <v>100.41</v>
    <v>100</v>
    <v>98.82</v>
    <v>99.58</v>
    <v>97.38</v>
    <v>98.93</v>
    <v>98.1</v>
    <v>100.48</v>
    <v>99.5</v>
    <v>99.885000000000005</v>
    <v>101.6452</v>
    <v>102</v>
    <v>101.15</v>
    <v>102.77</v>
    <v>104.37</v>
    <v>105.4</v>
    <v>104.61</v>
    <v>105.94</v>
    <v>104.93</v>
    <v>108.08</v>
    <v>106.3</v>
    <v>108.57</v>
    <v>107.955</v>
    <v>110.74</v>
    <v>110.18</v>
    <v>107.19</v>
    <v>106.49</v>
    <v>106.03</v>
    <v>105.4</v>
    <v>107.8</v>
    <v>108.12</v>
    <v>108.56</v>
    <v>109.33</v>
    <v>109.71</v>
    <v>109.42</v>
    <v>109.24</v>
    <v>108.56</v>
    <v>108.49</v>
    <v>108.3</v>
    <v>107.36</v>
    <v>107.51</v>
    <v>106.92</v>
    <v>105.85</v>
    <v>107.15</v>
    <v>107.67</v>
    <v>109.27</v>
    <v>109.94</v>
    <v>110.45</v>
    <v>111.67</v>
    <v>111.685</v>
    <v>110.85</v>
    <v>111.01</v>
    <v>108.25</v>
    <v>108.23</v>
    <v>108.84</v>
    <v>108.9</v>
    <v>111.43</v>
    <v>112.12</v>
    <v>113.36</v>
    <v>113.69</v>
    <v>112.19</v>
    <v>113.05</v>
    <v>112.28</v>
    <v>114</v>
    <v>113.03</v>
    <v>114.8</v>
    <v>114.47</v>
    <v>114.78</v>
    <v>114.19</v>
    <v>114.75</v>
    <v>115.3</v>
    <v>115.42</v>
    <v>114.61</v>
    <v>112.63</v>
    <v>111.66</v>
    <v>111.14</v>
    <v>111.24</v>
    <v>105.35</v>
    <v>109.01</v>
    <v>108.91</v>
    <v>109.54</v>
    <v>111.68</v>
    <v>110.1</v>
    <v>108.93</v>
    <v>109.32</v>
    <v>107.77</v>
    <v>108.41</v>
    <v>106.55</v>
    <v>105.69</v>
    <v>108.105</v>
    <v>103.66</v>
    <v>105.435</v>
    <v>107.05</v>
    <v>106.48</v>
    <v>106.37</v>
    <v>107.38</v>
    <v>109.44</v>
    <v>111.8</v>
    <v>110.85</v>
    <v>109.42</v>
    <v>107.55</v>
    <v>108.1</v>
    <v>104.99</v>
    <v>107.08</v>
    <v>108.27</v>
    <v>101.8</v>
    <v>103.6</v>
    <v>102.17</v>
    <v>104.79</v>
    <v>106.27</v>
    <v>107.89</v>
    <v>110.33</v>
    <v>110.7</v>
    <v>113</v>
    <v>111.94</v>
    <v>105.82</v>
    <v>108.38</v>
    <v>104.8</v>
    <v>109.8</v>
    <v>110.89</v>
    <v>109.58</v>
    <v>108.25</v>
    <v>105.41</v>
    <v>103.75</v>
    <v>103.65</v>
    <v>103.05</v>
    <v>101.63</v>
    <v>97.68</v>
    <v>95.14</v>
    <v>99.3</v>
    <v>102.09</v>
    <v>101.29</v>
    <v>99.55</v>
    <v>100.1</v>
    <v>99.72</v>
    <v>101.64</v>
    <v>103.04</v>
    <v>103.86</v>
    <v>103.22</v>
    <v>103.19</v>
    <v>101.9</v>
    <v>102.51</v>
    <v>105.26</v>
    <v>105</v>
    <v>107.46</v>
    <v>106.75</v>
    <v>106.12</v>
    <v>106.86</v>
    <v>107.24</v>
    <v>106.26</v>
    <v>104.88</v>
    <v>104.62</v>
    <v>103.8</v>
    <v>103.77500000000001</v>
    <v>102.87</v>
    <v>106.06</v>
    <v>107</v>
    <v>105.185</v>
    <v>104.39</v>
    <v>106.2</v>
    <v>106.14</v>
    <v>107.5</v>
    <v>106.31</v>
    <v>107.91</v>
    <v>107.79</v>
    <v>107.86</v>
    <v>106.9</v>
    <v>110.05</v>
    <v>111.76</v>
    <v>111.26</v>
    <v>111.69</v>
    <v>112.04</v>
    <v>112.89</v>
    <v>113.02</v>
    <v>112.25</v>
    <v>111.87</v>
    <v>111.4</v>
    <v>109.16</v>
    <v>110.99</v>
    <v>112.82</v>
    <v>114.13</v>
    <v>114.54</v>
    <v>115.34</v>
    <v>116.17</v>
    <v>118.09</v>
    <v>117.39</v>
    <v>117.13500000000001</v>
    <v>119.5</v>
    <v>116.56</v>
    <v>118.62</v>
    <v>117.875</v>
    <v>117.44</v>
    <v>118.07</v>
    <v>118.95</v>
    <v>119.06</v>
    <v>119.86</v>
    <v>120.1</v>
    <v>119.39</v>
    <v>119.81</v>
    <v>118.63</v>
    <v>119.76</v>
    <v>120.54</v>
    <v>120.64</v>
    <v>120.94</v>
    <v>121.64</v>
    <v>121.24</v>
    <v>122.19</v>
    <v>122.62</v>
    <v>124.1</v>
    <v>125.79</v>
    <v>130.06</v>
    <v>129.69999999999999</v>
    <v>129.9</v>
    <v>129.81</v>
    <v>130.53</v>
    <v>127.98</v>
    <v>127.36</v>
    <v>126.39</v>
    <v>126.46</v>
    <v>125.44</v>
    <v>124.29</v>
    <v>124.91</v>
    <v>124.11</v>
    <v>123.87</v>
    <v>124.26</v>
    <v>126.75</v>
    <v>128.30500000000001</v>
    <v>126.52</v>
    <v>127.43</v>
    <v>126.62</v>
    <v>126.2</v>
    <v>126.91</v>
    <v>126.98</v>
    <v>125.38</v>
    <v>125.26</v>
    <v>124.23</v>
    <v>123.85</v>
    <v>121.28</v>
    <v>124.95</v>
    <v>126.44</v>
    <v>129.19</v>
    <v>132.4</v>
    <v>133.88</v>
    <v>131.4</v>
    <v>131.97999999999999</v>
    <v>132.26</v>
    <v>132.63</v>
    <v>134.19</v>
    <v>135</v>
    <v>137.44999999999999</v>
    <v>136.58000000000001</v>
    <v>137</v>
    <v>137.25</v>
    <v>134.35</v>
    <v>134.13999999999999</v>
    <v>134.57</v>
    <v>136.63</v>
    <v>136.12</v>
    <v>136.80000000000001</v>
    <v>135.94</v>
    <v>136.4</v>
    <v>136</v>
    <v>137.13</v>
    <v>138.19999999999999</v>
    <v>138.85</v>
    <v>139.44</v>
    <v>138.96</v>
    <v>137.69999999999999</v>
    <v>135.55000000000001</v>
    <v>140.22</v>
    <v>137.41</v>
    <v>139.76</v>
    <v>138.9</v>
    <v>140.43</v>
    <v>140.37</v>
    <v>141.5</v>
    <v>140.13999999999999</v>
    <v>140.33000000000001</v>
    <v>137</v>
    <v>138.09</v>
    <v>133.30000000000001</v>
    <v>133.80000000000001</v>
    <v>133.79</v>
    <v>136.6</v>
    <v>138.61000000000001</v>
    <v>137.07</v>
    <v>136.05000000000001</v>
    <v>136.36000000000001</v>
    <v>134.38999999999999</v>
    <v>134.88</v>
    <v>137.85499999999999</v>
    <v>138.21</v>
    <v>138.55000000000001</v>
    <v>138.66</v>
    <v>137.18969999999999</v>
    <v>134.99</v>
    <v>136.38999999999999</v>
    <v>134.88</v>
    <v>137.25</v>
    <v>139.15</v>
    <v>136.61000000000001</v>
    <v>137.30000000000001</v>
    <v>139.11000000000001</v>
    <v>140.03</v>
    <v>139.59</v>
    <v>136.80000000000001</v>
    <v>135.91</v>
    <v>137.85</v>
    <v>137.78</v>
    <v>135.83000000000001</v>
    <v>136.96</v>
    <v>137.36000000000001</v>
    <v>140.30000000000001</v>
    <v>141.01</v>
    <v>139.22999999999999</v>
    <v>140.36000000000001</v>
    <v>137.5</v>
    <v>139.44</v>
    <v>140.15</v>
    <v>138.05000000000001</v>
    <v>139.66</v>
    <v>136.25</v>
    <v>134.94999999999999</v>
    <v>136.75</v>
    <v>137.13999999999999</v>
    <v>137.08000000000001</v>
    <v>137.46</v>
    <v>138.49</v>
    <v>140.12</v>
    <v>139.69</v>
    <v>140.06</v>
    <v>140.79</v>
    <v>140.94999999999999</v>
    <v>139.76</v>
    <v>138.44999999999999</v>
    <v>138.97</v>
    <v>136.88</v>
    <v>139.38999999999999</v>
    <v>139.34</v>
    <v>144.4</v>
    <v>144.08000000000001</v>
    <v>143.52000000000001</v>
    <v>144.9</v>
    <v>144.26</v>
    <v>144.83000000000001</v>
    <v>144.97</v>
    <v>144.37</v>
    <v>143.84</v>
    <v>143.97999999999999</v>
    <v>145.34</v>
    <v>146.28</v>
    <v>146.74</v>
    <v>147.02000000000001</v>
    <v>148.93</v>
    <v>150.07</v>
    <v>150.88</v>
    <v>150.31</v>
    <v>149.4</v>
    <v>150.07</v>
    <v>150</v>
    <v>151.36000000000001</v>
    <v>152.33000000000001</v>
    <v>152.1</v>
    <v>151.81</v>
    <v>147.49</v>
    <v>150.13999999999999</v>
    <v>150.05000000000001</v>
    <v>150.99</v>
    <v>151.07</v>
    <v>151.29</v>
    <v>151.54</v>
    <v>151.65</v>
    <v>153.0035</v>
    <v>155.11000000000001</v>
    <v>155.44999999999999</v>
    <v>154.30000000000001</v>
    <v>154</v>
    <v>157.35</v>
    <v>158.12</v>
    <v>157.47999999999999</v>
    <v>157.56</v>
    <v>159.44999999999999</v>
    <v>158.98650000000001</v>
    <v>156.77000000000001</v>
    <v>158.78</v>
    <v>158.32</v>
    <v>157.08000000000001</v>
    <v>159.32</v>
    <v>158.93</v>
    <v>161.83500000000001</v>
    <v>162.8235</v>
    <v>161.76</v>
    <v>163.38999999999999</v>
    <v>162.62</v>
    <v>164.35</v>
    <v>167.42</v>
    <v>166.68</v>
    <v>167.4</v>
    <v>166.19</v>
    <v>167.51</v>
    <v>161.15</v>
    <v>163.78</v>
    <v>167.84</v>
    <v>174.05</v>
    <v>172.21</v>
    <v>170.43</v>
    <v>177.14</v>
    <v>184.03</v>
    <v>180.97</v>
    <v>182.845</v>
    <v>183.58</v>
    <v>190.65</v>
    <v>185.58</v>
    <v>183.08</v>
    <v>183.25</v>
    <v>185.60499999999999</v>
    <v>188.06</v>
    <v>186.95</v>
    <v>183.17</v>
    <v>167.77</v>
    <v>174.2</v>
    <v>169.71</v>
    <v>163.32</v>
    <v>152.41</v>
    <v>165.31</v>
    <v>173.8</v>
    <v>168.48500000000001</v>
    <v>166.04499999999999</v>
    <v>162.61000000000001</v>
    <v>151</v>
    <v>158.16</v>
    <v>157.13</v>
    <v>145.30000000000001</v>
    <v>147.5</v>
    <v>140</v>
    <v>140</v>
    <v>138</v>
    <v>142.77000000000001</v>
    <v>146</v>
    <v>137.01</v>
    <v>143.75</v>
    <v>148.91</v>
    <v>148.4</v>
    <v>151.75</v>
    <v>152.44</v>
    <v>159.4</v>
    <v>153</v>
    <v>151.86000000000001</v>
    <v>155.1</v>
    <v>160.32</v>
    <v>169.58500000000001</v>
    <v>165.67</v>
    <v>166.36</v>
    <v>164.35</v>
    <v>169</v>
    <v>171.2</v>
    <v>174.3</v>
    <v>179.5</v>
    <v>176.63</v>
    <v>173.5</v>
    <v>171.39</v>
    <v>174.11</v>
    <v>172.06</v>
    <v>176.59</v>
    <v>175.59</v>
    <v>173.22</v>
    <v>180</v>
    <v>175.8</v>
    <v>174.49</v>
    <v>180.62</v>
    <v>182.08</v>
    <v>184.17</v>
    <v>184.97970000000001</v>
    <v>183.15</v>
    <v>186.8</v>
    <v>182.55</v>
    <v>177.54</v>
    <v>179.06</v>
    <v>185.75</v>
    <v>185.03</v>
    <v>184.81</v>
    <v>185.4</v>
    <v>183.19</v>
    <v>186.34</v>
    <v>180.2</v>
    <v>180.74</v>
    <v>182.73</v>
    <v>182.54</v>
    <v>184.25</v>
    <v>184.815</v>
    <v>184.3</v>
    <v>182.62</v>
    <v>185.94</v>
    <v>188</v>
    <v>191.125</v>
    <v>193.13</v>
    <v>190.54</v>
    <v>184.58</v>
    <v>192.89</v>
    <v>195.03</v>
    <v>194</v>
    <v>198.59</v>
    <v>195.79</v>
    <v>202.09</v>
    <v>201.60429999999999</v>
    <v>197.8</v>
    <v>199.73</v>
    <v>195.78</v>
    <v>197.88159999999999</v>
    <v>203.14</v>
    <v>205.68</v>
    <v>208.83349999999999</v>
    <v>210.45</v>
    <v>210.07</v>
    <v>216.33</v>
    <v>213.62</v>
    <v>214.48</v>
    <v>206.13</v>
    <v>209.56</v>
    <v>205.4</v>
    <v>204.47</v>
    <v>205</v>
    <v>213.66</v>
    <v>209.2</v>
    <v>207.19</v>
    <v>200.42</v>
    <v>201.47</v>
    <v>203.61</v>
    <v>202.5</v>
    <v>201</v>
    <v>204.4</v>
    <v>211.52</v>
    <v>214.17</v>
    <v>214.9</v>
    <v>212.34</v>
    <v>214.85</v>
    <v>211.67</v>
    <v>207.155</v>
    <v>205.29</v>
    <v>209.44</v>
    <v>208.76</v>
    <v>209.6</v>
    <v>210.53</v>
    <v>211.49</v>
    <v>209.54</v>
    <v>213.86</v>
    <v>214.79</v>
    <v>213.1</v>
    <v>217.88</v>
    <v>222.89</v>
    <v>228.18</v>
    <v>227</v>
    <v>225.51</v>
    <v>227.97</v>
    <v>229.27</v>
    <v>215.1</v>
    <v>206.5</v>
    <v>207.6</v>
    <v>213.4</v>
    <v>207.2</v>
    <v>204.24</v>
    <v>208.42</v>
    <v>210.62</v>
    <v>200.05</v>
    <v>202.8</v>
    <v>197.19</v>
    <v>205.06</v>
    <v>207.9</v>
    <v>199.85</v>
    <v>203.55</v>
    <v>210.88</v>
    <v>209.35</v>
    <v>207.73</v>
    <v>213.49</v>
    <v>208</v>
    <v>207.22</v>
    <v>208.82</v>
    <v>207.06</v>
    <v>210.51</v>
    <v>211.23</v>
    <v>218.79</v>
    <v>222.72</v>
    <v>223</v>
    <v>217.1</v>
    <v>220.15</v>
    <v>220.41499999999999</v>
    <v>215.8</v>
    <v>213.12</v>
    <v>213.93</v>
    <v>215.03</v>
    <v>213.85</v>
    <v>211.59</v>
    <v>207.67</v>
    <v>204.07</v>
    <v>203.5</v>
    <v>204.29</v>
    <v>203.89</v>
    <v>214.02</v>
    <v>222.04</v>
    <v>222.26</v>
    <v>224.435</v>
    <v>214.5</v>
    <v>212.39</v>
    <v>217.21</v>
    <v>216.36</v>
    <v>214.87</v>
    <v>216.1</v>
    <v>213.65</v>
    <v>211.38</v>
    <v>212.2</v>
    <v>210.95</v>
    <v>209.59</v>
    <v>215.11</v>
    <v>214.85</v>
    <v>214.1</v>
    <v>214.51</v>
    <v>214.88</v>
    <v>214.61</v>
    <v>214.22</v>
    <v>214.37</v>
    <v>213.97</v>
    <v>215.16</v>
    <v>211.77</v>
    <v>210.05</v>
    <v>213.1</v>
    <v>215.16499999999999</v>
    <v>214.75</v>
    <v>219.87</v>
    <v>218.59</v>
    <v>217.55</v>
    <v>222.69</v>
    <v>223.11</v>
    <v>221.42</v>
    <v>224.45</v>
    <v>226.31</v>
    <v>225.23</v>
    <v>221.7</v>
    <v>222.53</v>
    <v>217.26</v>
    <v>212.17</v>
    <v>214.04</v>
    <v>218.68</v>
    <v>218.47</v>
    <v>216.5</v>
    <v>214.02</v>
    <v>215.91</v>
    <v>213.52</v>
    <v>213.75</v>
    <v>217.7</v>
    <v>224.7</v>
    <v>227.08</v>
    <v>229.12</v>
    <v>231.86</v>
    <v>238</v>
    <v>235.61</v>
    <v>235.99</v>
    <v>235.06</v>
    <v>241.3</v>
    <v>239.57</v>
    <v>242.66</v>
    <v>242.23</v>
    <v>243.15</v>
    <v>241.87</v>
    <v>245</v>
    <v>244.78</v>
    <v>243.9332</v>
    <v>245.03</v>
    <v>241.32</v>
    <v>241.8</v>
    <v>243.75</v>
    <v>237.42</v>
    <v>230.32499999999999</v>
    <v>230.01</v>
    <v>232.08</v>
    <v>231.52500000000001</v>
    <v>235.9</v>
    <v>237.01</v>
    <v>232.155</v>
    <v>226.73500000000001</v>
    <v>229.51650000000001</v>
    <v>231.37</v>
    <v>232.88</v>
    <v>237</v>
    <v>234.96</v>
    <v>234.01</v>
    <v>234.96</v>
    <v>236.28</v>
    <v>236.15</v>
    <v>232.56</v>
    <v>231.02</v>
    <v>230.27</v>
    <v>237.48500000000001</v>
    <v>237.845</v>
    <v>235.3</v>
    <v>231.55</v>
    <v>236.59</v>
  </a>
  <a r="1" c="1261">
    <v>54.29</v>
    <v>54.86</v>
    <v>55.64</v>
    <v>55.59</v>
    <v>55.61</v>
    <v>55.66</v>
    <v>55.3</v>
    <v>55.2</v>
    <v>54.91</v>
    <v>55.28</v>
    <v>55.15</v>
    <v>54.78</v>
    <v>55.4375</v>
    <v>55.575000000000003</v>
    <v>55.92</v>
    <v>56.59</v>
    <v>56.77</v>
    <v>56.5</v>
    <v>56.23</v>
    <v>52.429699999999997</v>
    <v>52.13</v>
    <v>52.35</v>
    <v>51.5</v>
    <v>50.77</v>
    <v>50.25</v>
    <v>50.75</v>
    <v>50.41</v>
    <v>50.06</v>
    <v>50.3</v>
    <v>50.39</v>
    <v>50.585000000000001</v>
    <v>51.1</v>
    <v>51.78</v>
    <v>51.81</v>
    <v>51.895000000000003</v>
    <v>51.96</v>
    <v>51.73</v>
    <v>51.14</v>
    <v>50.62</v>
    <v>51.22</v>
    <v>50.68</v>
    <v>51.71</v>
    <v>52.49</v>
    <v>51.979300000000002</v>
    <v>52.32</v>
    <v>53</v>
    <v>52.95</v>
    <v>52.74</v>
    <v>52.42</v>
    <v>52.35</v>
    <v>52.73</v>
    <v>52.44</v>
    <v>52</v>
    <v>52.05</v>
    <v>50.715000000000003</v>
    <v>50.1</v>
    <v>50.12</v>
    <v>50.47</v>
    <v>50.43</v>
    <v>50.83</v>
    <v>51.43</v>
    <v>51.46</v>
    <v>52.06</v>
    <v>50.94</v>
    <v>49.146599999999999</v>
    <v>49.47</v>
    <v>50.72</v>
    <v>51.3</v>
    <v>51.72</v>
    <v>51.28</v>
    <v>51.54</v>
    <v>51.61</v>
    <v>52.36</v>
    <v>52.83</v>
    <v>53.4</v>
    <v>53.86</v>
    <v>53.99</v>
    <v>54</v>
    <v>54.34</v>
    <v>53.9</v>
    <v>56.84</v>
    <v>56.23</v>
    <v>56.627499999999998</v>
    <v>56.74</v>
    <v>57.29</v>
    <v>56.8</v>
    <v>56.37</v>
    <v>56.76</v>
    <v>56.75</v>
    <v>56.9</v>
    <v>57.11</v>
    <v>57.519300000000001</v>
    <v>58.21</v>
    <v>58.085000000000001</v>
    <v>58.5</v>
    <v>58.32</v>
    <v>58.45</v>
    <v>58.19</v>
    <v>58.5</v>
    <v>57.62</v>
    <v>57.68</v>
    <v>57.7</v>
    <v>57.73</v>
    <v>57.75</v>
    <v>58.18</v>
    <v>58.04</v>
    <v>58.29</v>
    <v>58.7</v>
    <v>58.6</v>
    <v>58.19</v>
    <v>57.8</v>
    <v>57.82</v>
    <v>58.19</v>
    <v>57.8</v>
    <v>57.84</v>
    <v>57.79</v>
    <v>57.52</v>
    <v>57.204999999999998</v>
    <v>56.65</v>
    <v>56.63</v>
    <v>57.35</v>
    <v>57.63</v>
    <v>57.75</v>
    <v>57.35</v>
    <v>57.85</v>
    <v>58</v>
    <v>57.91</v>
    <v>57.14</v>
    <v>58.06</v>
    <v>58.06</v>
    <v>58.167900000000003</v>
    <v>57.77</v>
    <v>57.55</v>
    <v>57.594999999999999</v>
    <v>57.960099999999997</v>
    <v>57.86</v>
    <v>57.98</v>
    <v>58.39</v>
    <v>58.02</v>
    <v>57.27</v>
    <v>57.3</v>
    <v>57.74</v>
    <v>57.46</v>
    <v>57.945</v>
    <v>57.84</v>
    <v>57.52</v>
    <v>60.45</v>
    <v>61</v>
    <v>61.369900000000001</v>
    <v>61.2</v>
    <v>60.83</v>
    <v>60.52</v>
    <v>60.42</v>
    <v>60.02</v>
    <v>59.93</v>
    <v>59.64</v>
    <v>59.28</v>
    <v>60.52</v>
    <v>60.78</v>
    <v>60.59</v>
    <v>60.49</v>
    <v>59.116</v>
    <v>59.08</v>
    <v>59.49</v>
    <v>59.66</v>
    <v>60.95</v>
    <v>61.14</v>
    <v>60.97</v>
    <v>61.26</v>
    <v>61.1</v>
    <v>60.53</v>
    <v>61.02</v>
    <v>61.41</v>
    <v>61.18</v>
    <v>60.15</v>
    <v>59.47</v>
    <v>60.585000000000001</v>
    <v>60.46</v>
    <v>61.38</v>
    <v>61.58</v>
    <v>61.99</v>
    <v>62.3</v>
    <v>63.42</v>
    <v>63.45</v>
    <v>63.153500000000001</v>
    <v>62.95</v>
    <v>63.77</v>
    <v>63.8</v>
    <v>63.7</v>
    <v>64.099999999999994</v>
    <v>63.54</v>
    <v>64.069999999999993</v>
    <v>63.4</v>
    <v>63.2</v>
    <v>62.99</v>
    <v>62.84</v>
    <v>62.75</v>
    <v>62.66</v>
    <v>63.15</v>
    <v>63.08</v>
    <v>63.07</v>
    <v>63.23</v>
    <v>63.4</v>
    <v>62.865000000000002</v>
    <v>62.7</v>
    <v>62.7</v>
    <v>62.98</v>
    <v>62.82</v>
    <v>63.115900000000003</v>
    <v>63.734999999999999</v>
    <v>64.099999999999994</v>
    <v>64.534999999999997</v>
    <v>65.91</v>
    <v>65.790000000000006</v>
    <v>65.150000000000006</v>
    <v>64.62</v>
    <v>63.41</v>
    <v>63.7</v>
    <v>63.65</v>
    <v>63.78</v>
    <v>63.81</v>
    <v>64.435000000000002</v>
    <v>64.3</v>
    <v>64.86</v>
    <v>64.72</v>
    <v>64.569999999999993</v>
    <v>65.239999999999995</v>
    <v>64.69</v>
    <v>64.95</v>
    <v>64.39</v>
    <v>64.728499999999997</v>
    <v>64.8</v>
    <v>64.540000000000006</v>
    <v>64.2</v>
    <v>64.989999999999995</v>
    <v>64.75</v>
    <v>64.28</v>
    <v>64.56</v>
    <v>64.775000000000006</v>
    <v>65.084999999999994</v>
    <v>65.2</v>
    <v>65.260000000000005</v>
    <v>65.194999999999993</v>
    <v>64.55</v>
    <v>64.92</v>
    <v>64.760000000000005</v>
    <v>65.239999999999995</v>
    <v>65.174999999999997</v>
    <v>65.5</v>
    <v>65.14</v>
    <v>65.234999999999999</v>
    <v>65.45</v>
    <v>65.22</v>
    <v>65.47</v>
    <v>65.5</v>
    <v>65.98</v>
    <v>66.19</v>
    <v>65.94</v>
    <v>65.81</v>
    <v>66.349999999999994</v>
    <v>66.055000000000007</v>
    <v>65.959999999999994</v>
    <v>65.819999999999993</v>
    <v>65.61</v>
    <v>65.510000000000005</v>
    <v>65.86</v>
    <v>65.489999999999995</v>
    <v>65.709999999999994</v>
    <v>65.75</v>
    <v>65.75</v>
    <v>66.7</v>
    <v>67.66</v>
    <v>68.040000000000006</v>
    <v>68.31</v>
    <v>68.38</v>
    <v>69.14</v>
    <v>69.55</v>
    <v>69.709999999999994</v>
    <v>69.38</v>
    <v>69.08</v>
    <v>69.03</v>
    <v>69.05</v>
    <v>69.28</v>
    <v>69.56</v>
    <v>68.73</v>
    <v>68.61</v>
    <v>68.48</v>
    <v>69.44</v>
    <v>69.099999999999994</v>
    <v>68.13</v>
    <v>68.094999999999999</v>
    <v>68.5</v>
    <v>68.75</v>
    <v>68.88</v>
    <v>69.88</v>
    <v>70.22</v>
    <v>70.41</v>
    <v>70.739999999999995</v>
    <v>70.61</v>
    <v>71.86</v>
    <v>72.89</v>
    <v>72.62</v>
    <v>72.77</v>
    <v>72.52</v>
    <v>72.08</v>
    <v>69.94</v>
    <v>70.819999999999993</v>
    <v>71.099999999999994</v>
    <v>70.209999999999994</v>
    <v>70.025199999999998</v>
    <v>70.944999999999993</v>
    <v>70.87</v>
    <v>70.62</v>
    <v>70.59</v>
    <v>71.25</v>
    <v>71.709999999999994</v>
    <v>70.180000000000007</v>
    <v>69.840999999999994</v>
    <v>69.489999999999995</v>
    <v>69.38</v>
    <v>69.599999999999994</v>
    <v>69.44</v>
    <v>68.78</v>
    <v>69.84</v>
    <v>70.25</v>
    <v>70.680000000000007</v>
    <v>71.28</v>
    <v>72.039900000000003</v>
    <v>73.27</v>
    <v>73.45</v>
    <v>73.39</v>
    <v>74.040000000000006</v>
    <v>74.3</v>
    <v>74.290000000000006</v>
    <v>73.75</v>
    <v>74.31</v>
    <v>74.38</v>
    <v>74.42</v>
    <v>73.31</v>
    <v>73.44</v>
    <v>73.42</v>
    <v>72.56</v>
    <v>72.44</v>
    <v>73.040000000000006</v>
    <v>72.900000000000006</v>
    <v>73.13</v>
    <v>72.510000000000005</v>
    <v>72.19</v>
    <v>72.7</v>
    <v>73.72</v>
    <v>73.59</v>
    <v>74.099999999999994</v>
    <v>73.87</v>
    <v>72.84</v>
    <v>72.48</v>
    <v>73.239999999999995</v>
    <v>73.150000000000006</v>
    <v>72.86</v>
    <v>73.349999999999994</v>
    <v>73.09</v>
    <v>73.16</v>
    <v>74.209900000000005</v>
    <v>74.959999999999994</v>
    <v>74.739999999999995</v>
    <v>73.89</v>
    <v>74.040000000000006</v>
    <v>74.599999999999994</v>
    <v>74.44</v>
    <v>74.944999999999993</v>
    <v>75.239999999999995</v>
    <v>75.23</v>
    <v>75.489999999999995</v>
    <v>75.39</v>
    <v>75.97</v>
    <v>75.709999999999994</v>
    <v>75.55</v>
    <v>75.239999999999995</v>
    <v>74.510000000000005</v>
    <v>74.25</v>
    <v>73.81</v>
    <v>74.17</v>
    <v>73.97</v>
    <v>74.534999999999997</v>
    <v>75.010000000000005</v>
    <v>74.88</v>
    <v>74.72</v>
    <v>76.12</v>
    <v>76.03</v>
    <v>76.55</v>
    <v>76.63</v>
    <v>76.459999999999994</v>
    <v>77.290000000000006</v>
    <v>77.87</v>
    <v>77.81</v>
    <v>77.62</v>
    <v>77.849999999999994</v>
    <v>77.930000000000007</v>
    <v>78.97</v>
    <v>79.34</v>
    <v>79.2</v>
    <v>79.099999999999994</v>
    <v>79.42</v>
    <v>86.2</v>
    <v>84.325000000000003</v>
    <v>84.36</v>
    <v>83.76</v>
    <v>84.46</v>
    <v>84.54</v>
    <v>84.7</v>
    <v>84.9</v>
    <v>84.61</v>
    <v>84.27</v>
    <v>84.094999999999999</v>
    <v>83.94</v>
    <v>84.1</v>
    <v>83.69</v>
    <v>83.42</v>
    <v>83.12</v>
    <v>82.59</v>
    <v>83.84</v>
    <v>83.9</v>
    <v>83.43</v>
    <v>83.98</v>
    <v>85.06</v>
    <v>84.917199999999994</v>
    <v>84.52</v>
    <v>84.81</v>
    <v>84.429900000000004</v>
    <v>82.68</v>
    <v>83.14</v>
    <v>82.8</v>
    <v>84.58</v>
    <v>85.37</v>
    <v>86.05</v>
    <v>86</v>
    <v>85.873900000000006</v>
    <v>87.09</v>
    <v>87.499899999999997</v>
    <v>86.35</v>
    <v>86.3</v>
    <v>86.1</v>
    <v>85.63</v>
    <v>85.534599999999998</v>
    <v>85.98</v>
    <v>85.93</v>
    <v>86.05</v>
    <v>86.31</v>
    <v>86.51</v>
    <v>87.66</v>
    <v>88.41</v>
    <v>88.58</v>
    <v>88.727199999999996</v>
    <v>88.19</v>
    <v>88.13</v>
    <v>89.78</v>
    <v>90.79</v>
    <v>90.28</v>
    <v>90.67</v>
    <v>90.61</v>
    <v>91.62</v>
    <v>92.3</v>
    <v>93.43</v>
    <v>93.24</v>
    <v>94.06</v>
    <v>95.45</v>
    <v>93.66</v>
    <v>95.4</v>
    <v>96.07</v>
    <v>93.97</v>
    <v>93.24</v>
    <v>91.474999999999994</v>
    <v>91.77</v>
    <v>89.875</v>
    <v>88.93</v>
    <v>89.78</v>
    <v>90</v>
    <v>90.99</v>
    <v>92.72</v>
    <v>93.5</v>
    <v>93.06</v>
    <v>93.359499999999997</v>
    <v>92.73</v>
    <v>94.07</v>
    <v>95.45</v>
    <v>95.84</v>
    <v>95.704999999999998</v>
    <v>94.57</v>
    <v>93.15</v>
    <v>94.27</v>
    <v>94.49</v>
    <v>93.940600000000003</v>
    <v>95.1</v>
    <v>96.54</v>
    <v>97.21</v>
    <v>97.24</v>
    <v>95.41</v>
    <v>94.58</v>
    <v>95.38</v>
    <v>93.9</v>
    <v>93.77</v>
    <v>94.05</v>
    <v>91.75</v>
    <v>90.46</v>
    <v>94</v>
    <v>95.138999999999996</v>
    <v>91.23</v>
    <v>92.29</v>
    <v>90.88</v>
    <v>90.05</v>
    <v>92.76</v>
    <v>93.064999999999998</v>
    <v>92.46</v>
    <v>93.17</v>
    <v>93.28</v>
    <v>93.29</v>
    <v>94.16</v>
    <v>94.18</v>
    <v>94.66</v>
    <v>96.54</v>
    <v>96.72</v>
    <v>97.07</v>
    <v>96.11</v>
    <v>96.29</v>
    <v>96.47</v>
    <v>93.3</v>
    <v>95.15</v>
    <v>97.9</v>
    <v>96.3964</v>
    <v>95.29</v>
    <v>95.17</v>
    <v>94.924999999999997</v>
    <v>95.37</v>
    <v>96.71</v>
    <v>96.16</v>
    <v>96.97</v>
    <v>97.95</v>
    <v>97.87</v>
    <v>98.69</v>
    <v>97.85</v>
    <v>97.4</v>
    <v>97.540099999999995</v>
    <v>96.93</v>
    <v>98.01</v>
    <v>98.17</v>
    <v>98.73</v>
    <v>98.94</v>
    <v>98.98</v>
    <v>98.88</v>
    <v>99.25</v>
    <v>99.99</v>
    <v>100.86</v>
    <v>101.86</v>
    <v>102.33</v>
    <v>102.6</v>
    <v>102.69</v>
    <v>101.95</v>
    <v>101.59</v>
    <v>101.44929999999999</v>
    <v>102.01</v>
    <v>102.03</v>
    <v>101.53</v>
    <v>101.11</v>
    <v>101</v>
    <v>102.52</v>
    <v>102.46</v>
    <v>100.77</v>
    <v>100.11</v>
    <v>100.08</v>
    <v>100.02</v>
    <v>99.11</v>
    <v>99.91</v>
    <v>100.06</v>
    <v>100.63</v>
    <v>99.92</v>
    <v>101.43</v>
    <v>102.25</v>
    <v>102.51</v>
    <v>102.34</v>
    <v>104.41</v>
    <v>105.6</v>
    <v>105.82</v>
    <v>106.5</v>
    <v>106.05</v>
    <v>105.31</v>
    <v>108.2</v>
    <v>108.14</v>
    <v>108.82</v>
    <v>111.15</v>
    <v>111</v>
    <v>110.18</v>
    <v>107.53</v>
    <v>106.72</v>
    <v>106.446</v>
    <v>108.09</v>
    <v>108.05</v>
    <v>108.42</v>
    <v>109.1</v>
    <v>109.75</v>
    <v>110.16</v>
    <v>109.69</v>
    <v>109.58</v>
    <v>109.75</v>
    <v>108.985</v>
    <v>108.86</v>
    <v>107.9</v>
    <v>107.9</v>
    <v>107.35</v>
    <v>107.34</v>
    <v>108.18</v>
    <v>108.56</v>
    <v>109.64</v>
    <v>110.5</v>
    <v>112.03</v>
    <v>112.61</v>
    <v>112.777</v>
    <v>111.955</v>
    <v>111.42</v>
    <v>108.99</v>
    <v>108.7248</v>
    <v>109.64</v>
    <v>111.59</v>
    <v>111.85</v>
    <v>113.72499999999999</v>
    <v>113.73</v>
    <v>113.7</v>
    <v>113.69499999999999</v>
    <v>113.32</v>
    <v>113.8</v>
    <v>115.29</v>
    <v>114.9</v>
    <v>115.1</v>
    <v>115.05500000000001</v>
    <v>114.91</v>
    <v>114.57</v>
    <v>115.68</v>
    <v>115.84</v>
    <v>116.18</v>
    <v>114.75879999999999</v>
    <v>113.17</v>
    <v>112.03</v>
    <v>113.08</v>
    <v>111.5</v>
    <v>108.93</v>
    <v>111.24</v>
    <v>109.48</v>
    <v>111.41</v>
    <v>111.81</v>
    <v>110.53</v>
    <v>110.86</v>
    <v>110.54</v>
    <v>108.97</v>
    <v>108.49</v>
    <v>109.27</v>
    <v>108.75</v>
    <v>108.7</v>
    <v>104.38</v>
    <v>108.14</v>
    <v>107.32</v>
    <v>107.32</v>
    <v>107.74</v>
    <v>108.84</v>
    <v>112.24</v>
    <v>112.21</v>
    <v>111.45</v>
    <v>109.96</v>
    <v>108.74</v>
    <v>108.26</v>
    <v>107.8</v>
    <v>108.88</v>
    <v>108.56</v>
    <v>102.97</v>
    <v>104.43</v>
    <v>103.8099</v>
    <v>106.63</v>
    <v>107.33</v>
    <v>111.33</v>
    <v>111.11499999999999</v>
    <v>110.97</v>
    <v>113.42</v>
    <v>112.6373</v>
    <v>109.24</v>
    <v>109.45</v>
    <v>107.98</v>
    <v>110.95</v>
    <v>111.27</v>
    <v>110.87</v>
    <v>109.26</v>
    <v>105.8</v>
    <v>104.51</v>
    <v>106.88</v>
    <v>104.31</v>
    <v>103</v>
    <v>97.97</v>
    <v>100.69</v>
    <v>101.19</v>
    <v>102.41</v>
    <v>102.4</v>
    <v>101.75</v>
    <v>100.185</v>
    <v>102.51</v>
    <v>103.2681</v>
    <v>103.97</v>
    <v>104.88</v>
    <v>103.75</v>
    <v>103.44</v>
    <v>102.8716</v>
    <v>105.05</v>
    <v>106.255</v>
    <v>106.625</v>
    <v>107.9</v>
    <v>107.1</v>
    <v>107.04</v>
    <v>107</v>
    <v>107.88</v>
    <v>106.48</v>
    <v>104.97</v>
    <v>106.38</v>
    <v>105.22</v>
    <v>104.09990000000001</v>
    <v>105.8</v>
    <v>107.27</v>
    <v>107</v>
    <v>105.59</v>
    <v>105.78</v>
    <v>106.58</v>
    <v>107.14</v>
    <v>107.78</v>
    <v>107.29</v>
    <v>108.3</v>
    <v>108.66</v>
    <v>107.94</v>
    <v>109.48</v>
    <v>111.2</v>
    <v>112.18</v>
    <v>113.24</v>
    <v>112.36</v>
    <v>112.88</v>
    <v>113.02</v>
    <v>113.25</v>
    <v>112.39</v>
    <v>112.66</v>
    <v>111.55</v>
    <v>110.71</v>
    <v>112.95</v>
    <v>113.99</v>
    <v>115</v>
    <v>115.2</v>
    <v>117.25</v>
    <v>117.61</v>
    <v>118.44</v>
    <v>118.75</v>
    <v>120.82</v>
    <v>119.59</v>
    <v>118.01</v>
    <v>118.705</v>
    <v>118.21</v>
    <v>117.58</v>
    <v>118.32</v>
    <v>119.10850000000001</v>
    <v>119.48</v>
    <v>120.43</v>
    <v>120.23</v>
    <v>120.23</v>
    <v>120.02</v>
    <v>119.54</v>
    <v>120.35</v>
    <v>120.85</v>
    <v>120.98</v>
    <v>121.58</v>
    <v>121.65</v>
    <v>121.85</v>
    <v>123.52</v>
    <v>124</v>
    <v>125.58</v>
    <v>125.85</v>
    <v>131.37</v>
    <v>130.51519999999999</v>
    <v>130.18</v>
    <v>130.69999999999999</v>
    <v>130.65</v>
    <v>128</v>
    <v>129.43</v>
    <v>128.56</v>
    <v>127.18</v>
    <v>126.37</v>
    <v>125.79</v>
    <v>127.93</v>
    <v>125.55</v>
    <v>125.88</v>
    <v>126.71</v>
    <v>129.38</v>
    <v>130.46</v>
    <v>127.5894</v>
    <v>127.5273</v>
    <v>128.24</v>
    <v>126.29</v>
    <v>127.41500000000001</v>
    <v>128</v>
    <v>125.39</v>
    <v>125.76</v>
    <v>124.61499999999999</v>
    <v>124.37</v>
    <v>123.28</v>
    <v>125.87</v>
    <v>127.97</v>
    <v>132.25</v>
    <v>134.08000000000001</v>
    <v>134.24</v>
    <v>131.97</v>
    <v>132.66999999999999</v>
    <v>133.79</v>
    <v>133.72999999999999</v>
    <v>135.24</v>
    <v>135.93</v>
    <v>137.66</v>
    <v>137.72999999999999</v>
    <v>138.4</v>
    <v>137.59</v>
    <v>135.74</v>
    <v>134.71</v>
    <v>134.6</v>
    <v>136.69999999999999</v>
    <v>136.59</v>
    <v>137.74</v>
    <v>137.33000000000001</v>
    <v>137.1</v>
    <v>136.97</v>
    <v>138.58000000000001</v>
    <v>139.22</v>
    <v>139.13</v>
    <v>139.54</v>
    <v>139.05000000000001</v>
    <v>137.93</v>
    <v>136.62</v>
    <v>140.66999999999999</v>
    <v>139.19</v>
    <v>139.99</v>
    <v>140.74</v>
    <v>140.61000000000001</v>
    <v>141.67500000000001</v>
    <v>141.51</v>
    <v>141.2199</v>
    <v>140.49</v>
    <v>140.9383</v>
    <v>138.32</v>
    <v>133.9298</v>
    <v>135.68</v>
    <v>135.65</v>
    <v>138.99</v>
    <v>139.38</v>
    <v>137.86000000000001</v>
    <v>138.80000000000001</v>
    <v>136.91999999999999</v>
    <v>134.58000000000001</v>
    <v>136.46</v>
    <v>138.55000000000001</v>
    <v>138.71</v>
    <v>139.49350000000001</v>
    <v>139.19999999999999</v>
    <v>138.35</v>
    <v>135.56</v>
    <v>136.72</v>
    <v>135.76</v>
    <v>138.44</v>
    <v>139.18</v>
    <v>137.19999999999999</v>
    <v>137.69</v>
    <v>140.3837</v>
    <v>140.18</v>
    <v>139.75</v>
    <v>136.8862</v>
    <v>136.27000000000001</v>
    <v>138.41999999999999</v>
    <v>138.06</v>
    <v>136.69999999999999</v>
    <v>137.52000000000001</v>
    <v>138.66999999999999</v>
    <v>142.37</v>
    <v>141.65</v>
    <v>139.63</v>
    <v>140.69</v>
    <v>139.958</v>
    <v>140.18</v>
    <v>140.36000000000001</v>
    <v>139.215</v>
    <v>140.25</v>
    <v>136.37</v>
    <v>136.75</v>
    <v>138.25</v>
    <v>138.18</v>
    <v>137.76</v>
    <v>138.69999999999999</v>
    <v>139.66990000000001</v>
    <v>141.03</v>
    <v>140.29</v>
    <v>141.79</v>
    <v>140.99</v>
    <v>141.41999999999999</v>
    <v>140</v>
    <v>138.5</v>
    <v>140.01</v>
    <v>137.44999999999999</v>
    <v>140.41999999999999</v>
    <v>141.13999999999999</v>
    <v>145.66999999999999</v>
    <v>144.5</v>
    <v>145</v>
    <v>144.93</v>
    <v>144.41999999999999</v>
    <v>145</v>
    <v>145.02000000000001</v>
    <v>144.52000000000001</v>
    <v>144.88</v>
    <v>145.99</v>
    <v>146.41999999999999</v>
    <v>147.57</v>
    <v>147.46250000000001</v>
    <v>148.41</v>
    <v>149.99</v>
    <v>150.55000000000001</v>
    <v>151.33000000000001</v>
    <v>150.84</v>
    <v>149.80000000000001</v>
    <v>150.30000000000001</v>
    <v>151.35</v>
    <v>152.41999999999999</v>
    <v>152.5</v>
    <v>152.30000000000001</v>
    <v>151.83000000000001</v>
    <v>149.43</v>
    <v>150.1799</v>
    <v>150.32</v>
    <v>151.87</v>
    <v>152.21</v>
    <v>151.88999999999999</v>
    <v>151.87</v>
    <v>153.44</v>
    <v>154.88999999999999</v>
    <v>155.9</v>
    <v>155.71</v>
    <v>155.47999999999999</v>
    <v>155.77000000000001</v>
    <v>158.49</v>
    <v>158.12</v>
    <v>157.71</v>
    <v>158.72999999999999</v>
    <v>159.55000000000001</v>
    <v>159.02000000000001</v>
    <v>157.77000000000001</v>
    <v>160.72999999999999</v>
    <v>159.94499999999999</v>
    <v>159.1</v>
    <v>159.66999999999999</v>
    <v>160.80000000000001</v>
    <v>162.215</v>
    <v>163.22</v>
    <v>163.31</v>
    <v>163.6</v>
    <v>163.94</v>
    <v>166.24</v>
    <v>167.4675</v>
    <v>168.19</v>
    <v>167.49</v>
    <v>166.8</v>
    <v>167.53</v>
    <v>163.375</v>
    <v>165.755</v>
    <v>168.75</v>
    <v>174.05</v>
    <v>172.4</v>
    <v>174.5</v>
    <v>180.64</v>
    <v>184.2</v>
    <v>183.81989999999999</v>
    <v>185.63</v>
    <v>188.84</v>
    <v>190.7</v>
    <v>185.85</v>
    <v>186.23</v>
    <v>185.41</v>
    <v>187.7</v>
    <v>188.18</v>
    <v>187.25</v>
    <v>183.5</v>
    <v>174.55</v>
    <v>174.84</v>
    <v>173.26</v>
    <v>167.03</v>
    <v>163.71</v>
    <v>172.92</v>
    <v>175</v>
    <v>170.7</v>
    <v>170.87</v>
    <v>163.11000000000001</v>
    <v>157.75</v>
    <v>161.03</v>
    <v>157.69999999999999</v>
    <v>153.47</v>
    <v>161.91</v>
    <v>149.35</v>
    <v>147.49979999999999</v>
    <v>146</v>
    <v>150.15</v>
    <v>147.1</v>
    <v>140.57</v>
    <v>149.6</v>
    <v>154.33000000000001</v>
    <v>156.66</v>
    <v>154.88999999999999</v>
    <v>160.6</v>
    <v>164.78</v>
    <v>157.75</v>
    <v>155.47999999999999</v>
    <v>157.38</v>
    <v>166.5</v>
    <v>170</v>
    <v>166.67</v>
    <v>167.37</v>
    <v>165.57</v>
    <v>173.75</v>
    <v>173.57</v>
    <v>177.28</v>
    <v>180</v>
    <v>178.75</v>
    <v>173.66990000000001</v>
    <v>174</v>
    <v>175.06</v>
    <v>174.56</v>
    <v>176.9</v>
    <v>175.67</v>
    <v>177.68</v>
    <v>180.4</v>
    <v>178.64</v>
    <v>179</v>
    <v>183.65</v>
    <v>184.2</v>
    <v>184.55</v>
    <v>185</v>
    <v>187.51</v>
    <v>187.04</v>
    <v>184.05</v>
    <v>180.69</v>
    <v>187.06</v>
    <v>186.2</v>
    <v>186.6</v>
    <v>185.85</v>
    <v>186.67</v>
    <v>184.46</v>
    <v>186.5</v>
    <v>181.98769999999999</v>
    <v>184.1474</v>
    <v>184.27</v>
    <v>183</v>
    <v>185</v>
    <v>185.94</v>
    <v>185.84</v>
    <v>187.73</v>
    <v>188.55</v>
    <v>190.7</v>
    <v>198.52</v>
    <v>195.76</v>
    <v>191.72</v>
    <v>190.82</v>
    <v>195.58</v>
    <v>196.32</v>
    <v>196.49</v>
    <v>199.29</v>
    <v>200.76</v>
    <v>203.95</v>
    <v>203.25</v>
    <v>200.61</v>
    <v>199.89</v>
    <v>198.53</v>
    <v>204.4</v>
    <v>206.35</v>
    <v>208.02</v>
    <v>211.13</v>
    <v>214.67</v>
    <v>213.26</v>
    <v>216.38</v>
    <v>214.08</v>
    <v>215.8</v>
    <v>208.85</v>
    <v>211.33</v>
    <v>205.7</v>
    <v>205.04</v>
    <v>212.3</v>
    <v>213.94</v>
    <v>212.3</v>
    <v>210.92</v>
    <v>202.86</v>
    <v>203.97</v>
    <v>204.7</v>
    <v>204.65</v>
    <v>204.46</v>
    <v>205.1</v>
    <v>217.64</v>
    <v>214.77</v>
    <v>215</v>
    <v>216.37049999999999</v>
    <v>215.7</v>
    <v>211.88</v>
    <v>207.65</v>
    <v>210.28</v>
    <v>211.35</v>
    <v>209.59</v>
    <v>211.1874</v>
    <v>212.36</v>
    <v>212.1</v>
    <v>215</v>
    <v>216.25</v>
    <v>215.52</v>
    <v>216.61</v>
    <v>222.09</v>
    <v>231.15</v>
    <v>230.64400000000001</v>
    <v>228.7</v>
    <v>227.45</v>
    <v>232.86</v>
    <v>229.31</v>
    <v>218.35990000000001</v>
    <v>210.03</v>
    <v>214.8399</v>
    <v>214.74</v>
    <v>208.63</v>
    <v>209.2</v>
    <v>209.78</v>
    <v>210.65</v>
    <v>204.33</v>
    <v>203.65</v>
    <v>202.71</v>
    <v>208.1</v>
    <v>208.1</v>
    <v>205.57</v>
    <v>209.04</v>
    <v>212.57</v>
    <v>210.07</v>
    <v>211.98</v>
    <v>213.99</v>
    <v>210.99</v>
    <v>210.41</v>
    <v>210.18</v>
    <v>210.11</v>
    <v>211.19</v>
    <v>215.86</v>
    <v>223.86</v>
    <v>225.21</v>
    <v>224.22</v>
    <v>220.36</v>
    <v>222.29</v>
    <v>222.3</v>
    <v>217.37</v>
    <v>216.92</v>
    <v>216.05500000000001</v>
    <v>216.28</v>
    <v>216.3399</v>
    <v>214.67</v>
    <v>208.84</v>
    <v>207.36</v>
    <v>204.29</v>
    <v>205.28</v>
    <v>208.12</v>
    <v>218.32</v>
    <v>224.12</v>
    <v>224.36</v>
    <v>228.12</v>
    <v>216.5</v>
    <v>218.04</v>
    <v>219.11</v>
    <v>217.42</v>
    <v>217.74</v>
    <v>217.68</v>
    <v>215.17</v>
    <v>213.03</v>
    <v>213.285</v>
    <v>212.29</v>
    <v>214.25</v>
    <v>215.29</v>
    <v>216.27</v>
    <v>214.76</v>
    <v>217.32</v>
    <v>215.47</v>
    <v>216.37569999999999</v>
    <v>215.38</v>
    <v>215.54</v>
    <v>216.95</v>
    <v>215.22499999999999</v>
    <v>213.08</v>
    <v>213.32</v>
    <v>216.21</v>
    <v>215.42</v>
    <v>220.11</v>
    <v>220.89</v>
    <v>219.69</v>
    <v>224</v>
    <v>225.63</v>
    <v>223.55889999999999</v>
    <v>223.61</v>
    <v>226.03</v>
    <v>227.18</v>
    <v>225.63</v>
    <v>223</v>
    <v>223</v>
    <v>218.52</v>
    <v>216.48990000000001</v>
    <v>219.34</v>
    <v>220.58</v>
    <v>218.91</v>
    <v>217.1</v>
    <v>216.76</v>
    <v>217.46</v>
    <v>214.51</v>
    <v>216.98</v>
    <v>225.79</v>
    <v>226.3</v>
    <v>230.07</v>
    <v>229.78</v>
    <v>234.18</v>
    <v>240.44</v>
    <v>242.64</v>
    <v>238.02</v>
    <v>242.5</v>
    <v>242.31</v>
    <v>245.09</v>
    <v>243.23990000000001</v>
    <v>243.28</v>
    <v>243.68</v>
    <v>244.76</v>
    <v>245.92</v>
    <v>245.15</v>
    <v>245.3</v>
    <v>246.13</v>
    <v>244.31</v>
    <v>243.93</v>
    <v>243.86</v>
    <v>237.93</v>
    <v>234.83</v>
    <v>235.2</v>
    <v>234.58519999999999</v>
    <v>235.37</v>
    <v>237.47</v>
    <v>237.3</v>
    <v>233.57990000000001</v>
    <v>232.49</v>
    <v>233.27</v>
    <v>233.36500000000001</v>
    <v>235.38390000000001</v>
    <v>237</v>
    <v>239.17</v>
    <v>235.82</v>
    <v>235.185</v>
    <v>240.05500000000001</v>
    <v>238.55</v>
    <v>234.19</v>
    <v>232.47399999999999</v>
    <v>236.9</v>
    <v>241.05</v>
    <v>238</v>
    <v>236.94</v>
    <v>236.71</v>
    <v>236.8</v>
  </a>
  <a r="1" c="1261">
    <v>53.33</v>
    <v>53.45</v>
    <v>54.9</v>
    <v>54.86</v>
    <v>54.57</v>
    <v>55</v>
    <v>54.46</v>
    <v>54.21</v>
    <v>54.23</v>
    <v>54.32</v>
    <v>54.3</v>
    <v>53.76</v>
    <v>54.89</v>
    <v>55.07</v>
    <v>55.11</v>
    <v>55.21</v>
    <v>55.68</v>
    <v>55.484999999999999</v>
    <v>55.414999999999999</v>
    <v>50.77</v>
    <v>51.63</v>
    <v>51.09</v>
    <v>50.55</v>
    <v>49.56</v>
    <v>49.35</v>
    <v>49.779899999999998</v>
    <v>49.6</v>
    <v>49.46</v>
    <v>49.73</v>
    <v>49.66</v>
    <v>50</v>
    <v>50.19</v>
    <v>51</v>
    <v>50.92</v>
    <v>51.04</v>
    <v>50.75</v>
    <v>50.36</v>
    <v>50.3</v>
    <v>49.82</v>
    <v>50.4</v>
    <v>49.98</v>
    <v>50.4</v>
    <v>51.79</v>
    <v>51.36</v>
    <v>51.77</v>
    <v>52.08</v>
    <v>52.44</v>
    <v>51.835000000000001</v>
    <v>51.6</v>
    <v>51.89</v>
    <v>52.1</v>
    <v>51.87</v>
    <v>51.49</v>
    <v>51.04</v>
    <v>49.06</v>
    <v>49.57</v>
    <v>49.69</v>
    <v>49.506799999999998</v>
    <v>49.82</v>
    <v>50.03</v>
    <v>50.16</v>
    <v>50.952500000000001</v>
    <v>51.15</v>
    <v>49.52</v>
    <v>48.034999999999997</v>
    <v>48.67</v>
    <v>49.8</v>
    <v>50.5</v>
    <v>51.07</v>
    <v>50.74</v>
    <v>50.39</v>
    <v>51.07</v>
    <v>51.55</v>
    <v>52.47</v>
    <v>52.784999999999997</v>
    <v>53.18</v>
    <v>53.58</v>
    <v>53.21</v>
    <v>53.55</v>
    <v>52.93</v>
    <v>55.53</v>
    <v>55.76</v>
    <v>55.78</v>
    <v>56.255000000000003</v>
    <v>56.51</v>
    <v>56.11</v>
    <v>55.72</v>
    <v>56.05</v>
    <v>56.14</v>
    <v>56.31</v>
    <v>56.49</v>
    <v>56.67</v>
    <v>57.45</v>
    <v>57.78</v>
    <v>58.02</v>
    <v>57.82</v>
    <v>58.03</v>
    <v>57.62</v>
    <v>57.96</v>
    <v>57.27</v>
    <v>57.23</v>
    <v>57.27</v>
    <v>57.2</v>
    <v>57.26</v>
    <v>57.85</v>
    <v>57.715000000000003</v>
    <v>57.78</v>
    <v>57.69</v>
    <v>58.1</v>
    <v>57.61</v>
    <v>57.3</v>
    <v>57.01</v>
    <v>57.42</v>
    <v>57.21</v>
    <v>57.405000000000001</v>
    <v>57.18</v>
    <v>56.21</v>
    <v>55.61</v>
    <v>56.05</v>
    <v>56.03</v>
    <v>55.98</v>
    <v>56.75</v>
    <v>56.85</v>
    <v>56.75</v>
    <v>57.08</v>
    <v>57.63</v>
    <v>57.38</v>
    <v>56.83</v>
    <v>56.680999999999997</v>
    <v>57.67</v>
    <v>57.21</v>
    <v>57.34</v>
    <v>57.06</v>
    <v>56.97</v>
    <v>57.26</v>
    <v>57.28</v>
    <v>57.42</v>
    <v>57.87</v>
    <v>56.89</v>
    <v>56.4</v>
    <v>56.314999999999998</v>
    <v>57.12</v>
    <v>56.87</v>
    <v>57.41</v>
    <v>57.395000000000003</v>
    <v>56.66</v>
    <v>59.484999999999999</v>
    <v>59.93</v>
    <v>60.8</v>
    <v>60.47</v>
    <v>60.09</v>
    <v>59.58</v>
    <v>59.92</v>
    <v>59.25</v>
    <v>59.3</v>
    <v>59.11</v>
    <v>58.52</v>
    <v>59.78</v>
    <v>60.15</v>
    <v>59.2</v>
    <v>57.630200000000002</v>
    <v>58.01</v>
    <v>57.28</v>
    <v>58.314999999999998</v>
    <v>58.81</v>
    <v>59.965000000000003</v>
    <v>60.3</v>
    <v>60.42</v>
    <v>60.805</v>
    <v>60.25</v>
    <v>60.13</v>
    <v>60.21</v>
    <v>60.52</v>
    <v>60.215000000000003</v>
    <v>58.935000000000002</v>
    <v>58.8</v>
    <v>59.56</v>
    <v>59.8</v>
    <v>59.8</v>
    <v>60.84</v>
    <v>61.125</v>
    <v>61.72</v>
    <v>62.24</v>
    <v>62.53</v>
    <v>62.3</v>
    <v>62.115000000000002</v>
    <v>62.42</v>
    <v>63.024999999999999</v>
    <v>63.12</v>
    <v>63.405000000000001</v>
    <v>62.8</v>
    <v>63.21</v>
    <v>62.83</v>
    <v>62.73</v>
    <v>62.03</v>
    <v>62.125</v>
    <v>62.12</v>
    <v>62.03</v>
    <v>62.04</v>
    <v>62.54</v>
    <v>62.28</v>
    <v>62.43</v>
    <v>61.95</v>
    <v>62.35</v>
    <v>62.03</v>
    <v>62.12</v>
    <v>62.195</v>
    <v>62.37</v>
    <v>62.57</v>
    <v>62.94</v>
    <v>63.45</v>
    <v>63.55</v>
    <v>64.89</v>
    <v>64.8</v>
    <v>64.260000000000005</v>
    <v>63.47</v>
    <v>62.75</v>
    <v>63.07</v>
    <v>63.14</v>
    <v>63.23</v>
    <v>63.22</v>
    <v>63.32</v>
    <v>63.975000000000001</v>
    <v>64.13</v>
    <v>64.02</v>
    <v>64.155000000000001</v>
    <v>64.44</v>
    <v>64.3</v>
    <v>64.45</v>
    <v>64.05</v>
    <v>64.194999999999993</v>
    <v>64.135000000000005</v>
    <v>64.045000000000002</v>
    <v>63.76</v>
    <v>64.021799999999999</v>
    <v>63.88</v>
    <v>63.62</v>
    <v>63.81</v>
    <v>64.19</v>
    <v>64.25</v>
    <v>64.48</v>
    <v>64.75</v>
    <v>64.569999999999993</v>
    <v>64.150000000000006</v>
    <v>64.25</v>
    <v>64.3</v>
    <v>64.680000000000007</v>
    <v>64.72</v>
    <v>64.13</v>
    <v>64.12</v>
    <v>64.765000000000001</v>
    <v>64.760000000000005</v>
    <v>64.349999999999994</v>
    <v>64.650000000000006</v>
    <v>64.947500000000005</v>
    <v>65.36</v>
    <v>65.45</v>
    <v>65.19</v>
    <v>65.28</v>
    <v>65.444299999999998</v>
    <v>65.48</v>
    <v>65.44</v>
    <v>65.36</v>
    <v>64.849999999999994</v>
    <v>65.11</v>
    <v>64.95</v>
    <v>65.010000000000005</v>
    <v>65.16</v>
    <v>64.89</v>
    <v>65.14</v>
    <v>65.45</v>
    <v>67.099999999999994</v>
    <v>67.599999999999994</v>
    <v>67.62</v>
    <v>67.58</v>
    <v>67.69</v>
    <v>68.5</v>
    <v>69.13</v>
    <v>68.709999999999994</v>
    <v>68.64</v>
    <v>68.484999999999999</v>
    <v>68.42</v>
    <v>68.680000000000007</v>
    <v>68.92</v>
    <v>68.12</v>
    <v>68.040000000000006</v>
    <v>67.569999999999993</v>
    <v>68.16</v>
    <v>67.430000000000007</v>
    <v>67.14</v>
    <v>67.430000000000007</v>
    <v>67.5</v>
    <v>68.38</v>
    <v>68.45</v>
    <v>68.91</v>
    <v>69.52</v>
    <v>69.77</v>
    <v>69.81</v>
    <v>69.450999999999993</v>
    <v>70.239999999999995</v>
    <v>71.81</v>
    <v>72.27</v>
    <v>71.95</v>
    <v>71.5</v>
    <v>68.59</v>
    <v>68.13</v>
    <v>69.959999999999994</v>
    <v>69.430000000000007</v>
    <v>68.8</v>
    <v>69.22</v>
    <v>70.349999999999994</v>
    <v>69.87</v>
    <v>69.94</v>
    <v>69.709999999999994</v>
    <v>69.92</v>
    <v>70.444999999999993</v>
    <v>69.180000000000007</v>
    <v>68.790000000000006</v>
    <v>68.09</v>
    <v>68.739999999999995</v>
    <v>68.02</v>
    <v>68.22</v>
    <v>68.12</v>
    <v>68.7</v>
    <v>69.2</v>
    <v>69.75</v>
    <v>70.55</v>
    <v>71.31</v>
    <v>71.959999999999994</v>
    <v>72.72</v>
    <v>72.66</v>
    <v>73.45</v>
    <v>73.28</v>
    <v>73.17</v>
    <v>73.13</v>
    <v>73.5</v>
    <v>73.81</v>
    <v>72.319999999999993</v>
    <v>72.540000000000006</v>
    <v>72.41</v>
    <v>72.489999999999995</v>
    <v>71.444999999999993</v>
    <v>71.844999999999999</v>
    <v>72.239999999999995</v>
    <v>72.260000000000005</v>
    <v>71.75</v>
    <v>72.05</v>
    <v>71.349999999999994</v>
    <v>71.28</v>
    <v>72.95</v>
    <v>73.040000000000006</v>
    <v>73.17</v>
    <v>72.400000000000006</v>
    <v>71.930000000000007</v>
    <v>71.7</v>
    <v>72.349999999999994</v>
    <v>72.53</v>
    <v>72.069999999999993</v>
    <v>72.48</v>
    <v>72.55</v>
    <v>72.05</v>
    <v>72.829300000000003</v>
    <v>73.8</v>
    <v>73.64</v>
    <v>72.98</v>
    <v>73.349999999999994</v>
    <v>73.599999999999994</v>
    <v>73.84</v>
    <v>74.31</v>
    <v>74.37</v>
    <v>74.55</v>
    <v>74.52</v>
    <v>74.069999999999993</v>
    <v>75.040000000000006</v>
    <v>75.010000000000005</v>
    <v>74.31</v>
    <v>74.11</v>
    <v>73.849999999999994</v>
    <v>72.92</v>
    <v>72.989999999999995</v>
    <v>73.17</v>
    <v>73.31</v>
    <v>73.88</v>
    <v>74.295000000000002</v>
    <v>74.194999999999993</v>
    <v>73.709999999999994</v>
    <v>74.959999999999994</v>
    <v>75.540000000000006</v>
    <v>75.86</v>
    <v>76.14</v>
    <v>75.95</v>
    <v>76.37</v>
    <v>77.290000000000006</v>
    <v>77.349999999999994</v>
    <v>77.25</v>
    <v>77.37</v>
    <v>77.349999999999994</v>
    <v>78.22</v>
    <v>78.760000000000005</v>
    <v>78.459999999999994</v>
    <v>78.010000000000005</v>
    <v>78.75</v>
    <v>83.61</v>
    <v>83.105000000000004</v>
    <v>83.11</v>
    <v>82.88</v>
    <v>83.12</v>
    <v>83.4</v>
    <v>84.082499999999996</v>
    <v>83.93</v>
    <v>83.83</v>
    <v>82.9</v>
    <v>83.23</v>
    <v>83.46</v>
    <v>82.98</v>
    <v>82.69</v>
    <v>82.94</v>
    <v>82.24</v>
    <v>82.25</v>
    <v>82.74</v>
    <v>83.04</v>
    <v>82.78</v>
    <v>83.3</v>
    <v>84.02</v>
    <v>83.174999999999997</v>
    <v>83.34</v>
    <v>83.22</v>
    <v>80.7</v>
    <v>80.980099999999993</v>
    <v>81.430000000000007</v>
    <v>82</v>
    <v>83.33</v>
    <v>84.12</v>
    <v>85.08</v>
    <v>85.17</v>
    <v>84.53</v>
    <v>84.88</v>
    <v>86.23</v>
    <v>85.27</v>
    <v>84.71</v>
    <v>85.4</v>
    <v>84.92</v>
    <v>85.03</v>
    <v>85.215000000000003</v>
    <v>85.55</v>
    <v>85.5</v>
    <v>85.5</v>
    <v>85.97</v>
    <v>86.57</v>
    <v>87.43</v>
    <v>87.604600000000005</v>
    <v>87.86</v>
    <v>87.41</v>
    <v>87.24</v>
    <v>88.45</v>
    <v>88.010400000000004</v>
    <v>88.75</v>
    <v>89.66</v>
    <v>89.66</v>
    <v>89.74</v>
    <v>91.54</v>
    <v>91.58</v>
    <v>91.93</v>
    <v>92.58</v>
    <v>93.72</v>
    <v>92.1</v>
    <v>93.51</v>
    <v>93.581299999999999</v>
    <v>91.5</v>
    <v>88</v>
    <v>85.25</v>
    <v>89.2</v>
    <v>84.76</v>
    <v>83.83</v>
    <v>87.929500000000004</v>
    <v>87.8</v>
    <v>88.41</v>
    <v>90.62</v>
    <v>91.8</v>
    <v>91.01</v>
    <v>91.49</v>
    <v>91.36</v>
    <v>92.36</v>
    <v>94.25</v>
    <v>94.2</v>
    <v>93.63</v>
    <v>91.84</v>
    <v>90.86</v>
    <v>92.26</v>
    <v>92.941000000000003</v>
    <v>92.43</v>
    <v>93.765000000000001</v>
    <v>95</v>
    <v>96.04</v>
    <v>93.97</v>
    <v>93.5</v>
    <v>92.83</v>
    <v>93.92</v>
    <v>92.11</v>
    <v>93</v>
    <v>92.21</v>
    <v>89.66</v>
    <v>87.08</v>
    <v>90.4</v>
    <v>88.51</v>
    <v>88.873000000000005</v>
    <v>88.4</v>
    <v>87.51</v>
    <v>87.89</v>
    <v>87.73</v>
    <v>91.4</v>
    <v>89.48</v>
    <v>90.62</v>
    <v>91.64</v>
    <v>91.48</v>
    <v>92.43</v>
    <v>92.44</v>
    <v>93.42</v>
    <v>94.88</v>
    <v>95.52</v>
    <v>95.34</v>
    <v>94.05</v>
    <v>94.63</v>
    <v>92.41</v>
    <v>90.28</v>
    <v>93.1</v>
    <v>93.91</v>
    <v>93.15</v>
    <v>92.79</v>
    <v>93.19</v>
    <v>92.45</v>
    <v>92.92</v>
    <v>95.1</v>
    <v>95.063100000000006</v>
    <v>95.05</v>
    <v>97.05</v>
    <v>97.04</v>
    <v>97.31</v>
    <v>96.34</v>
    <v>96.614999999999995</v>
    <v>95.83</v>
    <v>96.01</v>
    <v>96.8</v>
    <v>97.2</v>
    <v>96.32</v>
    <v>96.81</v>
    <v>97.86</v>
    <v>97.23</v>
    <v>97.91</v>
    <v>98.61</v>
    <v>99.17</v>
    <v>100.851</v>
    <v>101.53</v>
    <v>101.9</v>
    <v>100.38</v>
    <v>100.54</v>
    <v>100.67</v>
    <v>100.75</v>
    <v>100.56</v>
    <v>101</v>
    <v>100.07</v>
    <v>99.42</v>
    <v>99.5</v>
    <v>101.12</v>
    <v>100.88</v>
    <v>99.625</v>
    <v>97.3</v>
    <v>98.75</v>
    <v>97.4</v>
    <v>97.26</v>
    <v>98.33</v>
    <v>98</v>
    <v>98.94</v>
    <v>99.029899999999998</v>
    <v>99.67</v>
    <v>101.251</v>
    <v>101.86</v>
    <v>101.1</v>
    <v>102.73</v>
    <v>104.09</v>
    <v>104.515</v>
    <v>104.32</v>
    <v>104.715</v>
    <v>103.89</v>
    <v>106.08</v>
    <v>106.13</v>
    <v>107.26</v>
    <v>107.6</v>
    <v>109.5</v>
    <v>106.14</v>
    <v>104.76</v>
    <v>105.38</v>
    <v>105.42</v>
    <v>104.84</v>
    <v>106.82</v>
    <v>107.559</v>
    <v>108.17</v>
    <v>108.7599</v>
    <v>109.6</v>
    <v>108.38</v>
    <v>108.1</v>
    <v>108.04</v>
    <v>106.82</v>
    <v>107.3</v>
    <v>106.69</v>
    <v>106.48</v>
    <v>105.85</v>
    <v>105.78</v>
    <v>106.87</v>
    <v>107.56</v>
    <v>108.51</v>
    <v>109.79</v>
    <v>110.27</v>
    <v>111.44</v>
    <v>111.515</v>
    <v>110.22</v>
    <v>108.1</v>
    <v>107.51</v>
    <v>107.23</v>
    <v>108.36</v>
    <v>108.89</v>
    <v>110.51</v>
    <v>112.12</v>
    <v>112.44</v>
    <v>111.86</v>
    <v>111.72</v>
    <v>111.035</v>
    <v>111.93</v>
    <v>113.51</v>
    <v>112.2175</v>
    <v>113.75</v>
    <v>113.74</v>
    <v>114.2</v>
    <v>113.68</v>
    <v>114.73</v>
    <v>114.44</v>
    <v>114.93</v>
    <v>111.63</v>
    <v>110.64</v>
    <v>109.34</v>
    <v>110.8</v>
    <v>105.79</v>
    <v>104.2</v>
    <v>107.12</v>
    <v>106.9468</v>
    <v>108.95</v>
    <v>109.54819999999999</v>
    <v>107.83</v>
    <v>108.21</v>
    <v>108.24</v>
    <v>105.11</v>
    <v>101.59010000000001</v>
    <v>106.15</v>
    <v>104.76</v>
    <v>101.63</v>
    <v>100.11</v>
    <v>105.39</v>
    <v>105.53</v>
    <v>104.97499999999999</v>
    <v>105.9</v>
    <v>106.28</v>
    <v>109.4</v>
    <v>110.91</v>
    <v>108.76</v>
    <v>106.1</v>
    <v>106.64</v>
    <v>104.47</v>
    <v>103.91</v>
    <v>106.8</v>
    <v>103.55</v>
    <v>99.352800000000002</v>
    <v>102.24</v>
    <v>102</v>
    <v>104.58</v>
    <v>105.36</v>
    <v>107.86</v>
    <v>109.03</v>
    <v>109.36</v>
    <v>110.73</v>
    <v>108.2115</v>
    <v>105</v>
    <v>104.3</v>
    <v>103.89</v>
    <v>107.44</v>
    <v>109.04</v>
    <v>108.63</v>
    <v>105.5</v>
    <v>101.71</v>
    <v>102.52</v>
    <v>101.35</v>
    <v>98.78</v>
    <v>97.46</v>
    <v>93.98</v>
    <v>93.96</v>
    <v>96.4</v>
    <v>99.52</v>
    <v>100.44</v>
    <v>98.94</v>
    <v>97.2</v>
    <v>98.93</v>
    <v>100.98</v>
    <v>101.71339999999999</v>
    <v>103.2445</v>
    <v>102.38</v>
    <v>101.64</v>
    <v>101.26</v>
    <v>101.88</v>
    <v>104.96</v>
    <v>104.76</v>
    <v>105.91</v>
    <v>104.86</v>
    <v>105.34</v>
    <v>105.34</v>
    <v>106.59</v>
    <v>104.66</v>
    <v>102.17</v>
    <v>104.33</v>
    <v>103.18</v>
    <v>102.35</v>
    <v>102.77</v>
    <v>105.96</v>
    <v>105.53</v>
    <v>104.29</v>
    <v>104.2603</v>
    <v>104.965</v>
    <v>105.48</v>
    <v>106.71</v>
    <v>105.66</v>
    <v>107.36239999999999</v>
    <v>107.78</v>
    <v>106.29</v>
    <v>106.87</v>
    <v>109.82</v>
    <v>111.26</v>
    <v>111.17</v>
    <v>110.88</v>
    <v>111.73</v>
    <v>111.66500000000001</v>
    <v>110.8</v>
    <v>111.23</v>
    <v>111.43</v>
    <v>109.86499999999999</v>
    <v>108.8</v>
    <v>110.98</v>
    <v>112.6499</v>
    <v>113.78</v>
    <v>114.33</v>
    <v>114.59</v>
    <v>116.05</v>
    <v>116.99</v>
    <v>116.71</v>
    <v>117.09</v>
    <v>117.04</v>
    <v>116.3224</v>
    <v>116.85</v>
    <v>115.5215</v>
    <v>116.13</v>
    <v>116.96</v>
    <v>118.1</v>
    <v>118.52</v>
    <v>119.15</v>
    <v>118.38</v>
    <v>119.37</v>
    <v>118.64</v>
    <v>118.58</v>
    <v>119.54</v>
    <v>119.92</v>
    <v>120.37</v>
    <v>120.57</v>
    <v>120.1</v>
    <v>120.54</v>
    <v>121.3018</v>
    <v>122.57</v>
    <v>123.83</v>
    <v>124.52</v>
    <v>128.83000000000001</v>
    <v>129.02000000000001</v>
    <v>129.35</v>
    <v>129.3947</v>
    <v>127.7</v>
    <v>125.52</v>
    <v>127.25</v>
    <v>126.11</v>
    <v>124.22</v>
    <v>124.75</v>
    <v>123.57</v>
    <v>123.82</v>
    <v>123.04</v>
    <v>123.7</v>
    <v>123.7</v>
    <v>126.46</v>
    <v>127.92</v>
    <v>125.7607</v>
    <v>126.58</v>
    <v>126.52</v>
    <v>124.74</v>
    <v>125.97</v>
    <v>126.05</v>
    <v>124.04</v>
    <v>124.78</v>
    <v>123.32</v>
    <v>119.01</v>
    <v>120.65219999999999</v>
    <v>124.21</v>
    <v>125.6</v>
    <v>128.26</v>
    <v>132</v>
    <v>131.2757</v>
    <v>130.71</v>
    <v>131.56</v>
    <v>131.63999999999999</v>
    <v>132.53</v>
    <v>133.57</v>
    <v>133.81</v>
    <v>135.72</v>
    <v>136.46</v>
    <v>137</v>
    <v>132.72999999999999</v>
    <v>133.6</v>
    <v>133.51</v>
    <v>133.1558</v>
    <v>134.97</v>
    <v>135.34</v>
    <v>136.29499999999999</v>
    <v>135.72</v>
    <v>135.37010000000001</v>
    <v>135.80000000000001</v>
    <v>137.02000000000001</v>
    <v>137.87</v>
    <v>138.00989999999999</v>
    <v>138.46</v>
    <v>136.52000000000001</v>
    <v>136.22</v>
    <v>134.66999999999999</v>
    <v>136.44999999999999</v>
    <v>137.33000000000001</v>
    <v>138.03</v>
    <v>138.85</v>
    <v>139.32149999999999</v>
    <v>140.30000000000001</v>
    <v>139.3663</v>
    <v>139.8005</v>
    <v>135.08000000000001</v>
    <v>136.93</v>
    <v>135.26</v>
    <v>130.78</v>
    <v>133.21</v>
    <v>131.82839999999999</v>
    <v>135.93</v>
    <v>136.46</v>
    <v>135.24</v>
    <v>135</v>
    <v>133.66999999999999</v>
    <v>132.25</v>
    <v>134.72</v>
    <v>136.88499999999999</v>
    <v>137.24</v>
    <v>138</v>
    <v>136.29</v>
    <v>132.80000000000001</v>
    <v>133.9</v>
    <v>134.66</v>
    <v>133.55000000000001</v>
    <v>136.91</v>
    <v>136.27000000000001</v>
    <v>135.69999999999999</v>
    <v>136.47999999999999</v>
    <v>138.76</v>
    <v>138.19999999999999</v>
    <v>136.46</v>
    <v>134.51</v>
    <v>135.09</v>
    <v>136.87</v>
    <v>136.57</v>
    <v>135.66</v>
    <v>136.42500000000001</v>
    <v>136.5299</v>
    <v>140.0736</v>
    <v>138.25</v>
    <v>138.44</v>
    <v>136.88</v>
    <v>136.03</v>
    <v>138.44</v>
    <v>136.64500000000001</v>
    <v>137.78</v>
    <v>137</v>
    <v>133.57990000000001</v>
    <v>133.22</v>
    <v>136.41999999999999</v>
    <v>137.02000000000001</v>
    <v>135.62</v>
    <v>136.97</v>
    <v>138.25</v>
    <v>139.5</v>
    <v>139.52000000000001</v>
    <v>139.81</v>
    <v>139.53</v>
    <v>139.02000000000001</v>
    <v>136.56</v>
    <v>137.01</v>
    <v>136.26</v>
    <v>135.61000000000001</v>
    <v>138.66999999999999</v>
    <v>139.19999999999999</v>
    <v>143.51</v>
    <v>142.65</v>
    <v>142.79</v>
    <v>142.99</v>
    <v>142.965</v>
    <v>144.16</v>
    <v>143.905</v>
    <v>143.19999999999999</v>
    <v>143.77000000000001</v>
    <v>143.76</v>
    <v>144.72999999999999</v>
    <v>146.06</v>
    <v>146.28</v>
    <v>147</v>
    <v>148.27000000000001</v>
    <v>148.97999999999999</v>
    <v>150.19499999999999</v>
    <v>148.46</v>
    <v>148.501</v>
    <v>148.82</v>
    <v>149.91999999999999</v>
    <v>151.32</v>
    <v>151.52000000000001</v>
    <v>151.28</v>
    <v>148.32</v>
    <v>146.65</v>
    <v>149.19999999999999</v>
    <v>149.47999999999999</v>
    <v>150.27000000000001</v>
    <v>150.91</v>
    <v>150.76499999999999</v>
    <v>150.33000000000001</v>
    <v>151.02000000000001</v>
    <v>152.83000000000001</v>
    <v>154.82</v>
    <v>154.44999999999999</v>
    <v>154.18</v>
    <v>153.75</v>
    <v>156.29</v>
    <v>157.27000000000001</v>
    <v>157.11500000000001</v>
    <v>157.4</v>
    <v>158.22</v>
    <v>156.72999999999999</v>
    <v>156.44999999999999</v>
    <v>158.33000000000001</v>
    <v>158.06</v>
    <v>156.51</v>
    <v>157.32</v>
    <v>157.94909999999999</v>
    <v>161.03</v>
    <v>161.18</v>
    <v>161.26</v>
    <v>161.72</v>
    <v>162.57</v>
    <v>164.03</v>
    <v>165.43</v>
    <v>166.43</v>
    <v>165.68</v>
    <v>165.27</v>
    <v>164.45</v>
    <v>160.19999999999999</v>
    <v>163.07300000000001</v>
    <v>165.69</v>
    <v>170.79</v>
    <v>169.58</v>
    <v>170.4</v>
    <v>176.31</v>
    <v>178.4101</v>
    <v>180.059</v>
    <v>182.48</v>
    <v>183.25</v>
    <v>183.5</v>
    <v>181.85</v>
    <v>182.87200000000001</v>
    <v>182.65</v>
    <v>185.5</v>
    <v>186.47</v>
    <v>181.1</v>
    <v>177.25</v>
    <v>163.22999999999999</v>
    <v>167.64619999999999</v>
    <v>168.21</v>
    <v>157.97999999999999</v>
    <v>152</v>
    <v>162.31</v>
    <v>162.26</v>
    <v>165.62</v>
    <v>165.69</v>
    <v>156</v>
    <v>150</v>
    <v>152.58000000000001</v>
    <v>151.15</v>
    <v>138.58000000000001</v>
    <v>140.72999999999999</v>
    <v>135</v>
    <v>135</v>
    <v>135.02000000000001</v>
    <v>139</v>
    <v>135.86000000000001</v>
    <v>132.52000000000001</v>
    <v>141.27000000000001</v>
    <v>144.44</v>
    <v>148.37</v>
    <v>149.19999999999999</v>
    <v>150.01</v>
    <v>156.56</v>
    <v>150.82</v>
    <v>150.36000000000001</v>
    <v>152.19</v>
    <v>157.58000000000001</v>
    <v>163.26</v>
    <v>163.5</v>
    <v>163.33000000000001</v>
    <v>162.30000000000001</v>
    <v>168</v>
    <v>169.24</v>
    <v>172.9</v>
    <v>175.87</v>
    <v>174.99</v>
    <v>166.11019999999999</v>
    <v>170.82</v>
    <v>170.91</v>
    <v>170.71</v>
    <v>173.3</v>
    <v>169.39</v>
    <v>171.88</v>
    <v>176.23</v>
    <v>174.01</v>
    <v>173.8</v>
    <v>179.9</v>
    <v>181.63059999999999</v>
    <v>182.58</v>
    <v>183.36</v>
    <v>182.85</v>
    <v>182.3</v>
    <v>176.54</v>
    <v>175.68</v>
    <v>177</v>
    <v>183.96</v>
    <v>183.49</v>
    <v>183.94</v>
    <v>183.29</v>
    <v>182.54</v>
    <v>181.1</v>
    <v>176.6</v>
    <v>180.38</v>
    <v>180.41</v>
    <v>181.46</v>
    <v>181.35</v>
    <v>183.58</v>
    <v>182.3</v>
    <v>182.01</v>
    <v>184.44</v>
    <v>187.26050000000001</v>
    <v>191.01</v>
    <v>186.07</v>
    <v>185.18</v>
    <v>184.01</v>
    <v>191.46</v>
    <v>193.69</v>
    <v>194</v>
    <v>194.37</v>
    <v>195.23009999999999</v>
    <v>201.42500000000001</v>
    <v>196.56</v>
    <v>195.4675</v>
    <v>194.88</v>
    <v>193.55</v>
    <v>197.74</v>
    <v>201.77</v>
    <v>205</v>
    <v>208.09</v>
    <v>207.99</v>
    <v>208.69</v>
    <v>211.47</v>
    <v>211.08</v>
    <v>206.5</v>
    <v>202.03</v>
    <v>205.03</v>
    <v>202.31</v>
    <v>201.39</v>
    <v>203.01</v>
    <v>208.03</v>
    <v>208.39</v>
    <v>202.15</v>
    <v>197.51</v>
    <v>200.86</v>
    <v>201.74</v>
    <v>202.01</v>
    <v>199.57</v>
    <v>199.01</v>
    <v>210.44</v>
    <v>210.31</v>
    <v>211.57</v>
    <v>211.55</v>
    <v>210.93</v>
    <v>206.35</v>
    <v>203.14</v>
    <v>204.75</v>
    <v>208.15</v>
    <v>207.51</v>
    <v>208.91499999999999</v>
    <v>209.21</v>
    <v>209.25</v>
    <v>208.91</v>
    <v>212.85</v>
    <v>212.43</v>
    <v>213.1</v>
    <v>217.36</v>
    <v>219.4</v>
    <v>226.58</v>
    <v>224.31</v>
    <v>224.43</v>
    <v>227.35</v>
    <v>214.96019999999999</v>
    <v>205.19</v>
    <v>202.2</v>
    <v>206.7</v>
    <v>204.11</v>
    <v>201.24</v>
    <v>204.03</v>
    <v>206.93</v>
    <v>204.64</v>
    <v>199.96</v>
    <v>196.25</v>
    <v>196.38</v>
    <v>202.07499999999999</v>
    <v>200.03</v>
    <v>199.2</v>
    <v>202.54</v>
    <v>208.06</v>
    <v>206.81</v>
    <v>206.54</v>
    <v>211.32</v>
    <v>205.54</v>
    <v>206.98</v>
    <v>204.82</v>
    <v>206.72</v>
    <v>208.32</v>
    <v>211.23</v>
    <v>216.81</v>
    <v>220.43</v>
    <v>219.13</v>
    <v>216.01</v>
    <v>219.32</v>
    <v>213.72</v>
    <v>213.09010000000001</v>
    <v>213.12</v>
    <v>211.7</v>
    <v>213.16</v>
    <v>208.1</v>
    <v>210.32900000000001</v>
    <v>202.1</v>
    <v>203.37</v>
    <v>199.62</v>
    <v>200.12</v>
    <v>203.12</v>
    <v>212.41849999999999</v>
    <v>221.15</v>
    <v>218.03</v>
    <v>217.88</v>
    <v>209.72</v>
    <v>212.2</v>
    <v>214.46</v>
    <v>214.16</v>
    <v>214.52</v>
    <v>214.08</v>
    <v>210.93</v>
    <v>209.93</v>
    <v>210</v>
    <v>208.16</v>
    <v>208.86</v>
    <v>212.46</v>
    <v>214.04</v>
    <v>210.83500000000001</v>
    <v>213.35</v>
    <v>212.8</v>
    <v>213.65</v>
    <v>213.18</v>
    <v>212.99</v>
    <v>212.89</v>
    <v>211.214</v>
    <v>210.36</v>
    <v>209.11</v>
    <v>212.88</v>
    <v>212.24</v>
    <v>214.72</v>
    <v>217.92</v>
    <v>216.02</v>
    <v>217.2801</v>
    <v>221.85</v>
    <v>220.8</v>
    <v>221.2</v>
    <v>223.02</v>
    <v>223.58</v>
    <v>221.47</v>
    <v>219.68</v>
    <v>214.81</v>
    <v>215.7</v>
    <v>211.94</v>
    <v>213.71</v>
    <v>217.02610000000001</v>
    <v>216.73</v>
    <v>213.3202</v>
    <v>213.92660000000001</v>
    <v>212.74</v>
    <v>212.03</v>
    <v>212.63</v>
    <v>217.29079999999999</v>
    <v>222.42</v>
    <v>225.8</v>
    <v>224.22</v>
    <v>230.08</v>
    <v>230.14</v>
    <v>235.09</v>
    <v>231.35</v>
    <v>232.43</v>
    <v>238.69</v>
    <v>239.26</v>
    <v>240.37</v>
    <v>240.42</v>
    <v>240.81</v>
    <v>241.38</v>
    <v>240.89</v>
    <v>242.15</v>
    <v>242.73</v>
    <v>242.92</v>
    <v>240.94</v>
    <v>240.86</v>
    <v>240.18</v>
    <v>232.4</v>
    <v>228.73</v>
    <v>229</v>
    <v>227.88</v>
    <v>229.54</v>
    <v>233.15</v>
    <v>233.45</v>
    <v>227.26</v>
    <v>224.26</v>
    <v>226.46</v>
    <v>227.13</v>
    <v>231.67</v>
    <v>232.04</v>
    <v>234.31</v>
    <v>233.23</v>
    <v>231.81</v>
    <v>235.94</v>
    <v>233.23</v>
    <v>230.33</v>
    <v>229.34960000000001</v>
    <v>230.14</v>
    <v>237.07</v>
    <v>235.32</v>
    <v>231.57</v>
    <v>231.55</v>
    <v>231.88</v>
  </a>
  <a r="1" c="1261">
    <v>17025050</v>
    <v>23924329</v>
    <v>23008260</v>
    <v>26360495</v>
    <v>24399193</v>
    <v>18928810</v>
    <v>19272255</v>
    <v>21188682</v>
    <v>19225092</v>
    <v>22167223</v>
    <v>21414227</v>
    <v>24944288</v>
    <v>20817961</v>
    <v>20877108</v>
    <v>28793753</v>
    <v>23785950</v>
    <v>29596827</v>
    <v>36195714</v>
    <v>38909096</v>
    <v>126834091</v>
    <v>33226948</v>
    <v>33532636</v>
    <v>43369256</v>
    <v>43134846</v>
    <v>48411684</v>
    <v>33114539</v>
    <v>26460244</v>
    <v>24257556</v>
    <v>25390718</v>
    <v>24787301</v>
    <v>17951598</v>
    <v>22890966</v>
    <v>24039140</v>
    <v>24102781</v>
    <v>22592342</v>
    <v>20032017</v>
    <v>27803514</v>
    <v>24907532</v>
    <v>23842358</v>
    <v>23905769</v>
    <v>26118720</v>
    <v>34757944</v>
    <v>24204566</v>
    <v>24335223</v>
    <v>17721438</v>
    <v>37653081</v>
    <v>25324828</v>
    <v>22840779</v>
    <v>23368291</v>
    <v>18243271</v>
    <v>20866770</v>
    <v>21149438</v>
    <v>20305664</v>
    <v>25833151</v>
    <v>83217844</v>
    <v>42577106</v>
    <v>33757639</v>
    <v>31188605</v>
    <v>45710516</v>
    <v>35607946</v>
    <v>34097825</v>
    <v>28816848</v>
    <v>29028833</v>
    <v>133502985</v>
    <v>50576699</v>
    <v>38140658</v>
    <v>31304021</v>
    <v>28527781</v>
    <v>21400392</v>
    <v>24806351</v>
    <v>28167461</v>
    <v>19585194</v>
    <v>28391026</v>
    <v>22269203</v>
    <v>27317555</v>
    <v>25356841</v>
    <v>24545520</v>
    <v>32024385</v>
    <v>31433864</v>
    <v>53336533</v>
    <v>89893301</v>
    <v>32776653</v>
    <v>32157167</v>
    <v>25610587</v>
    <v>28078995</v>
    <v>32327477</v>
    <v>37550411</v>
    <v>30558718</v>
    <v>26003419</v>
    <v>35121958</v>
    <v>22075616</v>
    <v>26587749</v>
    <v>29335221</v>
    <v>19473499</v>
    <v>16920721</v>
    <v>15756913</v>
    <v>18162301</v>
    <v>21655161</v>
    <v>19283902</v>
    <v>20523493</v>
    <v>18856423</v>
    <v>14214341</v>
    <v>17271044</v>
    <v>15221922</v>
    <v>18732373</v>
    <v>18151506</v>
    <v>18552579</v>
    <v>20971202</v>
    <v>16417207</v>
    <v>16930185</v>
    <v>20860269</v>
    <v>26075363</v>
    <v>18900489</v>
    <v>16278416</v>
    <v>17493359</v>
    <v>20146083</v>
    <v>35113934</v>
    <v>29302962</v>
    <v>30130213</v>
    <v>24274273</v>
    <v>27062614</v>
    <v>44606965</v>
    <v>20937104</v>
    <v>17383982</v>
    <v>33707272</v>
    <v>19822203</v>
    <v>19955336</v>
    <v>21688720</v>
    <v>28065071</v>
    <v>20536400</v>
    <v>25463536</v>
    <v>29910788</v>
    <v>19189515</v>
    <v>20085874</v>
    <v>16726411</v>
    <v>16212611</v>
    <v>20089020</v>
    <v>18196509</v>
    <v>26497418</v>
    <v>22177464</v>
    <v>25313748</v>
    <v>27402451</v>
    <v>23830014</v>
    <v>19149538</v>
    <v>22878397</v>
    <v>49455612</v>
    <v>80032206</v>
    <v>54066978</v>
    <v>35137164</v>
    <v>29911608</v>
    <v>28479856</v>
    <v>33574684</v>
    <v>26434697</v>
    <v>24532986</v>
    <v>22147005</v>
    <v>21600427</v>
    <v>28697016</v>
    <v>31664798</v>
    <v>22935355</v>
    <v>49632479</v>
    <v>57822394</v>
    <v>38767843</v>
    <v>41328422</v>
    <v>35904126</v>
    <v>27332475</v>
    <v>32132728</v>
    <v>27686311</v>
    <v>19652595</v>
    <v>23206700</v>
    <v>21848913</v>
    <v>8409616</v>
    <v>20732619</v>
    <v>22366721</v>
    <v>34655435</v>
    <v>34542121</v>
    <v>25515665</v>
    <v>23552658</v>
    <v>19907035</v>
    <v>30808969</v>
    <v>21220753</v>
    <v>27349356</v>
    <v>20198081</v>
    <v>35718868</v>
    <v>30352654</v>
    <v>27669868</v>
    <v>42453083</v>
    <v>34338219</v>
    <v>26028379</v>
    <v>17096304</v>
    <v>22176585</v>
    <v>12403819</v>
    <v>11763173</v>
    <v>14653348</v>
    <v>10250582</v>
    <v>25579908</v>
    <v>20694101</v>
    <v>21339969</v>
    <v>24875968</v>
    <v>19922919</v>
    <v>20382730</v>
    <v>18593004</v>
    <v>21517335</v>
    <v>20968223</v>
    <v>19422310</v>
    <v>20663983</v>
    <v>19670102</v>
    <v>18451655</v>
    <v>30213462</v>
    <v>23097581</v>
    <v>24672940</v>
    <v>24654933</v>
    <v>43554645</v>
    <v>44817972</v>
    <v>31651445</v>
    <v>25270549</v>
    <v>39671528</v>
    <v>45827013</v>
    <v>30301759</v>
    <v>19796360</v>
    <v>20277226</v>
    <v>18096358</v>
    <v>22644443</v>
    <v>18170729</v>
    <v>22920101</v>
    <v>23108426</v>
    <v>17005157</v>
    <v>20546345</v>
    <v>21248818</v>
    <v>20655869</v>
    <v>19292651</v>
    <v>20273128</v>
    <v>21796800</v>
    <v>15871507</v>
    <v>23239825</v>
    <v>26937459</v>
    <v>24539597</v>
    <v>18139405</v>
    <v>18750255</v>
    <v>18520987</v>
    <v>21510907</v>
    <v>19846832</v>
    <v>19538245</v>
    <v>20100035</v>
    <v>14280202</v>
    <v>24833810</v>
    <v>20674296</v>
    <v>49219686</v>
    <v>14598083</v>
    <v>26640480</v>
    <v>20680015</v>
    <v>19269203</v>
    <v>22617105</v>
    <v>18614662</v>
    <v>20080358</v>
    <v>13618424</v>
    <v>15122823</v>
    <v>21040331</v>
    <v>20400871</v>
    <v>12997449</v>
    <v>21448594</v>
    <v>18103453</v>
    <v>14108533</v>
    <v>17952742</v>
    <v>18791533</v>
    <v>17108513</v>
    <v>17896483</v>
    <v>16689265</v>
    <v>15155611</v>
    <v>26992771</v>
    <v>22299477</v>
    <v>32522645</v>
    <v>29769976</v>
    <v>30242730</v>
    <v>26190770</v>
    <v>34970953</v>
    <v>39548818</v>
    <v>31954362</v>
    <v>23906119</v>
    <v>28927973</v>
    <v>21749409</v>
    <v>19128782</v>
    <v>18566087</v>
    <v>22858414</v>
    <v>17977830</v>
    <v>28789413</v>
    <v>18714123</v>
    <v>31530301</v>
    <v>34956038</v>
    <v>30548781</v>
    <v>25201274</v>
    <v>26961119</v>
    <v>16237550</v>
    <v>15425824</v>
    <v>14666865</v>
    <v>21854095</v>
    <v>19827923</v>
    <v>17072838</v>
    <v>30436364</v>
    <v>21603601</v>
    <v>34770261</v>
    <v>33316760</v>
    <v>31511065</v>
    <v>22301765</v>
    <v>24588270</v>
    <v>49187396</v>
    <v>47761743</v>
    <v>25258614</v>
    <v>25510685</v>
    <v>26068709</v>
    <v>48345085</v>
    <v>23798268</v>
    <v>21512231</v>
    <v>19891051</v>
    <v>22965738</v>
    <v>27617291</v>
    <v>19606974</v>
    <v>25215128</v>
    <v>25806200</v>
    <v>28918715</v>
    <v>24161068</v>
    <v>16165538</v>
    <v>21176272</v>
    <v>21117572</v>
    <v>16878317</v>
    <v>15014503</v>
    <v>17460022</v>
    <v>17750925</v>
    <v>20269816</v>
    <v>25868086</v>
    <v>21803907</v>
    <v>26435296</v>
    <v>22416222</v>
    <v>42361025</v>
    <v>46717082</v>
    <v>21394826</v>
    <v>22018681</v>
    <v>16252233</v>
    <v>36844220</v>
    <v>18306680</v>
    <v>23600054</v>
    <v>20823890</v>
    <v>26499158</v>
    <v>18214424</v>
    <v>22578952</v>
    <v>18705681</v>
    <v>22044587</v>
    <v>22213410</v>
    <v>24734461</v>
    <v>21443675</v>
    <v>20096592</v>
    <v>19181402</v>
    <v>18150402</v>
    <v>22977519</v>
    <v>18761491</v>
    <v>17734767</v>
    <v>14343674</v>
    <v>13766507</v>
    <v>17098282</v>
    <v>12794301</v>
    <v>14569715</v>
    <v>11478382</v>
    <v>16897801</v>
    <v>27652811</v>
    <v>21736161</v>
    <v>22242384</v>
    <v>16535785</v>
    <v>17471200</v>
    <v>14703816</v>
    <v>17910383</v>
    <v>14394850</v>
    <v>13380802</v>
    <v>15733914</v>
    <v>38578441</v>
    <v>23306959</v>
    <v>16093344</v>
    <v>21587878</v>
    <v>19186140</v>
    <v>14111365</v>
    <v>24149163</v>
    <v>18019577</v>
    <v>19565135</v>
    <v>10883787</v>
    <v>17079114</v>
    <v>15304762</v>
    <v>12190403</v>
    <v>13317681</v>
    <v>21195261</v>
    <v>13959814</v>
    <v>11386502</v>
    <v>13944545</v>
    <v>15388898</v>
    <v>16876538</v>
    <v>15335742</v>
    <v>12380093</v>
    <v>16823989</v>
    <v>13300701</v>
    <v>15092758</v>
    <v>22866426</v>
    <v>20627173</v>
    <v>17517182</v>
    <v>20410808</v>
    <v>32120717</v>
    <v>71066729</v>
    <v>31756653</v>
    <v>27086575</v>
    <v>22307371</v>
    <v>23992945</v>
    <v>17633543</v>
    <v>19860852</v>
    <v>17939727</v>
    <v>18034170</v>
    <v>21178356</v>
    <v>19397793</v>
    <v>14196896</v>
    <v>18801280</v>
    <v>19383102</v>
    <v>20962750</v>
    <v>22078993</v>
    <v>16314978</v>
    <v>21237454</v>
    <v>20553089</v>
    <v>7425603</v>
    <v>18265242</v>
    <v>21925959</v>
    <v>27381109</v>
    <v>33054647</v>
    <v>29532132</v>
    <v>39094880</v>
    <v>26152261</v>
    <v>26162054</v>
    <v>23184547</v>
    <v>24489106</v>
    <v>22857854</v>
    <v>23924105</v>
    <v>22062679</v>
    <v>19305961</v>
    <v>53936687</v>
    <v>22283752</v>
    <v>23524787</v>
    <v>23674931</v>
    <v>17990745</v>
    <v>14145841</v>
    <v>9891237</v>
    <v>14678025</v>
    <v>10594344</v>
    <v>18717406</v>
    <v>22483797</v>
    <v>26061439</v>
    <v>21911974</v>
    <v>23407110</v>
    <v>22113049</v>
    <v>19484317</v>
    <v>18652201</v>
    <v>17808877</v>
    <v>24271531</v>
    <v>36599736</v>
    <v>25621164</v>
    <v>24159683</v>
    <v>36875013</v>
    <v>23601555</v>
    <v>23412841</v>
    <v>33277483</v>
    <v>26383238</v>
    <v>29172167</v>
    <v>31569940</v>
    <v>38635053</v>
    <v>48756338</v>
    <v>47227882</v>
    <v>47867753</v>
    <v>51031465</v>
    <v>67998564</v>
    <v>41107592</v>
    <v>55628657</v>
    <v>63499065</v>
    <v>35720341</v>
    <v>26407702</v>
    <v>34960912</v>
    <v>27823866</v>
    <v>30596919</v>
    <v>30911725</v>
    <v>26922503</v>
    <v>24392753</v>
    <v>26329226</v>
    <v>30199846</v>
    <v>25869119</v>
    <v>31167338</v>
    <v>37135561</v>
    <v>32830389</v>
    <v>23901578</v>
    <v>22175776</v>
    <v>26716127</v>
    <v>25887828</v>
    <v>36937254</v>
    <v>26073742</v>
    <v>35387817</v>
    <v>32131981</v>
    <v>27610998</v>
    <v>49081279</v>
    <v>33344085</v>
    <v>23075240</v>
    <v>24457082</v>
    <v>38604715</v>
    <v>44068949</v>
    <v>56396780</v>
    <v>56569011</v>
    <v>52501146</v>
    <v>45867548</v>
    <v>48515417</v>
    <v>37213837</v>
    <v>35559956</v>
    <v>29771881</v>
    <v>38026000</v>
    <v>31533943</v>
    <v>26939883</v>
    <v>24872110</v>
    <v>26758879</v>
    <v>23346063</v>
    <v>20288083</v>
    <v>26771000</v>
    <v>21043287</v>
    <v>23552541</v>
    <v>31154377</v>
    <v>22331829</v>
    <v>34524799</v>
    <v>33729257</v>
    <v>42529043</v>
    <v>48272780</v>
    <v>41523605</v>
    <v>31408927</v>
    <v>27471002</v>
    <v>31142497</v>
    <v>22531325</v>
    <v>24242019</v>
    <v>23484589</v>
    <v>27327410</v>
    <v>22388119</v>
    <v>16778316</v>
    <v>19454124</v>
    <v>24594010</v>
    <v>17384742</v>
    <v>17246716</v>
    <v>17865840</v>
    <v>19422467</v>
    <v>15441189</v>
    <v>21251222</v>
    <v>26649287</v>
    <v>18363918</v>
    <v>28670981</v>
    <v>22158528</v>
    <v>34140891</v>
    <v>28655624</v>
    <v>27281623</v>
    <v>23514402</v>
    <v>21122917</v>
    <v>28232197</v>
    <v>22165128</v>
    <v>23490894</v>
    <v>18325228</v>
    <v>29492875</v>
    <v>25691811</v>
    <v>65738585</v>
    <v>23586037</v>
    <v>28653087</v>
    <v>26180792</v>
    <v>23198188</v>
    <v>38923105</v>
    <v>35433333</v>
    <v>26897244</v>
    <v>31298386</v>
    <v>26650671</v>
    <v>28053214</v>
    <v>19564521</v>
    <v>14670275</v>
    <v>18977402</v>
    <v>19234627</v>
    <v>18211980</v>
    <v>19293140</v>
    <v>19644648</v>
    <v>24335929</v>
    <v>24653500</v>
    <v>21786912</v>
    <v>25901726</v>
    <v>29493927</v>
    <v>40171646</v>
    <v>56038827</v>
    <v>29706955</v>
    <v>26316619</v>
    <v>30798058</v>
    <v>31372110</v>
    <v>37005292</v>
    <v>34668327</v>
    <v>27655152</v>
    <v>23628699</v>
    <v>26104258</v>
    <v>18659599</v>
    <v>20265947</v>
    <v>16080214</v>
    <v>15487502</v>
    <v>13677211</v>
    <v>18183724</v>
    <v>18474884</v>
    <v>16788314</v>
    <v>29982806</v>
    <v>21384289</v>
    <v>18061512</v>
    <v>17914201</v>
    <v>22881861</v>
    <v>18000639</v>
    <v>18167723</v>
    <v>17234020</v>
    <v>19662331</v>
    <v>19151528</v>
    <v>20818044</v>
    <v>22798702</v>
    <v>23222713</v>
    <v>22634641</v>
    <v>32872352</v>
    <v>23477624</v>
    <v>22498646</v>
    <v>20727906</v>
    <v>24301774</v>
    <v>18891064</v>
    <v>26055620</v>
    <v>19122349</v>
    <v>20736516</v>
    <v>22170934</v>
    <v>21728429</v>
    <v>23714512</v>
    <v>71229698</v>
    <v>27334460</v>
    <v>22668014</v>
    <v>19352025</v>
    <v>19091299</v>
    <v>21647811</v>
    <v>18883079</v>
    <v>20787239</v>
    <v>16648018</v>
    <v>34821717</v>
    <v>29068859</v>
    <v>29640588</v>
    <v>26198594</v>
    <v>61376315</v>
    <v>63904282</v>
    <v>47742109</v>
    <v>32068103</v>
    <v>31610164</v>
    <v>26548243</v>
    <v>32506192</v>
    <v>32785475</v>
    <v>26545607</v>
    <v>43770429</v>
    <v>63897759</v>
    <v>61646819</v>
    <v>55523104</v>
    <v>55162001</v>
    <v>65350878</v>
    <v>51062383</v>
    <v>33384201</v>
    <v>37680194</v>
    <v>27922144</v>
    <v>24340248</v>
    <v>37901704</v>
    <v>25644105</v>
    <v>32039223</v>
    <v>33621807</v>
    <v>35374583</v>
    <v>39495141</v>
    <v>38505165</v>
    <v>33502121</v>
    <v>44773899</v>
    <v>64052457</v>
    <v>28130621</v>
    <v>13823099</v>
    <v>32336165</v>
    <v>29124486</v>
    <v>46788461</v>
    <v>28123195</v>
    <v>33665624</v>
    <v>34732772</v>
    <v>45196984</v>
    <v>49107431</v>
    <v>45044937</v>
    <v>40801525</v>
    <v>42381947</v>
    <v>36183020</v>
    <v>31333362</v>
    <v>47043136</v>
    <v>56957314</v>
    <v>49319196</v>
    <v>68198186</v>
    <v>70334184</v>
    <v>111242070</v>
    <v>43935192</v>
    <v>51634793</v>
    <v>49498509</v>
    <v>38169312</v>
    <v>33173765</v>
    <v>35329345</v>
    <v>42578410</v>
    <v>44060620</v>
    <v>35656136</v>
    <v>31514415</v>
    <v>32280840</v>
    <v>30067556</v>
    <v>28314202</v>
    <v>28437079</v>
    <v>31587616</v>
    <v>29853865</v>
    <v>28393015</v>
    <v>37427587</v>
    <v>32371253</v>
    <v>25874294</v>
    <v>23164838</v>
    <v>31218193</v>
    <v>29476719</v>
    <v>31490547</v>
    <v>49471866</v>
    <v>55636391</v>
    <v>35535690</v>
    <v>31315282</v>
    <v>27325365</v>
    <v>20609759</v>
    <v>29760697</v>
    <v>21461093</v>
    <v>18914123</v>
    <v>25056595</v>
    <v>18394869</v>
    <v>21784703</v>
    <v>26606886</v>
    <v>18038460</v>
    <v>21607671</v>
    <v>29063231</v>
    <v>27763218</v>
    <v>23750599</v>
    <v>21536733</v>
    <v>21487062</v>
    <v>29083934</v>
    <v>23501169</v>
    <v>26608014</v>
    <v>19538318</v>
    <v>17686996</v>
    <v>25338954</v>
    <v>22818430</v>
    <v>26491618</v>
    <v>26132717</v>
    <v>35513771</v>
    <v>30763367</v>
    <v>54630661</v>
    <v>31207596</v>
    <v>37588697</v>
    <v>28113343</v>
    <v>29854446</v>
    <v>33624528</v>
    <v>27067117</v>
    <v>26097665</v>
    <v>22733427</v>
    <v>18334755</v>
    <v>25399752</v>
    <v>22789103</v>
    <v>18142297</v>
    <v>22860744</v>
    <v>20112848</v>
    <v>15826245</v>
    <v>15116186</v>
    <v>17611981</v>
    <v>16477169</v>
    <v>14209121</v>
    <v>19745143</v>
    <v>15792572</v>
    <v>14071787</v>
    <v>19300938</v>
    <v>27990998</v>
    <v>15648724</v>
    <v>24025521</v>
    <v>31256980</v>
    <v>38033892</v>
    <v>23654933</v>
    <v>16324183</v>
    <v>24166503</v>
    <v>26821692</v>
    <v>27350161</v>
    <v>24911126</v>
    <v>24239464</v>
    <v>36017661</v>
    <v>28418996</v>
    <v>27235835</v>
    <v>30915084</v>
    <v>33944923</v>
    <v>25266315</v>
    <v>24722708</v>
    <v>30112216</v>
    <v>25770539</v>
    <v>23706934</v>
    <v>15293260</v>
    <v>15396485</v>
    <v>23603810</v>
    <v>14123358</v>
    <v>23128359</v>
    <v>22763140</v>
    <v>16829613</v>
    <v>26646769</v>
    <v>37983637</v>
    <v>29382642</v>
    <v>24926140</v>
    <v>21458961</v>
    <v>33885588</v>
    <v>26477098</v>
    <v>23913731</v>
    <v>17092464</v>
    <v>17200848</v>
    <v>17821703</v>
    <v>14517785</v>
    <v>25934458</v>
    <v>23744441</v>
    <v>33042592</v>
    <v>36727892</v>
    <v>20628841</v>
    <v>33327420</v>
    <v>23657745</v>
    <v>16557482</v>
    <v>30042969</v>
    <v>22654160</v>
    <v>15237843</v>
    <v>13629296</v>
    <v>18141140</v>
    <v>16779748</v>
    <v>19953097</v>
    <v>24204362</v>
    <v>22327942</v>
    <v>18936832</v>
    <v>16651457</v>
    <v>22726128</v>
    <v>20210956</v>
    <v>30808707</v>
    <v>48992364</v>
    <v>25080760</v>
    <v>18034589</v>
    <v>20738275</v>
    <v>18356883</v>
    <v>19037600</v>
    <v>16605870</v>
    <v>16846528</v>
    <v>38598786</v>
    <v>40557502</v>
    <v>30791624</v>
    <v>42749551</v>
    <v>32696651</v>
    <v>33414539</v>
    <v>27496508</v>
    <v>23466701</v>
    <v>20484348</v>
    <v>25496593</v>
    <v>32527251</v>
    <v>28125416</v>
    <v>25026151</v>
    <v>24370543</v>
    <v>21188998</v>
    <v>14982314</v>
    <v>18709662</v>
    <v>38515386</v>
    <v>20325271</v>
    <v>23115635</v>
    <v>17410828</v>
    <v>20179716</v>
    <v>23946123</v>
    <v>18880773</v>
    <v>18015310</v>
    <v>26119520</v>
    <v>20824504</v>
    <v>25773932</v>
    <v>28903378</v>
    <v>24726117</v>
    <v>27009981</v>
    <v>23363057</v>
    <v>16731440</v>
    <v>17976285</v>
    <v>24473386</v>
    <v>36095413</v>
    <v>40040766</v>
    <v>17408374</v>
    <v>30016670</v>
    <v>22544054</v>
    <v>17813512</v>
    <v>22498958</v>
    <v>18430390</v>
    <v>22581929</v>
    <v>32001763</v>
    <v>26379798</v>
    <v>23839548</v>
    <v>16601284</v>
    <v>26783336</v>
    <v>20178482</v>
    <v>18396605</v>
    <v>25551065</v>
    <v>13591639</v>
    <v>19917762</v>
    <v>20841687</v>
    <v>22102797</v>
    <v>32284428</v>
    <v>20716039</v>
    <v>27935270</v>
    <v>31380309</v>
    <v>37278399</v>
    <v>25959724</v>
    <v>35280137</v>
    <v>20589469</v>
    <v>18496591</v>
    <v>24605135</v>
    <v>33128366</v>
    <v>16911999</v>
    <v>18250172</v>
    <v>16575798</v>
    <v>17786715</v>
    <v>16752939</v>
    <v>14370178</v>
    <v>18648712</v>
    <v>17444230</v>
    <v>19755100</v>
    <v>23508807</v>
    <v>21554762</v>
    <v>23960164</v>
    <v>25720060</v>
    <v>18576083</v>
    <v>15841680</v>
    <v>22428585</v>
    <v>24635100</v>
    <v>15201293</v>
    <v>11977300</v>
    <v>27473616</v>
    <v>25192145</v>
    <v>17580617</v>
    <v>17880601</v>
    <v>16410400</v>
    <v>16741350</v>
    <v>16481060</v>
    <v>18860001</v>
    <v>24645366</v>
    <v>23850062</v>
    <v>24152770</v>
    <v>25443527</v>
    <v>24132379</v>
    <v>25813825</v>
    <v>53599613</v>
    <v>17726283</v>
    <v>8989150</v>
    <v>14526927</v>
    <v>18414352</v>
    <v>16356720</v>
    <v>18393383</v>
    <v>22634546</v>
    <v>21121681</v>
    <v>20826702</v>
    <v>21881740</v>
    <v>27762026</v>
    <v>21399951</v>
    <v>20733946</v>
    <v>21637007</v>
    <v>23500783</v>
    <v>21417871</v>
    <v>23865360</v>
    <v>34371659</v>
    <v>29517191</v>
    <v>24138777</v>
    <v>19680766</v>
    <v>24918117</v>
    <v>32078067</v>
    <v>24899940</v>
    <v>35127771</v>
    <v>51597470</v>
    <v>36142690</v>
    <v>30149052</v>
    <v>36433339</v>
    <v>39186324</v>
    <v>27751381</v>
    <v>33529074</v>
    <v>35844267</v>
    <v>53159906</v>
    <v>47062921</v>
    <v>35295834</v>
    <v>23149516</v>
    <v>27853113</v>
    <v>29997471</v>
    <v>36862376</v>
    <v>48600385</v>
    <v>68311066</v>
    <v>68073295</v>
    <v>56387148</v>
    <v>93174906</v>
    <v>97073557</v>
    <v>71030810</v>
    <v>71677019</v>
    <v>49814383</v>
    <v>47817251</v>
    <v>72821057</v>
    <v>70419274</v>
    <v>65354385</v>
    <v>56504304</v>
    <v>93226366</v>
    <v>92727446</v>
    <v>87905868</v>
    <v>81059817</v>
    <v>81593173</v>
    <v>85922661</v>
    <v>84866215</v>
    <v>78975176</v>
    <v>82516727</v>
    <v>75638224</v>
    <v>64694427</v>
    <v>57042291</v>
    <v>63420326</v>
    <v>77927186</v>
    <v>57969926</v>
    <v>49630735</v>
    <v>41243284</v>
    <v>67111697</v>
    <v>62769038</v>
    <v>48318234</v>
    <v>51431775</v>
    <v>41905264</v>
    <v>52874338</v>
    <v>40940833</v>
    <v>50479610</v>
    <v>52765625</v>
    <v>36669595</v>
    <v>56203749</v>
    <v>34651604</v>
    <v>32790804</v>
    <v>34305320</v>
    <v>33194384</v>
    <v>34392694</v>
    <v>51286559</v>
    <v>53875857</v>
    <v>39370474</v>
    <v>30372862</v>
    <v>36839168</v>
    <v>32139299</v>
    <v>28315992</v>
    <v>30912638</v>
    <v>30892660</v>
    <v>32038199</v>
    <v>44711488</v>
    <v>41873911</v>
    <v>46610382</v>
    <v>35306620</v>
    <v>26799116</v>
    <v>31261334</v>
    <v>29119513</v>
    <v>20826898</v>
    <v>36073609</v>
    <v>39517146</v>
    <v>33831824</v>
    <v>42146720</v>
    <v>22668821</v>
    <v>30794585</v>
    <v>27311016</v>
    <v>28761809</v>
    <v>39893643</v>
    <v>33211590</v>
    <v>29783916</v>
    <v>43872329</v>
    <v>52854672</v>
    <v>43373587</v>
    <v>32770189</v>
    <v>42556656</v>
    <v>25687822</v>
    <v>23061648</v>
    <v>44441141</v>
    <v>32818929</v>
    <v>30917447</v>
    <v>36740647</v>
    <v>27803933</v>
    <v>54675780</v>
    <v>26701586</v>
    <v>34310283</v>
    <v>32061206</v>
    <v>29315762</v>
    <v>31897629</v>
    <v>33600732</v>
    <v>33600025</v>
    <v>33121681</v>
    <v>26177633</v>
    <v>38135606</v>
    <v>37591820</v>
    <v>32179409</v>
    <v>29940653</v>
    <v>31635281</v>
    <v>36884836</v>
    <v>38105777</v>
    <v>49605692</v>
    <v>67457035</v>
    <v>39826989</v>
    <v>30160867</v>
    <v>23251388</v>
    <v>19632602</v>
    <v>25079596</v>
    <v>51247969</v>
    <v>78983009</v>
    <v>49280056</v>
    <v>28858621</v>
    <v>32656843</v>
    <v>27820421</v>
    <v>36716462</v>
    <v>36446459</v>
    <v>28041364</v>
    <v>22588870</v>
    <v>17958936</v>
    <v>20184757</v>
    <v>21336167</v>
    <v>27627561</v>
    <v>26981478</v>
    <v>36249319</v>
    <v>25460147</v>
    <v>23043696</v>
    <v>39600828</v>
    <v>57602195</v>
    <v>26292896</v>
    <v>28774156</v>
    <v>25791235</v>
    <v>34080839</v>
    <v>58400288</v>
    <v>59664072</v>
    <v>52924330</v>
    <v>45678986</v>
    <v>35461514</v>
    <v>33620073</v>
    <v>30375768</v>
    <v>21823942</v>
    <v>26372464</v>
    <v>34011257</v>
    <v>55225326</v>
    <v>39839657</v>
    <v>33517065</v>
    <v>30803780</v>
    <v>31202493</v>
    <v>29437312</v>
    <v>32004936</v>
    <v>24464472</v>
    <v>33829088</v>
    <v>27158418</v>
    <v>33154781</v>
    <v>21331561</v>
    <v>28554261</v>
    <v>25681054</v>
    <v>19925837</v>
    <v>26458047</v>
    <v>40461368</v>
    <v>28950843</v>
    <v>23451713</v>
    <v>22733064</v>
    <v>26057882</v>
    <v>27625841</v>
    <v>22753511</v>
    <v>22724906</v>
    <v>22351450</v>
    <v>18879608</v>
    <v>37111561</v>
    <v>36700325</v>
    <v>51195593</v>
    <v>31432563</v>
    <v>36980111</v>
    <v>30842163</v>
    <v>27512030</v>
    <v>42311777</v>
    <v>36080137</v>
    <v>25231895</v>
    <v>44394950</v>
    <v>44045120</v>
    <v>29440788</v>
    <v>21616115</v>
    <v>18630307</v>
    <v>24953344</v>
    <v>24154112</v>
    <v>28372789</v>
    <v>24792746</v>
    <v>22843119</v>
    <v>25683507</v>
    <v>33979731</v>
    <v>21012887</v>
    <v>14512213</v>
    <v>33064753</v>
    <v>30931318</v>
    <v>23724509</v>
    <v>25120922</v>
    <v>24666039</v>
    <v>24619997</v>
    <v>23284094</v>
    <v>32440603</v>
    <v>26467017</v>
    <v>30979440</v>
    <v>28798379</v>
    <v>27018106</v>
    <v>35023253</v>
    <v>32515784</v>
    <v>63354922</v>
    <v>37181886</v>
    <v>22643397</v>
    <v>18699638</v>
    <v>10550572</v>
    <v>17933496</v>
    <v>17403213</v>
    <v>20272337</v>
    <v>20942132</v>
    <v>37130139</v>
    <v>23822953</v>
    <v>35930653</v>
    <v>27694480</v>
    <v>22956206</v>
    <v>23047029</v>
    <v>23249336</v>
    <v>20087080</v>
    <v>29346737</v>
    <v>31746512</v>
    <v>30480859</v>
    <v>37777260</v>
    <v>30749553</v>
    <v>30172663</v>
    <v>33152095</v>
    <v>49169601</v>
    <v>69870638</v>
    <v>49111159</v>
    <v>42503138</v>
    <v>33314193</v>
    <v>25916337</v>
    <v>27158104</v>
    <v>25296100</v>
    <v>18054752</v>
    <v>22211929</v>
    <v>23564953</v>
    <v>22186706</v>
    <v>15751059</v>
    <v>16561079</v>
    <v>26728487</v>
    <v>21673109</v>
    <v>16925563</v>
    <v>25262600</v>
    <v>36446936</v>
    <v>30228704</v>
    <v>26339746</v>
    <v>39542235</v>
    <v>37819227</v>
    <v>25332837</v>
    <v>22812459</v>
    <v>34029526</v>
    <v>44727785</v>
    <v>41872770</v>
    <v>35267440</v>
    <v>33080531</v>
    <v>29746812</v>
    <v>29907586</v>
    <v>22653662</v>
    <v>26042669</v>
    <v>28092196</v>
    <v>29562100</v>
    <v>34852251</v>
    <v>46430730</v>
    <v>30127005</v>
    <v>31638376</v>
    <v>25620127</v>
    <v>34061853</v>
    <v>25479853</v>
    <v>25227455</v>
  </a>
</arrayData>
</file>

<file path=xl/richData/rdrichvalue.xml><?xml version="1.0" encoding="utf-8"?>
<rvData xmlns="http://schemas.microsoft.com/office/spreadsheetml/2017/richdata" count="6681">
  <rv s="0">
    <v>http://en.wikipedia.org/wiki/Public_domain</v>
    <v>Public domain</v>
  </rv>
  <rv s="0">
    <v>http://en.wikipedia.org/wiki/Microsoft</v>
    <v>Wikipedia</v>
  </rv>
  <rv s="1">
    <v>0</v>
    <v>1</v>
  </rv>
  <rv s="2">
    <v>6</v>
    <v>https://www.bing.com/th?id=AMMS_9b63ca533bc25eee84cbb87485423d78&amp;qlt=95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246.13</v>
    <v>150.01</v>
    <v>0.79400000000000004</v>
    <v>-2.63</v>
    <v>-1.1180000000000001E-2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233.85</v>
    <v>3</v>
    <v>Software &amp; IT Services</v>
    <v>Stock</v>
    <v>44285.614676435158</v>
    <v>4</v>
    <v>231.1</v>
    <v>1774231000000</v>
    <v>MICROSOFT CORPORATION</v>
    <v>MICROSOFT CORPORATION</v>
    <v>233.65</v>
    <v>35.036499999999997</v>
    <v>235.24</v>
    <v>232.61</v>
    <v>7542216000</v>
    <v>MSFT</v>
    <v>MICROSOFT CORPORATION (XNAS:MSFT)</v>
    <v>6751839</v>
    <v>31619837</v>
    <v>1993</v>
  </rv>
  <rv s="4">
    <v>5</v>
  </rv>
  <rv s="5">
    <fb>42457</fb>
    <v>7</v>
  </rv>
  <rv s="5">
    <fb>17025050</fb>
    <v>8</v>
  </rv>
  <rv s="5">
    <fb>54.21</fb>
    <v>9</v>
  </rv>
  <rv s="5">
    <fb>54.29</fb>
    <v>9</v>
  </rv>
  <rv s="5">
    <fb>53.33</fb>
    <v>9</v>
  </rv>
  <rv s="5">
    <fb>53.54</fb>
    <v>9</v>
  </rv>
  <rv s="5">
    <fb>42458</fb>
    <v>7</v>
  </rv>
  <rv s="5">
    <fb>23924329</fb>
    <v>8</v>
  </rv>
  <rv s="5">
    <fb>53.66</fb>
    <v>9</v>
  </rv>
  <rv s="5">
    <fb>54.86</fb>
    <v>9</v>
  </rv>
  <rv s="5">
    <fb>53.45</fb>
    <v>9</v>
  </rv>
  <rv s="5">
    <fb>54.71</fb>
    <v>9</v>
  </rv>
  <rv s="5">
    <fb>42459</fb>
    <v>7</v>
  </rv>
  <rv s="5">
    <fb>23008260</fb>
    <v>8</v>
  </rv>
  <rv s="5">
    <fb>54.93</fb>
    <v>9</v>
  </rv>
  <rv s="5">
    <fb>55.64</fb>
    <v>9</v>
  </rv>
  <rv s="5">
    <fb>54.9</fb>
    <v>9</v>
  </rv>
  <rv s="5">
    <fb>55.05</fb>
    <v>9</v>
  </rv>
  <rv s="5">
    <fb>42460</fb>
    <v>7</v>
  </rv>
  <rv s="5">
    <fb>26360495</fb>
    <v>8</v>
  </rv>
  <rv s="5">
    <fb>54.95</fb>
    <v>9</v>
  </rv>
  <rv s="5">
    <fb>55.59</fb>
    <v>9</v>
  </rv>
  <rv s="5">
    <fb>55.23</fb>
    <v>9</v>
  </rv>
  <rv s="5">
    <fb>42461</fb>
    <v>7</v>
  </rv>
  <rv s="5">
    <fb>24399193</fb>
    <v>8</v>
  </rv>
  <rv s="5">
    <fb>55.61</fb>
    <v>9</v>
  </rv>
  <rv s="5">
    <fb>54.57</fb>
    <v>9</v>
  </rv>
  <rv s="5">
    <fb>55.57</fb>
    <v>9</v>
  </rv>
  <rv s="5">
    <fb>42464</fb>
    <v>7</v>
  </rv>
  <rv s="5">
    <fb>18928810</fb>
    <v>8</v>
  </rv>
  <rv s="5">
    <fb>55.43</fb>
    <v>9</v>
  </rv>
  <rv s="5">
    <fb>55.66</fb>
    <v>9</v>
  </rv>
  <rv s="5">
    <fb>55</fb>
    <v>9</v>
  </rv>
  <rv s="5">
    <fb>42465</fb>
    <v>7</v>
  </rv>
  <rv s="5">
    <fb>19272255</fb>
    <v>8</v>
  </rv>
  <rv s="5">
    <fb>55.19</fb>
    <v>9</v>
  </rv>
  <rv s="5">
    <fb>55.3</fb>
    <v>9</v>
  </rv>
  <rv s="5">
    <fb>54.46</fb>
    <v>9</v>
  </rv>
  <rv s="5">
    <fb>54.56</fb>
    <v>9</v>
  </rv>
  <rv s="5">
    <fb>42466</fb>
    <v>7</v>
  </rv>
  <rv s="5">
    <fb>21188682</fb>
    <v>8</v>
  </rv>
  <rv s="5">
    <fb>54.36</fb>
    <v>9</v>
  </rv>
  <rv s="5">
    <fb>55.2</fb>
    <v>9</v>
  </rv>
  <rv s="5">
    <fb>55.12</fb>
    <v>9</v>
  </rv>
  <rv s="5">
    <fb>44195</fb>
    <v>7</v>
  </rv>
  <rv s="5">
    <fb>42467</fb>
    <v>7</v>
  </rv>
  <rv s="5">
    <fb>19225092</fb>
    <v>8</v>
  </rv>
  <rv s="5">
    <fb>54.87</fb>
    <v>9</v>
  </rv>
  <rv s="5">
    <fb>54.91</fb>
    <v>9</v>
  </rv>
  <rv s="5">
    <fb>54.23</fb>
    <v>9</v>
  </rv>
  <rv s="5">
    <fb>42468</fb>
    <v>7</v>
  </rv>
  <rv s="5">
    <fb>22167223</fb>
    <v>8</v>
  </rv>
  <rv s="5">
    <fb>54.67</fb>
    <v>9</v>
  </rv>
  <rv s="5">
    <fb>55.28</fb>
    <v>9</v>
  </rv>
  <rv s="5">
    <fb>54.32</fb>
    <v>9</v>
  </rv>
  <rv s="5">
    <fb>54.42</fb>
    <v>9</v>
  </rv>
  <rv s="5">
    <fb>42471</fb>
    <v>7</v>
  </rv>
  <rv s="5">
    <fb>21414227</fb>
    <v>8</v>
  </rv>
  <rv s="5">
    <fb>54.49</fb>
    <v>9</v>
  </rv>
  <rv s="5">
    <fb>55.15</fb>
    <v>9</v>
  </rv>
  <rv s="5">
    <fb>54.3</fb>
    <v>9</v>
  </rv>
  <rv s="5">
    <fb>54.31</fb>
    <v>9</v>
  </rv>
  <rv s="5">
    <fb>42472</fb>
    <v>7</v>
  </rv>
  <rv s="5">
    <fb>24944288</fb>
    <v>8</v>
  </rv>
  <rv s="5">
    <fb>54.37</fb>
    <v>9</v>
  </rv>
  <rv s="5">
    <fb>54.78</fb>
    <v>9</v>
  </rv>
  <rv s="5">
    <fb>53.76</fb>
    <v>9</v>
  </rv>
  <rv s="5">
    <fb>54.65</fb>
    <v>9</v>
  </rv>
  <rv s="5">
    <fb>42473</fb>
    <v>7</v>
  </rv>
  <rv s="5">
    <fb>20817961</fb>
    <v>8</v>
  </rv>
  <rv s="5">
    <fb>55.4375</fb>
    <v>9</v>
  </rv>
  <rv s="5">
    <fb>54.89</fb>
    <v>9</v>
  </rv>
  <rv s="5">
    <fb>55.35</fb>
    <v>9</v>
  </rv>
  <rv s="5">
    <fb>42474</fb>
    <v>7</v>
  </rv>
  <rv s="5">
    <fb>20877108</fb>
    <v>8</v>
  </rv>
  <rv s="5">
    <fb>55.22</fb>
    <v>9</v>
  </rv>
  <rv s="5">
    <fb>55.575000000000003</fb>
    <v>9</v>
  </rv>
  <rv s="5">
    <fb>55.07</fb>
    <v>9</v>
  </rv>
  <rv s="5">
    <fb>55.36</fb>
    <v>9</v>
  </rv>
  <rv s="5">
    <fb>42475</fb>
    <v>7</v>
  </rv>
  <rv s="5">
    <fb>28793753</fb>
    <v>8</v>
  </rv>
  <rv s="5">
    <fb>55.92</fb>
    <v>9</v>
  </rv>
  <rv s="5">
    <fb>55.11</fb>
    <v>9</v>
  </rv>
  <rv s="5">
    <fb>55.65</fb>
    <v>9</v>
  </rv>
  <rv s="5">
    <fb>42478</fb>
    <v>7</v>
  </rv>
  <rv s="5">
    <fb>23785950</fb>
    <v>8</v>
  </rv>
  <rv s="5">
    <fb>55.49</fb>
    <v>9</v>
  </rv>
  <rv s="5">
    <fb>56.59</fb>
    <v>9</v>
  </rv>
  <rv s="5">
    <fb>55.21</fb>
    <v>9</v>
  </rv>
  <rv s="5">
    <fb>56.46</fb>
    <v>9</v>
  </rv>
  <rv s="5">
    <fb>42479</fb>
    <v>7</v>
  </rv>
  <rv s="5">
    <fb>29596827</fb>
    <v>8</v>
  </rv>
  <rv s="5">
    <fb>56.63</fb>
    <v>9</v>
  </rv>
  <rv s="5">
    <fb>56.77</fb>
    <v>9</v>
  </rv>
  <rv s="5">
    <fb>55.68</fb>
    <v>9</v>
  </rv>
  <rv s="5">
    <fb>56.39</fb>
    <v>9</v>
  </rv>
  <rv s="5">
    <fb>42480</fb>
    <v>7</v>
  </rv>
  <rv s="5">
    <fb>36195714</fb>
    <v>8</v>
  </rv>
  <rv s="5">
    <fb>56.29</fb>
    <v>9</v>
  </rv>
  <rv s="5">
    <fb>56.5</fb>
    <v>9</v>
  </rv>
  <rv s="5">
    <fb>55.484999999999999</fb>
    <v>9</v>
  </rv>
  <rv s="5">
    <fb>42481</fb>
    <v>7</v>
  </rv>
  <rv s="5">
    <fb>38909096</fb>
    <v>8</v>
  </rv>
  <rv s="5">
    <fb>55.8</fb>
    <v>9</v>
  </rv>
  <rv s="5">
    <fb>56.23</fb>
    <v>9</v>
  </rv>
  <rv s="5">
    <fb>55.414999999999999</fb>
    <v>9</v>
  </rv>
  <rv s="5">
    <fb>55.78</fb>
    <v>9</v>
  </rv>
  <rv s="5">
    <fb>42482</fb>
    <v>7</v>
  </rv>
  <rv s="5">
    <fb>126834091</fb>
    <v>8</v>
  </rv>
  <rv s="5">
    <fb>51.91</fb>
    <v>9</v>
  </rv>
  <rv s="5">
    <fb>52.429699999999997</fb>
    <v>9</v>
  </rv>
  <rv s="5">
    <fb>50.77</fb>
    <v>9</v>
  </rv>
  <rv s="5">
    <fb>51.78</fb>
    <v>9</v>
  </rv>
  <rv s="5">
    <fb>42485</fb>
    <v>7</v>
  </rv>
  <rv s="5">
    <fb>33226948</fb>
    <v>8</v>
  </rv>
  <rv s="5">
    <fb>52.13</fb>
    <v>9</v>
  </rv>
  <rv s="5">
    <fb>51.63</fb>
    <v>9</v>
  </rv>
  <rv s="5">
    <fb>52.11</fb>
    <v>9</v>
  </rv>
  <rv s="5">
    <fb>42486</fb>
    <v>7</v>
  </rv>
  <rv s="5">
    <fb>33532636</fb>
    <v>8</v>
  </rv>
  <rv s="5">
    <fb>52.26</fb>
    <v>9</v>
  </rv>
  <rv s="5">
    <fb>52.35</fb>
    <v>9</v>
  </rv>
  <rv s="5">
    <fb>51.09</fb>
    <v>9</v>
  </rv>
  <rv s="5">
    <fb>51.44</fb>
    <v>9</v>
  </rv>
  <rv s="5">
    <fb>42487</fb>
    <v>7</v>
  </rv>
  <rv s="5">
    <fb>43369256</fb>
    <v>8</v>
  </rv>
  <rv s="5">
    <fb>51.48</fb>
    <v>9</v>
  </rv>
  <rv s="5">
    <fb>51.5</fb>
    <v>9</v>
  </rv>
  <rv s="5">
    <fb>50.55</fb>
    <v>9</v>
  </rv>
  <rv s="5">
    <fb>50.94</fb>
    <v>9</v>
  </rv>
  <rv s="5">
    <fb>42488</fb>
    <v>7</v>
  </rv>
  <rv s="5">
    <fb>43134846</fb>
    <v>8</v>
  </rv>
  <rv s="5">
    <fb>50.62</fb>
    <v>9</v>
  </rv>
  <rv s="5">
    <fb>49.56</fb>
    <v>9</v>
  </rv>
  <rv s="5">
    <fb>49.9</fb>
    <v>9</v>
  </rv>
  <rv s="5">
    <fb>42489</fb>
    <v>7</v>
  </rv>
  <rv s="5">
    <fb>48411684</fb>
    <v>8</v>
  </rv>
  <rv s="5">
    <fb>49.35</fb>
    <v>9</v>
  </rv>
  <rv s="5">
    <fb>50.25</fb>
    <v>9</v>
  </rv>
  <rv s="5">
    <fb>49.87</fb>
    <v>9</v>
  </rv>
  <rv s="5">
    <fb>42492</fb>
    <v>7</v>
  </rv>
  <rv s="5">
    <fb>33114539</fb>
    <v>8</v>
  </rv>
  <rv s="5">
    <fb>50</fb>
    <v>9</v>
  </rv>
  <rv s="5">
    <fb>50.75</fb>
    <v>9</v>
  </rv>
  <rv s="5">
    <fb>49.779899999999998</fb>
    <v>9</v>
  </rv>
  <rv s="5">
    <fb>50.61</fb>
    <v>9</v>
  </rv>
  <rv s="5">
    <fb>42493</fb>
    <v>7</v>
  </rv>
  <rv s="5">
    <fb>26460244</fb>
    <v>8</v>
  </rv>
  <rv s="5">
    <fb>50.34</fb>
    <v>9</v>
  </rv>
  <rv s="5">
    <fb>50.41</fb>
    <v>9</v>
  </rv>
  <rv s="5">
    <fb>49.6</fb>
    <v>9</v>
  </rv>
  <rv s="5">
    <fb>49.78</fb>
    <v>9</v>
  </rv>
  <rv s="5">
    <fb>42494</fb>
    <v>7</v>
  </rv>
  <rv s="5">
    <fb>24257556</fb>
    <v>8</v>
  </rv>
  <rv s="5">
    <fb>49.84</fb>
    <v>9</v>
  </rv>
  <rv s="5">
    <fb>50.06</fb>
    <v>9</v>
  </rv>
  <rv s="5">
    <fb>49.46</fb>
    <v>9</v>
  </rv>
  <rv s="5">
    <fb>42495</fb>
    <v>7</v>
  </rv>
  <rv s="5">
    <fb>25390718</fb>
    <v>8</v>
  </rv>
  <rv s="5">
    <fb>50.3</fb>
    <v>9</v>
  </rv>
  <rv s="5">
    <fb>49.73</fb>
    <v>9</v>
  </rv>
  <rv s="5">
    <fb>49.94</fb>
    <v>9</v>
  </rv>
  <rv s="5">
    <fb>42496</fb>
    <v>7</v>
  </rv>
  <rv s="5">
    <fb>24787301</fb>
    <v>8</v>
  </rv>
  <rv s="5">
    <fb>49.92</fb>
    <v>9</v>
  </rv>
  <rv s="5">
    <fb>50.39</fb>
    <v>9</v>
  </rv>
  <rv s="5">
    <fb>49.66</fb>
    <v>9</v>
  </rv>
  <rv s="5">
    <fb>42499</fb>
    <v>7</v>
  </rv>
  <rv s="5">
    <fb>17951598</fb>
    <v>8</v>
  </rv>
  <rv s="5">
    <fb>50.49</fb>
    <v>9</v>
  </rv>
  <rv s="5">
    <fb>50.585000000000001</fb>
    <v>9</v>
  </rv>
  <rv s="5">
    <fb>50.07</fb>
    <v>9</v>
  </rv>
  <rv s="5">
    <fb>42500</fb>
    <v>7</v>
  </rv>
  <rv s="5">
    <fb>22890966</fb>
    <v>8</v>
  </rv>
  <rv s="5">
    <fb>50.33</fb>
    <v>9</v>
  </rv>
  <rv s="5">
    <fb>51.1</fb>
    <v>9</v>
  </rv>
  <rv s="5">
    <fb>50.19</fb>
    <v>9</v>
  </rv>
  <rv s="5">
    <fb>51.02</fb>
    <v>9</v>
  </rv>
  <rv s="5">
    <fb>42501</fb>
    <v>7</v>
  </rv>
  <rv s="5">
    <fb>24039140</fb>
    <v>8</v>
  </rv>
  <rv s="5">
    <fb>51.13</fb>
    <v>9</v>
  </rv>
  <rv s="5">
    <fb>51</fb>
    <v>9</v>
  </rv>
  <rv s="5">
    <fb>51.05</fb>
    <v>9</v>
  </rv>
  <rv s="5">
    <fb>42502</fb>
    <v>7</v>
  </rv>
  <rv s="5">
    <fb>24102781</fb>
    <v>8</v>
  </rv>
  <rv s="5">
    <fb>51.2</fb>
    <v>9</v>
  </rv>
  <rv s="5">
    <fb>51.81</fb>
    <v>9</v>
  </rv>
  <rv s="5">
    <fb>50.92</fb>
    <v>9</v>
  </rv>
  <rv s="5">
    <fb>51.51</fb>
    <v>9</v>
  </rv>
  <rv s="5">
    <fb>42503</fb>
    <v>7</v>
  </rv>
  <rv s="5">
    <fb>22592342</fb>
    <v>8</v>
  </rv>
  <rv s="5">
    <fb>51.895000000000003</fb>
    <v>9</v>
  </rv>
  <rv s="5">
    <fb>51.04</fb>
    <v>9</v>
  </rv>
  <rv s="5">
    <fb>51.08</fb>
    <v>9</v>
  </rv>
  <rv s="5">
    <fb>42506</fb>
    <v>7</v>
  </rv>
  <rv s="5">
    <fb>20032017</fb>
    <v>8</v>
  </rv>
  <rv s="5">
    <fb>50.8</fb>
    <v>9</v>
  </rv>
  <rv s="5">
    <fb>51.96</fb>
    <v>9</v>
  </rv>
  <rv s="5">
    <fb>51.83</fb>
    <v>9</v>
  </rv>
  <rv s="5">
    <fb>42507</fb>
    <v>7</v>
  </rv>
  <rv s="5">
    <fb>27803514</fb>
    <v>8</v>
  </rv>
  <rv s="5">
    <fb>51.72</fb>
    <v>9</v>
  </rv>
  <rv s="5">
    <fb>51.73</fb>
    <v>9</v>
  </rv>
  <rv s="5">
    <fb>50.36</fb>
    <v>9</v>
  </rv>
  <rv s="5">
    <fb>50.51</fb>
    <v>9</v>
  </rv>
  <rv s="5">
    <fb>42508</fb>
    <v>7</v>
  </rv>
  <rv s="5">
    <fb>24907532</fb>
    <v>8</v>
  </rv>
  <rv s="5">
    <fb>50.48</fb>
    <v>9</v>
  </rv>
  <rv s="5">
    <fb>51.14</fb>
    <v>9</v>
  </rv>
  <rv s="5">
    <fb>50.81</fb>
    <v>9</v>
  </rv>
  <rv s="5">
    <fb>42509</fb>
    <v>7</v>
  </rv>
  <rv s="5">
    <fb>23842358</fb>
    <v>8</v>
  </rv>
  <rv s="5">
    <fb>50.47</fb>
    <v>9</v>
  </rv>
  <rv s="5">
    <fb>49.82</fb>
    <v>9</v>
  </rv>
  <rv s="5">
    <fb>50.32</fb>
    <v>9</v>
  </rv>
  <rv s="5">
    <fb>42510</fb>
    <v>7</v>
  </rv>
  <rv s="5">
    <fb>23905769</fb>
    <v>8</v>
  </rv>
  <rv s="5">
    <fb>51.22</fb>
    <v>9</v>
  </rv>
  <rv s="5">
    <fb>50.4</fb>
    <v>9</v>
  </rv>
  <rv s="5">
    <fb>42513</fb>
    <v>7</v>
  </rv>
  <rv s="5">
    <fb>26118720</fb>
    <v>8</v>
  </rv>
  <rv s="5">
    <fb>50.6</fb>
    <v>9</v>
  </rv>
  <rv s="5">
    <fb>50.68</fb>
    <v>9</v>
  </rv>
  <rv s="5">
    <fb>49.98</fb>
    <v>9</v>
  </rv>
  <rv s="5">
    <fb>50.03</fb>
    <v>9</v>
  </rv>
  <rv s="5">
    <fb>42514</fb>
    <v>7</v>
  </rv>
  <rv s="5">
    <fb>34757944</fb>
    <v>8</v>
  </rv>
  <rv s="5">
    <fb>50.7</fb>
    <v>9</v>
  </rv>
  <rv s="5">
    <fb>51.71</fb>
    <v>9</v>
  </rv>
  <rv s="5">
    <fb>51.59</fb>
    <v>9</v>
  </rv>
  <rv s="5">
    <fb>42515</fb>
    <v>7</v>
  </rv>
  <rv s="5">
    <fb>24204566</fb>
    <v>8</v>
  </rv>
  <rv s="5">
    <fb>51.92</fb>
    <v>9</v>
  </rv>
  <rv s="5">
    <fb>52.49</fb>
    <v>9</v>
  </rv>
  <rv s="5">
    <fb>51.79</fb>
    <v>9</v>
  </rv>
  <rv s="5">
    <fb>52.12</fb>
    <v>9</v>
  </rv>
  <rv s="5">
    <fb>42516</fb>
    <v>7</v>
  </rv>
  <rv s="5">
    <fb>24335223</fb>
    <v>8</v>
  </rv>
  <rv s="5">
    <fb>51.93</fb>
    <v>9</v>
  </rv>
  <rv s="5">
    <fb>51.979300000000002</fb>
    <v>9</v>
  </rv>
  <rv s="5">
    <fb>51.36</fb>
    <v>9</v>
  </rv>
  <rv s="5">
    <fb>51.89</fb>
    <v>9</v>
  </rv>
  <rv s="5">
    <fb>42517</fb>
    <v>7</v>
  </rv>
  <rv s="5">
    <fb>17721438</fb>
    <v>8</v>
  </rv>
  <rv s="5">
    <fb>52.32</fb>
    <v>9</v>
  </rv>
  <rv s="5">
    <fb>51.77</fb>
    <v>9</v>
  </rv>
  <rv s="5">
    <fb>42521</fb>
    <v>7</v>
  </rv>
  <rv s="5">
    <fb>37653081</fb>
    <v>8</v>
  </rv>
  <rv s="5">
    <fb>53</fb>
    <v>9</v>
  </rv>
  <rv s="5">
    <fb>52.08</fb>
    <v>9</v>
  </rv>
  <rv s="5">
    <fb>42522</fb>
    <v>7</v>
  </rv>
  <rv s="5">
    <fb>25324828</fb>
    <v>8</v>
  </rv>
  <rv s="5">
    <fb>52.44</fb>
    <v>9</v>
  </rv>
  <rv s="5">
    <fb>52.95</fb>
    <v>9</v>
  </rv>
  <rv s="5">
    <fb>52.85</fb>
    <v>9</v>
  </rv>
  <rv s="5">
    <fb>42523</fb>
    <v>7</v>
  </rv>
  <rv s="5">
    <fb>22840779</fb>
    <v>8</v>
  </rv>
  <rv s="5">
    <fb>52.64</fb>
    <v>9</v>
  </rv>
  <rv s="5">
    <fb>52.74</fb>
    <v>9</v>
  </rv>
  <rv s="5">
    <fb>51.835000000000001</fb>
    <v>9</v>
  </rv>
  <rv s="5">
    <fb>52.48</fb>
    <v>9</v>
  </rv>
  <rv s="5">
    <fb>42524</fb>
    <v>7</v>
  </rv>
  <rv s="5">
    <fb>23368291</fb>
    <v>8</v>
  </rv>
  <rv s="5">
    <fb>52.38</fb>
    <v>9</v>
  </rv>
  <rv s="5">
    <fb>52.42</fb>
    <v>9</v>
  </rv>
  <rv s="5">
    <fb>51.6</fb>
    <v>9</v>
  </rv>
  <rv s="5">
    <fb>42527</fb>
    <v>7</v>
  </rv>
  <rv s="5">
    <fb>18243271</fb>
    <v>8</v>
  </rv>
  <rv s="5">
    <fb>51.99</fb>
    <v>9</v>
  </rv>
  <rv s="5">
    <fb>42528</fb>
    <v>7</v>
  </rv>
  <rv s="5">
    <fb>20866770</fb>
    <v>8</v>
  </rv>
  <rv s="5">
    <fb>52.24</fb>
    <v>9</v>
  </rv>
  <rv s="5">
    <fb>52.73</fb>
    <v>9</v>
  </rv>
  <rv s="5">
    <fb>52.1</fb>
    <v>9</v>
  </rv>
  <rv s="5">
    <fb>42529</fb>
    <v>7</v>
  </rv>
  <rv s="5">
    <fb>21149438</fb>
    <v>8</v>
  </rv>
  <rv s="5">
    <fb>52.02</fb>
    <v>9</v>
  </rv>
  <rv s="5">
    <fb>51.87</fb>
    <v>9</v>
  </rv>
  <rv s="5">
    <fb>52.04</fb>
    <v>9</v>
  </rv>
  <rv s="5">
    <fb>42530</fb>
    <v>7</v>
  </rv>
  <rv s="5">
    <fb>20305664</fb>
    <v>8</v>
  </rv>
  <rv s="5">
    <fb>52</fb>
    <v>9</v>
  </rv>
  <rv s="5">
    <fb>51.49</fb>
    <v>9</v>
  </rv>
  <rv s="5">
    <fb>51.62</fb>
    <v>9</v>
  </rv>
  <rv s="5">
    <fb>42531</fb>
    <v>7</v>
  </rv>
  <rv s="5">
    <fb>25833151</fb>
    <v>8</v>
  </rv>
  <rv s="5">
    <fb>52.05</fb>
    <v>9</v>
  </rv>
  <rv s="5">
    <fb>42534</fb>
    <v>7</v>
  </rv>
  <rv s="5">
    <fb>83217844</fb>
    <v>8</v>
  </rv>
  <rv s="5">
    <fb>49.58</fb>
    <v>9</v>
  </rv>
  <rv s="5">
    <fb>50.715000000000003</fb>
    <v>9</v>
  </rv>
  <rv s="5">
    <fb>49.06</fb>
    <v>9</v>
  </rv>
  <rv s="5">
    <fb>50.14</fb>
    <v>9</v>
  </rv>
  <rv s="5">
    <fb>42535</fb>
    <v>7</v>
  </rv>
  <rv s="5">
    <fb>42577106</fb>
    <v>8</v>
  </rv>
  <rv s="5">
    <fb>50.1</fb>
    <v>9</v>
  </rv>
  <rv s="5">
    <fb>49.57</fb>
    <v>9</v>
  </rv>
  <rv s="5">
    <fb>49.83</fb>
    <v>9</v>
  </rv>
  <rv s="5">
    <fb>42536</fb>
    <v>7</v>
  </rv>
  <rv s="5">
    <fb>33757639</fb>
    <v>8</v>
  </rv>
  <rv s="5">
    <fb>50.12</fb>
    <v>9</v>
  </rv>
  <rv s="5">
    <fb>49.69</fb>
    <v>9</v>
  </rv>
  <rv s="5">
    <fb>42537</fb>
    <v>7</v>
  </rv>
  <rv s="5">
    <fb>31188605</fb>
    <v>8</v>
  </rv>
  <rv s="5">
    <fb>49.52</fb>
    <v>9</v>
  </rv>
  <rv s="5">
    <fb>49.506799999999998</fb>
    <v>9</v>
  </rv>
  <rv s="5">
    <fb>42538</fb>
    <v>7</v>
  </rv>
  <rv s="5">
    <fb>45710516</fb>
    <v>8</v>
  </rv>
  <rv s="5">
    <fb>50.43</fb>
    <v>9</v>
  </rv>
  <rv s="5">
    <fb>50.13</fb>
    <v>9</v>
  </rv>
  <rv s="5">
    <fb>42541</fb>
    <v>7</v>
  </rv>
  <rv s="5">
    <fb>35607946</fb>
    <v>8</v>
  </rv>
  <rv s="5">
    <fb>50.64</fb>
    <v>9</v>
  </rv>
  <rv s="5">
    <fb>50.83</fb>
    <v>9</v>
  </rv>
  <rv s="5">
    <fb>42542</fb>
    <v>7</v>
  </rv>
  <rv s="5">
    <fb>34097825</fb>
    <v>8</v>
  </rv>
  <rv s="5">
    <fb>50.2</fb>
    <v>9</v>
  </rv>
  <rv s="5">
    <fb>51.43</fb>
    <v>9</v>
  </rv>
  <rv s="5">
    <fb>50.16</fb>
    <v>9</v>
  </rv>
  <rv s="5">
    <fb>51.19</fb>
    <v>9</v>
  </rv>
  <rv s="5">
    <fb>42543</fb>
    <v>7</v>
  </rv>
  <rv s="5">
    <fb>28816848</fb>
    <v>8</v>
  </rv>
  <rv s="5">
    <fb>51.46</fb>
    <v>9</v>
  </rv>
  <rv s="5">
    <fb>50.952500000000001</fb>
    <v>9</v>
  </rv>
  <rv s="5">
    <fb>50.99</fb>
    <v>9</v>
  </rv>
  <rv s="5">
    <fb>42544</fb>
    <v>7</v>
  </rv>
  <rv s="5">
    <fb>29028833</fb>
    <v>8</v>
  </rv>
  <rv s="5">
    <fb>51.28</fb>
    <v>9</v>
  </rv>
  <rv s="5">
    <fb>52.06</fb>
    <v>9</v>
  </rv>
  <rv s="5">
    <fb>51.15</fb>
    <v>9</v>
  </rv>
  <rv s="5">
    <fb>42545</fb>
    <v>7</v>
  </rv>
  <rv s="5">
    <fb>133502985</fb>
    <v>8</v>
  </rv>
  <rv s="5">
    <fb>49.81</fb>
    <v>9</v>
  </rv>
  <rv s="5">
    <fb>42548</fb>
    <v>7</v>
  </rv>
  <rv s="5">
    <fb>50576699</fb>
    <v>8</v>
  </rv>
  <rv s="5">
    <fb>49.1</fb>
    <v>9</v>
  </rv>
  <rv s="5">
    <fb>49.146599999999999</fb>
    <v>9</v>
  </rv>
  <rv s="5">
    <fb>48.034999999999997</fb>
    <v>9</v>
  </rv>
  <rv s="5">
    <fb>48.43</fb>
    <v>9</v>
  </rv>
  <rv s="5">
    <fb>42549</fb>
    <v>7</v>
  </rv>
  <rv s="5">
    <fb>38140658</fb>
    <v>8</v>
  </rv>
  <rv s="5">
    <fb>48.92</fb>
    <v>9</v>
  </rv>
  <rv s="5">
    <fb>49.47</fb>
    <v>9</v>
  </rv>
  <rv s="5">
    <fb>48.67</fb>
    <v>9</v>
  </rv>
  <rv s="5">
    <fb>49.44</fb>
    <v>9</v>
  </rv>
  <rv s="5">
    <fb>42550</fb>
    <v>7</v>
  </rv>
  <rv s="5">
    <fb>31304021</fb>
    <v>8</v>
  </rv>
  <rv s="5">
    <fb>49.91</fb>
    <v>9</v>
  </rv>
  <rv s="5">
    <fb>50.72</fb>
    <v>9</v>
  </rv>
  <rv s="5">
    <fb>49.8</fb>
    <v>9</v>
  </rv>
  <rv s="5">
    <fb>50.54</fb>
    <v>9</v>
  </rv>
  <rv s="5">
    <fb>42551</fb>
    <v>7</v>
  </rv>
  <rv s="5">
    <fb>28527781</fb>
    <v>8</v>
  </rv>
  <rv s="5">
    <fb>51.3</fb>
    <v>9</v>
  </rv>
  <rv s="5">
    <fb>50.5</fb>
    <v>9</v>
  </rv>
  <rv s="5">
    <fb>51.17</fb>
    <v>9</v>
  </rv>
  <rv s="5">
    <fb>42552</fb>
    <v>7</v>
  </rv>
  <rv s="5">
    <fb>21400392</fb>
    <v>8</v>
  </rv>
  <rv s="5">
    <fb>51.07</fb>
    <v>9</v>
  </rv>
  <rv s="5">
    <fb>51.16</fb>
    <v>9</v>
  </rv>
  <rv s="5">
    <fb>42556</fb>
    <v>7</v>
  </rv>
  <rv s="5">
    <fb>24806351</fb>
    <v>8</v>
  </rv>
  <rv s="5">
    <fb>50.74</fb>
    <v>9</v>
  </rv>
  <rv s="5">
    <fb>42557</fb>
    <v>7</v>
  </rv>
  <rv s="5">
    <fb>28167461</fb>
    <v>8</v>
  </rv>
  <rv s="5">
    <fb>50.78</fb>
    <v>9</v>
  </rv>
  <rv s="5">
    <fb>51.54</fb>
    <v>9</v>
  </rv>
  <rv s="5">
    <fb>51.38</fb>
    <v>9</v>
  </rv>
  <rv s="5">
    <fb>42558</fb>
    <v>7</v>
  </rv>
  <rv s="5">
    <fb>19585194</fb>
    <v>8</v>
  </rv>
  <rv s="5">
    <fb>51.42</fb>
    <v>9</v>
  </rv>
  <rv s="5">
    <fb>51.61</fb>
    <v>9</v>
  </rv>
  <rv s="5">
    <fb>42559</fb>
    <v>7</v>
  </rv>
  <rv s="5">
    <fb>28391026</fb>
    <v>8</v>
  </rv>
  <rv s="5">
    <fb>52.36</fb>
    <v>9</v>
  </rv>
  <rv s="5">
    <fb>51.55</fb>
    <v>9</v>
  </rv>
  <rv s="5">
    <fb>52.3</fb>
    <v>9</v>
  </rv>
  <rv s="5">
    <fb>42562</fb>
    <v>7</v>
  </rv>
  <rv s="5">
    <fb>22269203</fb>
    <v>8</v>
  </rv>
  <rv s="5">
    <fb>52.5</fb>
    <v>9</v>
  </rv>
  <rv s="5">
    <fb>52.83</fb>
    <v>9</v>
  </rv>
  <rv s="5">
    <fb>52.47</fb>
    <v>9</v>
  </rv>
  <rv s="5">
    <fb>52.59</fb>
    <v>9</v>
  </rv>
  <rv s="5">
    <fb>42563</fb>
    <v>7</v>
  </rv>
  <rv s="5">
    <fb>27317555</fb>
    <v>8</v>
  </rv>
  <rv s="5">
    <fb>52.94</fb>
    <v>9</v>
  </rv>
  <rv s="5">
    <fb>53.4</fb>
    <v>9</v>
  </rv>
  <rv s="5">
    <fb>52.784999999999997</fb>
    <v>9</v>
  </rv>
  <rv s="5">
    <fb>53.21</fb>
    <v>9</v>
  </rv>
  <rv s="5">
    <fb>42564</fb>
    <v>7</v>
  </rv>
  <rv s="5">
    <fb>25356841</fb>
    <v>8</v>
  </rv>
  <rv s="5">
    <fb>53.56</fb>
    <v>9</v>
  </rv>
  <rv s="5">
    <fb>53.86</fb>
    <v>9</v>
  </rv>
  <rv s="5">
    <fb>53.18</fb>
    <v>9</v>
  </rv>
  <rv s="5">
    <fb>53.51</fb>
    <v>9</v>
  </rv>
  <rv s="5">
    <fb>42565</fb>
    <v>7</v>
  </rv>
  <rv s="5">
    <fb>24545520</fb>
    <v>8</v>
  </rv>
  <rv s="5">
    <fb>53.84</fb>
    <v>9</v>
  </rv>
  <rv s="5">
    <fb>53.99</fb>
    <v>9</v>
  </rv>
  <rv s="5">
    <fb>53.58</fb>
    <v>9</v>
  </rv>
  <rv s="5">
    <fb>53.74</fb>
    <v>9</v>
  </rv>
  <rv s="5">
    <fb>42566</fb>
    <v>7</v>
  </rv>
  <rv s="5">
    <fb>32024385</fb>
    <v>8</v>
  </rv>
  <rv s="5">
    <fb>53.95</fb>
    <v>9</v>
  </rv>
  <rv s="5">
    <fb>54</fb>
    <v>9</v>
  </rv>
  <rv s="5">
    <fb>53.7</fb>
    <v>9</v>
  </rv>
  <rv s="5">
    <fb>42569</fb>
    <v>7</v>
  </rv>
  <rv s="5">
    <fb>31433864</fb>
    <v>8</v>
  </rv>
  <rv s="5">
    <fb>54.34</fb>
    <v>9</v>
  </rv>
  <rv s="5">
    <fb>53.55</fb>
    <v>9</v>
  </rv>
  <rv s="5">
    <fb>53.96</fb>
    <v>9</v>
  </rv>
  <rv s="5">
    <fb>42570</fb>
    <v>7</v>
  </rv>
  <rv s="5">
    <fb>53336533</fb>
    <v>8</v>
  </rv>
  <rv s="5">
    <fb>53.71</fb>
    <v>9</v>
  </rv>
  <rv s="5">
    <fb>53.9</fb>
    <v>9</v>
  </rv>
  <rv s="5">
    <fb>52.93</fb>
    <v>9</v>
  </rv>
  <rv s="5">
    <fb>53.09</fb>
    <v>9</v>
  </rv>
  <rv s="5">
    <fb>42571</fb>
    <v>7</v>
  </rv>
  <rv s="5">
    <fb>89893301</fb>
    <v>8</v>
  </rv>
  <rv s="5">
    <fb>56.15</fb>
    <v>9</v>
  </rv>
  <rv s="5">
    <fb>56.84</fb>
    <v>9</v>
  </rv>
  <rv s="5">
    <fb>55.53</fb>
    <v>9</v>
  </rv>
  <rv s="5">
    <fb>55.91</fb>
    <v>9</v>
  </rv>
  <rv s="5">
    <fb>42572</fb>
    <v>7</v>
  </rv>
  <rv s="5">
    <fb>32776653</fb>
    <v>8</v>
  </rv>
  <rv s="5">
    <fb>55.98</fb>
    <v>9</v>
  </rv>
  <rv s="5">
    <fb>55.76</fb>
    <v>9</v>
  </rv>
  <rv s="5">
    <fb>42573</fb>
    <v>7</v>
  </rv>
  <rv s="5">
    <fb>32157167</fb>
    <v>8</v>
  </rv>
  <rv s="5">
    <fb>56.08</fb>
    <v>9</v>
  </rv>
  <rv s="5">
    <fb>56.627499999999998</fb>
    <v>9</v>
  </rv>
  <rv s="5">
    <fb>56.57</fb>
    <v>9</v>
  </rv>
  <rv s="5">
    <fb>42576</fb>
    <v>7</v>
  </rv>
  <rv s="5">
    <fb>25610587</fb>
    <v>8</v>
  </rv>
  <rv s="5">
    <fb>56.47</fb>
    <v>9</v>
  </rv>
  <rv s="5">
    <fb>56.74</fb>
    <v>9</v>
  </rv>
  <rv s="5">
    <fb>56.255000000000003</fb>
    <v>9</v>
  </rv>
  <rv s="5">
    <fb>56.73</fb>
    <v>9</v>
  </rv>
  <rv s="5">
    <fb>42577</fb>
    <v>7</v>
  </rv>
  <rv s="5">
    <fb>28078995</fb>
    <v>8</v>
  </rv>
  <rv s="5">
    <fb>56.52</fb>
    <v>9</v>
  </rv>
  <rv s="5">
    <fb>57.29</fb>
    <v>9</v>
  </rv>
  <rv s="5">
    <fb>56.51</fb>
    <v>9</v>
  </rv>
  <rv s="5">
    <fb>56.76</fb>
    <v>9</v>
  </rv>
  <rv s="5">
    <fb>42578</fb>
    <v>7</v>
  </rv>
  <rv s="5">
    <fb>32327477</fb>
    <v>8</v>
  </rv>
  <rv s="5">
    <fb>56.61</fb>
    <v>9</v>
  </rv>
  <rv s="5">
    <fb>56.8</fb>
    <v>9</v>
  </rv>
  <rv s="5">
    <fb>56.11</fb>
    <v>9</v>
  </rv>
  <rv s="5">
    <fb>56.19</fb>
    <v>9</v>
  </rv>
  <rv s="5">
    <fb>42579</fb>
    <v>7</v>
  </rv>
  <rv s="5">
    <fb>37550411</fb>
    <v>8</v>
  </rv>
  <rv s="5">
    <fb>56</fb>
    <v>9</v>
  </rv>
  <rv s="5">
    <fb>56.37</fb>
    <v>9</v>
  </rv>
  <rv s="5">
    <fb>55.72</fb>
    <v>9</v>
  </rv>
  <rv s="5">
    <fb>56.21</fb>
    <v>9</v>
  </rv>
  <rv s="5">
    <fb>42580</fb>
    <v>7</v>
  </rv>
  <rv s="5">
    <fb>30558718</fb>
    <v>8</v>
  </rv>
  <rv s="5">
    <fb>56.26</fb>
    <v>9</v>
  </rv>
  <rv s="5">
    <fb>56.05</fb>
    <v>9</v>
  </rv>
  <rv s="5">
    <fb>56.68</fb>
    <v>9</v>
  </rv>
  <rv s="5">
    <fb>42583</fb>
    <v>7</v>
  </rv>
  <rv s="5">
    <fb>26003419</fb>
    <v>8</v>
  </rv>
  <rv s="5">
    <fb>56.6</fb>
    <v>9</v>
  </rv>
  <rv s="5">
    <fb>56.75</fb>
    <v>9</v>
  </rv>
  <rv s="5">
    <fb>56.14</fb>
    <v>9</v>
  </rv>
  <rv s="5">
    <fb>56.58</fb>
    <v>9</v>
  </rv>
  <rv s="5">
    <fb>42584</fb>
    <v>7</v>
  </rv>
  <rv s="5">
    <fb>35121958</fb>
    <v>8</v>
  </rv>
  <rv s="5">
    <fb>56.85</fb>
    <v>9</v>
  </rv>
  <rv s="5">
    <fb>56.9</fb>
    <v>9</v>
  </rv>
  <rv s="5">
    <fb>56.31</fb>
    <v>9</v>
  </rv>
  <rv s="5">
    <fb>42585</fb>
    <v>7</v>
  </rv>
  <rv s="5">
    <fb>22075616</fb>
    <v>8</v>
  </rv>
  <rv s="5">
    <fb>57.11</fb>
    <v>9</v>
  </rv>
  <rv s="5">
    <fb>56.49</fb>
    <v>9</v>
  </rv>
  <rv s="5">
    <fb>56.97</fb>
    <v>9</v>
  </rv>
  <rv s="5">
    <fb>42586</fb>
    <v>7</v>
  </rv>
  <rv s="5">
    <fb>26587749</fb>
    <v>8</v>
  </rv>
  <rv s="5">
    <fb>57.519300000000001</fb>
    <v>9</v>
  </rv>
  <rv s="5">
    <fb>56.67</fb>
    <v>9</v>
  </rv>
  <rv s="5">
    <fb>57.39</fb>
    <v>9</v>
  </rv>
  <rv s="5">
    <fb>42587</fb>
    <v>7</v>
  </rv>
  <rv s="5">
    <fb>29335221</fb>
    <v>8</v>
  </rv>
  <rv s="5">
    <fb>57.65</fb>
    <v>9</v>
  </rv>
  <rv s="5">
    <fb>58.21</fb>
    <v>9</v>
  </rv>
  <rv s="5">
    <fb>57.45</fb>
    <v>9</v>
  </rv>
  <rv s="5">
    <fb>57.96</fb>
    <v>9</v>
  </rv>
  <rv s="5">
    <fb>42590</fb>
    <v>7</v>
  </rv>
  <rv s="5">
    <fb>19473499</fb>
    <v>8</v>
  </rv>
  <rv s="5">
    <fb>58.055</fb>
    <v>9</v>
  </rv>
  <rv s="5">
    <fb>58.085000000000001</fb>
    <v>9</v>
  </rv>
  <rv s="5">
    <fb>57.78</fb>
    <v>9</v>
  </rv>
  <rv s="5">
    <fb>58.06</fb>
    <v>9</v>
  </rv>
  <rv s="5">
    <fb>42591</fb>
    <v>7</v>
  </rv>
  <rv s="5">
    <fb>16920721</fb>
    <v>8</v>
  </rv>
  <rv s="5">
    <fb>58.17</fb>
    <v>9</v>
  </rv>
  <rv s="5">
    <fb>58.5</fb>
    <v>9</v>
  </rv>
  <rv s="5">
    <fb>58.02</fb>
    <v>9</v>
  </rv>
  <rv s="5">
    <fb>58.2</fb>
    <v>9</v>
  </rv>
  <rv s="5">
    <fb>42592</fb>
    <v>7</v>
  </rv>
  <rv s="5">
    <fb>15756913</fb>
    <v>8</v>
  </rv>
  <rv s="5">
    <fb>58.16</fb>
    <v>9</v>
  </rv>
  <rv s="5">
    <fb>58.32</fb>
    <v>9</v>
  </rv>
  <rv s="5">
    <fb>57.82</fb>
    <v>9</v>
  </rv>
  <rv s="5">
    <fb>42593</fb>
    <v>7</v>
  </rv>
  <rv s="5">
    <fb>18162301</fb>
    <v>8</v>
  </rv>
  <rv s="5">
    <fb>58.03</fb>
    <v>9</v>
  </rv>
  <rv s="5">
    <fb>58.45</fb>
    <v>9</v>
  </rv>
  <rv s="5">
    <fb>58.3</fb>
    <v>9</v>
  </rv>
  <rv s="5">
    <fb>42594</fb>
    <v>7</v>
  </rv>
  <rv s="5">
    <fb>21655161</fb>
    <v>8</v>
  </rv>
  <rv s="5">
    <fb>58.19</fb>
    <v>9</v>
  </rv>
  <rv s="5">
    <fb>57.62</fb>
    <v>9</v>
  </rv>
  <rv s="5">
    <fb>57.94</fb>
    <v>9</v>
  </rv>
  <rv s="5">
    <fb>42597</fb>
    <v>7</v>
  </rv>
  <rv s="5">
    <fb>19283902</fb>
    <v>8</v>
  </rv>
  <rv s="5">
    <fb>58.01</fb>
    <v>9</v>
  </rv>
  <rv s="5">
    <fb>58.12</fb>
    <v>9</v>
  </rv>
  <rv s="5">
    <fb>42598</fb>
    <v>7</v>
  </rv>
  <rv s="5">
    <fb>20523493</fb>
    <v>8</v>
  </rv>
  <rv s="5">
    <fb>57.61</fb>
    <v>9</v>
  </rv>
  <rv s="5">
    <fb>57.27</fb>
    <v>9</v>
  </rv>
  <rv s="5">
    <fb>57.44</fb>
    <v>9</v>
  </rv>
  <rv s="5">
    <fb>42599</fb>
    <v>7</v>
  </rv>
  <rv s="5">
    <fb>18856423</fb>
    <v>8</v>
  </rv>
  <rv s="5">
    <fb>57.54</fb>
    <v>9</v>
  </rv>
  <rv s="5">
    <fb>57.68</fb>
    <v>9</v>
  </rv>
  <rv s="5">
    <fb>57.23</fb>
    <v>9</v>
  </rv>
  <rv s="5">
    <fb>57.56</fb>
    <v>9</v>
  </rv>
  <rv s="5">
    <fb>42600</fb>
    <v>7</v>
  </rv>
  <rv s="5">
    <fb>14214341</fb>
    <v>8</v>
  </rv>
  <rv s="5">
    <fb>57.42</fb>
    <v>9</v>
  </rv>
  <rv s="5">
    <fb>57.7</fb>
    <v>9</v>
  </rv>
  <rv s="5">
    <fb>57.6</fb>
    <v>9</v>
  </rv>
  <rv s="5">
    <fb>42601</fb>
    <v>7</v>
  </rv>
  <rv s="5">
    <fb>17271044</fb>
    <v>8</v>
  </rv>
  <rv s="5">
    <fb>57.43</fb>
    <v>9</v>
  </rv>
  <rv s="5">
    <fb>57.73</fb>
    <v>9</v>
  </rv>
  <rv s="5">
    <fb>57.2</fb>
    <v>9</v>
  </rv>
  <rv s="5">
    <fb>42604</fb>
    <v>7</v>
  </rv>
  <rv s="5">
    <fb>15221922</fb>
    <v>8</v>
  </rv>
  <rv s="5">
    <fb>57.75</fb>
    <v>9</v>
  </rv>
  <rv s="5">
    <fb>57.26</fb>
    <v>9</v>
  </rv>
  <rv s="5">
    <fb>57.67</fb>
    <v>9</v>
  </rv>
  <rv s="5">
    <fb>42605</fb>
    <v>7</v>
  </rv>
  <rv s="5">
    <fb>18732373</fb>
    <v>8</v>
  </rv>
  <rv s="5">
    <fb>57.9</fb>
    <v>9</v>
  </rv>
  <rv s="5">
    <fb>58.18</fb>
    <v>9</v>
  </rv>
  <rv s="5">
    <fb>57.85</fb>
    <v>9</v>
  </rv>
  <rv s="5">
    <fb>57.89</fb>
    <v>9</v>
  </rv>
  <rv s="5">
    <fb>42606</fb>
    <v>7</v>
  </rv>
  <rv s="5">
    <fb>18151506</fb>
    <v>8</v>
  </rv>
  <rv s="5">
    <fb>57.8</fb>
    <v>9</v>
  </rv>
  <rv s="5">
    <fb>58.04</fb>
    <v>9</v>
  </rv>
  <rv s="5">
    <fb>57.715000000000003</fb>
    <v>9</v>
  </rv>
  <rv s="5">
    <fb>57.95</fb>
    <v>9</v>
  </rv>
  <rv s="5">
    <fb>42607</fb>
    <v>7</v>
  </rv>
  <rv s="5">
    <fb>18552579</fb>
    <v>8</v>
  </rv>
  <rv s="5">
    <fb>57.88</fb>
    <v>9</v>
  </rv>
  <rv s="5">
    <fb>58.29</fb>
    <v>9</v>
  </rv>
  <rv s="5">
    <fb>42608</fb>
    <v>7</v>
  </rv>
  <rv s="5">
    <fb>20971202</fb>
    <v>8</v>
  </rv>
  <rv s="5">
    <fb>58.28</fb>
    <v>9</v>
  </rv>
  <rv s="5">
    <fb>58.7</fb>
    <v>9</v>
  </rv>
  <rv s="5">
    <fb>57.69</fb>
    <v>9</v>
  </rv>
  <rv s="5">
    <fb>42611</fb>
    <v>7</v>
  </rv>
  <rv s="5">
    <fb>16417207</fb>
    <v>8</v>
  </rv>
  <rv s="5">
    <fb>58.6</fb>
    <v>9</v>
  </rv>
  <rv s="5">
    <fb>58.1</fb>
    <v>9</v>
  </rv>
  <rv s="5">
    <fb>42612</fb>
    <v>7</v>
  </rv>
  <rv s="5">
    <fb>16930185</fb>
    <v>8</v>
  </rv>
  <rv s="5">
    <fb>57.98</fb>
    <v>9</v>
  </rv>
  <rv s="5">
    <fb>42613</fb>
    <v>7</v>
  </rv>
  <rv s="5">
    <fb>20860269</fb>
    <v>8</v>
  </rv>
  <rv s="5">
    <fb>57.3</fb>
    <v>9</v>
  </rv>
  <rv s="5">
    <fb>57.46</fb>
    <v>9</v>
  </rv>
  <rv s="5">
    <fb>42614</fb>
    <v>7</v>
  </rv>
  <rv s="5">
    <fb>26075363</fb>
    <v>8</v>
  </rv>
  <rv s="5">
    <fb>57.01</fb>
    <v>9</v>
  </rv>
  <rv s="5">
    <fb>57.59</fb>
    <v>9</v>
  </rv>
  <rv s="5">
    <fb>42615</fb>
    <v>7</v>
  </rv>
  <rv s="5">
    <fb>18900489</fb>
    <v>8</v>
  </rv>
  <rv s="5">
    <fb>42619</fb>
    <v>7</v>
  </rv>
  <rv s="5">
    <fb>16278416</fb>
    <v>8</v>
  </rv>
  <rv s="5">
    <fb>57.21</fb>
    <v>9</v>
  </rv>
  <rv s="5">
    <fb>42620</fb>
    <v>7</v>
  </rv>
  <rv s="5">
    <fb>17493359</fb>
    <v>8</v>
  </rv>
  <rv s="5">
    <fb>57.47</fb>
    <v>9</v>
  </rv>
  <rv s="5">
    <fb>57.84</fb>
    <v>9</v>
  </rv>
  <rv s="5">
    <fb>57.405000000000001</fb>
    <v>9</v>
  </rv>
  <rv s="5">
    <fb>57.66</fb>
    <v>9</v>
  </rv>
  <rv s="5">
    <fb>42621</fb>
    <v>7</v>
  </rv>
  <rv s="5">
    <fb>20146083</fb>
    <v>8</v>
  </rv>
  <rv s="5">
    <fb>57.63</fb>
    <v>9</v>
  </rv>
  <rv s="5">
    <fb>57.79</fb>
    <v>9</v>
  </rv>
  <rv s="5">
    <fb>57.18</fb>
    <v>9</v>
  </rv>
  <rv s="5">
    <fb>42622</fb>
    <v>7</v>
  </rv>
  <rv s="5">
    <fb>35113934</fb>
    <v>8</v>
  </rv>
  <rv s="5">
    <fb>56.79</fb>
    <v>9</v>
  </rv>
  <rv s="5">
    <fb>57.52</fb>
    <v>9</v>
  </rv>
  <rv s="5">
    <fb>42625</fb>
    <v>7</v>
  </rv>
  <rv s="5">
    <fb>29302962</fb>
    <v>8</v>
  </rv>
  <rv s="5">
    <fb>57.204999999999998</fb>
    <v>9</v>
  </rv>
  <rv s="5">
    <fb>57.05</fb>
    <v>9</v>
  </rv>
  <rv s="5">
    <fb>42626</fb>
    <v>7</v>
  </rv>
  <rv s="5">
    <fb>30130213</fb>
    <v>8</v>
  </rv>
  <rv s="5">
    <fb>56.65</fb>
    <v>9</v>
  </rv>
  <rv s="5">
    <fb>56.53</fb>
    <v>9</v>
  </rv>
  <rv s="5">
    <fb>42627</fb>
    <v>7</v>
  </rv>
  <rv s="5">
    <fb>24274273</fb>
    <v>8</v>
  </rv>
  <rv s="5">
    <fb>56.03</fb>
    <v>9</v>
  </rv>
  <rv s="5">
    <fb>42628</fb>
    <v>7</v>
  </rv>
  <rv s="5">
    <fb>27062614</fb>
    <v>8</v>
  </rv>
  <rv s="5">
    <fb>57.35</fb>
    <v>9</v>
  </rv>
  <rv s="5">
    <fb>57.19</fb>
    <v>9</v>
  </rv>
  <rv s="5">
    <fb>42629</fb>
    <v>7</v>
  </rv>
  <rv s="5">
    <fb>44606965</fb>
    <v>8</v>
  </rv>
  <rv s="5">
    <fb>57.25</fb>
    <v>9</v>
  </rv>
  <rv s="5">
    <fb>42632</fb>
    <v>7</v>
  </rv>
  <rv s="5">
    <fb>20937104</fb>
    <v>8</v>
  </rv>
  <rv s="5">
    <fb>56.93</fb>
    <v>9</v>
  </rv>
  <rv s="5">
    <fb>42633</fb>
    <v>7</v>
  </rv>
  <rv s="5">
    <fb>17383982</fb>
    <v>8</v>
  </rv>
  <rv s="5">
    <fb>56.81</fb>
    <v>9</v>
  </rv>
  <rv s="5">
    <fb>42634</fb>
    <v>7</v>
  </rv>
  <rv s="5">
    <fb>33707272</fb>
    <v>8</v>
  </rv>
  <rv s="5">
    <fb>57.51</fb>
    <v>9</v>
  </rv>
  <rv s="5">
    <fb>57.08</fb>
    <v>9</v>
  </rv>
  <rv s="5">
    <fb>57.76</fb>
    <v>9</v>
  </rv>
  <rv s="5">
    <fb>42635</fb>
    <v>7</v>
  </rv>
  <rv s="5">
    <fb>19822203</fb>
    <v>8</v>
  </rv>
  <rv s="5">
    <fb>57.92</fb>
    <v>9</v>
  </rv>
  <rv s="5">
    <fb>58</fb>
    <v>9</v>
  </rv>
  <rv s="5">
    <fb>42636</fb>
    <v>7</v>
  </rv>
  <rv s="5">
    <fb>19955336</fb>
    <v>8</v>
  </rv>
  <rv s="5">
    <fb>57.87</fb>
    <v>9</v>
  </rv>
  <rv s="5">
    <fb>57.91</fb>
    <v>9</v>
  </rv>
  <rv s="5">
    <fb>57.38</fb>
    <v>9</v>
  </rv>
  <rv s="5">
    <fb>42639</fb>
    <v>7</v>
  </rv>
  <rv s="5">
    <fb>21688720</fb>
    <v>8</v>
  </rv>
  <rv s="5">
    <fb>57.14</fb>
    <v>9</v>
  </rv>
  <rv s="5">
    <fb>56.83</fb>
    <v>9</v>
  </rv>
  <rv s="5">
    <fb>42640</fb>
    <v>7</v>
  </rv>
  <rv s="5">
    <fb>28065071</fb>
    <v>8</v>
  </rv>
  <rv s="5">
    <fb>56.680999999999997</fb>
    <v>9</v>
  </rv>
  <rv s="5">
    <fb>42641</fb>
    <v>7</v>
  </rv>
  <rv s="5">
    <fb>20536400</fb>
    <v>8</v>
  </rv>
  <rv s="5">
    <fb>42642</fb>
    <v>7</v>
  </rv>
  <rv s="5">
    <fb>25463536</fb>
    <v>8</v>
  </rv>
  <rv s="5">
    <fb>57.81</fb>
    <v>9</v>
  </rv>
  <rv s="5">
    <fb>58.167900000000003</fb>
    <v>9</v>
  </rv>
  <rv s="5">
    <fb>57.4</fb>
    <v>9</v>
  </rv>
  <rv s="5">
    <fb>42643</fb>
    <v>7</v>
  </rv>
  <rv s="5">
    <fb>29910788</fb>
    <v>8</v>
  </rv>
  <rv s="5">
    <fb>57.57</fb>
    <v>9</v>
  </rv>
  <rv s="5">
    <fb>57.77</fb>
    <v>9</v>
  </rv>
  <rv s="5">
    <fb>57.34</fb>
    <v>9</v>
  </rv>
  <rv s="5">
    <fb>42646</fb>
    <v>7</v>
  </rv>
  <rv s="5">
    <fb>19189515</fb>
    <v>8</v>
  </rv>
  <rv s="5">
    <fb>57.55</fb>
    <v>9</v>
  </rv>
  <rv s="5">
    <fb>57.06</fb>
    <v>9</v>
  </rv>
  <rv s="5">
    <fb>42647</fb>
    <v>7</v>
  </rv>
  <rv s="5">
    <fb>20085874</fb>
    <v>8</v>
  </rv>
  <rv s="5">
    <fb>57.594999999999999</fb>
    <v>9</v>
  </rv>
  <rv s="5">
    <fb>57.24</fb>
    <v>9</v>
  </rv>
  <rv s="5">
    <fb>42648</fb>
    <v>7</v>
  </rv>
  <rv s="5">
    <fb>16726411</fb>
    <v>8</v>
  </rv>
  <rv s="5">
    <fb>57.960099999999997</fb>
    <v>9</v>
  </rv>
  <rv s="5">
    <fb>57.64</fb>
    <v>9</v>
  </rv>
  <rv s="5">
    <fb>42649</fb>
    <v>7</v>
  </rv>
  <rv s="5">
    <fb>16212611</fb>
    <v>8</v>
  </rv>
  <rv s="5">
    <fb>57.74</fb>
    <v>9</v>
  </rv>
  <rv s="5">
    <fb>57.86</fb>
    <v>9</v>
  </rv>
  <rv s="5">
    <fb>57.28</fb>
    <v>9</v>
  </rv>
  <rv s="5">
    <fb>42650</fb>
    <v>7</v>
  </rv>
  <rv s="5">
    <fb>20089020</fb>
    <v>8</v>
  </rv>
  <rv s="5">
    <fb>42653</fb>
    <v>7</v>
  </rv>
  <rv s="5">
    <fb>18196509</fb>
    <v>8</v>
  </rv>
  <rv s="5">
    <fb>58.39</fb>
    <v>9</v>
  </rv>
  <rv s="5">
    <fb>42654</fb>
    <v>7</v>
  </rv>
  <rv s="5">
    <fb>26497418</fb>
    <v>8</v>
  </rv>
  <rv s="5">
    <fb>56.89</fb>
    <v>9</v>
  </rv>
  <rv s="5">
    <fb>42655</fb>
    <v>7</v>
  </rv>
  <rv s="5">
    <fb>22177464</fb>
    <v>8</v>
  </rv>
  <rv s="5">
    <fb>56.4</fb>
    <v>9</v>
  </rv>
  <rv s="5">
    <fb>42656</fb>
    <v>7</v>
  </rv>
  <rv s="5">
    <fb>25313748</fb>
    <v>8</v>
  </rv>
  <rv s="5">
    <fb>56.7</fb>
    <v>9</v>
  </rv>
  <rv s="5">
    <fb>56.314999999999998</fb>
    <v>9</v>
  </rv>
  <rv s="5">
    <fb>56.92</fb>
    <v>9</v>
  </rv>
  <rv s="5">
    <fb>42657</fb>
    <v>7</v>
  </rv>
  <rv s="5">
    <fb>27402451</fb>
    <v>8</v>
  </rv>
  <rv s="5">
    <fb>57.12</fb>
    <v>9</v>
  </rv>
  <rv s="5">
    <fb>42660</fb>
    <v>7</v>
  </rv>
  <rv s="5">
    <fb>23830014</fb>
    <v>8</v>
  </rv>
  <rv s="5">
    <fb>57.36</fb>
    <v>9</v>
  </rv>
  <rv s="5">
    <fb>56.87</fb>
    <v>9</v>
  </rv>
  <rv s="5">
    <fb>57.22</fb>
    <v>9</v>
  </rv>
  <rv s="5">
    <fb>42661</fb>
    <v>7</v>
  </rv>
  <rv s="5">
    <fb>19149538</fb>
    <v>8</v>
  </rv>
  <rv s="5">
    <fb>57.53</fb>
    <v>9</v>
  </rv>
  <rv s="5">
    <fb>57.945</fb>
    <v>9</v>
  </rv>
  <rv s="5">
    <fb>57.41</fb>
    <v>9</v>
  </rv>
  <rv s="5">
    <fb>42662</fb>
    <v>7</v>
  </rv>
  <rv s="5">
    <fb>22878397</fb>
    <v>8</v>
  </rv>
  <rv s="5">
    <fb>57.395000000000003</fb>
    <v>9</v>
  </rv>
  <rv s="5">
    <fb>42663</fb>
    <v>7</v>
  </rv>
  <rv s="5">
    <fb>49455612</fb>
    <v>8</v>
  </rv>
  <rv s="5">
    <fb>57.5</fb>
    <v>9</v>
  </rv>
  <rv s="5">
    <fb>56.66</fb>
    <v>9</v>
  </rv>
  <rv s="5">
    <fb>42664</fb>
    <v>7</v>
  </rv>
  <rv s="5">
    <fb>80032206</fb>
    <v>8</v>
  </rv>
  <rv s="5">
    <fb>60.28</fb>
    <v>9</v>
  </rv>
  <rv s="5">
    <fb>60.45</fb>
    <v>9</v>
  </rv>
  <rv s="5">
    <fb>59.484999999999999</fb>
    <v>9</v>
  </rv>
  <rv s="5">
    <fb>59.66</fb>
    <v>9</v>
  </rv>
  <rv s="5">
    <fb>42667</fb>
    <v>7</v>
  </rv>
  <rv s="5">
    <fb>54066978</fb>
    <v>8</v>
  </rv>
  <rv s="5">
    <fb>59.94</fb>
    <v>9</v>
  </rv>
  <rv s="5">
    <fb>61</fb>
    <v>9</v>
  </rv>
  <rv s="5">
    <fb>59.93</fb>
    <v>9</v>
  </rv>
  <rv s="5">
    <fb>42668</fb>
    <v>7</v>
  </rv>
  <rv s="5">
    <fb>35137164</fb>
    <v>8</v>
  </rv>
  <rv s="5">
    <fb>60.85</fb>
    <v>9</v>
  </rv>
  <rv s="5">
    <fb>61.369900000000001</fb>
    <v>9</v>
  </rv>
  <rv s="5">
    <fb>60.8</fb>
    <v>9</v>
  </rv>
  <rv s="5">
    <fb>60.99</fb>
    <v>9</v>
  </rv>
  <rv s="5">
    <fb>42669</fb>
    <v>7</v>
  </rv>
  <rv s="5">
    <fb>29911608</fb>
    <v>8</v>
  </rv>
  <rv s="5">
    <fb>60.81</fb>
    <v>9</v>
  </rv>
  <rv s="5">
    <fb>61.2</fb>
    <v>9</v>
  </rv>
  <rv s="5">
    <fb>60.47</fb>
    <v>9</v>
  </rv>
  <rv s="5">
    <fb>60.63</fb>
    <v>9</v>
  </rv>
  <rv s="5">
    <fb>42670</fb>
    <v>7</v>
  </rv>
  <rv s="5">
    <fb>28479856</fb>
    <v>8</v>
  </rv>
  <rv s="5">
    <fb>60.61</fb>
    <v>9</v>
  </rv>
  <rv s="5">
    <fb>60.83</fb>
    <v>9</v>
  </rv>
  <rv s="5">
    <fb>60.09</fb>
    <v>9</v>
  </rv>
  <rv s="5">
    <fb>60.1</fb>
    <v>9</v>
  </rv>
  <rv s="5">
    <fb>42671</fb>
    <v>7</v>
  </rv>
  <rv s="5">
    <fb>33574684</fb>
    <v>8</v>
  </rv>
  <rv s="5">
    <fb>60.01</fb>
    <v>9</v>
  </rv>
  <rv s="5">
    <fb>60.52</fb>
    <v>9</v>
  </rv>
  <rv s="5">
    <fb>59.58</fb>
    <v>9</v>
  </rv>
  <rv s="5">
    <fb>59.87</fb>
    <v>9</v>
  </rv>
  <rv s="5">
    <fb>42674</fb>
    <v>7</v>
  </rv>
  <rv s="5">
    <fb>26434697</fb>
    <v>8</v>
  </rv>
  <rv s="5">
    <fb>60.16</fb>
    <v>9</v>
  </rv>
  <rv s="5">
    <fb>60.42</fb>
    <v>9</v>
  </rv>
  <rv s="5">
    <fb>59.92</fb>
    <v>9</v>
  </rv>
  <rv s="5">
    <fb>42675</fb>
    <v>7</v>
  </rv>
  <rv s="5">
    <fb>24532986</fb>
    <v>8</v>
  </rv>
  <rv s="5">
    <fb>59.97</fb>
    <v>9</v>
  </rv>
  <rv s="5">
    <fb>60.02</fb>
    <v>9</v>
  </rv>
  <rv s="5">
    <fb>59.25</fb>
    <v>9</v>
  </rv>
  <rv s="5">
    <fb>59.8</fb>
    <v>9</v>
  </rv>
  <rv s="5">
    <fb>42676</fb>
    <v>7</v>
  </rv>
  <rv s="5">
    <fb>22147005</fb>
    <v>8</v>
  </rv>
  <rv s="5">
    <fb>59.82</fb>
    <v>9</v>
  </rv>
  <rv s="5">
    <fb>59.3</fb>
    <v>9</v>
  </rv>
  <rv s="5">
    <fb>59.43</fb>
    <v>9</v>
  </rv>
  <rv s="5">
    <fb>42677</fb>
    <v>7</v>
  </rv>
  <rv s="5">
    <fb>21600427</fb>
    <v>8</v>
  </rv>
  <rv s="5">
    <fb>59.53</fb>
    <v>9</v>
  </rv>
  <rv s="5">
    <fb>59.64</fb>
    <v>9</v>
  </rv>
  <rv s="5">
    <fb>59.11</fb>
    <v>9</v>
  </rv>
  <rv s="5">
    <fb>59.21</fb>
    <v>9</v>
  </rv>
  <rv s="5">
    <fb>42678</fb>
    <v>7</v>
  </rv>
  <rv s="5">
    <fb>28697016</fb>
    <v>8</v>
  </rv>
  <rv s="5">
    <fb>58.65</fb>
    <v>9</v>
  </rv>
  <rv s="5">
    <fb>59.28</fb>
    <v>9</v>
  </rv>
  <rv s="5">
    <fb>58.52</fb>
    <v>9</v>
  </rv>
  <rv s="5">
    <fb>58.71</fb>
    <v>9</v>
  </rv>
  <rv s="5">
    <fb>42681</fb>
    <v>7</v>
  </rv>
  <rv s="5">
    <fb>31664798</fb>
    <v>8</v>
  </rv>
  <rv s="5">
    <fb>59.78</fb>
    <v>9</v>
  </rv>
  <rv s="5">
    <fb>42682</fb>
    <v>7</v>
  </rv>
  <rv s="5">
    <fb>22935355</fb>
    <v>8</v>
  </rv>
  <rv s="5">
    <fb>60.55</fb>
    <v>9</v>
  </rv>
  <rv s="5">
    <fb>60.78</fb>
    <v>9</v>
  </rv>
  <rv s="5">
    <fb>60.15</fb>
    <v>9</v>
  </rv>
  <rv s="5">
    <fb>42683</fb>
    <v>7</v>
  </rv>
  <rv s="5">
    <fb>49632479</fb>
    <v>8</v>
  </rv>
  <rv s="5">
    <fb>60</fb>
    <v>9</v>
  </rv>
  <rv s="5">
    <fb>60.59</fb>
    <v>9</v>
  </rv>
  <rv s="5">
    <fb>59.2</fb>
    <v>9</v>
  </rv>
  <rv s="5">
    <fb>60.17</fb>
    <v>9</v>
  </rv>
  <rv s="5">
    <fb>42684</fb>
    <v>7</v>
  </rv>
  <rv s="5">
    <fb>57822394</fb>
    <v>8</v>
  </rv>
  <rv s="5">
    <fb>60.48</fb>
    <v>9</v>
  </rv>
  <rv s="5">
    <fb>60.49</fb>
    <v>9</v>
  </rv>
  <rv s="5">
    <fb>57.630200000000002</fb>
    <v>9</v>
  </rv>
  <rv s="5">
    <fb>42685</fb>
    <v>7</v>
  </rv>
  <rv s="5">
    <fb>38767843</fb>
    <v>8</v>
  </rv>
  <rv s="5">
    <fb>58.23</fb>
    <v>9</v>
  </rv>
  <rv s="5">
    <fb>59.116</fb>
    <v>9</v>
  </rv>
  <rv s="5">
    <fb>59.02</fb>
    <v>9</v>
  </rv>
  <rv s="5">
    <fb>42688</fb>
    <v>7</v>
  </rv>
  <rv s="5">
    <fb>41328422</fb>
    <v>8</v>
  </rv>
  <rv s="5">
    <fb>59.08</fb>
    <v>9</v>
  </rv>
  <rv s="5">
    <fb>42689</fb>
    <v>7</v>
  </rv>
  <rv s="5">
    <fb>35904126</fb>
    <v>8</v>
  </rv>
  <rv s="5">
    <fb>58.33</fb>
    <v>9</v>
  </rv>
  <rv s="5">
    <fb>59.49</fb>
    <v>9</v>
  </rv>
  <rv s="5">
    <fb>58.314999999999998</fb>
    <v>9</v>
  </rv>
  <rv s="5">
    <fb>58.87</fb>
    <v>9</v>
  </rv>
  <rv s="5">
    <fb>42690</fb>
    <v>7</v>
  </rv>
  <rv s="5">
    <fb>27332475</fb>
    <v>8</v>
  </rv>
  <rv s="5">
    <fb>58.94</fb>
    <v>9</v>
  </rv>
  <rv s="5">
    <fb>58.81</fb>
    <v>9</v>
  </rv>
  <rv s="5">
    <fb>59.65</fb>
    <v>9</v>
  </rv>
  <rv s="5">
    <fb>42691</fb>
    <v>7</v>
  </rv>
  <rv s="5">
    <fb>32132728</fb>
    <v>8</v>
  </rv>
  <rv s="5">
    <fb>60.41</fb>
    <v>9</v>
  </rv>
  <rv s="5">
    <fb>60.95</fb>
    <v>9</v>
  </rv>
  <rv s="5">
    <fb>59.965000000000003</fb>
    <v>9</v>
  </rv>
  <rv s="5">
    <fb>60.64</fb>
    <v>9</v>
  </rv>
  <rv s="5">
    <fb>42692</fb>
    <v>7</v>
  </rv>
  <rv s="5">
    <fb>27686311</fb>
    <v>8</v>
  </rv>
  <rv s="5">
    <fb>61.14</fb>
    <v>9</v>
  </rv>
  <rv s="5">
    <fb>60.3</fb>
    <v>9</v>
  </rv>
  <rv s="5">
    <fb>60.35</fb>
    <v>9</v>
  </rv>
  <rv s="5">
    <fb>42695</fb>
    <v>7</v>
  </rv>
  <rv s="5">
    <fb>19652595</fb>
    <v>8</v>
  </rv>
  <rv s="5">
    <fb>60.5</fb>
    <v>9</v>
  </rv>
  <rv s="5">
    <fb>60.97</fb>
    <v>9</v>
  </rv>
  <rv s="5">
    <fb>60.86</fb>
    <v>9</v>
  </rv>
  <rv s="5">
    <fb>42696</fb>
    <v>7</v>
  </rv>
  <rv s="5">
    <fb>23206700</fb>
    <v>8</v>
  </rv>
  <rv s="5">
    <fb>60.98</fb>
    <v>9</v>
  </rv>
  <rv s="5">
    <fb>61.26</fb>
    <v>9</v>
  </rv>
  <rv s="5">
    <fb>60.805</fb>
    <v>9</v>
  </rv>
  <rv s="5">
    <fb>61.12</fb>
    <v>9</v>
  </rv>
  <rv s="5">
    <fb>42697</fb>
    <v>7</v>
  </rv>
  <rv s="5">
    <fb>21848913</fb>
    <v>8</v>
  </rv>
  <rv s="5">
    <fb>61.01</fb>
    <v>9</v>
  </rv>
  <rv s="5">
    <fb>61.1</fb>
    <v>9</v>
  </rv>
  <rv s="5">
    <fb>60.25</fb>
    <v>9</v>
  </rv>
  <rv s="5">
    <fb>60.4</fb>
    <v>9</v>
  </rv>
  <rv s="5">
    <fb>42699</fb>
    <v>7</v>
  </rv>
  <rv s="5">
    <fb>8409616</fb>
    <v>8</v>
  </rv>
  <rv s="5">
    <fb>60.53</fb>
    <v>9</v>
  </rv>
  <rv s="5">
    <fb>60.13</fb>
    <v>9</v>
  </rv>
  <rv s="5">
    <fb>42702</fb>
    <v>7</v>
  </rv>
  <rv s="5">
    <fb>20732619</fb>
    <v>8</v>
  </rv>
  <rv s="5">
    <fb>60.34</fb>
    <v>9</v>
  </rv>
  <rv s="5">
    <fb>61.02</fb>
    <v>9</v>
  </rv>
  <rv s="5">
    <fb>60.21</fb>
    <v>9</v>
  </rv>
  <rv s="5">
    <fb>42703</fb>
    <v>7</v>
  </rv>
  <rv s="5">
    <fb>22366721</fb>
    <v>8</v>
  </rv>
  <rv s="5">
    <fb>60.65</fb>
    <v>9</v>
  </rv>
  <rv s="5">
    <fb>61.41</fb>
    <v>9</v>
  </rv>
  <rv s="5">
    <fb>61.09</fb>
    <v>9</v>
  </rv>
  <rv s="5">
    <fb>42704</fb>
    <v>7</v>
  </rv>
  <rv s="5">
    <fb>34655435</fb>
    <v>8</v>
  </rv>
  <rv s="5">
    <fb>61.18</fb>
    <v>9</v>
  </rv>
  <rv s="5">
    <fb>60.215000000000003</fb>
    <v>9</v>
  </rv>
  <rv s="5">
    <fb>60.26</fb>
    <v>9</v>
  </rv>
  <rv s="5">
    <fb>42705</fb>
    <v>7</v>
  </rv>
  <rv s="5">
    <fb>34542121</fb>
    <v>8</v>
  </rv>
  <rv s="5">
    <fb>60.11</fb>
    <v>9</v>
  </rv>
  <rv s="5">
    <fb>58.935000000000002</fb>
    <v>9</v>
  </rv>
  <rv s="5">
    <fb>42706</fb>
    <v>7</v>
  </rv>
  <rv s="5">
    <fb>25515665</fb>
    <v>8</v>
  </rv>
  <rv s="5">
    <fb>59.47</fb>
    <v>9</v>
  </rv>
  <rv s="5">
    <fb>58.8</fb>
    <v>9</v>
  </rv>
  <rv s="5">
    <fb>42709</fb>
    <v>7</v>
  </rv>
  <rv s="5">
    <fb>23552658</fb>
    <v>8</v>
  </rv>
  <rv s="5">
    <fb>59.7</fb>
    <v>9</v>
  </rv>
  <rv s="5">
    <fb>60.585000000000001</fb>
    <v>9</v>
  </rv>
  <rv s="5">
    <fb>59.56</fb>
    <v>9</v>
  </rv>
  <rv s="5">
    <fb>60.22</fb>
    <v>9</v>
  </rv>
  <rv s="5">
    <fb>42710</fb>
    <v>7</v>
  </rv>
  <rv s="5">
    <fb>19907035</fb>
    <v>8</v>
  </rv>
  <rv s="5">
    <fb>60.43</fb>
    <v>9</v>
  </rv>
  <rv s="5">
    <fb>60.46</fb>
    <v>9</v>
  </rv>
  <rv s="5">
    <fb>59.95</fb>
    <v>9</v>
  </rv>
  <rv s="5">
    <fb>42711</fb>
    <v>7</v>
  </rv>
  <rv s="5">
    <fb>30808969</fb>
    <v>8</v>
  </rv>
  <rv s="5">
    <fb>61.38</fb>
    <v>9</v>
  </rv>
  <rv s="5">
    <fb>61.37</fb>
    <v>9</v>
  </rv>
  <rv s="5">
    <fb>42712</fb>
    <v>7</v>
  </rv>
  <rv s="5">
    <fb>21220753</fb>
    <v>8</v>
  </rv>
  <rv s="5">
    <fb>61.3</fb>
    <v>9</v>
  </rv>
  <rv s="5">
    <fb>61.58</fb>
    <v>9</v>
  </rv>
  <rv s="5">
    <fb>60.84</fb>
    <v>9</v>
  </rv>
  <rv s="5">
    <fb>42713</fb>
    <v>7</v>
  </rv>
  <rv s="5">
    <fb>27349356</fb>
    <v>8</v>
  </rv>
  <rv s="5">
    <fb>61.99</fb>
    <v>9</v>
  </rv>
  <rv s="5">
    <fb>61.125</fb>
    <v>9</v>
  </rv>
  <rv s="5">
    <fb>61.97</fb>
    <v>9</v>
  </rv>
  <rv s="5">
    <fb>42716</fb>
    <v>7</v>
  </rv>
  <rv s="5">
    <fb>20198081</fb>
    <v>8</v>
  </rv>
  <rv s="5">
    <fb>61.82</fb>
    <v>9</v>
  </rv>
  <rv s="5">
    <fb>62.3</fb>
    <v>9</v>
  </rv>
  <rv s="5">
    <fb>61.72</fb>
    <v>9</v>
  </rv>
  <rv s="5">
    <fb>62.17</fb>
    <v>9</v>
  </rv>
  <rv s="5">
    <fb>42717</fb>
    <v>7</v>
  </rv>
  <rv s="5">
    <fb>35718868</fb>
    <v>8</v>
  </rv>
  <rv s="5">
    <fb>62.5</fb>
    <v>9</v>
  </rv>
  <rv s="5">
    <fb>63.42</fb>
    <v>9</v>
  </rv>
  <rv s="5">
    <fb>62.24</fb>
    <v>9</v>
  </rv>
  <rv s="5">
    <fb>62.98</fb>
    <v>9</v>
  </rv>
  <rv s="5">
    <fb>42718</fb>
    <v>7</v>
  </rv>
  <rv s="5">
    <fb>30352654</fb>
    <v>8</v>
  </rv>
  <rv s="5">
    <fb>63</fb>
    <v>9</v>
  </rv>
  <rv s="5">
    <fb>63.45</fb>
    <v>9</v>
  </rv>
  <rv s="5">
    <fb>62.53</fb>
    <v>9</v>
  </rv>
  <rv s="5">
    <fb>62.68</fb>
    <v>9</v>
  </rv>
  <rv s="5">
    <fb>42719</fb>
    <v>7</v>
  </rv>
  <rv s="5">
    <fb>27669868</fb>
    <v>8</v>
  </rv>
  <rv s="5">
    <fb>62.7</fb>
    <v>9</v>
  </rv>
  <rv s="5">
    <fb>63.153500000000001</fb>
    <v>9</v>
  </rv>
  <rv s="5">
    <fb>62.58</fb>
    <v>9</v>
  </rv>
  <rv s="5">
    <fb>42720</fb>
    <v>7</v>
  </rv>
  <rv s="5">
    <fb>42453083</fb>
    <v>8</v>
  </rv>
  <rv s="5">
    <fb>62.95</fb>
    <v>9</v>
  </rv>
  <rv s="5">
    <fb>62.115000000000002</fb>
    <v>9</v>
  </rv>
  <rv s="5">
    <fb>42723</fb>
    <v>7</v>
  </rv>
  <rv s="5">
    <fb>34338219</fb>
    <v>8</v>
  </rv>
  <rv s="5">
    <fb>62.56</fb>
    <v>9</v>
  </rv>
  <rv s="5">
    <fb>63.77</fb>
    <v>9</v>
  </rv>
  <rv s="5">
    <fb>62.42</fb>
    <v>9</v>
  </rv>
  <rv s="5">
    <fb>63.62</fb>
    <v>9</v>
  </rv>
  <rv s="5">
    <fb>42724</fb>
    <v>7</v>
  </rv>
  <rv s="5">
    <fb>26028379</fb>
    <v>8</v>
  </rv>
  <rv s="5">
    <fb>63.69</fb>
    <v>9</v>
  </rv>
  <rv s="5">
    <fb>63.8</fb>
    <v>9</v>
  </rv>
  <rv s="5">
    <fb>63.024999999999999</fb>
    <v>9</v>
  </rv>
  <rv s="5">
    <fb>63.54</fb>
    <v>9</v>
  </rv>
  <rv s="5">
    <fb>42725</fb>
    <v>7</v>
  </rv>
  <rv s="5">
    <fb>17096304</fb>
    <v>8</v>
  </rv>
  <rv s="5">
    <fb>63.43</fb>
    <v>9</v>
  </rv>
  <rv s="5">
    <fb>63.7</fb>
    <v>9</v>
  </rv>
  <rv s="5">
    <fb>63.12</fb>
    <v>9</v>
  </rv>
  <rv s="5">
    <fb>42726</fb>
    <v>7</v>
  </rv>
  <rv s="5">
    <fb>22176585</fb>
    <v>8</v>
  </rv>
  <rv s="5">
    <fb>63.84</fb>
    <v>9</v>
  </rv>
  <rv s="5">
    <fb>64.099999999999994</fb>
    <v>9</v>
  </rv>
  <rv s="5">
    <fb>63.405000000000001</fb>
    <v>9</v>
  </rv>
  <rv s="5">
    <fb>63.55</fb>
    <v>9</v>
  </rv>
  <rv s="5">
    <fb>42727</fb>
    <v>7</v>
  </rv>
  <rv s="5">
    <fb>12403819</fb>
    <v>8</v>
  </rv>
  <rv s="5">
    <fb>62.8</fb>
    <v>9</v>
  </rv>
  <rv s="5">
    <fb>63.24</fb>
    <v>9</v>
  </rv>
  <rv s="5">
    <fb>42731</fb>
    <v>7</v>
  </rv>
  <rv s="5">
    <fb>11763173</fb>
    <v>8</v>
  </rv>
  <rv s="5">
    <fb>63.21</fb>
    <v>9</v>
  </rv>
  <rv s="5">
    <fb>64.069999999999993</fb>
    <v>9</v>
  </rv>
  <rv s="5">
    <fb>63.28</fb>
    <v>9</v>
  </rv>
  <rv s="5">
    <fb>42732</fb>
    <v>7</v>
  </rv>
  <rv s="5">
    <fb>14653348</fb>
    <v>8</v>
  </rv>
  <rv s="5">
    <fb>63.4</fb>
    <v>9</v>
  </rv>
  <rv s="5">
    <fb>62.83</fb>
    <v>9</v>
  </rv>
  <rv s="5">
    <fb>62.99</fb>
    <v>9</v>
  </rv>
  <rv s="5">
    <fb>42733</fb>
    <v>7</v>
  </rv>
  <rv s="5">
    <fb>10250582</fb>
    <v>8</v>
  </rv>
  <rv s="5">
    <fb>62.86</fb>
    <v>9</v>
  </rv>
  <rv s="5">
    <fb>63.2</fb>
    <v>9</v>
  </rv>
  <rv s="5">
    <fb>62.73</fb>
    <v>9</v>
  </rv>
  <rv s="5">
    <fb>62.9</fb>
    <v>9</v>
  </rv>
  <rv s="5">
    <fb>42734</fb>
    <v>7</v>
  </rv>
  <rv s="5">
    <fb>25579908</fb>
    <v>8</v>
  </rv>
  <rv s="5">
    <fb>62.96</fb>
    <v>9</v>
  </rv>
  <rv s="5">
    <fb>62.03</fb>
    <v>9</v>
  </rv>
  <rv s="5">
    <fb>62.14</fb>
    <v>9</v>
  </rv>
  <rv s="5">
    <fb>42738</fb>
    <v>7</v>
  </rv>
  <rv s="5">
    <fb>20694101</fb>
    <v>8</v>
  </rv>
  <rv s="5">
    <fb>62.79</fb>
    <v>9</v>
  </rv>
  <rv s="5">
    <fb>62.84</fb>
    <v>9</v>
  </rv>
  <rv s="5">
    <fb>62.125</fb>
    <v>9</v>
  </rv>
  <rv s="5">
    <fb>42739</fb>
    <v>7</v>
  </rv>
  <rv s="5">
    <fb>21339969</fb>
    <v>8</v>
  </rv>
  <rv s="5">
    <fb>62.48</fb>
    <v>9</v>
  </rv>
  <rv s="5">
    <fb>62.75</fb>
    <v>9</v>
  </rv>
  <rv s="5">
    <fb>62.12</fb>
    <v>9</v>
  </rv>
  <rv s="5">
    <fb>42740</fb>
    <v>7</v>
  </rv>
  <rv s="5">
    <fb>24875968</fb>
    <v>8</v>
  </rv>
  <rv s="5">
    <fb>62.19</fb>
    <v>9</v>
  </rv>
  <rv s="5">
    <fb>62.66</fb>
    <v>9</v>
  </rv>
  <rv s="5">
    <fb>42741</fb>
    <v>7</v>
  </rv>
  <rv s="5">
    <fb>19922919</fb>
    <v>8</v>
  </rv>
  <rv s="5">
    <fb>63.15</fb>
    <v>9</v>
  </rv>
  <rv s="5">
    <fb>62.04</fb>
    <v>9</v>
  </rv>
  <rv s="5">
    <fb>42744</fb>
    <v>7</v>
  </rv>
  <rv s="5">
    <fb>20382730</fb>
    <v>8</v>
  </rv>
  <rv s="5">
    <fb>62.76</fb>
    <v>9</v>
  </rv>
  <rv s="5">
    <fb>63.08</fb>
    <v>9</v>
  </rv>
  <rv s="5">
    <fb>62.54</fb>
    <v>9</v>
  </rv>
  <rv s="5">
    <fb>62.64</fb>
    <v>9</v>
  </rv>
  <rv s="5">
    <fb>42745</fb>
    <v>7</v>
  </rv>
  <rv s="5">
    <fb>18593004</fb>
    <v>8</v>
  </rv>
  <rv s="5">
    <fb>63.07</fb>
    <v>9</v>
  </rv>
  <rv s="5">
    <fb>62.28</fb>
    <v>9</v>
  </rv>
  <rv s="5">
    <fb>62.62</fb>
    <v>9</v>
  </rv>
  <rv s="5">
    <fb>42746</fb>
    <v>7</v>
  </rv>
  <rv s="5">
    <fb>21517335</fb>
    <v>8</v>
  </rv>
  <rv s="5">
    <fb>62.61</fb>
    <v>9</v>
  </rv>
  <rv s="5">
    <fb>63.23</fb>
    <v>9</v>
  </rv>
  <rv s="5">
    <fb>62.43</fb>
    <v>9</v>
  </rv>
  <rv s="5">
    <fb>63.19</fb>
    <v>9</v>
  </rv>
  <rv s="5">
    <fb>42747</fb>
    <v>7</v>
  </rv>
  <rv s="5">
    <fb>20968223</fb>
    <v>8</v>
  </rv>
  <rv s="5">
    <fb>63.06</fb>
    <v>9</v>
  </rv>
  <rv s="5">
    <fb>61.95</fb>
    <v>9</v>
  </rv>
  <rv s="5">
    <fb>42748</fb>
    <v>7</v>
  </rv>
  <rv s="5">
    <fb>19422310</fb>
    <v>8</v>
  </rv>
  <rv s="5">
    <fb>62.865000000000002</fb>
    <v>9</v>
  </rv>
  <rv s="5">
    <fb>62.35</fb>
    <v>9</v>
  </rv>
  <rv s="5">
    <fb>42752</fb>
    <v>7</v>
  </rv>
  <rv s="5">
    <fb>20663983</fb>
    <v>8</v>
  </rv>
  <rv s="5">
    <fb>42753</fb>
    <v>7</v>
  </rv>
  <rv s="5">
    <fb>19670102</fb>
    <v>8</v>
  </rv>
  <rv s="5">
    <fb>62.67</fb>
    <v>9</v>
  </rv>
  <rv s="5">
    <fb>42754</fb>
    <v>7</v>
  </rv>
  <rv s="5">
    <fb>18451655</fb>
    <v>8</v>
  </rv>
  <rv s="5">
    <fb>62.195</fb>
    <v>9</v>
  </rv>
  <rv s="5">
    <fb>42755</fb>
    <v>7</v>
  </rv>
  <rv s="5">
    <fb>30213462</fb>
    <v>8</v>
  </rv>
  <rv s="5">
    <fb>62.82</fb>
    <v>9</v>
  </rv>
  <rv s="5">
    <fb>62.37</fb>
    <v>9</v>
  </rv>
  <rv s="5">
    <fb>62.74</fb>
    <v>9</v>
  </rv>
  <rv s="5">
    <fb>42758</fb>
    <v>7</v>
  </rv>
  <rv s="5">
    <fb>23097581</fb>
    <v>8</v>
  </rv>
  <rv s="5">
    <fb>63.115900000000003</fb>
    <v>9</v>
  </rv>
  <rv s="5">
    <fb>62.57</fb>
    <v>9</v>
  </rv>
  <rv s="5">
    <fb>42759</fb>
    <v>7</v>
  </rv>
  <rv s="5">
    <fb>24672940</fb>
    <v>8</v>
  </rv>
  <rv s="5">
    <fb>63.734999999999999</fb>
    <v>9</v>
  </rv>
  <rv s="5">
    <fb>62.94</fb>
    <v>9</v>
  </rv>
  <rv s="5">
    <fb>63.52</fb>
    <v>9</v>
  </rv>
  <rv s="5">
    <fb>42760</fb>
    <v>7</v>
  </rv>
  <rv s="5">
    <fb>24654933</fb>
    <v>8</v>
  </rv>
  <rv s="5">
    <fb>63.95</fb>
    <v>9</v>
  </rv>
  <rv s="5">
    <fb>63.68</fb>
    <v>9</v>
  </rv>
  <rv s="5">
    <fb>42761</fb>
    <v>7</v>
  </rv>
  <rv s="5">
    <fb>43554645</fb>
    <v>8</v>
  </rv>
  <rv s="5">
    <fb>64.12</fb>
    <v>9</v>
  </rv>
  <rv s="5">
    <fb>64.534999999999997</fb>
    <v>9</v>
  </rv>
  <rv s="5">
    <fb>64.27</fb>
    <v>9</v>
  </rv>
  <rv s="5">
    <fb>42762</fb>
    <v>7</v>
  </rv>
  <rv s="5">
    <fb>44817972</fb>
    <v>8</v>
  </rv>
  <rv s="5">
    <fb>65.39</fb>
    <v>9</v>
  </rv>
  <rv s="5">
    <fb>65.91</fb>
    <v>9</v>
  </rv>
  <rv s="5">
    <fb>64.89</fb>
    <v>9</v>
  </rv>
  <rv s="5">
    <fb>65.78</fb>
    <v>9</v>
  </rv>
  <rv s="5">
    <fb>42765</fb>
    <v>7</v>
  </rv>
  <rv s="5">
    <fb>31651445</fb>
    <v>8</v>
  </rv>
  <rv s="5">
    <fb>65.69</fb>
    <v>9</v>
  </rv>
  <rv s="5">
    <fb>65.790000000000006</fb>
    <v>9</v>
  </rv>
  <rv s="5">
    <fb>64.8</fb>
    <v>9</v>
  </rv>
  <rv s="5">
    <fb>65.13</fb>
    <v>9</v>
  </rv>
  <rv s="5">
    <fb>42766</fb>
    <v>7</v>
  </rv>
  <rv s="5">
    <fb>25270549</fb>
    <v>8</v>
  </rv>
  <rv s="5">
    <fb>64.86</fb>
    <v>9</v>
  </rv>
  <rv s="5">
    <fb>65.150000000000006</fb>
    <v>9</v>
  </rv>
  <rv s="5">
    <fb>64.260000000000005</fb>
    <v>9</v>
  </rv>
  <rv s="5">
    <fb>64.650000000000006</fb>
    <v>9</v>
  </rv>
  <rv s="5">
    <fb>42767</fb>
    <v>7</v>
  </rv>
  <rv s="5">
    <fb>39671528</fb>
    <v>8</v>
  </rv>
  <rv s="5">
    <fb>64.355000000000004</fb>
    <v>9</v>
  </rv>
  <rv s="5">
    <fb>64.62</fb>
    <v>9</v>
  </rv>
  <rv s="5">
    <fb>63.47</fb>
    <v>9</v>
  </rv>
  <rv s="5">
    <fb>63.58</fb>
    <v>9</v>
  </rv>
  <rv s="5">
    <fb>42768</fb>
    <v>7</v>
  </rv>
  <rv s="5">
    <fb>45827013</fb>
    <v>8</v>
  </rv>
  <rv s="5">
    <fb>63.25</fb>
    <v>9</v>
  </rv>
  <rv s="5">
    <fb>63.41</fb>
    <v>9</v>
  </rv>
  <rv s="5">
    <fb>63.17</fb>
    <v>9</v>
  </rv>
  <rv s="5">
    <fb>42769</fb>
    <v>7</v>
  </rv>
  <rv s="5">
    <fb>30301759</fb>
    <v>8</v>
  </rv>
  <rv s="5">
    <fb>63.5</fb>
    <v>9</v>
  </rv>
  <rv s="5">
    <fb>42772</fb>
    <v>7</v>
  </rv>
  <rv s="5">
    <fb>19796360</fb>
    <v>8</v>
  </rv>
  <rv s="5">
    <fb>63.65</fb>
    <v>9</v>
  </rv>
  <rv s="5">
    <fb>63.14</fb>
    <v>9</v>
  </rv>
  <rv s="5">
    <fb>63.64</fb>
    <v>9</v>
  </rv>
  <rv s="5">
    <fb>42773</fb>
    <v>7</v>
  </rv>
  <rv s="5">
    <fb>20277226</fb>
    <v>8</v>
  </rv>
  <rv s="5">
    <fb>63.74</fb>
    <v>9</v>
  </rv>
  <rv s="5">
    <fb>63.78</fb>
    <v>9</v>
  </rv>
  <rv s="5">
    <fb>42774</fb>
    <v>7</v>
  </rv>
  <rv s="5">
    <fb>18096358</fb>
    <v>8</v>
  </rv>
  <rv s="5">
    <fb>63.57</fb>
    <v>9</v>
  </rv>
  <rv s="5">
    <fb>63.81</fb>
    <v>9</v>
  </rv>
  <rv s="5">
    <fb>63.22</fb>
    <v>9</v>
  </rv>
  <rv s="5">
    <fb>63.34</fb>
    <v>9</v>
  </rv>
  <rv s="5">
    <fb>42775</fb>
    <v>7</v>
  </rv>
  <rv s="5">
    <fb>22644443</fb>
    <v>8</v>
  </rv>
  <rv s="5">
    <fb>64.435000000000002</fb>
    <v>9</v>
  </rv>
  <rv s="5">
    <fb>63.32</fb>
    <v>9</v>
  </rv>
  <rv s="5">
    <fb>64.06</fb>
    <v>9</v>
  </rv>
  <rv s="5">
    <fb>42776</fb>
    <v>7</v>
  </rv>
  <rv s="5">
    <fb>18170729</fb>
    <v>8</v>
  </rv>
  <rv s="5">
    <fb>64.25</fb>
    <v>9</v>
  </rv>
  <rv s="5">
    <fb>64.3</fb>
    <v>9</v>
  </rv>
  <rv s="5">
    <fb>63.975000000000001</fb>
    <v>9</v>
  </rv>
  <rv s="5">
    <fb>64</fb>
    <v>9</v>
  </rv>
  <rv s="5">
    <fb>42779</fb>
    <v>7</v>
  </rv>
  <rv s="5">
    <fb>22920101</fb>
    <v>8</v>
  </rv>
  <rv s="5">
    <fb>64.239999999999995</fb>
    <v>9</v>
  </rv>
  <rv s="5">
    <fb>64.13</fb>
    <v>9</v>
  </rv>
  <rv s="5">
    <fb>64.72</fb>
    <v>9</v>
  </rv>
  <rv s="5">
    <fb>42780</fb>
    <v>7</v>
  </rv>
  <rv s="5">
    <fb>23108426</fb>
    <v>8</v>
  </rv>
  <rv s="5">
    <fb>64.41</fb>
    <v>9</v>
  </rv>
  <rv s="5">
    <fb>64.02</fb>
    <v>9</v>
  </rv>
  <rv s="5">
    <fb>64.569999999999993</fb>
    <v>9</v>
  </rv>
  <rv s="5">
    <fb>42781</fb>
    <v>7</v>
  </rv>
  <rv s="5">
    <fb>17005157</fb>
    <v>8</v>
  </rv>
  <rv s="5">
    <fb>64.5</fb>
    <v>9</v>
  </rv>
  <rv s="5">
    <fb>64.155000000000001</fb>
    <v>9</v>
  </rv>
  <rv s="5">
    <fb>64.53</fb>
    <v>9</v>
  </rv>
  <rv s="5">
    <fb>42782</fb>
    <v>7</v>
  </rv>
  <rv s="5">
    <fb>20546345</fb>
    <v>8</v>
  </rv>
  <rv s="5">
    <fb>64.739999999999995</fb>
    <v>9</v>
  </rv>
  <rv s="5">
    <fb>65.239999999999995</fb>
    <v>9</v>
  </rv>
  <rv s="5">
    <fb>64.44</fb>
    <v>9</v>
  </rv>
  <rv s="5">
    <fb>64.52</fb>
    <v>9</v>
  </rv>
  <rv s="5">
    <fb>42783</fb>
    <v>7</v>
  </rv>
  <rv s="5">
    <fb>21248818</fb>
    <v>8</v>
  </rv>
  <rv s="5">
    <fb>64.47</fb>
    <v>9</v>
  </rv>
  <rv s="5">
    <fb>64.69</fb>
    <v>9</v>
  </rv>
  <rv s="5">
    <fb>42787</fb>
    <v>7</v>
  </rv>
  <rv s="5">
    <fb>20655869</fb>
    <v>8</v>
  </rv>
  <rv s="5">
    <fb>64.61</fb>
    <v>9</v>
  </rv>
  <rv s="5">
    <fb>64.95</fb>
    <v>9</v>
  </rv>
  <rv s="5">
    <fb>64.45</fb>
    <v>9</v>
  </rv>
  <rv s="5">
    <fb>64.489999999999995</fb>
    <v>9</v>
  </rv>
  <rv s="5">
    <fb>42788</fb>
    <v>7</v>
  </rv>
  <rv s="5">
    <fb>19292651</fb>
    <v>8</v>
  </rv>
  <rv s="5">
    <fb>64.33</fb>
    <v>9</v>
  </rv>
  <rv s="5">
    <fb>64.39</fb>
    <v>9</v>
  </rv>
  <rv s="5">
    <fb>64.05</fb>
    <v>9</v>
  </rv>
  <rv s="5">
    <fb>64.36</fb>
    <v>9</v>
  </rv>
  <rv s="5">
    <fb>42789</fb>
    <v>7</v>
  </rv>
  <rv s="5">
    <fb>20273128</fb>
    <v>8</v>
  </rv>
  <rv s="5">
    <fb>64.42</fb>
    <v>9</v>
  </rv>
  <rv s="5">
    <fb>64.728499999999997</fb>
    <v>9</v>
  </rv>
  <rv s="5">
    <fb>64.194999999999993</fb>
    <v>9</v>
  </rv>
  <rv s="5">
    <fb>42790</fb>
    <v>7</v>
  </rv>
  <rv s="5">
    <fb>21796800</fb>
    <v>8</v>
  </rv>
  <rv s="5">
    <fb>64.135000000000005</fb>
    <v>9</v>
  </rv>
  <rv s="5">
    <fb>42793</fb>
    <v>7</v>
  </rv>
  <rv s="5">
    <fb>15871507</fb>
    <v>8</v>
  </rv>
  <rv s="5">
    <fb>64.540000000000006</fb>
    <v>9</v>
  </rv>
  <rv s="5">
    <fb>64.045000000000002</fb>
    <v>9</v>
  </rv>
  <rv s="5">
    <fb>64.23</fb>
    <v>9</v>
  </rv>
  <rv s="5">
    <fb>42794</fb>
    <v>7</v>
  </rv>
  <rv s="5">
    <fb>23239825</fb>
    <v>8</v>
  </rv>
  <rv s="5">
    <fb>64.08</fb>
    <v>9</v>
  </rv>
  <rv s="5">
    <fb>64.2</fb>
    <v>9</v>
  </rv>
  <rv s="5">
    <fb>63.76</fb>
    <v>9</v>
  </rv>
  <rv s="5">
    <fb>63.98</fb>
    <v>9</v>
  </rv>
  <rv s="5">
    <fb>42795</fb>
    <v>7</v>
  </rv>
  <rv s="5">
    <fb>26937459</fb>
    <v>8</v>
  </rv>
  <rv s="5">
    <fb>64.989999999999995</fb>
    <v>9</v>
  </rv>
  <rv s="5">
    <fb>64.021799999999999</fb>
    <v>9</v>
  </rv>
  <rv s="5">
    <fb>64.94</fb>
    <v>9</v>
  </rv>
  <rv s="5">
    <fb>42796</fb>
    <v>7</v>
  </rv>
  <rv s="5">
    <fb>24539597</fb>
    <v>8</v>
  </rv>
  <rv s="5">
    <fb>64.75</fb>
    <v>9</v>
  </rv>
  <rv s="5">
    <fb>63.88</fb>
    <v>9</v>
  </rv>
  <rv s="5">
    <fb>64.010000000000005</fb>
    <v>9</v>
  </rv>
  <rv s="5">
    <fb>42797</fb>
    <v>7</v>
  </rv>
  <rv s="5">
    <fb>18139405</fb>
    <v>8</v>
  </rv>
  <rv s="5">
    <fb>63.99</fb>
    <v>9</v>
  </rv>
  <rv s="5">
    <fb>64.28</fb>
    <v>9</v>
  </rv>
  <rv s="5">
    <fb>42800</fb>
    <v>7</v>
  </rv>
  <rv s="5">
    <fb>18750255</fb>
    <v>8</v>
  </rv>
  <rv s="5">
    <fb>63.97</fb>
    <v>9</v>
  </rv>
  <rv s="5">
    <fb>64.56</fb>
    <v>9</v>
  </rv>
  <rv s="5">
    <fb>42801</fb>
    <v>7</v>
  </rv>
  <rv s="5">
    <fb>18520987</fb>
    <v>8</v>
  </rv>
  <rv s="5">
    <fb>64.19</fb>
    <v>9</v>
  </rv>
  <rv s="5">
    <fb>64.775000000000006</fb>
    <v>9</v>
  </rv>
  <rv s="5">
    <fb>64.400000000000006</fb>
    <v>9</v>
  </rv>
  <rv s="5">
    <fb>42802</fb>
    <v>7</v>
  </rv>
  <rv s="5">
    <fb>21510907</fb>
    <v>8</v>
  </rv>
  <rv s="5">
    <fb>65.084999999999994</fb>
    <v>9</v>
  </rv>
  <rv s="5">
    <fb>42803</fb>
    <v>7</v>
  </rv>
  <rv s="5">
    <fb>19846832</fb>
    <v>8</v>
  </rv>
  <rv s="5">
    <fb>65.19</fb>
    <v>9</v>
  </rv>
  <rv s="5">
    <fb>65.2</fb>
    <v>9</v>
  </rv>
  <rv s="5">
    <fb>64.48</fb>
    <v>9</v>
  </rv>
  <rv s="5">
    <fb>64.73</fb>
    <v>9</v>
  </rv>
  <rv s="5">
    <fb>42804</fb>
    <v>7</v>
  </rv>
  <rv s="5">
    <fb>19538245</fb>
    <v>8</v>
  </rv>
  <rv s="5">
    <fb>65.11</fb>
    <v>9</v>
  </rv>
  <rv s="5">
    <fb>65.260000000000005</fb>
    <v>9</v>
  </rv>
  <rv s="5">
    <fb>64.930000000000007</fb>
    <v>9</v>
  </rv>
  <rv s="5">
    <fb>42807</fb>
    <v>7</v>
  </rv>
  <rv s="5">
    <fb>20100035</fb>
    <v>8</v>
  </rv>
  <rv s="5">
    <fb>65.010000000000005</fb>
    <v>9</v>
  </rv>
  <rv s="5">
    <fb>65.194999999999993</fb>
    <v>9</v>
  </rv>
  <rv s="5">
    <fb>64.709999999999994</fb>
    <v>9</v>
  </rv>
  <rv s="5">
    <fb>42808</fb>
    <v>7</v>
  </rv>
  <rv s="5">
    <fb>14280202</fb>
    <v>8</v>
  </rv>
  <rv s="5">
    <fb>64.55</fb>
    <v>9</v>
  </rv>
  <rv s="5">
    <fb>64.150000000000006</fb>
    <v>9</v>
  </rv>
  <rv s="5">
    <fb>42809</fb>
    <v>7</v>
  </rv>
  <rv s="5">
    <fb>24833810</fb>
    <v>8</v>
  </rv>
  <rv s="5">
    <fb>64.92</fb>
    <v>9</v>
  </rv>
  <rv s="5">
    <fb>42810</fb>
    <v>7</v>
  </rv>
  <rv s="5">
    <fb>20674296</fb>
    <v>8</v>
  </rv>
  <rv s="5">
    <fb>64.760000000000005</fb>
    <v>9</v>
  </rv>
  <rv s="5">
    <fb>64.64</fb>
    <v>9</v>
  </rv>
  <rv s="5">
    <fb>42811</fb>
    <v>7</v>
  </rv>
  <rv s="5">
    <fb>49219686</fb>
    <v>8</v>
  </rv>
  <rv s="5">
    <fb>64.91</fb>
    <v>9</v>
  </rv>
  <rv s="5">
    <fb>64.680000000000007</fb>
    <v>9</v>
  </rv>
  <rv s="5">
    <fb>64.87</fb>
    <v>9</v>
  </rv>
  <rv s="5">
    <fb>42814</fb>
    <v>7</v>
  </rv>
  <rv s="5">
    <fb>14598083</fb>
    <v>8</v>
  </rv>
  <rv s="5">
    <fb>65.174999999999997</fb>
    <v>9</v>
  </rv>
  <rv s="5">
    <fb>42815</fb>
    <v>7</v>
  </rv>
  <rv s="5">
    <fb>26640480</fb>
    <v>8</v>
  </rv>
  <rv s="5">
    <fb>65.5</fb>
    <v>9</v>
  </rv>
  <rv s="5">
    <fb>64.209999999999994</fb>
    <v>9</v>
  </rv>
  <rv s="5">
    <fb>42816</fb>
    <v>7</v>
  </rv>
  <rv s="5">
    <fb>20680015</fb>
    <v>8</v>
  </rv>
  <rv s="5">
    <fb>65.14</fb>
    <v>9</v>
  </rv>
  <rv s="5">
    <fb>65.03</fb>
    <v>9</v>
  </rv>
  <rv s="5">
    <fb>42817</fb>
    <v>7</v>
  </rv>
  <rv s="5">
    <fb>19269203</fb>
    <v>8</v>
  </rv>
  <rv s="5">
    <fb>65.234999999999999</fb>
    <v>9</v>
  </rv>
  <rv s="5">
    <fb>64.765000000000001</fb>
    <v>9</v>
  </rv>
  <rv s="5">
    <fb>42818</fb>
    <v>7</v>
  </rv>
  <rv s="5">
    <fb>22617105</fb>
    <v>8</v>
  </rv>
  <rv s="5">
    <fb>65.12</fb>
    <v>9</v>
  </rv>
  <rv s="5">
    <fb>65.45</fb>
    <v>9</v>
  </rv>
  <rv s="5">
    <fb>64.98</fb>
    <v>9</v>
  </rv>
  <rv s="5">
    <fb>42821</fb>
    <v>7</v>
  </rv>
  <rv s="5">
    <fb>18614662</fb>
    <v>8</v>
  </rv>
  <rv s="5">
    <fb>64.63</fb>
    <v>9</v>
  </rv>
  <rv s="5">
    <fb>65.22</fb>
    <v>9</v>
  </rv>
  <rv s="5">
    <fb>64.349999999999994</fb>
    <v>9</v>
  </rv>
  <rv s="5">
    <fb>65.099999999999994</fb>
    <v>9</v>
  </rv>
  <rv s="5">
    <fb>42822</fb>
    <v>7</v>
  </rv>
  <rv s="5">
    <fb>20080358</fb>
    <v>8</v>
  </rv>
  <rv s="5">
    <fb>64.959999999999994</fb>
    <v>9</v>
  </rv>
  <rv s="5">
    <fb>65.47</fb>
    <v>9</v>
  </rv>
  <rv s="5">
    <fb>65.290000000000006</fb>
    <v>9</v>
  </rv>
  <rv s="5">
    <fb>42823</fb>
    <v>7</v>
  </rv>
  <rv s="5">
    <fb>13618424</fb>
    <v>8</v>
  </rv>
  <rv s="5">
    <fb>64.947500000000005</fb>
    <v>9</v>
  </rv>
  <rv s="5">
    <fb>42824</fb>
    <v>7</v>
  </rv>
  <rv s="5">
    <fb>15122823</fb>
    <v>8</v>
  </rv>
  <rv s="5">
    <fb>65.42</fb>
    <v>9</v>
  </rv>
  <rv s="5">
    <fb>65.98</fb>
    <v>9</v>
  </rv>
  <rv s="5">
    <fb>65.36</fb>
    <v>9</v>
  </rv>
  <rv s="5">
    <fb>65.709999999999994</fb>
    <v>9</v>
  </rv>
  <rv s="5">
    <fb>42825</fb>
    <v>7</v>
  </rv>
  <rv s="5">
    <fb>21040331</fb>
    <v>8</v>
  </rv>
  <rv s="5">
    <fb>65.650000000000006</fb>
    <v>9</v>
  </rv>
  <rv s="5">
    <fb>66.19</fb>
    <v>9</v>
  </rv>
  <rv s="5">
    <fb>65.86</fb>
    <v>9</v>
  </rv>
  <rv s="5">
    <fb>42828</fb>
    <v>7</v>
  </rv>
  <rv s="5">
    <fb>20400871</fb>
    <v>8</v>
  </rv>
  <rv s="5">
    <fb>65.81</fb>
    <v>9</v>
  </rv>
  <rv s="5">
    <fb>65.94</fb>
    <v>9</v>
  </rv>
  <rv s="5">
    <fb>65.55</fb>
    <v>9</v>
  </rv>
  <rv s="5">
    <fb>42829</fb>
    <v>7</v>
  </rv>
  <rv s="5">
    <fb>12997449</fb>
    <v>8</v>
  </rv>
  <rv s="5">
    <fb>65.28</fb>
    <v>9</v>
  </rv>
  <rv s="5">
    <fb>65.73</fb>
    <v>9</v>
  </rv>
  <rv s="5">
    <fb>42830</fb>
    <v>7</v>
  </rv>
  <rv s="5">
    <fb>21448594</fb>
    <v>8</v>
  </rv>
  <rv s="5">
    <fb>66.3</fb>
    <v>9</v>
  </rv>
  <rv s="5">
    <fb>66.349999999999994</fb>
    <v>9</v>
  </rv>
  <rv s="5">
    <fb>65.444299999999998</fb>
    <v>9</v>
  </rv>
  <rv s="5">
    <fb>65.56</fb>
    <v>9</v>
  </rv>
  <rv s="5">
    <fb>42831</fb>
    <v>7</v>
  </rv>
  <rv s="5">
    <fb>18103453</fb>
    <v>8</v>
  </rv>
  <rv s="5">
    <fb>65.599999999999994</fb>
    <v>9</v>
  </rv>
  <rv s="5">
    <fb>66.055000000000007</fb>
    <v>9</v>
  </rv>
  <rv s="5">
    <fb>65.48</fb>
    <v>9</v>
  </rv>
  <rv s="5">
    <fb>42832</fb>
    <v>7</v>
  </rv>
  <rv s="5">
    <fb>14108533</fb>
    <v>8</v>
  </rv>
  <rv s="5">
    <fb>65.849999999999994</fb>
    <v>9</v>
  </rv>
  <rv s="5">
    <fb>65.959999999999994</fb>
    <v>9</v>
  </rv>
  <rv s="5">
    <fb>65.44</fb>
    <v>9</v>
  </rv>
  <rv s="5">
    <fb>65.680000000000007</fb>
    <v>9</v>
  </rv>
  <rv s="5">
    <fb>42835</fb>
    <v>7</v>
  </rv>
  <rv s="5">
    <fb>17952742</fb>
    <v>8</v>
  </rv>
  <rv s="5">
    <fb>65.61</fb>
    <v>9</v>
  </rv>
  <rv s="5">
    <fb>65.819999999999993</fb>
    <v>9</v>
  </rv>
  <rv s="5">
    <fb>65.53</fb>
    <v>9</v>
  </rv>
  <rv s="5">
    <fb>42836</fb>
    <v>7</v>
  </rv>
  <rv s="5">
    <fb>18791533</fb>
    <v>8</v>
  </rv>
  <rv s="5">
    <fb>64.849999999999994</fb>
    <v>9</v>
  </rv>
  <rv s="5">
    <fb>42837</fb>
    <v>7</v>
  </rv>
  <rv s="5">
    <fb>17108513</fb>
    <v>8</v>
  </rv>
  <rv s="5">
    <fb>65.510000000000005</fb>
    <v>9</v>
  </rv>
  <rv s="5">
    <fb>65.23</fb>
    <v>9</v>
  </rv>
  <rv s="5">
    <fb>42838</fb>
    <v>7</v>
  </rv>
  <rv s="5">
    <fb>17896483</fb>
    <v>8</v>
  </rv>
  <rv s="5">
    <fb>42842</fb>
    <v>7</v>
  </rv>
  <rv s="5">
    <fb>16689265</fb>
    <v>8</v>
  </rv>
  <rv s="5">
    <fb>65.040000000000006</fb>
    <v>9</v>
  </rv>
  <rv s="5">
    <fb>65.489999999999995</fb>
    <v>9</v>
  </rv>
  <rv s="5">
    <fb>42843</fb>
    <v>7</v>
  </rv>
  <rv s="5">
    <fb>15155611</fb>
    <v>8</v>
  </rv>
  <rv s="5">
    <fb>65.33</fb>
    <v>9</v>
  </rv>
  <rv s="5">
    <fb>65.16</fb>
    <v>9</v>
  </rv>
  <rv s="5">
    <fb>42844</fb>
    <v>7</v>
  </rv>
  <rv s="5">
    <fb>26992771</fb>
    <v>8</v>
  </rv>
  <rv s="5">
    <fb>65.75</fb>
    <v>9</v>
  </rv>
  <rv s="5">
    <fb>42845</fb>
    <v>7</v>
  </rv>
  <rv s="5">
    <fb>22299477</fb>
    <v>8</v>
  </rv>
  <rv s="5">
    <fb>65.459999999999994</fb>
    <v>9</v>
  </rv>
  <rv s="5">
    <fb>42846</fb>
    <v>7</v>
  </rv>
  <rv s="5">
    <fb>32522645</fb>
    <v>8</v>
  </rv>
  <rv s="5">
    <fb>65.67</fb>
    <v>9</v>
  </rv>
  <rv s="5">
    <fb>66.7</fb>
    <v>9</v>
  </rv>
  <rv s="5">
    <fb>66.400000000000006</fb>
    <v>9</v>
  </rv>
  <rv s="5">
    <fb>42849</fb>
    <v>7</v>
  </rv>
  <rv s="5">
    <fb>29769976</fb>
    <v>8</v>
  </rv>
  <rv s="5">
    <fb>67.48</fb>
    <v>9</v>
  </rv>
  <rv s="5">
    <fb>67.66</fb>
    <v>9</v>
  </rv>
  <rv s="5">
    <fb>67.099999999999994</fb>
    <v>9</v>
  </rv>
  <rv s="5">
    <fb>67.53</fb>
    <v>9</v>
  </rv>
  <rv s="5">
    <fb>42850</fb>
    <v>7</v>
  </rv>
  <rv s="5">
    <fb>30242730</fb>
    <v>8</v>
  </rv>
  <rv s="5">
    <fb>67.900000000000006</fb>
    <v>9</v>
  </rv>
  <rv s="5">
    <fb>68.040000000000006</fb>
    <v>9</v>
  </rv>
  <rv s="5">
    <fb>67.599999999999994</fb>
    <v>9</v>
  </rv>
  <rv s="5">
    <fb>67.92</fb>
    <v>9</v>
  </rv>
  <rv s="5">
    <fb>42851</fb>
    <v>7</v>
  </rv>
  <rv s="5">
    <fb>26190770</fb>
    <v>8</v>
  </rv>
  <rv s="5">
    <fb>68.08</fb>
    <v>9</v>
  </rv>
  <rv s="5">
    <fb>68.31</fb>
    <v>9</v>
  </rv>
  <rv s="5">
    <fb>67.62</fb>
    <v>9</v>
  </rv>
  <rv s="5">
    <fb>67.83</fb>
    <v>9</v>
  </rv>
  <rv s="5">
    <fb>42852</fb>
    <v>7</v>
  </rv>
  <rv s="5">
    <fb>34970953</fb>
    <v>8</v>
  </rv>
  <rv s="5">
    <fb>68.150000000000006</fb>
    <v>9</v>
  </rv>
  <rv s="5">
    <fb>68.38</fb>
    <v>9</v>
  </rv>
  <rv s="5">
    <fb>67.58</fb>
    <v>9</v>
  </rv>
  <rv s="5">
    <fb>68.27</fb>
    <v>9</v>
  </rv>
  <rv s="5">
    <fb>42853</fb>
    <v>7</v>
  </rv>
  <rv s="5">
    <fb>39548818</fb>
    <v>8</v>
  </rv>
  <rv s="5">
    <fb>68.91</fb>
    <v>9</v>
  </rv>
  <rv s="5">
    <fb>69.14</fb>
    <v>9</v>
  </rv>
  <rv s="5">
    <fb>67.69</fb>
    <v>9</v>
  </rv>
  <rv s="5">
    <fb>68.459999999999994</fb>
    <v>9</v>
  </rv>
  <rv s="5">
    <fb>42856</fb>
    <v>7</v>
  </rv>
  <rv s="5">
    <fb>31954362</fb>
    <v>8</v>
  </rv>
  <rv s="5">
    <fb>68.680000000000007</fb>
    <v>9</v>
  </rv>
  <rv s="5">
    <fb>69.55</fb>
    <v>9</v>
  </rv>
  <rv s="5">
    <fb>68.5</fb>
    <v>9</v>
  </rv>
  <rv s="5">
    <fb>69.41</fb>
    <v>9</v>
  </rv>
  <rv s="5">
    <fb>42857</fb>
    <v>7</v>
  </rv>
  <rv s="5">
    <fb>23906119</fb>
    <v>8</v>
  </rv>
  <rv s="5">
    <fb>69.709999999999994</fb>
    <v>9</v>
  </rv>
  <rv s="5">
    <fb>69.13</fb>
    <v>9</v>
  </rv>
  <rv s="5">
    <fb>69.3</fb>
    <v>9</v>
  </rv>
  <rv s="5">
    <fb>42858</fb>
    <v>7</v>
  </rv>
  <rv s="5">
    <fb>28927973</fb>
    <v>8</v>
  </rv>
  <rv s="5">
    <fb>69.38</fb>
    <v>9</v>
  </rv>
  <rv s="5">
    <fb>68.709999999999994</fb>
    <v>9</v>
  </rv>
  <rv s="5">
    <fb>69.08</fb>
    <v>9</v>
  </rv>
  <rv s="5">
    <fb>42859</fb>
    <v>7</v>
  </rv>
  <rv s="5">
    <fb>21749409</fb>
    <v>8</v>
  </rv>
  <rv s="5">
    <fb>69.03</fb>
    <v>9</v>
  </rv>
  <rv s="5">
    <fb>68.64</fb>
    <v>9</v>
  </rv>
  <rv s="5">
    <fb>68.81</fb>
    <v>9</v>
  </rv>
  <rv s="5">
    <fb>42860</fb>
    <v>7</v>
  </rv>
  <rv s="5">
    <fb>19128782</fb>
    <v>8</v>
  </rv>
  <rv s="5">
    <fb>68.900000000000006</fb>
    <v>9</v>
  </rv>
  <rv s="5">
    <fb>68.484999999999999</fb>
    <v>9</v>
  </rv>
  <rv s="5">
    <fb>69</fb>
    <v>9</v>
  </rv>
  <rv s="5">
    <fb>42863</fb>
    <v>7</v>
  </rv>
  <rv s="5">
    <fb>18566087</fb>
    <v>8</v>
  </rv>
  <rv s="5">
    <fb>68.97</fb>
    <v>9</v>
  </rv>
  <rv s="5">
    <fb>69.05</fb>
    <v>9</v>
  </rv>
  <rv s="5">
    <fb>68.42</fb>
    <v>9</v>
  </rv>
  <rv s="5">
    <fb>68.94</fb>
    <v>9</v>
  </rv>
  <rv s="5">
    <fb>42864</fb>
    <v>7</v>
  </rv>
  <rv s="5">
    <fb>22858414</fb>
    <v>8</v>
  </rv>
  <rv s="5">
    <fb>68.86</fb>
    <v>9</v>
  </rv>
  <rv s="5">
    <fb>69.28</fb>
    <v>9</v>
  </rv>
  <rv s="5">
    <fb>69.040000000000006</fb>
    <v>9</v>
  </rv>
  <rv s="5">
    <fb>42865</fb>
    <v>7</v>
  </rv>
  <rv s="5">
    <fb>17977830</fb>
    <v>8</v>
  </rv>
  <rv s="5">
    <fb>68.989999999999995</fb>
    <v>9</v>
  </rv>
  <rv s="5">
    <fb>69.56</fb>
    <v>9</v>
  </rv>
  <rv s="5">
    <fb>68.92</fb>
    <v>9</v>
  </rv>
  <rv s="5">
    <fb>69.31</fb>
    <v>9</v>
  </rv>
  <rv s="5">
    <fb>42866</fb>
    <v>7</v>
  </rv>
  <rv s="5">
    <fb>28789413</fb>
    <v>8</v>
  </rv>
  <rv s="5">
    <fb>68.36</fb>
    <v>9</v>
  </rv>
  <rv s="5">
    <fb>68.73</fb>
    <v>9</v>
  </rv>
  <rv s="5">
    <fb>68.12</fb>
    <v>9</v>
  </rv>
  <rv s="5">
    <fb>42867</fb>
    <v>7</v>
  </rv>
  <rv s="5">
    <fb>18714123</fb>
    <v>8</v>
  </rv>
  <rv s="5">
    <fb>68.61</fb>
    <v>9</v>
  </rv>
  <rv s="5">
    <fb>42870</fb>
    <v>7</v>
  </rv>
  <rv s="5">
    <fb>31530301</fb>
    <v>8</v>
  </rv>
  <rv s="5">
    <fb>68.14</fb>
    <v>9</v>
  </rv>
  <rv s="5">
    <fb>68.48</fb>
    <v>9</v>
  </rv>
  <rv s="5">
    <fb>67.569999999999993</fb>
    <v>9</v>
  </rv>
  <rv s="5">
    <fb>68.430000000000007</fb>
    <v>9</v>
  </rv>
  <rv s="5">
    <fb>42871</fb>
    <v>7</v>
  </rv>
  <rv s="5">
    <fb>34956038</fb>
    <v>8</v>
  </rv>
  <rv s="5">
    <fb>68.23</fb>
    <v>9</v>
  </rv>
  <rv s="5">
    <fb>69.44</fb>
    <v>9</v>
  </rv>
  <rv s="5">
    <fb>68.16</fb>
    <v>9</v>
  </rv>
  <rv s="5">
    <fb>42872</fb>
    <v>7</v>
  </rv>
  <rv s="5">
    <fb>30548781</fb>
    <v>8</v>
  </rv>
  <rv s="5">
    <fb>68.89</fb>
    <v>9</v>
  </rv>
  <rv s="5">
    <fb>69.099999999999994</fb>
    <v>9</v>
  </rv>
  <rv s="5">
    <fb>67.430000000000007</fb>
    <v>9</v>
  </rv>
  <rv s="5">
    <fb>42873</fb>
    <v>7</v>
  </rv>
  <rv s="5">
    <fb>25201274</fb>
    <v>8</v>
  </rv>
  <rv s="5">
    <fb>67.400000000000006</fb>
    <v>9</v>
  </rv>
  <rv s="5">
    <fb>68.13</fb>
    <v>9</v>
  </rv>
  <rv s="5">
    <fb>67.14</fb>
    <v>9</v>
  </rv>
  <rv s="5">
    <fb>67.709999999999994</fb>
    <v>9</v>
  </rv>
  <rv s="5">
    <fb>42874</fb>
    <v>7</v>
  </rv>
  <rv s="5">
    <fb>26961119</fb>
    <v>8</v>
  </rv>
  <rv s="5">
    <fb>67.5</fb>
    <v>9</v>
  </rv>
  <rv s="5">
    <fb>68.094999999999999</fb>
    <v>9</v>
  </rv>
  <rv s="5">
    <fb>42877</fb>
    <v>7</v>
  </rv>
  <rv s="5">
    <fb>16237550</fb>
    <v>8</v>
  </rv>
  <rv s="5">
    <fb>67.89</fb>
    <v>9</v>
  </rv>
  <rv s="5">
    <fb>68.45</fb>
    <v>9</v>
  </rv>
  <rv s="5">
    <fb>42878</fb>
    <v>7</v>
  </rv>
  <rv s="5">
    <fb>15425824</fb>
    <v>8</v>
  </rv>
  <rv s="5">
    <fb>68.72</fb>
    <v>9</v>
  </rv>
  <rv s="5">
    <fb>68.75</fb>
    <v>9</v>
  </rv>
  <rv s="5">
    <fb>42879</fb>
    <v>7</v>
  </rv>
  <rv s="5">
    <fb>14666865</fb>
    <v>8</v>
  </rv>
  <rv s="5">
    <fb>68.87</fb>
    <v>9</v>
  </rv>
  <rv s="5">
    <fb>68.88</fb>
    <v>9</v>
  </rv>
  <rv s="5">
    <fb>68.77</fb>
    <v>9</v>
  </rv>
  <rv s="5">
    <fb>42880</fb>
    <v>7</v>
  </rv>
  <rv s="5">
    <fb>21854095</fb>
    <v>8</v>
  </rv>
  <rv s="5">
    <fb>69.88</fb>
    <v>9</v>
  </rv>
  <rv s="5">
    <fb>69.62</fb>
    <v>9</v>
  </rv>
  <rv s="5">
    <fb>42881</fb>
    <v>7</v>
  </rv>
  <rv s="5">
    <fb>19827923</fb>
    <v>8</v>
  </rv>
  <rv s="5">
    <fb>69.8</fb>
    <v>9</v>
  </rv>
  <rv s="5">
    <fb>70.22</fb>
    <v>9</v>
  </rv>
  <rv s="5">
    <fb>69.52</fb>
    <v>9</v>
  </rv>
  <rv s="5">
    <fb>69.959999999999994</fb>
    <v>9</v>
  </rv>
  <rv s="5">
    <fb>42885</fb>
    <v>7</v>
  </rv>
  <rv s="5">
    <fb>17072838</fb>
    <v>8</v>
  </rv>
  <rv s="5">
    <fb>69.790000000000006</fb>
    <v>9</v>
  </rv>
  <rv s="5">
    <fb>70.41</fb>
    <v>9</v>
  </rv>
  <rv s="5">
    <fb>69.77</fb>
    <v>9</v>
  </rv>
  <rv s="5">
    <fb>42886</fb>
    <v>7</v>
  </rv>
  <rv s="5">
    <fb>30436364</fb>
    <v>8</v>
  </rv>
  <rv s="5">
    <fb>70.53</fb>
    <v>9</v>
  </rv>
  <rv s="5">
    <fb>70.739999999999995</fb>
    <v>9</v>
  </rv>
  <rv s="5">
    <fb>69.81</fb>
    <v>9</v>
  </rv>
  <rv s="5">
    <fb>69.84</fb>
    <v>9</v>
  </rv>
  <rv s="5">
    <fb>42887</fb>
    <v>7</v>
  </rv>
  <rv s="5">
    <fb>21603601</fb>
    <v>8</v>
  </rv>
  <rv s="5">
    <fb>70.239999999999995</fb>
    <v>9</v>
  </rv>
  <rv s="5">
    <fb>70.61</fb>
    <v>9</v>
  </rv>
  <rv s="5">
    <fb>69.450999999999993</fb>
    <v>9</v>
  </rv>
  <rv s="5">
    <fb>70.099999999999994</fb>
    <v>9</v>
  </rv>
  <rv s="5">
    <fb>42888</fb>
    <v>7</v>
  </rv>
  <rv s="5">
    <fb>34770261</fb>
    <v>8</v>
  </rv>
  <rv s="5">
    <fb>70.44</fb>
    <v>9</v>
  </rv>
  <rv s="5">
    <fb>71.86</fb>
    <v>9</v>
  </rv>
  <rv s="5">
    <fb>71.760000000000005</fb>
    <v>9</v>
  </rv>
  <rv s="5">
    <fb>42891</fb>
    <v>7</v>
  </rv>
  <rv s="5">
    <fb>33316760</fb>
    <v>8</v>
  </rv>
  <rv s="5">
    <fb>71.97</fb>
    <v>9</v>
  </rv>
  <rv s="5">
    <fb>72.89</fb>
    <v>9</v>
  </rv>
  <rv s="5">
    <fb>71.81</fb>
    <v>9</v>
  </rv>
  <rv s="5">
    <fb>72.28</fb>
    <v>9</v>
  </rv>
  <rv s="5">
    <fb>42892</fb>
    <v>7</v>
  </rv>
  <rv s="5">
    <fb>31511065</fb>
    <v>8</v>
  </rv>
  <rv s="5">
    <fb>72.3</fb>
    <v>9</v>
  </rv>
  <rv s="5">
    <fb>72.62</fb>
    <v>9</v>
  </rv>
  <rv s="5">
    <fb>72.27</fb>
    <v>9</v>
  </rv>
  <rv s="5">
    <fb>72.52</fb>
    <v>9</v>
  </rv>
  <rv s="5">
    <fb>42893</fb>
    <v>7</v>
  </rv>
  <rv s="5">
    <fb>22301765</fb>
    <v>8</v>
  </rv>
  <rv s="5">
    <fb>72.635000000000005</fb>
    <v>9</v>
  </rv>
  <rv s="5">
    <fb>72.77</fb>
    <v>9</v>
  </rv>
  <rv s="5">
    <fb>71.95</fb>
    <v>9</v>
  </rv>
  <rv s="5">
    <fb>72.39</fb>
    <v>9</v>
  </rv>
  <rv s="5">
    <fb>42894</fb>
    <v>7</v>
  </rv>
  <rv s="5">
    <fb>24588270</fb>
    <v>8</v>
  </rv>
  <rv s="5">
    <fb>72.510000000000005</fb>
    <v>9</v>
  </rv>
  <rv s="5">
    <fb>71.5</fb>
    <v>9</v>
  </rv>
  <rv s="5">
    <fb>42895</fb>
    <v>7</v>
  </rv>
  <rv s="5">
    <fb>49187396</fb>
    <v>8</v>
  </rv>
  <rv s="5">
    <fb>72.034999999999997</fb>
    <v>9</v>
  </rv>
  <rv s="5">
    <fb>72.08</fb>
    <v>9</v>
  </rv>
  <rv s="5">
    <fb>68.59</fb>
    <v>9</v>
  </rv>
  <rv s="5">
    <fb>70.319999999999993</fb>
    <v>9</v>
  </rv>
  <rv s="5">
    <fb>42898</fb>
    <v>7</v>
  </rv>
  <rv s="5">
    <fb>47761743</fb>
    <v>8</v>
  </rv>
  <rv s="5">
    <fb>69.25</fb>
    <v>9</v>
  </rv>
  <rv s="5">
    <fb>69.94</fb>
    <v>9</v>
  </rv>
  <rv s="5">
    <fb>69.78</fb>
    <v>9</v>
  </rv>
  <rv s="5">
    <fb>42899</fb>
    <v>7</v>
  </rv>
  <rv s="5">
    <fb>25258614</fb>
    <v>8</v>
  </rv>
  <rv s="5">
    <fb>70.02</fb>
    <v>9</v>
  </rv>
  <rv s="5">
    <fb>70.819999999999993</fb>
    <v>9</v>
  </rv>
  <rv s="5">
    <fb>70.650000000000006</fb>
    <v>9</v>
  </rv>
  <rv s="5">
    <fb>42900</fb>
    <v>7</v>
  </rv>
  <rv s="5">
    <fb>25510685</fb>
    <v>8</v>
  </rv>
  <rv s="5">
    <fb>70.91</fb>
    <v>9</v>
  </rv>
  <rv s="5">
    <fb>71.099999999999994</fb>
    <v>9</v>
  </rv>
  <rv s="5">
    <fb>69.430000000000007</fb>
    <v>9</v>
  </rv>
  <rv s="5">
    <fb>70.27</fb>
    <v>9</v>
  </rv>
  <rv s="5">
    <fb>42901</fb>
    <v>7</v>
  </rv>
  <rv s="5">
    <fb>26068709</fb>
    <v>8</v>
  </rv>
  <rv s="5">
    <fb>69.27</fb>
    <v>9</v>
  </rv>
  <rv s="5">
    <fb>70.209999999999994</fb>
    <v>9</v>
  </rv>
  <rv s="5">
    <fb>68.8</fb>
    <v>9</v>
  </rv>
  <rv s="5">
    <fb>69.900000000000006</fb>
    <v>9</v>
  </rv>
  <rv s="5">
    <fb>42902</fb>
    <v>7</v>
  </rv>
  <rv s="5">
    <fb>48345085</fb>
    <v>8</v>
  </rv>
  <rv s="5">
    <fb>69.73</fb>
    <v>9</v>
  </rv>
  <rv s="5">
    <fb>70.025199999999998</fb>
    <v>9</v>
  </rv>
  <rv s="5">
    <fb>69.22</fb>
    <v>9</v>
  </rv>
  <rv s="5">
    <fb>70</fb>
    <v>9</v>
  </rv>
  <rv s="5">
    <fb>42905</fb>
    <v>7</v>
  </rv>
  <rv s="5">
    <fb>23798268</fb>
    <v>8</v>
  </rv>
  <rv s="5">
    <fb>70.5</fb>
    <v>9</v>
  </rv>
  <rv s="5">
    <fb>70.944999999999993</fb>
    <v>9</v>
  </rv>
  <rv s="5">
    <fb>70.349999999999994</fb>
    <v>9</v>
  </rv>
  <rv s="5">
    <fb>70.87</fb>
    <v>9</v>
  </rv>
  <rv s="5">
    <fb>42906</fb>
    <v>7</v>
  </rv>
  <rv s="5">
    <fb>21512231</fb>
    <v>8</v>
  </rv>
  <rv s="5">
    <fb>69.87</fb>
    <v>9</v>
  </rv>
  <rv s="5">
    <fb>69.91</fb>
    <v>9</v>
  </rv>
  <rv s="5">
    <fb>42907</fb>
    <v>7</v>
  </rv>
  <rv s="5">
    <fb>19891051</fb>
    <v>8</v>
  </rv>
  <rv s="5">
    <fb>70.62</fb>
    <v>9</v>
  </rv>
  <rv s="5">
    <fb>42908</fb>
    <v>7</v>
  </rv>
  <rv s="5">
    <fb>22965738</fb>
    <v>8</v>
  </rv>
  <rv s="5">
    <fb>70.540000000000006</fb>
    <v>9</v>
  </rv>
  <rv s="5">
    <fb>70.59</fb>
    <v>9</v>
  </rv>
  <rv s="5">
    <fb>70.260000000000005</fb>
    <v>9</v>
  </rv>
  <rv s="5">
    <fb>42909</fb>
    <v>7</v>
  </rv>
  <rv s="5">
    <fb>27617291</fb>
    <v>8</v>
  </rv>
  <rv s="5">
    <fb>70.09</fb>
    <v>9</v>
  </rv>
  <rv s="5">
    <fb>71.25</fb>
    <v>9</v>
  </rv>
  <rv s="5">
    <fb>69.92</fb>
    <v>9</v>
  </rv>
  <rv s="5">
    <fb>71.209999999999994</fb>
    <v>9</v>
  </rv>
  <rv s="5">
    <fb>42912</fb>
    <v>7</v>
  </rv>
  <rv s="5">
    <fb>19606974</fb>
    <v>8</v>
  </rv>
  <rv s="5">
    <fb>71.400000000000006</fb>
    <v>9</v>
  </rv>
  <rv s="5">
    <fb>71.709999999999994</fb>
    <v>9</v>
  </rv>
  <rv s="5">
    <fb>70.444999999999993</fb>
    <v>9</v>
  </rv>
  <rv s="5">
    <fb>42913</fb>
    <v>7</v>
  </rv>
  <rv s="5">
    <fb>25215128</fb>
    <v>8</v>
  </rv>
  <rv s="5">
    <fb>70.11</fb>
    <v>9</v>
  </rv>
  <rv s="5">
    <fb>70.180000000000007</fb>
    <v>9</v>
  </rv>
  <rv s="5">
    <fb>69.180000000000007</fb>
    <v>9</v>
  </rv>
  <rv s="5">
    <fb>69.209999999999994</fb>
    <v>9</v>
  </rv>
  <rv s="5">
    <fb>42914</fb>
    <v>7</v>
  </rv>
  <rv s="5">
    <fb>25806200</fb>
    <v>8</v>
  </rv>
  <rv s="5">
    <fb>69.840999999999994</fb>
    <v>9</v>
  </rv>
  <rv s="5">
    <fb>68.790000000000006</fb>
    <v>9</v>
  </rv>
  <rv s="5">
    <fb>42915</fb>
    <v>7</v>
  </rv>
  <rv s="5">
    <fb>28918715</fb>
    <v>8</v>
  </rv>
  <rv s="5">
    <fb>69.489999999999995</fb>
    <v>9</v>
  </rv>
  <rv s="5">
    <fb>68.09</fb>
    <v>9</v>
  </rv>
  <rv s="5">
    <fb>68.489999999999995</fb>
    <v>9</v>
  </rv>
  <rv s="5">
    <fb>42916</fb>
    <v>7</v>
  </rv>
  <rv s="5">
    <fb>24161068</fb>
    <v>8</v>
  </rv>
  <rv s="5">
    <fb>68.78</fb>
    <v>9</v>
  </rv>
  <rv s="5">
    <fb>68.739999999999995</fb>
    <v>9</v>
  </rv>
  <rv s="5">
    <fb>68.930000000000007</fb>
    <v>9</v>
  </rv>
  <rv s="5">
    <fb>42919</fb>
    <v>7</v>
  </rv>
  <rv s="5">
    <fb>16165538</fb>
    <v>8</v>
  </rv>
  <rv s="5">
    <fb>69.33</fb>
    <v>9</v>
  </rv>
  <rv s="5">
    <fb>69.599999999999994</fb>
    <v>9</v>
  </rv>
  <rv s="5">
    <fb>68.02</fb>
    <v>9</v>
  </rv>
  <rv s="5">
    <fb>68.17</fb>
    <v>9</v>
  </rv>
  <rv s="5">
    <fb>42921</fb>
    <v>7</v>
  </rv>
  <rv s="5">
    <fb>21176272</fb>
    <v>8</v>
  </rv>
  <rv s="5">
    <fb>68.254999999999995</fb>
    <v>9</v>
  </rv>
  <rv s="5">
    <fb>68.22</fb>
    <v>9</v>
  </rv>
  <rv s="5">
    <fb>42922</fb>
    <v>7</v>
  </rv>
  <rv s="5">
    <fb>21117572</fb>
    <v>8</v>
  </rv>
  <rv s="5">
    <fb>68.569999999999993</fb>
    <v>9</v>
  </rv>
  <rv s="5">
    <fb>42923</fb>
    <v>7</v>
  </rv>
  <rv s="5">
    <fb>16878317</fb>
    <v>8</v>
  </rv>
  <rv s="5">
    <fb>68.7</fb>
    <v>9</v>
  </rv>
  <rv s="5">
    <fb>69.459999999999994</fb>
    <v>9</v>
  </rv>
  <rv s="5">
    <fb>42926</fb>
    <v>7</v>
  </rv>
  <rv s="5">
    <fb>15014503</fb>
    <v>8</v>
  </rv>
  <rv s="5">
    <fb>70.25</fb>
    <v>9</v>
  </rv>
  <rv s="5">
    <fb>69.2</fb>
    <v>9</v>
  </rv>
  <rv s="5">
    <fb>69.98</fb>
    <v>9</v>
  </rv>
  <rv s="5">
    <fb>42927</fb>
    <v>7</v>
  </rv>
  <rv s="5">
    <fb>17460022</fb>
    <v>8</v>
  </rv>
  <rv s="5">
    <fb>70.680000000000007</fb>
    <v>9</v>
  </rv>
  <rv s="5">
    <fb>69.75</fb>
    <v>9</v>
  </rv>
  <rv s="5">
    <fb>69.989999999999995</fb>
    <v>9</v>
  </rv>
  <rv s="5">
    <fb>42928</fb>
    <v>7</v>
  </rv>
  <rv s="5">
    <fb>17750925</fb>
    <v>8</v>
  </rv>
  <rv s="5">
    <fb>70.69</fb>
    <v>9</v>
  </rv>
  <rv s="5">
    <fb>71.28</fb>
    <v>9</v>
  </rv>
  <rv s="5">
    <fb>70.55</fb>
    <v>9</v>
  </rv>
  <rv s="5">
    <fb>71.150000000000006</fb>
    <v>9</v>
  </rv>
  <rv s="5">
    <fb>42929</fb>
    <v>7</v>
  </rv>
  <rv s="5">
    <fb>20269816</fb>
    <v>8</v>
  </rv>
  <rv s="5">
    <fb>72.039900000000003</fb>
    <v>9</v>
  </rv>
  <rv s="5">
    <fb>71.31</fb>
    <v>9</v>
  </rv>
  <rv s="5">
    <fb>71.77</fb>
    <v>9</v>
  </rv>
  <rv s="5">
    <fb>42930</fb>
    <v>7</v>
  </rv>
  <rv s="5">
    <fb>25868086</fb>
    <v>8</v>
  </rv>
  <rv s="5">
    <fb>72.239999999999995</fb>
    <v>9</v>
  </rv>
  <rv s="5">
    <fb>73.27</fb>
    <v>9</v>
  </rv>
  <rv s="5">
    <fb>71.959999999999994</fb>
    <v>9</v>
  </rv>
  <rv s="5">
    <fb>72.78</fb>
    <v>9</v>
  </rv>
  <rv s="5">
    <fb>42933</fb>
    <v>7</v>
  </rv>
  <rv s="5">
    <fb>21803907</fb>
    <v>8</v>
  </rv>
  <rv s="5">
    <fb>72.8</fb>
    <v>9</v>
  </rv>
  <rv s="5">
    <fb>73.45</fb>
    <v>9</v>
  </rv>
  <rv s="5">
    <fb>72.72</fb>
    <v>9</v>
  </rv>
  <rv s="5">
    <fb>73.349999999999994</fb>
    <v>9</v>
  </rv>
  <rv s="5">
    <fb>42934</fb>
    <v>7</v>
  </rv>
  <rv s="5">
    <fb>26435296</fb>
    <v>8</v>
  </rv>
  <rv s="5">
    <fb>73.09</fb>
    <v>9</v>
  </rv>
  <rv s="5">
    <fb>73.39</fb>
    <v>9</v>
  </rv>
  <rv s="5">
    <fb>72.66</fb>
    <v>9</v>
  </rv>
  <rv s="5">
    <fb>73.3</fb>
    <v>9</v>
  </rv>
  <rv s="5">
    <fb>42935</fb>
    <v>7</v>
  </rv>
  <rv s="5">
    <fb>22416222</fb>
    <v>8</v>
  </rv>
  <rv s="5">
    <fb>73.5</fb>
    <v>9</v>
  </rv>
  <rv s="5">
    <fb>74.040000000000006</fb>
    <v>9</v>
  </rv>
  <rv s="5">
    <fb>73.86</fb>
    <v>9</v>
  </rv>
  <rv s="5">
    <fb>42936</fb>
    <v>7</v>
  </rv>
  <rv s="5">
    <fb>42361025</fb>
    <v>8</v>
  </rv>
  <rv s="5">
    <fb>74.180000000000007</fb>
    <v>9</v>
  </rv>
  <rv s="5">
    <fb>74.3</fb>
    <v>9</v>
  </rv>
  <rv s="5">
    <fb>73.28</fb>
    <v>9</v>
  </rv>
  <rv s="5">
    <fb>74.22</fb>
    <v>9</v>
  </rv>
  <rv s="5">
    <fb>42937</fb>
    <v>7</v>
  </rv>
  <rv s="5">
    <fb>46717082</fb>
    <v>8</v>
  </rv>
  <rv s="5">
    <fb>74.290000000000006</fb>
    <v>9</v>
  </rv>
  <rv s="5">
    <fb>73.17</fb>
    <v>9</v>
  </rv>
  <rv s="5">
    <fb>73.790000000000006</fb>
    <v>9</v>
  </rv>
  <rv s="5">
    <fb>42940</fb>
    <v>7</v>
  </rv>
  <rv s="5">
    <fb>21394826</fb>
    <v>8</v>
  </rv>
  <rv s="5">
    <fb>73.53</fb>
    <v>9</v>
  </rv>
  <rv s="5">
    <fb>73.75</fb>
    <v>9</v>
  </rv>
  <rv s="5">
    <fb>73.13</fb>
    <v>9</v>
  </rv>
  <rv s="5">
    <fb>73.599999999999994</fb>
    <v>9</v>
  </rv>
  <rv s="5">
    <fb>42941</fb>
    <v>7</v>
  </rv>
  <rv s="5">
    <fb>22018681</fb>
    <v>8</v>
  </rv>
  <rv s="5">
    <fb>73.8</fb>
    <v>9</v>
  </rv>
  <rv s="5">
    <fb>74.31</fb>
    <v>9</v>
  </rv>
  <rv s="5">
    <fb>74.19</fb>
    <v>9</v>
  </rv>
  <rv s="5">
    <fb>42942</fb>
    <v>7</v>
  </rv>
  <rv s="5">
    <fb>16252233</fb>
    <v>8</v>
  </rv>
  <rv s="5">
    <fb>74.34</fb>
    <v>9</v>
  </rv>
  <rv s="5">
    <fb>74.38</fb>
    <v>9</v>
  </rv>
  <rv s="5">
    <fb>73.81</fb>
    <v>9</v>
  </rv>
  <rv s="5">
    <fb>74.05</fb>
    <v>9</v>
  </rv>
  <rv s="5">
    <fb>42943</fb>
    <v>7</v>
  </rv>
  <rv s="5">
    <fb>36844220</fb>
    <v>8</v>
  </rv>
  <rv s="5">
    <fb>73.760000000000005</fb>
    <v>9</v>
  </rv>
  <rv s="5">
    <fb>74.42</fb>
    <v>9</v>
  </rv>
  <rv s="5">
    <fb>72.319999999999993</fb>
    <v>9</v>
  </rv>
  <rv s="5">
    <fb>73.16</fb>
    <v>9</v>
  </rv>
  <rv s="5">
    <fb>42944</fb>
    <v>7</v>
  </rv>
  <rv s="5">
    <fb>18306680</fb>
    <v>8</v>
  </rv>
  <rv s="5">
    <fb>72.67</fb>
    <v>9</v>
  </rv>
  <rv s="5">
    <fb>73.31</fb>
    <v>9</v>
  </rv>
  <rv s="5">
    <fb>72.540000000000006</fb>
    <v>9</v>
  </rv>
  <rv s="5">
    <fb>73.040000000000006</fb>
    <v>9</v>
  </rv>
  <rv s="5">
    <fb>42947</fb>
    <v>7</v>
  </rv>
  <rv s="5">
    <fb>23600054</fb>
    <v>8</v>
  </rv>
  <rv s="5">
    <fb>73.44</fb>
    <v>9</v>
  </rv>
  <rv s="5">
    <fb>72.41</fb>
    <v>9</v>
  </rv>
  <rv s="5">
    <fb>72.7</fb>
    <v>9</v>
  </rv>
  <rv s="5">
    <fb>42948</fb>
    <v>7</v>
  </rv>
  <rv s="5">
    <fb>20823890</fb>
    <v>8</v>
  </rv>
  <rv s="5">
    <fb>73.099999999999994</fb>
    <v>9</v>
  </rv>
  <rv s="5">
    <fb>73.42</fb>
    <v>9</v>
  </rv>
  <rv s="5">
    <fb>72.489999999999995</fb>
    <v>9</v>
  </rv>
  <rv s="5">
    <fb>72.58</fb>
    <v>9</v>
  </rv>
  <rv s="5">
    <fb>42949</fb>
    <v>7</v>
  </rv>
  <rv s="5">
    <fb>26499158</fb>
    <v>8</v>
  </rv>
  <rv s="5">
    <fb>72.55</fb>
    <v>9</v>
  </rv>
  <rv s="5">
    <fb>72.56</fb>
    <v>9</v>
  </rv>
  <rv s="5">
    <fb>71.444999999999993</fb>
    <v>9</v>
  </rv>
  <rv s="5">
    <fb>72.260000000000005</fb>
    <v>9</v>
  </rv>
  <rv s="5">
    <fb>42950</fb>
    <v>7</v>
  </rv>
  <rv s="5">
    <fb>18214424</fb>
    <v>8</v>
  </rv>
  <rv s="5">
    <fb>72.19</fb>
    <v>9</v>
  </rv>
  <rv s="5">
    <fb>72.44</fb>
    <v>9</v>
  </rv>
  <rv s="5">
    <fb>71.844999999999999</fb>
    <v>9</v>
  </rv>
  <rv s="5">
    <fb>72.150000000000006</fb>
    <v>9</v>
  </rv>
  <rv s="5">
    <fb>42951</fb>
    <v>7</v>
  </rv>
  <rv s="5">
    <fb>22578952</fb>
    <v>8</v>
  </rv>
  <rv s="5">
    <fb>72.400000000000006</fb>
    <v>9</v>
  </rv>
  <rv s="5">
    <fb>72.680000000000007</fb>
    <v>9</v>
  </rv>
  <rv s="5">
    <fb>42954</fb>
    <v>7</v>
  </rv>
  <rv s="5">
    <fb>18705681</fb>
    <v>8</v>
  </rv>
  <rv s="5">
    <fb>72.900000000000006</fb>
    <v>9</v>
  </rv>
  <rv s="5">
    <fb>42955</fb>
    <v>7</v>
  </rv>
  <rv s="5">
    <fb>22044587</fb>
    <v>8</v>
  </rv>
  <rv s="5">
    <fb>72.09</fb>
    <v>9</v>
  </rv>
  <rv s="5">
    <fb>71.75</fb>
    <v>9</v>
  </rv>
  <rv s="5">
    <fb>72.790000000000006</fb>
    <v>9</v>
  </rv>
  <rv s="5">
    <fb>42956</fb>
    <v>7</v>
  </rv>
  <rv s="5">
    <fb>22213410</fb>
    <v>8</v>
  </rv>
  <rv s="5">
    <fb>72.25</fb>
    <v>9</v>
  </rv>
  <rv s="5">
    <fb>72.05</fb>
    <v>9</v>
  </rv>
  <rv s="5">
    <fb>72.47</fb>
    <v>9</v>
  </rv>
  <rv s="5">
    <fb>42957</fb>
    <v>7</v>
  </rv>
  <rv s="5">
    <fb>24734461</fb>
    <v>8</v>
  </rv>
  <rv s="5">
    <fb>71.900000000000006</fb>
    <v>9</v>
  </rv>
  <rv s="5">
    <fb>71.349999999999994</fb>
    <v>9</v>
  </rv>
  <rv s="5">
    <fb>71.41</fb>
    <v>9</v>
  </rv>
  <rv s="5">
    <fb>42958</fb>
    <v>7</v>
  </rv>
  <rv s="5">
    <fb>21443675</fb>
    <v>8</v>
  </rv>
  <rv s="5">
    <fb>71.61</fb>
    <v>9</v>
  </rv>
  <rv s="5">
    <fb>72.5</fb>
    <v>9</v>
  </rv>
  <rv s="5">
    <fb>42961</fb>
    <v>7</v>
  </rv>
  <rv s="5">
    <fb>20096592</fb>
    <v>8</v>
  </rv>
  <rv s="5">
    <fb>73.06</fb>
    <v>9</v>
  </rv>
  <rv s="5">
    <fb>73.72</fb>
    <v>9</v>
  </rv>
  <rv s="5">
    <fb>72.95</fb>
    <v>9</v>
  </rv>
  <rv s="5">
    <fb>73.59</fb>
    <v>9</v>
  </rv>
  <rv s="5">
    <fb>42962</fb>
    <v>7</v>
  </rv>
  <rv s="5">
    <fb>19181402</fb>
    <v>8</v>
  </rv>
  <rv s="5">
    <fb>73.22</fb>
    <v>9</v>
  </rv>
  <rv s="5">
    <fb>42963</fb>
    <v>7</v>
  </rv>
  <rv s="5">
    <fb>18150402</fb>
    <v>8</v>
  </rv>
  <rv s="5">
    <fb>73.34</fb>
    <v>9</v>
  </rv>
  <rv s="5">
    <fb>74.099999999999994</fb>
    <v>9</v>
  </rv>
  <rv s="5">
    <fb>73.650000000000006</fb>
    <v>9</v>
  </rv>
  <rv s="5">
    <fb>42964</fb>
    <v>7</v>
  </rv>
  <rv s="5">
    <fb>22977519</fb>
    <v>8</v>
  </rv>
  <rv s="5">
    <fb>73.58</fb>
    <v>9</v>
  </rv>
  <rv s="5">
    <fb>73.87</fb>
    <v>9</v>
  </rv>
  <rv s="5">
    <fb>42965</fb>
    <v>7</v>
  </rv>
  <rv s="5">
    <fb>18761491</fb>
    <v>8</v>
  </rv>
  <rv s="5">
    <fb>72.84</fb>
    <v>9</v>
  </rv>
  <rv s="5">
    <fb>71.930000000000007</fb>
    <v>9</v>
  </rv>
  <rv s="5">
    <fb>42968</fb>
    <v>7</v>
  </rv>
  <rv s="5">
    <fb>17734767</fb>
    <v>8</v>
  </rv>
  <rv s="5">
    <fb>72.48</fb>
    <v>9</v>
  </rv>
  <rv s="5">
    <fb>71.7</fb>
    <v>9</v>
  </rv>
  <rv s="5">
    <fb>42969</fb>
    <v>7</v>
  </rv>
  <rv s="5">
    <fb>14343674</fb>
    <v>8</v>
  </rv>
  <rv s="5">
    <fb>72.349999999999994</fb>
    <v>9</v>
  </rv>
  <rv s="5">
    <fb>73.239999999999995</fb>
    <v>9</v>
  </rv>
  <rv s="5">
    <fb>42970</fb>
    <v>7</v>
  </rv>
  <rv s="5">
    <fb>13766507</fb>
    <v>8</v>
  </rv>
  <rv s="5">
    <fb>72.959999999999994</fb>
    <v>9</v>
  </rv>
  <rv s="5">
    <fb>73.150000000000006</fb>
    <v>9</v>
  </rv>
  <rv s="5">
    <fb>72.53</fb>
    <v>9</v>
  </rv>
  <rv s="5">
    <fb>42971</fb>
    <v>7</v>
  </rv>
  <rv s="5">
    <fb>17098282</fb>
    <v>8</v>
  </rv>
  <rv s="5">
    <fb>72.739999999999995</fb>
    <v>9</v>
  </rv>
  <rv s="5">
    <fb>72.86</fb>
    <v>9</v>
  </rv>
  <rv s="5">
    <fb>72.069999999999993</fb>
    <v>9</v>
  </rv>
  <rv s="5">
    <fb>72.69</fb>
    <v>9</v>
  </rv>
  <rv s="5">
    <fb>42972</fb>
    <v>7</v>
  </rv>
  <rv s="5">
    <fb>12794301</fb>
    <v>8</v>
  </rv>
  <rv s="5">
    <fb>72.819999999999993</fb>
    <v>9</v>
  </rv>
  <rv s="5">
    <fb>42975</fb>
    <v>7</v>
  </rv>
  <rv s="5">
    <fb>14569715</fb>
    <v>8</v>
  </rv>
  <rv s="5">
    <fb>72.83</fb>
    <v>9</v>
  </rv>
  <rv s="5">
    <fb>42976</fb>
    <v>7</v>
  </rv>
  <rv s="5">
    <fb>11478382</fb>
    <v>8</v>
  </rv>
  <rv s="5">
    <fb>73.05</fb>
    <v>9</v>
  </rv>
  <rv s="5">
    <fb>42977</fb>
    <v>7</v>
  </rv>
  <rv s="5">
    <fb>16897801</fb>
    <v>8</v>
  </rv>
  <rv s="5">
    <fb>73.010000000000005</fb>
    <v>9</v>
  </rv>
  <rv s="5">
    <fb>74.209900000000005</fb>
    <v>9</v>
  </rv>
  <rv s="5">
    <fb>72.829300000000003</fb>
    <v>9</v>
  </rv>
  <rv s="5">
    <fb>74.010000000000005</fb>
    <v>9</v>
  </rv>
  <rv s="5">
    <fb>42978</fb>
    <v>7</v>
  </rv>
  <rv s="5">
    <fb>27652811</fb>
    <v>8</v>
  </rv>
  <rv s="5">
    <fb>74.03</fb>
    <v>9</v>
  </rv>
  <rv s="5">
    <fb>74.959999999999994</fb>
    <v>9</v>
  </rv>
  <rv s="5">
    <fb>74.77</fb>
    <v>9</v>
  </rv>
  <rv s="5">
    <fb>42979</fb>
    <v>7</v>
  </rv>
  <rv s="5">
    <fb>21736161</fb>
    <v>8</v>
  </rv>
  <rv s="5">
    <fb>74.709999999999994</fb>
    <v>9</v>
  </rv>
  <rv s="5">
    <fb>74.739999999999995</fb>
    <v>9</v>
  </rv>
  <rv s="5">
    <fb>73.64</fb>
    <v>9</v>
  </rv>
  <rv s="5">
    <fb>73.94</fb>
    <v>9</v>
  </rv>
  <rv s="5">
    <fb>42983</fb>
    <v>7</v>
  </rv>
  <rv s="5">
    <fb>22242384</fb>
    <v>8</v>
  </rv>
  <rv s="5">
    <fb>73.89</fb>
    <v>9</v>
  </rv>
  <rv s="5">
    <fb>72.98</fb>
    <v>9</v>
  </rv>
  <rv s="5">
    <fb>73.61</fb>
    <v>9</v>
  </rv>
  <rv s="5">
    <fb>42984</fb>
    <v>7</v>
  </rv>
  <rv s="5">
    <fb>16535785</fb>
    <v>8</v>
  </rv>
  <rv s="5">
    <fb>73.739999999999995</fb>
    <v>9</v>
  </rv>
  <rv s="5">
    <fb>73.400000000000006</fb>
    <v>9</v>
  </rv>
  <rv s="5">
    <fb>42985</fb>
    <v>7</v>
  </rv>
  <rv s="5">
    <fb>17471200</fb>
    <v>8</v>
  </rv>
  <rv s="5">
    <fb>73.680000000000007</fb>
    <v>9</v>
  </rv>
  <rv s="5">
    <fb>74.599999999999994</fb>
    <v>9</v>
  </rv>
  <rv s="5">
    <fb>42986</fb>
    <v>7</v>
  </rv>
  <rv s="5">
    <fb>14703816</fb>
    <v>8</v>
  </rv>
  <rv s="5">
    <fb>74.33</fb>
    <v>9</v>
  </rv>
  <rv s="5">
    <fb>74.44</fb>
    <v>9</v>
  </rv>
  <rv s="5">
    <fb>73.84</fb>
    <v>9</v>
  </rv>
  <rv s="5">
    <fb>73.98</fb>
    <v>9</v>
  </rv>
  <rv s="5">
    <fb>42989</fb>
    <v>7</v>
  </rv>
  <rv s="5">
    <fb>17910383</fb>
    <v>8</v>
  </rv>
  <rv s="5">
    <fb>74.944999999999993</fb>
    <v>9</v>
  </rv>
  <rv s="5">
    <fb>74.760000000000005</fb>
    <v>9</v>
  </rv>
  <rv s="5">
    <fb>42990</fb>
    <v>7</v>
  </rv>
  <rv s="5">
    <fb>14394850</fb>
    <v>8</v>
  </rv>
  <rv s="5">
    <fb>75.239999999999995</fb>
    <v>9</v>
  </rv>
  <rv s="5">
    <fb>74.37</fb>
    <v>9</v>
  </rv>
  <rv s="5">
    <fb>74.680000000000007</fb>
    <v>9</v>
  </rv>
  <rv s="5">
    <fb>42991</fb>
    <v>7</v>
  </rv>
  <rv s="5">
    <fb>13380802</fb>
    <v>8</v>
  </rv>
  <rv s="5">
    <fb>74.930000000000007</fb>
    <v>9</v>
  </rv>
  <rv s="5">
    <fb>75.23</fb>
    <v>9</v>
  </rv>
  <rv s="5">
    <fb>74.55</fb>
    <v>9</v>
  </rv>
  <rv s="5">
    <fb>75.209999999999994</fb>
    <v>9</v>
  </rv>
  <rv s="5">
    <fb>42992</fb>
    <v>7</v>
  </rv>
  <rv s="5">
    <fb>15733914</fb>
    <v>8</v>
  </rv>
  <rv s="5">
    <fb>75</fb>
    <v>9</v>
  </rv>
  <rv s="5">
    <fb>75.489999999999995</fb>
    <v>9</v>
  </rv>
  <rv s="5">
    <fb>74.52</fb>
    <v>9</v>
  </rv>
  <rv s="5">
    <fb>42993</fb>
    <v>7</v>
  </rv>
  <rv s="5">
    <fb>38578441</fb>
    <v>8</v>
  </rv>
  <rv s="5">
    <fb>74.83</fb>
    <v>9</v>
  </rv>
  <rv s="5">
    <fb>75.39</fb>
    <v>9</v>
  </rv>
  <rv s="5">
    <fb>74.069999999999993</fb>
    <v>9</v>
  </rv>
  <rv s="5">
    <fb>75.31</fb>
    <v>9</v>
  </rv>
  <rv s="5">
    <fb>42996</fb>
    <v>7</v>
  </rv>
  <rv s="5">
    <fb>23306959</fb>
    <v>8</v>
  </rv>
  <rv s="5">
    <fb>75.97</fb>
    <v>9</v>
  </rv>
  <rv s="5">
    <fb>75.040000000000006</fb>
    <v>9</v>
  </rv>
  <rv s="5">
    <fb>75.16</fb>
    <v>9</v>
  </rv>
  <rv s="5">
    <fb>42997</fb>
    <v>7</v>
  </rv>
  <rv s="5">
    <fb>16093344</fb>
    <v>8</v>
  </rv>
  <rv s="5">
    <fb>75.709999999999994</fb>
    <v>9</v>
  </rv>
  <rv s="5">
    <fb>75.010000000000005</fb>
    <v>9</v>
  </rv>
  <rv s="5">
    <fb>75.44</fb>
    <v>9</v>
  </rv>
  <rv s="5">
    <fb>42998</fb>
    <v>7</v>
  </rv>
  <rv s="5">
    <fb>21587878</fb>
    <v>8</v>
  </rv>
  <rv s="5">
    <fb>75.349999999999994</fb>
    <v>9</v>
  </rv>
  <rv s="5">
    <fb>75.55</fb>
    <v>9</v>
  </rv>
  <rv s="5">
    <fb>74.94</fb>
    <v>9</v>
  </rv>
  <rv s="5">
    <fb>42999</fb>
    <v>7</v>
  </rv>
  <rv s="5">
    <fb>19186140</fb>
    <v>8</v>
  </rv>
  <rv s="5">
    <fb>75.11</fb>
    <v>9</v>
  </rv>
  <rv s="5">
    <fb>74.11</fb>
    <v>9</v>
  </rv>
  <rv s="5">
    <fb>74.209999999999994</fb>
    <v>9</v>
  </rv>
  <rv s="5">
    <fb>43000</fb>
    <v>7</v>
  </rv>
  <rv s="5">
    <fb>14111365</fb>
    <v>8</v>
  </rv>
  <rv s="5">
    <fb>73.989999999999995</fb>
    <v>9</v>
  </rv>
  <rv s="5">
    <fb>74.510000000000005</fb>
    <v>9</v>
  </rv>
  <rv s="5">
    <fb>73.849999999999994</fb>
    <v>9</v>
  </rv>
  <rv s="5">
    <fb>74.41</fb>
    <v>9</v>
  </rv>
  <rv s="5">
    <fb>43003</fb>
    <v>7</v>
  </rv>
  <rv s="5">
    <fb>24149163</fb>
    <v>8</v>
  </rv>
  <rv s="5">
    <fb>74.09</fb>
    <v>9</v>
  </rv>
  <rv s="5">
    <fb>74.25</fb>
    <v>9</v>
  </rv>
  <rv s="5">
    <fb>72.92</fb>
    <v>9</v>
  </rv>
  <rv s="5">
    <fb>73.260000000000005</fb>
    <v>9</v>
  </rv>
  <rv s="5">
    <fb>43004</fb>
    <v>7</v>
  </rv>
  <rv s="5">
    <fb>18019577</fb>
    <v>8</v>
  </rv>
  <rv s="5">
    <fb>73.67</fb>
    <v>9</v>
  </rv>
  <rv s="5">
    <fb>72.989999999999995</fb>
    <v>9</v>
  </rv>
  <rv s="5">
    <fb>43005</fb>
    <v>7</v>
  </rv>
  <rv s="5">
    <fb>19565135</fb>
    <v>8</v>
  </rv>
  <rv s="5">
    <fb>73.55</fb>
    <v>9</v>
  </rv>
  <rv s="5">
    <fb>74.17</fb>
    <v>9</v>
  </rv>
  <rv s="5">
    <fb>43006</fb>
    <v>7</v>
  </rv>
  <rv s="5">
    <fb>10883787</fb>
    <v>8</v>
  </rv>
  <rv s="5">
    <fb>73.540000000000006</fb>
    <v>9</v>
  </rv>
  <rv s="5">
    <fb>73.97</fb>
    <v>9</v>
  </rv>
  <rv s="5">
    <fb>43007</fb>
    <v>7</v>
  </rv>
  <rv s="5">
    <fb>17079114</fb>
    <v>8</v>
  </rv>
  <rv s="5">
    <fb>74.534999999999997</fb>
    <v>9</v>
  </rv>
  <rv s="5">
    <fb>73.88</fb>
    <v>9</v>
  </rv>
  <rv s="5">
    <fb>74.489999999999995</fb>
    <v>9</v>
  </rv>
  <rv s="5">
    <fb>43010</fb>
    <v>7</v>
  </rv>
  <rv s="5">
    <fb>15304762</fb>
    <v>8</v>
  </rv>
  <rv s="5">
    <fb>74.295000000000002</fb>
    <v>9</v>
  </rv>
  <rv s="5">
    <fb>74.61</fb>
    <v>9</v>
  </rv>
  <rv s="5">
    <fb>43011</fb>
    <v>7</v>
  </rv>
  <rv s="5">
    <fb>12190403</fb>
    <v>8</v>
  </rv>
  <rv s="5">
    <fb>74.67</fb>
    <v>9</v>
  </rv>
  <rv s="5">
    <fb>74.88</fb>
    <v>9</v>
  </rv>
  <rv s="5">
    <fb>74.194999999999993</fb>
    <v>9</v>
  </rv>
  <rv s="5">
    <fb>74.260000000000005</fb>
    <v>9</v>
  </rv>
  <rv s="5">
    <fb>43012</fb>
    <v>7</v>
  </rv>
  <rv s="5">
    <fb>13317681</fb>
    <v>8</v>
  </rv>
  <rv s="5">
    <fb>74</fb>
    <v>9</v>
  </rv>
  <rv s="5">
    <fb>74.72</fb>
    <v>9</v>
  </rv>
  <rv s="5">
    <fb>73.709999999999994</fb>
    <v>9</v>
  </rv>
  <rv s="5">
    <fb>74.69</fb>
    <v>9</v>
  </rv>
  <rv s="5">
    <fb>43013</fb>
    <v>7</v>
  </rv>
  <rv s="5">
    <fb>21195261</fb>
    <v>8</v>
  </rv>
  <rv s="5">
    <fb>75.22</fb>
    <v>9</v>
  </rv>
  <rv s="5">
    <fb>76.12</fb>
    <v>9</v>
  </rv>
  <rv s="5">
    <fb>43014</fb>
    <v>7</v>
  </rv>
  <rv s="5">
    <fb>13959814</fb>
    <v>8</v>
  </rv>
  <rv s="5">
    <fb>75.67</fb>
    <v>9</v>
  </rv>
  <rv s="5">
    <fb>76.03</fb>
    <v>9</v>
  </rv>
  <rv s="5">
    <fb>75.540000000000006</fb>
    <v>9</v>
  </rv>
  <rv s="5">
    <fb>76</fb>
    <v>9</v>
  </rv>
  <rv s="5">
    <fb>43017</fb>
    <v>7</v>
  </rv>
  <rv s="5">
    <fb>11386502</fb>
    <v>8</v>
  </rv>
  <rv s="5">
    <fb>76.55</fb>
    <v>9</v>
  </rv>
  <rv s="5">
    <fb>75.86</fb>
    <v>9</v>
  </rv>
  <rv s="5">
    <fb>76.290000000000006</fb>
    <v>9</v>
  </rv>
  <rv s="5">
    <fb>43018</fb>
    <v>7</v>
  </rv>
  <rv s="5">
    <fb>13944545</fb>
    <v>8</v>
  </rv>
  <rv s="5">
    <fb>76.33</fb>
    <v>9</v>
  </rv>
  <rv s="5">
    <fb>76.63</fb>
    <v>9</v>
  </rv>
  <rv s="5">
    <fb>76.14</fb>
    <v>9</v>
  </rv>
  <rv s="5">
    <fb>43019</fb>
    <v>7</v>
  </rv>
  <rv s="5">
    <fb>15388898</fb>
    <v>8</v>
  </rv>
  <rv s="5">
    <fb>76.36</fb>
    <v>9</v>
  </rv>
  <rv s="5">
    <fb>76.459999999999994</fb>
    <v>9</v>
  </rv>
  <rv s="5">
    <fb>75.95</fb>
    <v>9</v>
  </rv>
  <rv s="5">
    <fb>76.42</fb>
    <v>9</v>
  </rv>
  <rv s="5">
    <fb>43020</fb>
    <v>7</v>
  </rv>
  <rv s="5">
    <fb>16876538</fb>
    <v>8</v>
  </rv>
  <rv s="5">
    <fb>76.489999999999995</fb>
    <v>9</v>
  </rv>
  <rv s="5">
    <fb>77.290000000000006</fb>
    <v>9</v>
  </rv>
  <rv s="5">
    <fb>76.37</fb>
    <v>9</v>
  </rv>
  <rv s="5">
    <fb>77.12</fb>
    <v>9</v>
  </rv>
  <rv s="5">
    <fb>43021</fb>
    <v>7</v>
  </rv>
  <rv s="5">
    <fb>15335742</fb>
    <v>8</v>
  </rv>
  <rv s="5">
    <fb>77.59</fb>
    <v>9</v>
  </rv>
  <rv s="5">
    <fb>77.87</fb>
    <v>9</v>
  </rv>
  <rv s="5">
    <fb>77.489999999999995</fb>
    <v>9</v>
  </rv>
  <rv s="5">
    <fb>43024</fb>
    <v>7</v>
  </rv>
  <rv s="5">
    <fb>12380093</fb>
    <v>8</v>
  </rv>
  <rv s="5">
    <fb>77.42</fb>
    <v>9</v>
  </rv>
  <rv s="5">
    <fb>77.81</fb>
    <v>9</v>
  </rv>
  <rv s="5">
    <fb>77.349999999999994</fb>
    <v>9</v>
  </rv>
  <rv s="5">
    <fb>77.650000000000006</fb>
    <v>9</v>
  </rv>
  <rv s="5">
    <fb>43025</fb>
    <v>7</v>
  </rv>
  <rv s="5">
    <fb>16823989</fb>
    <v>8</v>
  </rv>
  <rv s="5">
    <fb>77.47</fb>
    <v>9</v>
  </rv>
  <rv s="5">
    <fb>77.62</fb>
    <v>9</v>
  </rv>
  <rv s="5">
    <fb>77.25</fb>
    <v>9</v>
  </rv>
  <rv s="5">
    <fb>43026</fb>
    <v>7</v>
  </rv>
  <rv s="5">
    <fb>13300701</fb>
    <v>8</v>
  </rv>
  <rv s="5">
    <fb>77.67</fb>
    <v>9</v>
  </rv>
  <rv s="5">
    <fb>77.849999999999994</fb>
    <v>9</v>
  </rv>
  <rv s="5">
    <fb>77.37</fb>
    <v>9</v>
  </rv>
  <rv s="5">
    <fb>77.61</fb>
    <v>9</v>
  </rv>
  <rv s="5">
    <fb>43027</fb>
    <v>7</v>
  </rv>
  <rv s="5">
    <fb>15092758</fb>
    <v>8</v>
  </rv>
  <rv s="5">
    <fb>77.569999999999993</fb>
    <v>9</v>
  </rv>
  <rv s="5">
    <fb>77.930000000000007</fb>
    <v>9</v>
  </rv>
  <rv s="5">
    <fb>77.91</fb>
    <v>9</v>
  </rv>
  <rv s="5">
    <fb>43028</fb>
    <v>7</v>
  </rv>
  <rv s="5">
    <fb>22866426</fb>
    <v>8</v>
  </rv>
  <rv s="5">
    <fb>78.319999999999993</fb>
    <v>9</v>
  </rv>
  <rv s="5">
    <fb>78.97</fb>
    <v>9</v>
  </rv>
  <rv s="5">
    <fb>78.22</fb>
    <v>9</v>
  </rv>
  <rv s="5">
    <fb>78.81</fb>
    <v>9</v>
  </rv>
  <rv s="5">
    <fb>43031</fb>
    <v>7</v>
  </rv>
  <rv s="5">
    <fb>20627173</fb>
    <v>8</v>
  </rv>
  <rv s="5">
    <fb>78.989999999999995</fb>
    <v>9</v>
  </rv>
  <rv s="5">
    <fb>79.34</fb>
    <v>9</v>
  </rv>
  <rv s="5">
    <fb>78.760000000000005</fb>
    <v>9</v>
  </rv>
  <rv s="5">
    <fb>78.83</fb>
    <v>9</v>
  </rv>
  <rv s="5">
    <fb>43032</fb>
    <v>7</v>
  </rv>
  <rv s="5">
    <fb>17517182</fb>
    <v>8</v>
  </rv>
  <rv s="5">
    <fb>78.900000000000006</fb>
    <v>9</v>
  </rv>
  <rv s="5">
    <fb>79.2</fb>
    <v>9</v>
  </rv>
  <rv s="5">
    <fb>78.459999999999994</fb>
    <v>9</v>
  </rv>
  <rv s="5">
    <fb>78.86</fb>
    <v>9</v>
  </rv>
  <rv s="5">
    <fb>43033</fb>
    <v>7</v>
  </rv>
  <rv s="5">
    <fb>20410808</fb>
    <v>8</v>
  </rv>
  <rv s="5">
    <fb>78.58</fb>
    <v>9</v>
  </rv>
  <rv s="5">
    <fb>79.099999999999994</fb>
    <v>9</v>
  </rv>
  <rv s="5">
    <fb>78.010000000000005</fb>
    <v>9</v>
  </rv>
  <rv s="5">
    <fb>78.63</fb>
    <v>9</v>
  </rv>
  <rv s="5">
    <fb>43034</fb>
    <v>7</v>
  </rv>
  <rv s="5">
    <fb>32120717</fb>
    <v>8</v>
  </rv>
  <rv s="5">
    <fb>79.42</fb>
    <v>9</v>
  </rv>
  <rv s="5">
    <fb>78.75</fb>
    <v>9</v>
  </rv>
  <rv s="5">
    <fb>43035</fb>
    <v>7</v>
  </rv>
  <rv s="5">
    <fb>71066729</fb>
    <v>8</v>
  </rv>
  <rv s="5">
    <fb>84.37</fb>
    <v>9</v>
  </rv>
  <rv s="5">
    <fb>86.2</fb>
    <v>9</v>
  </rv>
  <rv s="5">
    <fb>83.61</fb>
    <v>9</v>
  </rv>
  <rv s="5">
    <fb>83.81</fb>
    <v>9</v>
  </rv>
  <rv s="5">
    <fb>43038</fb>
    <v>7</v>
  </rv>
  <rv s="5">
    <fb>31756653</fb>
    <v>8</v>
  </rv>
  <rv s="5">
    <fb>83.7</fb>
    <v>9</v>
  </rv>
  <rv s="5">
    <fb>84.325000000000003</fb>
    <v>9</v>
  </rv>
  <rv s="5">
    <fb>83.105000000000004</fb>
    <v>9</v>
  </rv>
  <rv s="5">
    <fb>83.89</fb>
    <v>9</v>
  </rv>
  <rv s="5">
    <fb>43039</fb>
    <v>7</v>
  </rv>
  <rv s="5">
    <fb>27086575</fb>
    <v>8</v>
  </rv>
  <rv s="5">
    <fb>84.36</fb>
    <v>9</v>
  </rv>
  <rv s="5">
    <fb>83.11</fb>
    <v>9</v>
  </rv>
  <rv s="5">
    <fb>83.18</fb>
    <v>9</v>
  </rv>
  <rv s="5">
    <fb>43040</fb>
    <v>7</v>
  </rv>
  <rv s="5">
    <fb>22307371</fb>
    <v>8</v>
  </rv>
  <rv s="5">
    <fb>83.68</fb>
    <v>9</v>
  </rv>
  <rv s="5">
    <fb>83.76</fb>
    <v>9</v>
  </rv>
  <rv s="5">
    <fb>82.88</fb>
    <v>9</v>
  </rv>
  <rv s="5">
    <fb>43041</fb>
    <v>7</v>
  </rv>
  <rv s="5">
    <fb>23992945</fb>
    <v>8</v>
  </rv>
  <rv s="5">
    <fb>83.35</fb>
    <v>9</v>
  </rv>
  <rv s="5">
    <fb>84.46</fb>
    <v>9</v>
  </rv>
  <rv s="5">
    <fb>83.12</fb>
    <v>9</v>
  </rv>
  <rv s="5">
    <fb>84.05</fb>
    <v>9</v>
  </rv>
  <rv s="5">
    <fb>43042</fb>
    <v>7</v>
  </rv>
  <rv s="5">
    <fb>17633543</fb>
    <v>8</v>
  </rv>
  <rv s="5">
    <fb>84.08</fb>
    <v>9</v>
  </rv>
  <rv s="5">
    <fb>84.54</fb>
    <v>9</v>
  </rv>
  <rv s="5">
    <fb>83.4</fb>
    <v>9</v>
  </rv>
  <rv s="5">
    <fb>84.14</fb>
    <v>9</v>
  </rv>
  <rv s="5">
    <fb>43045</fb>
    <v>7</v>
  </rv>
  <rv s="5">
    <fb>19860852</fb>
    <v>8</v>
  </rv>
  <rv s="5">
    <fb>84.2</fb>
    <v>9</v>
  </rv>
  <rv s="5">
    <fb>84.7</fb>
    <v>9</v>
  </rv>
  <rv s="5">
    <fb>84.082499999999996</fb>
    <v>9</v>
  </rv>
  <rv s="5">
    <fb>84.47</fb>
    <v>9</v>
  </rv>
  <rv s="5">
    <fb>43046</fb>
    <v>7</v>
  </rv>
  <rv s="5">
    <fb>17939727</fb>
    <v>8</v>
  </rv>
  <rv s="5">
    <fb>84.77</fb>
    <v>9</v>
  </rv>
  <rv s="5">
    <fb>84.9</fb>
    <v>9</v>
  </rv>
  <rv s="5">
    <fb>83.93</fb>
    <v>9</v>
  </rv>
  <rv s="5">
    <fb>84.27</fb>
    <v>9</v>
  </rv>
  <rv s="5">
    <fb>43047</fb>
    <v>7</v>
  </rv>
  <rv s="5">
    <fb>18034170</fb>
    <v>8</v>
  </rv>
  <rv s="5">
    <fb>84.61</fb>
    <v>9</v>
  </rv>
  <rv s="5">
    <fb>83.83</fb>
    <v>9</v>
  </rv>
  <rv s="5">
    <fb>84.56</fb>
    <v>9</v>
  </rv>
  <rv s="5">
    <fb>43048</fb>
    <v>7</v>
  </rv>
  <rv s="5">
    <fb>21178356</fb>
    <v>8</v>
  </rv>
  <rv s="5">
    <fb>84.11</fb>
    <v>9</v>
  </rv>
  <rv s="5">
    <fb>82.9</fb>
    <v>9</v>
  </rv>
  <rv s="5">
    <fb>84.09</fb>
    <v>9</v>
  </rv>
  <rv s="5">
    <fb>43049</fb>
    <v>7</v>
  </rv>
  <rv s="5">
    <fb>19397793</fb>
    <v>8</v>
  </rv>
  <rv s="5">
    <fb>83.79</fb>
    <v>9</v>
  </rv>
  <rv s="5">
    <fb>84.094999999999999</fb>
    <v>9</v>
  </rv>
  <rv s="5">
    <fb>83.23</fb>
    <v>9</v>
  </rv>
  <rv s="5">
    <fb>83.87</fb>
    <v>9</v>
  </rv>
  <rv s="5">
    <fb>43052</fb>
    <v>7</v>
  </rv>
  <rv s="5">
    <fb>14196896</fb>
    <v>8</v>
  </rv>
  <rv s="5">
    <fb>83.66</fb>
    <v>9</v>
  </rv>
  <rv s="5">
    <fb>83.94</fb>
    <v>9</v>
  </rv>
  <rv s="5">
    <fb>83.46</fb>
    <v>9</v>
  </rv>
  <rv s="5">
    <fb>43053</fb>
    <v>7</v>
  </rv>
  <rv s="5">
    <fb>18801280</fb>
    <v>8</v>
  </rv>
  <rv s="5">
    <fb>83.5</fb>
    <v>9</v>
  </rv>
  <rv s="5">
    <fb>84.1</fb>
    <v>9</v>
  </rv>
  <rv s="5">
    <fb>82.98</fb>
    <v>9</v>
  </rv>
  <rv s="5">
    <fb>43054</fb>
    <v>7</v>
  </rv>
  <rv s="5">
    <fb>19383102</fb>
    <v>8</v>
  </rv>
  <rv s="5">
    <fb>83.47</fb>
    <v>9</v>
  </rv>
  <rv s="5">
    <fb>83.69</fb>
    <v>9</v>
  </rv>
  <rv s="5">
    <fb>82.69</fb>
    <v>9</v>
  </rv>
  <rv s="5">
    <fb>43055</fb>
    <v>7</v>
  </rv>
  <rv s="5">
    <fb>20962750</fb>
    <v>8</v>
  </rv>
  <rv s="5">
    <fb>83.1</fb>
    <v>9</v>
  </rv>
  <rv s="5">
    <fb>83.42</fb>
    <v>9</v>
  </rv>
  <rv s="5">
    <fb>82.94</fb>
    <v>9</v>
  </rv>
  <rv s="5">
    <fb>83.2</fb>
    <v>9</v>
  </rv>
  <rv s="5">
    <fb>43056</fb>
    <v>7</v>
  </rv>
  <rv s="5">
    <fb>22078993</fb>
    <v>8</v>
  </rv>
  <rv s="5">
    <fb>82.24</fb>
    <v>9</v>
  </rv>
  <rv s="5">
    <fb>82.4</fb>
    <v>9</v>
  </rv>
  <rv s="5">
    <fb>43059</fb>
    <v>7</v>
  </rv>
  <rv s="5">
    <fb>16314978</fb>
    <v>8</v>
  </rv>
  <rv s="5">
    <fb>82.59</fb>
    <v>9</v>
  </rv>
  <rv s="5">
    <fb>82.25</fb>
    <v>9</v>
  </rv>
  <rv s="5">
    <fb>82.53</fb>
    <v>9</v>
  </rv>
  <rv s="5">
    <fb>43060</fb>
    <v>7</v>
  </rv>
  <rv s="5">
    <fb>21237454</fb>
    <v>8</v>
  </rv>
  <rv s="5">
    <fb>82.74</fb>
    <v>9</v>
  </rv>
  <rv s="5">
    <fb>83.84</fb>
    <v>9</v>
  </rv>
  <rv s="5">
    <fb>83.72</fb>
    <v>9</v>
  </rv>
  <rv s="5">
    <fb>43061</fb>
    <v>7</v>
  </rv>
  <rv s="5">
    <fb>20553089</fb>
    <v>8</v>
  </rv>
  <rv s="5">
    <fb>83.9</fb>
    <v>9</v>
  </rv>
  <rv s="5">
    <fb>83.04</fb>
    <v>9</v>
  </rv>
  <rv s="5">
    <fb>43063</fb>
    <v>7</v>
  </rv>
  <rv s="5">
    <fb>7425603</fb>
    <v>8</v>
  </rv>
  <rv s="5">
    <fb>83.01</fb>
    <v>9</v>
  </rv>
  <rv s="5">
    <fb>83.43</fb>
    <v>9</v>
  </rv>
  <rv s="5">
    <fb>82.78</fb>
    <v>9</v>
  </rv>
  <rv s="5">
    <fb>83.26</fb>
    <v>9</v>
  </rv>
  <rv s="5">
    <fb>43066</fb>
    <v>7</v>
  </rv>
  <rv s="5">
    <fb>18265242</fb>
    <v>8</v>
  </rv>
  <rv s="5">
    <fb>83.31</fb>
    <v>9</v>
  </rv>
  <rv s="5">
    <fb>83.98</fb>
    <v>9</v>
  </rv>
  <rv s="5">
    <fb>83.3</fb>
    <v>9</v>
  </rv>
  <rv s="5">
    <fb>43067</fb>
    <v>7</v>
  </rv>
  <rv s="5">
    <fb>21925959</fb>
    <v>8</v>
  </rv>
  <rv s="5">
    <fb>84.07</fb>
    <v>9</v>
  </rv>
  <rv s="5">
    <fb>85.06</fb>
    <v>9</v>
  </rv>
  <rv s="5">
    <fb>84.02</fb>
    <v>9</v>
  </rv>
  <rv s="5">
    <fb>84.88</fb>
    <v>9</v>
  </rv>
  <rv s="5">
    <fb>43068</fb>
    <v>7</v>
  </rv>
  <rv s="5">
    <fb>27381109</fb>
    <v>8</v>
  </rv>
  <rv s="5">
    <fb>84.71</fb>
    <v>9</v>
  </rv>
  <rv s="5">
    <fb>84.917199999999994</fb>
    <v>9</v>
  </rv>
  <rv s="5">
    <fb>83.174999999999997</fb>
    <v>9</v>
  </rv>
  <rv s="5">
    <fb>83.34</fb>
    <v>9</v>
  </rv>
  <rv s="5">
    <fb>43069</fb>
    <v>7</v>
  </rv>
  <rv s="5">
    <fb>33054647</fb>
    <v>8</v>
  </rv>
  <rv s="5">
    <fb>83.51</fb>
    <v>9</v>
  </rv>
  <rv s="5">
    <fb>84.52</fb>
    <v>9</v>
  </rv>
  <rv s="5">
    <fb>84.17</fb>
    <v>9</v>
  </rv>
  <rv s="5">
    <fb>43070</fb>
    <v>7</v>
  </rv>
  <rv s="5">
    <fb>29532132</fb>
    <v>8</v>
  </rv>
  <rv s="5">
    <fb>83.6</fb>
    <v>9</v>
  </rv>
  <rv s="5">
    <fb>84.81</fb>
    <v>9</v>
  </rv>
  <rv s="5">
    <fb>83.22</fb>
    <v>9</v>
  </rv>
  <rv s="5">
    <fb>84.26</fb>
    <v>9</v>
  </rv>
  <rv s="5">
    <fb>43073</fb>
    <v>7</v>
  </rv>
  <rv s="5">
    <fb>39094880</fb>
    <v>8</v>
  </rv>
  <rv s="5">
    <fb>84.42</fb>
    <v>9</v>
  </rv>
  <rv s="5">
    <fb>84.429900000000004</fb>
    <v>9</v>
  </rv>
  <rv s="5">
    <fb>80.7</fb>
    <v>9</v>
  </rv>
  <rv s="5">
    <fb>81.08</fb>
    <v>9</v>
  </rv>
  <rv s="5">
    <fb>43074</fb>
    <v>7</v>
  </rv>
  <rv s="5">
    <fb>26152261</fb>
    <v>8</v>
  </rv>
  <rv s="5">
    <fb>81.34</fb>
    <v>9</v>
  </rv>
  <rv s="5">
    <fb>82.68</fb>
    <v>9</v>
  </rv>
  <rv s="5">
    <fb>80.980099999999993</fb>
    <v>9</v>
  </rv>
  <rv s="5">
    <fb>81.59</fb>
    <v>9</v>
  </rv>
  <rv s="5">
    <fb>43075</fb>
    <v>7</v>
  </rv>
  <rv s="5">
    <fb>26162054</fb>
    <v>8</v>
  </rv>
  <rv s="5">
    <fb>81.55</fb>
    <v>9</v>
  </rv>
  <rv s="5">
    <fb>83.14</fb>
    <v>9</v>
  </rv>
  <rv s="5">
    <fb>81.430000000000007</fb>
    <v>9</v>
  </rv>
  <rv s="5">
    <fb>43076</fb>
    <v>7</v>
  </rv>
  <rv s="5">
    <fb>23184547</fb>
    <v>8</v>
  </rv>
  <rv s="5">
    <fb>82.54</fb>
    <v>9</v>
  </rv>
  <rv s="5">
    <fb>82.8</fb>
    <v>9</v>
  </rv>
  <rv s="5">
    <fb>82</fb>
    <v>9</v>
  </rv>
  <rv s="5">
    <fb>82.49</fb>
    <v>9</v>
  </rv>
  <rv s="5">
    <fb>43077</fb>
    <v>7</v>
  </rv>
  <rv s="5">
    <fb>24489106</fb>
    <v>8</v>
  </rv>
  <rv s="5">
    <fb>83.63</fb>
    <v>9</v>
  </rv>
  <rv s="5">
    <fb>84.58</fb>
    <v>9</v>
  </rv>
  <rv s="5">
    <fb>83.33</fb>
    <v>9</v>
  </rv>
  <rv s="5">
    <fb>84.16</fb>
    <v>9</v>
  </rv>
  <rv s="5">
    <fb>43080</fb>
    <v>7</v>
  </rv>
  <rv s="5">
    <fb>22857854</fb>
    <v>8</v>
  </rv>
  <rv s="5">
    <fb>84.29</fb>
    <v>9</v>
  </rv>
  <rv s="5">
    <fb>85.37</fb>
    <v>9</v>
  </rv>
  <rv s="5">
    <fb>84.12</fb>
    <v>9</v>
  </rv>
  <rv s="5">
    <fb>85.23</fb>
    <v>9</v>
  </rv>
  <rv s="5">
    <fb>43081</fb>
    <v>7</v>
  </rv>
  <rv s="5">
    <fb>23924105</fb>
    <v>8</v>
  </rv>
  <rv s="5">
    <fb>85.31</fb>
    <v>9</v>
  </rv>
  <rv s="5">
    <fb>86.05</fb>
    <v>9</v>
  </rv>
  <rv s="5">
    <fb>85.08</fb>
    <v>9</v>
  </rv>
  <rv s="5">
    <fb>85.58</fb>
    <v>9</v>
  </rv>
  <rv s="5">
    <fb>43082</fb>
    <v>7</v>
  </rv>
  <rv s="5">
    <fb>22062679</fb>
    <v>8</v>
  </rv>
  <rv s="5">
    <fb>85.74</fb>
    <v>9</v>
  </rv>
  <rv s="5">
    <fb>86</fb>
    <v>9</v>
  </rv>
  <rv s="5">
    <fb>85.17</fb>
    <v>9</v>
  </rv>
  <rv s="5">
    <fb>85.35</fb>
    <v>9</v>
  </rv>
  <rv s="5">
    <fb>43083</fb>
    <v>7</v>
  </rv>
  <rv s="5">
    <fb>19305961</fb>
    <v>8</v>
  </rv>
  <rv s="5">
    <fb>85.43</fb>
    <v>9</v>
  </rv>
  <rv s="5">
    <fb>85.873900000000006</fb>
    <v>9</v>
  </rv>
  <rv s="5">
    <fb>84.53</fb>
    <v>9</v>
  </rv>
  <rv s="5">
    <fb>84.69</fb>
    <v>9</v>
  </rv>
  <rv s="5">
    <fb>43084</fb>
    <v>7</v>
  </rv>
  <rv s="5">
    <fb>53936687</fb>
    <v>8</v>
  </rv>
  <rv s="5">
    <fb>85.26</fb>
    <v>9</v>
  </rv>
  <rv s="5">
    <fb>87.09</fb>
    <v>9</v>
  </rv>
  <rv s="5">
    <fb>86.85</fb>
    <v>9</v>
  </rv>
  <rv s="5">
    <fb>43087</fb>
    <v>7</v>
  </rv>
  <rv s="5">
    <fb>22283752</fb>
    <v>8</v>
  </rv>
  <rv s="5">
    <fb>87.12</fb>
    <v>9</v>
  </rv>
  <rv s="5">
    <fb>87.499899999999997</fb>
    <v>9</v>
  </rv>
  <rv s="5">
    <fb>86.23</fb>
    <v>9</v>
  </rv>
  <rv s="5">
    <fb>86.38</fb>
    <v>9</v>
  </rv>
  <rv s="5">
    <fb>43088</fb>
    <v>7</v>
  </rv>
  <rv s="5">
    <fb>23524787</fb>
    <v>8</v>
  </rv>
  <rv s="5">
    <fb>86.35</fb>
    <v>9</v>
  </rv>
  <rv s="5">
    <fb>85.27</fb>
    <v>9</v>
  </rv>
  <rv s="5">
    <fb>85.83</fb>
    <v>9</v>
  </rv>
  <rv s="5">
    <fb>43089</fb>
    <v>7</v>
  </rv>
  <rv s="5">
    <fb>23674931</fb>
    <v>8</v>
  </rv>
  <rv s="5">
    <fb>86.3</fb>
    <v>9</v>
  </rv>
  <rv s="5">
    <fb>85.52</fb>
    <v>9</v>
  </rv>
  <rv s="5">
    <fb>43090</fb>
    <v>7</v>
  </rv>
  <rv s="5">
    <fb>17990745</fb>
    <v>8</v>
  </rv>
  <rv s="5">
    <fb>86.1</fb>
    <v>9</v>
  </rv>
  <rv s="5">
    <fb>85.4</fb>
    <v>9</v>
  </rv>
  <rv s="5">
    <fb>85.5</fb>
    <v>9</v>
  </rv>
  <rv s="5">
    <fb>43091</fb>
    <v>7</v>
  </rv>
  <rv s="5">
    <fb>14145841</fb>
    <v>8</v>
  </rv>
  <rv s="5">
    <fb>85.63</fb>
    <v>9</v>
  </rv>
  <rv s="5">
    <fb>84.92</fb>
    <v>9</v>
  </rv>
  <rv s="5">
    <fb>85.51</fb>
    <v>9</v>
  </rv>
  <rv s="5">
    <fb>43095</fb>
    <v>7</v>
  </rv>
  <rv s="5">
    <fb>9891237</fb>
    <v>8</v>
  </rv>
  <rv s="5">
    <fb>85.534599999999998</fb>
    <v>9</v>
  </rv>
  <rv s="5">
    <fb>85.03</fb>
    <v>9</v>
  </rv>
  <rv s="5">
    <fb>43096</fb>
    <v>7</v>
  </rv>
  <rv s="5">
    <fb>14678025</fb>
    <v>8</v>
  </rv>
  <rv s="5">
    <fb>85.65</fb>
    <v>9</v>
  </rv>
  <rv s="5">
    <fb>85.98</fb>
    <v>9</v>
  </rv>
  <rv s="5">
    <fb>85.215000000000003</fb>
    <v>9</v>
  </rv>
  <rv s="5">
    <fb>85.71</fb>
    <v>9</v>
  </rv>
  <rv s="5">
    <fb>43097</fb>
    <v>7</v>
  </rv>
  <rv s="5">
    <fb>10594344</fb>
    <v>8</v>
  </rv>
  <rv s="5">
    <fb>85.9</fb>
    <v>9</v>
  </rv>
  <rv s="5">
    <fb>85.93</fb>
    <v>9</v>
  </rv>
  <rv s="5">
    <fb>85.55</fb>
    <v>9</v>
  </rv>
  <rv s="5">
    <fb>85.72</fb>
    <v>9</v>
  </rv>
  <rv s="5">
    <fb>43098</fb>
    <v>7</v>
  </rv>
  <rv s="5">
    <fb>18717406</fb>
    <v>8</v>
  </rv>
  <rv s="5">
    <fb>85.54</fb>
    <v>9</v>
  </rv>
  <rv s="5">
    <fb>43102</fb>
    <v>7</v>
  </rv>
  <rv s="5">
    <fb>22483797</fb>
    <v>8</v>
  </rv>
  <rv s="5">
    <fb>86.125</fb>
    <v>9</v>
  </rv>
  <rv s="5">
    <fb>86.31</fb>
    <v>9</v>
  </rv>
  <rv s="5">
    <fb>85.95</fb>
    <v>9</v>
  </rv>
  <rv s="5">
    <fb>43103</fb>
    <v>7</v>
  </rv>
  <rv s="5">
    <fb>26061439</fb>
    <v>8</v>
  </rv>
  <rv s="5">
    <fb>86.055000000000007</fb>
    <v>9</v>
  </rv>
  <rv s="5">
    <fb>86.51</fb>
    <v>9</v>
  </rv>
  <rv s="5">
    <fb>85.97</fb>
    <v>9</v>
  </rv>
  <rv s="5">
    <fb>43104</fb>
    <v>7</v>
  </rv>
  <rv s="5">
    <fb>21911974</fb>
    <v>8</v>
  </rv>
  <rv s="5">
    <fb>86.59</fb>
    <v>9</v>
  </rv>
  <rv s="5">
    <fb>87.66</fb>
    <v>9</v>
  </rv>
  <rv s="5">
    <fb>86.57</fb>
    <v>9</v>
  </rv>
  <rv s="5">
    <fb>87.11</fb>
    <v>9</v>
  </rv>
  <rv s="5">
    <fb>43105</fb>
    <v>7</v>
  </rv>
  <rv s="5">
    <fb>23407110</fb>
    <v>8</v>
  </rv>
  <rv s="5">
    <fb>88.41</fb>
    <v>9</v>
  </rv>
  <rv s="5">
    <fb>87.43</fb>
    <v>9</v>
  </rv>
  <rv s="5">
    <fb>88.19</fb>
    <v>9</v>
  </rv>
  <rv s="5">
    <fb>43108</fb>
    <v>7</v>
  </rv>
  <rv s="5">
    <fb>22113049</fb>
    <v>8</v>
  </rv>
  <rv s="5">
    <fb>88.2</fb>
    <v>9</v>
  </rv>
  <rv s="5">
    <fb>88.58</fb>
    <v>9</v>
  </rv>
  <rv s="5">
    <fb>87.604600000000005</fb>
    <v>9</v>
  </rv>
  <rv s="5">
    <fb>88.28</fb>
    <v>9</v>
  </rv>
  <rv s="5">
    <fb>43109</fb>
    <v>7</v>
  </rv>
  <rv s="5">
    <fb>19484317</fb>
    <v>8</v>
  </rv>
  <rv s="5">
    <fb>88.65</fb>
    <v>9</v>
  </rv>
  <rv s="5">
    <fb>88.727199999999996</fb>
    <v>9</v>
  </rv>
  <rv s="5">
    <fb>87.86</fb>
    <v>9</v>
  </rv>
  <rv s="5">
    <fb>88.22</fb>
    <v>9</v>
  </rv>
  <rv s="5">
    <fb>43110</fb>
    <v>7</v>
  </rv>
  <rv s="5">
    <fb>18652201</fb>
    <v>8</v>
  </rv>
  <rv s="5">
    <fb>87.41</fb>
    <v>9</v>
  </rv>
  <rv s="5">
    <fb>87.82</fb>
    <v>9</v>
  </rv>
  <rv s="5">
    <fb>43111</fb>
    <v>7</v>
  </rv>
  <rv s="5">
    <fb>17808877</fb>
    <v>8</v>
  </rv>
  <rv s="5">
    <fb>88.13</fb>
    <v>9</v>
  </rv>
  <rv s="5">
    <fb>87.24</fb>
    <v>9</v>
  </rv>
  <rv s="5">
    <fb>88.08</fb>
    <v>9</v>
  </rv>
  <rv s="5">
    <fb>43112</fb>
    <v>7</v>
  </rv>
  <rv s="5">
    <fb>24271531</fb>
    <v>8</v>
  </rv>
  <rv s="5">
    <fb>88.67</fb>
    <v>9</v>
  </rv>
  <rv s="5">
    <fb>89.78</fb>
    <v>9</v>
  </rv>
  <rv s="5">
    <fb>88.45</fb>
    <v>9</v>
  </rv>
  <rv s="5">
    <fb>89.6</fb>
    <v>9</v>
  </rv>
  <rv s="5">
    <fb>43116</fb>
    <v>7</v>
  </rv>
  <rv s="5">
    <fb>36599736</fb>
    <v>8</v>
  </rv>
  <rv s="5">
    <fb>90.1</fb>
    <v>9</v>
  </rv>
  <rv s="5">
    <fb>90.79</fb>
    <v>9</v>
  </rv>
  <rv s="5">
    <fb>88.010400000000004</fb>
    <v>9</v>
  </rv>
  <rv s="5">
    <fb>88.35</fb>
    <v>9</v>
  </rv>
  <rv s="5">
    <fb>43117</fb>
    <v>7</v>
  </rv>
  <rv s="5">
    <fb>25621164</fb>
    <v>8</v>
  </rv>
  <rv s="5">
    <fb>89.08</fb>
    <v>9</v>
  </rv>
  <rv s="5">
    <fb>90.28</fb>
    <v>9</v>
  </rv>
  <rv s="5">
    <fb>88.75</fb>
    <v>9</v>
  </rv>
  <rv s="5">
    <fb>90.14</fb>
    <v>9</v>
  </rv>
  <rv s="5">
    <fb>43118</fb>
    <v>7</v>
  </rv>
  <rv s="5">
    <fb>24159683</fb>
    <v>8</v>
  </rv>
  <rv s="5">
    <fb>89.8</fb>
    <v>9</v>
  </rv>
  <rv s="5">
    <fb>90.67</fb>
    <v>9</v>
  </rv>
  <rv s="5">
    <fb>89.66</fb>
    <v>9</v>
  </rv>
  <rv s="5">
    <fb>43119</fb>
    <v>7</v>
  </rv>
  <rv s="5">
    <fb>36875013</fb>
    <v>8</v>
  </rv>
  <rv s="5">
    <fb>90.61</fb>
    <v>9</v>
  </rv>
  <rv s="5">
    <fb>90</fb>
    <v>9</v>
  </rv>
  <rv s="5">
    <fb>43122</fb>
    <v>7</v>
  </rv>
  <rv s="5">
    <fb>23601555</fb>
    <v>8</v>
  </rv>
  <rv s="5">
    <fb>91.62</fb>
    <v>9</v>
  </rv>
  <rv s="5">
    <fb>89.74</fb>
    <v>9</v>
  </rv>
  <rv s="5">
    <fb>91.61</fb>
    <v>9</v>
  </rv>
  <rv s="5">
    <fb>43123</fb>
    <v>7</v>
  </rv>
  <rv s="5">
    <fb>23412841</fb>
    <v>8</v>
  </rv>
  <rv s="5">
    <fb>91.9</fb>
    <v>9</v>
  </rv>
  <rv s="5">
    <fb>92.3</fb>
    <v>9</v>
  </rv>
  <rv s="5">
    <fb>91.54</fb>
    <v>9</v>
  </rv>
  <rv s="5">
    <fb>43124</fb>
    <v>7</v>
  </rv>
  <rv s="5">
    <fb>33277483</fb>
    <v>8</v>
  </rv>
  <rv s="5">
    <fb>92.55</fb>
    <v>9</v>
  </rv>
  <rv s="5">
    <fb>93.43</fb>
    <v>9</v>
  </rv>
  <rv s="5">
    <fb>91.58</fb>
    <v>9</v>
  </rv>
  <rv s="5">
    <fb>91.82</fb>
    <v>9</v>
  </rv>
  <rv s="5">
    <fb>43125</fb>
    <v>7</v>
  </rv>
  <rv s="5">
    <fb>26383238</fb>
    <v>8</v>
  </rv>
  <rv s="5">
    <fb>92.465000000000003</fb>
    <v>9</v>
  </rv>
  <rv s="5">
    <fb>93.24</fb>
    <v>9</v>
  </rv>
  <rv s="5">
    <fb>91.93</fb>
    <v>9</v>
  </rv>
  <rv s="5">
    <fb>92.33</fb>
    <v>9</v>
  </rv>
  <rv s="5">
    <fb>43126</fb>
    <v>7</v>
  </rv>
  <rv s="5">
    <fb>29172167</fb>
    <v>8</v>
  </rv>
  <rv s="5">
    <fb>93.12</fb>
    <v>9</v>
  </rv>
  <rv s="5">
    <fb>94.06</fb>
    <v>9</v>
  </rv>
  <rv s="5">
    <fb>92.58</fb>
    <v>9</v>
  </rv>
  <rv s="5">
    <fb>43129</fb>
    <v>7</v>
  </rv>
  <rv s="5">
    <fb>31569940</fb>
    <v>8</v>
  </rv>
  <rv s="5">
    <fb>95.14</fb>
    <v>9</v>
  </rv>
  <rv s="5">
    <fb>95.45</fb>
    <v>9</v>
  </rv>
  <rv s="5">
    <fb>93.72</fb>
    <v>9</v>
  </rv>
  <rv s="5">
    <fb>93.92</fb>
    <v>9</v>
  </rv>
  <rv s="5">
    <fb>43130</fb>
    <v>7</v>
  </rv>
  <rv s="5">
    <fb>38635053</fb>
    <v>8</v>
  </rv>
  <rv s="5">
    <fb>93.3</fb>
    <v>9</v>
  </rv>
  <rv s="5">
    <fb>93.66</fb>
    <v>9</v>
  </rv>
  <rv s="5">
    <fb>92.1</fb>
    <v>9</v>
  </rv>
  <rv s="5">
    <fb>92.74</fb>
    <v>9</v>
  </rv>
  <rv s="5">
    <fb>43131</fb>
    <v>7</v>
  </rv>
  <rv s="5">
    <fb>48756338</fb>
    <v>8</v>
  </rv>
  <rv s="5">
    <fb>93.75</fb>
    <v>9</v>
  </rv>
  <rv s="5">
    <fb>95.4</fb>
    <v>9</v>
  </rv>
  <rv s="5">
    <fb>93.51</fb>
    <v>9</v>
  </rv>
  <rv s="5">
    <fb>95.01</fb>
    <v>9</v>
  </rv>
  <rv s="5">
    <fb>43132</fb>
    <v>7</v>
  </rv>
  <rv s="5">
    <fb>47227882</fb>
    <v>8</v>
  </rv>
  <rv s="5">
    <fb>94.79</fb>
    <v>9</v>
  </rv>
  <rv s="5">
    <fb>96.07</fb>
    <v>9</v>
  </rv>
  <rv s="5">
    <fb>93.581299999999999</fb>
    <v>9</v>
  </rv>
  <rv s="5">
    <fb>94.26</fb>
    <v>9</v>
  </rv>
  <rv s="5">
    <fb>43133</fb>
    <v>7</v>
  </rv>
  <rv s="5">
    <fb>47867753</fb>
    <v>8</v>
  </rv>
  <rv s="5">
    <fb>93.64</fb>
    <v>9</v>
  </rv>
  <rv s="5">
    <fb>93.97</fb>
    <v>9</v>
  </rv>
  <rv s="5">
    <fb>91.5</fb>
    <v>9</v>
  </rv>
  <rv s="5">
    <fb>91.78</fb>
    <v>9</v>
  </rv>
  <rv s="5">
    <fb>43136</fb>
    <v>7</v>
  </rv>
  <rv s="5">
    <fb>51031465</fb>
    <v>8</v>
  </rv>
  <rv s="5">
    <fb>90.56</fb>
    <v>9</v>
  </rv>
  <rv s="5">
    <fb>88</fb>
    <v>9</v>
  </rv>
  <rv s="5">
    <fb>43137</fb>
    <v>7</v>
  </rv>
  <rv s="5">
    <fb>67998564</fb>
    <v>8</v>
  </rv>
  <rv s="5">
    <fb>86.89</fb>
    <v>9</v>
  </rv>
  <rv s="5">
    <fb>91.474999999999994</fb>
    <v>9</v>
  </rv>
  <rv s="5">
    <fb>85.25</fb>
    <v>9</v>
  </rv>
  <rv s="5">
    <fb>91.33</fb>
    <v>9</v>
  </rv>
  <rv s="5">
    <fb>43138</fb>
    <v>7</v>
  </rv>
  <rv s="5">
    <fb>41107592</fb>
    <v>8</v>
  </rv>
  <rv s="5">
    <fb>90.49</fb>
    <v>9</v>
  </rv>
  <rv s="5">
    <fb>91.77</fb>
    <v>9</v>
  </rv>
  <rv s="5">
    <fb>89.2</fb>
    <v>9</v>
  </rv>
  <rv s="5">
    <fb>89.61</fb>
    <v>9</v>
  </rv>
  <rv s="5">
    <fb>43139</fb>
    <v>7</v>
  </rv>
  <rv s="5">
    <fb>55628657</fb>
    <v>8</v>
  </rv>
  <rv s="5">
    <fb>89.71</fb>
    <v>9</v>
  </rv>
  <rv s="5">
    <fb>89.875</fb>
    <v>9</v>
  </rv>
  <rv s="5">
    <fb>84.76</fb>
    <v>9</v>
  </rv>
  <rv s="5">
    <fb>85.01</fb>
    <v>9</v>
  </rv>
  <rv s="5">
    <fb>43140</fb>
    <v>7</v>
  </rv>
  <rv s="5">
    <fb>63499065</fb>
    <v>8</v>
  </rv>
  <rv s="5">
    <fb>88.93</fb>
    <v>9</v>
  </rv>
  <rv s="5">
    <fb>88.18</fb>
    <v>9</v>
  </rv>
  <rv s="5">
    <fb>43143</fb>
    <v>7</v>
  </rv>
  <rv s="5">
    <fb>35720341</fb>
    <v>8</v>
  </rv>
  <rv s="5">
    <fb>88.734999999999999</fb>
    <v>9</v>
  </rv>
  <rv s="5">
    <fb>87.929500000000004</fb>
    <v>9</v>
  </rv>
  <rv s="5">
    <fb>89.13</fb>
    <v>9</v>
  </rv>
  <rv s="5">
    <fb>43144</fb>
    <v>7</v>
  </rv>
  <rv s="5">
    <fb>26407702</fb>
    <v>8</v>
  </rv>
  <rv s="5">
    <fb>87.8</fb>
    <v>9</v>
  </rv>
  <rv s="5">
    <fb>89.83</fb>
    <v>9</v>
  </rv>
  <rv s="5">
    <fb>43145</fb>
    <v>7</v>
  </rv>
  <rv s="5">
    <fb>34960912</fb>
    <v>8</v>
  </rv>
  <rv s="5">
    <fb>88.51</fb>
    <v>9</v>
  </rv>
  <rv s="5">
    <fb>90.99</fb>
    <v>9</v>
  </rv>
  <rv s="5">
    <fb>90.81</fb>
    <v>9</v>
  </rv>
  <rv s="5">
    <fb>43146</fb>
    <v>7</v>
  </rv>
  <rv s="5">
    <fb>27823866</fb>
    <v>8</v>
  </rv>
  <rv s="5">
    <fb>91.21</fb>
    <v>9</v>
  </rv>
  <rv s="5">
    <fb>92.72</fb>
    <v>9</v>
  </rv>
  <rv s="5">
    <fb>90.62</fb>
    <v>9</v>
  </rv>
  <rv s="5">
    <fb>92.66</fb>
    <v>9</v>
  </rv>
  <rv s="5">
    <fb>43147</fb>
    <v>7</v>
  </rv>
  <rv s="5">
    <fb>30596919</fb>
    <v>8</v>
  </rv>
  <rv s="5">
    <fb>92.45</fb>
    <v>9</v>
  </rv>
  <rv s="5">
    <fb>93.5</fb>
    <v>9</v>
  </rv>
  <rv s="5">
    <fb>91.8</fb>
    <v>9</v>
  </rv>
  <rv s="5">
    <fb>92</fb>
    <v>9</v>
  </rv>
  <rv s="5">
    <fb>43151</fb>
    <v>7</v>
  </rv>
  <rv s="5">
    <fb>30911725</fb>
    <v>8</v>
  </rv>
  <rv s="5">
    <fb>93.06</fb>
    <v>9</v>
  </rv>
  <rv s="5">
    <fb>91.01</fb>
    <v>9</v>
  </rv>
  <rv s="5">
    <fb>43152</fb>
    <v>7</v>
  </rv>
  <rv s="5">
    <fb>26922503</fb>
    <v>8</v>
  </rv>
  <rv s="5">
    <fb>92.98</fb>
    <v>9</v>
  </rv>
  <rv s="5">
    <fb>93.359499999999997</fb>
    <v>9</v>
  </rv>
  <rv s="5">
    <fb>91.49</fb>
    <v>9</v>
  </rv>
  <rv s="5">
    <fb>43153</fb>
    <v>7</v>
  </rv>
  <rv s="5">
    <fb>24392753</fb>
    <v>8</v>
  </rv>
  <rv s="5">
    <fb>92.05</fb>
    <v>9</v>
  </rv>
  <rv s="5">
    <fb>92.73</fb>
    <v>9</v>
  </rv>
  <rv s="5">
    <fb>91.36</fb>
    <v>9</v>
  </rv>
  <rv s="5">
    <fb>91.73</fb>
    <v>9</v>
  </rv>
  <rv s="5">
    <fb>43154</fb>
    <v>7</v>
  </rv>
  <rv s="5">
    <fb>26329226</fb>
    <v>8</v>
  </rv>
  <rv s="5">
    <fb>92.75</fb>
    <v>9</v>
  </rv>
  <rv s="5">
    <fb>94.07</fb>
    <v>9</v>
  </rv>
  <rv s="5">
    <fb>92.36</fb>
    <v>9</v>
  </rv>
  <rv s="5">
    <fb>43157</fb>
    <v>7</v>
  </rv>
  <rv s="5">
    <fb>30199846</fb>
    <v>8</v>
  </rv>
  <rv s="5">
    <fb>94.4</fb>
    <v>9</v>
  </rv>
  <rv s="5">
    <fb>94.25</fb>
    <v>9</v>
  </rv>
  <rv s="5">
    <fb>95.42</fb>
    <v>9</v>
  </rv>
  <rv s="5">
    <fb>43158</fb>
    <v>7</v>
  </rv>
  <rv s="5">
    <fb>25869119</fb>
    <v>8</v>
  </rv>
  <rv s="5">
    <fb>95.74</fb>
    <v>9</v>
  </rv>
  <rv s="5">
    <fb>95.84</fb>
    <v>9</v>
  </rv>
  <rv s="5">
    <fb>94.2</fb>
    <v>9</v>
  </rv>
  <rv s="5">
    <fb>43159</fb>
    <v>7</v>
  </rv>
  <rv s="5">
    <fb>31167338</fb>
    <v>8</v>
  </rv>
  <rv s="5">
    <fb>94.84</fb>
    <v>9</v>
  </rv>
  <rv s="5">
    <fb>95.704999999999998</fb>
    <v>9</v>
  </rv>
  <rv s="5">
    <fb>93.63</fb>
    <v>9</v>
  </rv>
  <rv s="5">
    <fb>93.77</fb>
    <v>9</v>
  </rv>
  <rv s="5">
    <fb>43160</fb>
    <v>7</v>
  </rv>
  <rv s="5">
    <fb>37135561</fb>
    <v>8</v>
  </rv>
  <rv s="5">
    <fb>93.99</fb>
    <v>9</v>
  </rv>
  <rv s="5">
    <fb>94.57</fb>
    <v>9</v>
  </rv>
  <rv s="5">
    <fb>91.84</fb>
    <v>9</v>
  </rv>
  <rv s="5">
    <fb>92.85</fb>
    <v>9</v>
  </rv>
  <rv s="5">
    <fb>43161</fb>
    <v>7</v>
  </rv>
  <rv s="5">
    <fb>32830389</fb>
    <v>8</v>
  </rv>
  <rv s="5">
    <fb>93.15</fb>
    <v>9</v>
  </rv>
  <rv s="5">
    <fb>90.86</fb>
    <v>9</v>
  </rv>
  <rv s="5">
    <fb>93.05</fb>
    <v>9</v>
  </rv>
  <rv s="5">
    <fb>43164</fb>
    <v>7</v>
  </rv>
  <rv s="5">
    <fb>23901578</fb>
    <v>8</v>
  </rv>
  <rv s="5">
    <fb>92.34</fb>
    <v>9</v>
  </rv>
  <rv s="5">
    <fb>94.27</fb>
    <v>9</v>
  </rv>
  <rv s="5">
    <fb>92.26</fb>
    <v>9</v>
  </rv>
  <rv s="5">
    <fb>43165</fb>
    <v>7</v>
  </rv>
  <rv s="5">
    <fb>22175776</fb>
    <v>8</v>
  </rv>
  <rv s="5">
    <fb>94.34</fb>
    <v>9</v>
  </rv>
  <rv s="5">
    <fb>94.49</fb>
    <v>9</v>
  </rv>
  <rv s="5">
    <fb>92.941000000000003</fb>
    <v>9</v>
  </rv>
  <rv s="5">
    <fb>93.32</fb>
    <v>9</v>
  </rv>
  <rv s="5">
    <fb>43166</fb>
    <v>7</v>
  </rv>
  <rv s="5">
    <fb>26716127</fb>
    <v>8</v>
  </rv>
  <rv s="5">
    <fb>93.16</fb>
    <v>9</v>
  </rv>
  <rv s="5">
    <fb>93.940600000000003</fb>
    <v>9</v>
  </rv>
  <rv s="5">
    <fb>92.43</fb>
    <v>9</v>
  </rv>
  <rv s="5">
    <fb>93.86</fb>
    <v>9</v>
  </rv>
  <rv s="5">
    <fb>43167</fb>
    <v>7</v>
  </rv>
  <rv s="5">
    <fb>25887828</fb>
    <v>8</v>
  </rv>
  <rv s="5">
    <fb>95.1</fb>
    <v>9</v>
  </rv>
  <rv s="5">
    <fb>93.765000000000001</fb>
    <v>9</v>
  </rv>
  <rv s="5">
    <fb>94.43</fb>
    <v>9</v>
  </rv>
  <rv s="5">
    <fb>43168</fb>
    <v>7</v>
  </rv>
  <rv s="5">
    <fb>36937254</fb>
    <v>8</v>
  </rv>
  <rv s="5">
    <fb>95.29</fb>
    <v>9</v>
  </rv>
  <rv s="5">
    <fb>96.54</fb>
    <v>9</v>
  </rv>
  <rv s="5">
    <fb>95</fb>
    <v>9</v>
  </rv>
  <rv s="5">
    <fb>43171</fb>
    <v>7</v>
  </rv>
  <rv s="5">
    <fb>26073742</fb>
    <v>8</v>
  </rv>
  <rv s="5">
    <fb>96.5</fb>
    <v>9</v>
  </rv>
  <rv s="5">
    <fb>97.21</fb>
    <v>9</v>
  </rv>
  <rv s="5">
    <fb>96.04</fb>
    <v>9</v>
  </rv>
  <rv s="5">
    <fb>96.77</fb>
    <v>9</v>
  </rv>
  <rv s="5">
    <fb>43172</fb>
    <v>7</v>
  </rv>
  <rv s="5">
    <fb>35387817</fb>
    <v>8</v>
  </rv>
  <rv s="5">
    <fb>97</fb>
    <v>9</v>
  </rv>
  <rv s="5">
    <fb>97.24</fb>
    <v>9</v>
  </rv>
  <rv s="5">
    <fb>94.41</fb>
    <v>9</v>
  </rv>
  <rv s="5">
    <fb>43173</fb>
    <v>7</v>
  </rv>
  <rv s="5">
    <fb>32131981</fb>
    <v>8</v>
  </rv>
  <rv s="5">
    <fb>95.12</fb>
    <v>9</v>
  </rv>
  <rv s="5">
    <fb>95.41</fb>
    <v>9</v>
  </rv>
  <rv s="5">
    <fb>93.85</fb>
    <v>9</v>
  </rv>
  <rv s="5">
    <fb>43174</fb>
    <v>7</v>
  </rv>
  <rv s="5">
    <fb>27610998</fb>
    <v>8</v>
  </rv>
  <rv s="5">
    <fb>93.53</fb>
    <v>9</v>
  </rv>
  <rv s="5">
    <fb>94.58</fb>
    <v>9</v>
  </rv>
  <rv s="5">
    <fb>92.83</fb>
    <v>9</v>
  </rv>
  <rv s="5">
    <fb>94.18</fb>
    <v>9</v>
  </rv>
  <rv s="5">
    <fb>43175</fb>
    <v>7</v>
  </rv>
  <rv s="5">
    <fb>49081279</fb>
    <v>8</v>
  </rv>
  <rv s="5">
    <fb>94.68</fb>
    <v>9</v>
  </rv>
  <rv s="5">
    <fb>95.38</fb>
    <v>9</v>
  </rv>
  <rv s="5">
    <fb>94.6</fb>
    <v>9</v>
  </rv>
  <rv s="5">
    <fb>43178</fb>
    <v>7</v>
  </rv>
  <rv s="5">
    <fb>33344085</fb>
    <v>8</v>
  </rv>
  <rv s="5">
    <fb>93.74</fb>
    <v>9</v>
  </rv>
  <rv s="5">
    <fb>93.9</fb>
    <v>9</v>
  </rv>
  <rv s="5">
    <fb>92.11</fb>
    <v>9</v>
  </rv>
  <rv s="5">
    <fb>92.89</fb>
    <v>9</v>
  </rv>
  <rv s="5">
    <fb>43179</fb>
    <v>7</v>
  </rv>
  <rv s="5">
    <fb>23075240</fb>
    <v>8</v>
  </rv>
  <rv s="5">
    <fb>93</fb>
    <v>9</v>
  </rv>
  <rv s="5">
    <fb>93.13</fb>
    <v>9</v>
  </rv>
  <rv s="5">
    <fb>43180</fb>
    <v>7</v>
  </rv>
  <rv s="5">
    <fb>24457082</fb>
    <v>8</v>
  </rv>
  <rv s="5">
    <fb>92.93</fb>
    <v>9</v>
  </rv>
  <rv s="5">
    <fb>94.05</fb>
    <v>9</v>
  </rv>
  <rv s="5">
    <fb>92.21</fb>
    <v>9</v>
  </rv>
  <rv s="5">
    <fb>92.48</fb>
    <v>9</v>
  </rv>
  <rv s="5">
    <fb>43181</fb>
    <v>7</v>
  </rv>
  <rv s="5">
    <fb>38604715</fb>
    <v>8</v>
  </rv>
  <rv s="5">
    <fb>91.265000000000001</fb>
    <v>9</v>
  </rv>
  <rv s="5">
    <fb>91.75</fb>
    <v>9</v>
  </rv>
  <rv s="5">
    <fb>89.79</fb>
    <v>9</v>
  </rv>
  <rv s="5">
    <fb>43182</fb>
    <v>7</v>
  </rv>
  <rv s="5">
    <fb>44068949</fb>
    <v>8</v>
  </rv>
  <rv s="5">
    <fb>89.5</fb>
    <v>9</v>
  </rv>
  <rv s="5">
    <fb>90.46</fb>
    <v>9</v>
  </rv>
  <rv s="5">
    <fb>87.08</fb>
    <v>9</v>
  </rv>
  <rv s="5">
    <fb>87.18</fb>
    <v>9</v>
  </rv>
  <rv s="5">
    <fb>43185</fb>
    <v>7</v>
  </rv>
  <rv s="5">
    <fb>56396780</fb>
    <v>8</v>
  </rv>
  <rv s="5">
    <fb>94</fb>
    <v>9</v>
  </rv>
  <rv s="5">
    <fb>90.4</fb>
    <v>9</v>
  </rv>
  <rv s="5">
    <fb>93.78</fb>
    <v>9</v>
  </rv>
  <rv s="5">
    <fb>43186</fb>
    <v>7</v>
  </rv>
  <rv s="5">
    <fb>56569011</fb>
    <v>8</v>
  </rv>
  <rv s="5">
    <fb>94.94</fb>
    <v>9</v>
  </rv>
  <rv s="5">
    <fb>95.138999999999996</fb>
    <v>9</v>
  </rv>
  <rv s="5">
    <fb>89.47</fb>
    <v>9</v>
  </rv>
  <rv s="5">
    <fb>43187</fb>
    <v>7</v>
  </rv>
  <rv s="5">
    <fb>52501146</fb>
    <v>8</v>
  </rv>
  <rv s="5">
    <fb>89.82</fb>
    <v>9</v>
  </rv>
  <rv s="5">
    <fb>91.23</fb>
    <v>9</v>
  </rv>
  <rv s="5">
    <fb>88.873000000000005</fb>
    <v>9</v>
  </rv>
  <rv s="5">
    <fb>89.39</fb>
    <v>9</v>
  </rv>
  <rv s="5">
    <fb>43188</fb>
    <v>7</v>
  </rv>
  <rv s="5">
    <fb>45867548</fb>
    <v>8</v>
  </rv>
  <rv s="5">
    <fb>90.18</fb>
    <v>9</v>
  </rv>
  <rv s="5">
    <fb>92.29</fb>
    <v>9</v>
  </rv>
  <rv s="5">
    <fb>88.4</fb>
    <v>9</v>
  </rv>
  <rv s="5">
    <fb>91.27</fb>
    <v>9</v>
  </rv>
  <rv s="5">
    <fb>43192</fb>
    <v>7</v>
  </rv>
  <rv s="5">
    <fb>48515417</fb>
    <v>8</v>
  </rv>
  <rv s="5">
    <fb>90.47</fb>
    <v>9</v>
  </rv>
  <rv s="5">
    <fb>90.88</fb>
    <v>9</v>
  </rv>
  <rv s="5">
    <fb>87.51</fb>
    <v>9</v>
  </rv>
  <rv s="5">
    <fb>88.52</fb>
    <v>9</v>
  </rv>
  <rv s="5">
    <fb>43193</fb>
    <v>7</v>
  </rv>
  <rv s="5">
    <fb>37213837</fb>
    <v>8</v>
  </rv>
  <rv s="5">
    <fb>89.575000000000003</fb>
    <v>9</v>
  </rv>
  <rv s="5">
    <fb>90.05</fb>
    <v>9</v>
  </rv>
  <rv s="5">
    <fb>87.89</fb>
    <v>9</v>
  </rv>
  <rv s="5">
    <fb>43194</fb>
    <v>7</v>
  </rv>
  <rv s="5">
    <fb>35559956</fb>
    <v>8</v>
  </rv>
  <rv s="5">
    <fb>87.85</fb>
    <v>9</v>
  </rv>
  <rv s="5">
    <fb>92.76</fb>
    <v>9</v>
  </rv>
  <rv s="5">
    <fb>87.73</fb>
    <v>9</v>
  </rv>
  <rv s="5">
    <fb>43195</fb>
    <v>7</v>
  </rv>
  <rv s="5">
    <fb>29771881</fb>
    <v>8</v>
  </rv>
  <rv s="5">
    <fb>92.435000000000002</fb>
    <v>9</v>
  </rv>
  <rv s="5">
    <fb>93.064999999999998</fb>
    <v>9</v>
  </rv>
  <rv s="5">
    <fb>91.4</fb>
    <v>9</v>
  </rv>
  <rv s="5">
    <fb>92.38</fb>
    <v>9</v>
  </rv>
  <rv s="5">
    <fb>43196</fb>
    <v>7</v>
  </rv>
  <rv s="5">
    <fb>38026000</fb>
    <v>8</v>
  </rv>
  <rv s="5">
    <fb>92.46</fb>
    <v>9</v>
  </rv>
  <rv s="5">
    <fb>89.48</fb>
    <v>9</v>
  </rv>
  <rv s="5">
    <fb>90.23</fb>
    <v>9</v>
  </rv>
  <rv s="5">
    <fb>43199</fb>
    <v>7</v>
  </rv>
  <rv s="5">
    <fb>31533943</fb>
    <v>8</v>
  </rv>
  <rv s="5">
    <fb>91.04</fb>
    <v>9</v>
  </rv>
  <rv s="5">
    <fb>93.17</fb>
    <v>9</v>
  </rv>
  <rv s="5">
    <fb>90.77</fb>
    <v>9</v>
  </rv>
  <rv s="5">
    <fb>43200</fb>
    <v>7</v>
  </rv>
  <rv s="5">
    <fb>26939883</fb>
    <v>8</v>
  </rv>
  <rv s="5">
    <fb>92.39</fb>
    <v>9</v>
  </rv>
  <rv s="5">
    <fb>93.28</fb>
    <v>9</v>
  </rv>
  <rv s="5">
    <fb>91.64</fb>
    <v>9</v>
  </rv>
  <rv s="5">
    <fb>92.88</fb>
    <v>9</v>
  </rv>
  <rv s="5">
    <fb>43201</fb>
    <v>7</v>
  </rv>
  <rv s="5">
    <fb>24872110</fb>
    <v>8</v>
  </rv>
  <rv s="5">
    <fb>92.01</fb>
    <v>9</v>
  </rv>
  <rv s="5">
    <fb>93.29</fb>
    <v>9</v>
  </rv>
  <rv s="5">
    <fb>91.48</fb>
    <v>9</v>
  </rv>
  <rv s="5">
    <fb>91.86</fb>
    <v>9</v>
  </rv>
  <rv s="5">
    <fb>43202</fb>
    <v>7</v>
  </rv>
  <rv s="5">
    <fb>26758879</fb>
    <v>8</v>
  </rv>
  <rv s="5">
    <fb>94.16</fb>
    <v>9</v>
  </rv>
  <rv s="5">
    <fb>93.58</fb>
    <v>9</v>
  </rv>
  <rv s="5">
    <fb>43203</fb>
    <v>7</v>
  </rv>
  <rv s="5">
    <fb>23346063</fb>
    <v>8</v>
  </rv>
  <rv s="5">
    <fb>92.44</fb>
    <v>9</v>
  </rv>
  <rv s="5">
    <fb>93.08</fb>
    <v>9</v>
  </rv>
  <rv s="5">
    <fb>43206</fb>
    <v>7</v>
  </rv>
  <rv s="5">
    <fb>20288083</fb>
    <v>8</v>
  </rv>
  <rv s="5">
    <fb>94.66</fb>
    <v>9</v>
  </rv>
  <rv s="5">
    <fb>93.42</fb>
    <v>9</v>
  </rv>
  <rv s="5">
    <fb>94.17</fb>
    <v>9</v>
  </rv>
  <rv s="5">
    <fb>43207</fb>
    <v>7</v>
  </rv>
  <rv s="5">
    <fb>26771000</fb>
    <v>8</v>
  </rv>
  <rv s="5">
    <fb>94.88</fb>
    <v>9</v>
  </rv>
  <rv s="5">
    <fb>43208</fb>
    <v>7</v>
  </rv>
  <rv s="5">
    <fb>21043287</fb>
    <v>8</v>
  </rv>
  <rv s="5">
    <fb>96.22</fb>
    <v>9</v>
  </rv>
  <rv s="5">
    <fb>96.72</fb>
    <v>9</v>
  </rv>
  <rv s="5">
    <fb>95.52</fb>
    <v>9</v>
  </rv>
  <rv s="5">
    <fb>96.44</fb>
    <v>9</v>
  </rv>
  <rv s="5">
    <fb>43209</fb>
    <v>7</v>
  </rv>
  <rv s="5">
    <fb>23552541</fb>
    <v>8</v>
  </rv>
  <rv s="5">
    <fb>97.07</fb>
    <v>9</v>
  </rv>
  <rv s="5">
    <fb>95.34</fb>
    <v>9</v>
  </rv>
  <rv s="5">
    <fb>96.11</fb>
    <v>9</v>
  </rv>
  <rv s="5">
    <fb>43210</fb>
    <v>7</v>
  </rv>
  <rv s="5">
    <fb>31154377</fb>
    <v>8</v>
  </rv>
  <rv s="5">
    <fb>95.91</fb>
    <v>9</v>
  </rv>
  <rv s="5">
    <fb>43213</fb>
    <v>7</v>
  </rv>
  <rv s="5">
    <fb>22331829</fb>
    <v>8</v>
  </rv>
  <rv s="5">
    <fb>95.743600000000001</fb>
    <v>9</v>
  </rv>
  <rv s="5">
    <fb>96.29</fb>
    <v>9</v>
  </rv>
  <rv s="5">
    <fb>94.63</fb>
    <v>9</v>
  </rv>
  <rv s="5">
    <fb>95.35</fb>
    <v>9</v>
  </rv>
  <rv s="5">
    <fb>43214</fb>
    <v>7</v>
  </rv>
  <rv s="5">
    <fb>34524799</fb>
    <v>8</v>
  </rv>
  <rv s="5">
    <fb>96.242000000000004</fb>
    <v>9</v>
  </rv>
  <rv s="5">
    <fb>96.47</fb>
    <v>9</v>
  </rv>
  <rv s="5">
    <fb>92.41</fb>
    <v>9</v>
  </rv>
  <rv s="5">
    <fb>43215</fb>
    <v>7</v>
  </rv>
  <rv s="5">
    <fb>33729257</fb>
    <v>8</v>
  </rv>
  <rv s="5">
    <fb>92.31</fb>
    <v>9</v>
  </rv>
  <rv s="5">
    <fb>43216</fb>
    <v>7</v>
  </rv>
  <rv s="5">
    <fb>42529043</fb>
    <v>8</v>
  </rv>
  <rv s="5">
    <fb>93.55</fb>
    <v>9</v>
  </rv>
  <rv s="5">
    <fb>95.15</fb>
    <v>9</v>
  </rv>
  <rv s="5">
    <fb>93.1</fb>
    <v>9</v>
  </rv>
  <rv s="5">
    <fb>43217</fb>
    <v>7</v>
  </rv>
  <rv s="5">
    <fb>48272780</fb>
    <v>8</v>
  </rv>
  <rv s="5">
    <fb>97.6</fb>
    <v>9</v>
  </rv>
  <rv s="5">
    <fb>97.9</fb>
    <v>9</v>
  </rv>
  <rv s="5">
    <fb>93.91</fb>
    <v>9</v>
  </rv>
  <rv s="5">
    <fb>95.82</fb>
    <v>9</v>
  </rv>
  <rv s="5">
    <fb>43220</fb>
    <v>7</v>
  </rv>
  <rv s="5">
    <fb>41523605</fb>
    <v>8</v>
  </rv>
  <rv s="5">
    <fb>96.33</fb>
    <v>9</v>
  </rv>
  <rv s="5">
    <fb>96.3964</fb>
    <v>9</v>
  </rv>
  <rv s="5">
    <fb>93.52</fb>
    <v>9</v>
  </rv>
  <rv s="5">
    <fb>43221</fb>
    <v>7</v>
  </rv>
  <rv s="5">
    <fb>31408927</fb>
    <v>8</v>
  </rv>
  <rv s="5">
    <fb>93.21</fb>
    <v>9</v>
  </rv>
  <rv s="5">
    <fb>92.79</fb>
    <v>9</v>
  </rv>
  <rv s="5">
    <fb>43222</fb>
    <v>7</v>
  </rv>
  <rv s="5">
    <fb>27471002</fb>
    <v>8</v>
  </rv>
  <rv s="5">
    <fb>94.99</fb>
    <v>9</v>
  </rv>
  <rv s="5">
    <fb>95.17</fb>
    <v>9</v>
  </rv>
  <rv s="5">
    <fb>93.19</fb>
    <v>9</v>
  </rv>
  <rv s="5">
    <fb>43223</fb>
    <v>7</v>
  </rv>
  <rv s="5">
    <fb>31142497</fb>
    <v>8</v>
  </rv>
  <rv s="5">
    <fb>92.96</fb>
    <v>9</v>
  </rv>
  <rv s="5">
    <fb>94.924999999999997</fb>
    <v>9</v>
  </rv>
  <rv s="5">
    <fb>43224</fb>
    <v>7</v>
  </rv>
  <rv s="5">
    <fb>22531325</fb>
    <v>8</v>
  </rv>
  <rv s="5">
    <fb>95.37</fb>
    <v>9</v>
  </rv>
  <rv s="5">
    <fb>92.92</fb>
    <v>9</v>
  </rv>
  <rv s="5">
    <fb>95.16</fb>
    <v>9</v>
  </rv>
  <rv s="5">
    <fb>43227</fb>
    <v>7</v>
  </rv>
  <rv s="5">
    <fb>24242019</fb>
    <v>8</v>
  </rv>
  <rv s="5">
    <fb>96.71</fb>
    <v>9</v>
  </rv>
  <rv s="5">
    <fb>43228</fb>
    <v>7</v>
  </rv>
  <rv s="5">
    <fb>23484589</fb>
    <v>8</v>
  </rv>
  <rv s="5">
    <fb>95.845600000000005</fb>
    <v>9</v>
  </rv>
  <rv s="5">
    <fb>96.16</fb>
    <v>9</v>
  </rv>
  <rv s="5">
    <fb>95.063100000000006</fb>
    <v>9</v>
  </rv>
  <rv s="5">
    <fb>95.81</fb>
    <v>9</v>
  </rv>
  <rv s="5">
    <fb>43229</fb>
    <v>7</v>
  </rv>
  <rv s="5">
    <fb>27327410</fb>
    <v>8</v>
  </rv>
  <rv s="5">
    <fb>96.01</fb>
    <v>9</v>
  </rv>
  <rv s="5">
    <fb>96.97</fb>
    <v>9</v>
  </rv>
  <rv s="5">
    <fb>95.05</fb>
    <v>9</v>
  </rv>
  <rv s="5">
    <fb>96.94</fb>
    <v>9</v>
  </rv>
  <rv s="5">
    <fb>43230</fb>
    <v>7</v>
  </rv>
  <rv s="5">
    <fb>22388119</fb>
    <v>8</v>
  </rv>
  <rv s="5">
    <fb>97.46</fb>
    <v>9</v>
  </rv>
  <rv s="5">
    <fb>97.95</fb>
    <v>9</v>
  </rv>
  <rv s="5">
    <fb>97.05</fb>
    <v>9</v>
  </rv>
  <rv s="5">
    <fb>97.91</fb>
    <v>9</v>
  </rv>
  <rv s="5">
    <fb>43231</fb>
    <v>7</v>
  </rv>
  <rv s="5">
    <fb>16778316</fb>
    <v>8</v>
  </rv>
  <rv s="5">
    <fb>97.8</fb>
    <v>9</v>
  </rv>
  <rv s="5">
    <fb>97.87</fb>
    <v>9</v>
  </rv>
  <rv s="5">
    <fb>97.04</fb>
    <v>9</v>
  </rv>
  <rv s="5">
    <fb>97.7</fb>
    <v>9</v>
  </rv>
  <rv s="5">
    <fb>43234</fb>
    <v>7</v>
  </rv>
  <rv s="5">
    <fb>19454124</fb>
    <v>8</v>
  </rv>
  <rv s="5">
    <fb>97.92</fb>
    <v>9</v>
  </rv>
  <rv s="5">
    <fb>98.69</fb>
    <v>9</v>
  </rv>
  <rv s="5">
    <fb>97.31</fb>
    <v>9</v>
  </rv>
  <rv s="5">
    <fb>98.03</fb>
    <v>9</v>
  </rv>
  <rv s="5">
    <fb>43235</fb>
    <v>7</v>
  </rv>
  <rv s="5">
    <fb>24594010</fb>
    <v>8</v>
  </rv>
  <rv s="5">
    <fb>97.85</fb>
    <v>9</v>
  </rv>
  <rv s="5">
    <fb>96.34</fb>
    <v>9</v>
  </rv>
  <rv s="5">
    <fb>97.32</fb>
    <v>9</v>
  </rv>
  <rv s="5">
    <fb>43236</fb>
    <v>7</v>
  </rv>
  <rv s="5">
    <fb>17384742</fb>
    <v>8</v>
  </rv>
  <rv s="5">
    <fb>97.36</fb>
    <v>9</v>
  </rv>
  <rv s="5">
    <fb>97.4</fb>
    <v>9</v>
  </rv>
  <rv s="5">
    <fb>96.614999999999995</fb>
    <v>9</v>
  </rv>
  <rv s="5">
    <fb>97.15</fb>
    <v>9</v>
  </rv>
  <rv s="5">
    <fb>43237</fb>
    <v>7</v>
  </rv>
  <rv s="5">
    <fb>17246716</fb>
    <v>8</v>
  </rv>
  <rv s="5">
    <fb>96.76</fb>
    <v>9</v>
  </rv>
  <rv s="5">
    <fb>97.540099999999995</fb>
    <v>9</v>
  </rv>
  <rv s="5">
    <fb>95.83</fb>
    <v>9</v>
  </rv>
  <rv s="5">
    <fb>96.18</fb>
    <v>9</v>
  </rv>
  <rv s="5">
    <fb>43238</fb>
    <v>7</v>
  </rv>
  <rv s="5">
    <fb>17865840</fb>
    <v>8</v>
  </rv>
  <rv s="5">
    <fb>96.93</fb>
    <v>9</v>
  </rv>
  <rv s="5">
    <fb>96.36</fb>
    <v>9</v>
  </rv>
  <rv s="5">
    <fb>43241</fb>
    <v>7</v>
  </rv>
  <rv s="5">
    <fb>19422467</fb>
    <v>8</v>
  </rv>
  <rv s="5">
    <fb>98.01</fb>
    <v>9</v>
  </rv>
  <rv s="5">
    <fb>96.8</fb>
    <v>9</v>
  </rv>
  <rv s="5">
    <fb>43242</fb>
    <v>7</v>
  </rv>
  <rv s="5">
    <fb>15441189</fb>
    <v>8</v>
  </rv>
  <rv s="5">
    <fb>97.68</fb>
    <v>9</v>
  </rv>
  <rv s="5">
    <fb>98.17</fb>
    <v>9</v>
  </rv>
  <rv s="5">
    <fb>97.2</fb>
    <v>9</v>
  </rv>
  <rv s="5">
    <fb>97.5</fb>
    <v>9</v>
  </rv>
  <rv s="5">
    <fb>43243</fb>
    <v>7</v>
  </rv>
  <rv s="5">
    <fb>21251222</fb>
    <v>8</v>
  </rv>
  <rv s="5">
    <fb>98.73</fb>
    <v>9</v>
  </rv>
  <rv s="5">
    <fb>96.32</fb>
    <v>9</v>
  </rv>
  <rv s="5">
    <fb>98.66</fb>
    <v>9</v>
  </rv>
  <rv s="5">
    <fb>43244</fb>
    <v>7</v>
  </rv>
  <rv s="5">
    <fb>26649287</fb>
    <v>8</v>
  </rv>
  <rv s="5">
    <fb>98.724999999999994</fb>
    <v>9</v>
  </rv>
  <rv s="5">
    <fb>98.94</fb>
    <v>9</v>
  </rv>
  <rv s="5">
    <fb>96.81</fb>
    <v>9</v>
  </rv>
  <rv s="5">
    <fb>98.31</fb>
    <v>9</v>
  </rv>
  <rv s="5">
    <fb>43245</fb>
    <v>7</v>
  </rv>
  <rv s="5">
    <fb>18363918</fb>
    <v>8</v>
  </rv>
  <rv s="5">
    <fb>98.3</fb>
    <v>9</v>
  </rv>
  <rv s="5">
    <fb>98.98</fb>
    <v>9</v>
  </rv>
  <rv s="5">
    <fb>97.86</fb>
    <v>9</v>
  </rv>
  <rv s="5">
    <fb>98.36</fb>
    <v>9</v>
  </rv>
  <rv s="5">
    <fb>43249</fb>
    <v>7</v>
  </rv>
  <rv s="5">
    <fb>28670981</fb>
    <v>8</v>
  </rv>
  <rv s="5">
    <fb>97.84</fb>
    <v>9</v>
  </rv>
  <rv s="5">
    <fb>98.88</fb>
    <v>9</v>
  </rv>
  <rv s="5">
    <fb>97.23</fb>
    <v>9</v>
  </rv>
  <rv s="5">
    <fb>43250</fb>
    <v>7</v>
  </rv>
  <rv s="5">
    <fb>22158528</fb>
    <v>8</v>
  </rv>
  <rv s="5">
    <fb>99.25</fb>
    <v>9</v>
  </rv>
  <rv s="5">
    <fb>98.95</fb>
    <v>9</v>
  </rv>
  <rv s="5">
    <fb>43251</fb>
    <v>7</v>
  </rv>
  <rv s="5">
    <fb>34140891</fb>
    <v>8</v>
  </rv>
  <rv s="5">
    <fb>99.29</fb>
    <v>9</v>
  </rv>
  <rv s="5">
    <fb>99.99</fb>
    <v>9</v>
  </rv>
  <rv s="5">
    <fb>98.61</fb>
    <v>9</v>
  </rv>
  <rv s="5">
    <fb>98.84</fb>
    <v>9</v>
  </rv>
  <rv s="5">
    <fb>43252</fb>
    <v>7</v>
  </rv>
  <rv s="5">
    <fb>28655624</fb>
    <v>8</v>
  </rv>
  <rv s="5">
    <fb>99.279799999999994</fb>
    <v>9</v>
  </rv>
  <rv s="5">
    <fb>100.86</fb>
    <v>9</v>
  </rv>
  <rv s="5">
    <fb>99.17</fb>
    <v>9</v>
  </rv>
  <rv s="5">
    <fb>100.79</fb>
    <v>9</v>
  </rv>
  <rv s="5">
    <fb>43255</fb>
    <v>7</v>
  </rv>
  <rv s="5">
    <fb>27281623</fb>
    <v>8</v>
  </rv>
  <rv s="5">
    <fb>101.26</fb>
    <v>9</v>
  </rv>
  <rv s="5">
    <fb>101.86</fb>
    <v>9</v>
  </rv>
  <rv s="5">
    <fb>100.851</fb>
    <v>9</v>
  </rv>
  <rv s="5">
    <fb>101.67</fb>
    <v>9</v>
  </rv>
  <rv s="5">
    <fb>43256</fb>
    <v>7</v>
  </rv>
  <rv s="5">
    <fb>23514402</fb>
    <v>8</v>
  </rv>
  <rv s="5">
    <fb>102</fb>
    <v>9</v>
  </rv>
  <rv s="5">
    <fb>102.33</fb>
    <v>9</v>
  </rv>
  <rv s="5">
    <fb>101.53</fb>
    <v>9</v>
  </rv>
  <rv s="5">
    <fb>102.19</fb>
    <v>9</v>
  </rv>
  <rv s="5">
    <fb>43257</fb>
    <v>7</v>
  </rv>
  <rv s="5">
    <fb>21122917</fb>
    <v>8</v>
  </rv>
  <rv s="5">
    <fb>102.48</fb>
    <v>9</v>
  </rv>
  <rv s="5">
    <fb>102.6</fb>
    <v>9</v>
  </rv>
  <rv s="5">
    <fb>101.9</fb>
    <v>9</v>
  </rv>
  <rv s="5">
    <fb>102.49</fb>
    <v>9</v>
  </rv>
  <rv s="5">
    <fb>43258</fb>
    <v>7</v>
  </rv>
  <rv s="5">
    <fb>28232197</fb>
    <v>8</v>
  </rv>
  <rv s="5">
    <fb>102.65</fb>
    <v>9</v>
  </rv>
  <rv s="5">
    <fb>102.69</fb>
    <v>9</v>
  </rv>
  <rv s="5">
    <fb>100.38</fb>
    <v>9</v>
  </rv>
  <rv s="5">
    <fb>100.88</fb>
    <v>9</v>
  </rv>
  <rv s="5">
    <fb>43259</fb>
    <v>7</v>
  </rv>
  <rv s="5">
    <fb>22165128</fb>
    <v>8</v>
  </rv>
  <rv s="5">
    <fb>101.0924</fb>
    <v>9</v>
  </rv>
  <rv s="5">
    <fb>101.95</fb>
    <v>9</v>
  </rv>
  <rv s="5">
    <fb>100.54</fb>
    <v>9</v>
  </rv>
  <rv s="5">
    <fb>101.63</fb>
    <v>9</v>
  </rv>
  <rv s="5">
    <fb>43262</fb>
    <v>7</v>
  </rv>
  <rv s="5">
    <fb>23490894</fb>
    <v>8</v>
  </rv>
  <rv s="5">
    <fb>101.37</fb>
    <v>9</v>
  </rv>
  <rv s="5">
    <fb>101.59</fb>
    <v>9</v>
  </rv>
  <rv s="5">
    <fb>100.67</fb>
    <v>9</v>
  </rv>
  <rv s="5">
    <fb>101.05</fb>
    <v>9</v>
  </rv>
  <rv s="5">
    <fb>43263</fb>
    <v>7</v>
  </rv>
  <rv s="5">
    <fb>18325228</fb>
    <v>8</v>
  </rv>
  <rv s="5">
    <fb>101.1</fb>
    <v>9</v>
  </rv>
  <rv s="5">
    <fb>101.44929999999999</fb>
    <v>9</v>
  </rv>
  <rv s="5">
    <fb>100.75</fb>
    <v>9</v>
  </rv>
  <rv s="5">
    <fb>101.31</fb>
    <v>9</v>
  </rv>
  <rv s="5">
    <fb>43264</fb>
    <v>7</v>
  </rv>
  <rv s="5">
    <fb>29492875</fb>
    <v>8</v>
  </rv>
  <rv s="5">
    <fb>101.72</fb>
    <v>9</v>
  </rv>
  <rv s="5">
    <fb>102.01</fb>
    <v>9</v>
  </rv>
  <rv s="5">
    <fb>100.56</fb>
    <v>9</v>
  </rv>
  <rv s="5">
    <fb>100.85</fb>
    <v>9</v>
  </rv>
  <rv s="5">
    <fb>43265</fb>
    <v>7</v>
  </rv>
  <rv s="5">
    <fb>25691811</fb>
    <v>8</v>
  </rv>
  <rv s="5">
    <fb>101.65</fb>
    <v>9</v>
  </rv>
  <rv s="5">
    <fb>102.03</fb>
    <v>9</v>
  </rv>
  <rv s="5">
    <fb>101</fb>
    <v>9</v>
  </rv>
  <rv s="5">
    <fb>101.42</fb>
    <v>9</v>
  </rv>
  <rv s="5">
    <fb>43266</fb>
    <v>7</v>
  </rv>
  <rv s="5">
    <fb>65738585</fb>
    <v>8</v>
  </rv>
  <rv s="5">
    <fb>101.51</fb>
    <v>9</v>
  </rv>
  <rv s="5">
    <fb>100.07</fb>
    <v>9</v>
  </rv>
  <rv s="5">
    <fb>100.13</fb>
    <v>9</v>
  </rv>
  <rv s="5">
    <fb>43269</fb>
    <v>7</v>
  </rv>
  <rv s="5">
    <fb>23586037</fb>
    <v>8</v>
  </rv>
  <rv s="5">
    <fb>100.01</fb>
    <v>9</v>
  </rv>
  <rv s="5">
    <fb>101.11</fb>
    <v>9</v>
  </rv>
  <rv s="5">
    <fb>99.42</fb>
    <v>9</v>
  </rv>
  <rv s="5">
    <fb>43270</fb>
    <v>7</v>
  </rv>
  <rv s="5">
    <fb>28653087</fb>
    <v>8</v>
  </rv>
  <rv s="5">
    <fb>99.65</fb>
    <v>9</v>
  </rv>
  <rv s="5">
    <fb>99.5</fb>
    <v>9</v>
  </rv>
  <rv s="5">
    <fb>43271</fb>
    <v>7</v>
  </rv>
  <rv s="5">
    <fb>26180792</fb>
    <v>8</v>
  </rv>
  <rv s="5">
    <fb>102.52</fb>
    <v>9</v>
  </rv>
  <rv s="5">
    <fb>101.12</fb>
    <v>9</v>
  </rv>
  <rv s="5">
    <fb>101.87</fb>
    <v>9</v>
  </rv>
  <rv s="5">
    <fb>43272</fb>
    <v>7</v>
  </rv>
  <rv s="5">
    <fb>23198188</fb>
    <v>8</v>
  </rv>
  <rv s="5">
    <fb>102.075</fb>
    <v>9</v>
  </rv>
  <rv s="5">
    <fb>102.46</fb>
    <v>9</v>
  </rv>
  <rv s="5">
    <fb>101.14</fb>
    <v>9</v>
  </rv>
  <rv s="5">
    <fb>43273</fb>
    <v>7</v>
  </rv>
  <rv s="5">
    <fb>38923105</fb>
    <v>8</v>
  </rv>
  <rv s="5">
    <fb>100.41</fb>
    <v>9</v>
  </rv>
  <rv s="5">
    <fb>100.77</fb>
    <v>9</v>
  </rv>
  <rv s="5">
    <fb>99.625</fb>
    <v>9</v>
  </rv>
  <rv s="5">
    <fb>43276</fb>
    <v>7</v>
  </rv>
  <rv s="5">
    <fb>35433333</fb>
    <v>8</v>
  </rv>
  <rv s="5">
    <fb>100</fb>
    <v>9</v>
  </rv>
  <rv s="5">
    <fb>100.11</fb>
    <v>9</v>
  </rv>
  <rv s="5">
    <fb>97.3</fb>
    <v>9</v>
  </rv>
  <rv s="5">
    <fb>98.39</fb>
    <v>9</v>
  </rv>
  <rv s="5">
    <fb>43277</fb>
    <v>7</v>
  </rv>
  <rv s="5">
    <fb>26897244</fb>
    <v>8</v>
  </rv>
  <rv s="5">
    <fb>98.82</fb>
    <v>9</v>
  </rv>
  <rv s="5">
    <fb>100.08</fb>
    <v>9</v>
  </rv>
  <rv s="5">
    <fb>98.75</fb>
    <v>9</v>
  </rv>
  <rv s="5">
    <fb>99.08</fb>
    <v>9</v>
  </rv>
  <rv s="5">
    <fb>43278</fb>
    <v>7</v>
  </rv>
  <rv s="5">
    <fb>31298386</fb>
    <v>8</v>
  </rv>
  <rv s="5">
    <fb>99.58</fb>
    <v>9</v>
  </rv>
  <rv s="5">
    <fb>100.02</fb>
    <v>9</v>
  </rv>
  <rv s="5">
    <fb>97.54</fb>
    <v>9</v>
  </rv>
  <rv s="5">
    <fb>43279</fb>
    <v>7</v>
  </rv>
  <rv s="5">
    <fb>26650671</fb>
    <v>8</v>
  </rv>
  <rv s="5">
    <fb>97.38</fb>
    <v>9</v>
  </rv>
  <rv s="5">
    <fb>99.11</fb>
    <v>9</v>
  </rv>
  <rv s="5">
    <fb>97.26</fb>
    <v>9</v>
  </rv>
  <rv s="5">
    <fb>98.63</fb>
    <v>9</v>
  </rv>
  <rv s="5">
    <fb>43280</fb>
    <v>7</v>
  </rv>
  <rv s="5">
    <fb>28053214</fb>
    <v>8</v>
  </rv>
  <rv s="5">
    <fb>98.93</fb>
    <v>9</v>
  </rv>
  <rv s="5">
    <fb>99.91</fb>
    <v>9</v>
  </rv>
  <rv s="5">
    <fb>98.33</fb>
    <v>9</v>
  </rv>
  <rv s="5">
    <fb>43283</fb>
    <v>7</v>
  </rv>
  <rv s="5">
    <fb>19564521</fb>
    <v>8</v>
  </rv>
  <rv s="5">
    <fb>98.1</fb>
    <v>9</v>
  </rv>
  <rv s="5">
    <fb>100.06</fb>
    <v>9</v>
  </rv>
  <rv s="5">
    <fb>98</fb>
    <v>9</v>
  </rv>
  <rv s="5">
    <fb>43284</fb>
    <v>7</v>
  </rv>
  <rv s="5">
    <fb>14670275</fb>
    <v>8</v>
  </rv>
  <rv s="5">
    <fb>100.48</fb>
    <v>9</v>
  </rv>
  <rv s="5">
    <fb>100.63</fb>
    <v>9</v>
  </rv>
  <rv s="5">
    <fb>99.05</fb>
    <v>9</v>
  </rv>
  <rv s="5">
    <fb>43286</fb>
    <v>7</v>
  </rv>
  <rv s="5">
    <fb>18977402</fb>
    <v>8</v>
  </rv>
  <rv s="5">
    <fb>99.92</fb>
    <v>9</v>
  </rv>
  <rv s="5">
    <fb>99.029899999999998</fb>
    <v>9</v>
  </rv>
  <rv s="5">
    <fb>99.76</fb>
    <v>9</v>
  </rv>
  <rv s="5">
    <fb>43287</fb>
    <v>7</v>
  </rv>
  <rv s="5">
    <fb>19234627</fb>
    <v>8</v>
  </rv>
  <rv s="5">
    <fb>99.885000000000005</fb>
    <v>9</v>
  </rv>
  <rv s="5">
    <fb>101.43</fb>
    <v>9</v>
  </rv>
  <rv s="5">
    <fb>99.67</fb>
    <v>9</v>
  </rv>
  <rv s="5">
    <fb>101.16</fb>
    <v>9</v>
  </rv>
  <rv s="5">
    <fb>43290</fb>
    <v>7</v>
  </rv>
  <rv s="5">
    <fb>18211980</fb>
    <v>8</v>
  </rv>
  <rv s="5">
    <fb>101.6452</fb>
    <v>9</v>
  </rv>
  <rv s="5">
    <fb>102.25</fb>
    <v>9</v>
  </rv>
  <rv s="5">
    <fb>101.251</fb>
    <v>9</v>
  </rv>
  <rv s="5">
    <fb>101.85</fb>
    <v>9</v>
  </rv>
  <rv s="5">
    <fb>43291</fb>
    <v>7</v>
  </rv>
  <rv s="5">
    <fb>19293140</fb>
    <v>8</v>
  </rv>
  <rv s="5">
    <fb>102.51</fb>
    <v>9</v>
  </rv>
  <rv s="5">
    <fb>102.12</fb>
    <v>9</v>
  </rv>
  <rv s="5">
    <fb>43292</fb>
    <v>7</v>
  </rv>
  <rv s="5">
    <fb>19644648</fb>
    <v>8</v>
  </rv>
  <rv s="5">
    <fb>101.15</fb>
    <v>9</v>
  </rv>
  <rv s="5">
    <fb>102.34</fb>
    <v>9</v>
  </rv>
  <rv s="5">
    <fb>101.98</fb>
    <v>9</v>
  </rv>
  <rv s="5">
    <fb>43293</fb>
    <v>7</v>
  </rv>
  <rv s="5">
    <fb>24335929</fb>
    <v>8</v>
  </rv>
  <rv s="5">
    <fb>102.77</fb>
    <v>9</v>
  </rv>
  <rv s="5">
    <fb>104.41</fb>
    <v>9</v>
  </rv>
  <rv s="5">
    <fb>102.73</fb>
    <v>9</v>
  </rv>
  <rv s="5">
    <fb>104.19</fb>
    <v>9</v>
  </rv>
  <rv s="5">
    <fb>43294</fb>
    <v>7</v>
  </rv>
  <rv s="5">
    <fb>24653500</fb>
    <v>8</v>
  </rv>
  <rv s="5">
    <fb>104.37</fb>
    <v>9</v>
  </rv>
  <rv s="5">
    <fb>105.6</fb>
    <v>9</v>
  </rv>
  <rv s="5">
    <fb>104.09</fb>
    <v>9</v>
  </rv>
  <rv s="5">
    <fb>105.43</fb>
    <v>9</v>
  </rv>
  <rv s="5">
    <fb>43297</fb>
    <v>7</v>
  </rv>
  <rv s="5">
    <fb>21786912</fb>
    <v>8</v>
  </rv>
  <rv s="5">
    <fb>105.4</fb>
    <v>9</v>
  </rv>
  <rv s="5">
    <fb>105.82</fb>
    <v>9</v>
  </rv>
  <rv s="5">
    <fb>104.515</fb>
    <v>9</v>
  </rv>
  <rv s="5">
    <fb>104.91</fb>
    <v>9</v>
  </rv>
  <rv s="5">
    <fb>43298</fb>
    <v>7</v>
  </rv>
  <rv s="5">
    <fb>25901726</fb>
    <v>8</v>
  </rv>
  <rv s="5">
    <fb>104.61</fb>
    <v>9</v>
  </rv>
  <rv s="5">
    <fb>106.5</fb>
    <v>9</v>
  </rv>
  <rv s="5">
    <fb>104.32</fb>
    <v>9</v>
  </rv>
  <rv s="5">
    <fb>105.95</fb>
    <v>9</v>
  </rv>
  <rv s="5">
    <fb>43299</fb>
    <v>7</v>
  </rv>
  <rv s="5">
    <fb>29493927</fb>
    <v>8</v>
  </rv>
  <rv s="5">
    <fb>105.94</fb>
    <v>9</v>
  </rv>
  <rv s="5">
    <fb>106.05</fb>
    <v>9</v>
  </rv>
  <rv s="5">
    <fb>104.715</fb>
    <v>9</v>
  </rv>
  <rv s="5">
    <fb>105.12</fb>
    <v>9</v>
  </rv>
  <rv s="5">
    <fb>43300</fb>
    <v>7</v>
  </rv>
  <rv s="5">
    <fb>40171646</fb>
    <v>8</v>
  </rv>
  <rv s="5">
    <fb>104.93</fb>
    <v>9</v>
  </rv>
  <rv s="5">
    <fb>105.31</fb>
    <v>9</v>
  </rv>
  <rv s="5">
    <fb>103.89</fb>
    <v>9</v>
  </rv>
  <rv s="5">
    <fb>104.4</fb>
    <v>9</v>
  </rv>
  <rv s="5">
    <fb>43301</fb>
    <v>7</v>
  </rv>
  <rv s="5">
    <fb>56038827</fb>
    <v>8</v>
  </rv>
  <rv s="5">
    <fb>108.08</fb>
    <v>9</v>
  </rv>
  <rv s="5">
    <fb>108.2</fb>
    <v>9</v>
  </rv>
  <rv s="5">
    <fb>106.08</fb>
    <v>9</v>
  </rv>
  <rv s="5">
    <fb>106.27</fb>
    <v>9</v>
  </rv>
  <rv s="5">
    <fb>43304</fb>
    <v>7</v>
  </rv>
  <rv s="5">
    <fb>29706955</fb>
    <v>8</v>
  </rv>
  <rv s="5">
    <fb>106.3</fb>
    <v>9</v>
  </rv>
  <rv s="5">
    <fb>108.14</fb>
    <v>9</v>
  </rv>
  <rv s="5">
    <fb>106.13</fb>
    <v>9</v>
  </rv>
  <rv s="5">
    <fb>107.97</fb>
    <v>9</v>
  </rv>
  <rv s="5">
    <fb>43305</fb>
    <v>7</v>
  </rv>
  <rv s="5">
    <fb>26316619</fb>
    <v>8</v>
  </rv>
  <rv s="5">
    <fb>108.57</fb>
    <v>9</v>
  </rv>
  <rv s="5">
    <fb>108.82</fb>
    <v>9</v>
  </rv>
  <rv s="5">
    <fb>107.26</fb>
    <v>9</v>
  </rv>
  <rv s="5">
    <fb>107.66</fb>
    <v>9</v>
  </rv>
  <rv s="5">
    <fb>43306</fb>
    <v>7</v>
  </rv>
  <rv s="5">
    <fb>30798058</fb>
    <v>8</v>
  </rv>
  <rv s="5">
    <fb>107.955</fb>
    <v>9</v>
  </rv>
  <rv s="5">
    <fb>111.15</fb>
    <v>9</v>
  </rv>
  <rv s="5">
    <fb>107.6</fb>
    <v>9</v>
  </rv>
  <rv s="5">
    <fb>110.83</fb>
    <v>9</v>
  </rv>
  <rv s="5">
    <fb>43307</fb>
    <v>7</v>
  </rv>
  <rv s="5">
    <fb>31372110</fb>
    <v>8</v>
  </rv>
  <rv s="5">
    <fb>110.74</fb>
    <v>9</v>
  </rv>
  <rv s="5">
    <fb>111</fb>
    <v>9</v>
  </rv>
  <rv s="5">
    <fb>109.5</fb>
    <v>9</v>
  </rv>
  <rv s="5">
    <fb>109.62</fb>
    <v>9</v>
  </rv>
  <rv s="5">
    <fb>43308</fb>
    <v>7</v>
  </rv>
  <rv s="5">
    <fb>37005292</fb>
    <v>8</v>
  </rv>
  <rv s="5">
    <fb>110.18</fb>
    <v>9</v>
  </rv>
  <rv s="5">
    <fb>106.14</fb>
    <v>9</v>
  </rv>
  <rv s="5">
    <fb>107.68</fb>
    <v>9</v>
  </rv>
  <rv s="5">
    <fb>43311</fb>
    <v>7</v>
  </rv>
  <rv s="5">
    <fb>34668327</fb>
    <v>8</v>
  </rv>
  <rv s="5">
    <fb>107.19</fb>
    <v>9</v>
  </rv>
  <rv s="5">
    <fb>107.53</fb>
    <v>9</v>
  </rv>
  <rv s="5">
    <fb>104.76</fb>
    <v>9</v>
  </rv>
  <rv s="5">
    <fb>105.37</fb>
    <v>9</v>
  </rv>
  <rv s="5">
    <fb>43312</fb>
    <v>7</v>
  </rv>
  <rv s="5">
    <fb>27655152</fb>
    <v>8</v>
  </rv>
  <rv s="5">
    <fb>106.49</fb>
    <v>9</v>
  </rv>
  <rv s="5">
    <fb>106.72</fb>
    <v>9</v>
  </rv>
  <rv s="5">
    <fb>105.38</fb>
    <v>9</v>
  </rv>
  <rv s="5">
    <fb>43313</fb>
    <v>7</v>
  </rv>
  <rv s="5">
    <fb>23628699</fb>
    <v>8</v>
  </rv>
  <rv s="5">
    <fb>106.03</fb>
    <v>9</v>
  </rv>
  <rv s="5">
    <fb>106.446</fb>
    <v>9</v>
  </rv>
  <rv s="5">
    <fb>105.42</fb>
    <v>9</v>
  </rv>
  <rv s="5">
    <fb>106.28</fb>
    <v>9</v>
  </rv>
  <rv s="5">
    <fb>43314</fb>
    <v>7</v>
  </rv>
  <rv s="5">
    <fb>26104258</fb>
    <v>8</v>
  </rv>
  <rv s="5">
    <fb>108.09</fb>
    <v>9</v>
  </rv>
  <rv s="5">
    <fb>104.84</fb>
    <v>9</v>
  </rv>
  <rv s="5">
    <fb>107.57</fb>
    <v>9</v>
  </rv>
  <rv s="5">
    <fb>43315</fb>
    <v>7</v>
  </rv>
  <rv s="5">
    <fb>18659599</fb>
    <v>8</v>
  </rv>
  <rv s="5">
    <fb>107.8</fb>
    <v>9</v>
  </rv>
  <rv s="5">
    <fb>108.05</fb>
    <v>9</v>
  </rv>
  <rv s="5">
    <fb>106.82</fb>
    <v>9</v>
  </rv>
  <rv s="5">
    <fb>108.04</fb>
    <v>9</v>
  </rv>
  <rv s="5">
    <fb>43318</fb>
    <v>7</v>
  </rv>
  <rv s="5">
    <fb>20265947</fb>
    <v>8</v>
  </rv>
  <rv s="5">
    <fb>108.12</fb>
    <v>9</v>
  </rv>
  <rv s="5">
    <fb>108.42</fb>
    <v>9</v>
  </rv>
  <rv s="5">
    <fb>107.559</fb>
    <v>9</v>
  </rv>
  <rv s="5">
    <fb>108.13</fb>
    <v>9</v>
  </rv>
  <rv s="5">
    <fb>43319</fb>
    <v>7</v>
  </rv>
  <rv s="5">
    <fb>16080214</fb>
    <v>8</v>
  </rv>
  <rv s="5">
    <fb>108.56</fb>
    <v>9</v>
  </rv>
  <rv s="5">
    <fb>109.1</fb>
    <v>9</v>
  </rv>
  <rv s="5">
    <fb>108.17</fb>
    <v>9</v>
  </rv>
  <rv s="5">
    <fb>108.88</fb>
    <v>9</v>
  </rv>
  <rv s="5">
    <fb>43320</fb>
    <v>7</v>
  </rv>
  <rv s="5">
    <fb>15487502</fb>
    <v>8</v>
  </rv>
  <rv s="5">
    <fb>109.33</fb>
    <v>9</v>
  </rv>
  <rv s="5">
    <fb>109.75</fb>
    <v>9</v>
  </rv>
  <rv s="5">
    <fb>108.7599</fb>
    <v>9</v>
  </rv>
  <rv s="5">
    <fb>109.49</fb>
    <v>9</v>
  </rv>
  <rv s="5">
    <fb>43321</fb>
    <v>7</v>
  </rv>
  <rv s="5">
    <fb>13677211</fb>
    <v>8</v>
  </rv>
  <rv s="5">
    <fb>109.71</fb>
    <v>9</v>
  </rv>
  <rv s="5">
    <fb>110.16</fb>
    <v>9</v>
  </rv>
  <rv s="5">
    <fb>109.6</fb>
    <v>9</v>
  </rv>
  <rv s="5">
    <fb>109.67</fb>
    <v>9</v>
  </rv>
  <rv s="5">
    <fb>43322</fb>
    <v>7</v>
  </rv>
  <rv s="5">
    <fb>18183724</fb>
    <v>8</v>
  </rv>
  <rv s="5">
    <fb>109.42</fb>
    <v>9</v>
  </rv>
  <rv s="5">
    <fb>109.69</fb>
    <v>9</v>
  </rv>
  <rv s="5">
    <fb>108.38</fb>
    <v>9</v>
  </rv>
  <rv s="5">
    <fb>109</fb>
    <v>9</v>
  </rv>
  <rv s="5">
    <fb>43325</fb>
    <v>7</v>
  </rv>
  <rv s="5">
    <fb>18474884</fb>
    <v>8</v>
  </rv>
  <rv s="5">
    <fb>109.24</fb>
    <v>9</v>
  </rv>
  <rv s="5">
    <fb>109.58</fb>
    <v>9</v>
  </rv>
  <rv s="5">
    <fb>108.1</fb>
    <v>9</v>
  </rv>
  <rv s="5">
    <fb>108.21</fb>
    <v>9</v>
  </rv>
  <rv s="5">
    <fb>43326</fb>
    <v>7</v>
  </rv>
  <rv s="5">
    <fb>16788314</fb>
    <v>8</v>
  </rv>
  <rv s="5">
    <fb>109.56</fb>
    <v>9</v>
  </rv>
  <rv s="5">
    <fb>43327</fb>
    <v>7</v>
  </rv>
  <rv s="5">
    <fb>29982806</fb>
    <v>8</v>
  </rv>
  <rv s="5">
    <fb>108.49</fb>
    <v>9</v>
  </rv>
  <rv s="5">
    <fb>108.985</fb>
    <v>9</v>
  </rv>
  <rv s="5">
    <fb>43328</fb>
    <v>7</v>
  </rv>
  <rv s="5">
    <fb>21384289</fb>
    <v>8</v>
  </rv>
  <rv s="5">
    <fb>108.3</fb>
    <v>9</v>
  </rv>
  <rv s="5">
    <fb>108.86</fb>
    <v>9</v>
  </rv>
  <rv s="5">
    <fb>107.3</fb>
    <v>9</v>
  </rv>
  <rv s="5">
    <fb>107.64</fb>
    <v>9</v>
  </rv>
  <rv s="5">
    <fb>43329</fb>
    <v>7</v>
  </rv>
  <rv s="5">
    <fb>18061512</fb>
    <v>8</v>
  </rv>
  <rv s="5">
    <fb>107.36</fb>
    <v>9</v>
  </rv>
  <rv s="5">
    <fb>107.9</fb>
    <v>9</v>
  </rv>
  <rv s="5">
    <fb>106.69</fb>
    <v>9</v>
  </rv>
  <rv s="5">
    <fb>107.58</fb>
    <v>9</v>
  </rv>
  <rv s="5">
    <fb>43332</fb>
    <v>7</v>
  </rv>
  <rv s="5">
    <fb>17914201</fb>
    <v>8</v>
  </rv>
  <rv s="5">
    <fb>107.51</fb>
    <v>9</v>
  </rv>
  <rv s="5">
    <fb>106.48</fb>
    <v>9</v>
  </rv>
  <rv s="5">
    <fb>106.87</fb>
    <v>9</v>
  </rv>
  <rv s="5">
    <fb>43333</fb>
    <v>7</v>
  </rv>
  <rv s="5">
    <fb>22881861</fb>
    <v>8</v>
  </rv>
  <rv s="5">
    <fb>106.92</fb>
    <v>9</v>
  </rv>
  <rv s="5">
    <fb>107.35</fb>
    <v>9</v>
  </rv>
  <rv s="5">
    <fb>105.85</fb>
    <v>9</v>
  </rv>
  <rv s="5">
    <fb>105.98</fb>
    <v>9</v>
  </rv>
  <rv s="5">
    <fb>43334</fb>
    <v>7</v>
  </rv>
  <rv s="5">
    <fb>18000639</fb>
    <v>8</v>
  </rv>
  <rv s="5">
    <fb>107.34</fb>
    <v>9</v>
  </rv>
  <rv s="5">
    <fb>105.78</fb>
    <v>9</v>
  </rv>
  <rv s="5">
    <fb>107.06</fb>
    <v>9</v>
  </rv>
  <rv s="5">
    <fb>43335</fb>
    <v>7</v>
  </rv>
  <rv s="5">
    <fb>18167723</fb>
    <v>8</v>
  </rv>
  <rv s="5">
    <fb>107.15</fb>
    <v>9</v>
  </rv>
  <rv s="5">
    <fb>108.18</fb>
    <v>9</v>
  </rv>
  <rv s="5">
    <fb>107.56</fb>
    <v>9</v>
  </rv>
  <rv s="5">
    <fb>43336</fb>
    <v>7</v>
  </rv>
  <rv s="5">
    <fb>17234020</fb>
    <v>8</v>
  </rv>
  <rv s="5">
    <fb>107.67</fb>
    <v>9</v>
  </rv>
  <rv s="5">
    <fb>108.4</fb>
    <v>9</v>
  </rv>
  <rv s="5">
    <fb>43339</fb>
    <v>7</v>
  </rv>
  <rv s="5">
    <fb>19662331</fb>
    <v>8</v>
  </rv>
  <rv s="5">
    <fb>109.27</fb>
    <v>9</v>
  </rv>
  <rv s="5">
    <fb>109.64</fb>
    <v>9</v>
  </rv>
  <rv s="5">
    <fb>108.51</fb>
    <v>9</v>
  </rv>
  <rv s="5">
    <fb>43340</fb>
    <v>7</v>
  </rv>
  <rv s="5">
    <fb>19151528</fb>
    <v>8</v>
  </rv>
  <rv s="5">
    <fb>109.94</fb>
    <v>9</v>
  </rv>
  <rv s="5">
    <fb>110.5</fb>
    <v>9</v>
  </rv>
  <rv s="5">
    <fb>109.79</fb>
    <v>9</v>
  </rv>
  <rv s="5">
    <fb>110.26</fb>
    <v>9</v>
  </rv>
  <rv s="5">
    <fb>43341</fb>
    <v>7</v>
  </rv>
  <rv s="5">
    <fb>20818044</fb>
    <v>8</v>
  </rv>
  <rv s="5">
    <fb>110.45</fb>
    <v>9</v>
  </rv>
  <rv s="5">
    <fb>112.03</fb>
    <v>9</v>
  </rv>
  <rv s="5">
    <fb>110.27</fb>
    <v>9</v>
  </rv>
  <rv s="5">
    <fb>112.02</fb>
    <v>9</v>
  </rv>
  <rv s="5">
    <fb>43342</fb>
    <v>7</v>
  </rv>
  <rv s="5">
    <fb>22798702</fb>
    <v>8</v>
  </rv>
  <rv s="5">
    <fb>111.67</fb>
    <v>9</v>
  </rv>
  <rv s="5">
    <fb>112.61</fb>
    <v>9</v>
  </rv>
  <rv s="5">
    <fb>111.44</fb>
    <v>9</v>
  </rv>
  <rv s="5">
    <fb>111.95</fb>
    <v>9</v>
  </rv>
  <rv s="5">
    <fb>43343</fb>
    <v>7</v>
  </rv>
  <rv s="5">
    <fb>23222713</fb>
    <v>8</v>
  </rv>
  <rv s="5">
    <fb>111.685</fb>
    <v>9</v>
  </rv>
  <rv s="5">
    <fb>112.777</fb>
    <v>9</v>
  </rv>
  <rv s="5">
    <fb>111.515</fb>
    <v>9</v>
  </rv>
  <rv s="5">
    <fb>112.33</fb>
    <v>9</v>
  </rv>
  <rv s="5">
    <fb>43347</fb>
    <v>7</v>
  </rv>
  <rv s="5">
    <fb>22634641</fb>
    <v>8</v>
  </rv>
  <rv s="5">
    <fb>110.85</fb>
    <v>9</v>
  </rv>
  <rv s="5">
    <fb>111.955</fb>
    <v>9</v>
  </rv>
  <rv s="5">
    <fb>110.22</fb>
    <v>9</v>
  </rv>
  <rv s="5">
    <fb>111.71</fb>
    <v>9</v>
  </rv>
  <rv s="5">
    <fb>43348</fb>
    <v>7</v>
  </rv>
  <rv s="5">
    <fb>32872352</fb>
    <v>8</v>
  </rv>
  <rv s="5">
    <fb>111.01</fb>
    <v>9</v>
  </rv>
  <rv s="5">
    <fb>111.42</fb>
    <v>9</v>
  </rv>
  <rv s="5">
    <fb>43349</fb>
    <v>7</v>
  </rv>
  <rv s="5">
    <fb>23477624</fb>
    <v>8</v>
  </rv>
  <rv s="5">
    <fb>108.25</fb>
    <v>9</v>
  </rv>
  <rv s="5">
    <fb>108.99</fb>
    <v>9</v>
  </rv>
  <rv s="5">
    <fb>108.74</fb>
    <v>9</v>
  </rv>
  <rv s="5">
    <fb>43350</fb>
    <v>7</v>
  </rv>
  <rv s="5">
    <fb>22498646</fb>
    <v>8</v>
  </rv>
  <rv s="5">
    <fb>108.23</fb>
    <v>9</v>
  </rv>
  <rv s="5">
    <fb>108.7248</fb>
    <v>9</v>
  </rv>
  <rv s="5">
    <fb>107.23</fb>
    <v>9</v>
  </rv>
  <rv s="5">
    <fb>43353</fb>
    <v>7</v>
  </rv>
  <rv s="5">
    <fb>20727906</fb>
    <v>8</v>
  </rv>
  <rv s="5">
    <fb>108.84</fb>
    <v>9</v>
  </rv>
  <rv s="5">
    <fb>108.36</fb>
    <v>9</v>
  </rv>
  <rv s="5">
    <fb>109.38</fb>
    <v>9</v>
  </rv>
  <rv s="5">
    <fb>43354</fb>
    <v>7</v>
  </rv>
  <rv s="5">
    <fb>24301774</fb>
    <v>8</v>
  </rv>
  <rv s="5">
    <fb>108.9</fb>
    <v>9</v>
  </rv>
  <rv s="5">
    <fb>111.59</fb>
    <v>9</v>
  </rv>
  <rv s="5">
    <fb>108.89</fb>
    <v>9</v>
  </rv>
  <rv s="5">
    <fb>111.24</fb>
    <v>9</v>
  </rv>
  <rv s="5">
    <fb>43355</fb>
    <v>7</v>
  </rv>
  <rv s="5">
    <fb>18891064</fb>
    <v>8</v>
  </rv>
  <rv s="5">
    <fb>111.43</fb>
    <v>9</v>
  </rv>
  <rv s="5">
    <fb>111.85</fb>
    <v>9</v>
  </rv>
  <rv s="5">
    <fb>110.51</fb>
    <v>9</v>
  </rv>
  <rv s="5">
    <fb>43356</fb>
    <v>7</v>
  </rv>
  <rv s="5">
    <fb>26055620</fb>
    <v>8</v>
  </rv>
  <rv s="5">
    <fb>112.12</fb>
    <v>9</v>
  </rv>
  <rv s="5">
    <fb>113.72499999999999</fb>
    <v>9</v>
  </rv>
  <rv s="5">
    <fb>112.91</fb>
    <v>9</v>
  </rv>
  <rv s="5">
    <fb>43357</fb>
    <v>7</v>
  </rv>
  <rv s="5">
    <fb>19122349</fb>
    <v>8</v>
  </rv>
  <rv s="5">
    <fb>113.36</fb>
    <v>9</v>
  </rv>
  <rv s="5">
    <fb>113.73</fb>
    <v>9</v>
  </rv>
  <rv s="5">
    <fb>112.44</fb>
    <v>9</v>
  </rv>
  <rv s="5">
    <fb>113.37</fb>
    <v>9</v>
  </rv>
  <rv s="5">
    <fb>43360</fb>
    <v>7</v>
  </rv>
  <rv s="5">
    <fb>20736516</fb>
    <v>8</v>
  </rv>
  <rv s="5">
    <fb>113.69</fb>
    <v>9</v>
  </rv>
  <rv s="5">
    <fb>113.7</fb>
    <v>9</v>
  </rv>
  <rv s="5">
    <fb>111.86</fb>
    <v>9</v>
  </rv>
  <rv s="5">
    <fb>112.14</fb>
    <v>9</v>
  </rv>
  <rv s="5">
    <fb>43361</fb>
    <v>7</v>
  </rv>
  <rv s="5">
    <fb>22170934</fb>
    <v>8</v>
  </rv>
  <rv s="5">
    <fb>112.19</fb>
    <v>9</v>
  </rv>
  <rv s="5">
    <fb>113.69499999999999</fb>
    <v>9</v>
  </rv>
  <rv s="5">
    <fb>111.72</fb>
    <v>9</v>
  </rv>
  <rv s="5">
    <fb>113.21</fb>
    <v>9</v>
  </rv>
  <rv s="5">
    <fb>43362</fb>
    <v>7</v>
  </rv>
  <rv s="5">
    <fb>21728429</fb>
    <v>8</v>
  </rv>
  <rv s="5">
    <fb>113.05</fb>
    <v>9</v>
  </rv>
  <rv s="5">
    <fb>113.32</fb>
    <v>9</v>
  </rv>
  <rv s="5">
    <fb>111.035</fb>
    <v>9</v>
  </rv>
  <rv s="5">
    <fb>111.7</fb>
    <v>9</v>
  </rv>
  <rv s="5">
    <fb>43363</fb>
    <v>7</v>
  </rv>
  <rv s="5">
    <fb>23714512</fb>
    <v>8</v>
  </rv>
  <rv s="5">
    <fb>112.28</fb>
    <v>9</v>
  </rv>
  <rv s="5">
    <fb>113.8</fb>
    <v>9</v>
  </rv>
  <rv s="5">
    <fb>111.93</fb>
    <v>9</v>
  </rv>
  <rv s="5">
    <fb>113.57</fb>
    <v>9</v>
  </rv>
  <rv s="5">
    <fb>43364</fb>
    <v>7</v>
  </rv>
  <rv s="5">
    <fb>71229698</fb>
    <v>8</v>
  </rv>
  <rv s="5">
    <fb>114</fb>
    <v>9</v>
  </rv>
  <rv s="5">
    <fb>115.29</fb>
    <v>9</v>
  </rv>
  <rv s="5">
    <fb>113.51</fb>
    <v>9</v>
  </rv>
  <rv s="5">
    <fb>114.26</fb>
    <v>9</v>
  </rv>
  <rv s="5">
    <fb>43367</fb>
    <v>7</v>
  </rv>
  <rv s="5">
    <fb>27334460</fb>
    <v>8</v>
  </rv>
  <rv s="5">
    <fb>113.03</fb>
    <v>9</v>
  </rv>
  <rv s="5">
    <fb>114.9</fb>
    <v>9</v>
  </rv>
  <rv s="5">
    <fb>112.2175</fb>
    <v>9</v>
  </rv>
  <rv s="5">
    <fb>114.67</fb>
    <v>9</v>
  </rv>
  <rv s="5">
    <fb>43368</fb>
    <v>7</v>
  </rv>
  <rv s="5">
    <fb>22668014</fb>
    <v>8</v>
  </rv>
  <rv s="5">
    <fb>114.8</fb>
    <v>9</v>
  </rv>
  <rv s="5">
    <fb>115.1</fb>
    <v>9</v>
  </rv>
  <rv s="5">
    <fb>113.75</fb>
    <v>9</v>
  </rv>
  <rv s="5">
    <fb>114.45</fb>
    <v>9</v>
  </rv>
  <rv s="5">
    <fb>43369</fb>
    <v>7</v>
  </rv>
  <rv s="5">
    <fb>19352025</fb>
    <v>8</v>
  </rv>
  <rv s="5">
    <fb>114.47</fb>
    <v>9</v>
  </rv>
  <rv s="5">
    <fb>115.05500000000001</fb>
    <v>9</v>
  </rv>
  <rv s="5">
    <fb>113.74</fb>
    <v>9</v>
  </rv>
  <rv s="5">
    <fb>113.98</fb>
    <v>9</v>
  </rv>
  <rv s="5">
    <fb>43370</fb>
    <v>7</v>
  </rv>
  <rv s="5">
    <fb>19091299</fb>
    <v>8</v>
  </rv>
  <rv s="5">
    <fb>114.78</fb>
    <v>9</v>
  </rv>
  <rv s="5">
    <fb>114.91</fb>
    <v>9</v>
  </rv>
  <rv s="5">
    <fb>114.2</fb>
    <v>9</v>
  </rv>
  <rv s="5">
    <fb>114.41</fb>
    <v>9</v>
  </rv>
  <rv s="5">
    <fb>43371</fb>
    <v>7</v>
  </rv>
  <rv s="5">
    <fb>21647811</fb>
    <v>8</v>
  </rv>
  <rv s="5">
    <fb>114.19</fb>
    <v>9</v>
  </rv>
  <rv s="5">
    <fb>114.57</fb>
    <v>9</v>
  </rv>
  <rv s="5">
    <fb>113.68</fb>
    <v>9</v>
  </rv>
  <rv s="5">
    <fb>114.37</fb>
    <v>9</v>
  </rv>
  <rv s="5">
    <fb>43374</fb>
    <v>7</v>
  </rv>
  <rv s="5">
    <fb>18883079</fb>
    <v>8</v>
  </rv>
  <rv s="5">
    <fb>114.75</fb>
    <v>9</v>
  </rv>
  <rv s="5">
    <fb>115.68</fb>
    <v>9</v>
  </rv>
  <rv s="5">
    <fb>114.73</fb>
    <v>9</v>
  </rv>
  <rv s="5">
    <fb>115.61</fb>
    <v>9</v>
  </rv>
  <rv s="5">
    <fb>43375</fb>
    <v>7</v>
  </rv>
  <rv s="5">
    <fb>20787239</fb>
    <v>8</v>
  </rv>
  <rv s="5">
    <fb>115.3</fb>
    <v>9</v>
  </rv>
  <rv s="5">
    <fb>115.84</fb>
    <v>9</v>
  </rv>
  <rv s="5">
    <fb>114.44</fb>
    <v>9</v>
  </rv>
  <rv s="5">
    <fb>115.15</fb>
    <v>9</v>
  </rv>
  <rv s="5">
    <fb>43376</fb>
    <v>7</v>
  </rv>
  <rv s="5">
    <fb>16648018</fb>
    <v>8</v>
  </rv>
  <rv s="5">
    <fb>115.42</fb>
    <v>9</v>
  </rv>
  <rv s="5">
    <fb>116.18</fb>
    <v>9</v>
  </rv>
  <rv s="5">
    <fb>114.93</fb>
    <v>9</v>
  </rv>
  <rv s="5">
    <fb>115.17</fb>
    <v>9</v>
  </rv>
  <rv s="5">
    <fb>43377</fb>
    <v>7</v>
  </rv>
  <rv s="5">
    <fb>34821717</fb>
    <v>8</v>
  </rv>
  <rv s="5">
    <fb>114.61</fb>
    <v>9</v>
  </rv>
  <rv s="5">
    <fb>114.75879999999999</fb>
    <v>9</v>
  </rv>
  <rv s="5">
    <fb>111.63</fb>
    <v>9</v>
  </rv>
  <rv s="5">
    <fb>112.79</fb>
    <v>9</v>
  </rv>
  <rv s="5">
    <fb>43378</fb>
    <v>7</v>
  </rv>
  <rv s="5">
    <fb>29068859</fb>
    <v>8</v>
  </rv>
  <rv s="5">
    <fb>112.63</fb>
    <v>9</v>
  </rv>
  <rv s="5">
    <fb>113.17</fb>
    <v>9</v>
  </rv>
  <rv s="5">
    <fb>110.64</fb>
    <v>9</v>
  </rv>
  <rv s="5">
    <fb>112.13</fb>
    <v>9</v>
  </rv>
  <rv s="5">
    <fb>43381</fb>
    <v>7</v>
  </rv>
  <rv s="5">
    <fb>29640588</fb>
    <v>8</v>
  </rv>
  <rv s="5">
    <fb>111.66</fb>
    <v>9</v>
  </rv>
  <rv s="5">
    <fb>109.34</fb>
    <v>9</v>
  </rv>
  <rv s="5">
    <fb>43382</fb>
    <v>7</v>
  </rv>
  <rv s="5">
    <fb>26198594</fb>
    <v>8</v>
  </rv>
  <rv s="5">
    <fb>111.14</fb>
    <v>9</v>
  </rv>
  <rv s="5">
    <fb>113.08</fb>
    <v>9</v>
  </rv>
  <rv s="5">
    <fb>110.8</fb>
    <v>9</v>
  </rv>
  <rv s="5">
    <fb>112.26</fb>
    <v>9</v>
  </rv>
  <rv s="5">
    <fb>43383</fb>
    <v>7</v>
  </rv>
  <rv s="5">
    <fb>61376315</fb>
    <v>8</v>
  </rv>
  <rv s="5">
    <fb>111.5</fb>
    <v>9</v>
  </rv>
  <rv s="5">
    <fb>105.79</fb>
    <v>9</v>
  </rv>
  <rv s="5">
    <fb>106.16</fb>
    <v>9</v>
  </rv>
  <rv s="5">
    <fb>43384</fb>
    <v>7</v>
  </rv>
  <rv s="5">
    <fb>63904282</fb>
    <v>8</v>
  </rv>
  <rv s="5">
    <fb>105.35</fb>
    <v>9</v>
  </rv>
  <rv s="5">
    <fb>108.93</fb>
    <v>9</v>
  </rv>
  <rv s="5">
    <fb>104.2</fb>
    <v>9</v>
  </rv>
  <rv s="5">
    <fb>105.91</fb>
    <v>9</v>
  </rv>
  <rv s="5">
    <fb>43385</fb>
    <v>7</v>
  </rv>
  <rv s="5">
    <fb>47742109</fb>
    <v>8</v>
  </rv>
  <rv s="5">
    <fb>109.01</fb>
    <v>9</v>
  </rv>
  <rv s="5">
    <fb>107.12</fb>
    <v>9</v>
  </rv>
  <rv s="5">
    <fb>109.57</fb>
    <v>9</v>
  </rv>
  <rv s="5">
    <fb>43388</fb>
    <v>7</v>
  </rv>
  <rv s="5">
    <fb>32068103</fb>
    <v>8</v>
  </rv>
  <rv s="5">
    <fb>108.91</fb>
    <v>9</v>
  </rv>
  <rv s="5">
    <fb>109.48</fb>
    <v>9</v>
  </rv>
  <rv s="5">
    <fb>106.9468</fb>
    <v>9</v>
  </rv>
  <rv s="5">
    <fb>43389</fb>
    <v>7</v>
  </rv>
  <rv s="5">
    <fb>31610164</fb>
    <v>8</v>
  </rv>
  <rv s="5">
    <fb>109.54</fb>
    <v>9</v>
  </rv>
  <rv s="5">
    <fb>111.41</fb>
    <v>9</v>
  </rv>
  <rv s="5">
    <fb>108.95</fb>
    <v>9</v>
  </rv>
  <rv s="5">
    <fb>43390</fb>
    <v>7</v>
  </rv>
  <rv s="5">
    <fb>26548243</fb>
    <v>8</v>
  </rv>
  <rv s="5">
    <fb>111.68</fb>
    <v>9</v>
  </rv>
  <rv s="5">
    <fb>111.81</fb>
    <v>9</v>
  </rv>
  <rv s="5">
    <fb>109.54819999999999</fb>
    <v>9</v>
  </rv>
  <rv s="5">
    <fb>110.71</fb>
    <v>9</v>
  </rv>
  <rv s="5">
    <fb>43391</fb>
    <v>7</v>
  </rv>
  <rv s="5">
    <fb>32506192</fb>
    <v>8</v>
  </rv>
  <rv s="5">
    <fb>110.1</fb>
    <v>9</v>
  </rv>
  <rv s="5">
    <fb>110.53</fb>
    <v>9</v>
  </rv>
  <rv s="5">
    <fb>107.83</fb>
    <v>9</v>
  </rv>
  <rv s="5">
    <fb>108.5</fb>
    <v>9</v>
  </rv>
  <rv s="5">
    <fb>43392</fb>
    <v>7</v>
  </rv>
  <rv s="5">
    <fb>32785475</fb>
    <v>8</v>
  </rv>
  <rv s="5">
    <fb>110.86</fb>
    <v>9</v>
  </rv>
  <rv s="5">
    <fb>108.66</fb>
    <v>9</v>
  </rv>
  <rv s="5">
    <fb>43395</fb>
    <v>7</v>
  </rv>
  <rv s="5">
    <fb>26545607</fb>
    <v>8</v>
  </rv>
  <rv s="5">
    <fb>109.32</fb>
    <v>9</v>
  </rv>
  <rv s="5">
    <fb>110.54</fb>
    <v>9</v>
  </rv>
  <rv s="5">
    <fb>108.24</fb>
    <v>9</v>
  </rv>
  <rv s="5">
    <fb>109.63</fb>
    <v>9</v>
  </rv>
  <rv s="5">
    <fb>43396</fb>
    <v>7</v>
  </rv>
  <rv s="5">
    <fb>43770429</fb>
    <v>8</v>
  </rv>
  <rv s="5">
    <fb>107.77</fb>
    <v>9</v>
  </rv>
  <rv s="5">
    <fb>108.97</fb>
    <v>9</v>
  </rv>
  <rv s="5">
    <fb>105.11</fb>
    <v>9</v>
  </rv>
  <rv s="5">
    <fb>43397</fb>
    <v>7</v>
  </rv>
  <rv s="5">
    <fb>63897759</fb>
    <v>8</v>
  </rv>
  <rv s="5">
    <fb>108.41</fb>
    <v>9</v>
  </rv>
  <rv s="5">
    <fb>101.59010000000001</fb>
    <v>9</v>
  </rv>
  <rv s="5">
    <fb>102.32</fb>
    <v>9</v>
  </rv>
  <rv s="5">
    <fb>43398</fb>
    <v>7</v>
  </rv>
  <rv s="5">
    <fb>61646819</fb>
    <v>8</v>
  </rv>
  <rv s="5">
    <fb>106.55</fb>
    <v>9</v>
  </rv>
  <rv s="5">
    <fb>106.15</fb>
    <v>9</v>
  </rv>
  <rv s="5">
    <fb>43399</fb>
    <v>7</v>
  </rv>
  <rv s="5">
    <fb>55523104</fb>
    <v>8</v>
  </rv>
  <rv s="5">
    <fb>105.69</fb>
    <v>9</v>
  </rv>
  <rv s="5">
    <fb>108.75</fb>
    <v>9</v>
  </rv>
  <rv s="5">
    <fb>106.96</fb>
    <v>9</v>
  </rv>
  <rv s="5">
    <fb>43402</fb>
    <v>7</v>
  </rv>
  <rv s="5">
    <fb>55162001</fb>
    <v>8</v>
  </rv>
  <rv s="5">
    <fb>108.105</fb>
    <v>9</v>
  </rv>
  <rv s="5">
    <fb>108.7</fb>
    <v>9</v>
  </rv>
  <rv s="5">
    <fb>103.85</fb>
    <v>9</v>
  </rv>
  <rv s="5">
    <fb>43403</fb>
    <v>7</v>
  </rv>
  <rv s="5">
    <fb>65350878</fb>
    <v>8</v>
  </rv>
  <rv s="5">
    <fb>103.66</fb>
    <v>9</v>
  </rv>
  <rv s="5">
    <fb>104.38</fb>
    <v>9</v>
  </rv>
  <rv s="5">
    <fb>103.73</fb>
    <v>9</v>
  </rv>
  <rv s="5">
    <fb>43404</fb>
    <v>7</v>
  </rv>
  <rv s="5">
    <fb>51062383</fb>
    <v>8</v>
  </rv>
  <rv s="5">
    <fb>105.435</fb>
    <v>9</v>
  </rv>
  <rv s="5">
    <fb>105.39</fb>
    <v>9</v>
  </rv>
  <rv s="5">
    <fb>106.81</fb>
    <v>9</v>
  </rv>
  <rv s="5">
    <fb>43405</fb>
    <v>7</v>
  </rv>
  <rv s="5">
    <fb>33384201</fb>
    <v>8</v>
  </rv>
  <rv s="5">
    <fb>107.05</fb>
    <v>9</v>
  </rv>
  <rv s="5">
    <fb>107.32</fb>
    <v>9</v>
  </rv>
  <rv s="5">
    <fb>105.53</fb>
    <v>9</v>
  </rv>
  <rv s="5">
    <fb>105.92</fb>
    <v>9</v>
  </rv>
  <rv s="5">
    <fb>43406</fb>
    <v>7</v>
  </rv>
  <rv s="5">
    <fb>37680194</fb>
    <v>8</v>
  </rv>
  <rv s="5">
    <fb>104.97499999999999</fb>
    <v>9</v>
  </rv>
  <rv s="5">
    <fb>43409</fb>
    <v>7</v>
  </rv>
  <rv s="5">
    <fb>27922144</fb>
    <v>8</v>
  </rv>
  <rv s="5">
    <fb>106.37</fb>
    <v>9</v>
  </rv>
  <rv s="5">
    <fb>107.74</fb>
    <v>9</v>
  </rv>
  <rv s="5">
    <fb>105.9</fb>
    <v>9</v>
  </rv>
  <rv s="5">
    <fb>43410</fb>
    <v>7</v>
  </rv>
  <rv s="5">
    <fb>24340248</fb>
    <v>8</v>
  </rv>
  <rv s="5">
    <fb>107.38</fb>
    <v>9</v>
  </rv>
  <rv s="5">
    <fb>107.72</fb>
    <v>9</v>
  </rv>
  <rv s="5">
    <fb>43411</fb>
    <v>7</v>
  </rv>
  <rv s="5">
    <fb>37901704</fb>
    <v>8</v>
  </rv>
  <rv s="5">
    <fb>109.44</fb>
    <v>9</v>
  </rv>
  <rv s="5">
    <fb>112.24</fb>
    <v>9</v>
  </rv>
  <rv s="5">
    <fb>109.4</fb>
    <v>9</v>
  </rv>
  <rv s="5">
    <fb>111.96</fb>
    <v>9</v>
  </rv>
  <rv s="5">
    <fb>43412</fb>
    <v>7</v>
  </rv>
  <rv s="5">
    <fb>25644105</fb>
    <v>8</v>
  </rv>
  <rv s="5">
    <fb>111.8</fb>
    <v>9</v>
  </rv>
  <rv s="5">
    <fb>112.21</fb>
    <v>9</v>
  </rv>
  <rv s="5">
    <fb>110.91</fb>
    <v>9</v>
  </rv>
  <rv s="5">
    <fb>111.75</fb>
    <v>9</v>
  </rv>
  <rv s="5">
    <fb>43413</fb>
    <v>7</v>
  </rv>
  <rv s="5">
    <fb>32039223</fb>
    <v>8</v>
  </rv>
  <rv s="5">
    <fb>111.45</fb>
    <v>9</v>
  </rv>
  <rv s="5">
    <fb>108.76</fb>
    <v>9</v>
  </rv>
  <rv s="5">
    <fb>43416</fb>
    <v>7</v>
  </rv>
  <rv s="5">
    <fb>33621807</fb>
    <v>8</v>
  </rv>
  <rv s="5">
    <fb>109.96</fb>
    <v>9</v>
  </rv>
  <rv s="5">
    <fb>106.1</fb>
    <v>9</v>
  </rv>
  <rv s="5">
    <fb>43417</fb>
    <v>7</v>
  </rv>
  <rv s="5">
    <fb>35374583</fb>
    <v>8</v>
  </rv>
  <rv s="5">
    <fb>107.55</fb>
    <v>9</v>
  </rv>
  <rv s="5">
    <fb>106.64</fb>
    <v>9</v>
  </rv>
  <rv s="5">
    <fb>106.94</fb>
    <v>9</v>
  </rv>
  <rv s="5">
    <fb>43418</fb>
    <v>7</v>
  </rv>
  <rv s="5">
    <fb>39495141</fb>
    <v>8</v>
  </rv>
  <rv s="5">
    <fb>108.26</fb>
    <v>9</v>
  </rv>
  <rv s="5">
    <fb>104.47</fb>
    <v>9</v>
  </rv>
  <rv s="5">
    <fb>104.97</fb>
    <v>9</v>
  </rv>
  <rv s="5">
    <fb>43419</fb>
    <v>7</v>
  </rv>
  <rv s="5">
    <fb>38505165</fb>
    <v>8</v>
  </rv>
  <rv s="5">
    <fb>104.99</fb>
    <v>9</v>
  </rv>
  <rv s="5">
    <fb>103.91</fb>
    <v>9</v>
  </rv>
  <rv s="5">
    <fb>107.28</fb>
    <v>9</v>
  </rv>
  <rv s="5">
    <fb>43420</fb>
    <v>7</v>
  </rv>
  <rv s="5">
    <fb>33502121</fb>
    <v>8</v>
  </rv>
  <rv s="5">
    <fb>107.08</fb>
    <v>9</v>
  </rv>
  <rv s="5">
    <fb>106.8</fb>
    <v>9</v>
  </rv>
  <rv s="5">
    <fb>108.29</fb>
    <v>9</v>
  </rv>
  <rv s="5">
    <fb>43423</fb>
    <v>7</v>
  </rv>
  <rv s="5">
    <fb>44773899</fb>
    <v>8</v>
  </rv>
  <rv s="5">
    <fb>108.27</fb>
    <v>9</v>
  </rv>
  <rv s="5">
    <fb>103.55</fb>
    <v>9</v>
  </rv>
  <rv s="5">
    <fb>104.62</fb>
    <v>9</v>
  </rv>
  <rv s="5">
    <fb>43424</fb>
    <v>7</v>
  </rv>
  <rv s="5">
    <fb>64052457</fb>
    <v>8</v>
  </rv>
  <rv s="5">
    <fb>101.8</fb>
    <v>9</v>
  </rv>
  <rv s="5">
    <fb>102.97</fb>
    <v>9</v>
  </rv>
  <rv s="5">
    <fb>99.352800000000002</fb>
    <v>9</v>
  </rv>
  <rv s="5">
    <fb>101.71</fb>
    <v>9</v>
  </rv>
  <rv s="5">
    <fb>43425</fb>
    <v>7</v>
  </rv>
  <rv s="5">
    <fb>28130621</fb>
    <v>8</v>
  </rv>
  <rv s="5">
    <fb>103.6</fb>
    <v>9</v>
  </rv>
  <rv s="5">
    <fb>104.43</fb>
    <v>9</v>
  </rv>
  <rv s="5">
    <fb>102.24</fb>
    <v>9</v>
  </rv>
  <rv s="5">
    <fb>103.11</fb>
    <v>9</v>
  </rv>
  <rv s="5">
    <fb>43427</fb>
    <v>7</v>
  </rv>
  <rv s="5">
    <fb>13823099</fb>
    <v>8</v>
  </rv>
  <rv s="5">
    <fb>102.17</fb>
    <v>9</v>
  </rv>
  <rv s="5">
    <fb>103.8099</fb>
    <v>9</v>
  </rv>
  <rv s="5">
    <fb>103.07</fb>
    <v>9</v>
  </rv>
  <rv s="5">
    <fb>43430</fb>
    <v>7</v>
  </rv>
  <rv s="5">
    <fb>32336165</fb>
    <v>8</v>
  </rv>
  <rv s="5">
    <fb>104.79</fb>
    <v>9</v>
  </rv>
  <rv s="5">
    <fb>106.63</fb>
    <v>9</v>
  </rv>
  <rv s="5">
    <fb>104.58</fb>
    <v>9</v>
  </rv>
  <rv s="5">
    <fb>106.47</fb>
    <v>9</v>
  </rv>
  <rv s="5">
    <fb>43431</fb>
    <v>7</v>
  </rv>
  <rv s="5">
    <fb>29124486</fb>
    <v>8</v>
  </rv>
  <rv s="5">
    <fb>107.33</fb>
    <v>9</v>
  </rv>
  <rv s="5">
    <fb>105.36</fb>
    <v>9</v>
  </rv>
  <rv s="5">
    <fb>107.14</fb>
    <v>9</v>
  </rv>
  <rv s="5">
    <fb>43432</fb>
    <v>7</v>
  </rv>
  <rv s="5">
    <fb>46788461</fb>
    <v>8</v>
  </rv>
  <rv s="5">
    <fb>107.89</fb>
    <v>9</v>
  </rv>
  <rv s="5">
    <fb>111.33</fb>
    <v>9</v>
  </rv>
  <rv s="5">
    <fb>107.86</fb>
    <v>9</v>
  </rv>
  <rv s="5">
    <fb>111.12</fb>
    <v>9</v>
  </rv>
  <rv s="5">
    <fb>43433</fb>
    <v>7</v>
  </rv>
  <rv s="5">
    <fb>28123195</fb>
    <v>8</v>
  </rv>
  <rv s="5">
    <fb>110.33</fb>
    <v>9</v>
  </rv>
  <rv s="5">
    <fb>111.11499999999999</fb>
    <v>9</v>
  </rv>
  <rv s="5">
    <fb>109.03</fb>
    <v>9</v>
  </rv>
  <rv s="5">
    <fb>110.19</fb>
    <v>9</v>
  </rv>
  <rv s="5">
    <fb>43434</fb>
    <v>7</v>
  </rv>
  <rv s="5">
    <fb>33665624</fb>
    <v>8</v>
  </rv>
  <rv s="5">
    <fb>110.7</fb>
    <v>9</v>
  </rv>
  <rv s="5">
    <fb>110.97</fb>
    <v>9</v>
  </rv>
  <rv s="5">
    <fb>109.36</fb>
    <v>9</v>
  </rv>
  <rv s="5">
    <fb>110.89</fb>
    <v>9</v>
  </rv>
  <rv s="5">
    <fb>43437</fb>
    <v>7</v>
  </rv>
  <rv s="5">
    <fb>34732772</fb>
    <v>8</v>
  </rv>
  <rv s="5">
    <fb>113</fb>
    <v>9</v>
  </rv>
  <rv s="5">
    <fb>113.42</fb>
    <v>9</v>
  </rv>
  <rv s="5">
    <fb>110.73</fb>
    <v>9</v>
  </rv>
  <rv s="5">
    <fb>112.09</fb>
    <v>9</v>
  </rv>
  <rv s="5">
    <fb>43438</fb>
    <v>7</v>
  </rv>
  <rv s="5">
    <fb>45196984</fb>
    <v>8</v>
  </rv>
  <rv s="5">
    <fb>111.94</fb>
    <v>9</v>
  </rv>
  <rv s="5">
    <fb>112.6373</fb>
    <v>9</v>
  </rv>
  <rv s="5">
    <fb>108.2115</fb>
    <v>9</v>
  </rv>
  <rv s="5">
    <fb>108.52</fb>
    <v>9</v>
  </rv>
  <rv s="5">
    <fb>43440</fb>
    <v>7</v>
  </rv>
  <rv s="5">
    <fb>49107431</fb>
    <v>8</v>
  </rv>
  <rv s="5">
    <fb>105</fb>
    <v>9</v>
  </rv>
  <rv s="5">
    <fb>109.19</fb>
    <v>9</v>
  </rv>
  <rv s="5">
    <fb>43441</fb>
    <v>7</v>
  </rv>
  <rv s="5">
    <fb>45044937</fb>
    <v>8</v>
  </rv>
  <rv s="5">
    <fb>109.45</fb>
    <v>9</v>
  </rv>
  <rv s="5">
    <fb>104.3</fb>
    <v>9</v>
  </rv>
  <rv s="5">
    <fb>104.82</fb>
    <v>9</v>
  </rv>
  <rv s="5">
    <fb>43444</fb>
    <v>7</v>
  </rv>
  <rv s="5">
    <fb>40801525</fb>
    <v>8</v>
  </rv>
  <rv s="5">
    <fb>104.8</fb>
    <v>9</v>
  </rv>
  <rv s="5">
    <fb>107.98</fb>
    <v>9</v>
  </rv>
  <rv s="5">
    <fb>107.59</fb>
    <v>9</v>
  </rv>
  <rv s="5">
    <fb>43445</fb>
    <v>7</v>
  </rv>
  <rv s="5">
    <fb>42381947</fb>
    <v>8</v>
  </rv>
  <rv s="5">
    <fb>109.8</fb>
    <v>9</v>
  </rv>
  <rv s="5">
    <fb>110.95</fb>
    <v>9</v>
  </rv>
  <rv s="5">
    <fb>107.44</fb>
    <v>9</v>
  </rv>
  <rv s="5">
    <fb>108.59</fb>
    <v>9</v>
  </rv>
  <rv s="5">
    <fb>43446</fb>
    <v>7</v>
  </rv>
  <rv s="5">
    <fb>36183020</fb>
    <v>8</v>
  </rv>
  <rv s="5">
    <fb>111.27</fb>
    <v>9</v>
  </rv>
  <rv s="5">
    <fb>109.04</fb>
    <v>9</v>
  </rv>
  <rv s="5">
    <fb>109.08</fb>
    <v>9</v>
  </rv>
  <rv s="5">
    <fb>43447</fb>
    <v>7</v>
  </rv>
  <rv s="5">
    <fb>31333362</fb>
    <v>8</v>
  </rv>
  <rv s="5">
    <fb>110.87</fb>
    <v>9</v>
  </rv>
  <rv s="5">
    <fb>108.63</fb>
    <v>9</v>
  </rv>
  <rv s="5">
    <fb>43448</fb>
    <v>7</v>
  </rv>
  <rv s="5">
    <fb>47043136</fb>
    <v>8</v>
  </rv>
  <rv s="5">
    <fb>109.26</fb>
    <v>9</v>
  </rv>
  <rv s="5">
    <fb>105.5</fb>
    <v>9</v>
  </rv>
  <rv s="5">
    <fb>43451</fb>
    <v>7</v>
  </rv>
  <rv s="5">
    <fb>56957314</fb>
    <v>8</v>
  </rv>
  <rv s="5">
    <fb>105.41</fb>
    <v>9</v>
  </rv>
  <rv s="5">
    <fb>105.8</fb>
    <v>9</v>
  </rv>
  <rv s="5">
    <fb>102.89</fb>
    <v>9</v>
  </rv>
  <rv s="5">
    <fb>43452</fb>
    <v>7</v>
  </rv>
  <rv s="5">
    <fb>49319196</fb>
    <v>8</v>
  </rv>
  <rv s="5">
    <fb>103.75</fb>
    <v>9</v>
  </rv>
  <rv s="5">
    <fb>104.51</fb>
    <v>9</v>
  </rv>
  <rv s="5">
    <fb>103.97</fb>
    <v>9</v>
  </rv>
  <rv s="5">
    <fb>43453</fb>
    <v>7</v>
  </rv>
  <rv s="5">
    <fb>68198186</fb>
    <v>8</v>
  </rv>
  <rv s="5">
    <fb>103.65</fb>
    <v>9</v>
  </rv>
  <rv s="5">
    <fb>106.88</fb>
    <v>9</v>
  </rv>
  <rv s="5">
    <fb>101.35</fb>
    <v>9</v>
  </rv>
  <rv s="5">
    <fb>103.69</fb>
    <v>9</v>
  </rv>
  <rv s="5">
    <fb>43454</fb>
    <v>7</v>
  </rv>
  <rv s="5">
    <fb>70334184</fb>
    <v>8</v>
  </rv>
  <rv s="5">
    <fb>103.05</fb>
    <v>9</v>
  </rv>
  <rv s="5">
    <fb>104.31</fb>
    <v>9</v>
  </rv>
  <rv s="5">
    <fb>98.78</fb>
    <v>9</v>
  </rv>
  <rv s="5">
    <fb>43455</fb>
    <v>7</v>
  </rv>
  <rv s="5">
    <fb>111242070</fb>
    <v>8</v>
  </rv>
  <rv s="5">
    <fb>103</fb>
    <v>9</v>
  </rv>
  <rv s="5">
    <fb>98.23</fb>
    <v>9</v>
  </rv>
  <rv s="5">
    <fb>43458</fb>
    <v>7</v>
  </rv>
  <rv s="5">
    <fb>43935192</fb>
    <v>8</v>
  </rv>
  <rv s="5">
    <fb>97.97</fb>
    <v>9</v>
  </rv>
  <rv s="5">
    <fb>93.98</fb>
    <v>9</v>
  </rv>
  <rv s="5">
    <fb>94.13</fb>
    <v>9</v>
  </rv>
  <rv s="5">
    <fb>43460</fb>
    <v>7</v>
  </rv>
  <rv s="5">
    <fb>51634793</fb>
    <v>8</v>
  </rv>
  <rv s="5">
    <fb>100.69</fb>
    <v>9</v>
  </rv>
  <rv s="5">
    <fb>93.96</fb>
    <v>9</v>
  </rv>
  <rv s="5">
    <fb>43461</fb>
    <v>7</v>
  </rv>
  <rv s="5">
    <fb>49498509</fb>
    <v>8</v>
  </rv>
  <rv s="5">
    <fb>99.3</fb>
    <v>9</v>
  </rv>
  <rv s="5">
    <fb>101.19</fb>
    <v>9</v>
  </rv>
  <rv s="5">
    <fb>96.4</fb>
    <v>9</v>
  </rv>
  <rv s="5">
    <fb>101.18</fb>
    <v>9</v>
  </rv>
  <rv s="5">
    <fb>43462</fb>
    <v>7</v>
  </rv>
  <rv s="5">
    <fb>38169312</fb>
    <v>8</v>
  </rv>
  <rv s="5">
    <fb>102.09</fb>
    <v>9</v>
  </rv>
  <rv s="5">
    <fb>102.41</fb>
    <v>9</v>
  </rv>
  <rv s="5">
    <fb>99.52</fb>
    <v>9</v>
  </rv>
  <rv s="5">
    <fb>100.39</fb>
    <v>9</v>
  </rv>
  <rv s="5">
    <fb>43465</fb>
    <v>7</v>
  </rv>
  <rv s="5">
    <fb>33173765</fb>
    <v>8</v>
  </rv>
  <rv s="5">
    <fb>101.29</fb>
    <v>9</v>
  </rv>
  <rv s="5">
    <fb>102.4</fb>
    <v>9</v>
  </rv>
  <rv s="5">
    <fb>100.44</fb>
    <v>9</v>
  </rv>
  <rv s="5">
    <fb>101.57</fb>
    <v>9</v>
  </rv>
  <rv s="5">
    <fb>43467</fb>
    <v>7</v>
  </rv>
  <rv s="5">
    <fb>35329345</fb>
    <v>8</v>
  </rv>
  <rv s="5">
    <fb>99.55</fb>
    <v>9</v>
  </rv>
  <rv s="5">
    <fb>101.75</fb>
    <v>9</v>
  </rv>
  <rv s="5">
    <fb>43468</fb>
    <v>7</v>
  </rv>
  <rv s="5">
    <fb>42578410</fb>
    <v>8</v>
  </rv>
  <rv s="5">
    <fb>100.1</fb>
    <v>9</v>
  </rv>
  <rv s="5">
    <fb>100.185</fb>
    <v>9</v>
  </rv>
  <rv s="5">
    <fb>43469</fb>
    <v>7</v>
  </rv>
  <rv s="5">
    <fb>44060620</fb>
    <v>8</v>
  </rv>
  <rv s="5">
    <fb>99.72</fb>
    <v>9</v>
  </rv>
  <rv s="5">
    <fb>101.93</fb>
    <v>9</v>
  </rv>
  <rv s="5">
    <fb>43472</fb>
    <v>7</v>
  </rv>
  <rv s="5">
    <fb>35656136</fb>
    <v>8</v>
  </rv>
  <rv s="5">
    <fb>101.64</fb>
    <v>9</v>
  </rv>
  <rv s="5">
    <fb>103.2681</fb>
    <v>9</v>
  </rv>
  <rv s="5">
    <fb>100.98</fb>
    <v>9</v>
  </rv>
  <rv s="5">
    <fb>102.06</fb>
    <v>9</v>
  </rv>
  <rv s="5">
    <fb>43473</fb>
    <v>7</v>
  </rv>
  <rv s="5">
    <fb>31514415</fb>
    <v>8</v>
  </rv>
  <rv s="5">
    <fb>103.04</fb>
    <v>9</v>
  </rv>
  <rv s="5">
    <fb>101.71339999999999</fb>
    <v>9</v>
  </rv>
  <rv s="5">
    <fb>102.8</fb>
    <v>9</v>
  </rv>
  <rv s="5">
    <fb>43474</fb>
    <v>7</v>
  </rv>
  <rv s="5">
    <fb>32280840</fb>
    <v>8</v>
  </rv>
  <rv s="5">
    <fb>103.86</fb>
    <v>9</v>
  </rv>
  <rv s="5">
    <fb>104.88</fb>
    <v>9</v>
  </rv>
  <rv s="5">
    <fb>103.2445</fb>
    <v>9</v>
  </rv>
  <rv s="5">
    <fb>104.27</fb>
    <v>9</v>
  </rv>
  <rv s="5">
    <fb>43475</fb>
    <v>7</v>
  </rv>
  <rv s="5">
    <fb>30067556</fb>
    <v>8</v>
  </rv>
  <rv s="5">
    <fb>103.22</fb>
    <v>9</v>
  </rv>
  <rv s="5">
    <fb>102.38</fb>
    <v>9</v>
  </rv>
  <rv s="5">
    <fb>43476</fb>
    <v>7</v>
  </rv>
  <rv s="5">
    <fb>28314202</fb>
    <v>8</v>
  </rv>
  <rv s="5">
    <fb>103.19</fb>
    <v>9</v>
  </rv>
  <rv s="5">
    <fb>103.44</fb>
    <v>9</v>
  </rv>
  <rv s="5">
    <fb>43479</fb>
    <v>7</v>
  </rv>
  <rv s="5">
    <fb>28437079</fb>
    <v>8</v>
  </rv>
  <rv s="5">
    <fb>102.8716</fb>
    <v>9</v>
  </rv>
  <rv s="5">
    <fb>102.05</fb>
    <v>9</v>
  </rv>
  <rv s="5">
    <fb>43480</fb>
    <v>7</v>
  </rv>
  <rv s="5">
    <fb>31587616</fb>
    <v>8</v>
  </rv>
  <rv s="5">
    <fb>105.05</fb>
    <v>9</v>
  </rv>
  <rv s="5">
    <fb>101.88</fb>
    <v>9</v>
  </rv>
  <rv s="5">
    <fb>105.01</fb>
    <v>9</v>
  </rv>
  <rv s="5">
    <fb>43481</fb>
    <v>7</v>
  </rv>
  <rv s="5">
    <fb>29853865</fb>
    <v>8</v>
  </rv>
  <rv s="5">
    <fb>105.26</fb>
    <v>9</v>
  </rv>
  <rv s="5">
    <fb>106.255</fb>
    <v>9</v>
  </rv>
  <rv s="5">
    <fb>104.96</fb>
    <v>9</v>
  </rv>
  <rv s="5">
    <fb>43482</fb>
    <v>7</v>
  </rv>
  <rv s="5">
    <fb>28393015</fb>
    <v>8</v>
  </rv>
  <rv s="5">
    <fb>106.625</fb>
    <v>9</v>
  </rv>
  <rv s="5">
    <fb>106.12</fb>
    <v>9</v>
  </rv>
  <rv s="5">
    <fb>43483</fb>
    <v>7</v>
  </rv>
  <rv s="5">
    <fb>37427587</fb>
    <v>8</v>
  </rv>
  <rv s="5">
    <fb>107.46</fb>
    <v>9</v>
  </rv>
  <rv s="5">
    <fb>107.71</fb>
    <v>9</v>
  </rv>
  <rv s="5">
    <fb>43487</fb>
    <v>7</v>
  </rv>
  <rv s="5">
    <fb>32371253</fb>
    <v>8</v>
  </rv>
  <rv s="5">
    <fb>106.75</fb>
    <v>9</v>
  </rv>
  <rv s="5">
    <fb>107.1</fb>
    <v>9</v>
  </rv>
  <rv s="5">
    <fb>104.86</fb>
    <v>9</v>
  </rv>
  <rv s="5">
    <fb>105.68</fb>
    <v>9</v>
  </rv>
  <rv s="5">
    <fb>43488</fb>
    <v>7</v>
  </rv>
  <rv s="5">
    <fb>25874294</fb>
    <v>8</v>
  </rv>
  <rv s="5">
    <fb>107.04</fb>
    <v>9</v>
  </rv>
  <rv s="5">
    <fb>105.34</fb>
    <v>9</v>
  </rv>
  <rv s="5">
    <fb>106.71</fb>
    <v>9</v>
  </rv>
  <rv s="5">
    <fb>43489</fb>
    <v>7</v>
  </rv>
  <rv s="5">
    <fb>23164838</fb>
    <v>8</v>
  </rv>
  <rv s="5">
    <fb>106.86</fb>
    <v>9</v>
  </rv>
  <rv s="5">
    <fb>107</fb>
    <v>9</v>
  </rv>
  <rv s="5">
    <fb>106.2</fb>
    <v>9</v>
  </rv>
  <rv s="5">
    <fb>43490</fb>
    <v>7</v>
  </rv>
  <rv s="5">
    <fb>31218193</fb>
    <v>8</v>
  </rv>
  <rv s="5">
    <fb>107.24</fb>
    <v>9</v>
  </rv>
  <rv s="5">
    <fb>107.88</fb>
    <v>9</v>
  </rv>
  <rv s="5">
    <fb>106.59</fb>
    <v>9</v>
  </rv>
  <rv s="5">
    <fb>107.17</fb>
    <v>9</v>
  </rv>
  <rv s="5">
    <fb>43493</fb>
    <v>7</v>
  </rv>
  <rv s="5">
    <fb>29476719</fb>
    <v>8</v>
  </rv>
  <rv s="5">
    <fb>106.26</fb>
    <v>9</v>
  </rv>
  <rv s="5">
    <fb>104.66</fb>
    <v>9</v>
  </rv>
  <rv s="5">
    <fb>105.08</fb>
    <v>9</v>
  </rv>
  <rv s="5">
    <fb>43494</fb>
    <v>7</v>
  </rv>
  <rv s="5">
    <fb>31490547</fb>
    <v>8</v>
  </rv>
  <rv s="5">
    <fb>102.94</fb>
    <v>9</v>
  </rv>
  <rv s="5">
    <fb>43495</fb>
    <v>7</v>
  </rv>
  <rv s="5">
    <fb>49471866</fb>
    <v>8</v>
  </rv>
  <rv s="5">
    <fb>106.38</fb>
    <v>9</v>
  </rv>
  <rv s="5">
    <fb>104.33</fb>
    <v>9</v>
  </rv>
  <rv s="5">
    <fb>43496</fb>
    <v>7</v>
  </rv>
  <rv s="5">
    <fb>55636391</fb>
    <v>8</v>
  </rv>
  <rv s="5">
    <fb>103.8</fb>
    <v>9</v>
  </rv>
  <rv s="5">
    <fb>105.22</fb>
    <v>9</v>
  </rv>
  <rv s="5">
    <fb>103.18</fb>
    <v>9</v>
  </rv>
  <rv s="5">
    <fb>43497</fb>
    <v>7</v>
  </rv>
  <rv s="5">
    <fb>35535690</fb>
    <v>8</v>
  </rv>
  <rv s="5">
    <fb>103.77500000000001</fb>
    <v>9</v>
  </rv>
  <rv s="5">
    <fb>104.09990000000001</fb>
    <v>9</v>
  </rv>
  <rv s="5">
    <fb>102.35</fb>
    <v>9</v>
  </rv>
  <rv s="5">
    <fb>102.78</fb>
    <v>9</v>
  </rv>
  <rv s="5">
    <fb>43500</fb>
    <v>7</v>
  </rv>
  <rv s="5">
    <fb>31315282</fb>
    <v>8</v>
  </rv>
  <rv s="5">
    <fb>102.87</fb>
    <v>9</v>
  </rv>
  <rv s="5">
    <fb>105.74</fb>
    <v>9</v>
  </rv>
  <rv s="5">
    <fb>43501</fb>
    <v>7</v>
  </rv>
  <rv s="5">
    <fb>27325365</fb>
    <v>8</v>
  </rv>
  <rv s="5">
    <fb>106.06</fb>
    <v>9</v>
  </rv>
  <rv s="5">
    <fb>107.27</fb>
    <v>9</v>
  </rv>
  <rv s="5">
    <fb>105.96</fb>
    <v>9</v>
  </rv>
  <rv s="5">
    <fb>107.22</fb>
    <v>9</v>
  </rv>
  <rv s="5">
    <fb>43502</fb>
    <v>7</v>
  </rv>
  <rv s="5">
    <fb>20609759</fb>
    <v>8</v>
  </rv>
  <rv s="5">
    <fb>43503</fb>
    <v>7</v>
  </rv>
  <rv s="5">
    <fb>29760697</fb>
    <v>8</v>
  </rv>
  <rv s="5">
    <fb>105.185</fb>
    <v>9</v>
  </rv>
  <rv s="5">
    <fb>105.59</fb>
    <v>9</v>
  </rv>
  <rv s="5">
    <fb>104.29</fb>
    <v>9</v>
  </rv>
  <rv s="5">
    <fb>105.27</fb>
    <v>9</v>
  </rv>
  <rv s="5">
    <fb>43504</fb>
    <v>7</v>
  </rv>
  <rv s="5">
    <fb>21461093</fb>
    <v>8</v>
  </rv>
  <rv s="5">
    <fb>104.39</fb>
    <v>9</v>
  </rv>
  <rv s="5">
    <fb>104.2603</fb>
    <v>9</v>
  </rv>
  <rv s="5">
    <fb>105.67</fb>
    <v>9</v>
  </rv>
  <rv s="5">
    <fb>43507</fb>
    <v>7</v>
  </rv>
  <rv s="5">
    <fb>18914123</fb>
    <v>8</v>
  </rv>
  <rv s="5">
    <fb>106.58</fb>
    <v>9</v>
  </rv>
  <rv s="5">
    <fb>104.965</fb>
    <v>9</v>
  </rv>
  <rv s="5">
    <fb>105.25</fb>
    <v>9</v>
  </rv>
  <rv s="5">
    <fb>43508</fb>
    <v>7</v>
  </rv>
  <rv s="5">
    <fb>25056595</fb>
    <v>8</v>
  </rv>
  <rv s="5">
    <fb>105.48</fb>
    <v>9</v>
  </rv>
  <rv s="5">
    <fb>106.89</fb>
    <v>9</v>
  </rv>
  <rv s="5">
    <fb>43509</fb>
    <v>7</v>
  </rv>
  <rv s="5">
    <fb>18394869</fb>
    <v>8</v>
  </rv>
  <rv s="5">
    <fb>107.5</fb>
    <v>9</v>
  </rv>
  <rv s="5">
    <fb>107.78</fb>
    <v>9</v>
  </rv>
  <rv s="5">
    <fb>43510</fb>
    <v>7</v>
  </rv>
  <rv s="5">
    <fb>21784703</fb>
    <v>8</v>
  </rv>
  <rv s="5">
    <fb>106.31</fb>
    <v>9</v>
  </rv>
  <rv s="5">
    <fb>107.29</fb>
    <v>9</v>
  </rv>
  <rv s="5">
    <fb>105.66</fb>
    <v>9</v>
  </rv>
  <rv s="5">
    <fb>106.9</fb>
    <v>9</v>
  </rv>
  <rv s="5">
    <fb>43511</fb>
    <v>7</v>
  </rv>
  <rv s="5">
    <fb>26606886</fb>
    <v>8</v>
  </rv>
  <rv s="5">
    <fb>107.91</fb>
    <v>9</v>
  </rv>
  <rv s="5">
    <fb>107.36239999999999</fb>
    <v>9</v>
  </rv>
  <rv s="5">
    <fb>108.22</fb>
    <v>9</v>
  </rv>
  <rv s="5">
    <fb>43515</fb>
    <v>7</v>
  </rv>
  <rv s="5">
    <fb>18038460</fb>
    <v>8</v>
  </rv>
  <rv s="5">
    <fb>107.79</fb>
    <v>9</v>
  </rv>
  <rv s="5">
    <fb>43516</fb>
    <v>7</v>
  </rv>
  <rv s="5">
    <fb>21607671</fb>
    <v>8</v>
  </rv>
  <rv s="5">
    <fb>107.94</fb>
    <v>9</v>
  </rv>
  <rv s="5">
    <fb>106.29</fb>
    <v>9</v>
  </rv>
  <rv s="5">
    <fb>43517</fb>
    <v>7</v>
  </rv>
  <rv s="5">
    <fb>29063231</fb>
    <v>8</v>
  </rv>
  <rv s="5">
    <fb>109.41</fb>
    <v>9</v>
  </rv>
  <rv s="5">
    <fb>43518</fb>
    <v>7</v>
  </rv>
  <rv s="5">
    <fb>27763218</fb>
    <v>8</v>
  </rv>
  <rv s="5">
    <fb>110.05</fb>
    <v>9</v>
  </rv>
  <rv s="5">
    <fb>111.2</fb>
    <v>9</v>
  </rv>
  <rv s="5">
    <fb>109.82</fb>
    <v>9</v>
  </rv>
  <rv s="5">
    <fb>43521</fb>
    <v>7</v>
  </rv>
  <rv s="5">
    <fb>23750599</fb>
    <v>8</v>
  </rv>
  <rv s="5">
    <fb>111.76</fb>
    <v>9</v>
  </rv>
  <rv s="5">
    <fb>112.18</fb>
    <v>9</v>
  </rv>
  <rv s="5">
    <fb>111.26</fb>
    <v>9</v>
  </rv>
  <rv s="5">
    <fb>43522</fb>
    <v>7</v>
  </rv>
  <rv s="5">
    <fb>21536733</fb>
    <v>8</v>
  </rv>
  <rv s="5">
    <fb>113.24</fb>
    <v>9</v>
  </rv>
  <rv s="5">
    <fb>111.17</fb>
    <v>9</v>
  </rv>
  <rv s="5">
    <fb>112.36</fb>
    <v>9</v>
  </rv>
  <rv s="5">
    <fb>43523</fb>
    <v>7</v>
  </rv>
  <rv s="5">
    <fb>21487062</fb>
    <v>8</v>
  </rv>
  <rv s="5">
    <fb>111.69</fb>
    <v>9</v>
  </rv>
  <rv s="5">
    <fb>110.88</fb>
    <v>9</v>
  </rv>
  <rv s="5">
    <fb>112.17</fb>
    <v>9</v>
  </rv>
  <rv s="5">
    <fb>43524</fb>
    <v>7</v>
  </rv>
  <rv s="5">
    <fb>29083934</fb>
    <v>8</v>
  </rv>
  <rv s="5">
    <fb>112.04</fb>
    <v>9</v>
  </rv>
  <rv s="5">
    <fb>112.88</fb>
    <v>9</v>
  </rv>
  <rv s="5">
    <fb>111.73</fb>
    <v>9</v>
  </rv>
  <rv s="5">
    <fb>43525</fb>
    <v>7</v>
  </rv>
  <rv s="5">
    <fb>23501169</fb>
    <v>8</v>
  </rv>
  <rv s="5">
    <fb>112.89</fb>
    <v>9</v>
  </rv>
  <rv s="5">
    <fb>113.02</fb>
    <v>9</v>
  </rv>
  <rv s="5">
    <fb>111.66500000000001</fb>
    <v>9</v>
  </rv>
  <rv s="5">
    <fb>112.53</fb>
    <v>9</v>
  </rv>
  <rv s="5">
    <fb>43528</fb>
    <v>7</v>
  </rv>
  <rv s="5">
    <fb>26608014</fb>
    <v>8</v>
  </rv>
  <rv s="5">
    <fb>113.25</fb>
    <v>9</v>
  </rv>
  <rv s="5">
    <fb>43529</fb>
    <v>7</v>
  </rv>
  <rv s="5">
    <fb>19538318</fb>
    <v>8</v>
  </rv>
  <rv s="5">
    <fb>112.25</fb>
    <v>9</v>
  </rv>
  <rv s="5">
    <fb>112.39</fb>
    <v>9</v>
  </rv>
  <rv s="5">
    <fb>111.23</fb>
    <v>9</v>
  </rv>
  <rv s="5">
    <fb>43530</fb>
    <v>7</v>
  </rv>
  <rv s="5">
    <fb>17686996</fb>
    <v>8</v>
  </rv>
  <rv s="5">
    <fb>111.87</fb>
    <v>9</v>
  </rv>
  <rv s="5">
    <fb>112.66</fb>
    <v>9</v>
  </rv>
  <rv s="5">
    <fb>43531</fb>
    <v>7</v>
  </rv>
  <rv s="5">
    <fb>25338954</fb>
    <v>8</v>
  </rv>
  <rv s="5">
    <fb>111.4</fb>
    <v>9</v>
  </rv>
  <rv s="5">
    <fb>111.55</fb>
    <v>9</v>
  </rv>
  <rv s="5">
    <fb>109.86499999999999</fb>
    <v>9</v>
  </rv>
  <rv s="5">
    <fb>110.39</fb>
    <v>9</v>
  </rv>
  <rv s="5">
    <fb>43532</fb>
    <v>7</v>
  </rv>
  <rv s="5">
    <fb>22818430</fb>
    <v>8</v>
  </rv>
  <rv s="5">
    <fb>109.16</fb>
    <v>9</v>
  </rv>
  <rv s="5">
    <fb>108.8</fb>
    <v>9</v>
  </rv>
  <rv s="5">
    <fb>43535</fb>
    <v>7</v>
  </rv>
  <rv s="5">
    <fb>26491618</fb>
    <v>8</v>
  </rv>
  <rv s="5">
    <fb>110.99</fb>
    <v>9</v>
  </rv>
  <rv s="5">
    <fb>112.95</fb>
    <v>9</v>
  </rv>
  <rv s="5">
    <fb>110.98</fb>
    <v>9</v>
  </rv>
  <rv s="5">
    <fb>112.83</fb>
    <v>9</v>
  </rv>
  <rv s="5">
    <fb>43536</fb>
    <v>7</v>
  </rv>
  <rv s="5">
    <fb>26132717</fb>
    <v>8</v>
  </rv>
  <rv s="5">
    <fb>112.82</fb>
    <v>9</v>
  </rv>
  <rv s="5">
    <fb>113.99</fb>
    <v>9</v>
  </rv>
  <rv s="5">
    <fb>112.6499</fb>
    <v>9</v>
  </rv>
  <rv s="5">
    <fb>113.62</fb>
    <v>9</v>
  </rv>
  <rv s="5">
    <fb>43537</fb>
    <v>7</v>
  </rv>
  <rv s="5">
    <fb>35513771</fb>
    <v>8</v>
  </rv>
  <rv s="5">
    <fb>114.13</fb>
    <v>9</v>
  </rv>
  <rv s="5">
    <fb>115</fb>
    <v>9</v>
  </rv>
  <rv s="5">
    <fb>113.78</fb>
    <v>9</v>
  </rv>
  <rv s="5">
    <fb>114.5</fb>
    <v>9</v>
  </rv>
  <rv s="5">
    <fb>43538</fb>
    <v>7</v>
  </rv>
  <rv s="5">
    <fb>30763367</fb>
    <v>8</v>
  </rv>
  <rv s="5">
    <fb>114.54</fb>
    <v>9</v>
  </rv>
  <rv s="5">
    <fb>115.2</fb>
    <v>9</v>
  </rv>
  <rv s="5">
    <fb>114.33</fb>
    <v>9</v>
  </rv>
  <rv s="5">
    <fb>114.59</fb>
    <v>9</v>
  </rv>
  <rv s="5">
    <fb>43539</fb>
    <v>7</v>
  </rv>
  <rv s="5">
    <fb>54630661</fb>
    <v>8</v>
  </rv>
  <rv s="5">
    <fb>115.34</fb>
    <v>9</v>
  </rv>
  <rv s="5">
    <fb>117.25</fb>
    <v>9</v>
  </rv>
  <rv s="5">
    <fb>115.91</fb>
    <v>9</v>
  </rv>
  <rv s="5">
    <fb>43542</fb>
    <v>7</v>
  </rv>
  <rv s="5">
    <fb>31207596</fb>
    <v>8</v>
  </rv>
  <rv s="5">
    <fb>116.17</fb>
    <v>9</v>
  </rv>
  <rv s="5">
    <fb>117.61</fb>
    <v>9</v>
  </rv>
  <rv s="5">
    <fb>116.05</fb>
    <v>9</v>
  </rv>
  <rv s="5">
    <fb>117.57</fb>
    <v>9</v>
  </rv>
  <rv s="5">
    <fb>43543</fb>
    <v>7</v>
  </rv>
  <rv s="5">
    <fb>37588697</fb>
    <v>8</v>
  </rv>
  <rv s="5">
    <fb>118.09</fb>
    <v>9</v>
  </rv>
  <rv s="5">
    <fb>118.44</fb>
    <v>9</v>
  </rv>
  <rv s="5">
    <fb>116.99</fb>
    <v>9</v>
  </rv>
  <rv s="5">
    <fb>117.65</fb>
    <v>9</v>
  </rv>
  <rv s="5">
    <fb>43544</fb>
    <v>7</v>
  </rv>
  <rv s="5">
    <fb>28113343</fb>
    <v>8</v>
  </rv>
  <rv s="5">
    <fb>117.39</fb>
    <v>9</v>
  </rv>
  <rv s="5">
    <fb>118.75</fb>
    <v>9</v>
  </rv>
  <rv s="5">
    <fb>116.71</fb>
    <v>9</v>
  </rv>
  <rv s="5">
    <fb>117.52</fb>
    <v>9</v>
  </rv>
  <rv s="5">
    <fb>43545</fb>
    <v>7</v>
  </rv>
  <rv s="5">
    <fb>29854446</fb>
    <v>8</v>
  </rv>
  <rv s="5">
    <fb>117.13500000000001</fb>
    <v>9</v>
  </rv>
  <rv s="5">
    <fb>120.82</fb>
    <v>9</v>
  </rv>
  <rv s="5">
    <fb>117.09</fb>
    <v>9</v>
  </rv>
  <rv s="5">
    <fb>120.22</fb>
    <v>9</v>
  </rv>
  <rv s="5">
    <fb>43546</fb>
    <v>7</v>
  </rv>
  <rv s="5">
    <fb>33624528</fb>
    <v>8</v>
  </rv>
  <rv s="5">
    <fb>119.5</fb>
    <v>9</v>
  </rv>
  <rv s="5">
    <fb>119.59</fb>
    <v>9</v>
  </rv>
  <rv s="5">
    <fb>117.04</fb>
    <v>9</v>
  </rv>
  <rv s="5">
    <fb>117.05</fb>
    <v>9</v>
  </rv>
  <rv s="5">
    <fb>43549</fb>
    <v>7</v>
  </rv>
  <rv s="5">
    <fb>27067117</fb>
    <v>8</v>
  </rv>
  <rv s="5">
    <fb>116.56</fb>
    <v>9</v>
  </rv>
  <rv s="5">
    <fb>118.01</fb>
    <v>9</v>
  </rv>
  <rv s="5">
    <fb>116.3224</fb>
    <v>9</v>
  </rv>
  <rv s="5">
    <fb>117.66</fb>
    <v>9</v>
  </rv>
  <rv s="5">
    <fb>43550</fb>
    <v>7</v>
  </rv>
  <rv s="5">
    <fb>26097665</fb>
    <v>8</v>
  </rv>
  <rv s="5">
    <fb>118.62</fb>
    <v>9</v>
  </rv>
  <rv s="5">
    <fb>118.705</fb>
    <v>9</v>
  </rv>
  <rv s="5">
    <fb>116.85</fb>
    <v>9</v>
  </rv>
  <rv s="5">
    <fb>117.91</fb>
    <v>9</v>
  </rv>
  <rv s="5">
    <fb>43551</fb>
    <v>7</v>
  </rv>
  <rv s="5">
    <fb>22733427</fb>
    <v>8</v>
  </rv>
  <rv s="5">
    <fb>117.875</fb>
    <v>9</v>
  </rv>
  <rv s="5">
    <fb>118.21</fb>
    <v>9</v>
  </rv>
  <rv s="5">
    <fb>115.5215</fb>
    <v>9</v>
  </rv>
  <rv s="5">
    <fb>116.77</fb>
    <v>9</v>
  </rv>
  <rv s="5">
    <fb>43552</fb>
    <v>7</v>
  </rv>
  <rv s="5">
    <fb>18334755</fb>
    <v>8</v>
  </rv>
  <rv s="5">
    <fb>117.44</fb>
    <v>9</v>
  </rv>
  <rv s="5">
    <fb>117.58</fb>
    <v>9</v>
  </rv>
  <rv s="5">
    <fb>116.13</fb>
    <v>9</v>
  </rv>
  <rv s="5">
    <fb>116.93</fb>
    <v>9</v>
  </rv>
  <rv s="5">
    <fb>43553</fb>
    <v>7</v>
  </rv>
  <rv s="5">
    <fb>25399752</fb>
    <v>8</v>
  </rv>
  <rv s="5">
    <fb>118.07</fb>
    <v>9</v>
  </rv>
  <rv s="5">
    <fb>118.32</fb>
    <v>9</v>
  </rv>
  <rv s="5">
    <fb>116.96</fb>
    <v>9</v>
  </rv>
  <rv s="5">
    <fb>117.94</fb>
    <v>9</v>
  </rv>
  <rv s="5">
    <fb>43556</fb>
    <v>7</v>
  </rv>
  <rv s="5">
    <fb>22789103</fb>
    <v>8</v>
  </rv>
  <rv s="5">
    <fb>118.95</fb>
    <v>9</v>
  </rv>
  <rv s="5">
    <fb>119.10850000000001</fb>
    <v>9</v>
  </rv>
  <rv s="5">
    <fb>118.1</fb>
    <v>9</v>
  </rv>
  <rv s="5">
    <fb>119.02</fb>
    <v>9</v>
  </rv>
  <rv s="5">
    <fb>43557</fb>
    <v>7</v>
  </rv>
  <rv s="5">
    <fb>18142297</fb>
    <v>8</v>
  </rv>
  <rv s="5">
    <fb>119.06</fb>
    <v>9</v>
  </rv>
  <rv s="5">
    <fb>119.48</fb>
    <v>9</v>
  </rv>
  <rv s="5">
    <fb>118.52</fb>
    <v>9</v>
  </rv>
  <rv s="5">
    <fb>119.19</fb>
    <v>9</v>
  </rv>
  <rv s="5">
    <fb>43558</fb>
    <v>7</v>
  </rv>
  <rv s="5">
    <fb>22860744</fb>
    <v>8</v>
  </rv>
  <rv s="5">
    <fb>119.86</fb>
    <v>9</v>
  </rv>
  <rv s="5">
    <fb>120.43</fb>
    <v>9</v>
  </rv>
  <rv s="5">
    <fb>119.15</fb>
    <v>9</v>
  </rv>
  <rv s="5">
    <fb>119.97</fb>
    <v>9</v>
  </rv>
  <rv s="5">
    <fb>43559</fb>
    <v>7</v>
  </rv>
  <rv s="5">
    <fb>20112848</fb>
    <v>8</v>
  </rv>
  <rv s="5">
    <fb>120.1</fb>
    <v>9</v>
  </rv>
  <rv s="5">
    <fb>120.23</fb>
    <v>9</v>
  </rv>
  <rv s="5">
    <fb>118.38</fb>
    <v>9</v>
  </rv>
  <rv s="5">
    <fb>119.36</fb>
    <v>9</v>
  </rv>
  <rv s="5">
    <fb>43560</fb>
    <v>7</v>
  </rv>
  <rv s="5">
    <fb>15826245</fb>
    <v>8</v>
  </rv>
  <rv s="5">
    <fb>119.39</fb>
    <v>9</v>
  </rv>
  <rv s="5">
    <fb>119.37</fb>
    <v>9</v>
  </rv>
  <rv s="5">
    <fb>119.89</fb>
    <v>9</v>
  </rv>
  <rv s="5">
    <fb>43563</fb>
    <v>7</v>
  </rv>
  <rv s="5">
    <fb>15116186</fb>
    <v>8</v>
  </rv>
  <rv s="5">
    <fb>119.81</fb>
    <v>9</v>
  </rv>
  <rv s="5">
    <fb>120.02</fb>
    <v>9</v>
  </rv>
  <rv s="5">
    <fb>118.64</fb>
    <v>9</v>
  </rv>
  <rv s="5">
    <fb>119.93</fb>
    <v>9</v>
  </rv>
  <rv s="5">
    <fb>43564</fb>
    <v>7</v>
  </rv>
  <rv s="5">
    <fb>17611981</fb>
    <v>8</v>
  </rv>
  <rv s="5">
    <fb>118.63</fb>
    <v>9</v>
  </rv>
  <rv s="5">
    <fb>119.54</fb>
    <v>9</v>
  </rv>
  <rv s="5">
    <fb>118.58</fb>
    <v>9</v>
  </rv>
  <rv s="5">
    <fb>119.28</fb>
    <v>9</v>
  </rv>
  <rv s="5">
    <fb>43565</fb>
    <v>7</v>
  </rv>
  <rv s="5">
    <fb>16477169</fb>
    <v>8</v>
  </rv>
  <rv s="5">
    <fb>119.76</fb>
    <v>9</v>
  </rv>
  <rv s="5">
    <fb>120.35</fb>
    <v>9</v>
  </rv>
  <rv s="5">
    <fb>120.19</fb>
    <v>9</v>
  </rv>
  <rv s="5">
    <fb>43566</fb>
    <v>7</v>
  </rv>
  <rv s="5">
    <fb>14209121</fb>
    <v>8</v>
  </rv>
  <rv s="5">
    <fb>120.54</fb>
    <v>9</v>
  </rv>
  <rv s="5">
    <fb>120.85</fb>
    <v>9</v>
  </rv>
  <rv s="5">
    <fb>119.92</fb>
    <v>9</v>
  </rv>
  <rv s="5">
    <fb>120.33</fb>
    <v>9</v>
  </rv>
  <rv s="5">
    <fb>43567</fb>
    <v>7</v>
  </rv>
  <rv s="5">
    <fb>19745143</fb>
    <v>8</v>
  </rv>
  <rv s="5">
    <fb>120.64</fb>
    <v>9</v>
  </rv>
  <rv s="5">
    <fb>120.98</fb>
    <v>9</v>
  </rv>
  <rv s="5">
    <fb>120.37</fb>
    <v>9</v>
  </rv>
  <rv s="5">
    <fb>120.95</fb>
    <v>9</v>
  </rv>
  <rv s="5">
    <fb>43570</fb>
    <v>7</v>
  </rv>
  <rv s="5">
    <fb>15792572</fb>
    <v>8</v>
  </rv>
  <rv s="5">
    <fb>120.94</fb>
    <v>9</v>
  </rv>
  <rv s="5">
    <fb>121.58</fb>
    <v>9</v>
  </rv>
  <rv s="5">
    <fb>120.57</fb>
    <v>9</v>
  </rv>
  <rv s="5">
    <fb>121.05</fb>
    <v>9</v>
  </rv>
  <rv s="5">
    <fb>43571</fb>
    <v>7</v>
  </rv>
  <rv s="5">
    <fb>14071787</fb>
    <v>8</v>
  </rv>
  <rv s="5">
    <fb>121.64</fb>
    <v>9</v>
  </rv>
  <rv s="5">
    <fb>121.65</fb>
    <v>9</v>
  </rv>
  <rv s="5">
    <fb>120.77</fb>
    <v>9</v>
  </rv>
  <rv s="5">
    <fb>43572</fb>
    <v>7</v>
  </rv>
  <rv s="5">
    <fb>19300938</fb>
    <v>8</v>
  </rv>
  <rv s="5">
    <fb>121.24</fb>
    <v>9</v>
  </rv>
  <rv s="5">
    <fb>121.85</fb>
    <v>9</v>
  </rv>
  <rv s="5">
    <fb>121.77</fb>
    <v>9</v>
  </rv>
  <rv s="5">
    <fb>43573</fb>
    <v>7</v>
  </rv>
  <rv s="5">
    <fb>27990998</fb>
    <v>8</v>
  </rv>
  <rv s="5">
    <fb>122.19</fb>
    <v>9</v>
  </rv>
  <rv s="5">
    <fb>123.52</fb>
    <v>9</v>
  </rv>
  <rv s="5">
    <fb>121.3018</fb>
    <v>9</v>
  </rv>
  <rv s="5">
    <fb>123.37</fb>
    <v>9</v>
  </rv>
  <rv s="5">
    <fb>43577</fb>
    <v>7</v>
  </rv>
  <rv s="5">
    <fb>15648724</fb>
    <v>8</v>
  </rv>
  <rv s="5">
    <fb>122.62</fb>
    <v>9</v>
  </rv>
  <rv s="5">
    <fb>124</fb>
    <v>9</v>
  </rv>
  <rv s="5">
    <fb>122.57</fb>
    <v>9</v>
  </rv>
  <rv s="5">
    <fb>123.76</fb>
    <v>9</v>
  </rv>
  <rv s="5">
    <fb>43578</fb>
    <v>7</v>
  </rv>
  <rv s="5">
    <fb>24025521</fb>
    <v>8</v>
  </rv>
  <rv s="5">
    <fb>124.1</fb>
    <v>9</v>
  </rv>
  <rv s="5">
    <fb>125.58</fb>
    <v>9</v>
  </rv>
  <rv s="5">
    <fb>123.83</fb>
    <v>9</v>
  </rv>
  <rv s="5">
    <fb>125.44</fb>
    <v>9</v>
  </rv>
  <rv s="5">
    <fb>43579</fb>
    <v>7</v>
  </rv>
  <rv s="5">
    <fb>31256980</fb>
    <v>8</v>
  </rv>
  <rv s="5">
    <fb>125.79</fb>
    <v>9</v>
  </rv>
  <rv s="5">
    <fb>125.85</fb>
    <v>9</v>
  </rv>
  <rv s="5">
    <fb>124.52</fb>
    <v>9</v>
  </rv>
  <rv s="5">
    <fb>125.01</fb>
    <v>9</v>
  </rv>
  <rv s="5">
    <fb>43580</fb>
    <v>7</v>
  </rv>
  <rv s="5">
    <fb>38033892</fb>
    <v>8</v>
  </rv>
  <rv s="5">
    <fb>130.06</fb>
    <v>9</v>
  </rv>
  <rv s="5">
    <fb>131.37</fb>
    <v>9</v>
  </rv>
  <rv s="5">
    <fb>128.83000000000001</fb>
    <v>9</v>
  </rv>
  <rv s="5">
    <fb>129.15</fb>
    <v>9</v>
  </rv>
  <rv s="5">
    <fb>43581</fb>
    <v>7</v>
  </rv>
  <rv s="5">
    <fb>23654933</fb>
    <v>8</v>
  </rv>
  <rv s="5">
    <fb>129.69999999999999</fb>
    <v>9</v>
  </rv>
  <rv s="5">
    <fb>130.51519999999999</fb>
    <v>9</v>
  </rv>
  <rv s="5">
    <fb>129.02000000000001</fb>
    <v>9</v>
  </rv>
  <rv s="5">
    <fb>129.88999999999999</fb>
    <v>9</v>
  </rv>
  <rv s="5">
    <fb>43584</fb>
    <v>7</v>
  </rv>
  <rv s="5">
    <fb>16324183</fb>
    <v>8</v>
  </rv>
  <rv s="5">
    <fb>129.9</fb>
    <v>9</v>
  </rv>
  <rv s="5">
    <fb>130.18</fb>
    <v>9</v>
  </rv>
  <rv s="5">
    <fb>129.35</fb>
    <v>9</v>
  </rv>
  <rv s="5">
    <fb>129.77000000000001</fb>
    <v>9</v>
  </rv>
  <rv s="5">
    <fb>43585</fb>
    <v>7</v>
  </rv>
  <rv s="5">
    <fb>24166503</fb>
    <v>8</v>
  </rv>
  <rv s="5">
    <fb>129.81</fb>
    <v>9</v>
  </rv>
  <rv s="5">
    <fb>130.69999999999999</fb>
    <v>9</v>
  </rv>
  <rv s="5">
    <fb>129.3947</fb>
    <v>9</v>
  </rv>
  <rv s="5">
    <fb>130.6</fb>
    <v>9</v>
  </rv>
  <rv s="5">
    <fb>43586</fb>
    <v>7</v>
  </rv>
  <rv s="5">
    <fb>26821692</fb>
    <v>8</v>
  </rv>
  <rv s="5">
    <fb>130.53</fb>
    <v>9</v>
  </rv>
  <rv s="5">
    <fb>130.65</fb>
    <v>9</v>
  </rv>
  <rv s="5">
    <fb>127.7</fb>
    <v>9</v>
  </rv>
  <rv s="5">
    <fb>127.88</fb>
    <v>9</v>
  </rv>
  <rv s="5">
    <fb>43587</fb>
    <v>7</v>
  </rv>
  <rv s="5">
    <fb>27350161</fb>
    <v>8</v>
  </rv>
  <rv s="5">
    <fb>127.98</fb>
    <v>9</v>
  </rv>
  <rv s="5">
    <fb>128</fb>
    <v>9</v>
  </rv>
  <rv s="5">
    <fb>125.52</fb>
    <v>9</v>
  </rv>
  <rv s="5">
    <fb>126.21</fb>
    <v>9</v>
  </rv>
  <rv s="5">
    <fb>43588</fb>
    <v>7</v>
  </rv>
  <rv s="5">
    <fb>24911126</fb>
    <v>8</v>
  </rv>
  <rv s="5">
    <fb>127.36</fb>
    <v>9</v>
  </rv>
  <rv s="5">
    <fb>129.43</fb>
    <v>9</v>
  </rv>
  <rv s="5">
    <fb>127.25</fb>
    <v>9</v>
  </rv>
  <rv s="5">
    <fb>128.9</fb>
    <v>9</v>
  </rv>
  <rv s="5">
    <fb>43591</fb>
    <v>7</v>
  </rv>
  <rv s="5">
    <fb>24239464</fb>
    <v>8</v>
  </rv>
  <rv s="5">
    <fb>126.39</fb>
    <v>9</v>
  </rv>
  <rv s="5">
    <fb>128.56</fb>
    <v>9</v>
  </rv>
  <rv s="5">
    <fb>126.11</fb>
    <v>9</v>
  </rv>
  <rv s="5">
    <fb>128.15</fb>
    <v>9</v>
  </rv>
  <rv s="5">
    <fb>43592</fb>
    <v>7</v>
  </rv>
  <rv s="5">
    <fb>36017661</fb>
    <v>8</v>
  </rv>
  <rv s="5">
    <fb>126.46</fb>
    <v>9</v>
  </rv>
  <rv s="5">
    <fb>127.18</fb>
    <v>9</v>
  </rv>
  <rv s="5">
    <fb>124.22</fb>
    <v>9</v>
  </rv>
  <rv s="5">
    <fb>43593</fb>
    <v>7</v>
  </rv>
  <rv s="5">
    <fb>28418996</fb>
    <v>8</v>
  </rv>
  <rv s="5">
    <fb>126.37</fb>
    <v>9</v>
  </rv>
  <rv s="5">
    <fb>124.75</fb>
    <v>9</v>
  </rv>
  <rv s="5">
    <fb>125.51</fb>
    <v>9</v>
  </rv>
  <rv s="5">
    <fb>43594</fb>
    <v>7</v>
  </rv>
  <rv s="5">
    <fb>27235835</fb>
    <v>8</v>
  </rv>
  <rv s="5">
    <fb>124.29</fb>
    <v>9</v>
  </rv>
  <rv s="5">
    <fb>123.57</fb>
    <v>9</v>
  </rv>
  <rv s="5">
    <fb>125.5</fb>
    <v>9</v>
  </rv>
  <rv s="5">
    <fb>43595</fb>
    <v>7</v>
  </rv>
  <rv s="5">
    <fb>30915084</fb>
    <v>8</v>
  </rv>
  <rv s="5">
    <fb>124.91</fb>
    <v>9</v>
  </rv>
  <rv s="5">
    <fb>127.93</fb>
    <v>9</v>
  </rv>
  <rv s="5">
    <fb>123.82</fb>
    <v>9</v>
  </rv>
  <rv s="5">
    <fb>127.13</fb>
    <v>9</v>
  </rv>
  <rv s="5">
    <fb>43598</fb>
    <v>7</v>
  </rv>
  <rv s="5">
    <fb>33944923</fb>
    <v>8</v>
  </rv>
  <rv s="5">
    <fb>124.11</fb>
    <v>9</v>
  </rv>
  <rv s="5">
    <fb>125.55</fb>
    <v>9</v>
  </rv>
  <rv s="5">
    <fb>123.04</fb>
    <v>9</v>
  </rv>
  <rv s="5">
    <fb>123.35</fb>
    <v>9</v>
  </rv>
  <rv s="5">
    <fb>43599</fb>
    <v>7</v>
  </rv>
  <rv s="5">
    <fb>25266315</fb>
    <v>8</v>
  </rv>
  <rv s="5">
    <fb>123.87</fb>
    <v>9</v>
  </rv>
  <rv s="5">
    <fb>125.88</fb>
    <v>9</v>
  </rv>
  <rv s="5">
    <fb>123.7</fb>
    <v>9</v>
  </rv>
  <rv s="5">
    <fb>124.73</fb>
    <v>9</v>
  </rv>
  <rv s="5">
    <fb>43600</fb>
    <v>7</v>
  </rv>
  <rv s="5">
    <fb>24722708</fb>
    <v>8</v>
  </rv>
  <rv s="5">
    <fb>124.26</fb>
    <v>9</v>
  </rv>
  <rv s="5">
    <fb>126.71</fb>
    <v>9</v>
  </rv>
  <rv s="5">
    <fb>126.02</fb>
    <v>9</v>
  </rv>
  <rv s="5">
    <fb>43601</fb>
    <v>7</v>
  </rv>
  <rv s="5">
    <fb>30112216</fb>
    <v>8</v>
  </rv>
  <rv s="5">
    <fb>126.75</fb>
    <v>9</v>
  </rv>
  <rv s="5">
    <fb>129.38</fb>
    <v>9</v>
  </rv>
  <rv s="5">
    <fb>128.93</fb>
    <v>9</v>
  </rv>
  <rv s="5">
    <fb>43602</fb>
    <v>7</v>
  </rv>
  <rv s="5">
    <fb>25770539</fb>
    <v>8</v>
  </rv>
  <rv s="5">
    <fb>128.30500000000001</fb>
    <v>9</v>
  </rv>
  <rv s="5">
    <fb>130.46</fb>
    <v>9</v>
  </rv>
  <rv s="5">
    <fb>127.92</fb>
    <v>9</v>
  </rv>
  <rv s="5">
    <fb>128.07</fb>
    <v>9</v>
  </rv>
  <rv s="5">
    <fb>43605</fb>
    <v>7</v>
  </rv>
  <rv s="5">
    <fb>23706934</fb>
    <v>8</v>
  </rv>
  <rv s="5">
    <fb>126.52</fb>
    <v>9</v>
  </rv>
  <rv s="5">
    <fb>127.5894</fb>
    <v>9</v>
  </rv>
  <rv s="5">
    <fb>125.7607</fb>
    <v>9</v>
  </rv>
  <rv s="5">
    <fb>126.22</fb>
    <v>9</v>
  </rv>
  <rv s="5">
    <fb>43606</fb>
    <v>7</v>
  </rv>
  <rv s="5">
    <fb>15293260</fb>
    <v>8</v>
  </rv>
  <rv s="5">
    <fb>127.43</fb>
    <v>9</v>
  </rv>
  <rv s="5">
    <fb>127.5273</fb>
    <v>9</v>
  </rv>
  <rv s="5">
    <fb>126.58</fb>
    <v>9</v>
  </rv>
  <rv s="5">
    <fb>126.9</fb>
    <v>9</v>
  </rv>
  <rv s="5">
    <fb>43607</fb>
    <v>7</v>
  </rv>
  <rv s="5">
    <fb>15396485</fb>
    <v>8</v>
  </rv>
  <rv s="5">
    <fb>126.62</fb>
    <v>9</v>
  </rv>
  <rv s="5">
    <fb>128.24</fb>
    <v>9</v>
  </rv>
  <rv s="5">
    <fb>127.67</fb>
    <v>9</v>
  </rv>
  <rv s="5">
    <fb>43608</fb>
    <v>7</v>
  </rv>
  <rv s="5">
    <fb>23603810</fb>
    <v>8</v>
  </rv>
  <rv s="5">
    <fb>126.2</fb>
    <v>9</v>
  </rv>
  <rv s="5">
    <fb>126.29</fb>
    <v>9</v>
  </rv>
  <rv s="5">
    <fb>124.74</fb>
    <v>9</v>
  </rv>
  <rv s="5">
    <fb>126.18</fb>
    <v>9</v>
  </rv>
  <rv s="5">
    <fb>43609</fb>
    <v>7</v>
  </rv>
  <rv s="5">
    <fb>14123358</fb>
    <v>8</v>
  </rv>
  <rv s="5">
    <fb>126.91</fb>
    <v>9</v>
  </rv>
  <rv s="5">
    <fb>127.41500000000001</fb>
    <v>9</v>
  </rv>
  <rv s="5">
    <fb>125.97</fb>
    <v>9</v>
  </rv>
  <rv s="5">
    <fb>126.24</fb>
    <v>9</v>
  </rv>
  <rv s="5">
    <fb>43613</fb>
    <v>7</v>
  </rv>
  <rv s="5">
    <fb>23128359</fb>
    <v>8</v>
  </rv>
  <rv s="5">
    <fb>126.98</fb>
    <v>9</v>
  </rv>
  <rv s="5">
    <fb>126.05</fb>
    <v>9</v>
  </rv>
  <rv s="5">
    <fb>126.16</fb>
    <v>9</v>
  </rv>
  <rv s="5">
    <fb>43614</fb>
    <v>7</v>
  </rv>
  <rv s="5">
    <fb>22763140</fb>
    <v>8</v>
  </rv>
  <rv s="5">
    <fb>125.38</fb>
    <v>9</v>
  </rv>
  <rv s="5">
    <fb>125.39</fb>
    <v>9</v>
  </rv>
  <rv s="5">
    <fb>124.04</fb>
    <v>9</v>
  </rv>
  <rv s="5">
    <fb>124.94</fb>
    <v>9</v>
  </rv>
  <rv s="5">
    <fb>43615</fb>
    <v>7</v>
  </rv>
  <rv s="5">
    <fb>16829613</fb>
    <v>8</v>
  </rv>
  <rv s="5">
    <fb>125.26</fb>
    <v>9</v>
  </rv>
  <rv s="5">
    <fb>125.76</fb>
    <v>9</v>
  </rv>
  <rv s="5">
    <fb>124.78</fb>
    <v>9</v>
  </rv>
  <rv s="5">
    <fb>125.73</fb>
    <v>9</v>
  </rv>
  <rv s="5">
    <fb>43616</fb>
    <v>7</v>
  </rv>
  <rv s="5">
    <fb>26646769</fb>
    <v>8</v>
  </rv>
  <rv s="5">
    <fb>124.23</fb>
    <v>9</v>
  </rv>
  <rv s="5">
    <fb>124.61499999999999</fb>
    <v>9</v>
  </rv>
  <rv s="5">
    <fb>123.32</fb>
    <v>9</v>
  </rv>
  <rv s="5">
    <fb>123.68</fb>
    <v>9</v>
  </rv>
  <rv s="5">
    <fb>43619</fb>
    <v>7</v>
  </rv>
  <rv s="5">
    <fb>37983637</fb>
    <v>8</v>
  </rv>
  <rv s="5">
    <fb>123.85</fb>
    <v>9</v>
  </rv>
  <rv s="5">
    <fb>124.37</fb>
    <v>9</v>
  </rv>
  <rv s="5">
    <fb>119.01</fb>
    <v>9</v>
  </rv>
  <rv s="5">
    <fb>119.84</fb>
    <v>9</v>
  </rv>
  <rv s="5">
    <fb>43620</fb>
    <v>7</v>
  </rv>
  <rv s="5">
    <fb>29382642</fb>
    <v>8</v>
  </rv>
  <rv s="5">
    <fb>121.28</fb>
    <v>9</v>
  </rv>
  <rv s="5">
    <fb>123.28</fb>
    <v>9</v>
  </rv>
  <rv s="5">
    <fb>120.65219999999999</fb>
    <v>9</v>
  </rv>
  <rv s="5">
    <fb>123.16</fb>
    <v>9</v>
  </rv>
  <rv s="5">
    <fb>43621</fb>
    <v>7</v>
  </rv>
  <rv s="5">
    <fb>24926140</fb>
    <v>8</v>
  </rv>
  <rv s="5">
    <fb>124.95</fb>
    <v>9</v>
  </rv>
  <rv s="5">
    <fb>125.87</fb>
    <v>9</v>
  </rv>
  <rv s="5">
    <fb>124.21</fb>
    <v>9</v>
  </rv>
  <rv s="5">
    <fb>125.83</fb>
    <v>9</v>
  </rv>
  <rv s="5">
    <fb>43622</fb>
    <v>7</v>
  </rv>
  <rv s="5">
    <fb>21458961</fb>
    <v>8</v>
  </rv>
  <rv s="5">
    <fb>126.44</fb>
    <v>9</v>
  </rv>
  <rv s="5">
    <fb>127.97</fb>
    <v>9</v>
  </rv>
  <rv s="5">
    <fb>125.6</fb>
    <v>9</v>
  </rv>
  <rv s="5">
    <fb>127.82</fb>
    <v>9</v>
  </rv>
  <rv s="5">
    <fb>43623</fb>
    <v>7</v>
  </rv>
  <rv s="5">
    <fb>33885588</fb>
    <v>8</v>
  </rv>
  <rv s="5">
    <fb>129.19</fb>
    <v>9</v>
  </rv>
  <rv s="5">
    <fb>132.25</fb>
    <v>9</v>
  </rv>
  <rv s="5">
    <fb>128.26</fb>
    <v>9</v>
  </rv>
  <rv s="5">
    <fb>131.4</fb>
    <v>9</v>
  </rv>
  <rv s="5">
    <fb>43626</fb>
    <v>7</v>
  </rv>
  <rv s="5">
    <fb>26477098</fb>
    <v>8</v>
  </rv>
  <rv s="5">
    <fb>132.4</fb>
    <v>9</v>
  </rv>
  <rv s="5">
    <fb>134.08000000000001</fb>
    <v>9</v>
  </rv>
  <rv s="5">
    <fb>132</fb>
    <v>9</v>
  </rv>
  <rv s="5">
    <fb>132.6</fb>
    <v>9</v>
  </rv>
  <rv s="5">
    <fb>43627</fb>
    <v>7</v>
  </rv>
  <rv s="5">
    <fb>23913731</fb>
    <v>8</v>
  </rv>
  <rv s="5">
    <fb>133.88</fb>
    <v>9</v>
  </rv>
  <rv s="5">
    <fb>134.24</fb>
    <v>9</v>
  </rv>
  <rv s="5">
    <fb>131.2757</fb>
    <v>9</v>
  </rv>
  <rv s="5">
    <fb>132.1</fb>
    <v>9</v>
  </rv>
  <rv s="5">
    <fb>43628</fb>
    <v>7</v>
  </rv>
  <rv s="5">
    <fb>17092464</fb>
    <v>8</v>
  </rv>
  <rv s="5">
    <fb>131.97</fb>
    <v>9</v>
  </rv>
  <rv s="5">
    <fb>130.71</fb>
    <v>9</v>
  </rv>
  <rv s="5">
    <fb>131.49</fb>
    <v>9</v>
  </rv>
  <rv s="5">
    <fb>43629</fb>
    <v>7</v>
  </rv>
  <rv s="5">
    <fb>17200848</fb>
    <v>8</v>
  </rv>
  <rv s="5">
    <fb>131.97999999999999</fb>
    <v>9</v>
  </rv>
  <rv s="5">
    <fb>132.66999999999999</fb>
    <v>9</v>
  </rv>
  <rv s="5">
    <fb>131.56</fb>
    <v>9</v>
  </rv>
  <rv s="5">
    <fb>132.32</fb>
    <v>9</v>
  </rv>
  <rv s="5">
    <fb>43630</fb>
    <v>7</v>
  </rv>
  <rv s="5">
    <fb>17821703</fb>
    <v>8</v>
  </rv>
  <rv s="5">
    <fb>132.26</fb>
    <v>9</v>
  </rv>
  <rv s="5">
    <fb>133.79</fb>
    <v>9</v>
  </rv>
  <rv s="5">
    <fb>131.63999999999999</fb>
    <v>9</v>
  </rv>
  <rv s="5">
    <fb>132.44999999999999</fb>
    <v>9</v>
  </rv>
  <rv s="5">
    <fb>43633</fb>
    <v>7</v>
  </rv>
  <rv s="5">
    <fb>14517785</fb>
    <v>8</v>
  </rv>
  <rv s="5">
    <fb>132.63</fb>
    <v>9</v>
  </rv>
  <rv s="5">
    <fb>133.72999999999999</fb>
    <v>9</v>
  </rv>
  <rv s="5">
    <fb>132.53</fb>
    <v>9</v>
  </rv>
  <rv s="5">
    <fb>132.85</fb>
    <v>9</v>
  </rv>
  <rv s="5">
    <fb>43634</fb>
    <v>7</v>
  </rv>
  <rv s="5">
    <fb>25934458</fb>
    <v>8</v>
  </rv>
  <rv s="5">
    <fb>134.19</fb>
    <v>9</v>
  </rv>
  <rv s="5">
    <fb>135.24</fb>
    <v>9</v>
  </rv>
  <rv s="5">
    <fb>133.57</fb>
    <v>9</v>
  </rv>
  <rv s="5">
    <fb>135.16</fb>
    <v>9</v>
  </rv>
  <rv s="5">
    <fb>43635</fb>
    <v>7</v>
  </rv>
  <rv s="5">
    <fb>23744441</fb>
    <v>8</v>
  </rv>
  <rv s="5">
    <fb>135</fb>
    <v>9</v>
  </rv>
  <rv s="5">
    <fb>135.93</fb>
    <v>9</v>
  </rv>
  <rv s="5">
    <fb>133.81</fb>
    <v>9</v>
  </rv>
  <rv s="5">
    <fb>135.69</fb>
    <v>9</v>
  </rv>
  <rv s="5">
    <fb>43636</fb>
    <v>7</v>
  </rv>
  <rv s="5">
    <fb>33042592</fb>
    <v>8</v>
  </rv>
  <rv s="5">
    <fb>137.44999999999999</fb>
    <v>9</v>
  </rv>
  <rv s="5">
    <fb>137.66</fb>
    <v>9</v>
  </rv>
  <rv s="5">
    <fb>135.72</fb>
    <v>9</v>
  </rv>
  <rv s="5">
    <fb>136.94999999999999</fb>
    <v>9</v>
  </rv>
  <rv s="5">
    <fb>43637</fb>
    <v>7</v>
  </rv>
  <rv s="5">
    <fb>36727892</fb>
    <v>8</v>
  </rv>
  <rv s="5">
    <fb>136.58000000000001</fb>
    <v>9</v>
  </rv>
  <rv s="5">
    <fb>137.72999999999999</fb>
    <v>9</v>
  </rv>
  <rv s="5">
    <fb>136.46</fb>
    <v>9</v>
  </rv>
  <rv s="5">
    <fb>136.97</fb>
    <v>9</v>
  </rv>
  <rv s="5">
    <fb>43640</fb>
    <v>7</v>
  </rv>
  <rv s="5">
    <fb>20628841</fb>
    <v>8</v>
  </rv>
  <rv s="5">
    <fb>137</fb>
    <v>9</v>
  </rv>
  <rv s="5">
    <fb>138.4</fb>
    <v>9</v>
  </rv>
  <rv s="5">
    <fb>137.78</fb>
    <v>9</v>
  </rv>
  <rv s="5">
    <fb>43641</fb>
    <v>7</v>
  </rv>
  <rv s="5">
    <fb>33327420</fb>
    <v>8</v>
  </rv>
  <rv s="5">
    <fb>137.25</fb>
    <v>9</v>
  </rv>
  <rv s="5">
    <fb>137.59</fb>
    <v>9</v>
  </rv>
  <rv s="5">
    <fb>132.72999999999999</fb>
    <v>9</v>
  </rv>
  <rv s="5">
    <fb>133.43</fb>
    <v>9</v>
  </rv>
  <rv s="5">
    <fb>43642</fb>
    <v>7</v>
  </rv>
  <rv s="5">
    <fb>23657745</fb>
    <v>8</v>
  </rv>
  <rv s="5">
    <fb>134.35</fb>
    <v>9</v>
  </rv>
  <rv s="5">
    <fb>135.74</fb>
    <v>9</v>
  </rv>
  <rv s="5">
    <fb>133.6</fb>
    <v>9</v>
  </rv>
  <rv s="5">
    <fb>133.93</fb>
    <v>9</v>
  </rv>
  <rv s="5">
    <fb>43643</fb>
    <v>7</v>
  </rv>
  <rv s="5">
    <fb>16557482</fb>
    <v>8</v>
  </rv>
  <rv s="5">
    <fb>134.13999999999999</fb>
    <v>9</v>
  </rv>
  <rv s="5">
    <fb>134.71</fb>
    <v>9</v>
  </rv>
  <rv s="5">
    <fb>133.51</fb>
    <v>9</v>
  </rv>
  <rv s="5">
    <fb>134.15</fb>
    <v>9</v>
  </rv>
  <rv s="5">
    <fb>43644</fb>
    <v>7</v>
  </rv>
  <rv s="5">
    <fb>30042969</fb>
    <v>8</v>
  </rv>
  <rv s="5">
    <fb>134.57</fb>
    <v>9</v>
  </rv>
  <rv s="5">
    <fb>134.6</fb>
    <v>9</v>
  </rv>
  <rv s="5">
    <fb>133.1558</fb>
    <v>9</v>
  </rv>
  <rv s="5">
    <fb>133.96</fb>
    <v>9</v>
  </rv>
  <rv s="5">
    <fb>43647</fb>
    <v>7</v>
  </rv>
  <rv s="5">
    <fb>22654160</fb>
    <v>8</v>
  </rv>
  <rv s="5">
    <fb>136.63</fb>
    <v>9</v>
  </rv>
  <rv s="5">
    <fb>136.69999999999999</fb>
    <v>9</v>
  </rv>
  <rv s="5">
    <fb>134.97</fb>
    <v>9</v>
  </rv>
  <rv s="5">
    <fb>135.68</fb>
    <v>9</v>
  </rv>
  <rv s="5">
    <fb>43648</fb>
    <v>7</v>
  </rv>
  <rv s="5">
    <fb>15237843</fb>
    <v>8</v>
  </rv>
  <rv s="5">
    <fb>136.12</fb>
    <v>9</v>
  </rv>
  <rv s="5">
    <fb>136.59</fb>
    <v>9</v>
  </rv>
  <rv s="5">
    <fb>135.34</fb>
    <v>9</v>
  </rv>
  <rv s="5">
    <fb>43649</fb>
    <v>7</v>
  </rv>
  <rv s="5">
    <fb>13629296</fb>
    <v>8</v>
  </rv>
  <rv s="5">
    <fb>136.80000000000001</fb>
    <v>9</v>
  </rv>
  <rv s="5">
    <fb>137.74</fb>
    <v>9</v>
  </rv>
  <rv s="5">
    <fb>136.29499999999999</fb>
    <v>9</v>
  </rv>
  <rv s="5">
    <fb>137.46</fb>
    <v>9</v>
  </rv>
  <rv s="5">
    <fb>43651</fb>
    <v>7</v>
  </rv>
  <rv s="5">
    <fb>18141140</fb>
    <v>8</v>
  </rv>
  <rv s="5">
    <fb>135.94</fb>
    <v>9</v>
  </rv>
  <rv s="5">
    <fb>137.33000000000001</fb>
    <v>9</v>
  </rv>
  <rv s="5">
    <fb>137.06</fb>
    <v>9</v>
  </rv>
  <rv s="5">
    <fb>43654</fb>
    <v>7</v>
  </rv>
  <rv s="5">
    <fb>16779748</fb>
    <v>8</v>
  </rv>
  <rv s="5">
    <fb>136.4</fb>
    <v>9</v>
  </rv>
  <rv s="5">
    <fb>137.1</fb>
    <v>9</v>
  </rv>
  <rv s="5">
    <fb>135.37010000000001</fb>
    <v>9</v>
  </rv>
  <rv s="5">
    <fb>136.96</fb>
    <v>9</v>
  </rv>
  <rv s="5">
    <fb>43655</fb>
    <v>7</v>
  </rv>
  <rv s="5">
    <fb>19953097</fb>
    <v>8</v>
  </rv>
  <rv s="5">
    <fb>136</fb>
    <v>9</v>
  </rv>
  <rv s="5">
    <fb>135.80000000000001</fb>
    <v>9</v>
  </rv>
  <rv s="5">
    <fb>43656</fb>
    <v>7</v>
  </rv>
  <rv s="5">
    <fb>24204362</fb>
    <v>8</v>
  </rv>
  <rv s="5">
    <fb>137.13</fb>
    <v>9</v>
  </rv>
  <rv s="5">
    <fb>138.58000000000001</fb>
    <v>9</v>
  </rv>
  <rv s="5">
    <fb>137.02000000000001</fb>
    <v>9</v>
  </rv>
  <rv s="5">
    <fb>137.85</fb>
    <v>9</v>
  </rv>
  <rv s="5">
    <fb>43657</fb>
    <v>7</v>
  </rv>
  <rv s="5">
    <fb>22327942</fb>
    <v>8</v>
  </rv>
  <rv s="5">
    <fb>138.19999999999999</fb>
    <v>9</v>
  </rv>
  <rv s="5">
    <fb>139.22</fb>
    <v>9</v>
  </rv>
  <rv s="5">
    <fb>137.87</fb>
    <v>9</v>
  </rv>
  <rv s="5">
    <fb>43658</fb>
    <v>7</v>
  </rv>
  <rv s="5">
    <fb>18936832</fb>
    <v>8</v>
  </rv>
  <rv s="5">
    <fb>138.85</fb>
    <v>9</v>
  </rv>
  <rv s="5">
    <fb>139.13</fb>
    <v>9</v>
  </rv>
  <rv s="5">
    <fb>138.00989999999999</fb>
    <v>9</v>
  </rv>
  <rv s="5">
    <fb>138.9</fb>
    <v>9</v>
  </rv>
  <rv s="5">
    <fb>43661</fb>
    <v>7</v>
  </rv>
  <rv s="5">
    <fb>16651457</fb>
    <v>8</v>
  </rv>
  <rv s="5">
    <fb>139.44</fb>
    <v>9</v>
  </rv>
  <rv s="5">
    <fb>139.54</fb>
    <v>9</v>
  </rv>
  <rv s="5">
    <fb>138.46</fb>
    <v>9</v>
  </rv>
  <rv s="5">
    <fb>43662</fb>
    <v>7</v>
  </rv>
  <rv s="5">
    <fb>22726128</fb>
    <v>8</v>
  </rv>
  <rv s="5">
    <fb>138.96</fb>
    <v>9</v>
  </rv>
  <rv s="5">
    <fb>139.05000000000001</fb>
    <v>9</v>
  </rv>
  <rv s="5">
    <fb>136.52000000000001</fb>
    <v>9</v>
  </rv>
  <rv s="5">
    <fb>137.08000000000001</fb>
    <v>9</v>
  </rv>
  <rv s="5">
    <fb>43663</fb>
    <v>7</v>
  </rv>
  <rv s="5">
    <fb>20210956</fb>
    <v>8</v>
  </rv>
  <rv s="5">
    <fb>137.69999999999999</fb>
    <v>9</v>
  </rv>
  <rv s="5">
    <fb>137.93</fb>
    <v>9</v>
  </rv>
  <rv s="5">
    <fb>136.22</fb>
    <v>9</v>
  </rv>
  <rv s="5">
    <fb>136.27000000000001</fb>
    <v>9</v>
  </rv>
  <rv s="5">
    <fb>43664</fb>
    <v>7</v>
  </rv>
  <rv s="5">
    <fb>30808707</fb>
    <v>8</v>
  </rv>
  <rv s="5">
    <fb>135.55000000000001</fb>
    <v>9</v>
  </rv>
  <rv s="5">
    <fb>136.62</fb>
    <v>9</v>
  </rv>
  <rv s="5">
    <fb>134.66999999999999</fb>
    <v>9</v>
  </rv>
  <rv s="5">
    <fb>136.41999999999999</fb>
    <v>9</v>
  </rv>
  <rv s="5">
    <fb>43665</fb>
    <v>7</v>
  </rv>
  <rv s="5">
    <fb>48992364</fb>
    <v>8</v>
  </rv>
  <rv s="5">
    <fb>140.22</fb>
    <v>9</v>
  </rv>
  <rv s="5">
    <fb>140.66999999999999</fb>
    <v>9</v>
  </rv>
  <rv s="5">
    <fb>136.44999999999999</fb>
    <v>9</v>
  </rv>
  <rv s="5">
    <fb>43668</fb>
    <v>7</v>
  </rv>
  <rv s="5">
    <fb>25080760</fb>
    <v>8</v>
  </rv>
  <rv s="5">
    <fb>137.41</fb>
    <v>9</v>
  </rv>
  <rv s="5">
    <fb>139.19</fb>
    <v>9</v>
  </rv>
  <rv s="5">
    <fb>138.43</fb>
    <v>9</v>
  </rv>
  <rv s="5">
    <fb>43669</fb>
    <v>7</v>
  </rv>
  <rv s="5">
    <fb>18034589</fb>
    <v>8</v>
  </rv>
  <rv s="5">
    <fb>139.76</fb>
    <v>9</v>
  </rv>
  <rv s="5">
    <fb>139.99</fb>
    <v>9</v>
  </rv>
  <rv s="5">
    <fb>138.03</fb>
    <v>9</v>
  </rv>
  <rv s="5">
    <fb>139.29</fb>
    <v>9</v>
  </rv>
  <rv s="5">
    <fb>43670</fb>
    <v>7</v>
  </rv>
  <rv s="5">
    <fb>20738275</fb>
    <v>8</v>
  </rv>
  <rv s="5">
    <fb>140.74</fb>
    <v>9</v>
  </rv>
  <rv s="5">
    <fb>140.72</fb>
    <v>9</v>
  </rv>
  <rv s="5">
    <fb>43671</fb>
    <v>7</v>
  </rv>
  <rv s="5">
    <fb>18356883</fb>
    <v>8</v>
  </rv>
  <rv s="5">
    <fb>140.43</fb>
    <v>9</v>
  </rv>
  <rv s="5">
    <fb>140.61000000000001</fb>
    <v>9</v>
  </rv>
  <rv s="5">
    <fb>139.32149999999999</fb>
    <v>9</v>
  </rv>
  <rv s="5">
    <fb>140.19</fb>
    <v>9</v>
  </rv>
  <rv s="5">
    <fb>43672</fb>
    <v>7</v>
  </rv>
  <rv s="5">
    <fb>19037600</fb>
    <v>8</v>
  </rv>
  <rv s="5">
    <fb>140.37</fb>
    <v>9</v>
  </rv>
  <rv s="5">
    <fb>141.67500000000001</fb>
    <v>9</v>
  </rv>
  <rv s="5">
    <fb>140.30000000000001</fb>
    <v>9</v>
  </rv>
  <rv s="5">
    <fb>141.34</fb>
    <v>9</v>
  </rv>
  <rv s="5">
    <fb>43675</fb>
    <v>7</v>
  </rv>
  <rv s="5">
    <fb>16605870</fb>
    <v>8</v>
  </rv>
  <rv s="5">
    <fb>141.5</fb>
    <v>9</v>
  </rv>
  <rv s="5">
    <fb>141.51</fb>
    <v>9</v>
  </rv>
  <rv s="5">
    <fb>139.3663</fb>
    <v>9</v>
  </rv>
  <rv s="5">
    <fb>141.03</fb>
    <v>9</v>
  </rv>
  <rv s="5">
    <fb>43676</fb>
    <v>7</v>
  </rv>
  <rv s="5">
    <fb>16846528</fb>
    <v>8</v>
  </rv>
  <rv s="5">
    <fb>140.13999999999999</fb>
    <v>9</v>
  </rv>
  <rv s="5">
    <fb>141.2199</fb>
    <v>9</v>
  </rv>
  <rv s="5">
    <fb>139.8005</fb>
    <v>9</v>
  </rv>
  <rv s="5">
    <fb>140.35</fb>
    <v>9</v>
  </rv>
  <rv s="5">
    <fb>43677</fb>
    <v>7</v>
  </rv>
  <rv s="5">
    <fb>38598786</fb>
    <v>8</v>
  </rv>
  <rv s="5">
    <fb>140.33000000000001</fb>
    <v>9</v>
  </rv>
  <rv s="5">
    <fb>140.49</fb>
    <v>9</v>
  </rv>
  <rv s="5">
    <fb>135.08000000000001</fb>
    <v>9</v>
  </rv>
  <rv s="5">
    <fb>43678</fb>
    <v>7</v>
  </rv>
  <rv s="5">
    <fb>40557502</fb>
    <v>8</v>
  </rv>
  <rv s="5">
    <fb>140.9383</fb>
    <v>9</v>
  </rv>
  <rv s="5">
    <fb>136.93</fb>
    <v>9</v>
  </rv>
  <rv s="5">
    <fb>138.06</fb>
    <v>9</v>
  </rv>
  <rv s="5">
    <fb>43679</fb>
    <v>7</v>
  </rv>
  <rv s="5">
    <fb>30791624</fb>
    <v>8</v>
  </rv>
  <rv s="5">
    <fb>138.09</fb>
    <v>9</v>
  </rv>
  <rv s="5">
    <fb>138.32</fb>
    <v>9</v>
  </rv>
  <rv s="5">
    <fb>135.26</fb>
    <v>9</v>
  </rv>
  <rv s="5">
    <fb>136.9</fb>
    <v>9</v>
  </rv>
  <rv s="5">
    <fb>43682</fb>
    <v>7</v>
  </rv>
  <rv s="5">
    <fb>42749551</fb>
    <v>8</v>
  </rv>
  <rv s="5">
    <fb>133.30000000000001</fb>
    <v>9</v>
  </rv>
  <rv s="5">
    <fb>133.9298</fb>
    <v>9</v>
  </rv>
  <rv s="5">
    <fb>130.78</fb>
    <v>9</v>
  </rv>
  <rv s="5">
    <fb>132.21</fb>
    <v>9</v>
  </rv>
  <rv s="5">
    <fb>43683</fb>
    <v>7</v>
  </rv>
  <rv s="5">
    <fb>32696651</fb>
    <v>8</v>
  </rv>
  <rv s="5">
    <fb>133.80000000000001</fb>
    <v>9</v>
  </rv>
  <rv s="5">
    <fb>133.21</fb>
    <v>9</v>
  </rv>
  <rv s="5">
    <fb>134.69</fb>
    <v>9</v>
  </rv>
  <rv s="5">
    <fb>43684</fb>
    <v>7</v>
  </rv>
  <rv s="5">
    <fb>33414539</fb>
    <v>8</v>
  </rv>
  <rv s="5">
    <fb>135.65</fb>
    <v>9</v>
  </rv>
  <rv s="5">
    <fb>131.82839999999999</fb>
    <v>9</v>
  </rv>
  <rv s="5">
    <fb>135.28</fb>
    <v>9</v>
  </rv>
  <rv s="5">
    <fb>43685</fb>
    <v>7</v>
  </rv>
  <rv s="5">
    <fb>27496508</fb>
    <v>8</v>
  </rv>
  <rv s="5">
    <fb>136.6</fb>
    <v>9</v>
  </rv>
  <rv s="5">
    <fb>138.99</fb>
    <v>9</v>
  </rv>
  <rv s="5">
    <fb>138.88999999999999</fb>
    <v>9</v>
  </rv>
  <rv s="5">
    <fb>43686</fb>
    <v>7</v>
  </rv>
  <rv s="5">
    <fb>23466701</fb>
    <v>8</v>
  </rv>
  <rv s="5">
    <fb>138.61000000000001</fb>
    <v>9</v>
  </rv>
  <rv s="5">
    <fb>139.38</fb>
    <v>9</v>
  </rv>
  <rv s="5">
    <fb>137.71</fb>
    <v>9</v>
  </rv>
  <rv s="5">
    <fb>43689</fb>
    <v>7</v>
  </rv>
  <rv s="5">
    <fb>20484348</fb>
    <v>8</v>
  </rv>
  <rv s="5">
    <fb>137.07</fb>
    <v>9</v>
  </rv>
  <rv s="5">
    <fb>137.86000000000001</fb>
    <v>9</v>
  </rv>
  <rv s="5">
    <fb>135.79</fb>
    <v>9</v>
  </rv>
  <rv s="5">
    <fb>43690</fb>
    <v>7</v>
  </rv>
  <rv s="5">
    <fb>25496593</fb>
    <v>8</v>
  </rv>
  <rv s="5">
    <fb>136.05000000000001</fb>
    <v>9</v>
  </rv>
  <rv s="5">
    <fb>138.80000000000001</fb>
    <v>9</v>
  </rv>
  <rv s="5">
    <fb>138.6</fb>
    <v>9</v>
  </rv>
  <rv s="5">
    <fb>43691</fb>
    <v>7</v>
  </rv>
  <rv s="5">
    <fb>32527251</fb>
    <v>8</v>
  </rv>
  <rv s="5">
    <fb>136.36000000000001</fb>
    <v>9</v>
  </rv>
  <rv s="5">
    <fb>136.91999999999999</fb>
    <v>9</v>
  </rv>
  <rv s="5">
    <fb>133.66999999999999</fb>
    <v>9</v>
  </rv>
  <rv s="5">
    <fb>133.97999999999999</fb>
    <v>9</v>
  </rv>
  <rv s="5">
    <fb>43692</fb>
    <v>7</v>
  </rv>
  <rv s="5">
    <fb>28125416</fb>
    <v>8</v>
  </rv>
  <rv s="5">
    <fb>134.38999999999999</fb>
    <v>9</v>
  </rv>
  <rv s="5">
    <fb>134.58000000000001</fb>
    <v>9</v>
  </rv>
  <rv s="5">
    <fb>133.68</fb>
    <v>9</v>
  </rv>
  <rv s="5">
    <fb>43693</fb>
    <v>7</v>
  </rv>
  <rv s="5">
    <fb>25026151</fb>
    <v>8</v>
  </rv>
  <rv s="5">
    <fb>134.88</fb>
    <v>9</v>
  </rv>
  <rv s="5">
    <fb>134.72</fb>
    <v>9</v>
  </rv>
  <rv s="5">
    <fb>136.13</fb>
    <v>9</v>
  </rv>
  <rv s="5">
    <fb>43696</fb>
    <v>7</v>
  </rv>
  <rv s="5">
    <fb>24370543</fb>
    <v>8</v>
  </rv>
  <rv s="5">
    <fb>137.85499999999999</fb>
    <v>9</v>
  </rv>
  <rv s="5">
    <fb>138.55000000000001</fb>
    <v>9</v>
  </rv>
  <rv s="5">
    <fb>136.88499999999999</fb>
    <v>9</v>
  </rv>
  <rv s="5">
    <fb>138.41</fb>
    <v>9</v>
  </rv>
  <rv s="5">
    <fb>43697</fb>
    <v>7</v>
  </rv>
  <rv s="5">
    <fb>21188998</fb>
    <v>8</v>
  </rv>
  <rv s="5">
    <fb>138.21</fb>
    <v>9</v>
  </rv>
  <rv s="5">
    <fb>138.71</fb>
    <v>9</v>
  </rv>
  <rv s="5">
    <fb>137.24</fb>
    <v>9</v>
  </rv>
  <rv s="5">
    <fb>137.26</fb>
    <v>9</v>
  </rv>
  <rv s="5">
    <fb>43698</fb>
    <v>7</v>
  </rv>
  <rv s="5">
    <fb>14982314</fb>
    <v>8</v>
  </rv>
  <rv s="5">
    <fb>139.49350000000001</fb>
    <v>9</v>
  </rv>
  <rv s="5">
    <fb>138</fb>
    <v>9</v>
  </rv>
  <rv s="5">
    <fb>138.79</fb>
    <v>9</v>
  </rv>
  <rv s="5">
    <fb>43699</fb>
    <v>7</v>
  </rv>
  <rv s="5">
    <fb>18709662</fb>
    <v>8</v>
  </rv>
  <rv s="5">
    <fb>138.66</fb>
    <v>9</v>
  </rv>
  <rv s="5">
    <fb>139.19999999999999</fb>
    <v>9</v>
  </rv>
  <rv s="5">
    <fb>136.29</fb>
    <v>9</v>
  </rv>
  <rv s="5">
    <fb>43700</fb>
    <v>7</v>
  </rv>
  <rv s="5">
    <fb>38515386</fb>
    <v>8</v>
  </rv>
  <rv s="5">
    <fb>137.18969999999999</fb>
    <v>9</v>
  </rv>
  <rv s="5">
    <fb>138.35</fb>
    <v>9</v>
  </rv>
  <rv s="5">
    <fb>132.80000000000001</fb>
    <v>9</v>
  </rv>
  <rv s="5">
    <fb>133.38999999999999</fb>
    <v>9</v>
  </rv>
  <rv s="5">
    <fb>43703</fb>
    <v>7</v>
  </rv>
  <rv s="5">
    <fb>20325271</fb>
    <v>8</v>
  </rv>
  <rv s="5">
    <fb>134.99</fb>
    <v>9</v>
  </rv>
  <rv s="5">
    <fb>135.56</fb>
    <v>9</v>
  </rv>
  <rv s="5">
    <fb>133.9</fb>
    <v>9</v>
  </rv>
  <rv s="5">
    <fb>135.44999999999999</fb>
    <v>9</v>
  </rv>
  <rv s="5">
    <fb>43704</fb>
    <v>7</v>
  </rv>
  <rv s="5">
    <fb>23115635</fb>
    <v>8</v>
  </rv>
  <rv s="5">
    <fb>136.38999999999999</fb>
    <v>9</v>
  </rv>
  <rv s="5">
    <fb>136.72</fb>
    <v>9</v>
  </rv>
  <rv s="5">
    <fb>134.66</fb>
    <v>9</v>
  </rv>
  <rv s="5">
    <fb>43705</fb>
    <v>7</v>
  </rv>
  <rv s="5">
    <fb>17410828</fb>
    <v>8</v>
  </rv>
  <rv s="5">
    <fb>135.76</fb>
    <v>9</v>
  </rv>
  <rv s="5">
    <fb>133.55000000000001</fb>
    <v>9</v>
  </rv>
  <rv s="5">
    <fb>43706</fb>
    <v>7</v>
  </rv>
  <rv s="5">
    <fb>20179716</fb>
    <v>8</v>
  </rv>
  <rv s="5">
    <fb>138.44</fb>
    <v>9</v>
  </rv>
  <rv s="5">
    <fb>136.91</fb>
    <v>9</v>
  </rv>
  <rv s="5">
    <fb>138.12</fb>
    <v>9</v>
  </rv>
  <rv s="5">
    <fb>43707</fb>
    <v>7</v>
  </rv>
  <rv s="5">
    <fb>23946123</fb>
    <v>8</v>
  </rv>
  <rv s="5">
    <fb>139.15</fb>
    <v>9</v>
  </rv>
  <rv s="5">
    <fb>139.18</fb>
    <v>9</v>
  </rv>
  <rv s="5">
    <fb>43711</fb>
    <v>7</v>
  </rv>
  <rv s="5">
    <fb>18880773</fb>
    <v>8</v>
  </rv>
  <rv s="5">
    <fb>136.61000000000001</fb>
    <v>9</v>
  </rv>
  <rv s="5">
    <fb>137.19999999999999</fb>
    <v>9</v>
  </rv>
  <rv s="5">
    <fb>135.69999999999999</fb>
    <v>9</v>
  </rv>
  <rv s="5">
    <fb>136.04</fb>
    <v>9</v>
  </rv>
  <rv s="5">
    <fb>43712</fb>
    <v>7</v>
  </rv>
  <rv s="5">
    <fb>18015310</fb>
    <v>8</v>
  </rv>
  <rv s="5">
    <fb>137.30000000000001</fb>
    <v>9</v>
  </rv>
  <rv s="5">
    <fb>137.69</fb>
    <v>9</v>
  </rv>
  <rv s="5">
    <fb>136.47999999999999</fb>
    <v>9</v>
  </rv>
  <rv s="5">
    <fb>137.63</fb>
    <v>9</v>
  </rv>
  <rv s="5">
    <fb>43713</fb>
    <v>7</v>
  </rv>
  <rv s="5">
    <fb>26119520</fb>
    <v>8</v>
  </rv>
  <rv s="5">
    <fb>139.11000000000001</fb>
    <v>9</v>
  </rv>
  <rv s="5">
    <fb>140.3837</fb>
    <v>9</v>
  </rv>
  <rv s="5">
    <fb>138.76</fb>
    <v>9</v>
  </rv>
  <rv s="5">
    <fb>140.05000000000001</fb>
    <v>9</v>
  </rv>
  <rv s="5">
    <fb>43714</fb>
    <v>7</v>
  </rv>
  <rv s="5">
    <fb>20824504</fb>
    <v>8</v>
  </rv>
  <rv s="5">
    <fb>140.03</fb>
    <v>9</v>
  </rv>
  <rv s="5">
    <fb>140.18</fb>
    <v>9</v>
  </rv>
  <rv s="5">
    <fb>139.1</fb>
    <v>9</v>
  </rv>
  <rv s="5">
    <fb>43717</fb>
    <v>7</v>
  </rv>
  <rv s="5">
    <fb>25773932</fb>
    <v>8</v>
  </rv>
  <rv s="5">
    <fb>139.59</fb>
    <v>9</v>
  </rv>
  <rv s="5">
    <fb>139.75</fb>
    <v>9</v>
  </rv>
  <rv s="5">
    <fb>137.52000000000001</fb>
    <v>9</v>
  </rv>
  <rv s="5">
    <fb>43718</fb>
    <v>7</v>
  </rv>
  <rv s="5">
    <fb>28903378</fb>
    <v>8</v>
  </rv>
  <rv s="5">
    <fb>136.8862</fb>
    <v>9</v>
  </rv>
  <rv s="5">
    <fb>134.51</fb>
    <v>9</v>
  </rv>
  <rv s="5">
    <fb>136.08000000000001</fb>
    <v>9</v>
  </rv>
  <rv s="5">
    <fb>43719</fb>
    <v>7</v>
  </rv>
  <rv s="5">
    <fb>24726117</fb>
    <v>8</v>
  </rv>
  <rv s="5">
    <fb>135.91</fb>
    <v>9</v>
  </rv>
  <rv s="5">
    <fb>135.09</fb>
    <v>9</v>
  </rv>
  <rv s="5">
    <fb>43720</fb>
    <v>7</v>
  </rv>
  <rv s="5">
    <fb>27009981</fb>
    <v>8</v>
  </rv>
  <rv s="5">
    <fb>138.41999999999999</fb>
    <v>9</v>
  </rv>
  <rv s="5">
    <fb>136.87</fb>
    <v>9</v>
  </rv>
  <rv s="5">
    <fb>43721</fb>
    <v>7</v>
  </rv>
  <rv s="5">
    <fb>23363057</fb>
    <v>8</v>
  </rv>
  <rv s="5">
    <fb>136.57</fb>
    <v>9</v>
  </rv>
  <rv s="5">
    <fb>137.32</fb>
    <v>9</v>
  </rv>
  <rv s="5">
    <fb>43724</fb>
    <v>7</v>
  </rv>
  <rv s="5">
    <fb>16731440</fb>
    <v>8</v>
  </rv>
  <rv s="5">
    <fb>135.83000000000001</fb>
    <v>9</v>
  </rv>
  <rv s="5">
    <fb>135.66</fb>
    <v>9</v>
  </rv>
  <rv s="5">
    <fb>136.33000000000001</fb>
    <v>9</v>
  </rv>
  <rv s="5">
    <fb>43725</fb>
    <v>7</v>
  </rv>
  <rv s="5">
    <fb>17976285</fb>
    <v>8</v>
  </rv>
  <rv s="5">
    <fb>136.42500000000001</fb>
    <v>9</v>
  </rv>
  <rv s="5">
    <fb>137.38999999999999</fb>
    <v>9</v>
  </rv>
  <rv s="5">
    <fb>43726</fb>
    <v>7</v>
  </rv>
  <rv s="5">
    <fb>24473386</fb>
    <v>8</v>
  </rv>
  <rv s="5">
    <fb>137.36000000000001</fb>
    <v>9</v>
  </rv>
  <rv s="5">
    <fb>138.66999999999999</fb>
    <v>9</v>
  </rv>
  <rv s="5">
    <fb>136.5299</fb>
    <v>9</v>
  </rv>
  <rv s="5">
    <fb>138.52000000000001</fb>
    <v>9</v>
  </rv>
  <rv s="5">
    <fb>43727</fb>
    <v>7</v>
  </rv>
  <rv s="5">
    <fb>36095413</fb>
    <v>8</v>
  </rv>
  <rv s="5">
    <fb>142.37</fb>
    <v>9</v>
  </rv>
  <rv s="5">
    <fb>140.0736</fb>
    <v>9</v>
  </rv>
  <rv s="5">
    <fb>141.07</fb>
    <v>9</v>
  </rv>
  <rv s="5">
    <fb>43728</fb>
    <v>7</v>
  </rv>
  <rv s="5">
    <fb>40040766</fb>
    <v>8</v>
  </rv>
  <rv s="5">
    <fb>141.01</fb>
    <v>9</v>
  </rv>
  <rv s="5">
    <fb>141.65</fb>
    <v>9</v>
  </rv>
  <rv s="5">
    <fb>138.25</fb>
    <v>9</v>
  </rv>
  <rv s="5">
    <fb>43731</fb>
    <v>7</v>
  </rv>
  <rv s="5">
    <fb>17408374</fb>
    <v>8</v>
  </rv>
  <rv s="5">
    <fb>139.22999999999999</fb>
    <v>9</v>
  </rv>
  <rv s="5">
    <fb>139.63</fb>
    <v>9</v>
  </rv>
  <rv s="5">
    <fb>139.13999999999999</fb>
    <v>9</v>
  </rv>
  <rv s="5">
    <fb>43732</fb>
    <v>7</v>
  </rv>
  <rv s="5">
    <fb>30016670</fb>
    <v>8</v>
  </rv>
  <rv s="5">
    <fb>140.36000000000001</fb>
    <v>9</v>
  </rv>
  <rv s="5">
    <fb>140.69</fb>
    <v>9</v>
  </rv>
  <rv s="5">
    <fb>136.88</fb>
    <v>9</v>
  </rv>
  <rv s="5">
    <fb>137.38</fb>
    <v>9</v>
  </rv>
  <rv s="5">
    <fb>43733</fb>
    <v>7</v>
  </rv>
  <rv s="5">
    <fb>22544054</fb>
    <v>8</v>
  </rv>
  <rv s="5">
    <fb>137.5</fb>
    <v>9</v>
  </rv>
  <rv s="5">
    <fb>139.958</fb>
    <v>9</v>
  </rv>
  <rv s="5">
    <fb>136.03</fb>
    <v>9</v>
  </rv>
  <rv s="5">
    <fb>139.36000000000001</fb>
    <v>9</v>
  </rv>
  <rv s="5">
    <fb>43734</fb>
    <v>7</v>
  </rv>
  <rv s="5">
    <fb>17813512</fb>
    <v>8</v>
  </rv>
  <rv s="5">
    <fb>43735</fb>
    <v>7</v>
  </rv>
  <rv s="5">
    <fb>22498958</fb>
    <v>8</v>
  </rv>
  <rv s="5">
    <fb>140.15</fb>
    <v>9</v>
  </rv>
  <rv s="5">
    <fb>136.64500000000001</fb>
    <v>9</v>
  </rv>
  <rv s="5">
    <fb>43738</fb>
    <v>7</v>
  </rv>
  <rv s="5">
    <fb>18430390</fb>
    <v>8</v>
  </rv>
  <rv s="5">
    <fb>138.05000000000001</fb>
    <v>9</v>
  </rv>
  <rv s="5">
    <fb>139.215</fb>
    <v>9</v>
  </rv>
  <rv s="5">
    <fb>139.03</fb>
    <v>9</v>
  </rv>
  <rv s="5">
    <fb>43739</fb>
    <v>7</v>
  </rv>
  <rv s="5">
    <fb>22581929</fb>
    <v>8</v>
  </rv>
  <rv s="5">
    <fb>139.66</fb>
    <v>9</v>
  </rv>
  <rv s="5">
    <fb>140.25</fb>
    <v>9</v>
  </rv>
  <rv s="5">
    <fb>43740</fb>
    <v>7</v>
  </rv>
  <rv s="5">
    <fb>32001763</fb>
    <v>8</v>
  </rv>
  <rv s="5">
    <fb>136.25</fb>
    <v>9</v>
  </rv>
  <rv s="5">
    <fb>136.37</fb>
    <v>9</v>
  </rv>
  <rv s="5">
    <fb>133.57990000000001</fb>
    <v>9</v>
  </rv>
  <rv s="5">
    <fb>134.65</fb>
    <v>9</v>
  </rv>
  <rv s="5">
    <fb>43741</fb>
    <v>7</v>
  </rv>
  <rv s="5">
    <fb>26379798</fb>
    <v>8</v>
  </rv>
  <rv s="5">
    <fb>134.94999999999999</fb>
    <v>9</v>
  </rv>
  <rv s="5">
    <fb>136.75</fb>
    <v>9</v>
  </rv>
  <rv s="5">
    <fb>133.22</fb>
    <v>9</v>
  </rv>
  <rv s="5">
    <fb>136.28</fb>
    <v>9</v>
  </rv>
  <rv s="5">
    <fb>43742</fb>
    <v>7</v>
  </rv>
  <rv s="5">
    <fb>23839548</fb>
    <v>8</v>
  </rv>
  <rv s="5">
    <fb>43745</fb>
    <v>7</v>
  </rv>
  <rv s="5">
    <fb>16601284</fb>
    <v>8</v>
  </rv>
  <rv s="5">
    <fb>137.13999999999999</fb>
    <v>9</v>
  </rv>
  <rv s="5">
    <fb>138.18</fb>
    <v>9</v>
  </rv>
  <rv s="5">
    <fb>137.12</fb>
    <v>9</v>
  </rv>
  <rv s="5">
    <fb>43746</fb>
    <v>7</v>
  </rv>
  <rv s="5">
    <fb>26783336</fb>
    <v>8</v>
  </rv>
  <rv s="5">
    <fb>137.76</fb>
    <v>9</v>
  </rv>
  <rv s="5">
    <fb>135.62</fb>
    <v>9</v>
  </rv>
  <rv s="5">
    <fb>135.66999999999999</fb>
    <v>9</v>
  </rv>
  <rv s="5">
    <fb>43747</fb>
    <v>7</v>
  </rv>
  <rv s="5">
    <fb>20178482</fb>
    <v>8</v>
  </rv>
  <rv s="5">
    <fb>138.69999999999999</fb>
    <v>9</v>
  </rv>
  <rv s="5">
    <fb>138.24</fb>
    <v>9</v>
  </rv>
  <rv s="5">
    <fb>43748</fb>
    <v>7</v>
  </rv>
  <rv s="5">
    <fb>18396605</fb>
    <v>8</v>
  </rv>
  <rv s="5">
    <fb>138.49</fb>
    <v>9</v>
  </rv>
  <rv s="5">
    <fb>139.66990000000001</fb>
    <v>9</v>
  </rv>
  <rv s="5">
    <fb>43749</fb>
    <v>7</v>
  </rv>
  <rv s="5">
    <fb>25551065</fb>
    <v>8</v>
  </rv>
  <rv s="5">
    <fb>140.12</fb>
    <v>9</v>
  </rv>
  <rv s="5">
    <fb>139.5</fb>
    <v>9</v>
  </rv>
  <rv s="5">
    <fb>139.68</fb>
    <v>9</v>
  </rv>
  <rv s="5">
    <fb>43752</fb>
    <v>7</v>
  </rv>
  <rv s="5">
    <fb>13591639</fb>
    <v>8</v>
  </rv>
  <rv s="5">
    <fb>139.69</fb>
    <v>9</v>
  </rv>
  <rv s="5">
    <fb>140.29</fb>
    <v>9</v>
  </rv>
  <rv s="5">
    <fb>139.52000000000001</fb>
    <v>9</v>
  </rv>
  <rv s="5">
    <fb>139.55000000000001</fb>
    <v>9</v>
  </rv>
  <rv s="5">
    <fb>43753</fb>
    <v>7</v>
  </rv>
  <rv s="5">
    <fb>19917762</fb>
    <v>8</v>
  </rv>
  <rv s="5">
    <fb>140.06</fb>
    <v>9</v>
  </rv>
  <rv s="5">
    <fb>141.79</fb>
    <v>9</v>
  </rv>
  <rv s="5">
    <fb>139.81</fb>
    <v>9</v>
  </rv>
  <rv s="5">
    <fb>141.57499999999999</fb>
    <v>9</v>
  </rv>
  <rv s="5">
    <fb>43754</fb>
    <v>7</v>
  </rv>
  <rv s="5">
    <fb>20841687</fb>
    <v>8</v>
  </rv>
  <rv s="5">
    <fb>140.79</fb>
    <v>9</v>
  </rv>
  <rv s="5">
    <fb>140.99</fb>
    <v>9</v>
  </rv>
  <rv s="5">
    <fb>139.53</fb>
    <v>9</v>
  </rv>
  <rv s="5">
    <fb>140.41</fb>
    <v>9</v>
  </rv>
  <rv s="5">
    <fb>43755</fb>
    <v>7</v>
  </rv>
  <rv s="5">
    <fb>22102797</fb>
    <v>8</v>
  </rv>
  <rv s="5">
    <fb>140.94999999999999</fb>
    <v>9</v>
  </rv>
  <rv s="5">
    <fb>141.41999999999999</fb>
    <v>9</v>
  </rv>
  <rv s="5">
    <fb>139.02000000000001</fb>
    <v>9</v>
  </rv>
  <rv s="5">
    <fb>43756</fb>
    <v>7</v>
  </rv>
  <rv s="5">
    <fb>32284428</fb>
    <v>8</v>
  </rv>
  <rv s="5">
    <fb>140</fb>
    <v>9</v>
  </rv>
  <rv s="5">
    <fb>136.56</fb>
    <v>9</v>
  </rv>
  <rv s="5">
    <fb>43759</fb>
    <v>7</v>
  </rv>
  <rv s="5">
    <fb>20716039</fb>
    <v>8</v>
  </rv>
  <rv s="5">
    <fb>138.44999999999999</fb>
    <v>9</v>
  </rv>
  <rv s="5">
    <fb>138.5</fb>
    <v>9</v>
  </rv>
  <rv s="5">
    <fb>137.01</fb>
    <v>9</v>
  </rv>
  <rv s="5">
    <fb>43760</fb>
    <v>7</v>
  </rv>
  <rv s="5">
    <fb>27935270</fb>
    <v>8</v>
  </rv>
  <rv s="5">
    <fb>138.97</fb>
    <v>9</v>
  </rv>
  <rv s="5">
    <fb>140.01</fb>
    <v>9</v>
  </rv>
  <rv s="5">
    <fb>136.26</fb>
    <v>9</v>
  </rv>
  <rv s="5">
    <fb>43761</fb>
    <v>7</v>
  </rv>
  <rv s="5">
    <fb>31380309</fb>
    <v>8</v>
  </rv>
  <rv s="5">
    <fb>135.61000000000001</fb>
    <v>9</v>
  </rv>
  <rv s="5">
    <fb>43762</fb>
    <v>7</v>
  </rv>
  <rv s="5">
    <fb>37278399</fb>
    <v>8</v>
  </rv>
  <rv s="5">
    <fb>139.38999999999999</fb>
    <v>9</v>
  </rv>
  <rv s="5">
    <fb>140.41999999999999</fb>
    <v>9</v>
  </rv>
  <rv s="5">
    <fb>139.94</fb>
    <v>9</v>
  </rv>
  <rv s="5">
    <fb>43763</fb>
    <v>7</v>
  </rv>
  <rv s="5">
    <fb>25959724</fb>
    <v>8</v>
  </rv>
  <rv s="5">
    <fb>139.34</fb>
    <v>9</v>
  </rv>
  <rv s="5">
    <fb>141.13999999999999</fb>
    <v>9</v>
  </rv>
  <rv s="5">
    <fb>140.72999999999999</fb>
    <v>9</v>
  </rv>
  <rv s="5">
    <fb>43766</fb>
    <v>7</v>
  </rv>
  <rv s="5">
    <fb>35280137</fb>
    <v>8</v>
  </rv>
  <rv s="5">
    <fb>144.4</fb>
    <v>9</v>
  </rv>
  <rv s="5">
    <fb>145.66999999999999</fb>
    <v>9</v>
  </rv>
  <rv s="5">
    <fb>143.51</fb>
    <v>9</v>
  </rv>
  <rv s="5">
    <fb>144.19</fb>
    <v>9</v>
  </rv>
  <rv s="5">
    <fb>43767</fb>
    <v>7</v>
  </rv>
  <rv s="5">
    <fb>20589469</fb>
    <v>8</v>
  </rv>
  <rv s="5">
    <fb>144.08000000000001</fb>
    <v>9</v>
  </rv>
  <rv s="5">
    <fb>144.5</fb>
    <v>9</v>
  </rv>
  <rv s="5">
    <fb>142.65</fb>
    <v>9</v>
  </rv>
  <rv s="5">
    <fb>142.83000000000001</fb>
    <v>9</v>
  </rv>
  <rv s="5">
    <fb>43768</fb>
    <v>7</v>
  </rv>
  <rv s="5">
    <fb>18496591</fb>
    <v>8</v>
  </rv>
  <rv s="5">
    <fb>143.52000000000001</fb>
    <v>9</v>
  </rv>
  <rv s="5">
    <fb>145</fb>
    <v>9</v>
  </rv>
  <rv s="5">
    <fb>142.79</fb>
    <v>9</v>
  </rv>
  <rv s="5">
    <fb>144.61000000000001</fb>
    <v>9</v>
  </rv>
  <rv s="5">
    <fb>43769</fb>
    <v>7</v>
  </rv>
  <rv s="5">
    <fb>24605135</fb>
    <v>8</v>
  </rv>
  <rv s="5">
    <fb>144.9</fb>
    <v>9</v>
  </rv>
  <rv s="5">
    <fb>144.93</fb>
    <v>9</v>
  </rv>
  <rv s="5">
    <fb>142.99</fb>
    <v>9</v>
  </rv>
  <rv s="5">
    <fb>143.37</fb>
    <v>9</v>
  </rv>
  <rv s="5">
    <fb>43770</fb>
    <v>7</v>
  </rv>
  <rv s="5">
    <fb>33128366</fb>
    <v>8</v>
  </rv>
  <rv s="5">
    <fb>144.26</fb>
    <v>9</v>
  </rv>
  <rv s="5">
    <fb>144.41999999999999</fb>
    <v>9</v>
  </rv>
  <rv s="5">
    <fb>142.965</fb>
    <v>9</v>
  </rv>
  <rv s="5">
    <fb>143.72</fb>
    <v>9</v>
  </rv>
  <rv s="5">
    <fb>43773</fb>
    <v>7</v>
  </rv>
  <rv s="5">
    <fb>16911999</fb>
    <v>8</v>
  </rv>
  <rv s="5">
    <fb>144.83000000000001</fb>
    <v>9</v>
  </rv>
  <rv s="5">
    <fb>144.16</fb>
    <v>9</v>
  </rv>
  <rv s="5">
    <fb>144.55000000000001</fb>
    <v>9</v>
  </rv>
  <rv s="5">
    <fb>43774</fb>
    <v>7</v>
  </rv>
  <rv s="5">
    <fb>18250172</fb>
    <v>8</v>
  </rv>
  <rv s="5">
    <fb>144.97</fb>
    <v>9</v>
  </rv>
  <rv s="5">
    <fb>145.02000000000001</fb>
    <v>9</v>
  </rv>
  <rv s="5">
    <fb>143.905</fb>
    <v>9</v>
  </rv>
  <rv s="5">
    <fb>144.46</fb>
    <v>9</v>
  </rv>
  <rv s="5">
    <fb>43775</fb>
    <v>7</v>
  </rv>
  <rv s="5">
    <fb>16575798</fb>
    <v>8</v>
  </rv>
  <rv s="5">
    <fb>144.37</fb>
    <v>9</v>
  </rv>
  <rv s="5">
    <fb>144.52000000000001</fb>
    <v>9</v>
  </rv>
  <rv s="5">
    <fb>143.19999999999999</fb>
    <v>9</v>
  </rv>
  <rv s="5">
    <fb>144.06</fb>
    <v>9</v>
  </rv>
  <rv s="5">
    <fb>43776</fb>
    <v>7</v>
  </rv>
  <rv s="5">
    <fb>17786715</fb>
    <v>8</v>
  </rv>
  <rv s="5">
    <fb>143.84</fb>
    <v>9</v>
  </rv>
  <rv s="5">
    <fb>144.88</fb>
    <v>9</v>
  </rv>
  <rv s="5">
    <fb>143.77000000000001</fb>
    <v>9</v>
  </rv>
  <rv s="5">
    <fb>43777</fb>
    <v>7</v>
  </rv>
  <rv s="5">
    <fb>16752939</fb>
    <v>8</v>
  </rv>
  <rv s="5">
    <fb>143.97999999999999</fb>
    <v>9</v>
  </rv>
  <rv s="5">
    <fb>145.99</fb>
    <v>9</v>
  </rv>
  <rv s="5">
    <fb>143.76</fb>
    <v>9</v>
  </rv>
  <rv s="5">
    <fb>145.96</fb>
    <v>9</v>
  </rv>
  <rv s="5">
    <fb>43780</fb>
    <v>7</v>
  </rv>
  <rv s="5">
    <fb>14370178</fb>
    <v>8</v>
  </rv>
  <rv s="5">
    <fb>145.34</fb>
    <v>9</v>
  </rv>
  <rv s="5">
    <fb>146.41999999999999</fb>
    <v>9</v>
  </rv>
  <rv s="5">
    <fb>144.72999999999999</fb>
    <v>9</v>
  </rv>
  <rv s="5">
    <fb>146.11000000000001</fb>
    <v>9</v>
  </rv>
  <rv s="5">
    <fb>43781</fb>
    <v>7</v>
  </rv>
  <rv s="5">
    <fb>18648712</fb>
    <v>8</v>
  </rv>
  <rv s="5">
    <fb>146.28</fb>
    <v>9</v>
  </rv>
  <rv s="5">
    <fb>147.57</fb>
    <v>9</v>
  </rv>
  <rv s="5">
    <fb>146.06</fb>
    <v>9</v>
  </rv>
  <rv s="5">
    <fb>147.07</fb>
    <v>9</v>
  </rv>
  <rv s="5">
    <fb>43782</fb>
    <v>7</v>
  </rv>
  <rv s="5">
    <fb>17444230</fb>
    <v>8</v>
  </rv>
  <rv s="5">
    <fb>146.74</fb>
    <v>9</v>
  </rv>
  <rv s="5">
    <fb>147.46250000000001</fb>
    <v>9</v>
  </rv>
  <rv s="5">
    <fb>147.31</fb>
    <v>9</v>
  </rv>
  <rv s="5">
    <fb>43783</fb>
    <v>7</v>
  </rv>
  <rv s="5">
    <fb>19755100</fb>
    <v>8</v>
  </rv>
  <rv s="5">
    <fb>147.02000000000001</fb>
    <v>9</v>
  </rv>
  <rv s="5">
    <fb>148.41</fb>
    <v>9</v>
  </rv>
  <rv s="5">
    <fb>147</fb>
    <v>9</v>
  </rv>
  <rv s="5">
    <fb>148.06</fb>
    <v>9</v>
  </rv>
  <rv s="5">
    <fb>43784</fb>
    <v>7</v>
  </rv>
  <rv s="5">
    <fb>23508807</fb>
    <v>8</v>
  </rv>
  <rv s="5">
    <fb>148.93</fb>
    <v>9</v>
  </rv>
  <rv s="5">
    <fb>149.99</fb>
    <v>9</v>
  </rv>
  <rv s="5">
    <fb>148.27000000000001</fb>
    <v>9</v>
  </rv>
  <rv s="5">
    <fb>149.97</fb>
    <v>9</v>
  </rv>
  <rv s="5">
    <fb>43787</fb>
    <v>7</v>
  </rv>
  <rv s="5">
    <fb>21554762</fb>
    <v>8</v>
  </rv>
  <rv s="5">
    <fb>150.07</fb>
    <v>9</v>
  </rv>
  <rv s="5">
    <fb>150.55000000000001</fb>
    <v>9</v>
  </rv>
  <rv s="5">
    <fb>148.97999999999999</fb>
    <v>9</v>
  </rv>
  <rv s="5">
    <fb>150.34</fb>
    <v>9</v>
  </rv>
  <rv s="5">
    <fb>43788</fb>
    <v>7</v>
  </rv>
  <rv s="5">
    <fb>23960164</fb>
    <v>8</v>
  </rv>
  <rv s="5">
    <fb>150.88</fb>
    <v>9</v>
  </rv>
  <rv s="5">
    <fb>151.33000000000001</fb>
    <v>9</v>
  </rv>
  <rv s="5">
    <fb>150.19499999999999</fb>
    <v>9</v>
  </rv>
  <rv s="5">
    <fb>150.38999999999999</fb>
    <v>9</v>
  </rv>
  <rv s="5">
    <fb>43789</fb>
    <v>7</v>
  </rv>
  <rv s="5">
    <fb>25720060</fb>
    <v>8</v>
  </rv>
  <rv s="5">
    <fb>150.31</fb>
    <v>9</v>
  </rv>
  <rv s="5">
    <fb>150.84</fb>
    <v>9</v>
  </rv>
  <rv s="5">
    <fb>148.46</fb>
    <v>9</v>
  </rv>
  <rv s="5">
    <fb>149.62</fb>
    <v>9</v>
  </rv>
  <rv s="5">
    <fb>43790</fb>
    <v>7</v>
  </rv>
  <rv s="5">
    <fb>18576083</fb>
    <v>8</v>
  </rv>
  <rv s="5">
    <fb>149.4</fb>
    <v>9</v>
  </rv>
  <rv s="5">
    <fb>149.80000000000001</fb>
    <v>9</v>
  </rv>
  <rv s="5">
    <fb>148.501</fb>
    <v>9</v>
  </rv>
  <rv s="5">
    <fb>149.47999999999999</fb>
    <v>9</v>
  </rv>
  <rv s="5">
    <fb>43791</fb>
    <v>7</v>
  </rv>
  <rv s="5">
    <fb>15841680</fb>
    <v>8</v>
  </rv>
  <rv s="5">
    <fb>150.30000000000001</fb>
    <v>9</v>
  </rv>
  <rv s="5">
    <fb>148.82</fb>
    <v>9</v>
  </rv>
  <rv s="5">
    <fb>149.59</fb>
    <v>9</v>
  </rv>
  <rv s="5">
    <fb>43794</fb>
    <v>7</v>
  </rv>
  <rv s="5">
    <fb>22428585</fb>
    <v>8</v>
  </rv>
  <rv s="5">
    <fb>150</fb>
    <v>9</v>
  </rv>
  <rv s="5">
    <fb>151.35</fb>
    <v>9</v>
  </rv>
  <rv s="5">
    <fb>149.91999999999999</fb>
    <v>9</v>
  </rv>
  <rv s="5">
    <fb>151.22999999999999</fb>
    <v>9</v>
  </rv>
  <rv s="5">
    <fb>43795</fb>
    <v>7</v>
  </rv>
  <rv s="5">
    <fb>24635100</fb>
    <v>8</v>
  </rv>
  <rv s="5">
    <fb>151.36000000000001</fb>
    <v>9</v>
  </rv>
  <rv s="5">
    <fb>152.41999999999999</fb>
    <v>9</v>
  </rv>
  <rv s="5">
    <fb>151.32</fb>
    <v>9</v>
  </rv>
  <rv s="5">
    <fb>152.03</fb>
    <v>9</v>
  </rv>
  <rv s="5">
    <fb>43796</fb>
    <v>7</v>
  </rv>
  <rv s="5">
    <fb>15201293</fb>
    <v>8</v>
  </rv>
  <rv s="5">
    <fb>152.33000000000001</fb>
    <v>9</v>
  </rv>
  <rv s="5">
    <fb>152.5</fb>
    <v>9</v>
  </rv>
  <rv s="5">
    <fb>151.52000000000001</fb>
    <v>9</v>
  </rv>
  <rv s="5">
    <fb>152.32</fb>
    <v>9</v>
  </rv>
  <rv s="5">
    <fb>43798</fb>
    <v>7</v>
  </rv>
  <rv s="5">
    <fb>11977300</fb>
    <v>8</v>
  </rv>
  <rv s="5">
    <fb>152.1</fb>
    <v>9</v>
  </rv>
  <rv s="5">
    <fb>152.30000000000001</fb>
    <v>9</v>
  </rv>
  <rv s="5">
    <fb>151.28</fb>
    <v>9</v>
  </rv>
  <rv s="5">
    <fb>151.38</fb>
    <v>9</v>
  </rv>
  <rv s="5">
    <fb>43801</fb>
    <v>7</v>
  </rv>
  <rv s="5">
    <fb>27473616</fb>
    <v>8</v>
  </rv>
  <rv s="5">
    <fb>151.81</fb>
    <v>9</v>
  </rv>
  <rv s="5">
    <fb>151.83000000000001</fb>
    <v>9</v>
  </rv>
  <rv s="5">
    <fb>148.32</fb>
    <v>9</v>
  </rv>
  <rv s="5">
    <fb>149.55000000000001</fb>
    <v>9</v>
  </rv>
  <rv s="5">
    <fb>43802</fb>
    <v>7</v>
  </rv>
  <rv s="5">
    <fb>25192145</fb>
    <v>8</v>
  </rv>
  <rv s="5">
    <fb>147.49</fb>
    <v>9</v>
  </rv>
  <rv s="5">
    <fb>149.43</fb>
    <v>9</v>
  </rv>
  <rv s="5">
    <fb>146.65</fb>
    <v>9</v>
  </rv>
  <rv s="5">
    <fb>149.31</fb>
    <v>9</v>
  </rv>
  <rv s="5">
    <fb>43803</fb>
    <v>7</v>
  </rv>
  <rv s="5">
    <fb>17580617</fb>
    <v>8</v>
  </rv>
  <rv s="5">
    <fb>150.13999999999999</fb>
    <v>9</v>
  </rv>
  <rv s="5">
    <fb>150.1799</fb>
    <v>9</v>
  </rv>
  <rv s="5">
    <fb>149.19999999999999</fb>
    <v>9</v>
  </rv>
  <rv s="5">
    <fb>149.85</fb>
    <v>9</v>
  </rv>
  <rv s="5">
    <fb>43804</fb>
    <v>7</v>
  </rv>
  <rv s="5">
    <fb>17880601</fb>
    <v>8</v>
  </rv>
  <rv s="5">
    <fb>150.05000000000001</fb>
    <v>9</v>
  </rv>
  <rv s="5">
    <fb>150.32</fb>
    <v>9</v>
  </rv>
  <rv s="5">
    <fb>149.93</fb>
    <v>9</v>
  </rv>
  <rv s="5">
    <fb>43805</fb>
    <v>7</v>
  </rv>
  <rv s="5">
    <fb>16410400</fb>
    <v>8</v>
  </rv>
  <rv s="5">
    <fb>150.99</fb>
    <v>9</v>
  </rv>
  <rv s="5">
    <fb>151.87</fb>
    <v>9</v>
  </rv>
  <rv s="5">
    <fb>150.27000000000001</fb>
    <v>9</v>
  </rv>
  <rv s="5">
    <fb>151.75</fb>
    <v>9</v>
  </rv>
  <rv s="5">
    <fb>43808</fb>
    <v>7</v>
  </rv>
  <rv s="5">
    <fb>16741350</fb>
    <v>8</v>
  </rv>
  <rv s="5">
    <fb>151.07</fb>
    <v>9</v>
  </rv>
  <rv s="5">
    <fb>152.21</fb>
    <v>9</v>
  </rv>
  <rv s="5">
    <fb>150.91</fb>
    <v>9</v>
  </rv>
  <rv s="5">
    <fb>43809</fb>
    <v>7</v>
  </rv>
  <rv s="5">
    <fb>16481060</fb>
    <v>8</v>
  </rv>
  <rv s="5">
    <fb>151.29</fb>
    <v>9</v>
  </rv>
  <rv s="5">
    <fb>151.88999999999999</fb>
    <v>9</v>
  </rv>
  <rv s="5">
    <fb>150.76499999999999</fb>
    <v>9</v>
  </rv>
  <rv s="5">
    <fb>151.13</fb>
    <v>9</v>
  </rv>
  <rv s="5">
    <fb>43810</fb>
    <v>7</v>
  </rv>
  <rv s="5">
    <fb>18860001</fb>
    <v>8</v>
  </rv>
  <rv s="5">
    <fb>151.54</fb>
    <v>9</v>
  </rv>
  <rv s="5">
    <fb>150.33000000000001</fb>
    <v>9</v>
  </rv>
  <rv s="5">
    <fb>151.69999999999999</fb>
    <v>9</v>
  </rv>
  <rv s="5">
    <fb>43811</fb>
    <v>7</v>
  </rv>
  <rv s="5">
    <fb>24645366</fb>
    <v>8</v>
  </rv>
  <rv s="5">
    <fb>151.65</fb>
    <v>9</v>
  </rv>
  <rv s="5">
    <fb>153.44</fb>
    <v>9</v>
  </rv>
  <rv s="5">
    <fb>151.02000000000001</fb>
    <v>9</v>
  </rv>
  <rv s="5">
    <fb>153.24</fb>
    <v>9</v>
  </rv>
  <rv s="5">
    <fb>43812</fb>
    <v>7</v>
  </rv>
  <rv s="5">
    <fb>23850062</fb>
    <v>8</v>
  </rv>
  <rv s="5">
    <fb>153.0035</fb>
    <v>9</v>
  </rv>
  <rv s="5">
    <fb>154.88999999999999</fb>
    <v>9</v>
  </rv>
  <rv s="5">
    <fb>152.83000000000001</fb>
    <v>9</v>
  </rv>
  <rv s="5">
    <fb>154.53</fb>
    <v>9</v>
  </rv>
  <rv s="5">
    <fb>43815</fb>
    <v>7</v>
  </rv>
  <rv s="5">
    <fb>24152770</fb>
    <v>8</v>
  </rv>
  <rv s="5">
    <fb>155.11000000000001</fb>
    <v>9</v>
  </rv>
  <rv s="5">
    <fb>155.9</fb>
    <v>9</v>
  </rv>
  <rv s="5">
    <fb>154.82</fb>
    <v>9</v>
  </rv>
  <rv s="5">
    <fb>155.53</fb>
    <v>9</v>
  </rv>
  <rv s="5">
    <fb>43816</fb>
    <v>7</v>
  </rv>
  <rv s="5">
    <fb>25443527</fb>
    <v>8</v>
  </rv>
  <rv s="5">
    <fb>155.44999999999999</fb>
    <v>9</v>
  </rv>
  <rv s="5">
    <fb>155.71</fb>
    <v>9</v>
  </rv>
  <rv s="5">
    <fb>154.44999999999999</fb>
    <v>9</v>
  </rv>
  <rv s="5">
    <fb>154.69</fb>
    <v>9</v>
  </rv>
  <rv s="5">
    <fb>43817</fb>
    <v>7</v>
  </rv>
  <rv s="5">
    <fb>24132379</fb>
    <v>8</v>
  </rv>
  <rv s="5">
    <fb>154.30000000000001</fb>
    <v>9</v>
  </rv>
  <rv s="5">
    <fb>155.47999999999999</fb>
    <v>9</v>
  </rv>
  <rv s="5">
    <fb>154.18</fb>
    <v>9</v>
  </rv>
  <rv s="5">
    <fb>154.37</fb>
    <v>9</v>
  </rv>
  <rv s="5">
    <fb>43818</fb>
    <v>7</v>
  </rv>
  <rv s="5">
    <fb>25813825</fb>
    <v>8</v>
  </rv>
  <rv s="5">
    <fb>154</fb>
    <v>9</v>
  </rv>
  <rv s="5">
    <fb>155.77000000000001</fb>
    <v>9</v>
  </rv>
  <rv s="5">
    <fb>153.75</fb>
    <v>9</v>
  </rv>
  <rv s="5">
    <fb>43819</fb>
    <v>7</v>
  </rv>
  <rv s="5">
    <fb>53599613</fb>
    <v>8</v>
  </rv>
  <rv s="5">
    <fb>157.35</fb>
    <v>9</v>
  </rv>
  <rv s="5">
    <fb>158.49</fb>
    <v>9</v>
  </rv>
  <rv s="5">
    <fb>156.29</fb>
    <v>9</v>
  </rv>
  <rv s="5">
    <fb>157.41</fb>
    <v>9</v>
  </rv>
  <rv s="5">
    <fb>43822</fb>
    <v>7</v>
  </rv>
  <rv s="5">
    <fb>17726283</fb>
    <v>8</v>
  </rv>
  <rv s="5">
    <fb>158.12</fb>
    <v>9</v>
  </rv>
  <rv s="5">
    <fb>157.27000000000001</fb>
    <v>9</v>
  </rv>
  <rv s="5">
    <fb>43823</fb>
    <v>7</v>
  </rv>
  <rv s="5">
    <fb>8989150</fb>
    <v>8</v>
  </rv>
  <rv s="5">
    <fb>157.47999999999999</fb>
    <v>9</v>
  </rv>
  <rv s="5">
    <fb>157.71</fb>
    <v>9</v>
  </rv>
  <rv s="5">
    <fb>157.11500000000001</fb>
    <v>9</v>
  </rv>
  <rv s="5">
    <fb>157.38</fb>
    <v>9</v>
  </rv>
  <rv s="5">
    <fb>43825</fb>
    <v>7</v>
  </rv>
  <rv s="5">
    <fb>14526927</fb>
    <v>8</v>
  </rv>
  <rv s="5">
    <fb>157.56</fb>
    <v>9</v>
  </rv>
  <rv s="5">
    <fb>158.72999999999999</fb>
    <v>9</v>
  </rv>
  <rv s="5">
    <fb>157.4</fb>
    <v>9</v>
  </rv>
  <rv s="5">
    <fb>158.66999999999999</fb>
    <v>9</v>
  </rv>
  <rv s="5">
    <fb>43826</fb>
    <v>7</v>
  </rv>
  <rv s="5">
    <fb>18414352</fb>
    <v>8</v>
  </rv>
  <rv s="5">
    <fb>159.44999999999999</fb>
    <v>9</v>
  </rv>
  <rv s="5">
    <fb>159.55000000000001</fb>
    <v>9</v>
  </rv>
  <rv s="5">
    <fb>158.22</fb>
    <v>9</v>
  </rv>
  <rv s="5">
    <fb>158.96</fb>
    <v>9</v>
  </rv>
  <rv s="5">
    <fb>43829</fb>
    <v>7</v>
  </rv>
  <rv s="5">
    <fb>16356720</fb>
    <v>8</v>
  </rv>
  <rv s="5">
    <fb>158.98650000000001</fb>
    <v>9</v>
  </rv>
  <rv s="5">
    <fb>159.02000000000001</fb>
    <v>9</v>
  </rv>
  <rv s="5">
    <fb>156.72999999999999</fb>
    <v>9</v>
  </rv>
  <rv s="5">
    <fb>157.59</fb>
    <v>9</v>
  </rv>
  <rv s="5">
    <fb>43830</fb>
    <v>7</v>
  </rv>
  <rv s="5">
    <fb>18393383</fb>
    <v>8</v>
  </rv>
  <rv s="5">
    <fb>156.77000000000001</fb>
    <v>9</v>
  </rv>
  <rv s="5">
    <fb>157.77000000000001</fb>
    <v>9</v>
  </rv>
  <rv s="5">
    <fb>156.44999999999999</fb>
    <v>9</v>
  </rv>
  <rv s="5">
    <fb>157.69999999999999</fb>
    <v>9</v>
  </rv>
  <rv s="5">
    <fb>43832</fb>
    <v>7</v>
  </rv>
  <rv s="5">
    <fb>22634546</fb>
    <v>8</v>
  </rv>
  <rv s="5">
    <fb>158.78</fb>
    <v>9</v>
  </rv>
  <rv s="5">
    <fb>160.72999999999999</fb>
    <v>9</v>
  </rv>
  <rv s="5">
    <fb>158.33000000000001</fb>
    <v>9</v>
  </rv>
  <rv s="5">
    <fb>160.62</fb>
    <v>9</v>
  </rv>
  <rv s="5">
    <fb>43833</fb>
    <v>7</v>
  </rv>
  <rv s="5">
    <fb>21121681</fb>
    <v>8</v>
  </rv>
  <rv s="5">
    <fb>158.32</fb>
    <v>9</v>
  </rv>
  <rv s="5">
    <fb>159.94499999999999</fb>
    <v>9</v>
  </rv>
  <rv s="5">
    <fb>158.06</fb>
    <v>9</v>
  </rv>
  <rv s="5">
    <fb>158.62</fb>
    <v>9</v>
  </rv>
  <rv s="5">
    <fb>43836</fb>
    <v>7</v>
  </rv>
  <rv s="5">
    <fb>20826702</fb>
    <v>8</v>
  </rv>
  <rv s="5">
    <fb>157.08000000000001</fb>
    <v>9</v>
  </rv>
  <rv s="5">
    <fb>159.1</fb>
    <v>9</v>
  </rv>
  <rv s="5">
    <fb>156.51</fb>
    <v>9</v>
  </rv>
  <rv s="5">
    <fb>159.03</fb>
    <v>9</v>
  </rv>
  <rv s="5">
    <fb>43837</fb>
    <v>7</v>
  </rv>
  <rv s="5">
    <fb>21881740</fb>
    <v>8</v>
  </rv>
  <rv s="5">
    <fb>159.32</fb>
    <v>9</v>
  </rv>
  <rv s="5">
    <fb>159.66999999999999</fb>
    <v>9</v>
  </rv>
  <rv s="5">
    <fb>157.32</fb>
    <v>9</v>
  </rv>
  <rv s="5">
    <fb>157.58000000000001</fb>
    <v>9</v>
  </rv>
  <rv s="5">
    <fb>43838</fb>
    <v>7</v>
  </rv>
  <rv s="5">
    <fb>27762026</fb>
    <v>8</v>
  </rv>
  <rv s="5">
    <fb>158.93</fb>
    <v>9</v>
  </rv>
  <rv s="5">
    <fb>160.80000000000001</fb>
    <v>9</v>
  </rv>
  <rv s="5">
    <fb>157.94909999999999</fb>
    <v>9</v>
  </rv>
  <rv s="5">
    <fb>160.09</fb>
    <v>9</v>
  </rv>
  <rv s="5">
    <fb>43839</fb>
    <v>7</v>
  </rv>
  <rv s="5">
    <fb>21399951</fb>
    <v>8</v>
  </rv>
  <rv s="5">
    <fb>161.83500000000001</fb>
    <v>9</v>
  </rv>
  <rv s="5">
    <fb>162.215</fb>
    <v>9</v>
  </rv>
  <rv s="5">
    <fb>161.03</fb>
    <v>9</v>
  </rv>
  <rv s="5">
    <fb>162.09</fb>
    <v>9</v>
  </rv>
  <rv s="5">
    <fb>43840</fb>
    <v>7</v>
  </rv>
  <rv s="5">
    <fb>20733946</fb>
    <v>8</v>
  </rv>
  <rv s="5">
    <fb>162.8235</fb>
    <v>9</v>
  </rv>
  <rv s="5">
    <fb>163.22</fb>
    <v>9</v>
  </rv>
  <rv s="5">
    <fb>161.18</fb>
    <v>9</v>
  </rv>
  <rv s="5">
    <fb>161.34</fb>
    <v>9</v>
  </rv>
  <rv s="5">
    <fb>43843</fb>
    <v>7</v>
  </rv>
  <rv s="5">
    <fb>21637007</fb>
    <v>8</v>
  </rv>
  <rv s="5">
    <fb>161.76</fb>
    <v>9</v>
  </rv>
  <rv s="5">
    <fb>163.31</fb>
    <v>9</v>
  </rv>
  <rv s="5">
    <fb>161.26</fb>
    <v>9</v>
  </rv>
  <rv s="5">
    <fb>163.28</fb>
    <v>9</v>
  </rv>
  <rv s="5">
    <fb>43844</fb>
    <v>7</v>
  </rv>
  <rv s="5">
    <fb>23500783</fb>
    <v>8</v>
  </rv>
  <rv s="5">
    <fb>163.38999999999999</fb>
    <v>9</v>
  </rv>
  <rv s="5">
    <fb>163.6</fb>
    <v>9</v>
  </rv>
  <rv s="5">
    <fb>161.72</fb>
    <v>9</v>
  </rv>
  <rv s="5">
    <fb>162.13</fb>
    <v>9</v>
  </rv>
  <rv s="5">
    <fb>43845</fb>
    <v>7</v>
  </rv>
  <rv s="5">
    <fb>21417871</fb>
    <v>8</v>
  </rv>
  <rv s="5">
    <fb>162.62</fb>
    <v>9</v>
  </rv>
  <rv s="5">
    <fb>163.94</fb>
    <v>9</v>
  </rv>
  <rv s="5">
    <fb>162.57</fb>
    <v>9</v>
  </rv>
  <rv s="5">
    <fb>163.18</fb>
    <v>9</v>
  </rv>
  <rv s="5">
    <fb>43846</fb>
    <v>7</v>
  </rv>
  <rv s="5">
    <fb>23865360</fb>
    <v>8</v>
  </rv>
  <rv s="5">
    <fb>164.35</fb>
    <v>9</v>
  </rv>
  <rv s="5">
    <fb>166.24</fb>
    <v>9</v>
  </rv>
  <rv s="5">
    <fb>164.03</fb>
    <v>9</v>
  </rv>
  <rv s="5">
    <fb>166.17</fb>
    <v>9</v>
  </rv>
  <rv s="5">
    <fb>43847</fb>
    <v>7</v>
  </rv>
  <rv s="5">
    <fb>34371659</fb>
    <v>8</v>
  </rv>
  <rv s="5">
    <fb>167.42</fb>
    <v>9</v>
  </rv>
  <rv s="5">
    <fb>167.4675</fb>
    <v>9</v>
  </rv>
  <rv s="5">
    <fb>165.43</fb>
    <v>9</v>
  </rv>
  <rv s="5">
    <fb>167.1</fb>
    <v>9</v>
  </rv>
  <rv s="5">
    <fb>43851</fb>
    <v>7</v>
  </rv>
  <rv s="5">
    <fb>29517191</fb>
    <v>8</v>
  </rv>
  <rv s="5">
    <fb>166.68</fb>
    <v>9</v>
  </rv>
  <rv s="5">
    <fb>168.19</fb>
    <v>9</v>
  </rv>
  <rv s="5">
    <fb>166.43</fb>
    <v>9</v>
  </rv>
  <rv s="5">
    <fb>166.5</fb>
    <v>9</v>
  </rv>
  <rv s="5">
    <fb>43852</fb>
    <v>7</v>
  </rv>
  <rv s="5">
    <fb>24138777</fb>
    <v>8</v>
  </rv>
  <rv s="5">
    <fb>167.4</fb>
    <v>9</v>
  </rv>
  <rv s="5">
    <fb>167.49</fb>
    <v>9</v>
  </rv>
  <rv s="5">
    <fb>165.68</fb>
    <v>9</v>
  </rv>
  <rv s="5">
    <fb>165.7</fb>
    <v>9</v>
  </rv>
  <rv s="5">
    <fb>43853</fb>
    <v>7</v>
  </rv>
  <rv s="5">
    <fb>19680766</fb>
    <v>8</v>
  </rv>
  <rv s="5">
    <fb>166.19</fb>
    <v>9</v>
  </rv>
  <rv s="5">
    <fb>166.8</fb>
    <v>9</v>
  </rv>
  <rv s="5">
    <fb>165.27</fb>
    <v>9</v>
  </rv>
  <rv s="5">
    <fb>166.72</fb>
    <v>9</v>
  </rv>
  <rv s="5">
    <fb>43854</fb>
    <v>7</v>
  </rv>
  <rv s="5">
    <fb>24918117</fb>
    <v>8</v>
  </rv>
  <rv s="5">
    <fb>167.51</fb>
    <v>9</v>
  </rv>
  <rv s="5">
    <fb>167.53</fb>
    <v>9</v>
  </rv>
  <rv s="5">
    <fb>164.45</fb>
    <v>9</v>
  </rv>
  <rv s="5">
    <fb>165.04</fb>
    <v>9</v>
  </rv>
  <rv s="5">
    <fb>43857</fb>
    <v>7</v>
  </rv>
  <rv s="5">
    <fb>32078067</fb>
    <v>8</v>
  </rv>
  <rv s="5">
    <fb>161.15</fb>
    <v>9</v>
  </rv>
  <rv s="5">
    <fb>163.375</fb>
    <v>9</v>
  </rv>
  <rv s="5">
    <fb>160.19999999999999</fb>
    <v>9</v>
  </rv>
  <rv s="5">
    <fb>162.28</fb>
    <v>9</v>
  </rv>
  <rv s="5">
    <fb>43858</fb>
    <v>7</v>
  </rv>
  <rv s="5">
    <fb>24899940</fb>
    <v>8</v>
  </rv>
  <rv s="5">
    <fb>163.78</fb>
    <v>9</v>
  </rv>
  <rv s="5">
    <fb>165.755</fb>
    <v>9</v>
  </rv>
  <rv s="5">
    <fb>163.07300000000001</fb>
    <v>9</v>
  </rv>
  <rv s="5">
    <fb>165.46</fb>
    <v>9</v>
  </rv>
  <rv s="5">
    <fb>43859</fb>
    <v>7</v>
  </rv>
  <rv s="5">
    <fb>35127771</fb>
    <v>8</v>
  </rv>
  <rv s="5">
    <fb>167.84</fb>
    <v>9</v>
  </rv>
  <rv s="5">
    <fb>168.75</fb>
    <v>9</v>
  </rv>
  <rv s="5">
    <fb>165.69</fb>
    <v>9</v>
  </rv>
  <rv s="5">
    <fb>168.04</fb>
    <v>9</v>
  </rv>
  <rv s="5">
    <fb>43860</fb>
    <v>7</v>
  </rv>
  <rv s="5">
    <fb>51597470</fb>
    <v>8</v>
  </rv>
  <rv s="5">
    <fb>174.05</fb>
    <v>9</v>
  </rv>
  <rv s="5">
    <fb>170.79</fb>
    <v>9</v>
  </rv>
  <rv s="5">
    <fb>172.78</fb>
    <v>9</v>
  </rv>
  <rv s="5">
    <fb>43861</fb>
    <v>7</v>
  </rv>
  <rv s="5">
    <fb>36142690</fb>
    <v>8</v>
  </rv>
  <rv s="5">
    <fb>172.21</fb>
    <v>9</v>
  </rv>
  <rv s="5">
    <fb>172.4</fb>
    <v>9</v>
  </rv>
  <rv s="5">
    <fb>169.58</fb>
    <v>9</v>
  </rv>
  <rv s="5">
    <fb>170.23</fb>
    <v>9</v>
  </rv>
  <rv s="5">
    <fb>43864</fb>
    <v>7</v>
  </rv>
  <rv s="5">
    <fb>30149052</fb>
    <v>8</v>
  </rv>
  <rv s="5">
    <fb>170.43</fb>
    <v>9</v>
  </rv>
  <rv s="5">
    <fb>174.5</fb>
    <v>9</v>
  </rv>
  <rv s="5">
    <fb>170.4</fb>
    <v>9</v>
  </rv>
  <rv s="5">
    <fb>174.38</fb>
    <v>9</v>
  </rv>
  <rv s="5">
    <fb>43865</fb>
    <v>7</v>
  </rv>
  <rv s="5">
    <fb>36433339</fb>
    <v>8</v>
  </rv>
  <rv s="5">
    <fb>177.14</fb>
    <v>9</v>
  </rv>
  <rv s="5">
    <fb>180.64</fb>
    <v>9</v>
  </rv>
  <rv s="5">
    <fb>176.31</fb>
    <v>9</v>
  </rv>
  <rv s="5">
    <fb>180.12</fb>
    <v>9</v>
  </rv>
  <rv s="5">
    <fb>43866</fb>
    <v>7</v>
  </rv>
  <rv s="5">
    <fb>39186324</fb>
    <v>8</v>
  </rv>
  <rv s="5">
    <fb>184.03</fb>
    <v>9</v>
  </rv>
  <rv s="5">
    <fb>184.2</fb>
    <v>9</v>
  </rv>
  <rv s="5">
    <fb>178.4101</fb>
    <v>9</v>
  </rv>
  <rv s="5">
    <fb>179.9</fb>
    <v>9</v>
  </rv>
  <rv s="5">
    <fb>43867</fb>
    <v>7</v>
  </rv>
  <rv s="5">
    <fb>27751381</fb>
    <v>8</v>
  </rv>
  <rv s="5">
    <fb>180.97</fb>
    <v>9</v>
  </rv>
  <rv s="5">
    <fb>183.81989999999999</fb>
    <v>9</v>
  </rv>
  <rv s="5">
    <fb>180.059</fb>
    <v>9</v>
  </rv>
  <rv s="5">
    <fb>183.63</fb>
    <v>9</v>
  </rv>
  <rv s="5">
    <fb>43868</fb>
    <v>7</v>
  </rv>
  <rv s="5">
    <fb>33529074</fb>
    <v>8</v>
  </rv>
  <rv s="5">
    <fb>182.845</fb>
    <v>9</v>
  </rv>
  <rv s="5">
    <fb>185.63</fb>
    <v>9</v>
  </rv>
  <rv s="5">
    <fb>182.48</fb>
    <v>9</v>
  </rv>
  <rv s="5">
    <fb>183.89</fb>
    <v>9</v>
  </rv>
  <rv s="5">
    <fb>43871</fb>
    <v>7</v>
  </rv>
  <rv s="5">
    <fb>35844267</fb>
    <v>8</v>
  </rv>
  <rv s="5">
    <fb>183.58</fb>
    <v>9</v>
  </rv>
  <rv s="5">
    <fb>188.84</fb>
    <v>9</v>
  </rv>
  <rv s="5">
    <fb>183.25</fb>
    <v>9</v>
  </rv>
  <rv s="5">
    <fb>188.7</fb>
    <v>9</v>
  </rv>
  <rv s="5">
    <fb>43872</fb>
    <v>7</v>
  </rv>
  <rv s="5">
    <fb>53159906</fb>
    <v>8</v>
  </rv>
  <rv s="5">
    <fb>190.65</fb>
    <v>9</v>
  </rv>
  <rv s="5">
    <fb>190.7</fb>
    <v>9</v>
  </rv>
  <rv s="5">
    <fb>183.5</fb>
    <v>9</v>
  </rv>
  <rv s="5">
    <fb>184.44</fb>
    <v>9</v>
  </rv>
  <rv s="5">
    <fb>43873</fb>
    <v>7</v>
  </rv>
  <rv s="5">
    <fb>47062921</fb>
    <v>8</v>
  </rv>
  <rv s="5">
    <fb>185.58</fb>
    <v>9</v>
  </rv>
  <rv s="5">
    <fb>185.85</fb>
    <v>9</v>
  </rv>
  <rv s="5">
    <fb>181.85</fb>
    <v>9</v>
  </rv>
  <rv s="5">
    <fb>184.71</fb>
    <v>9</v>
  </rv>
  <rv s="5">
    <fb>43874</fb>
    <v>7</v>
  </rv>
  <rv s="5">
    <fb>35295834</fb>
    <v>8</v>
  </rv>
  <rv s="5">
    <fb>183.08</fb>
    <v>9</v>
  </rv>
  <rv s="5">
    <fb>186.23</fb>
    <v>9</v>
  </rv>
  <rv s="5">
    <fb>182.87200000000001</fb>
    <v>9</v>
  </rv>
  <rv s="5">
    <fb>183.71</fb>
    <v>9</v>
  </rv>
  <rv s="5">
    <fb>43875</fb>
    <v>7</v>
  </rv>
  <rv s="5">
    <fb>23149516</fb>
    <v>8</v>
  </rv>
  <rv s="5">
    <fb>185.41</fb>
    <v>9</v>
  </rv>
  <rv s="5">
    <fb>182.65</fb>
    <v>9</v>
  </rv>
  <rv s="5">
    <fb>185.35</fb>
    <v>9</v>
  </rv>
  <rv s="5">
    <fb>43879</fb>
    <v>7</v>
  </rv>
  <rv s="5">
    <fb>27853113</fb>
    <v>8</v>
  </rv>
  <rv s="5">
    <fb>185.60499999999999</fb>
    <v>9</v>
  </rv>
  <rv s="5">
    <fb>187.7</fb>
    <v>9</v>
  </rv>
  <rv s="5">
    <fb>185.5</fb>
    <v>9</v>
  </rv>
  <rv s="5">
    <fb>187.23</fb>
    <v>9</v>
  </rv>
  <rv s="5">
    <fb>43880</fb>
    <v>7</v>
  </rv>
  <rv s="5">
    <fb>29997471</fb>
    <v>8</v>
  </rv>
  <rv s="5">
    <fb>188.06</fb>
    <v>9</v>
  </rv>
  <rv s="5">
    <fb>188.18</fb>
    <v>9</v>
  </rv>
  <rv s="5">
    <fb>186.47</fb>
    <v>9</v>
  </rv>
  <rv s="5">
    <fb>187.28</fb>
    <v>9</v>
  </rv>
  <rv s="5">
    <fb>43881</fb>
    <v>7</v>
  </rv>
  <rv s="5">
    <fb>36862376</fb>
    <v>8</v>
  </rv>
  <rv s="5">
    <fb>186.95</fb>
    <v>9</v>
  </rv>
  <rv s="5">
    <fb>187.25</fb>
    <v>9</v>
  </rv>
  <rv s="5">
    <fb>181.1</fb>
    <v>9</v>
  </rv>
  <rv s="5">
    <fb>184.42</fb>
    <v>9</v>
  </rv>
  <rv s="5">
    <fb>43882</fb>
    <v>7</v>
  </rv>
  <rv s="5">
    <fb>48600385</fb>
    <v>8</v>
  </rv>
  <rv s="5">
    <fb>183.17</fb>
    <v>9</v>
  </rv>
  <rv s="5">
    <fb>177.25</fb>
    <v>9</v>
  </rv>
  <rv s="5">
    <fb>178.59</fb>
    <v>9</v>
  </rv>
  <rv s="5">
    <fb>43885</fb>
    <v>7</v>
  </rv>
  <rv s="5">
    <fb>68311066</fb>
    <v>8</v>
  </rv>
  <rv s="5">
    <fb>167.77</fb>
    <v>9</v>
  </rv>
  <rv s="5">
    <fb>174.55</fb>
    <v>9</v>
  </rv>
  <rv s="5">
    <fb>163.22999999999999</fb>
    <v>9</v>
  </rv>
  <rv s="5">
    <fb>170.89</fb>
    <v>9</v>
  </rv>
  <rv s="5">
    <fb>43886</fb>
    <v>7</v>
  </rv>
  <rv s="5">
    <fb>68073295</fb>
    <v>8</v>
  </rv>
  <rv s="5">
    <fb>174.2</fb>
    <v>9</v>
  </rv>
  <rv s="5">
    <fb>174.84</fb>
    <v>9</v>
  </rv>
  <rv s="5">
    <fb>167.64619999999999</fb>
    <v>9</v>
  </rv>
  <rv s="5">
    <fb>168.07</fb>
    <v>9</v>
  </rv>
  <rv s="5">
    <fb>43887</fb>
    <v>7</v>
  </rv>
  <rv s="5">
    <fb>56387148</fb>
    <v>8</v>
  </rv>
  <rv s="5">
    <fb>169.71</fb>
    <v>9</v>
  </rv>
  <rv s="5">
    <fb>173.26</fb>
    <v>9</v>
  </rv>
  <rv s="5">
    <fb>168.21</fb>
    <v>9</v>
  </rv>
  <rv s="5">
    <fb>170.17</fb>
    <v>9</v>
  </rv>
  <rv s="5">
    <fb>43888</fb>
    <v>7</v>
  </rv>
  <rv s="5">
    <fb>93174906</fb>
    <v>8</v>
  </rv>
  <rv s="5">
    <fb>163.32</fb>
    <v>9</v>
  </rv>
  <rv s="5">
    <fb>167.03</fb>
    <v>9</v>
  </rv>
  <rv s="5">
    <fb>157.97999999999999</fb>
    <v>9</v>
  </rv>
  <rv s="5">
    <fb>158.18</fb>
    <v>9</v>
  </rv>
  <rv s="5">
    <fb>43889</fb>
    <v>7</v>
  </rv>
  <rv s="5">
    <fb>97073557</fb>
    <v>8</v>
  </rv>
  <rv s="5">
    <fb>152.41</fb>
    <v>9</v>
  </rv>
  <rv s="5">
    <fb>163.71</fb>
    <v>9</v>
  </rv>
  <rv s="5">
    <fb>152</fb>
    <v>9</v>
  </rv>
  <rv s="5">
    <fb>162.01</fb>
    <v>9</v>
  </rv>
  <rv s="5">
    <fb>43892</fb>
    <v>7</v>
  </rv>
  <rv s="5">
    <fb>71030810</fb>
    <v>8</v>
  </rv>
  <rv s="5">
    <fb>165.31</fb>
    <v>9</v>
  </rv>
  <rv s="5">
    <fb>172.92</fb>
    <v>9</v>
  </rv>
  <rv s="5">
    <fb>162.31</fb>
    <v>9</v>
  </rv>
  <rv s="5">
    <fb>172.79</fb>
    <v>9</v>
  </rv>
  <rv s="5">
    <fb>43893</fb>
    <v>7</v>
  </rv>
  <rv s="5">
    <fb>71677019</fb>
    <v>8</v>
  </rv>
  <rv s="5">
    <fb>173.8</fb>
    <v>9</v>
  </rv>
  <rv s="5">
    <fb>175</fb>
    <v>9</v>
  </rv>
  <rv s="5">
    <fb>162.26</fb>
    <v>9</v>
  </rv>
  <rv s="5">
    <fb>164.51</fb>
    <v>9</v>
  </rv>
  <rv s="5">
    <fb>43894</fb>
    <v>7</v>
  </rv>
  <rv s="5">
    <fb>49814383</fb>
    <v>8</v>
  </rv>
  <rv s="5">
    <fb>168.48500000000001</fb>
    <v>9</v>
  </rv>
  <rv s="5">
    <fb>170.7</fb>
    <v>9</v>
  </rv>
  <rv s="5">
    <fb>165.62</fb>
    <v>9</v>
  </rv>
  <rv s="5">
    <fb>170.55</fb>
    <v>9</v>
  </rv>
  <rv s="5">
    <fb>43895</fb>
    <v>7</v>
  </rv>
  <rv s="5">
    <fb>47817251</fb>
    <v>8</v>
  </rv>
  <rv s="5">
    <fb>166.04499999999999</fb>
    <v>9</v>
  </rv>
  <rv s="5">
    <fb>170.87</fb>
    <v>9</v>
  </rv>
  <rv s="5">
    <fb>166.27</fb>
    <v>9</v>
  </rv>
  <rv s="5">
    <fb>43896</fb>
    <v>7</v>
  </rv>
  <rv s="5">
    <fb>72821057</fb>
    <v>8</v>
  </rv>
  <rv s="5">
    <fb>162.61000000000001</fb>
    <v>9</v>
  </rv>
  <rv s="5">
    <fb>163.11000000000001</fb>
    <v>9</v>
  </rv>
  <rv s="5">
    <fb>156</fb>
    <v>9</v>
  </rv>
  <rv s="5">
    <fb>161.57</fb>
    <v>9</v>
  </rv>
  <rv s="5">
    <fb>43899</fb>
    <v>7</v>
  </rv>
  <rv s="5">
    <fb>70419274</fb>
    <v>8</v>
  </rv>
  <rv s="5">
    <fb>151</fb>
    <v>9</v>
  </rv>
  <rv s="5">
    <fb>157.75</fb>
    <v>9</v>
  </rv>
  <rv s="5">
    <fb>150.62</fb>
    <v>9</v>
  </rv>
  <rv s="5">
    <fb>43900</fb>
    <v>7</v>
  </rv>
  <rv s="5">
    <fb>65354385</fb>
    <v>8</v>
  </rv>
  <rv s="5">
    <fb>158.16</fb>
    <v>9</v>
  </rv>
  <rv s="5">
    <fb>152.58000000000001</fb>
    <v>9</v>
  </rv>
  <rv s="5">
    <fb>160.91999999999999</fb>
    <v>9</v>
  </rv>
  <rv s="5">
    <fb>43901</fb>
    <v>7</v>
  </rv>
  <rv s="5">
    <fb>56504304</fb>
    <v>8</v>
  </rv>
  <rv s="5">
    <fb>157.13</fb>
    <v>9</v>
  </rv>
  <rv s="5">
    <fb>151.15</fb>
    <v>9</v>
  </rv>
  <rv s="5">
    <fb>153.63</fb>
    <v>9</v>
  </rv>
  <rv s="5">
    <fb>43902</fb>
    <v>7</v>
  </rv>
  <rv s="5">
    <fb>93226366</fb>
    <v>8</v>
  </rv>
  <rv s="5">
    <fb>145.30000000000001</fb>
    <v>9</v>
  </rv>
  <rv s="5">
    <fb>153.47</fb>
    <v>9</v>
  </rv>
  <rv s="5">
    <fb>139.06</fb>
    <v>9</v>
  </rv>
  <rv s="5">
    <fb>43903</fb>
    <v>7</v>
  </rv>
  <rv s="5">
    <fb>92727446</fb>
    <v>8</v>
  </rv>
  <rv s="5">
    <fb>147.5</fb>
    <v>9</v>
  </rv>
  <rv s="5">
    <fb>161.91</fb>
    <v>9</v>
  </rv>
  <rv s="5">
    <fb>158.83000000000001</fb>
    <v>9</v>
  </rv>
  <rv s="5">
    <fb>43906</fb>
    <v>7</v>
  </rv>
  <rv s="5">
    <fb>87905868</fb>
    <v>8</v>
  </rv>
  <rv s="5">
    <fb>149.35</fb>
    <v>9</v>
  </rv>
  <rv s="5">
    <fb>135.41999999999999</fb>
    <v>9</v>
  </rv>
  <rv s="5">
    <fb>43907</fb>
    <v>7</v>
  </rv>
  <rv s="5">
    <fb>81059817</fb>
    <v>8</v>
  </rv>
  <rv s="5">
    <fb>147.49979999999999</fb>
    <v>9</v>
  </rv>
  <rv s="5">
    <fb>146.57</fb>
    <v>9</v>
  </rv>
  <rv s="5">
    <fb>43908</fb>
    <v>7</v>
  </rv>
  <rv s="5">
    <fb>81593173</fb>
    <v>8</v>
  </rv>
  <rv s="5">
    <fb>146</fb>
    <v>9</v>
  </rv>
  <rv s="5">
    <fb>135.02000000000001</fb>
    <v>9</v>
  </rv>
  <rv s="5">
    <fb>140.4</fb>
    <v>9</v>
  </rv>
  <rv s="5">
    <fb>43909</fb>
    <v>7</v>
  </rv>
  <rv s="5">
    <fb>85922661</fb>
    <v>8</v>
  </rv>
  <rv s="5">
    <fb>142.77000000000001</fb>
    <v>9</v>
  </rv>
  <rv s="5">
    <fb>150.15</fb>
    <v>9</v>
  </rv>
  <rv s="5">
    <fb>139</fb>
    <v>9</v>
  </rv>
  <rv s="5">
    <fb>142.71</fb>
    <v>9</v>
  </rv>
  <rv s="5">
    <fb>43910</fb>
    <v>7</v>
  </rv>
  <rv s="5">
    <fb>84866215</fb>
    <v>8</v>
  </rv>
  <rv s="5">
    <fb>147.1</fb>
    <v>9</v>
  </rv>
  <rv s="5">
    <fb>135.86000000000001</fb>
    <v>9</v>
  </rv>
  <rv s="5">
    <fb>137.35</fb>
    <v>9</v>
  </rv>
  <rv s="5">
    <fb>43913</fb>
    <v>7</v>
  </rv>
  <rv s="5">
    <fb>78975176</fb>
    <v>8</v>
  </rv>
  <rv s="5">
    <fb>140.57</fb>
    <v>9</v>
  </rv>
  <rv s="5">
    <fb>132.52000000000001</fb>
    <v>9</v>
  </rv>
  <rv s="5">
    <fb>135.97999999999999</fb>
    <v>9</v>
  </rv>
  <rv s="5">
    <fb>43914</fb>
    <v>7</v>
  </rv>
  <rv s="5">
    <fb>82516727</fb>
    <v>8</v>
  </rv>
  <rv s="5">
    <fb>143.75</fb>
    <v>9</v>
  </rv>
  <rv s="5">
    <fb>149.6</fb>
    <v>9</v>
  </rv>
  <rv s="5">
    <fb>141.27000000000001</fb>
    <v>9</v>
  </rv>
  <rv s="5">
    <fb>148.34</fb>
    <v>9</v>
  </rv>
  <rv s="5">
    <fb>43915</fb>
    <v>7</v>
  </rv>
  <rv s="5">
    <fb>75638224</fb>
    <v>8</v>
  </rv>
  <rv s="5">
    <fb>148.91</fb>
    <v>9</v>
  </rv>
  <rv s="5">
    <fb>154.33000000000001</fb>
    <v>9</v>
  </rv>
  <rv s="5">
    <fb>144.44</fb>
    <v>9</v>
  </rv>
  <rv s="5">
    <fb>146.91999999999999</fb>
    <v>9</v>
  </rv>
  <rv s="5">
    <fb>43916</fb>
    <v>7</v>
  </rv>
  <rv s="5">
    <fb>64694427</fb>
    <v>8</v>
  </rv>
  <rv s="5">
    <fb>148.4</fb>
    <v>9</v>
  </rv>
  <rv s="5">
    <fb>156.66</fb>
    <v>9</v>
  </rv>
  <rv s="5">
    <fb>148.37</fb>
    <v>9</v>
  </rv>
  <rv s="5">
    <fb>156.11000000000001</fb>
    <v>9</v>
  </rv>
  <rv s="5">
    <fb>43917</fb>
    <v>7</v>
  </rv>
  <rv s="5">
    <fb>57042291</fb>
    <v>8</v>
  </rv>
  <rv s="5">
    <fb>149.69999999999999</fb>
    <v>9</v>
  </rv>
  <rv s="5">
    <fb>43920</fb>
    <v>7</v>
  </rv>
  <rv s="5">
    <fb>63420326</fb>
    <v>8</v>
  </rv>
  <rv s="5">
    <fb>152.44</fb>
    <v>9</v>
  </rv>
  <rv s="5">
    <fb>160.6</fb>
    <v>9</v>
  </rv>
  <rv s="5">
    <fb>150.01</fb>
    <v>9</v>
  </rv>
  <rv s="5">
    <fb>160.22999999999999</fb>
    <v>9</v>
  </rv>
  <rv s="5">
    <fb>43921</fb>
    <v>7</v>
  </rv>
  <rv s="5">
    <fb>77927186</fb>
    <v>8</v>
  </rv>
  <rv s="5">
    <fb>159.4</fb>
    <v>9</v>
  </rv>
  <rv s="5">
    <fb>164.78</fb>
    <v>9</v>
  </rv>
  <rv s="5">
    <fb>156.56</fb>
    <v>9</v>
  </rv>
  <rv s="5">
    <fb>43922</fb>
    <v>7</v>
  </rv>
  <rv s="5">
    <fb>57969926</fb>
    <v>8</v>
  </rv>
  <rv s="5">
    <fb>153</fb>
    <v>9</v>
  </rv>
  <rv s="5">
    <fb>150.82</fb>
    <v>9</v>
  </rv>
  <rv s="5">
    <fb>152.11000000000001</fb>
    <v>9</v>
  </rv>
  <rv s="5">
    <fb>43923</fb>
    <v>7</v>
  </rv>
  <rv s="5">
    <fb>49630735</fb>
    <v>8</v>
  </rv>
  <rv s="5">
    <fb>151.86000000000001</fb>
    <v>9</v>
  </rv>
  <rv s="5">
    <fb>150.36000000000001</fb>
    <v>9</v>
  </rv>
  <rv s="5">
    <fb>155.26</fb>
    <v>9</v>
  </rv>
  <rv s="5">
    <fb>43924</fb>
    <v>7</v>
  </rv>
  <rv s="5">
    <fb>41243284</fb>
    <v>8</v>
  </rv>
  <rv s="5">
    <fb>155.1</fb>
    <v>9</v>
  </rv>
  <rv s="5">
    <fb>152.19</fb>
    <v>9</v>
  </rv>
  <rv s="5">
    <fb>153.83000000000001</fb>
    <v>9</v>
  </rv>
  <rv s="5">
    <fb>43927</fb>
    <v>7</v>
  </rv>
  <rv s="5">
    <fb>67111697</fb>
    <v>8</v>
  </rv>
  <rv s="5">
    <fb>160.32</fb>
    <v>9</v>
  </rv>
  <rv s="5">
    <fb>43928</fb>
    <v>7</v>
  </rv>
  <rv s="5">
    <fb>62769038</fb>
    <v>8</v>
  </rv>
  <rv s="5">
    <fb>169.58500000000001</fb>
    <v>9</v>
  </rv>
  <rv s="5">
    <fb>170</fb>
    <v>9</v>
  </rv>
  <rv s="5">
    <fb>163.26</fb>
    <v>9</v>
  </rv>
  <rv s="5">
    <fb>163.49</fb>
    <v>9</v>
  </rv>
  <rv s="5">
    <fb>43929</fb>
    <v>7</v>
  </rv>
  <rv s="5">
    <fb>48318234</fb>
    <v>8</v>
  </rv>
  <rv s="5">
    <fb>165.67</fb>
    <v>9</v>
  </rv>
  <rv s="5">
    <fb>166.67</fb>
    <v>9</v>
  </rv>
  <rv s="5">
    <fb>163.5</fb>
    <v>9</v>
  </rv>
  <rv s="5">
    <fb>165.13</fb>
    <v>9</v>
  </rv>
  <rv s="5">
    <fb>43930</fb>
    <v>7</v>
  </rv>
  <rv s="5">
    <fb>51431775</fb>
    <v>8</v>
  </rv>
  <rv s="5">
    <fb>166.36</fb>
    <v>9</v>
  </rv>
  <rv s="5">
    <fb>167.37</fb>
    <v>9</v>
  </rv>
  <rv s="5">
    <fb>163.33000000000001</fb>
    <v>9</v>
  </rv>
  <rv s="5">
    <fb>165.14</fb>
    <v>9</v>
  </rv>
  <rv s="5">
    <fb>43934</fb>
    <v>7</v>
  </rv>
  <rv s="5">
    <fb>41905264</fb>
    <v>8</v>
  </rv>
  <rv s="5">
    <fb>165.57</fb>
    <v>9</v>
  </rv>
  <rv s="5">
    <fb>162.30000000000001</fb>
    <v>9</v>
  </rv>
  <rv s="5">
    <fb>165.51</fb>
    <v>9</v>
  </rv>
  <rv s="5">
    <fb>43935</fb>
    <v>7</v>
  </rv>
  <rv s="5">
    <fb>52874338</fb>
    <v>8</v>
  </rv>
  <rv s="5">
    <fb>169</fb>
    <v>9</v>
  </rv>
  <rv s="5">
    <fb>173.75</fb>
    <v>9</v>
  </rv>
  <rv s="5">
    <fb>168</fb>
    <v>9</v>
  </rv>
  <rv s="5">
    <fb>173.7</fb>
    <v>9</v>
  </rv>
  <rv s="5">
    <fb>43936</fb>
    <v>7</v>
  </rv>
  <rv s="5">
    <fb>40940833</fb>
    <v>8</v>
  </rv>
  <rv s="5">
    <fb>171.2</fb>
    <v>9</v>
  </rv>
  <rv s="5">
    <fb>173.57</fb>
    <v>9</v>
  </rv>
  <rv s="5">
    <fb>169.24</fb>
    <v>9</v>
  </rv>
  <rv s="5">
    <fb>171.88</fb>
    <v>9</v>
  </rv>
  <rv s="5">
    <fb>43937</fb>
    <v>7</v>
  </rv>
  <rv s="5">
    <fb>50479610</fb>
    <v>8</v>
  </rv>
  <rv s="5">
    <fb>174.3</fb>
    <v>9</v>
  </rv>
  <rv s="5">
    <fb>177.28</fb>
    <v>9</v>
  </rv>
  <rv s="5">
    <fb>172.9</fb>
    <v>9</v>
  </rv>
  <rv s="5">
    <fb>177.04</fb>
    <v>9</v>
  </rv>
  <rv s="5">
    <fb>43938</fb>
    <v>7</v>
  </rv>
  <rv s="5">
    <fb>52765625</fb>
    <v>8</v>
  </rv>
  <rv s="5">
    <fb>179.5</fb>
    <v>9</v>
  </rv>
  <rv s="5">
    <fb>180</fb>
    <v>9</v>
  </rv>
  <rv s="5">
    <fb>175.87</fb>
    <v>9</v>
  </rv>
  <rv s="5">
    <fb>178.6</fb>
    <v>9</v>
  </rv>
  <rv s="5">
    <fb>43941</fb>
    <v>7</v>
  </rv>
  <rv s="5">
    <fb>36669595</fb>
    <v>8</v>
  </rv>
  <rv s="5">
    <fb>176.63</fb>
    <v>9</v>
  </rv>
  <rv s="5">
    <fb>178.75</fb>
    <v>9</v>
  </rv>
  <rv s="5">
    <fb>174.99</fb>
    <v>9</v>
  </rv>
  <rv s="5">
    <fb>175.06</fb>
    <v>9</v>
  </rv>
  <rv s="5">
    <fb>43942</fb>
    <v>7</v>
  </rv>
  <rv s="5">
    <fb>56203749</fb>
    <v>8</v>
  </rv>
  <rv s="5">
    <fb>173.5</fb>
    <v>9</v>
  </rv>
  <rv s="5">
    <fb>173.66990000000001</fb>
    <v>9</v>
  </rv>
  <rv s="5">
    <fb>166.11019999999999</fb>
    <v>9</v>
  </rv>
  <rv s="5">
    <fb>167.82</fb>
    <v>9</v>
  </rv>
  <rv s="5">
    <fb>43943</fb>
    <v>7</v>
  </rv>
  <rv s="5">
    <fb>34651604</fb>
    <v>8</v>
  </rv>
  <rv s="5">
    <fb>171.39</fb>
    <v>9</v>
  </rv>
  <rv s="5">
    <fb>174</fb>
    <v>9</v>
  </rv>
  <rv s="5">
    <fb>170.82</fb>
    <v>9</v>
  </rv>
  <rv s="5">
    <fb>173.52</fb>
    <v>9</v>
  </rv>
  <rv s="5">
    <fb>43944</fb>
    <v>7</v>
  </rv>
  <rv s="5">
    <fb>32790804</fb>
    <v>8</v>
  </rv>
  <rv s="5">
    <fb>174.11</fb>
    <v>9</v>
  </rv>
  <rv s="5">
    <fb>170.91</fb>
    <v>9</v>
  </rv>
  <rv s="5">
    <fb>171.42</fb>
    <v>9</v>
  </rv>
  <rv s="5">
    <fb>43945</fb>
    <v>7</v>
  </rv>
  <rv s="5">
    <fb>34305320</fb>
    <v>8</v>
  </rv>
  <rv s="5">
    <fb>172.06</fb>
    <v>9</v>
  </rv>
  <rv s="5">
    <fb>174.56</fb>
    <v>9</v>
  </rv>
  <rv s="5">
    <fb>170.71</fb>
    <v>9</v>
  </rv>
  <rv s="5">
    <fb>43948</fb>
    <v>7</v>
  </rv>
  <rv s="5">
    <fb>33194384</fb>
    <v>8</v>
  </rv>
  <rv s="5">
    <fb>176.59</fb>
    <v>9</v>
  </rv>
  <rv s="5">
    <fb>176.9</fb>
    <v>9</v>
  </rv>
  <rv s="5">
    <fb>173.3</fb>
    <v>9</v>
  </rv>
  <rv s="5">
    <fb>43949</fb>
    <v>7</v>
  </rv>
  <rv s="5">
    <fb>34392694</fb>
    <v>8</v>
  </rv>
  <rv s="5">
    <fb>175.59</fb>
    <v>9</v>
  </rv>
  <rv s="5">
    <fb>175.67</fb>
    <v>9</v>
  </rv>
  <rv s="5">
    <fb>169.39</fb>
    <v>9</v>
  </rv>
  <rv s="5">
    <fb>169.81</fb>
    <v>9</v>
  </rv>
  <rv s="5">
    <fb>43950</fb>
    <v>7</v>
  </rv>
  <rv s="5">
    <fb>51286559</fb>
    <v>8</v>
  </rv>
  <rv s="5">
    <fb>173.22</fb>
    <v>9</v>
  </rv>
  <rv s="5">
    <fb>177.68</fb>
    <v>9</v>
  </rv>
  <rv s="5">
    <fb>177.43</fb>
    <v>9</v>
  </rv>
  <rv s="5">
    <fb>43951</fb>
    <v>7</v>
  </rv>
  <rv s="5">
    <fb>53875857</fb>
    <v>8</v>
  </rv>
  <rv s="5">
    <fb>180.4</fb>
    <v>9</v>
  </rv>
  <rv s="5">
    <fb>176.23</fb>
    <v>9</v>
  </rv>
  <rv s="5">
    <fb>179.21</fb>
    <v>9</v>
  </rv>
  <rv s="5">
    <fb>43952</fb>
    <v>7</v>
  </rv>
  <rv s="5">
    <fb>39370474</fb>
    <v>8</v>
  </rv>
  <rv s="5">
    <fb>175.8</fb>
    <v>9</v>
  </rv>
  <rv s="5">
    <fb>178.64</fb>
    <v>9</v>
  </rv>
  <rv s="5">
    <fb>174.01</fb>
    <v>9</v>
  </rv>
  <rv s="5">
    <fb>174.57</fb>
    <v>9</v>
  </rv>
  <rv s="5">
    <fb>43955</fb>
    <v>7</v>
  </rv>
  <rv s="5">
    <fb>30372862</fb>
    <v>8</v>
  </rv>
  <rv s="5">
    <fb>174.49</fb>
    <v>9</v>
  </rv>
  <rv s="5">
    <fb>179</fb>
    <v>9</v>
  </rv>
  <rv s="5">
    <fb>178.84</fb>
    <v>9</v>
  </rv>
  <rv s="5">
    <fb>43956</fb>
    <v>7</v>
  </rv>
  <rv s="5">
    <fb>36839168</fb>
    <v>8</v>
  </rv>
  <rv s="5">
    <fb>180.62</fb>
    <v>9</v>
  </rv>
  <rv s="5">
    <fb>183.65</fb>
    <v>9</v>
  </rv>
  <rv s="5">
    <fb>180.76</fb>
    <v>9</v>
  </rv>
  <rv s="5">
    <fb>43957</fb>
    <v>7</v>
  </rv>
  <rv s="5">
    <fb>32139299</fb>
    <v>8</v>
  </rv>
  <rv s="5">
    <fb>182.08</fb>
    <v>9</v>
  </rv>
  <rv s="5">
    <fb>181.63059999999999</fb>
    <v>9</v>
  </rv>
  <rv s="5">
    <fb>182.54</fb>
    <v>9</v>
  </rv>
  <rv s="5">
    <fb>43958</fb>
    <v>7</v>
  </rv>
  <rv s="5">
    <fb>28315992</fb>
    <v>8</v>
  </rv>
  <rv s="5">
    <fb>184.17</fb>
    <v>9</v>
  </rv>
  <rv s="5">
    <fb>184.55</fb>
    <v>9</v>
  </rv>
  <rv s="5">
    <fb>182.58</fb>
    <v>9</v>
  </rv>
  <rv s="5">
    <fb>183.6</fb>
    <v>9</v>
  </rv>
  <rv s="5">
    <fb>43959</fb>
    <v>7</v>
  </rv>
  <rv s="5">
    <fb>30912638</fb>
    <v>8</v>
  </rv>
  <rv s="5">
    <fb>184.97970000000001</fb>
    <v>9</v>
  </rv>
  <rv s="5">
    <fb>185</fb>
    <v>9</v>
  </rv>
  <rv s="5">
    <fb>183.36</fb>
    <v>9</v>
  </rv>
  <rv s="5">
    <fb>184.68</fb>
    <v>9</v>
  </rv>
  <rv s="5">
    <fb>43962</fb>
    <v>7</v>
  </rv>
  <rv s="5">
    <fb>30892660</fb>
    <v>8</v>
  </rv>
  <rv s="5">
    <fb>183.15</fb>
    <v>9</v>
  </rv>
  <rv s="5">
    <fb>187.51</fb>
    <v>9</v>
  </rv>
  <rv s="5">
    <fb>182.85</fb>
    <v>9</v>
  </rv>
  <rv s="5">
    <fb>186.74</fb>
    <v>9</v>
  </rv>
  <rv s="5">
    <fb>43963</fb>
    <v>7</v>
  </rv>
  <rv s="5">
    <fb>32038199</fb>
    <v>8</v>
  </rv>
  <rv s="5">
    <fb>186.8</fb>
    <v>9</v>
  </rv>
  <rv s="5">
    <fb>187.04</fb>
    <v>9</v>
  </rv>
  <rv s="5">
    <fb>182.3</fb>
    <v>9</v>
  </rv>
  <rv s="5">
    <fb>182.51</fb>
    <v>9</v>
  </rv>
  <rv s="5">
    <fb>43964</fb>
    <v>7</v>
  </rv>
  <rv s="5">
    <fb>44711488</fb>
    <v>8</v>
  </rv>
  <rv s="5">
    <fb>182.55</fb>
    <v>9</v>
  </rv>
  <rv s="5">
    <fb>184.05</fb>
    <v>9</v>
  </rv>
  <rv s="5">
    <fb>176.54</fb>
    <v>9</v>
  </rv>
  <rv s="5">
    <fb>179.75</fb>
    <v>9</v>
  </rv>
  <rv s="5">
    <fb>43965</fb>
    <v>7</v>
  </rv>
  <rv s="5">
    <fb>41873911</fb>
    <v>8</v>
  </rv>
  <rv s="5">
    <fb>177.54</fb>
    <v>9</v>
  </rv>
  <rv s="5">
    <fb>180.69</fb>
    <v>9</v>
  </rv>
  <rv s="5">
    <fb>175.68</fb>
    <v>9</v>
  </rv>
  <rv s="5">
    <fb>180.53</fb>
    <v>9</v>
  </rv>
  <rv s="5">
    <fb>43966</fb>
    <v>7</v>
  </rv>
  <rv s="5">
    <fb>46610382</fb>
    <v>8</v>
  </rv>
  <rv s="5">
    <fb>179.06</fb>
    <v>9</v>
  </rv>
  <rv s="5">
    <fb>187.06</fb>
    <v>9</v>
  </rv>
  <rv s="5">
    <fb>177</fb>
    <v>9</v>
  </rv>
  <rv s="5">
    <fb>183.16</fb>
    <v>9</v>
  </rv>
  <rv s="5">
    <fb>43969</fb>
    <v>7</v>
  </rv>
  <rv s="5">
    <fb>35306620</fb>
    <v>8</v>
  </rv>
  <rv s="5">
    <fb>185.75</fb>
    <v>9</v>
  </rv>
  <rv s="5">
    <fb>186.2</fb>
    <v>9</v>
  </rv>
  <rv s="5">
    <fb>183.96</fb>
    <v>9</v>
  </rv>
  <rv s="5">
    <fb>184.91</fb>
    <v>9</v>
  </rv>
  <rv s="5">
    <fb>43970</fb>
    <v>7</v>
  </rv>
  <rv s="5">
    <fb>26799116</fb>
    <v>8</v>
  </rv>
  <rv s="5">
    <fb>185.03</fb>
    <v>9</v>
  </rv>
  <rv s="5">
    <fb>186.6</fb>
    <v>9</v>
  </rv>
  <rv s="5">
    <fb>183.49</fb>
    <v>9</v>
  </rv>
  <rv s="5">
    <fb>43971</fb>
    <v>7</v>
  </rv>
  <rv s="5">
    <fb>31261334</fb>
    <v>8</v>
  </rv>
  <rv s="5">
    <fb>184.81</fb>
    <v>9</v>
  </rv>
  <rv s="5">
    <fb>183.94</fb>
    <v>9</v>
  </rv>
  <rv s="5">
    <fb>185.66</fb>
    <v>9</v>
  </rv>
  <rv s="5">
    <fb>43972</fb>
    <v>7</v>
  </rv>
  <rv s="5">
    <fb>29119513</fb>
    <v>8</v>
  </rv>
  <rv s="5">
    <fb>185.4</fb>
    <v>9</v>
  </rv>
  <rv s="5">
    <fb>186.67</fb>
    <v>9</v>
  </rv>
  <rv s="5">
    <fb>183.29</fb>
    <v>9</v>
  </rv>
  <rv s="5">
    <fb>183.43</fb>
    <v>9</v>
  </rv>
  <rv s="5">
    <fb>43973</fb>
    <v>7</v>
  </rv>
  <rv s="5">
    <fb>20826898</fb>
    <v>8</v>
  </rv>
  <rv s="5">
    <fb>183.19</fb>
    <v>9</v>
  </rv>
  <rv s="5">
    <fb>184.46</fb>
    <v>9</v>
  </rv>
  <rv s="5">
    <fb>183.51</fb>
    <v>9</v>
  </rv>
  <rv s="5">
    <fb>43977</fb>
    <v>7</v>
  </rv>
  <rv s="5">
    <fb>36073609</fb>
    <v>8</v>
  </rv>
  <rv s="5">
    <fb>186.34</fb>
    <v>9</v>
  </rv>
  <rv s="5">
    <fb>186.5</fb>
    <v>9</v>
  </rv>
  <rv s="5">
    <fb>181.57</fb>
    <v>9</v>
  </rv>
  <rv s="5">
    <fb>43978</fb>
    <v>7</v>
  </rv>
  <rv s="5">
    <fb>39517146</fb>
    <v>8</v>
  </rv>
  <rv s="5">
    <fb>180.2</fb>
    <v>9</v>
  </rv>
  <rv s="5">
    <fb>181.98769999999999</fb>
    <v>9</v>
  </rv>
  <rv s="5">
    <fb>176.6</fb>
    <v>9</v>
  </rv>
  <rv s="5">
    <fb>181.81</fb>
    <v>9</v>
  </rv>
  <rv s="5">
    <fb>43979</fb>
    <v>7</v>
  </rv>
  <rv s="5">
    <fb>33831824</fb>
    <v>8</v>
  </rv>
  <rv s="5">
    <fb>180.74</fb>
    <v>9</v>
  </rv>
  <rv s="5">
    <fb>184.1474</fb>
    <v>9</v>
  </rv>
  <rv s="5">
    <fb>180.38</fb>
    <v>9</v>
  </rv>
  <rv s="5">
    <fb>181.4</fb>
    <v>9</v>
  </rv>
  <rv s="5">
    <fb>43980</fb>
    <v>7</v>
  </rv>
  <rv s="5">
    <fb>42146720</fb>
    <v>8</v>
  </rv>
  <rv s="5">
    <fb>182.73</fb>
    <v>9</v>
  </rv>
  <rv s="5">
    <fb>184.27</fb>
    <v>9</v>
  </rv>
  <rv s="5">
    <fb>180.41</fb>
    <v>9</v>
  </rv>
  <rv s="5">
    <fb>43983</fb>
    <v>7</v>
  </rv>
  <rv s="5">
    <fb>22668821</fb>
    <v>8</v>
  </rv>
  <rv s="5">
    <fb>183</fb>
    <v>9</v>
  </rv>
  <rv s="5">
    <fb>181.46</fb>
    <v>9</v>
  </rv>
  <rv s="5">
    <fb>182.83</fb>
    <v>9</v>
  </rv>
  <rv s="5">
    <fb>43984</fb>
    <v>7</v>
  </rv>
  <rv s="5">
    <fb>30794585</fb>
    <v>8</v>
  </rv>
  <rv s="5">
    <fb>184.25</fb>
    <v>9</v>
  </rv>
  <rv s="5">
    <fb>181.35</fb>
    <v>9</v>
  </rv>
  <rv s="5">
    <fb>43985</fb>
    <v>7</v>
  </rv>
  <rv s="5">
    <fb>27311016</fb>
    <v>8</v>
  </rv>
  <rv s="5">
    <fb>184.815</fb>
    <v>9</v>
  </rv>
  <rv s="5">
    <fb>185.94</fb>
    <v>9</v>
  </rv>
  <rv s="5">
    <fb>185.36</fb>
    <v>9</v>
  </rv>
  <rv s="5">
    <fb>43986</fb>
    <v>7</v>
  </rv>
  <rv s="5">
    <fb>28761809</fb>
    <v>8</v>
  </rv>
  <rv s="5">
    <fb>184.3</fb>
    <v>9</v>
  </rv>
  <rv s="5">
    <fb>185.84</fb>
    <v>9</v>
  </rv>
  <rv s="5">
    <fb>182.92</fb>
    <v>9</v>
  </rv>
  <rv s="5">
    <fb>43987</fb>
    <v>7</v>
  </rv>
  <rv s="5">
    <fb>39893643</fb>
    <v>8</v>
  </rv>
  <rv s="5">
    <fb>182.62</fb>
    <v>9</v>
  </rv>
  <rv s="5">
    <fb>187.73</fb>
    <v>9</v>
  </rv>
  <rv s="5">
    <fb>182.01</fb>
    <v>9</v>
  </rv>
  <rv s="5">
    <fb>187.2</fb>
    <v>9</v>
  </rv>
  <rv s="5">
    <fb>43990</fb>
    <v>7</v>
  </rv>
  <rv s="5">
    <fb>33211590</fb>
    <v>8</v>
  </rv>
  <rv s="5">
    <fb>188.55</fb>
    <v>9</v>
  </rv>
  <rv s="5">
    <fb>188.36</fb>
    <v>9</v>
  </rv>
  <rv s="5">
    <fb>43991</fb>
    <v>7</v>
  </rv>
  <rv s="5">
    <fb>29783916</fb>
    <v>8</v>
  </rv>
  <rv s="5">
    <fb>188</fb>
    <v>9</v>
  </rv>
  <rv s="5">
    <fb>187.26050000000001</fb>
    <v>9</v>
  </rv>
  <rv s="5">
    <fb>189.8</fb>
    <v>9</v>
  </rv>
  <rv s="5">
    <fb>43992</fb>
    <v>7</v>
  </rv>
  <rv s="5">
    <fb>43872329</fb>
    <v>8</v>
  </rv>
  <rv s="5">
    <fb>191.125</fb>
    <v>9</v>
  </rv>
  <rv s="5">
    <fb>198.52</fb>
    <v>9</v>
  </rv>
  <rv s="5">
    <fb>191.01</fb>
    <v>9</v>
  </rv>
  <rv s="5">
    <fb>196.84</fb>
    <v>9</v>
  </rv>
  <rv s="5">
    <fb>43993</fb>
    <v>7</v>
  </rv>
  <rv s="5">
    <fb>52854672</fb>
    <v>8</v>
  </rv>
  <rv s="5">
    <fb>193.13</fb>
    <v>9</v>
  </rv>
  <rv s="5">
    <fb>195.76</fb>
    <v>9</v>
  </rv>
  <rv s="5">
    <fb>186.07</fb>
    <v>9</v>
  </rv>
  <rv s="5">
    <fb>186.27</fb>
    <v>9</v>
  </rv>
  <rv s="5">
    <fb>43994</fb>
    <v>7</v>
  </rv>
  <rv s="5">
    <fb>43373587</fb>
    <v>8</v>
  </rv>
  <rv s="5">
    <fb>190.54</fb>
    <v>9</v>
  </rv>
  <rv s="5">
    <fb>191.72</fb>
    <v>9</v>
  </rv>
  <rv s="5">
    <fb>185.18</fb>
    <v>9</v>
  </rv>
  <rv s="5">
    <fb>187.74</fb>
    <v>9</v>
  </rv>
  <rv s="5">
    <fb>43997</fb>
    <v>7</v>
  </rv>
  <rv s="5">
    <fb>32770189</fb>
    <v>8</v>
  </rv>
  <rv s="5">
    <fb>184.58</fb>
    <v>9</v>
  </rv>
  <rv s="5">
    <fb>190.82</fb>
    <v>9</v>
  </rv>
  <rv s="5">
    <fb>184.01</fb>
    <v>9</v>
  </rv>
  <rv s="5">
    <fb>188.94</fb>
    <v>9</v>
  </rv>
  <rv s="5">
    <fb>43998</fb>
    <v>7</v>
  </rv>
  <rv s="5">
    <fb>42556656</fb>
    <v>8</v>
  </rv>
  <rv s="5">
    <fb>192.89</fb>
    <v>9</v>
  </rv>
  <rv s="5">
    <fb>195.58</fb>
    <v>9</v>
  </rv>
  <rv s="5">
    <fb>191.46</fb>
    <v>9</v>
  </rv>
  <rv s="5">
    <fb>193.57</fb>
    <v>9</v>
  </rv>
  <rv s="5">
    <fb>43999</fb>
    <v>7</v>
  </rv>
  <rv s="5">
    <fb>25687822</fb>
    <v>8</v>
  </rv>
  <rv s="5">
    <fb>195.03</fb>
    <v>9</v>
  </rv>
  <rv s="5">
    <fb>196.32</fb>
    <v>9</v>
  </rv>
  <rv s="5">
    <fb>193.69</fb>
    <v>9</v>
  </rv>
  <rv s="5">
    <fb>194.24</fb>
    <v>9</v>
  </rv>
  <rv s="5">
    <fb>44000</fb>
    <v>7</v>
  </rv>
  <rv s="5">
    <fb>23061648</fb>
    <v>8</v>
  </rv>
  <rv s="5">
    <fb>194</fb>
    <v>9</v>
  </rv>
  <rv s="5">
    <fb>196.49</fb>
    <v>9</v>
  </rv>
  <rv s="5">
    <fb>44001</fb>
    <v>7</v>
  </rv>
  <rv s="5">
    <fb>44441141</fb>
    <v>8</v>
  </rv>
  <rv s="5">
    <fb>198.59</fb>
    <v>9</v>
  </rv>
  <rv s="5">
    <fb>199.29</fb>
    <v>9</v>
  </rv>
  <rv s="5">
    <fb>194.37</fb>
    <v>9</v>
  </rv>
  <rv s="5">
    <fb>195.15</fb>
    <v>9</v>
  </rv>
  <rv s="5">
    <fb>44004</fb>
    <v>7</v>
  </rv>
  <rv s="5">
    <fb>32818929</fb>
    <v>8</v>
  </rv>
  <rv s="5">
    <fb>195.79</fb>
    <v>9</v>
  </rv>
  <rv s="5">
    <fb>200.76</fb>
    <v>9</v>
  </rv>
  <rv s="5">
    <fb>195.23009999999999</fb>
    <v>9</v>
  </rv>
  <rv s="5">
    <fb>200.57</fb>
    <v>9</v>
  </rv>
  <rv s="5">
    <fb>44005</fb>
    <v>7</v>
  </rv>
  <rv s="5">
    <fb>30917447</fb>
    <v>8</v>
  </rv>
  <rv s="5">
    <fb>202.09</fb>
    <v>9</v>
  </rv>
  <rv s="5">
    <fb>203.95</fb>
    <v>9</v>
  </rv>
  <rv s="5">
    <fb>201.42500000000001</fb>
    <v>9</v>
  </rv>
  <rv s="5">
    <fb>201.91</fb>
    <v>9</v>
  </rv>
  <rv s="5">
    <fb>44006</fb>
    <v>7</v>
  </rv>
  <rv s="5">
    <fb>36740647</fb>
    <v>8</v>
  </rv>
  <rv s="5">
    <fb>201.60429999999999</fb>
    <v>9</v>
  </rv>
  <rv s="5">
    <fb>203.25</fb>
    <v>9</v>
  </rv>
  <rv s="5">
    <fb>196.56</fb>
    <v>9</v>
  </rv>
  <rv s="5">
    <fb>197.84</fb>
    <v>9</v>
  </rv>
  <rv s="5">
    <fb>44007</fb>
    <v>7</v>
  </rv>
  <rv s="5">
    <fb>27803933</fb>
    <v>8</v>
  </rv>
  <rv s="5">
    <fb>197.8</fb>
    <v>9</v>
  </rv>
  <rv s="5">
    <fb>200.61</fb>
    <v>9</v>
  </rv>
  <rv s="5">
    <fb>195.4675</fb>
    <v>9</v>
  </rv>
  <rv s="5">
    <fb>200.34</fb>
    <v>9</v>
  </rv>
  <rv s="5">
    <fb>44008</fb>
    <v>7</v>
  </rv>
  <rv s="5">
    <fb>54675780</fb>
    <v>8</v>
  </rv>
  <rv s="5">
    <fb>199.73</fb>
    <v>9</v>
  </rv>
  <rv s="5">
    <fb>199.89</fb>
    <v>9</v>
  </rv>
  <rv s="5">
    <fb>194.88</fb>
    <v>9</v>
  </rv>
  <rv s="5">
    <fb>196.33</fb>
    <v>9</v>
  </rv>
  <rv s="5">
    <fb>44011</fb>
    <v>7</v>
  </rv>
  <rv s="5">
    <fb>26701586</fb>
    <v>8</v>
  </rv>
  <rv s="5">
    <fb>195.78</fb>
    <v>9</v>
  </rv>
  <rv s="5">
    <fb>198.53</fb>
    <v>9</v>
  </rv>
  <rv s="5">
    <fb>193.55</fb>
    <v>9</v>
  </rv>
  <rv s="5">
    <fb>198.44</fb>
    <v>9</v>
  </rv>
  <rv s="5">
    <fb>44012</fb>
    <v>7</v>
  </rv>
  <rv s="5">
    <fb>34310283</fb>
    <v>8</v>
  </rv>
  <rv s="5">
    <fb>197.88159999999999</fb>
    <v>9</v>
  </rv>
  <rv s="5">
    <fb>204.4</fb>
    <v>9</v>
  </rv>
  <rv s="5">
    <fb>197.74</fb>
    <v>9</v>
  </rv>
  <rv s="5">
    <fb>203.51</fb>
    <v>9</v>
  </rv>
  <rv s="5">
    <fb>44013</fb>
    <v>7</v>
  </rv>
  <rv s="5">
    <fb>32061206</fb>
    <v>8</v>
  </rv>
  <rv s="5">
    <fb>203.14</fb>
    <v>9</v>
  </rv>
  <rv s="5">
    <fb>206.35</fb>
    <v>9</v>
  </rv>
  <rv s="5">
    <fb>201.77</fb>
    <v>9</v>
  </rv>
  <rv s="5">
    <fb>204.7</fb>
    <v>9</v>
  </rv>
  <rv s="5">
    <fb>44014</fb>
    <v>7</v>
  </rv>
  <rv s="5">
    <fb>29315762</fb>
    <v>8</v>
  </rv>
  <rv s="5">
    <fb>205.68</fb>
    <v>9</v>
  </rv>
  <rv s="5">
    <fb>208.02</fb>
    <v>9</v>
  </rv>
  <rv s="5">
    <fb>205</fb>
    <v>9</v>
  </rv>
  <rv s="5">
    <fb>206.26</fb>
    <v>9</v>
  </rv>
  <rv s="5">
    <fb>44018</fb>
    <v>7</v>
  </rv>
  <rv s="5">
    <fb>31897629</fb>
    <v>8</v>
  </rv>
  <rv s="5">
    <fb>208.83349999999999</fb>
    <v>9</v>
  </rv>
  <rv s="5">
    <fb>211.13</fb>
    <v>9</v>
  </rv>
  <rv s="5">
    <fb>208.09</fb>
    <v>9</v>
  </rv>
  <rv s="5">
    <fb>210.7</fb>
    <v>9</v>
  </rv>
  <rv s="5">
    <fb>44019</fb>
    <v>7</v>
  </rv>
  <rv s="5">
    <fb>33600732</fb>
    <v>8</v>
  </rv>
  <rv s="5">
    <fb>210.45</fb>
    <v>9</v>
  </rv>
  <rv s="5">
    <fb>214.67</fb>
    <v>9</v>
  </rv>
  <rv s="5">
    <fb>207.99</fb>
    <v>9</v>
  </rv>
  <rv s="5">
    <fb>208.25</fb>
    <v>9</v>
  </rv>
  <rv s="5">
    <fb>44020</fb>
    <v>7</v>
  </rv>
  <rv s="5">
    <fb>33600025</fb>
    <v>8</v>
  </rv>
  <rv s="5">
    <fb>210.07</fb>
    <v>9</v>
  </rv>
  <rv s="5">
    <fb>213.26</fb>
    <v>9</v>
  </rv>
  <rv s="5">
    <fb>208.69</fb>
    <v>9</v>
  </rv>
  <rv s="5">
    <fb>212.83</fb>
    <v>9</v>
  </rv>
  <rv s="5">
    <fb>44021</fb>
    <v>7</v>
  </rv>
  <rv s="5">
    <fb>33121681</fb>
    <v>8</v>
  </rv>
  <rv s="5">
    <fb>216.33</fb>
    <v>9</v>
  </rv>
  <rv s="5">
    <fb>216.38</fb>
    <v>9</v>
  </rv>
  <rv s="5">
    <fb>211.47</fb>
    <v>9</v>
  </rv>
  <rv s="5">
    <fb>214.32</fb>
    <v>9</v>
  </rv>
  <rv s="5">
    <fb>44022</fb>
    <v>7</v>
  </rv>
  <rv s="5">
    <fb>26177633</fb>
    <v>8</v>
  </rv>
  <rv s="5">
    <fb>213.62</fb>
    <v>9</v>
  </rv>
  <rv s="5">
    <fb>214.08</fb>
    <v>9</v>
  </rv>
  <rv s="5">
    <fb>211.08</fb>
    <v>9</v>
  </rv>
  <rv s="5">
    <fb>213.67</fb>
    <v>9</v>
  </rv>
  <rv s="5">
    <fb>44025</fb>
    <v>7</v>
  </rv>
  <rv s="5">
    <fb>38135606</fb>
    <v>8</v>
  </rv>
  <rv s="5">
    <fb>214.48</fb>
    <v>9</v>
  </rv>
  <rv s="5">
    <fb>215.8</fb>
    <v>9</v>
  </rv>
  <rv s="5">
    <fb>206.5</fb>
    <v>9</v>
  </rv>
  <rv s="5">
    <fb>207.07</fb>
    <v>9</v>
  </rv>
  <rv s="5">
    <fb>44026</fb>
    <v>7</v>
  </rv>
  <rv s="5">
    <fb>37591820</fb>
    <v>8</v>
  </rv>
  <rv s="5">
    <fb>206.13</fb>
    <v>9</v>
  </rv>
  <rv s="5">
    <fb>208.85</fb>
    <v>9</v>
  </rv>
  <rv s="5">
    <fb>202.03</fb>
    <v>9</v>
  </rv>
  <rv s="5">
    <fb>208.35</fb>
    <v>9</v>
  </rv>
  <rv s="5">
    <fb>44027</fb>
    <v>7</v>
  </rv>
  <rv s="5">
    <fb>32179409</fb>
    <v>8</v>
  </rv>
  <rv s="5">
    <fb>209.56</fb>
    <v>9</v>
  </rv>
  <rv s="5">
    <fb>211.33</fb>
    <v>9</v>
  </rv>
  <rv s="5">
    <fb>205.03</fb>
    <v>9</v>
  </rv>
  <rv s="5">
    <fb>208.04</fb>
    <v>9</v>
  </rv>
  <rv s="5">
    <fb>44028</fb>
    <v>7</v>
  </rv>
  <rv s="5">
    <fb>29940653</fb>
    <v>8</v>
  </rv>
  <rv s="5">
    <fb>205.4</fb>
    <v>9</v>
  </rv>
  <rv s="5">
    <fb>205.7</fb>
    <v>9</v>
  </rv>
  <rv s="5">
    <fb>202.31</fb>
    <v>9</v>
  </rv>
  <rv s="5">
    <fb>203.92</fb>
    <v>9</v>
  </rv>
  <rv s="5">
    <fb>44029</fb>
    <v>7</v>
  </rv>
  <rv s="5">
    <fb>31635281</fb>
    <v>8</v>
  </rv>
  <rv s="5">
    <fb>204.47</fb>
    <v>9</v>
  </rv>
  <rv s="5">
    <fb>205.04</fb>
    <v>9</v>
  </rv>
  <rv s="5">
    <fb>201.39</fb>
    <v>9</v>
  </rv>
  <rv s="5">
    <fb>202.88</fb>
    <v>9</v>
  </rv>
  <rv s="5">
    <fb>44032</fb>
    <v>7</v>
  </rv>
  <rv s="5">
    <fb>36884836</fb>
    <v>8</v>
  </rv>
  <rv s="5">
    <fb>212.3</fb>
    <v>9</v>
  </rv>
  <rv s="5">
    <fb>203.01</fb>
    <v>9</v>
  </rv>
  <rv s="5">
    <fb>211.6</fb>
    <v>9</v>
  </rv>
  <rv s="5">
    <fb>44033</fb>
    <v>7</v>
  </rv>
  <rv s="5">
    <fb>38105777</fb>
    <v>8</v>
  </rv>
  <rv s="5">
    <fb>213.66</fb>
    <v>9</v>
  </rv>
  <rv s="5">
    <fb>213.94</fb>
    <v>9</v>
  </rv>
  <rv s="5">
    <fb>208.03</fb>
    <v>9</v>
  </rv>
  <rv s="5">
    <fb>208.75</fb>
    <v>9</v>
  </rv>
  <rv s="5">
    <fb>44034</fb>
    <v>7</v>
  </rv>
  <rv s="5">
    <fb>49605692</fb>
    <v>8</v>
  </rv>
  <rv s="5">
    <fb>209.2</fb>
    <v>9</v>
  </rv>
  <rv s="5">
    <fb>208.39</fb>
    <v>9</v>
  </rv>
  <rv s="5">
    <fb>211.75</fb>
    <v>9</v>
  </rv>
  <rv s="5">
    <fb>44035</fb>
    <v>7</v>
  </rv>
  <rv s="5">
    <fb>67457035</fb>
    <v>8</v>
  </rv>
  <rv s="5">
    <fb>207.19</fb>
    <v>9</v>
  </rv>
  <rv s="5">
    <fb>210.92</fb>
    <v>9</v>
  </rv>
  <rv s="5">
    <fb>202.15</fb>
    <v>9</v>
  </rv>
  <rv s="5">
    <fb>202.54</fb>
    <v>9</v>
  </rv>
  <rv s="5">
    <fb>44036</fb>
    <v>7</v>
  </rv>
  <rv s="5">
    <fb>39826989</fb>
    <v>8</v>
  </rv>
  <rv s="5">
    <fb>200.42</fb>
    <v>9</v>
  </rv>
  <rv s="5">
    <fb>202.86</fb>
    <v>9</v>
  </rv>
  <rv s="5">
    <fb>197.51</fb>
    <v>9</v>
  </rv>
  <rv s="5">
    <fb>201.3</fb>
    <v>9</v>
  </rv>
  <rv s="5">
    <fb>44039</fb>
    <v>7</v>
  </rv>
  <rv s="5">
    <fb>30160867</fb>
    <v>8</v>
  </rv>
  <rv s="5">
    <fb>201.47</fb>
    <v>9</v>
  </rv>
  <rv s="5">
    <fb>203.97</fb>
    <v>9</v>
  </rv>
  <rv s="5">
    <fb>200.86</fb>
    <v>9</v>
  </rv>
  <rv s="5">
    <fb>203.85</fb>
    <v>9</v>
  </rv>
  <rv s="5">
    <fb>44040</fb>
    <v>7</v>
  </rv>
  <rv s="5">
    <fb>23251388</fb>
    <v>8</v>
  </rv>
  <rv s="5">
    <fb>203.61</fb>
    <v>9</v>
  </rv>
  <rv s="5">
    <fb>201.74</fb>
    <v>9</v>
  </rv>
  <rv s="5">
    <fb>202.02</fb>
    <v>9</v>
  </rv>
  <rv s="5">
    <fb>44041</fb>
    <v>7</v>
  </rv>
  <rv s="5">
    <fb>19632602</fb>
    <v>8</v>
  </rv>
  <rv s="5">
    <fb>202.5</fb>
    <v>9</v>
  </rv>
  <rv s="5">
    <fb>204.65</fb>
    <v>9</v>
  </rv>
  <rv s="5">
    <fb>202.01</fb>
    <v>9</v>
  </rv>
  <rv s="5">
    <fb>204.06</fb>
    <v>9</v>
  </rv>
  <rv s="5">
    <fb>44042</fb>
    <v>7</v>
  </rv>
  <rv s="5">
    <fb>25079596</fb>
    <v>8</v>
  </rv>
  <rv s="5">
    <fb>201</fb>
    <v>9</v>
  </rv>
  <rv s="5">
    <fb>204.46</fb>
    <v>9</v>
  </rv>
  <rv s="5">
    <fb>199.57</fb>
    <v>9</v>
  </rv>
  <rv s="5">
    <fb>203.9</fb>
    <v>9</v>
  </rv>
  <rv s="5">
    <fb>44043</fb>
    <v>7</v>
  </rv>
  <rv s="5">
    <fb>51247969</fb>
    <v>8</v>
  </rv>
  <rv s="5">
    <fb>205.1</fb>
    <v>9</v>
  </rv>
  <rv s="5">
    <fb>199.01</fb>
    <v>9</v>
  </rv>
  <rv s="5">
    <fb>205.01</fb>
    <v>9</v>
  </rv>
  <rv s="5">
    <fb>44046</fb>
    <v>7</v>
  </rv>
  <rv s="5">
    <fb>78983009</fb>
    <v>8</v>
  </rv>
  <rv s="5">
    <fb>211.52</fb>
    <v>9</v>
  </rv>
  <rv s="5">
    <fb>217.64</fb>
    <v>9</v>
  </rv>
  <rv s="5">
    <fb>210.44</fb>
    <v>9</v>
  </rv>
  <rv s="5">
    <fb>216.54</fb>
    <v>9</v>
  </rv>
  <rv s="5">
    <fb>44047</fb>
    <v>7</v>
  </rv>
  <rv s="5">
    <fb>49280056</fb>
    <v>8</v>
  </rv>
  <rv s="5">
    <fb>214.17</fb>
    <v>9</v>
  </rv>
  <rv s="5">
    <fb>214.77</fb>
    <v>9</v>
  </rv>
  <rv s="5">
    <fb>210.31</fb>
    <v>9</v>
  </rv>
  <rv s="5">
    <fb>213.29</fb>
    <v>9</v>
  </rv>
  <rv s="5">
    <fb>44048</fb>
    <v>7</v>
  </rv>
  <rv s="5">
    <fb>28858621</fb>
    <v>8</v>
  </rv>
  <rv s="5">
    <fb>214.9</fb>
    <v>9</v>
  </rv>
  <rv s="5">
    <fb>215</fb>
    <v>9</v>
  </rv>
  <rv s="5">
    <fb>211.57</fb>
    <v>9</v>
  </rv>
  <rv s="5">
    <fb>212.94</fb>
    <v>9</v>
  </rv>
  <rv s="5">
    <fb>44049</fb>
    <v>7</v>
  </rv>
  <rv s="5">
    <fb>32656843</fb>
    <v>8</v>
  </rv>
  <rv s="5">
    <fb>212.34</fb>
    <v>9</v>
  </rv>
  <rv s="5">
    <fb>216.37049999999999</fb>
    <v>9</v>
  </rv>
  <rv s="5">
    <fb>211.55</fb>
    <v>9</v>
  </rv>
  <rv s="5">
    <fb>216.35</fb>
    <v>9</v>
  </rv>
  <rv s="5">
    <fb>44050</fb>
    <v>7</v>
  </rv>
  <rv s="5">
    <fb>27820421</fb>
    <v>8</v>
  </rv>
  <rv s="5">
    <fb>214.85</fb>
    <v>9</v>
  </rv>
  <rv s="5">
    <fb>215.7</fb>
    <v>9</v>
  </rv>
  <rv s="5">
    <fb>210.93</fb>
    <v>9</v>
  </rv>
  <rv s="5">
    <fb>212.48</fb>
    <v>9</v>
  </rv>
  <rv s="5">
    <fb>44053</fb>
    <v>7</v>
  </rv>
  <rv s="5">
    <fb>36716462</fb>
    <v>8</v>
  </rv>
  <rv s="5">
    <fb>211.67</fb>
    <v>9</v>
  </rv>
  <rv s="5">
    <fb>211.88</fb>
    <v>9</v>
  </rv>
  <rv s="5">
    <fb>44054</fb>
    <v>7</v>
  </rv>
  <rv s="5">
    <fb>36446459</fb>
    <v>8</v>
  </rv>
  <rv s="5">
    <fb>207.155</fb>
    <v>9</v>
  </rv>
  <rv s="5">
    <fb>207.65</fb>
    <v>9</v>
  </rv>
  <rv s="5">
    <fb>203.38</fb>
    <v>9</v>
  </rv>
  <rv s="5">
    <fb>44055</fb>
    <v>7</v>
  </rv>
  <rv s="5">
    <fb>28041364</fb>
    <v>8</v>
  </rv>
  <rv s="5">
    <fb>205.29</fb>
    <v>9</v>
  </rv>
  <rv s="5">
    <fb>210.28</fb>
    <v>9</v>
  </rv>
  <rv s="5">
    <fb>204.75</fb>
    <v>9</v>
  </rv>
  <rv s="5">
    <fb>209.19</fb>
    <v>9</v>
  </rv>
  <rv s="5">
    <fb>44056</fb>
    <v>7</v>
  </rv>
  <rv s="5">
    <fb>22588870</fb>
    <v>8</v>
  </rv>
  <rv s="5">
    <fb>209.44</fb>
    <v>9</v>
  </rv>
  <rv s="5">
    <fb>211.35</fb>
    <v>9</v>
  </rv>
  <rv s="5">
    <fb>208.15</fb>
    <v>9</v>
  </rv>
  <rv s="5">
    <fb>208.7</fb>
    <v>9</v>
  </rv>
  <rv s="5">
    <fb>44057</fb>
    <v>7</v>
  </rv>
  <rv s="5">
    <fb>17958936</fb>
    <v>8</v>
  </rv>
  <rv s="5">
    <fb>208.76</fb>
    <v>9</v>
  </rv>
  <rv s="5">
    <fb>209.59</fb>
    <v>9</v>
  </rv>
  <rv s="5">
    <fb>207.51</fb>
    <v>9</v>
  </rv>
  <rv s="5">
    <fb>208.9</fb>
    <v>9</v>
  </rv>
  <rv s="5">
    <fb>44060</fb>
    <v>7</v>
  </rv>
  <rv s="5">
    <fb>20184757</fb>
    <v>8</v>
  </rv>
  <rv s="5">
    <fb>209.6</fb>
    <v>9</v>
  </rv>
  <rv s="5">
    <fb>211.1874</fb>
    <v>9</v>
  </rv>
  <rv s="5">
    <fb>208.91499999999999</fb>
    <v>9</v>
  </rv>
  <rv s="5">
    <fb>44061</fb>
    <v>7</v>
  </rv>
  <rv s="5">
    <fb>21336167</fb>
    <v>8</v>
  </rv>
  <rv s="5">
    <fb>210.53</fb>
    <v>9</v>
  </rv>
  <rv s="5">
    <fb>212.36</fb>
    <v>9</v>
  </rv>
  <rv s="5">
    <fb>209.21</fb>
    <v>9</v>
  </rv>
  <rv s="5">
    <fb>211.49</fb>
    <v>9</v>
  </rv>
  <rv s="5">
    <fb>44062</fb>
    <v>7</v>
  </rv>
  <rv s="5">
    <fb>27627561</fb>
    <v>8</v>
  </rv>
  <rv s="5">
    <fb>212.1</fb>
    <v>9</v>
  </rv>
  <rv s="5">
    <fb>209.25</fb>
    <v>9</v>
  </rv>
  <rv s="5">
    <fb>209.7</fb>
    <v>9</v>
  </rv>
  <rv s="5">
    <fb>44063</fb>
    <v>7</v>
  </rv>
  <rv s="5">
    <fb>26981478</fb>
    <v>8</v>
  </rv>
  <rv s="5">
    <fb>209.54</fb>
    <v>9</v>
  </rv>
  <rv s="5">
    <fb>208.91</fb>
    <v>9</v>
  </rv>
  <rv s="5">
    <fb>214.58</fb>
    <v>9</v>
  </rv>
  <rv s="5">
    <fb>44064</fb>
    <v>7</v>
  </rv>
  <rv s="5">
    <fb>36249319</fb>
    <v>8</v>
  </rv>
  <rv s="5">
    <fb>213.86</fb>
    <v>9</v>
  </rv>
  <rv s="5">
    <fb>216.25</fb>
    <v>9</v>
  </rv>
  <rv s="5">
    <fb>212.85</fb>
    <v>9</v>
  </rv>
  <rv s="5">
    <fb>213.02</fb>
    <v>9</v>
  </rv>
  <rv s="5">
    <fb>44067</fb>
    <v>7</v>
  </rv>
  <rv s="5">
    <fb>25460147</fb>
    <v>8</v>
  </rv>
  <rv s="5">
    <fb>214.79</fb>
    <v>9</v>
  </rv>
  <rv s="5">
    <fb>215.52</fb>
    <v>9</v>
  </rv>
  <rv s="5">
    <fb>212.43</fb>
    <v>9</v>
  </rv>
  <rv s="5">
    <fb>213.69</fb>
    <v>9</v>
  </rv>
  <rv s="5">
    <fb>44068</fb>
    <v>7</v>
  </rv>
  <rv s="5">
    <fb>23043696</fb>
    <v>8</v>
  </rv>
  <rv s="5">
    <fb>213.1</fb>
    <v>9</v>
  </rv>
  <rv s="5">
    <fb>216.61</fb>
    <v>9</v>
  </rv>
  <rv s="5">
    <fb>216.47</fb>
    <v>9</v>
  </rv>
  <rv s="5">
    <fb>44069</fb>
    <v>7</v>
  </rv>
  <rv s="5">
    <fb>39600828</fb>
    <v>8</v>
  </rv>
  <rv s="5">
    <fb>217.88</fb>
    <v>9</v>
  </rv>
  <rv s="5">
    <fb>222.09</fb>
    <v>9</v>
  </rv>
  <rv s="5">
    <fb>217.36</fb>
    <v>9</v>
  </rv>
  <rv s="5">
    <fb>221.15</fb>
    <v>9</v>
  </rv>
  <rv s="5">
    <fb>44070</fb>
    <v>7</v>
  </rv>
  <rv s="5">
    <fb>57602195</fb>
    <v>8</v>
  </rv>
  <rv s="5">
    <fb>222.89</fb>
    <v>9</v>
  </rv>
  <rv s="5">
    <fb>231.15</fb>
    <v>9</v>
  </rv>
  <rv s="5">
    <fb>219.4</fb>
    <v>9</v>
  </rv>
  <rv s="5">
    <fb>226.58</fb>
    <v>9</v>
  </rv>
  <rv s="5">
    <fb>44071</fb>
    <v>7</v>
  </rv>
  <rv s="5">
    <fb>26292896</fb>
    <v>8</v>
  </rv>
  <rv s="5">
    <fb>228.18</fb>
    <v>9</v>
  </rv>
  <rv s="5">
    <fb>230.64400000000001</fb>
    <v>9</v>
  </rv>
  <rv s="5">
    <fb>228.91</fb>
    <v>9</v>
  </rv>
  <rv s="5">
    <fb>44074</fb>
    <v>7</v>
  </rv>
  <rv s="5">
    <fb>28774156</fb>
    <v>8</v>
  </rv>
  <rv s="5">
    <fb>227</fb>
    <v>9</v>
  </rv>
  <rv s="5">
    <fb>228.7</fb>
    <v>9</v>
  </rv>
  <rv s="5">
    <fb>224.31</fb>
    <v>9</v>
  </rv>
  <rv s="5">
    <fb>225.53</fb>
    <v>9</v>
  </rv>
  <rv s="5">
    <fb>44075</fb>
    <v>7</v>
  </rv>
  <rv s="5">
    <fb>25791235</fb>
    <v>8</v>
  </rv>
  <rv s="5">
    <fb>225.51</fb>
    <v>9</v>
  </rv>
  <rv s="5">
    <fb>227.45</fb>
    <v>9</v>
  </rv>
  <rv s="5">
    <fb>224.43</fb>
    <v>9</v>
  </rv>
  <rv s="5">
    <fb>227.27</fb>
    <v>9</v>
  </rv>
  <rv s="5">
    <fb>44076</fb>
    <v>7</v>
  </rv>
  <rv s="5">
    <fb>34080839</fb>
    <v>8</v>
  </rv>
  <rv s="5">
    <fb>227.97</fb>
    <v>9</v>
  </rv>
  <rv s="5">
    <fb>232.86</fb>
    <v>9</v>
  </rv>
  <rv s="5">
    <fb>227.35</fb>
    <v>9</v>
  </rv>
  <rv s="5">
    <fb>231.65</fb>
    <v>9</v>
  </rv>
  <rv s="5">
    <fb>44077</fb>
    <v>7</v>
  </rv>
  <rv s="5">
    <fb>58400288</fb>
    <v>8</v>
  </rv>
  <rv s="5">
    <fb>229.27</fb>
    <v>9</v>
  </rv>
  <rv s="5">
    <fb>229.31</fb>
    <v>9</v>
  </rv>
  <rv s="5">
    <fb>214.96019999999999</fb>
    <v>9</v>
  </rv>
  <rv s="5">
    <fb>217.3</fb>
    <v>9</v>
  </rv>
  <rv s="5">
    <fb>44078</fb>
    <v>7</v>
  </rv>
  <rv s="5">
    <fb>59664072</fb>
    <v>8</v>
  </rv>
  <rv s="5">
    <fb>215.1</fb>
    <v>9</v>
  </rv>
  <rv s="5">
    <fb>218.35990000000001</fb>
    <v>9</v>
  </rv>
  <rv s="5">
    <fb>205.19</fb>
    <v>9</v>
  </rv>
  <rv s="5">
    <fb>214.25</fb>
    <v>9</v>
  </rv>
  <rv s="5">
    <fb>44082</fb>
    <v>7</v>
  </rv>
  <rv s="5">
    <fb>52924330</fb>
    <v>8</v>
  </rv>
  <rv s="5">
    <fb>210.03</fb>
    <v>9</v>
  </rv>
  <rv s="5">
    <fb>202.2</fb>
    <v>9</v>
  </rv>
  <rv s="5">
    <fb>202.66</fb>
    <v>9</v>
  </rv>
  <rv s="5">
    <fb>44083</fb>
    <v>7</v>
  </rv>
  <rv s="5">
    <fb>45678986</fb>
    <v>8</v>
  </rv>
  <rv s="5">
    <fb>207.6</fb>
    <v>9</v>
  </rv>
  <rv s="5">
    <fb>214.8399</fb>
    <v>9</v>
  </rv>
  <rv s="5">
    <fb>206.7</fb>
    <v>9</v>
  </rv>
  <rv s="5">
    <fb>211.29</fb>
    <v>9</v>
  </rv>
  <rv s="5">
    <fb>44084</fb>
    <v>7</v>
  </rv>
  <rv s="5">
    <fb>35461514</fb>
    <v>8</v>
  </rv>
  <rv s="5">
    <fb>213.4</fb>
    <v>9</v>
  </rv>
  <rv s="5">
    <fb>214.74</fb>
    <v>9</v>
  </rv>
  <rv s="5">
    <fb>204.11</fb>
    <v>9</v>
  </rv>
  <rv s="5">
    <fb>205.37</fb>
    <v>9</v>
  </rv>
  <rv s="5">
    <fb>44085</fb>
    <v>7</v>
  </rv>
  <rv s="5">
    <fb>33620073</fb>
    <v>8</v>
  </rv>
  <rv s="5">
    <fb>207.2</fb>
    <v>9</v>
  </rv>
  <rv s="5">
    <fb>208.63</fb>
    <v>9</v>
  </rv>
  <rv s="5">
    <fb>201.24</fb>
    <v>9</v>
  </rv>
  <rv s="5">
    <fb>204.03</fb>
    <v>9</v>
  </rv>
  <rv s="5">
    <fb>44088</fb>
    <v>7</v>
  </rv>
  <rv s="5">
    <fb>30375768</fb>
    <v>8</v>
  </rv>
  <rv s="5">
    <fb>204.24</fb>
    <v>9</v>
  </rv>
  <rv s="5">
    <fb>205.41</fb>
    <v>9</v>
  </rv>
  <rv s="5">
    <fb>44089</fb>
    <v>7</v>
  </rv>
  <rv s="5">
    <fb>21823942</fb>
    <v>8</v>
  </rv>
  <rv s="5">
    <fb>208.42</fb>
    <v>9</v>
  </rv>
  <rv s="5">
    <fb>209.78</fb>
    <v>9</v>
  </rv>
  <rv s="5">
    <fb>206.93</fb>
    <v>9</v>
  </rv>
  <rv s="5">
    <fb>208.78</fb>
    <v>9</v>
  </rv>
  <rv s="5">
    <fb>44090</fb>
    <v>7</v>
  </rv>
  <rv s="5">
    <fb>26372464</fb>
    <v>8</v>
  </rv>
  <rv s="5">
    <fb>210.62</fb>
    <v>9</v>
  </rv>
  <rv s="5">
    <fb>210.65</fb>
    <v>9</v>
  </rv>
  <rv s="5">
    <fb>204.64</fb>
    <v>9</v>
  </rv>
  <rv s="5">
    <fb>205.05</fb>
    <v>9</v>
  </rv>
  <rv s="5">
    <fb>44091</fb>
    <v>7</v>
  </rv>
  <rv s="5">
    <fb>34011257</fb>
    <v>8</v>
  </rv>
  <rv s="5">
    <fb>200.05</fb>
    <v>9</v>
  </rv>
  <rv s="5">
    <fb>204.33</fb>
    <v>9</v>
  </rv>
  <rv s="5">
    <fb>199.96</fb>
    <v>9</v>
  </rv>
  <rv s="5">
    <fb>202.91</fb>
    <v>9</v>
  </rv>
  <rv s="5">
    <fb>44092</fb>
    <v>7</v>
  </rv>
  <rv s="5">
    <fb>55225326</fb>
    <v>8</v>
  </rv>
  <rv s="5">
    <fb>202.8</fb>
    <v>9</v>
  </rv>
  <rv s="5">
    <fb>203.65</fb>
    <v>9</v>
  </rv>
  <rv s="5">
    <fb>196.25</fb>
    <v>9</v>
  </rv>
  <rv s="5">
    <fb>200.39</fb>
    <v>9</v>
  </rv>
  <rv s="5">
    <fb>44095</fb>
    <v>7</v>
  </rv>
  <rv s="5">
    <fb>39839657</fb>
    <v>8</v>
  </rv>
  <rv s="5">
    <fb>197.19</fb>
    <v>9</v>
  </rv>
  <rv s="5">
    <fb>202.71</fb>
    <v>9</v>
  </rv>
  <rv s="5">
    <fb>196.38</fb>
    <v>9</v>
  </rv>
  <rv s="5">
    <fb>44096</fb>
    <v>7</v>
  </rv>
  <rv s="5">
    <fb>33517065</fb>
    <v>8</v>
  </rv>
  <rv s="5">
    <fb>205.06</fb>
    <v>9</v>
  </rv>
  <rv s="5">
    <fb>208.1</fb>
    <v>9</v>
  </rv>
  <rv s="5">
    <fb>202.07499999999999</fb>
    <v>9</v>
  </rv>
  <rv s="5">
    <fb>207.42</fb>
    <v>9</v>
  </rv>
  <rv s="5">
    <fb>44097</fb>
    <v>7</v>
  </rv>
  <rv s="5">
    <fb>30803780</fb>
    <v>8</v>
  </rv>
  <rv s="5">
    <fb>207.9</fb>
    <v>9</v>
  </rv>
  <rv s="5">
    <fb>200.03</fb>
    <v>9</v>
  </rv>
  <rv s="5">
    <fb>200.59</fb>
    <v>9</v>
  </rv>
  <rv s="5">
    <fb>44098</fb>
    <v>7</v>
  </rv>
  <rv s="5">
    <fb>31202493</fb>
    <v>8</v>
  </rv>
  <rv s="5">
    <fb>199.85</fb>
    <v>9</v>
  </rv>
  <rv s="5">
    <fb>205.57</fb>
    <v>9</v>
  </rv>
  <rv s="5">
    <fb>199.2</fb>
    <v>9</v>
  </rv>
  <rv s="5">
    <fb>203.19</fb>
    <v>9</v>
  </rv>
  <rv s="5">
    <fb>44099</fb>
    <v>7</v>
  </rv>
  <rv s="5">
    <fb>29437312</fb>
    <v>8</v>
  </rv>
  <rv s="5">
    <fb>203.55</fb>
    <v>9</v>
  </rv>
  <rv s="5">
    <fb>209.04</fb>
    <v>9</v>
  </rv>
  <rv s="5">
    <fb>207.82</fb>
    <v>9</v>
  </rv>
  <rv s="5">
    <fb>44102</fb>
    <v>7</v>
  </rv>
  <rv s="5">
    <fb>32004936</fb>
    <v>8</v>
  </rv>
  <rv s="5">
    <fb>210.88</fb>
    <v>9</v>
  </rv>
  <rv s="5">
    <fb>212.57</fb>
    <v>9</v>
  </rv>
  <rv s="5">
    <fb>208.06</fb>
    <v>9</v>
  </rv>
  <rv s="5">
    <fb>44103</fb>
    <v>7</v>
  </rv>
  <rv s="5">
    <fb>24464472</fb>
    <v>8</v>
  </rv>
  <rv s="5">
    <fb>209.35</fb>
    <v>9</v>
  </rv>
  <rv s="5">
    <fb>206.81</fb>
    <v>9</v>
  </rv>
  <rv s="5">
    <fb>207.26</fb>
    <v>9</v>
  </rv>
  <rv s="5">
    <fb>44104</fb>
    <v>7</v>
  </rv>
  <rv s="5">
    <fb>33829088</fb>
    <v>8</v>
  </rv>
  <rv s="5">
    <fb>207.73</fb>
    <v>9</v>
  </rv>
  <rv s="5">
    <fb>211.98</fb>
    <v>9</v>
  </rv>
  <rv s="5">
    <fb>206.54</fb>
    <v>9</v>
  </rv>
  <rv s="5">
    <fb>210.33</fb>
    <v>9</v>
  </rv>
  <rv s="5">
    <fb>44105</fb>
    <v>7</v>
  </rv>
  <rv s="5">
    <fb>27158418</fb>
    <v>8</v>
  </rv>
  <rv s="5">
    <fb>213.49</fb>
    <v>9</v>
  </rv>
  <rv s="5">
    <fb>213.99</fb>
    <v>9</v>
  </rv>
  <rv s="5">
    <fb>211.32</fb>
    <v>9</v>
  </rv>
  <rv s="5">
    <fb>212.46</fb>
    <v>9</v>
  </rv>
  <rv s="5">
    <fb>44106</fb>
    <v>7</v>
  </rv>
  <rv s="5">
    <fb>33154781</fb>
    <v>8</v>
  </rv>
  <rv s="5">
    <fb>208</fb>
    <v>9</v>
  </rv>
  <rv s="5">
    <fb>210.99</fb>
    <v>9</v>
  </rv>
  <rv s="5">
    <fb>205.54</fb>
    <v>9</v>
  </rv>
  <rv s="5">
    <fb>206.19</fb>
    <v>9</v>
  </rv>
  <rv s="5">
    <fb>44109</fb>
    <v>7</v>
  </rv>
  <rv s="5">
    <fb>21331561</fb>
    <v>8</v>
  </rv>
  <rv s="5">
    <fb>207.22</fb>
    <v>9</v>
  </rv>
  <rv s="5">
    <fb>210.41</fb>
    <v>9</v>
  </rv>
  <rv s="5">
    <fb>206.98</fb>
    <v>9</v>
  </rv>
  <rv s="5">
    <fb>210.38</fb>
    <v>9</v>
  </rv>
  <rv s="5">
    <fb>44110</fb>
    <v>7</v>
  </rv>
  <rv s="5">
    <fb>28554261</fb>
    <v>8</v>
  </rv>
  <rv s="5">
    <fb>208.82</fb>
    <v>9</v>
  </rv>
  <rv s="5">
    <fb>210.18</fb>
    <v>9</v>
  </rv>
  <rv s="5">
    <fb>204.82</fb>
    <v>9</v>
  </rv>
  <rv s="5">
    <fb>205.91</fb>
    <v>9</v>
  </rv>
  <rv s="5">
    <fb>44111</fb>
    <v>7</v>
  </rv>
  <rv s="5">
    <fb>25681054</fb>
    <v>8</v>
  </rv>
  <rv s="5">
    <fb>207.06</fb>
    <v>9</v>
  </rv>
  <rv s="5">
    <fb>210.11</fb>
    <v>9</v>
  </rv>
  <rv s="5">
    <fb>206.72</fb>
    <v>9</v>
  </rv>
  <rv s="5">
    <fb>209.83</fb>
    <v>9</v>
  </rv>
  <rv s="5">
    <fb>44112</fb>
    <v>7</v>
  </rv>
  <rv s="5">
    <fb>19925837</fb>
    <v>8</v>
  </rv>
  <rv s="5">
    <fb>210.51</fb>
    <v>9</v>
  </rv>
  <rv s="5">
    <fb>211.19</fb>
    <v>9</v>
  </rv>
  <rv s="5">
    <fb>208.32</fb>
    <v>9</v>
  </rv>
  <rv s="5">
    <fb>210.58</fb>
    <v>9</v>
  </rv>
  <rv s="5">
    <fb>44113</fb>
    <v>7</v>
  </rv>
  <rv s="5">
    <fb>26458047</fb>
    <v>8</v>
  </rv>
  <rv s="5">
    <fb>211.23</fb>
    <v>9</v>
  </rv>
  <rv s="5">
    <fb>215.86</fb>
    <v>9</v>
  </rv>
  <rv s="5">
    <fb>215.81</fb>
    <v>9</v>
  </rv>
  <rv s="5">
    <fb>44116</fb>
    <v>7</v>
  </rv>
  <rv s="5">
    <fb>40461368</fb>
    <v>8</v>
  </rv>
  <rv s="5">
    <fb>218.79</fb>
    <v>9</v>
  </rv>
  <rv s="5">
    <fb>223.86</fb>
    <v>9</v>
  </rv>
  <rv s="5">
    <fb>216.81</fb>
    <v>9</v>
  </rv>
  <rv s="5">
    <fb>221.4</fb>
    <v>9</v>
  </rv>
  <rv s="5">
    <fb>44117</fb>
    <v>7</v>
  </rv>
  <rv s="5">
    <fb>28950843</fb>
    <v>8</v>
  </rv>
  <rv s="5">
    <fb>222.72</fb>
    <v>9</v>
  </rv>
  <rv s="5">
    <fb>225.21</fb>
    <v>9</v>
  </rv>
  <rv s="5">
    <fb>220.43</fb>
    <v>9</v>
  </rv>
  <rv s="5">
    <fb>222.86</fb>
    <v>9</v>
  </rv>
  <rv s="5">
    <fb>44118</fb>
    <v>7</v>
  </rv>
  <rv s="5">
    <fb>23451713</fb>
    <v>8</v>
  </rv>
  <rv s="5">
    <fb>223</fb>
    <v>9</v>
  </rv>
  <rv s="5">
    <fb>224.22</fb>
    <v>9</v>
  </rv>
  <rv s="5">
    <fb>219.13</fb>
    <v>9</v>
  </rv>
  <rv s="5">
    <fb>220.86</fb>
    <v>9</v>
  </rv>
  <rv s="5">
    <fb>44119</fb>
    <v>7</v>
  </rv>
  <rv s="5">
    <fb>22733064</fb>
    <v>8</v>
  </rv>
  <rv s="5">
    <fb>217.1</fb>
    <v>9</v>
  </rv>
  <rv s="5">
    <fb>220.36</fb>
    <v>9</v>
  </rv>
  <rv s="5">
    <fb>216.01</fb>
    <v>9</v>
  </rv>
  <rv s="5">
    <fb>219.66</fb>
    <v>9</v>
  </rv>
  <rv s="5">
    <fb>44120</fb>
    <v>7</v>
  </rv>
  <rv s="5">
    <fb>26057882</fb>
    <v>8</v>
  </rv>
  <rv s="5">
    <fb>220.15</fb>
    <v>9</v>
  </rv>
  <rv s="5">
    <fb>222.29</fb>
    <v>9</v>
  </rv>
  <rv s="5">
    <fb>219.32</fb>
    <v>9</v>
  </rv>
  <rv s="5">
    <fb>44123</fb>
    <v>7</v>
  </rv>
  <rv s="5">
    <fb>27625841</fb>
    <v>8</v>
  </rv>
  <rv s="5">
    <fb>220.41499999999999</fb>
    <v>9</v>
  </rv>
  <rv s="5">
    <fb>222.3</fb>
    <v>9</v>
  </rv>
  <rv s="5">
    <fb>213.72</fb>
    <v>9</v>
  </rv>
  <rv s="5">
    <fb>214.22</fb>
    <v>9</v>
  </rv>
  <rv s="5">
    <fb>44124</fb>
    <v>7</v>
  </rv>
  <rv s="5">
    <fb>22753511</fb>
    <v>8</v>
  </rv>
  <rv s="5">
    <fb>217.37</fb>
    <v>9</v>
  </rv>
  <rv s="5">
    <fb>213.09010000000001</fb>
    <v>9</v>
  </rv>
  <rv s="5">
    <fb>214.65</fb>
    <v>9</v>
  </rv>
  <rv s="5">
    <fb>44125</fb>
    <v>7</v>
  </rv>
  <rv s="5">
    <fb>22724906</fb>
    <v>8</v>
  </rv>
  <rv s="5">
    <fb>213.12</fb>
    <v>9</v>
  </rv>
  <rv s="5">
    <fb>216.92</fb>
    <v>9</v>
  </rv>
  <rv s="5">
    <fb>214.8</fb>
    <v>9</v>
  </rv>
  <rv s="5">
    <fb>44126</fb>
    <v>7</v>
  </rv>
  <rv s="5">
    <fb>22351450</fb>
    <v>8</v>
  </rv>
  <rv s="5">
    <fb>213.93</fb>
    <v>9</v>
  </rv>
  <rv s="5">
    <fb>216.05500000000001</fb>
    <v>9</v>
  </rv>
  <rv s="5">
    <fb>211.7</fb>
    <v>9</v>
  </rv>
  <rv s="5">
    <fb>214.89</fb>
    <v>9</v>
  </rv>
  <rv s="5">
    <fb>44127</fb>
    <v>7</v>
  </rv>
  <rv s="5">
    <fb>18879608</fb>
    <v>8</v>
  </rv>
  <rv s="5">
    <fb>215.03</fb>
    <v>9</v>
  </rv>
  <rv s="5">
    <fb>216.28</fb>
    <v>9</v>
  </rv>
  <rv s="5">
    <fb>213.16</fb>
    <v>9</v>
  </rv>
  <rv s="5">
    <fb>216.23</fb>
    <v>9</v>
  </rv>
  <rv s="5">
    <fb>44130</fb>
    <v>7</v>
  </rv>
  <rv s="5">
    <fb>37111561</fb>
    <v>8</v>
  </rv>
  <rv s="5">
    <fb>213.85</fb>
    <v>9</v>
  </rv>
  <rv s="5">
    <fb>216.3399</fb>
    <v>9</v>
  </rv>
  <rv s="5">
    <fb>210.08</fb>
    <v>9</v>
  </rv>
  <rv s="5">
    <fb>44131</fb>
    <v>7</v>
  </rv>
  <rv s="5">
    <fb>36700325</fb>
    <v>8</v>
  </rv>
  <rv s="5">
    <fb>211.59</fb>
    <v>9</v>
  </rv>
  <rv s="5">
    <fb>210.32900000000001</fb>
    <v>9</v>
  </rv>
  <rv s="5">
    <fb>213.25</fb>
    <v>9</v>
  </rv>
  <rv s="5">
    <fb>44132</fb>
    <v>7</v>
  </rv>
  <rv s="5">
    <fb>51195593</fb>
    <v>8</v>
  </rv>
  <rv s="5">
    <fb>207.67</fb>
    <v>9</v>
  </rv>
  <rv s="5">
    <fb>208.84</fb>
    <v>9</v>
  </rv>
  <rv s="5">
    <fb>202.1</fb>
    <v>9</v>
  </rv>
  <rv s="5">
    <fb>202.68</fb>
    <v>9</v>
  </rv>
  <rv s="5">
    <fb>44133</fb>
    <v>7</v>
  </rv>
  <rv s="5">
    <fb>31432563</fb>
    <v>8</v>
  </rv>
  <rv s="5">
    <fb>204.07</fb>
    <v>9</v>
  </rv>
  <rv s="5">
    <fb>207.36</fb>
    <v>9</v>
  </rv>
  <rv s="5">
    <fb>203.37</fb>
    <v>9</v>
  </rv>
  <rv s="5">
    <fb>204.72</fb>
    <v>9</v>
  </rv>
  <rv s="5">
    <fb>44134</fb>
    <v>7</v>
  </rv>
  <rv s="5">
    <fb>36980111</fb>
    <v>8</v>
  </rv>
  <rv s="5">
    <fb>203.5</fb>
    <v>9</v>
  </rv>
  <rv s="5">
    <fb>204.29</fb>
    <v>9</v>
  </rv>
  <rv s="5">
    <fb>199.62</fb>
    <v>9</v>
  </rv>
  <rv s="5">
    <fb>202.47</fb>
    <v>9</v>
  </rv>
  <rv s="5">
    <fb>44137</fb>
    <v>7</v>
  </rv>
  <rv s="5">
    <fb>30842163</fb>
    <v>8</v>
  </rv>
  <rv s="5">
    <fb>205.28</fb>
    <v>9</v>
  </rv>
  <rv s="5">
    <fb>200.12</fb>
    <v>9</v>
  </rv>
  <rv s="5">
    <fb>202.33</fb>
    <v>9</v>
  </rv>
  <rv s="5">
    <fb>44138</fb>
    <v>7</v>
  </rv>
  <rv s="5">
    <fb>27512030</fb>
    <v>8</v>
  </rv>
  <rv s="5">
    <fb>203.89</fb>
    <v>9</v>
  </rv>
  <rv s="5">
    <fb>208.12</fb>
    <v>9</v>
  </rv>
  <rv s="5">
    <fb>203.12</fb>
    <v>9</v>
  </rv>
  <rv s="5">
    <fb>206.43</fb>
    <v>9</v>
  </rv>
  <rv s="5">
    <fb>44139</fb>
    <v>7</v>
  </rv>
  <rv s="5">
    <fb>42311777</fb>
    <v>8</v>
  </rv>
  <rv s="5">
    <fb>214.02</fb>
    <v>9</v>
  </rv>
  <rv s="5">
    <fb>218.32</fb>
    <v>9</v>
  </rv>
  <rv s="5">
    <fb>212.41849999999999</fb>
    <v>9</v>
  </rv>
  <rv s="5">
    <fb>216.39</fb>
    <v>9</v>
  </rv>
  <rv s="5">
    <fb>44140</fb>
    <v>7</v>
  </rv>
  <rv s="5">
    <fb>36080137</fb>
    <v>8</v>
  </rv>
  <rv s="5">
    <fb>222.04</fb>
    <v>9</v>
  </rv>
  <rv s="5">
    <fb>224.12</fb>
    <v>9</v>
  </rv>
  <rv s="5">
    <fb>223.29</fb>
    <v>9</v>
  </rv>
  <rv s="5">
    <fb>44141</fb>
    <v>7</v>
  </rv>
  <rv s="5">
    <fb>25231895</fb>
    <v>8</v>
  </rv>
  <rv s="5">
    <fb>222.26</fb>
    <v>9</v>
  </rv>
  <rv s="5">
    <fb>224.36</fb>
    <v>9</v>
  </rv>
  <rv s="5">
    <fb>218.03</fb>
    <v>9</v>
  </rv>
  <rv s="5">
    <fb>223.72</fb>
    <v>9</v>
  </rv>
  <rv s="5">
    <fb>44144</fb>
    <v>7</v>
  </rv>
  <rv s="5">
    <fb>44394950</fb>
    <v>8</v>
  </rv>
  <rv s="5">
    <fb>224.435</fb>
    <v>9</v>
  </rv>
  <rv s="5">
    <fb>228.12</fb>
    <v>9</v>
  </rv>
  <rv s="5">
    <fb>218.39</fb>
    <v>9</v>
  </rv>
  <rv s="5">
    <fb>44145</fb>
    <v>7</v>
  </rv>
  <rv s="5">
    <fb>44045120</fb>
    <v>8</v>
  </rv>
  <rv s="5">
    <fb>214.5</fb>
    <v>9</v>
  </rv>
  <rv s="5">
    <fb>216.5</fb>
    <v>9</v>
  </rv>
  <rv s="5">
    <fb>209.72</fb>
    <v>9</v>
  </rv>
  <rv s="5">
    <fb>211.01</fb>
    <v>9</v>
  </rv>
  <rv s="5">
    <fb>44146</fb>
    <v>7</v>
  </rv>
  <rv s="5">
    <fb>29440788</fb>
    <v>8</v>
  </rv>
  <rv s="5">
    <fb>212.39</fb>
    <v>9</v>
  </rv>
  <rv s="5">
    <fb>218.04</fb>
    <v>9</v>
  </rv>
  <rv s="5">
    <fb>212.2</fb>
    <v>9</v>
  </rv>
  <rv s="5">
    <fb>216.55</fb>
    <v>9</v>
  </rv>
  <rv s="5">
    <fb>44147</fb>
    <v>7</v>
  </rv>
  <rv s="5">
    <fb>21616115</fb>
    <v>8</v>
  </rv>
  <rv s="5">
    <fb>217.21</fb>
    <v>9</v>
  </rv>
  <rv s="5">
    <fb>219.11</fb>
    <v>9</v>
  </rv>
  <rv s="5">
    <fb>214.46</fb>
    <v>9</v>
  </rv>
  <rv s="5">
    <fb>215.44</fb>
    <v>9</v>
  </rv>
  <rv s="5">
    <fb>44148</fb>
    <v>7</v>
  </rv>
  <rv s="5">
    <fb>18630307</fb>
    <v>8</v>
  </rv>
  <rv s="5">
    <fb>216.36</fb>
    <v>9</v>
  </rv>
  <rv s="5">
    <fb>217.42</fb>
    <v>9</v>
  </rv>
  <rv s="5">
    <fb>214.16</fb>
    <v>9</v>
  </rv>
  <rv s="5">
    <fb>216.51</fb>
    <v>9</v>
  </rv>
  <rv s="5">
    <fb>44151</fb>
    <v>7</v>
  </rv>
  <rv s="5">
    <fb>24953344</fb>
    <v>8</v>
  </rv>
  <rv s="5">
    <fb>214.87</fb>
    <v>9</v>
  </rv>
  <rv s="5">
    <fb>217.74</fb>
    <v>9</v>
  </rv>
  <rv s="5">
    <fb>214.52</fb>
    <v>9</v>
  </rv>
  <rv s="5">
    <fb>217.23</fb>
    <v>9</v>
  </rv>
  <rv s="5">
    <fb>44152</fb>
    <v>7</v>
  </rv>
  <rv s="5">
    <fb>24154112</fb>
    <v>8</v>
  </rv>
  <rv s="5">
    <fb>216.1</fb>
    <v>9</v>
  </rv>
  <rv s="5">
    <fb>217.68</fb>
    <v>9</v>
  </rv>
  <rv s="5">
    <fb>44153</fb>
    <v>7</v>
  </rv>
  <rv s="5">
    <fb>28372789</fb>
    <v>8</v>
  </rv>
  <rv s="5">
    <fb>213.65</fb>
    <v>9</v>
  </rv>
  <rv s="5">
    <fb>215.17</fb>
    <v>9</v>
  </rv>
  <rv s="5">
    <fb>44154</fb>
    <v>7</v>
  </rv>
  <rv s="5">
    <fb>24792746</fb>
    <v>8</v>
  </rv>
  <rv s="5">
    <fb>211.38</fb>
    <v>9</v>
  </rv>
  <rv s="5">
    <fb>213.03</fb>
    <v>9</v>
  </rv>
  <rv s="5">
    <fb>209.93</fb>
    <v>9</v>
  </rv>
  <rv s="5">
    <fb>212.42</fb>
    <v>9</v>
  </rv>
  <rv s="5">
    <fb>44155</fb>
    <v>7</v>
  </rv>
  <rv s="5">
    <fb>22843119</fb>
    <v>8</v>
  </rv>
  <rv s="5">
    <fb>213.285</fb>
    <v>9</v>
  </rv>
  <rv s="5">
    <fb>210</fb>
    <v>9</v>
  </rv>
  <rv s="5">
    <fb>210.39</fb>
    <v>9</v>
  </rv>
  <rv s="5">
    <fb>44158</fb>
    <v>7</v>
  </rv>
  <rv s="5">
    <fb>25683507</fb>
    <v>8</v>
  </rv>
  <rv s="5">
    <fb>210.95</fb>
    <v>9</v>
  </rv>
  <rv s="5">
    <fb>212.29</fb>
    <v>9</v>
  </rv>
  <rv s="5">
    <fb>208.16</fb>
    <v>9</v>
  </rv>
  <rv s="5">
    <fb>44159</fb>
    <v>7</v>
  </rv>
  <rv s="5">
    <fb>33979731</fb>
    <v>8</v>
  </rv>
  <rv s="5">
    <fb>208.86</fb>
    <v>9</v>
  </rv>
  <rv s="5">
    <fb>44160</fb>
    <v>7</v>
  </rv>
  <rv s="5">
    <fb>21012887</fb>
    <v>8</v>
  </rv>
  <rv s="5">
    <fb>215.11</fb>
    <v>9</v>
  </rv>
  <rv s="5">
    <fb>215.29</fb>
    <v>9</v>
  </rv>
  <rv s="5">
    <fb>213.87</fb>
    <v>9</v>
  </rv>
  <rv s="5">
    <fb>44162</fb>
    <v>7</v>
  </rv>
  <rv s="5">
    <fb>14512213</fb>
    <v>8</v>
  </rv>
  <rv s="5">
    <fb>216.27</fb>
    <v>9</v>
  </rv>
  <rv s="5">
    <fb>214.04</fb>
    <v>9</v>
  </rv>
  <rv s="5">
    <fb>215.23</fb>
    <v>9</v>
  </rv>
  <rv s="5">
    <fb>44165</fb>
    <v>7</v>
  </rv>
  <rv s="5">
    <fb>33064753</fb>
    <v>8</v>
  </rv>
  <rv s="5">
    <fb>214.1</fb>
    <v>9</v>
  </rv>
  <rv s="5">
    <fb>214.76</fb>
    <v>9</v>
  </rv>
  <rv s="5">
    <fb>210.83500000000001</fb>
    <v>9</v>
  </rv>
  <rv s="5">
    <fb>214.07</fb>
    <v>9</v>
  </rv>
  <rv s="5">
    <fb>44166</fb>
    <v>7</v>
  </rv>
  <rv s="5">
    <fb>30931318</fb>
    <v>8</v>
  </rv>
  <rv s="5">
    <fb>214.51</fb>
    <v>9</v>
  </rv>
  <rv s="5">
    <fb>217.32</fb>
    <v>9</v>
  </rv>
  <rv s="5">
    <fb>213.35</fb>
    <v>9</v>
  </rv>
  <rv s="5">
    <fb>216.21</fb>
    <v>9</v>
  </rv>
  <rv s="5">
    <fb>44167</fb>
    <v>7</v>
  </rv>
  <rv s="5">
    <fb>23724509</fb>
    <v>8</v>
  </rv>
  <rv s="5">
    <fb>214.88</fb>
    <v>9</v>
  </rv>
  <rv s="5">
    <fb>215.47</fb>
    <v>9</v>
  </rv>
  <rv s="5">
    <fb>212.8</fb>
    <v>9</v>
  </rv>
  <rv s="5">
    <fb>215.37</fb>
    <v>9</v>
  </rv>
  <rv s="5">
    <fb>44168</fb>
    <v>7</v>
  </rv>
  <rv s="5">
    <fb>25120922</fb>
    <v>8</v>
  </rv>
  <rv s="5">
    <fb>214.61</fb>
    <v>9</v>
  </rv>
  <rv s="5">
    <fb>216.37569999999999</fb>
    <v>9</v>
  </rv>
  <rv s="5">
    <fb>214.24</fb>
    <v>9</v>
  </rv>
  <rv s="5">
    <fb>44169</fb>
    <v>7</v>
  </rv>
  <rv s="5">
    <fb>24666039</fb>
    <v>8</v>
  </rv>
  <rv s="5">
    <fb>215.38</fb>
    <v>9</v>
  </rv>
  <rv s="5">
    <fb>213.18</fb>
    <v>9</v>
  </rv>
  <rv s="5">
    <fb>214.36</fb>
    <v>9</v>
  </rv>
  <rv s="5">
    <fb>44172</fb>
    <v>7</v>
  </rv>
  <rv s="5">
    <fb>24619997</fb>
    <v>8</v>
  </rv>
  <rv s="5">
    <fb>214.37</fb>
    <v>9</v>
  </rv>
  <rv s="5">
    <fb>215.54</fb>
    <v>9</v>
  </rv>
  <rv s="5">
    <fb>212.99</fb>
    <v>9</v>
  </rv>
  <rv s="5">
    <fb>214.29</fb>
    <v>9</v>
  </rv>
  <rv s="5">
    <fb>44173</fb>
    <v>7</v>
  </rv>
  <rv s="5">
    <fb>23284094</fb>
    <v>8</v>
  </rv>
  <rv s="5">
    <fb>213.97</fb>
    <v>9</v>
  </rv>
  <rv s="5">
    <fb>216.95</fb>
    <v>9</v>
  </rv>
  <rv s="5">
    <fb>212.89</fb>
    <v>9</v>
  </rv>
  <rv s="5">
    <fb>44174</fb>
    <v>7</v>
  </rv>
  <rv s="5">
    <fb>32440603</fb>
    <v>8</v>
  </rv>
  <rv s="5">
    <fb>215.16</fb>
    <v>9</v>
  </rv>
  <rv s="5">
    <fb>215.22499999999999</fb>
    <v>9</v>
  </rv>
  <rv s="5">
    <fb>211.214</fb>
    <v>9</v>
  </rv>
  <rv s="5">
    <fb>211.8</fb>
    <v>9</v>
  </rv>
  <rv s="5">
    <fb>44175</fb>
    <v>7</v>
  </rv>
  <rv s="5">
    <fb>26467017</fb>
    <v>8</v>
  </rv>
  <rv s="5">
    <fb>211.77</fb>
    <v>9</v>
  </rv>
  <rv s="5">
    <fb>213.08</fb>
    <v>9</v>
  </rv>
  <rv s="5">
    <fb>210.36</fb>
    <v>9</v>
  </rv>
  <rv s="5">
    <fb>210.52</fb>
    <v>9</v>
  </rv>
  <rv s="5">
    <fb>44176</fb>
    <v>7</v>
  </rv>
  <rv s="5">
    <fb>30979440</fb>
    <v>8</v>
  </rv>
  <rv s="5">
    <fb>210.05</fb>
    <v>9</v>
  </rv>
  <rv s="5">
    <fb>213.32</fb>
    <v>9</v>
  </rv>
  <rv s="5">
    <fb>209.11</fb>
    <v>9</v>
  </rv>
  <rv s="5">
    <fb>44179</fb>
    <v>7</v>
  </rv>
  <rv s="5">
    <fb>28798379</fb>
    <v>8</v>
  </rv>
  <rv s="5">
    <fb>212.88</fb>
    <v>9</v>
  </rv>
  <rv s="5">
    <fb>214.2</fb>
    <v>9</v>
  </rv>
  <rv s="5">
    <fb>44180</fb>
    <v>7</v>
  </rv>
  <rv s="5">
    <fb>27018106</fb>
    <v>8</v>
  </rv>
  <rv s="5">
    <fb>215.16499999999999</fb>
    <v>9</v>
  </rv>
  <rv s="5">
    <fb>215.42</fb>
    <v>9</v>
  </rv>
  <rv s="5">
    <fb>212.24</fb>
    <v>9</v>
  </rv>
  <rv s="5">
    <fb>214.13</fb>
    <v>9</v>
  </rv>
  <rv s="5">
    <fb>44181</fb>
    <v>7</v>
  </rv>
  <rv s="5">
    <fb>35023253</fb>
    <v>8</v>
  </rv>
  <rv s="5">
    <fb>214.75</fb>
    <v>9</v>
  </rv>
  <rv s="5">
    <fb>220.11</fb>
    <v>9</v>
  </rv>
  <rv s="5">
    <fb>214.72</fb>
    <v>9</v>
  </rv>
  <rv s="5">
    <fb>219.28</fb>
    <v>9</v>
  </rv>
  <rv s="5">
    <fb>44182</fb>
    <v>7</v>
  </rv>
  <rv s="5">
    <fb>32515784</fb>
    <v>8</v>
  </rv>
  <rv s="5">
    <fb>219.87</fb>
    <v>9</v>
  </rv>
  <rv s="5">
    <fb>220.89</fb>
    <v>9</v>
  </rv>
  <rv s="5">
    <fb>217.92</fb>
    <v>9</v>
  </rv>
  <rv s="5">
    <fb>219.42</fb>
    <v>9</v>
  </rv>
  <rv s="5">
    <fb>44183</fb>
    <v>7</v>
  </rv>
  <rv s="5">
    <fb>63354922</fb>
    <v>8</v>
  </rv>
  <rv s="5">
    <fb>218.59</fb>
    <v>9</v>
  </rv>
  <rv s="5">
    <fb>219.69</fb>
    <v>9</v>
  </rv>
  <rv s="5">
    <fb>216.02</fb>
    <v>9</v>
  </rv>
  <rv s="5">
    <fb>44186</fb>
    <v>7</v>
  </rv>
  <rv s="5">
    <fb>37181886</fb>
    <v>8</v>
  </rv>
  <rv s="5">
    <fb>217.55</fb>
    <v>9</v>
  </rv>
  <rv s="5">
    <fb>224</fb>
    <v>9</v>
  </rv>
  <rv s="5">
    <fb>217.2801</fb>
    <v>9</v>
  </rv>
  <rv s="5">
    <fb>222.59</fb>
    <v>9</v>
  </rv>
  <rv s="5">
    <fb>44187</fb>
    <v>7</v>
  </rv>
  <rv s="5">
    <fb>22643397</fb>
    <v>8</v>
  </rv>
  <rv s="5">
    <fb>222.69</fb>
    <v>9</v>
  </rv>
  <rv s="5">
    <fb>225.63</fb>
    <v>9</v>
  </rv>
  <rv s="5">
    <fb>221.85</fb>
    <v>9</v>
  </rv>
  <rv s="5">
    <fb>223.94</fb>
    <v>9</v>
  </rv>
  <rv s="5">
    <fb>44188</fb>
    <v>7</v>
  </rv>
  <rv s="5">
    <fb>18699638</fb>
    <v>8</v>
  </rv>
  <rv s="5">
    <fb>223.11</fb>
    <v>9</v>
  </rv>
  <rv s="5">
    <fb>223.55889999999999</fb>
    <v>9</v>
  </rv>
  <rv s="5">
    <fb>220.8</fb>
    <v>9</v>
  </rv>
  <rv s="5">
    <fb>221.02</fb>
    <v>9</v>
  </rv>
  <rv s="5">
    <fb>44189</fb>
    <v>7</v>
  </rv>
  <rv s="5">
    <fb>10550572</fb>
    <v>8</v>
  </rv>
  <rv s="5">
    <fb>221.42</fb>
    <v>9</v>
  </rv>
  <rv s="5">
    <fb>223.61</fb>
    <v>9</v>
  </rv>
  <rv s="5">
    <fb>221.2</fb>
    <v>9</v>
  </rv>
  <rv s="5">
    <fb>222.75</fb>
    <v>9</v>
  </rv>
  <rv s="5">
    <fb>44193</fb>
    <v>7</v>
  </rv>
  <rv s="5">
    <fb>17933496</fb>
    <v>8</v>
  </rv>
  <rv s="5">
    <fb>224.45</fb>
    <v>9</v>
  </rv>
  <rv s="5">
    <fb>226.03</fb>
    <v>9</v>
  </rv>
  <rv s="5">
    <fb>223.02</fb>
    <v>9</v>
  </rv>
  <rv s="5">
    <fb>224.96</fb>
    <v>9</v>
  </rv>
  <rv s="5">
    <fb>44194</fb>
    <v>7</v>
  </rv>
  <rv s="5">
    <fb>17403213</fb>
    <v>8</v>
  </rv>
  <rv s="5">
    <fb>226.31</fb>
    <v>9</v>
  </rv>
  <rv s="5">
    <fb>227.18</fb>
    <v>9</v>
  </rv>
  <rv s="5">
    <fb>223.58</fb>
    <v>9</v>
  </rv>
  <rv s="5">
    <fb>224.15</fb>
    <v>9</v>
  </rv>
  <rv s="5">
    <fb>20272337</fb>
    <v>8</v>
  </rv>
  <rv s="5">
    <fb>225.23</fb>
    <v>9</v>
  </rv>
  <rv s="5">
    <fb>221.47</fb>
    <v>9</v>
  </rv>
  <rv s="5">
    <fb>221.68</fb>
    <v>9</v>
  </rv>
  <rv s="5">
    <fb>44196</fb>
    <v>7</v>
  </rv>
  <rv s="5">
    <fb>20942132</fb>
    <v>8</v>
  </rv>
  <rv s="5">
    <fb>221.7</fb>
    <v>9</v>
  </rv>
  <rv s="5">
    <fb>219.68</fb>
    <v>9</v>
  </rv>
  <rv s="5">
    <fb>222.42</fb>
    <v>9</v>
  </rv>
  <rv s="5">
    <fb>44200</fb>
    <v>7</v>
  </rv>
  <rv s="5">
    <fb>37130139</fb>
    <v>8</v>
  </rv>
  <rv s="5">
    <fb>222.53</fb>
    <v>9</v>
  </rv>
  <rv s="5">
    <fb>214.81</fb>
    <v>9</v>
  </rv>
  <rv s="5">
    <fb>217.69</fb>
    <v>9</v>
  </rv>
  <rv s="5">
    <fb>44201</fb>
    <v>7</v>
  </rv>
  <rv s="5">
    <fb>23822953</fb>
    <v>8</v>
  </rv>
  <rv s="5">
    <fb>217.26</fb>
    <v>9</v>
  </rv>
  <rv s="5">
    <fb>218.52</fb>
    <v>9</v>
  </rv>
  <rv s="5">
    <fb>217.9</fb>
    <v>9</v>
  </rv>
  <rv s="5">
    <fb>44202</fb>
    <v>7</v>
  </rv>
  <rv s="5">
    <fb>35930653</fb>
    <v>8</v>
  </rv>
  <rv s="5">
    <fb>212.17</fb>
    <v>9</v>
  </rv>
  <rv s="5">
    <fb>216.48990000000001</fb>
    <v>9</v>
  </rv>
  <rv s="5">
    <fb>211.94</fb>
    <v>9</v>
  </rv>
  <rv s="5">
    <fb>212.25</fb>
    <v>9</v>
  </rv>
  <rv s="5">
    <fb>44203</fb>
    <v>7</v>
  </rv>
  <rv s="5">
    <fb>27694480</fb>
    <v>8</v>
  </rv>
  <rv s="5">
    <fb>219.34</fb>
    <v>9</v>
  </rv>
  <rv s="5">
    <fb>213.71</fb>
    <v>9</v>
  </rv>
  <rv s="5">
    <fb>218.29</fb>
    <v>9</v>
  </rv>
  <rv s="5">
    <fb>44204</fb>
    <v>7</v>
  </rv>
  <rv s="5">
    <fb>22956206</fb>
    <v>8</v>
  </rv>
  <rv s="5">
    <fb>218.68</fb>
    <v>9</v>
  </rv>
  <rv s="5">
    <fb>220.58</fb>
    <v>9</v>
  </rv>
  <rv s="5">
    <fb>217.02610000000001</fb>
    <v>9</v>
  </rv>
  <rv s="5">
    <fb>219.62</fb>
    <v>9</v>
  </rv>
  <rv s="5">
    <fb>44207</fb>
    <v>7</v>
  </rv>
  <rv s="5">
    <fb>23047029</fb>
    <v>8</v>
  </rv>
  <rv s="5">
    <fb>218.47</fb>
    <v>9</v>
  </rv>
  <rv s="5">
    <fb>218.91</fb>
    <v>9</v>
  </rv>
  <rv s="5">
    <fb>216.73</fb>
    <v>9</v>
  </rv>
  <rv s="5">
    <fb>217.49</fb>
    <v>9</v>
  </rv>
  <rv s="5">
    <fb>44208</fb>
    <v>7</v>
  </rv>
  <rv s="5">
    <fb>23249336</fb>
    <v>8</v>
  </rv>
  <rv s="5">
    <fb>213.3202</fb>
    <v>9</v>
  </rv>
  <rv s="5">
    <fb>214.93</fb>
    <v>9</v>
  </rv>
  <rv s="5">
    <fb>44209</fb>
    <v>7</v>
  </rv>
  <rv s="5">
    <fb>20087080</fb>
    <v>8</v>
  </rv>
  <rv s="5">
    <fb>216.76</fb>
    <v>9</v>
  </rv>
  <rv s="5">
    <fb>213.92660000000001</fb>
    <v>9</v>
  </rv>
  <rv s="5">
    <fb>216.34</fb>
    <v>9</v>
  </rv>
  <rv s="5">
    <fb>44210</fb>
    <v>7</v>
  </rv>
  <rv s="5">
    <fb>29346737</fb>
    <v>8</v>
  </rv>
  <rv s="5">
    <fb>215.91</fb>
    <v>9</v>
  </rv>
  <rv s="5">
    <fb>217.46</fb>
    <v>9</v>
  </rv>
  <rv s="5">
    <fb>212.74</fb>
    <v>9</v>
  </rv>
  <rv s="5">
    <fb>44211</fb>
    <v>7</v>
  </rv>
  <rv s="5">
    <fb>31746512</fb>
    <v>8</v>
  </rv>
  <rv s="5">
    <fb>213.52</fb>
    <v>9</v>
  </rv>
  <rv s="5">
    <fb>212.03</fb>
    <v>9</v>
  </rv>
  <rv s="5">
    <fb>212.65</fb>
    <v>9</v>
  </rv>
  <rv s="5">
    <fb>44215</fb>
    <v>7</v>
  </rv>
  <rv s="5">
    <fb>30480859</fb>
    <v>8</v>
  </rv>
  <rv s="5">
    <fb>213.75</fb>
    <v>9</v>
  </rv>
  <rv s="5">
    <fb>216.98</fb>
    <v>9</v>
  </rv>
  <rv s="5">
    <fb>212.63</fb>
    <v>9</v>
  </rv>
  <rv s="5">
    <fb>216.44</fb>
    <v>9</v>
  </rv>
  <rv s="5">
    <fb>44216</fb>
    <v>7</v>
  </rv>
  <rv s="5">
    <fb>37777260</fb>
    <v>8</v>
  </rv>
  <rv s="5">
    <fb>217.7</fb>
    <v>9</v>
  </rv>
  <rv s="5">
    <fb>225.79</fb>
    <v>9</v>
  </rv>
  <rv s="5">
    <fb>217.29079999999999</fb>
    <v>9</v>
  </rv>
  <rv s="5">
    <fb>224.34</fb>
    <v>9</v>
  </rv>
  <rv s="5">
    <fb>44217</fb>
    <v>7</v>
  </rv>
  <rv s="5">
    <fb>30749553</fb>
    <v>8</v>
  </rv>
  <rv s="5">
    <fb>224.7</fb>
    <v>9</v>
  </rv>
  <rv s="5">
    <fb>226.3</fb>
    <v>9</v>
  </rv>
  <rv s="5">
    <fb>224.97</fb>
    <v>9</v>
  </rv>
  <rv s="5">
    <fb>44218</fb>
    <v>7</v>
  </rv>
  <rv s="5">
    <fb>30172663</fb>
    <v>8</v>
  </rv>
  <rv s="5">
    <fb>227.08</fb>
    <v>9</v>
  </rv>
  <rv s="5">
    <fb>230.07</fb>
    <v>9</v>
  </rv>
  <rv s="5">
    <fb>225.8</fb>
    <v>9</v>
  </rv>
  <rv s="5">
    <fb>225.95</fb>
    <v>9</v>
  </rv>
  <rv s="5">
    <fb>44221</fb>
    <v>7</v>
  </rv>
  <rv s="5">
    <fb>33152095</fb>
    <v>8</v>
  </rv>
  <rv s="5">
    <fb>229.12</fb>
    <v>9</v>
  </rv>
  <rv s="5">
    <fb>229.78</fb>
    <v>9</v>
  </rv>
  <rv s="5">
    <fb>229.53</fb>
    <v>9</v>
  </rv>
  <rv s="5">
    <fb>44222</fb>
    <v>7</v>
  </rv>
  <rv s="5">
    <fb>49169601</fb>
    <v>8</v>
  </rv>
  <rv s="5">
    <fb>231.86</fb>
    <v>9</v>
  </rv>
  <rv s="5">
    <fb>234.18</fb>
    <v>9</v>
  </rv>
  <rv s="5">
    <fb>230.08</fb>
    <v>9</v>
  </rv>
  <rv s="5">
    <fb>232.33</fb>
    <v>9</v>
  </rv>
  <rv s="5">
    <fb>44223</fb>
    <v>7</v>
  </rv>
  <rv s="5">
    <fb>69870638</fb>
    <v>8</v>
  </rv>
  <rv s="5">
    <fb>238</fb>
    <v>9</v>
  </rv>
  <rv s="5">
    <fb>240.44</fb>
    <v>9</v>
  </rv>
  <rv s="5">
    <fb>230.14</fb>
    <v>9</v>
  </rv>
  <rv s="5">
    <fb>232.9</fb>
    <v>9</v>
  </rv>
  <rv s="5">
    <fb>44224</fb>
    <v>7</v>
  </rv>
  <rv s="5">
    <fb>49111159</fb>
    <v>8</v>
  </rv>
  <rv s="5">
    <fb>235.61</fb>
    <v>9</v>
  </rv>
  <rv s="5">
    <fb>242.64</fb>
    <v>9</v>
  </rv>
  <rv s="5">
    <fb>235.09</fb>
    <v>9</v>
  </rv>
  <rv s="5">
    <fb>238.93</fb>
    <v>9</v>
  </rv>
  <rv s="5">
    <fb>44225</fb>
    <v>7</v>
  </rv>
  <rv s="5">
    <fb>42503138</fb>
    <v>8</v>
  </rv>
  <rv s="5">
    <fb>235.99</fb>
    <v>9</v>
  </rv>
  <rv s="5">
    <fb>238.02</fb>
    <v>9</v>
  </rv>
  <rv s="5">
    <fb>231.35</fb>
    <v>9</v>
  </rv>
  <rv s="5">
    <fb>231.96</fb>
    <v>9</v>
  </rv>
  <rv s="5">
    <fb>44228</fb>
    <v>7</v>
  </rv>
  <rv s="5">
    <fb>33314193</fb>
    <v>8</v>
  </rv>
  <rv s="5">
    <fb>235.06</fb>
    <v>9</v>
  </rv>
  <rv s="5">
    <fb>242.5</fb>
    <v>9</v>
  </rv>
  <rv s="5">
    <fb>232.43</fb>
    <v>9</v>
  </rv>
  <rv s="5">
    <fb>239.65</fb>
    <v>9</v>
  </rv>
  <rv s="5">
    <fb>44229</fb>
    <v>7</v>
  </rv>
  <rv s="5">
    <fb>25916337</fb>
    <v>8</v>
  </rv>
  <rv s="5">
    <fb>241.3</fb>
    <v>9</v>
  </rv>
  <rv s="5">
    <fb>242.31</fb>
    <v>9</v>
  </rv>
  <rv s="5">
    <fb>238.69</fb>
    <v>9</v>
  </rv>
  <rv s="5">
    <fb>239.51</fb>
    <v>9</v>
  </rv>
  <rv s="5">
    <fb>44230</fb>
    <v>7</v>
  </rv>
  <rv s="5">
    <fb>27158104</fb>
    <v>8</v>
  </rv>
  <rv s="5">
    <fb>239.57</fb>
    <v>9</v>
  </rv>
  <rv s="5">
    <fb>245.09</fb>
    <v>9</v>
  </rv>
  <rv s="5">
    <fb>239.26</fb>
    <v>9</v>
  </rv>
  <rv s="5">
    <fb>243</fb>
    <v>9</v>
  </rv>
  <rv s="5">
    <fb>44231</fb>
    <v>7</v>
  </rv>
  <rv s="5">
    <fb>25296100</fb>
    <v>8</v>
  </rv>
  <rv s="5">
    <fb>242.66</fb>
    <v>9</v>
  </rv>
  <rv s="5">
    <fb>243.23990000000001</fb>
    <v>9</v>
  </rv>
  <rv s="5">
    <fb>240.37</fb>
    <v>9</v>
  </rv>
  <rv s="5">
    <fb>242.01</fb>
    <v>9</v>
  </rv>
  <rv s="5">
    <fb>44232</fb>
    <v>7</v>
  </rv>
  <rv s="5">
    <fb>18054752</fb>
    <v>8</v>
  </rv>
  <rv s="5">
    <fb>242.23</fb>
    <v>9</v>
  </rv>
  <rv s="5">
    <fb>243.28</fb>
    <v>9</v>
  </rv>
  <rv s="5">
    <fb>240.42</fb>
    <v>9</v>
  </rv>
  <rv s="5">
    <fb>242.2</fb>
    <v>9</v>
  </rv>
  <rv s="5">
    <fb>44235</fb>
    <v>7</v>
  </rv>
  <rv s="5">
    <fb>22211929</fb>
    <v>8</v>
  </rv>
  <rv s="5">
    <fb>243.15</fb>
    <v>9</v>
  </rv>
  <rv s="5">
    <fb>243.68</fb>
    <v>9</v>
  </rv>
  <rv s="5">
    <fb>240.81</fb>
    <v>9</v>
  </rv>
  <rv s="5">
    <fb>242.47</fb>
    <v>9</v>
  </rv>
  <rv s="5">
    <fb>44236</fb>
    <v>7</v>
  </rv>
  <rv s="5">
    <fb>23564953</fb>
    <v>8</v>
  </rv>
  <rv s="5">
    <fb>241.87</fb>
    <v>9</v>
  </rv>
  <rv s="5">
    <fb>244.76</fb>
    <v>9</v>
  </rv>
  <rv s="5">
    <fb>241.38</fb>
    <v>9</v>
  </rv>
  <rv s="5">
    <fb>243.77</fb>
    <v>9</v>
  </rv>
  <rv s="5">
    <fb>44237</fb>
    <v>7</v>
  </rv>
  <rv s="5">
    <fb>22186706</fb>
    <v>8</v>
  </rv>
  <rv s="5">
    <fb>245</fb>
    <v>9</v>
  </rv>
  <rv s="5">
    <fb>245.92</fb>
    <v>9</v>
  </rv>
  <rv s="5">
    <fb>240.89</fb>
    <v>9</v>
  </rv>
  <rv s="5">
    <fb>242.82</fb>
    <v>9</v>
  </rv>
  <rv s="5">
    <fb>44238</fb>
    <v>7</v>
  </rv>
  <rv s="5">
    <fb>15751059</fb>
    <v>8</v>
  </rv>
  <rv s="5">
    <fb>244.78</fb>
    <v>9</v>
  </rv>
  <rv s="5">
    <fb>245.15</fb>
    <v>9</v>
  </rv>
  <rv s="5">
    <fb>242.15</fb>
    <v>9</v>
  </rv>
  <rv s="5">
    <fb>244.49</fb>
    <v>9</v>
  </rv>
  <rv s="5">
    <fb>44239</fb>
    <v>7</v>
  </rv>
  <rv s="5">
    <fb>16561079</fb>
    <v>8</v>
  </rv>
  <rv s="5">
    <fb>243.9332</fb>
    <v>9</v>
  </rv>
  <rv s="5">
    <fb>245.3</fb>
    <v>9</v>
  </rv>
  <rv s="5">
    <fb>242.73</fb>
    <v>9</v>
  </rv>
  <rv s="5">
    <fb>244.99</fb>
    <v>9</v>
  </rv>
  <rv s="5">
    <fb>44243</fb>
    <v>7</v>
  </rv>
  <rv s="5">
    <fb>26728487</fb>
    <v>8</v>
  </rv>
  <rv s="5">
    <fb>245.03</fb>
    <v>9</v>
  </rv>
  <rv s="5">
    <fb>246.13</fb>
    <v>9</v>
  </rv>
  <rv s="5">
    <fb>242.92</fb>
    <v>9</v>
  </rv>
  <rv s="5">
    <fb>243.7</fb>
    <v>9</v>
  </rv>
  <rv s="5">
    <fb>44244</fb>
    <v>7</v>
  </rv>
  <rv s="5">
    <fb>21673109</fb>
    <v>8</v>
  </rv>
  <rv s="5">
    <fb>241.32</fb>
    <v>9</v>
  </rv>
  <rv s="5">
    <fb>244.31</fb>
    <v>9</v>
  </rv>
  <rv s="5">
    <fb>240.94</fb>
    <v>9</v>
  </rv>
  <rv s="5">
    <fb>244.2</fb>
    <v>9</v>
  </rv>
  <rv s="5">
    <fb>44245</fb>
    <v>7</v>
  </rv>
  <rv s="5">
    <fb>16925563</fb>
    <v>8</v>
  </rv>
  <rv s="5">
    <fb>241.8</fb>
    <v>9</v>
  </rv>
  <rv s="5">
    <fb>243.93</fb>
    <v>9</v>
  </rv>
  <rv s="5">
    <fb>240.86</fb>
    <v>9</v>
  </rv>
  <rv s="5">
    <fb>243.79</fb>
    <v>9</v>
  </rv>
  <rv s="5">
    <fb>44246</fb>
    <v>7</v>
  </rv>
  <rv s="5">
    <fb>25262600</fb>
    <v>8</v>
  </rv>
  <rv s="5">
    <fb>243.75</fb>
    <v>9</v>
  </rv>
  <rv s="5">
    <fb>243.86</fb>
    <v>9</v>
  </rv>
  <rv s="5">
    <fb>240.18</fb>
    <v>9</v>
  </rv>
  <rv s="5">
    <fb>240.97</fb>
    <v>9</v>
  </rv>
  <rv s="5">
    <fb>44249</fb>
    <v>7</v>
  </rv>
  <rv s="5">
    <fb>36446936</fb>
    <v>8</v>
  </rv>
  <rv s="5">
    <fb>237.42</fb>
    <v>9</v>
  </rv>
  <rv s="5">
    <fb>237.93</fb>
    <v>9</v>
  </rv>
  <rv s="5">
    <fb>232.4</fb>
    <v>9</v>
  </rv>
  <rv s="5">
    <fb>234.51</fb>
    <v>9</v>
  </rv>
  <rv s="5">
    <fb>44250</fb>
    <v>7</v>
  </rv>
  <rv s="5">
    <fb>30228704</fb>
    <v>8</v>
  </rv>
  <rv s="5">
    <fb>230.32499999999999</fb>
    <v>9</v>
  </rv>
  <rv s="5">
    <fb>234.83</fb>
    <v>9</v>
  </rv>
  <rv s="5">
    <fb>228.73</fb>
    <v>9</v>
  </rv>
  <rv s="5">
    <fb>233.27</fb>
    <v>9</v>
  </rv>
  <rv s="5">
    <fb>44251</fb>
    <v>7</v>
  </rv>
  <rv s="5">
    <fb>26339746</fb>
    <v>8</v>
  </rv>
  <rv s="5">
    <fb>230.01</fb>
    <v>9</v>
  </rv>
  <rv s="5">
    <fb>235.2</fb>
    <v>9</v>
  </rv>
  <rv s="5">
    <fb>229</fb>
    <v>9</v>
  </rv>
  <rv s="5">
    <fb>234.55</fb>
    <v>9</v>
  </rv>
  <rv s="5">
    <fb>44252</fb>
    <v>7</v>
  </rv>
  <rv s="5">
    <fb>39542235</fb>
    <v>8</v>
  </rv>
  <rv s="5">
    <fb>232.08</fb>
    <v>9</v>
  </rv>
  <rv s="5">
    <fb>234.58519999999999</fb>
    <v>9</v>
  </rv>
  <rv s="5">
    <fb>227.88</fb>
    <v>9</v>
  </rv>
  <rv s="5">
    <fb>228.99</fb>
    <v>9</v>
  </rv>
  <rv s="5">
    <fb>44253</fb>
    <v>7</v>
  </rv>
  <rv s="5">
    <fb>37819227</fb>
    <v>8</v>
  </rv>
  <rv s="5">
    <fb>231.52500000000001</fb>
    <v>9</v>
  </rv>
  <rv s="5">
    <fb>235.37</fb>
    <v>9</v>
  </rv>
  <rv s="5">
    <fb>229.54</fb>
    <v>9</v>
  </rv>
  <rv s="5">
    <fb>232.38</fb>
    <v>9</v>
  </rv>
  <rv s="5">
    <fb>44256</fb>
    <v>7</v>
  </rv>
  <rv s="5">
    <fb>25332837</fb>
    <v>8</v>
  </rv>
  <rv s="5">
    <fb>235.9</fb>
    <v>9</v>
  </rv>
  <rv s="5">
    <fb>237.47</fb>
    <v>9</v>
  </rv>
  <rv s="5">
    <fb>233.15</fb>
    <v>9</v>
  </rv>
  <rv s="5">
    <fb>236.94</fb>
    <v>9</v>
  </rv>
  <rv s="5">
    <fb>44257</fb>
    <v>7</v>
  </rv>
  <rv s="5">
    <fb>22812459</fb>
    <v>8</v>
  </rv>
  <rv s="5">
    <fb>237.01</fb>
    <v>9</v>
  </rv>
  <rv s="5">
    <fb>237.3</fb>
    <v>9</v>
  </rv>
  <rv s="5">
    <fb>233.45</fb>
    <v>9</v>
  </rv>
  <rv s="5">
    <fb>233.87</fb>
    <v>9</v>
  </rv>
  <rv s="5">
    <fb>44258</fb>
    <v>7</v>
  </rv>
  <rv s="5">
    <fb>34029526</fb>
    <v>8</v>
  </rv>
  <rv s="5">
    <fb>232.155</fb>
    <v>9</v>
  </rv>
  <rv s="5">
    <fb>233.57990000000001</fb>
    <v>9</v>
  </rv>
  <rv s="5">
    <fb>227.26</fb>
    <v>9</v>
  </rv>
  <rv s="5">
    <fb>227.56</fb>
    <v>9</v>
  </rv>
  <rv s="5">
    <fb>44259</fb>
    <v>7</v>
  </rv>
  <rv s="5">
    <fb>44727785</fb>
    <v>8</v>
  </rv>
  <rv s="5">
    <fb>226.73500000000001</fb>
    <v>9</v>
  </rv>
  <rv s="5">
    <fb>232.49</fb>
    <v>9</v>
  </rv>
  <rv s="5">
    <fb>224.26</fb>
    <v>9</v>
  </rv>
  <rv s="5">
    <fb>226.73</fb>
    <v>9</v>
  </rv>
  <rv s="5">
    <fb>44260</fb>
    <v>7</v>
  </rv>
  <rv s="5">
    <fb>41872770</fb>
    <v>8</v>
  </rv>
  <rv s="5">
    <fb>229.51650000000001</fb>
    <v>9</v>
  </rv>
  <rv s="5">
    <fb>226.46</fb>
    <v>9</v>
  </rv>
  <rv s="5">
    <fb>231.6</fb>
    <v>9</v>
  </rv>
  <rv s="5">
    <fb>44263</fb>
    <v>7</v>
  </rv>
  <rv s="5">
    <fb>35267440</fb>
    <v>8</v>
  </rv>
  <rv s="5">
    <fb>231.37</fb>
    <v>9</v>
  </rv>
  <rv s="5">
    <fb>233.36500000000001</fb>
    <v>9</v>
  </rv>
  <rv s="5">
    <fb>227.13</fb>
    <v>9</v>
  </rv>
  <rv s="5">
    <fb>227.39</fb>
    <v>9</v>
  </rv>
  <rv s="5">
    <fb>44264</fb>
    <v>7</v>
  </rv>
  <rv s="5">
    <fb>33080531</fb>
    <v>8</v>
  </rv>
  <rv s="5">
    <fb>232.88</fb>
    <v>9</v>
  </rv>
  <rv s="5">
    <fb>235.38390000000001</fb>
    <v>9</v>
  </rv>
  <rv s="5">
    <fb>231.67</fb>
    <v>9</v>
  </rv>
  <rv s="5">
    <fb>233.78</fb>
    <v>9</v>
  </rv>
  <rv s="5">
    <fb>44265</fb>
    <v>7</v>
  </rv>
  <rv s="5">
    <fb>29746812</fb>
    <v>8</v>
  </rv>
  <rv s="5">
    <fb>237</fb>
    <v>9</v>
  </rv>
  <rv s="5">
    <fb>232.04</fb>
    <v>9</v>
  </rv>
  <rv s="5">
    <fb>232.42</fb>
    <v>9</v>
  </rv>
  <rv s="5">
    <fb>44266</fb>
    <v>7</v>
  </rv>
  <rv s="5">
    <fb>29907586</fb>
    <v>8</v>
  </rv>
  <rv s="5">
    <fb>234.96</fb>
    <v>9</v>
  </rv>
  <rv s="5">
    <fb>239.17</fb>
    <v>9</v>
  </rv>
  <rv s="5">
    <fb>234.31</fb>
    <v>9</v>
  </rv>
  <rv s="5">
    <fb>237.13</fb>
    <v>9</v>
  </rv>
  <rv s="5">
    <fb>44267</fb>
    <v>7</v>
  </rv>
  <rv s="5">
    <fb>22653662</fb>
    <v>8</v>
  </rv>
  <rv s="5">
    <fb>234.01</fb>
    <v>9</v>
  </rv>
  <rv s="5">
    <fb>235.82</fb>
    <v>9</v>
  </rv>
  <rv s="5">
    <fb>233.23</fb>
    <v>9</v>
  </rv>
  <rv s="5">
    <fb>235.75</fb>
    <v>9</v>
  </rv>
  <rv s="5">
    <fb>44270</fb>
    <v>7</v>
  </rv>
  <rv s="5">
    <fb>26042669</fb>
    <v>8</v>
  </rv>
  <rv s="5">
    <fb>235.185</fb>
    <v>9</v>
  </rv>
  <rv s="5">
    <fb>231.81</fb>
    <v>9</v>
  </rv>
  <rv s="5">
    <fb>234.81</fb>
    <v>9</v>
  </rv>
  <rv s="5">
    <fb>44271</fb>
    <v>7</v>
  </rv>
  <rv s="5">
    <fb>28092196</fb>
    <v>8</v>
  </rv>
  <rv s="5">
    <fb>236.28</fb>
    <v>9</v>
  </rv>
  <rv s="5">
    <fb>240.05500000000001</fb>
    <v>9</v>
  </rv>
  <rv s="5">
    <fb>235.94</fb>
    <v>9</v>
  </rv>
  <rv s="5">
    <fb>237.71</fb>
    <v>9</v>
  </rv>
  <rv s="5">
    <fb>44272</fb>
    <v>7</v>
  </rv>
  <rv s="5">
    <fb>29562100</fb>
    <v>8</v>
  </rv>
  <rv s="5">
    <fb>236.15</fb>
    <v>9</v>
  </rv>
  <rv s="5">
    <fb>238.55</fb>
    <v>9</v>
  </rv>
  <rv s="5">
    <fb>237.04</fb>
    <v>9</v>
  </rv>
  <rv s="5">
    <fb>44273</fb>
    <v>7</v>
  </rv>
  <rv s="5">
    <fb>34852251</fb>
    <v>8</v>
  </rv>
  <rv s="5">
    <fb>232.56</fb>
    <v>9</v>
  </rv>
  <rv s="5">
    <fb>234.19</fb>
    <v>9</v>
  </rv>
  <rv s="5">
    <fb>230.33</fb>
    <v>9</v>
  </rv>
  <rv s="5">
    <fb>230.72</fb>
    <v>9</v>
  </rv>
  <rv s="5">
    <fb>44274</fb>
    <v>7</v>
  </rv>
  <rv s="5">
    <fb>46430730</fb>
    <v>8</v>
  </rv>
  <rv s="5">
    <fb>231.02</fb>
    <v>9</v>
  </rv>
  <rv s="5">
    <fb>232.47399999999999</fb>
    <v>9</v>
  </rv>
  <rv s="5">
    <fb>229.34960000000001</fb>
    <v>9</v>
  </rv>
  <rv s="5">
    <fb>230.35</fb>
    <v>9</v>
  </rv>
  <rv s="5">
    <fb>44277</fb>
    <v>7</v>
  </rv>
  <rv s="5">
    <fb>30127005</fb>
    <v>8</v>
  </rv>
  <rv s="5">
    <fb>230.27</fb>
    <v>9</v>
  </rv>
  <rv s="5">
    <fb>236.9</fb>
    <v>9</v>
  </rv>
  <rv s="5">
    <fb>44278</fb>
    <v>7</v>
  </rv>
  <rv s="5">
    <fb>31638376</fb>
    <v>8</v>
  </rv>
  <rv s="5">
    <fb>237.48500000000001</fb>
    <v>9</v>
  </rv>
  <rv s="5">
    <fb>241.05</fb>
    <v>9</v>
  </rv>
  <rv s="5">
    <fb>237.07</fb>
    <v>9</v>
  </rv>
  <rv s="5">
    <fb>237.58</fb>
    <v>9</v>
  </rv>
  <rv s="5">
    <fb>44279</fb>
    <v>7</v>
  </rv>
  <rv s="5">
    <fb>25620127</fb>
    <v>8</v>
  </rv>
  <rv s="5">
    <fb>237.845</fb>
    <v>9</v>
  </rv>
  <rv s="5">
    <fb>235.32</fb>
    <v>9</v>
  </rv>
  <rv s="5">
    <fb>235.46</fb>
    <v>9</v>
  </rv>
  <rv s="5">
    <fb>44280</fb>
    <v>7</v>
  </rv>
  <rv s="5">
    <fb>34061853</fb>
    <v>8</v>
  </rv>
  <rv s="5">
    <fb>235.3</fb>
    <v>9</v>
  </rv>
  <rv s="5">
    <fb>231.57</fb>
    <v>9</v>
  </rv>
  <rv s="5">
    <fb>232.34</fb>
    <v>9</v>
  </rv>
  <rv s="5">
    <fb>44281</fb>
    <v>7</v>
  </rv>
  <rv s="5">
    <fb>25479853</fb>
    <v>8</v>
  </rv>
  <rv s="5">
    <fb>231.55</fb>
    <v>9</v>
  </rv>
  <rv s="5">
    <fb>236.71</fb>
    <v>9</v>
  </rv>
  <rv s="5">
    <fb>236.48</fb>
    <v>9</v>
  </rv>
  <rv s="5">
    <fb>44284</fb>
    <v>7</v>
  </rv>
  <rv s="5">
    <fb>25227455</fb>
    <v>8</v>
  </rv>
  <rv s="5">
    <fb>236.59</fb>
    <v>9</v>
  </rv>
  <rv s="5">
    <fb>236.8</fb>
    <v>9</v>
  </rv>
  <rv s="5">
    <fb>231.88</fb>
    <v>9</v>
  </rv>
  <rv s="5">
    <fb>235.24</fb>
    <v>9</v>
  </rv>
  <rv s="6">
    <v>10</v>
    <v>a1xzim</v>
    <v>Daily</v>
    <v>42455</v>
    <v>44285</v>
    <v>0</v>
    <v>1</v>
    <v>637525728000000000,637527122725390833,0</v>
    <v>0</v>
    <v>a1xzim</v>
    <v>XNAS:MSFT</v>
    <v>1</v>
    <v>2</v>
    <v>3</v>
    <v>4</v>
    <v>5</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spb>
    <spb s="2">
      <v>0</v>
      <v>0</v>
      <v>0</v>
    </spb>
    <spb s="3">
      <v>1</v>
      <v>2</v>
      <v>2</v>
      <v>2</v>
      <v>2</v>
    </spb>
    <spb s="4">
      <v>1</v>
      <v>2</v>
      <v>2</v>
      <v>1</v>
      <v>3</v>
      <v>1</v>
      <v>4</v>
      <v>1</v>
      <v>1</v>
      <v>5</v>
      <v>5</v>
      <v>6</v>
      <v>7</v>
      <v>1</v>
      <v>1</v>
      <v>1</v>
      <v>5</v>
      <v>8</v>
      <v>9</v>
      <v>10</v>
      <v>11</v>
      <v>5</v>
    </spb>
    <spb s="5">
      <v>Real-Time Nasdaq Last Sale</v>
      <v>from previous close</v>
      <v>from previous close</v>
      <v>Source: Nasdaq Last Sale</v>
      <v>GMT</v>
    </spb>
    <spb s="6">
      <v>Powered by Refinitiv</v>
    </spb>
    <spb s="7">
      <v>12</v>
    </spb>
    <spb s="7">
      <v>5</v>
    </spb>
    <spb s="7">
      <v>1</v>
    </spb>
    <spb s="8">
      <v>1</v>
      <v>12</v>
      <v>1</v>
      <v>1</v>
      <v>1</v>
      <v>5</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Price" t="s"/>
    <k n="Change" t="s"/>
    <k n="Change (%)" t="s"/>
    <k n="ExchangeID" t="s"/>
    <k n="Last trade time" t="s"/>
  </s>
  <s>
    <k n="na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1" formatCode="0"/>
    </x:dxf>
    <x:dxf>
      <x:numFmt numFmtId="2" formatCode="0.00"/>
    </x:dxf>
    <x:dxf>
      <x:numFmt numFmtId="19" formatCode="m/d/yyyy"/>
    </x:dxf>
  </dxfs>
  <richProperties>
    <rPr n="IsTitleField" t="b"/>
    <rPr n="IsHeroField" t="b"/>
    <rPr n="ShouldShowInCell" t="b"/>
  </richProperties>
  <richStyles>
    <rSty dxfid="0"/>
    <rSty dxfid="1"/>
    <rSty>
      <rpv i="0">1</rpv>
    </rSty>
    <rSty>
      <rpv i="1">1</rpv>
    </rSty>
    <rSty dxfid="2"/>
    <rSty dxfid="3"/>
    <rSty dxfid="4"/>
    <rSty dxfid="5"/>
    <rSty>
      <rpv i="2">1</rpv>
    </rSty>
    <rSty dxfid="6"/>
    <rSty dxfid="7"/>
    <rSty dxfid="8"/>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1" xr10:uid="{A0F5CBC0-0967-449A-BB5C-7072F591403F}" sourceName="Options">
  <pivotTables>
    <pivotTable tabId="16" name="PivotTable10"/>
  </pivotTables>
  <data>
    <tabular pivotCacheId="271577660">
      <items count="8">
        <i x="0"/>
        <i x="1"/>
        <i x="2"/>
        <i x="3" s="1"/>
        <i x="4"/>
        <i x="5"/>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 xr10:uid="{D1DB3C1D-AE94-4107-9AEE-32A20C46EA41}" sourceName="Options">
  <pivotTables>
    <pivotTable tabId="16" name="PivotTable1"/>
  </pivotTables>
  <data>
    <tabular pivotCacheId="1299576336">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xr10:uid="{A41DD211-9FE2-4590-B486-C8AF8523D52A}" cache="Slicer_Options1" caption="Options" columnCount="8" showCaption="0" style="Stock Period Slicer" rowHeight="234950"/>
  <slicer name="Options" xr10:uid="{A936E9DF-BAE3-474E-BF5D-C8D4090FA165}" cache="Slicer_Options" caption="Options" columnCount="3" showCaption="0" style="Stock Period Slic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05F3D3-25CD-4568-BC3A-709849D23CD6}" name="T_CALC" displayName="T_CALC" ref="K3:V1503" totalsRowShown="0" headerRowDxfId="15">
  <autoFilter ref="K3:V1503" xr:uid="{84214DB3-0247-43BB-8A8B-DBEB3F0103C2}"/>
  <tableColumns count="12">
    <tableColumn id="1" xr3:uid="{F0C5072C-3DF2-417F-B3F3-9D30D4B3BEC6}" name="DAY" dataDxfId="14">
      <calculatedColumnFormula>IF(ROW(T_CALC[[#This Row],[DAY]])-ROW(T_CALC[[#Headers],[DAY]])&gt;C_N_TRADING_DAYS,"",ROW(T_CALC[[#This Row],[DAY]])-ROW(T_CALC[[#Headers],[DAY]]))</calculatedColumnFormula>
    </tableColumn>
    <tableColumn id="2" xr3:uid="{32EF9372-13E5-4502-AB89-25D3A77F68E2}" name="DATE" dataDxfId="13">
      <calculatedColumnFormula array="1">IFERROR(IF(T_CALC[[#This Row],[DAY]]="","",IF(AND(T_CALC[[#This Row],[DAY]]=C_N_TRADING_DAYS,$L$1&gt;C_MAX_HIST_DT),$L$1,INDEX(_xlfn.ANCHORARRAY($C$3),T_CALC[[#This Row],[DAY]]+1,1))),NA())</calculatedColumnFormula>
    </tableColumn>
    <tableColumn id="18" xr3:uid="{56E0ED28-101C-4178-A457-C340C9B69F5B}" name="Open" dataDxfId="12">
      <calculatedColumnFormula array="1">IFERROR(IF(T_CALC[[#This Row],[DAY]]="","",IF(AND(T_CALC[[#This Row],[DAY]]=C_N_TRADING_DAYS,$L$1&gt;C_MAX_HIST_DT),$M$1,INDEX(_xlfn.ANCHORARRAY($C$3),T_CALC[[#This Row],[DAY]]+1,3))),NA())</calculatedColumnFormula>
    </tableColumn>
    <tableColumn id="19" xr3:uid="{9AC53E43-79C9-475F-99A3-6499B00574C2}" name="High" dataDxfId="11">
      <calculatedColumnFormula array="1">IFERROR(IF(T_CALC[[#This Row],[DAY]]="","",IF(AND(T_CALC[[#This Row],[DAY]]=C_N_TRADING_DAYS,$L$1&gt;C_MAX_HIST_DT),$N$1,INDEX(_xlfn.ANCHORARRAY($C$3),T_CALC[[#This Row],[DAY]]+1,4))),NA())</calculatedColumnFormula>
    </tableColumn>
    <tableColumn id="20" xr3:uid="{2D8D2A78-05C3-4B37-B479-C084E59F59F6}" name="Low" dataDxfId="10">
      <calculatedColumnFormula array="1">IFERROR(IF(T_CALC[[#This Row],[DAY]]="","",IF(AND(T_CALC[[#This Row],[DAY]]=C_N_TRADING_DAYS,$L$1&gt;C_MAX_HIST_DT),$O$1,INDEX(_xlfn.ANCHORARRAY($C$3),T_CALC[[#This Row],[DAY]]+1,5))),NA())</calculatedColumnFormula>
    </tableColumn>
    <tableColumn id="5" xr3:uid="{9E376D09-CD70-4274-8721-BAA55DCB6564}" name="Close" dataDxfId="9">
      <calculatedColumnFormula array="1">IFERROR(IF(T_CALC[[#This Row],[DAY]]="","",IF(AND(T_CALC[[#This Row],[DAY]]=C_N_TRADING_DAYS,$L$1&gt;C_MAX_HIST_DT),$P$1,INDEX(_xlfn.ANCHORARRAY($C$3),T_CALC[[#This Row],[DAY]]+1,6))),NA())</calculatedColumnFormula>
    </tableColumn>
    <tableColumn id="4" xr3:uid="{ED26CE80-BA69-422E-8E14-1B49F0893B1E}" name="VOLUME" dataDxfId="8">
      <calculatedColumnFormula array="1">IFERROR(IF(T_CALC[[#This Row],[DAY]]="","",IF(AND(T_CALC[[#This Row],[DAY]]=C_N_TRADING_DAYS,$L$1&gt;C_MAX_HIST_DT),$Q$1,INDEX(_xlfn.ANCHORARRAY($C$3),T_CALC[[#This Row],[DAY]]+1,2))),NA())</calculatedColumnFormula>
    </tableColumn>
    <tableColumn id="3" xr3:uid="{3C5DFB2F-DE75-4590-ACC4-E92ACD2C4E92}" name="Value" dataDxfId="7">
      <calculatedColumnFormula>IFERROR(IF(I_SRC="Open",T_CALC[[#This Row],[Open]],IF(I_SRC="High",T_CALC[[#This Row],[High]],IF(I_SRC="low",T_CALC[[#This Row],[Low]],IF(I_SRC="Volume",T_CALC[[#This Row],[VOLUME]],T_CALC[[#This Row],[Close]])))),"")</calculatedColumnFormula>
    </tableColumn>
    <tableColumn id="7" xr3:uid="{E55E252A-638C-4B2E-9887-5F645E33F2B6}" name="WMA" dataDxfId="6">
      <calculatedColumnFormula array="1">IF(T_CALC[[#This Row],[DAY]]="","",IF(T_CALC[[#This Row],[DAY]]&gt;=I_MA_PER,
ROUND(SUMPRODUCT(OFFSET($Y$4,0,0,I_MA_PER),OFFSET(T_CALC[[#This Row],[Value]],-(I_MA_PER-1),0,I_MA_PER))/C_DEN,2),NA()))</calculatedColumnFormula>
    </tableColumn>
    <tableColumn id="6" xr3:uid="{8FD3B4F4-CD3B-4D2D-884F-681E04869528}" name="Signal" dataDxfId="5">
      <calculatedColumnFormula>IF(T_CALC[[#This Row],[DAY]]="","",IF(T_CALC[[#This Row],[DAY]]&gt;=I_MA_PER,IF(AND(T_CALC[[#This Row],[Value]]&gt;T_CALC[[#This Row],[WMA]],R3&lt;=S3),"Buy",IF(AND(T_CALC[[#This Row],[Value]]&lt;T_CALC[[#This Row],[WMA]],R3&gt;=S3),"Sell","")),NA()))</calculatedColumnFormula>
    </tableColumn>
    <tableColumn id="8" xr3:uid="{A34CCC5B-5563-4B6D-8761-FC39357D7D2F}" name="Buy Signal" dataDxfId="4">
      <calculatedColumnFormula>IFERROR(IF(T_CALC[[#This Row],[Signal]]="Buy",T_CALC[[#This Row],[Value]],-10000),-10000)</calculatedColumnFormula>
    </tableColumn>
    <tableColumn id="9" xr3:uid="{45B1EC61-CEDC-460C-B42A-E6BF7E111CB1}" name="Sell Signal" dataDxfId="3">
      <calculatedColumnFormula>IFERROR(IF(T_CALC[[#This Row],[Signal]]="Sell",T_CALC[[#This Row],[Value]],-10000),-10000)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3B64AA-7A72-4773-B771-6B760D748B07}" name="T_PER_OPTIONS" displayName="T_PER_OPTIONS" ref="B4:B12" totalsRowShown="0" headerRowDxfId="2" tableBorderDxfId="1">
  <autoFilter ref="B4:B12" xr:uid="{10586435-6F27-4D4F-B0BE-092E3436DB8F}"/>
  <tableColumns count="1">
    <tableColumn id="1" xr3:uid="{BD11076A-D3DA-42FB-BE02-8EDD34B7707C}" name="Option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298EAA-7F05-4215-9D39-F76455777FF5}" name="Table1" displayName="Table1" ref="F4:F7" totalsRowShown="0">
  <autoFilter ref="F4:F7" xr:uid="{CFFE3757-BFB0-462E-9230-50112FB5070D}"/>
  <tableColumns count="1">
    <tableColumn id="1" xr3:uid="{F33A9CD6-14B8-4C74-9E81-985E8B5F303D}" name="Op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P Sim Arial Nova Cond Light">
      <a:majorFont>
        <a:latin typeface="HP Simplified"/>
        <a:ea typeface=""/>
        <a:cs typeface=""/>
      </a:majorFont>
      <a:minorFont>
        <a:latin typeface="Arial Nova Cond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1-03-12T14:37:00.29" personId="{03F46EAE-CE26-45F6-B23F-0899CC079183}" id="{78CBE45A-7D7B-422A-92FC-3CC06457DD39}">
    <text>hardcoded to look back 1830 days</text>
  </threadedComment>
  <threadedComment ref="A15" dT="2021-03-12T14:39:21.90" personId="{03F46EAE-CE26-45F6-B23F-0899CC079183}" id="{C0BD6B6E-128D-4110-A05D-94C33F8C0EF8}">
    <text>Number of trading days</text>
  </threadedComment>
</ThreadedComment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71AF-24FA-4E34-9588-4540563EE4C7}">
  <sheetPr>
    <pageSetUpPr fitToPage="1"/>
  </sheetPr>
  <dimension ref="B1:S37"/>
  <sheetViews>
    <sheetView showGridLines="0" showZeros="0" tabSelected="1" zoomScaleNormal="100" workbookViewId="0">
      <selection activeCell="C4" sqref="C4"/>
    </sheetView>
  </sheetViews>
  <sheetFormatPr defaultRowHeight="14.25" x14ac:dyDescent="0.2"/>
  <cols>
    <col min="1" max="1" width="1.85546875" customWidth="1"/>
    <col min="2" max="2" width="8" customWidth="1"/>
    <col min="3" max="3" width="17.42578125" customWidth="1"/>
    <col min="4" max="4" width="23.140625" customWidth="1"/>
    <col min="5" max="5" width="12.7109375" customWidth="1"/>
    <col min="6" max="6" width="14.5703125" customWidth="1"/>
    <col min="7" max="7" width="25.85546875" customWidth="1"/>
    <col min="8" max="10" width="22.28515625" customWidth="1"/>
    <col min="11" max="11" width="14.42578125" customWidth="1"/>
    <col min="12" max="12" width="14.28515625" customWidth="1"/>
    <col min="13" max="13" width="5" customWidth="1"/>
    <col min="14" max="14" width="4" customWidth="1"/>
    <col min="15" max="15" width="5.28515625" customWidth="1"/>
    <col min="16" max="16" width="44.42578125" customWidth="1"/>
  </cols>
  <sheetData>
    <row r="1" spans="2:19" ht="9.75" customHeight="1" x14ac:dyDescent="0.2">
      <c r="B1" s="3"/>
      <c r="C1" s="3"/>
      <c r="D1" s="3"/>
      <c r="E1" s="3"/>
      <c r="F1" s="3"/>
    </row>
    <row r="2" spans="2:19" ht="33.75" customHeight="1" x14ac:dyDescent="0.2">
      <c r="B2" s="65" t="e" vm="1">
        <v>#VALUE!</v>
      </c>
      <c r="C2" s="66"/>
      <c r="D2" s="66"/>
      <c r="E2" s="66"/>
      <c r="F2" s="66"/>
      <c r="G2" s="39" cm="1">
        <f t="array" ref="G2">IFERROR(_FV(I_SYM,"Last trade time",TRUE)+($H$2/24),"")</f>
        <v>44285.323009768494</v>
      </c>
      <c r="H2" s="62">
        <v>-7</v>
      </c>
      <c r="I2" s="58" t="s">
        <v>42</v>
      </c>
      <c r="J2" s="63" t="s">
        <v>44</v>
      </c>
      <c r="K2" s="64"/>
      <c r="L2" s="64"/>
      <c r="M2" s="48"/>
    </row>
    <row r="3" spans="2:19" ht="26.25" thickBot="1" x14ac:dyDescent="0.25">
      <c r="B3" s="40"/>
      <c r="C3" s="41" cm="1">
        <f t="array" ref="C3">_FV(I_SYM,"Price",TRUE)</f>
        <v>232.61</v>
      </c>
      <c r="D3" s="42" t="str" cm="1">
        <f t="array" ref="D3">ROUND(_xlfn.FIELDVALUE(I_SYM,"Change"),2) &amp;" ("&amp;ROUND(_xlfn.FIELDVALUE(I_SYM,"Change (%)"),2)&amp;"%)"</f>
        <v>-2.63 (-0.01%)</v>
      </c>
      <c r="E3" s="43" t="str" cm="1">
        <f t="array" ref="E3">_FV(I_SYM,"Currency",TRUE)</f>
        <v>USD</v>
      </c>
      <c r="F3" s="44"/>
      <c r="G3" s="44"/>
      <c r="H3" s="44"/>
      <c r="I3" s="45"/>
      <c r="J3" s="45"/>
      <c r="K3" s="45" t="s">
        <v>45</v>
      </c>
      <c r="L3" s="45" t="s">
        <v>33</v>
      </c>
      <c r="M3" s="49"/>
      <c r="N3" s="26"/>
      <c r="O3" s="26"/>
      <c r="Q3" s="25"/>
      <c r="R3" s="22"/>
      <c r="S3" s="30"/>
    </row>
    <row r="4" spans="2:19" ht="21" customHeight="1" thickBot="1" x14ac:dyDescent="0.25">
      <c r="B4" s="21"/>
      <c r="C4" s="59" t="str" cm="1">
        <f t="array" aca="1" ref="C4" ca="1">IFERROR(INDEX(T_CALC[Signal],C_N_TRADING_DAYS),"")</f>
        <v/>
      </c>
      <c r="D4" s="22"/>
      <c r="E4" s="23"/>
      <c r="F4" s="24"/>
      <c r="G4" s="22"/>
      <c r="H4" s="22"/>
      <c r="I4" s="16"/>
      <c r="J4" s="16"/>
      <c r="K4" s="60">
        <v>50</v>
      </c>
      <c r="L4" s="61" t="s">
        <v>8</v>
      </c>
      <c r="M4" s="46"/>
      <c r="O4" s="16"/>
      <c r="Q4" s="31"/>
      <c r="R4" s="20"/>
      <c r="S4" s="32"/>
    </row>
    <row r="5" spans="2:19" ht="15" x14ac:dyDescent="0.2">
      <c r="B5" s="34"/>
      <c r="C5" s="22"/>
      <c r="D5" s="22"/>
      <c r="E5" s="22"/>
      <c r="F5" s="24"/>
      <c r="G5" s="22"/>
      <c r="H5" s="22"/>
      <c r="I5" s="22"/>
      <c r="J5" s="22"/>
      <c r="K5" s="22"/>
      <c r="L5" s="22"/>
      <c r="M5" s="46"/>
      <c r="N5" s="22"/>
      <c r="O5" s="17"/>
    </row>
    <row r="6" spans="2:19" x14ac:dyDescent="0.2">
      <c r="B6" s="21"/>
      <c r="C6" s="22"/>
      <c r="D6" s="22"/>
      <c r="E6" s="22"/>
      <c r="F6" s="24"/>
      <c r="G6" s="22"/>
      <c r="H6" s="22"/>
      <c r="I6" s="22"/>
      <c r="J6" s="22"/>
      <c r="K6" s="22"/>
      <c r="L6" s="22"/>
      <c r="M6" s="46"/>
    </row>
    <row r="7" spans="2:19" x14ac:dyDescent="0.2">
      <c r="B7" s="21"/>
      <c r="C7" s="22"/>
      <c r="D7" s="22"/>
      <c r="E7" s="22"/>
      <c r="F7" s="24"/>
      <c r="G7" s="22"/>
      <c r="H7" s="22"/>
      <c r="I7" s="22"/>
      <c r="J7" s="22"/>
      <c r="K7" s="22"/>
      <c r="L7" s="22"/>
      <c r="M7" s="46"/>
      <c r="P7" s="67" t="s">
        <v>43</v>
      </c>
    </row>
    <row r="8" spans="2:19" x14ac:dyDescent="0.2">
      <c r="B8" s="21"/>
      <c r="C8" s="22"/>
      <c r="D8" s="22"/>
      <c r="E8" s="22"/>
      <c r="F8" s="24"/>
      <c r="G8" s="22"/>
      <c r="H8" s="22"/>
      <c r="I8" s="22"/>
      <c r="J8" s="22"/>
      <c r="K8" s="22"/>
      <c r="L8" s="22"/>
      <c r="M8" s="46"/>
      <c r="P8" s="67"/>
    </row>
    <row r="9" spans="2:19" x14ac:dyDescent="0.2">
      <c r="B9" s="21"/>
      <c r="C9" s="22"/>
      <c r="D9" s="22"/>
      <c r="E9" s="22"/>
      <c r="F9" s="24"/>
      <c r="G9" s="22"/>
      <c r="H9" s="22"/>
      <c r="I9" s="22"/>
      <c r="J9" s="22"/>
      <c r="K9" s="22"/>
      <c r="L9" s="22"/>
      <c r="M9" s="46"/>
      <c r="P9" s="67"/>
    </row>
    <row r="10" spans="2:19" ht="15" x14ac:dyDescent="0.2">
      <c r="B10" s="21"/>
      <c r="C10" s="22"/>
      <c r="D10" s="22"/>
      <c r="E10" s="18"/>
      <c r="F10" s="24"/>
      <c r="G10" s="22"/>
      <c r="H10" s="22"/>
      <c r="I10" s="22"/>
      <c r="J10" s="22"/>
      <c r="K10" s="22"/>
      <c r="L10" s="22"/>
      <c r="M10" s="46"/>
      <c r="P10" s="67"/>
    </row>
    <row r="11" spans="2:19" ht="15" x14ac:dyDescent="0.2">
      <c r="B11" s="21"/>
      <c r="C11" s="22"/>
      <c r="D11" s="22"/>
      <c r="E11" s="19"/>
      <c r="F11" s="24"/>
      <c r="G11" s="22"/>
      <c r="H11" s="22"/>
      <c r="I11" s="22"/>
      <c r="J11" s="22"/>
      <c r="K11" s="22"/>
      <c r="L11" s="22"/>
      <c r="M11" s="46"/>
      <c r="P11" s="67"/>
    </row>
    <row r="12" spans="2:19" ht="15" x14ac:dyDescent="0.2">
      <c r="B12" s="21"/>
      <c r="C12" s="15"/>
      <c r="D12" s="16"/>
      <c r="E12" s="16"/>
      <c r="F12" s="24"/>
      <c r="G12" s="22"/>
      <c r="H12" s="22"/>
      <c r="I12" s="22"/>
      <c r="J12" s="22"/>
      <c r="K12" s="22"/>
      <c r="L12" s="22"/>
      <c r="M12" s="46"/>
      <c r="P12" s="67"/>
    </row>
    <row r="13" spans="2:19" ht="15" x14ac:dyDescent="0.2">
      <c r="B13" s="21"/>
      <c r="C13" s="15"/>
      <c r="D13" s="38"/>
      <c r="E13" s="28"/>
      <c r="F13" s="24"/>
      <c r="G13" s="22"/>
      <c r="H13" s="22"/>
      <c r="I13" s="22"/>
      <c r="J13" s="22"/>
      <c r="K13" s="22"/>
      <c r="L13" s="22"/>
      <c r="M13" s="46"/>
      <c r="P13" s="67"/>
    </row>
    <row r="14" spans="2:19" ht="15" x14ac:dyDescent="0.2">
      <c r="B14" s="21"/>
      <c r="C14" s="15"/>
      <c r="D14" s="29"/>
      <c r="E14" s="16"/>
      <c r="F14" s="24"/>
      <c r="G14" s="22"/>
      <c r="H14" s="22"/>
      <c r="I14" s="22"/>
      <c r="J14" s="22"/>
      <c r="K14" s="22"/>
      <c r="L14" s="22"/>
      <c r="M14" s="46"/>
      <c r="P14" s="67"/>
    </row>
    <row r="15" spans="2:19" ht="15" x14ac:dyDescent="0.2">
      <c r="B15" s="21"/>
      <c r="C15" s="22"/>
      <c r="D15" s="22"/>
      <c r="E15" s="29"/>
      <c r="F15" s="24"/>
      <c r="G15" s="22"/>
      <c r="H15" s="22"/>
      <c r="I15" s="22"/>
      <c r="J15" s="22"/>
      <c r="K15" s="22"/>
      <c r="L15" s="22"/>
      <c r="M15" s="46"/>
      <c r="P15" s="67"/>
    </row>
    <row r="16" spans="2:19" x14ac:dyDescent="0.2">
      <c r="B16" s="21"/>
      <c r="C16" s="22"/>
      <c r="D16" s="22"/>
      <c r="E16" s="22"/>
      <c r="F16" s="24"/>
      <c r="G16" s="22"/>
      <c r="H16" s="22"/>
      <c r="I16" s="22"/>
      <c r="J16" s="22"/>
      <c r="K16" s="22"/>
      <c r="L16" s="22"/>
      <c r="M16" s="46"/>
      <c r="P16" s="67"/>
    </row>
    <row r="17" spans="2:13" x14ac:dyDescent="0.2">
      <c r="B17" s="21"/>
      <c r="C17" s="22"/>
      <c r="D17" s="22"/>
      <c r="E17" s="22"/>
      <c r="F17" s="24"/>
      <c r="G17" s="22"/>
      <c r="H17" s="22"/>
      <c r="I17" s="22"/>
      <c r="J17" s="22"/>
      <c r="K17" s="22"/>
      <c r="L17" s="22"/>
      <c r="M17" s="46"/>
    </row>
    <row r="18" spans="2:13" ht="15" x14ac:dyDescent="0.2">
      <c r="B18" s="21"/>
      <c r="C18" s="22"/>
      <c r="D18" s="22"/>
      <c r="E18" s="27"/>
      <c r="F18" s="24"/>
      <c r="G18" s="22"/>
      <c r="H18" s="22"/>
      <c r="I18" s="22"/>
      <c r="J18" s="22"/>
      <c r="K18" s="22"/>
      <c r="L18" s="22"/>
      <c r="M18" s="46"/>
    </row>
    <row r="19" spans="2:13" ht="15" x14ac:dyDescent="0.2">
      <c r="B19" s="21"/>
      <c r="C19" s="22"/>
      <c r="D19" s="22"/>
      <c r="E19" s="27"/>
      <c r="F19" s="24"/>
      <c r="G19" s="22"/>
      <c r="H19" s="22"/>
      <c r="I19" s="22"/>
      <c r="J19" s="22"/>
      <c r="K19" s="22"/>
      <c r="L19" s="22"/>
      <c r="M19" s="46"/>
    </row>
    <row r="20" spans="2:13" ht="15" x14ac:dyDescent="0.2">
      <c r="B20" s="21"/>
      <c r="C20" s="22"/>
      <c r="D20" s="22"/>
      <c r="E20" s="16"/>
      <c r="F20" s="24"/>
      <c r="G20" s="22"/>
      <c r="H20" s="22"/>
      <c r="I20" s="22"/>
      <c r="J20" s="22"/>
      <c r="K20" s="22"/>
      <c r="L20" s="22"/>
      <c r="M20" s="46"/>
    </row>
    <row r="21" spans="2:13" x14ac:dyDescent="0.2">
      <c r="B21" s="21"/>
      <c r="C21" s="22"/>
      <c r="D21" s="22"/>
      <c r="E21" s="22"/>
      <c r="F21" s="24"/>
      <c r="G21" s="22"/>
      <c r="H21" s="22"/>
      <c r="I21" s="22"/>
      <c r="J21" s="22"/>
      <c r="K21" s="22"/>
      <c r="L21" s="22"/>
      <c r="M21" s="46"/>
    </row>
    <row r="22" spans="2:13" ht="15" x14ac:dyDescent="0.2">
      <c r="B22" s="21"/>
      <c r="C22" s="15"/>
      <c r="D22" s="27"/>
      <c r="E22" s="22"/>
      <c r="F22" s="24"/>
      <c r="G22" s="22"/>
      <c r="H22" s="22"/>
      <c r="I22" s="22"/>
      <c r="J22" s="22"/>
      <c r="K22" s="22"/>
      <c r="L22" s="22"/>
      <c r="M22" s="46"/>
    </row>
    <row r="23" spans="2:13" x14ac:dyDescent="0.2">
      <c r="B23" s="21"/>
      <c r="C23" s="22"/>
      <c r="D23" s="22"/>
      <c r="E23" s="22"/>
      <c r="F23" s="24"/>
      <c r="G23" s="22"/>
      <c r="H23" s="22"/>
      <c r="I23" s="22"/>
      <c r="J23" s="22"/>
      <c r="K23" s="22"/>
      <c r="L23" s="22"/>
      <c r="M23" s="46"/>
    </row>
    <row r="24" spans="2:13" ht="15" x14ac:dyDescent="0.2">
      <c r="B24" s="21"/>
      <c r="C24" s="22"/>
      <c r="D24" s="22"/>
      <c r="E24" s="30"/>
      <c r="F24" s="24"/>
      <c r="G24" s="22"/>
      <c r="H24" s="22"/>
      <c r="I24" s="22"/>
      <c r="J24" s="22"/>
      <c r="K24" s="22"/>
      <c r="L24" s="22"/>
      <c r="M24" s="46"/>
    </row>
    <row r="25" spans="2:13" ht="15" x14ac:dyDescent="0.2">
      <c r="B25" s="21"/>
      <c r="C25" s="22"/>
      <c r="D25" s="22"/>
      <c r="E25" s="30"/>
      <c r="F25" s="24"/>
      <c r="G25" s="22"/>
      <c r="H25" s="22"/>
      <c r="I25" s="22"/>
      <c r="J25" s="22"/>
      <c r="K25" s="22"/>
      <c r="L25" s="22"/>
      <c r="M25" s="46"/>
    </row>
    <row r="26" spans="2:13" ht="15" x14ac:dyDescent="0.2">
      <c r="B26" s="21"/>
      <c r="C26" s="22"/>
      <c r="D26" s="22"/>
      <c r="E26" s="30"/>
      <c r="F26" s="24"/>
      <c r="G26" s="22"/>
      <c r="H26" s="22"/>
      <c r="I26" s="22"/>
      <c r="J26" s="22"/>
      <c r="K26" s="22"/>
      <c r="L26" s="22"/>
      <c r="M26" s="46"/>
    </row>
    <row r="27" spans="2:13" x14ac:dyDescent="0.2">
      <c r="B27" s="21"/>
      <c r="C27" s="22"/>
      <c r="D27" s="22"/>
      <c r="E27" s="26"/>
      <c r="F27" s="24"/>
      <c r="G27" s="22"/>
      <c r="H27" s="22"/>
      <c r="I27" s="22"/>
      <c r="J27" s="22"/>
      <c r="K27" s="22"/>
      <c r="L27" s="22"/>
      <c r="M27" s="46"/>
    </row>
    <row r="28" spans="2:13" ht="15" x14ac:dyDescent="0.2">
      <c r="B28" s="21"/>
      <c r="C28" s="22"/>
      <c r="D28" s="22"/>
      <c r="E28" s="30"/>
      <c r="F28" s="24"/>
      <c r="G28" s="22"/>
      <c r="H28" s="22"/>
      <c r="I28" s="22"/>
      <c r="J28" s="22"/>
      <c r="K28" s="22"/>
      <c r="L28" s="22"/>
      <c r="M28" s="46"/>
    </row>
    <row r="29" spans="2:13" x14ac:dyDescent="0.2">
      <c r="B29" s="21"/>
      <c r="C29" s="22"/>
      <c r="D29" s="22"/>
      <c r="E29" s="26"/>
      <c r="F29" s="24"/>
      <c r="G29" s="22"/>
      <c r="H29" s="22"/>
      <c r="I29" s="22"/>
      <c r="J29" s="22"/>
      <c r="K29" s="22"/>
      <c r="L29" s="22"/>
      <c r="M29" s="46"/>
    </row>
    <row r="30" spans="2:13" ht="15" customHeight="1" x14ac:dyDescent="0.2">
      <c r="B30" s="21"/>
      <c r="C30" s="22"/>
      <c r="D30" s="22"/>
      <c r="E30" s="33"/>
      <c r="F30" s="24"/>
      <c r="G30" s="22"/>
      <c r="H30" s="22"/>
      <c r="I30" s="22"/>
      <c r="J30" s="22"/>
      <c r="K30" s="22"/>
      <c r="L30" s="22"/>
      <c r="M30" s="46"/>
    </row>
    <row r="31" spans="2:13" x14ac:dyDescent="0.2">
      <c r="B31" s="21"/>
      <c r="C31" s="22"/>
      <c r="D31" s="22"/>
      <c r="E31" s="33"/>
      <c r="F31" s="24"/>
      <c r="G31" s="22"/>
      <c r="H31" s="22"/>
      <c r="I31" s="22"/>
      <c r="J31" s="22"/>
      <c r="K31" s="22"/>
      <c r="L31" s="22"/>
      <c r="M31" s="46"/>
    </row>
    <row r="32" spans="2:13" x14ac:dyDescent="0.2">
      <c r="B32" s="34"/>
      <c r="C32" s="22"/>
      <c r="D32" s="22"/>
      <c r="E32" s="33"/>
      <c r="F32" s="22"/>
      <c r="G32" s="22"/>
      <c r="H32" s="22"/>
      <c r="I32" s="22"/>
      <c r="J32" s="22"/>
      <c r="K32" s="22"/>
      <c r="L32" s="22"/>
      <c r="M32" s="46"/>
    </row>
    <row r="33" spans="2:13" x14ac:dyDescent="0.2">
      <c r="B33" s="34"/>
      <c r="C33" s="22"/>
      <c r="D33" s="22"/>
      <c r="E33" s="33"/>
      <c r="F33" s="35"/>
      <c r="G33" s="22"/>
      <c r="H33" s="22"/>
      <c r="I33" s="22"/>
      <c r="J33" s="22"/>
      <c r="K33" s="22"/>
      <c r="L33" s="22"/>
      <c r="M33" s="46"/>
    </row>
    <row r="34" spans="2:13" x14ac:dyDescent="0.2">
      <c r="B34" s="34"/>
      <c r="C34" s="22"/>
      <c r="D34" s="22"/>
      <c r="E34" s="33"/>
      <c r="F34" s="35"/>
      <c r="G34" s="22"/>
      <c r="H34" s="22"/>
      <c r="I34" s="22"/>
      <c r="J34" s="22"/>
      <c r="K34" s="22"/>
      <c r="L34" s="22"/>
      <c r="M34" s="46"/>
    </row>
    <row r="35" spans="2:13" x14ac:dyDescent="0.2">
      <c r="B35" s="34"/>
      <c r="C35" s="22"/>
      <c r="D35" s="22"/>
      <c r="E35" s="33"/>
      <c r="F35" s="35"/>
      <c r="G35" s="22"/>
      <c r="H35" s="22"/>
      <c r="I35" s="22"/>
      <c r="J35" s="22"/>
      <c r="K35" s="22"/>
      <c r="L35" s="22"/>
      <c r="M35" s="46"/>
    </row>
    <row r="36" spans="2:13" x14ac:dyDescent="0.2">
      <c r="B36" s="34"/>
      <c r="C36" s="22"/>
      <c r="D36" s="22"/>
      <c r="E36" s="22"/>
      <c r="F36" s="35"/>
      <c r="G36" s="22"/>
      <c r="H36" s="22"/>
      <c r="I36" s="22"/>
      <c r="J36" s="22"/>
      <c r="K36" s="22"/>
      <c r="L36" s="22"/>
      <c r="M36" s="46"/>
    </row>
    <row r="37" spans="2:13" x14ac:dyDescent="0.2">
      <c r="B37" s="36"/>
      <c r="C37" s="37"/>
      <c r="D37" s="37"/>
      <c r="E37" s="37"/>
      <c r="F37" s="37"/>
      <c r="G37" s="37"/>
      <c r="H37" s="37"/>
      <c r="I37" s="37"/>
      <c r="J37" s="37"/>
      <c r="K37" s="37"/>
      <c r="L37" s="37"/>
      <c r="M37" s="47"/>
    </row>
  </sheetData>
  <sheetProtection algorithmName="SHA-512" hashValue="g6RaDlUVdToUrxn2dye1qOl5KSXDZiecfGNEN+nMgy4SDnHd2KgWPTfPNcnxejWOpt4nzr44UYjNRwAiB8nw1A==" saltValue="Ya4urBLBdrTsrGryTdVhLw==" spinCount="100000" sheet="1" formatCells="0" formatColumns="0" formatRows="0" pivotTables="0"/>
  <mergeCells count="3">
    <mergeCell ref="J2:L2"/>
    <mergeCell ref="B2:F2"/>
    <mergeCell ref="P7:P16"/>
  </mergeCells>
  <conditionalFormatting sqref="E10:E11 I3:M3 I4:L4">
    <cfRule type="expression" dxfId="20" priority="10">
      <formula>E3&lt;0</formula>
    </cfRule>
  </conditionalFormatting>
  <conditionalFormatting sqref="D3">
    <cfRule type="expression" dxfId="19" priority="3">
      <formula>_xlfn.FIELDVALUE(I_SYM,"Change")&lt;0</formula>
    </cfRule>
    <cfRule type="expression" dxfId="18" priority="4">
      <formula>_xlfn.FIELDVALUE(I_SYM,"Change")&gt;0</formula>
    </cfRule>
  </conditionalFormatting>
  <conditionalFormatting sqref="C4">
    <cfRule type="expression" dxfId="17" priority="1">
      <formula>$C$4="Sell"</formula>
    </cfRule>
    <cfRule type="expression" dxfId="16" priority="2">
      <formula>$C$4="Buy"</formula>
    </cfRule>
  </conditionalFormatting>
  <dataValidations count="2">
    <dataValidation type="list" allowBlank="1" showInputMessage="1" showErrorMessage="1" sqref="L4" xr:uid="{D1ADBDE3-02A0-4EF5-8450-1D64E4A5BDB4}">
      <formula1>"Open, High, Low, Close, Volume"</formula1>
    </dataValidation>
    <dataValidation type="whole" allowBlank="1" showInputMessage="1" showErrorMessage="1" sqref="K4" xr:uid="{57A20200-07FA-47DD-8093-20A097E2F89F}">
      <formula1>3</formula1>
      <formula2>200</formula2>
    </dataValidation>
  </dataValidations>
  <pageMargins left="0.25" right="0.25" top="0.75" bottom="0.75" header="0.3" footer="0.3"/>
  <pageSetup scale="78"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70D1B-2893-4F66-A59C-5022FB7575B6}">
  <dimension ref="A1:Y1503"/>
  <sheetViews>
    <sheetView topLeftCell="A1231" zoomScaleNormal="100" workbookViewId="0">
      <selection activeCell="D1264" sqref="D1264"/>
    </sheetView>
  </sheetViews>
  <sheetFormatPr defaultRowHeight="14.25" x14ac:dyDescent="0.2"/>
  <cols>
    <col min="1" max="1" width="22.5703125" bestFit="1" customWidth="1"/>
    <col min="2" max="2" width="14.85546875" customWidth="1"/>
    <col min="3" max="3" width="10.7109375" customWidth="1"/>
    <col min="8" max="8" width="11.85546875" customWidth="1"/>
    <col min="9" max="10" width="4.42578125" customWidth="1"/>
    <col min="11" max="12" width="11.85546875" customWidth="1"/>
    <col min="14" max="16" width="11.85546875" customWidth="1"/>
    <col min="17" max="17" width="11.42578125" bestFit="1" customWidth="1"/>
    <col min="18" max="19" width="11.85546875" customWidth="1"/>
    <col min="20" max="20" width="15.7109375" customWidth="1"/>
    <col min="21" max="21" width="10.85546875" customWidth="1"/>
  </cols>
  <sheetData>
    <row r="1" spans="1:25" x14ac:dyDescent="0.2">
      <c r="A1" t="s">
        <v>34</v>
      </c>
      <c r="H1" s="2">
        <f>'Weighted Moving Average'!H2</f>
        <v>-7</v>
      </c>
      <c r="L1" s="2" cm="1">
        <f t="array" ref="L1">ROUNDDOWN(_FV(I_SYM,"Last trade time",TRUE),0)</f>
        <v>44285</v>
      </c>
      <c r="M1" cm="1">
        <f t="array" ref="M1">_FV(I_SYM,"Open",TRUE)</f>
        <v>233.65</v>
      </c>
      <c r="N1" cm="1">
        <f t="array" ref="N1">_FV(I_SYM,"High",TRUE)</f>
        <v>233.85</v>
      </c>
      <c r="O1" cm="1">
        <f t="array" ref="O1">_FV(I_SYM,"Low",TRUE)</f>
        <v>231.1</v>
      </c>
      <c r="P1" cm="1">
        <f t="array" ref="P1">_FV(I_SYM,"Price",TRUE)</f>
        <v>232.61</v>
      </c>
      <c r="Q1" cm="1">
        <f t="array" ref="Q1">_FV(I_SYM,"Volume",TRUE)</f>
        <v>6751839</v>
      </c>
      <c r="R1">
        <f>IFERROR(IF(I_SRC="Open",M1,IF(I_SRC="High",N1,IF(I_SRC="low",O1,IF(I_SRC="Volume",Q1,P1)))),"")</f>
        <v>232.61</v>
      </c>
    </row>
    <row r="2" spans="1:25" x14ac:dyDescent="0.2">
      <c r="A2" s="7">
        <v>1830</v>
      </c>
    </row>
    <row r="3" spans="1:25" ht="28.5" x14ac:dyDescent="0.2">
      <c r="A3" t="s">
        <v>19</v>
      </c>
      <c r="B3" s="2" t="s">
        <v>5</v>
      </c>
      <c r="C3" s="8" t="str" cm="1">
        <f t="array" aca="1" ref="C3:H1264" ca="1">IFERROR(_xlfn.STOCKHISTORY(I_SYM,C_ST_DT,C_END_DT,C_AGGR_INT,1,0,5,2,3,4,1),{0,0})</f>
        <v>Date</v>
      </c>
      <c r="D3" s="1" t="str">
        <f ca="1"/>
        <v>Volume</v>
      </c>
      <c r="E3" s="1" t="str">
        <f ca="1"/>
        <v>Open</v>
      </c>
      <c r="F3" s="1" t="str">
        <f ca="1"/>
        <v>High</v>
      </c>
      <c r="G3" s="1" t="str">
        <f ca="1"/>
        <v>Low</v>
      </c>
      <c r="H3" s="1" t="str">
        <f ca="1"/>
        <v>Close</v>
      </c>
      <c r="I3" s="1"/>
      <c r="J3" s="1"/>
      <c r="K3" s="1" t="s">
        <v>5</v>
      </c>
      <c r="L3" s="1" t="s">
        <v>6</v>
      </c>
      <c r="M3" s="1" t="s">
        <v>2</v>
      </c>
      <c r="N3" s="1" t="s">
        <v>0</v>
      </c>
      <c r="O3" s="1" t="s">
        <v>1</v>
      </c>
      <c r="P3" s="1" t="s">
        <v>8</v>
      </c>
      <c r="Q3" s="1" t="s">
        <v>7</v>
      </c>
      <c r="R3" s="1" t="s">
        <v>36</v>
      </c>
      <c r="S3" s="1" t="s">
        <v>46</v>
      </c>
      <c r="T3" s="1" t="s">
        <v>35</v>
      </c>
      <c r="U3" s="1" t="s">
        <v>38</v>
      </c>
      <c r="V3" s="1" t="s">
        <v>39</v>
      </c>
      <c r="Y3">
        <f>SUM(Y4:Y203)</f>
        <v>1275</v>
      </c>
    </row>
    <row r="4" spans="1:25" x14ac:dyDescent="0.2">
      <c r="A4" s="12">
        <f ca="1">A6-I_HIST_DAYS</f>
        <v>42455</v>
      </c>
      <c r="B4" s="4">
        <v>1</v>
      </c>
      <c r="C4" vm="2">
        <f ca="1"/>
        <v>42457</v>
      </c>
      <c r="D4" vm="3">
        <f ca="1"/>
        <v>17025050</v>
      </c>
      <c r="E4" vm="4">
        <f ca="1"/>
        <v>54.21</v>
      </c>
      <c r="F4" vm="5">
        <f ca="1"/>
        <v>54.29</v>
      </c>
      <c r="G4" vm="6">
        <f ca="1"/>
        <v>53.33</v>
      </c>
      <c r="H4" vm="7">
        <f ca="1"/>
        <v>53.54</v>
      </c>
      <c r="K4">
        <f ca="1">IF(ROW(T_CALC[[#This Row],[DAY]])-ROW(T_CALC[[#Headers],[DAY]])&gt;C_N_TRADING_DAYS,"",ROW(T_CALC[[#This Row],[DAY]])-ROW(T_CALC[[#Headers],[DAY]]))</f>
        <v>1</v>
      </c>
      <c r="L4" s="2" cm="1" vm="2">
        <f t="array" aca="1" ref="L4" ca="1">IFERROR(IF(T_CALC[[#This Row],[DAY]]="","",IF(AND(T_CALC[[#This Row],[DAY]]=C_N_TRADING_DAYS,$L$1&gt;C_MAX_HIST_DT),$L$1,INDEX(_xlfn.ANCHORARRAY($C$3),T_CALC[[#This Row],[DAY]]+1,1))),NA())</f>
        <v>42457</v>
      </c>
      <c r="M4" cm="1" vm="4">
        <f t="array" aca="1" ref="M4" ca="1">IFERROR(IF(T_CALC[[#This Row],[DAY]]="","",IF(AND(T_CALC[[#This Row],[DAY]]=C_N_TRADING_DAYS,$L$1&gt;C_MAX_HIST_DT),$M$1,INDEX(_xlfn.ANCHORARRAY($C$3),T_CALC[[#This Row],[DAY]]+1,3))),NA())</f>
        <v>54.21</v>
      </c>
      <c r="N4" cm="1" vm="5">
        <f t="array" aca="1" ref="N4" ca="1">IFERROR(IF(T_CALC[[#This Row],[DAY]]="","",IF(AND(T_CALC[[#This Row],[DAY]]=C_N_TRADING_DAYS,$L$1&gt;C_MAX_HIST_DT),$N$1,INDEX(_xlfn.ANCHORARRAY($C$3),T_CALC[[#This Row],[DAY]]+1,4))),NA())</f>
        <v>54.29</v>
      </c>
      <c r="O4" cm="1" vm="6">
        <f t="array" aca="1" ref="O4" ca="1">IFERROR(IF(T_CALC[[#This Row],[DAY]]="","",IF(AND(T_CALC[[#This Row],[DAY]]=C_N_TRADING_DAYS,$L$1&gt;C_MAX_HIST_DT),$O$1,INDEX(_xlfn.ANCHORARRAY($C$3),T_CALC[[#This Row],[DAY]]+1,5))),NA())</f>
        <v>53.33</v>
      </c>
      <c r="P4" cm="1" vm="7">
        <f t="array" aca="1" ref="P4" ca="1">IFERROR(IF(T_CALC[[#This Row],[DAY]]="","",IF(AND(T_CALC[[#This Row],[DAY]]=C_N_TRADING_DAYS,$L$1&gt;C_MAX_HIST_DT),$P$1,INDEX(_xlfn.ANCHORARRAY($C$3),T_CALC[[#This Row],[DAY]]+1,6))),NA())</f>
        <v>53.54</v>
      </c>
      <c r="Q4" cm="1" vm="3">
        <f t="array" aca="1" ref="Q4" ca="1">IFERROR(IF(T_CALC[[#This Row],[DAY]]="","",IF(AND(T_CALC[[#This Row],[DAY]]=C_N_TRADING_DAYS,$L$1&gt;C_MAX_HIST_DT),$Q$1,INDEX(_xlfn.ANCHORARRAY($C$3),T_CALC[[#This Row],[DAY]]+1,2))),NA())</f>
        <v>17025050</v>
      </c>
      <c r="R4" s="4" vm="7">
        <f ca="1">IFERROR(IF(I_SRC="Open",T_CALC[[#This Row],[Open]],IF(I_SRC="High",T_CALC[[#This Row],[High]],IF(I_SRC="low",T_CALC[[#This Row],[Low]],IF(I_SRC="Volume",T_CALC[[#This Row],[VOLUME]],T_CALC[[#This Row],[Close]])))),"")</f>
        <v>53.54</v>
      </c>
      <c r="S4" t="e" cm="1">
        <f t="array" aca="1" ref="S4" ca="1">IF(T_CALC[[#This Row],[DAY]]="","",IF(T_CALC[[#This Row],[DAY]]&gt;=I_MA_PER,
ROUND(SUMPRODUCT(OFFSET($Y$4,0,0,I_MA_PER),OFFSET(T_CALC[[#This Row],[Value]],-(I_MA_PER-1),0,I_MA_PER))/C_DEN,2),NA()))</f>
        <v>#N/A</v>
      </c>
      <c r="T4" t="e">
        <f ca="1">IF(T_CALC[[#This Row],[DAY]]="","",IF(T_CALC[[#This Row],[DAY]]&gt;=I_MA_PER,IF(AND(T_CALC[[#This Row],[Value]]&gt;T_CALC[[#This Row],[WMA]],R3&lt;=S3),"Buy",IF(AND(T_CALC[[#This Row],[Value]]&lt;T_CALC[[#This Row],[WMA]],R3&gt;=S3),"Sell","")),NA()))</f>
        <v>#N/A</v>
      </c>
      <c r="U4" s="4">
        <f ca="1">IFERROR(IF(T_CALC[[#This Row],[Signal]]="Buy",T_CALC[[#This Row],[Value]],-10000),-10000)</f>
        <v>-10000</v>
      </c>
      <c r="V4" s="4">
        <f ca="1">IFERROR(IF(T_CALC[[#This Row],[Signal]]="Sell",T_CALC[[#This Row],[Value]],-10000),-10000)</f>
        <v>-10000</v>
      </c>
      <c r="X4">
        <v>1</v>
      </c>
      <c r="Y4">
        <f t="shared" ref="Y4:Y35" si="0">IF(X4&lt;=I_MA_PER,X4,"")</f>
        <v>1</v>
      </c>
    </row>
    <row r="5" spans="1:25" x14ac:dyDescent="0.2">
      <c r="A5" t="s">
        <v>18</v>
      </c>
      <c r="B5">
        <v>2</v>
      </c>
      <c r="C5" vm="8">
        <f ca="1"/>
        <v>42458</v>
      </c>
      <c r="D5" vm="9">
        <f ca="1"/>
        <v>23924329</v>
      </c>
      <c r="E5" vm="10">
        <f ca="1"/>
        <v>53.66</v>
      </c>
      <c r="F5" vm="11">
        <f ca="1"/>
        <v>54.86</v>
      </c>
      <c r="G5" vm="12">
        <f ca="1"/>
        <v>53.45</v>
      </c>
      <c r="H5" vm="13">
        <f ca="1"/>
        <v>54.71</v>
      </c>
      <c r="K5">
        <f ca="1">IF(ROW(T_CALC[[#This Row],[DAY]])-ROW(T_CALC[[#Headers],[DAY]])&gt;C_N_TRADING_DAYS,"",ROW(T_CALC[[#This Row],[DAY]])-ROW(T_CALC[[#Headers],[DAY]]))</f>
        <v>2</v>
      </c>
      <c r="L5" s="2" cm="1" vm="8">
        <f t="array" aca="1" ref="L5" ca="1">IFERROR(IF(T_CALC[[#This Row],[DAY]]="","",IF(AND(T_CALC[[#This Row],[DAY]]=C_N_TRADING_DAYS,$L$1&gt;C_MAX_HIST_DT),$L$1,INDEX(_xlfn.ANCHORARRAY($C$3),T_CALC[[#This Row],[DAY]]+1,1))),NA())</f>
        <v>42458</v>
      </c>
      <c r="M5" cm="1" vm="10">
        <f t="array" aca="1" ref="M5" ca="1">IFERROR(IF(T_CALC[[#This Row],[DAY]]="","",IF(AND(T_CALC[[#This Row],[DAY]]=C_N_TRADING_DAYS,$L$1&gt;C_MAX_HIST_DT),$M$1,INDEX(_xlfn.ANCHORARRAY($C$3),T_CALC[[#This Row],[DAY]]+1,3))),NA())</f>
        <v>53.66</v>
      </c>
      <c r="N5" cm="1" vm="11">
        <f t="array" aca="1" ref="N5" ca="1">IFERROR(IF(T_CALC[[#This Row],[DAY]]="","",IF(AND(T_CALC[[#This Row],[DAY]]=C_N_TRADING_DAYS,$L$1&gt;C_MAX_HIST_DT),$N$1,INDEX(_xlfn.ANCHORARRAY($C$3),T_CALC[[#This Row],[DAY]]+1,4))),NA())</f>
        <v>54.86</v>
      </c>
      <c r="O5" cm="1" vm="12">
        <f t="array" aca="1" ref="O5" ca="1">IFERROR(IF(T_CALC[[#This Row],[DAY]]="","",IF(AND(T_CALC[[#This Row],[DAY]]=C_N_TRADING_DAYS,$L$1&gt;C_MAX_HIST_DT),$O$1,INDEX(_xlfn.ANCHORARRAY($C$3),T_CALC[[#This Row],[DAY]]+1,5))),NA())</f>
        <v>53.45</v>
      </c>
      <c r="P5" cm="1" vm="13">
        <f t="array" aca="1" ref="P5" ca="1">IFERROR(IF(T_CALC[[#This Row],[DAY]]="","",IF(AND(T_CALC[[#This Row],[DAY]]=C_N_TRADING_DAYS,$L$1&gt;C_MAX_HIST_DT),$P$1,INDEX(_xlfn.ANCHORARRAY($C$3),T_CALC[[#This Row],[DAY]]+1,6))),NA())</f>
        <v>54.71</v>
      </c>
      <c r="Q5" cm="1" vm="9">
        <f t="array" aca="1" ref="Q5" ca="1">IFERROR(IF(T_CALC[[#This Row],[DAY]]="","",IF(AND(T_CALC[[#This Row],[DAY]]=C_N_TRADING_DAYS,$L$1&gt;C_MAX_HIST_DT),$Q$1,INDEX(_xlfn.ANCHORARRAY($C$3),T_CALC[[#This Row],[DAY]]+1,2))),NA())</f>
        <v>23924329</v>
      </c>
      <c r="R5" s="4" vm="13">
        <f ca="1">IFERROR(IF(I_SRC="Open",T_CALC[[#This Row],[Open]],IF(I_SRC="High",T_CALC[[#This Row],[High]],IF(I_SRC="low",T_CALC[[#This Row],[Low]],IF(I_SRC="Volume",T_CALC[[#This Row],[VOLUME]],T_CALC[[#This Row],[Close]])))),"")</f>
        <v>54.71</v>
      </c>
      <c r="S5" t="e" cm="1">
        <f t="array" aca="1" ref="S5" ca="1">IF(T_CALC[[#This Row],[DAY]]="","",IF(T_CALC[[#This Row],[DAY]]&gt;=I_MA_PER,
ROUND(SUMPRODUCT(OFFSET($Y$4,0,0,I_MA_PER),OFFSET(T_CALC[[#This Row],[Value]],-(I_MA_PER-1),0,I_MA_PER))/C_DEN,2),NA()))</f>
        <v>#N/A</v>
      </c>
      <c r="T5" s="4" t="e">
        <f ca="1">IF(T_CALC[[#This Row],[DAY]]="","",IF(T_CALC[[#This Row],[DAY]]&gt;=I_MA_PER,IF(AND(T_CALC[[#This Row],[Value]]&gt;T_CALC[[#This Row],[WMA]],R4&lt;=S4),"Buy",IF(AND(T_CALC[[#This Row],[Value]]&lt;T_CALC[[#This Row],[WMA]],R4&gt;=S4),"Sell","")),NA()))</f>
        <v>#N/A</v>
      </c>
      <c r="U5" s="4">
        <f ca="1">IFERROR(IF(T_CALC[[#This Row],[Signal]]="Buy",T_CALC[[#This Row],[Value]],-10000),-10000)</f>
        <v>-10000</v>
      </c>
      <c r="V5" s="4">
        <f ca="1">IFERROR(IF(T_CALC[[#This Row],[Signal]]="Sell",T_CALC[[#This Row],[Value]],-10000),-10000)</f>
        <v>-10000</v>
      </c>
      <c r="X5">
        <v>2</v>
      </c>
      <c r="Y5">
        <f t="shared" si="0"/>
        <v>2</v>
      </c>
    </row>
    <row r="6" spans="1:25" x14ac:dyDescent="0.2">
      <c r="A6" s="12">
        <f ca="1">TODAY()</f>
        <v>44285</v>
      </c>
      <c r="B6">
        <v>3</v>
      </c>
      <c r="C6" vm="14">
        <f ca="1"/>
        <v>42459</v>
      </c>
      <c r="D6" vm="15">
        <f ca="1"/>
        <v>23008260</v>
      </c>
      <c r="E6" vm="16">
        <f ca="1"/>
        <v>54.93</v>
      </c>
      <c r="F6" vm="17">
        <f ca="1"/>
        <v>55.64</v>
      </c>
      <c r="G6" vm="18">
        <f ca="1"/>
        <v>54.9</v>
      </c>
      <c r="H6" vm="19">
        <f ca="1"/>
        <v>55.05</v>
      </c>
      <c r="K6">
        <f ca="1">IF(ROW(T_CALC[[#This Row],[DAY]])-ROW(T_CALC[[#Headers],[DAY]])&gt;C_N_TRADING_DAYS,"",ROW(T_CALC[[#This Row],[DAY]])-ROW(T_CALC[[#Headers],[DAY]]))</f>
        <v>3</v>
      </c>
      <c r="L6" s="2" cm="1" vm="14">
        <f t="array" aca="1" ref="L6" ca="1">IFERROR(IF(T_CALC[[#This Row],[DAY]]="","",IF(AND(T_CALC[[#This Row],[DAY]]=C_N_TRADING_DAYS,$L$1&gt;C_MAX_HIST_DT),$L$1,INDEX(_xlfn.ANCHORARRAY($C$3),T_CALC[[#This Row],[DAY]]+1,1))),NA())</f>
        <v>42459</v>
      </c>
      <c r="M6" cm="1" vm="16">
        <f t="array" aca="1" ref="M6" ca="1">IFERROR(IF(T_CALC[[#This Row],[DAY]]="","",IF(AND(T_CALC[[#This Row],[DAY]]=C_N_TRADING_DAYS,$L$1&gt;C_MAX_HIST_DT),$M$1,INDEX(_xlfn.ANCHORARRAY($C$3),T_CALC[[#This Row],[DAY]]+1,3))),NA())</f>
        <v>54.93</v>
      </c>
      <c r="N6" cm="1" vm="17">
        <f t="array" aca="1" ref="N6" ca="1">IFERROR(IF(T_CALC[[#This Row],[DAY]]="","",IF(AND(T_CALC[[#This Row],[DAY]]=C_N_TRADING_DAYS,$L$1&gt;C_MAX_HIST_DT),$N$1,INDEX(_xlfn.ANCHORARRAY($C$3),T_CALC[[#This Row],[DAY]]+1,4))),NA())</f>
        <v>55.64</v>
      </c>
      <c r="O6" cm="1" vm="18">
        <f t="array" aca="1" ref="O6" ca="1">IFERROR(IF(T_CALC[[#This Row],[DAY]]="","",IF(AND(T_CALC[[#This Row],[DAY]]=C_N_TRADING_DAYS,$L$1&gt;C_MAX_HIST_DT),$O$1,INDEX(_xlfn.ANCHORARRAY($C$3),T_CALC[[#This Row],[DAY]]+1,5))),NA())</f>
        <v>54.9</v>
      </c>
      <c r="P6" cm="1" vm="19">
        <f t="array" aca="1" ref="P6" ca="1">IFERROR(IF(T_CALC[[#This Row],[DAY]]="","",IF(AND(T_CALC[[#This Row],[DAY]]=C_N_TRADING_DAYS,$L$1&gt;C_MAX_HIST_DT),$P$1,INDEX(_xlfn.ANCHORARRAY($C$3),T_CALC[[#This Row],[DAY]]+1,6))),NA())</f>
        <v>55.05</v>
      </c>
      <c r="Q6" cm="1" vm="15">
        <f t="array" aca="1" ref="Q6" ca="1">IFERROR(IF(T_CALC[[#This Row],[DAY]]="","",IF(AND(T_CALC[[#This Row],[DAY]]=C_N_TRADING_DAYS,$L$1&gt;C_MAX_HIST_DT),$Q$1,INDEX(_xlfn.ANCHORARRAY($C$3),T_CALC[[#This Row],[DAY]]+1,2))),NA())</f>
        <v>23008260</v>
      </c>
      <c r="R6" s="4" vm="19">
        <f ca="1">IFERROR(IF(I_SRC="Open",T_CALC[[#This Row],[Open]],IF(I_SRC="High",T_CALC[[#This Row],[High]],IF(I_SRC="low",T_CALC[[#This Row],[Low]],IF(I_SRC="Volume",T_CALC[[#This Row],[VOLUME]],T_CALC[[#This Row],[Close]])))),"")</f>
        <v>55.05</v>
      </c>
      <c r="S6" t="e" cm="1">
        <f t="array" aca="1" ref="S6" ca="1">IF(T_CALC[[#This Row],[DAY]]="","",IF(T_CALC[[#This Row],[DAY]]&gt;=I_MA_PER,
ROUND(SUMPRODUCT(OFFSET($Y$4,0,0,I_MA_PER),OFFSET(T_CALC[[#This Row],[Value]],-(I_MA_PER-1),0,I_MA_PER))/C_DEN,2),NA()))</f>
        <v>#N/A</v>
      </c>
      <c r="T6" s="4" t="e">
        <f ca="1">IF(T_CALC[[#This Row],[DAY]]="","",IF(T_CALC[[#This Row],[DAY]]&gt;=I_MA_PER,IF(AND(T_CALC[[#This Row],[Value]]&gt;T_CALC[[#This Row],[WMA]],R5&lt;=S5),"Buy",IF(AND(T_CALC[[#This Row],[Value]]&lt;T_CALC[[#This Row],[WMA]],R5&gt;=S5),"Sell","")),NA()))</f>
        <v>#N/A</v>
      </c>
      <c r="U6" s="4">
        <f ca="1">IFERROR(IF(T_CALC[[#This Row],[Signal]]="Buy",T_CALC[[#This Row],[Value]],-10000),-10000)</f>
        <v>-10000</v>
      </c>
      <c r="V6" s="4">
        <f ca="1">IFERROR(IF(T_CALC[[#This Row],[Signal]]="Sell",T_CALC[[#This Row],[Value]],-10000),-10000)</f>
        <v>-10000</v>
      </c>
      <c r="X6">
        <v>3</v>
      </c>
      <c r="Y6">
        <f t="shared" si="0"/>
        <v>3</v>
      </c>
    </row>
    <row r="7" spans="1:25" x14ac:dyDescent="0.2">
      <c r="A7" t="s">
        <v>22</v>
      </c>
      <c r="B7" s="4">
        <v>4</v>
      </c>
      <c r="C7" vm="20">
        <f ca="1"/>
        <v>42460</v>
      </c>
      <c r="D7" vm="21">
        <f ca="1"/>
        <v>26360495</v>
      </c>
      <c r="E7" vm="22">
        <f ca="1"/>
        <v>54.95</v>
      </c>
      <c r="F7" vm="23">
        <f ca="1"/>
        <v>55.59</v>
      </c>
      <c r="G7" vm="11">
        <f ca="1"/>
        <v>54.86</v>
      </c>
      <c r="H7" vm="24">
        <f ca="1"/>
        <v>55.23</v>
      </c>
      <c r="K7">
        <f ca="1">IF(ROW(T_CALC[[#This Row],[DAY]])-ROW(T_CALC[[#Headers],[DAY]])&gt;C_N_TRADING_DAYS,"",ROW(T_CALC[[#This Row],[DAY]])-ROW(T_CALC[[#Headers],[DAY]]))</f>
        <v>4</v>
      </c>
      <c r="L7" s="2" cm="1" vm="20">
        <f t="array" aca="1" ref="L7" ca="1">IFERROR(IF(T_CALC[[#This Row],[DAY]]="","",IF(AND(T_CALC[[#This Row],[DAY]]=C_N_TRADING_DAYS,$L$1&gt;C_MAX_HIST_DT),$L$1,INDEX(_xlfn.ANCHORARRAY($C$3),T_CALC[[#This Row],[DAY]]+1,1))),NA())</f>
        <v>42460</v>
      </c>
      <c r="M7" cm="1" vm="22">
        <f t="array" aca="1" ref="M7" ca="1">IFERROR(IF(T_CALC[[#This Row],[DAY]]="","",IF(AND(T_CALC[[#This Row],[DAY]]=C_N_TRADING_DAYS,$L$1&gt;C_MAX_HIST_DT),$M$1,INDEX(_xlfn.ANCHORARRAY($C$3),T_CALC[[#This Row],[DAY]]+1,3))),NA())</f>
        <v>54.95</v>
      </c>
      <c r="N7" cm="1" vm="23">
        <f t="array" aca="1" ref="N7" ca="1">IFERROR(IF(T_CALC[[#This Row],[DAY]]="","",IF(AND(T_CALC[[#This Row],[DAY]]=C_N_TRADING_DAYS,$L$1&gt;C_MAX_HIST_DT),$N$1,INDEX(_xlfn.ANCHORARRAY($C$3),T_CALC[[#This Row],[DAY]]+1,4))),NA())</f>
        <v>55.59</v>
      </c>
      <c r="O7" cm="1" vm="11">
        <f t="array" aca="1" ref="O7" ca="1">IFERROR(IF(T_CALC[[#This Row],[DAY]]="","",IF(AND(T_CALC[[#This Row],[DAY]]=C_N_TRADING_DAYS,$L$1&gt;C_MAX_HIST_DT),$O$1,INDEX(_xlfn.ANCHORARRAY($C$3),T_CALC[[#This Row],[DAY]]+1,5))),NA())</f>
        <v>54.86</v>
      </c>
      <c r="P7" cm="1" vm="24">
        <f t="array" aca="1" ref="P7" ca="1">IFERROR(IF(T_CALC[[#This Row],[DAY]]="","",IF(AND(T_CALC[[#This Row],[DAY]]=C_N_TRADING_DAYS,$L$1&gt;C_MAX_HIST_DT),$P$1,INDEX(_xlfn.ANCHORARRAY($C$3),T_CALC[[#This Row],[DAY]]+1,6))),NA())</f>
        <v>55.23</v>
      </c>
      <c r="Q7" cm="1" vm="21">
        <f t="array" aca="1" ref="Q7" ca="1">IFERROR(IF(T_CALC[[#This Row],[DAY]]="","",IF(AND(T_CALC[[#This Row],[DAY]]=C_N_TRADING_DAYS,$L$1&gt;C_MAX_HIST_DT),$Q$1,INDEX(_xlfn.ANCHORARRAY($C$3),T_CALC[[#This Row],[DAY]]+1,2))),NA())</f>
        <v>26360495</v>
      </c>
      <c r="R7" s="4" vm="24">
        <f ca="1">IFERROR(IF(I_SRC="Open",T_CALC[[#This Row],[Open]],IF(I_SRC="High",T_CALC[[#This Row],[High]],IF(I_SRC="low",T_CALC[[#This Row],[Low]],IF(I_SRC="Volume",T_CALC[[#This Row],[VOLUME]],T_CALC[[#This Row],[Close]])))),"")</f>
        <v>55.23</v>
      </c>
      <c r="S7" t="e" cm="1">
        <f t="array" aca="1" ref="S7" ca="1">IF(T_CALC[[#This Row],[DAY]]="","",IF(T_CALC[[#This Row],[DAY]]&gt;=I_MA_PER,
ROUND(SUMPRODUCT(OFFSET($Y$4,0,0,I_MA_PER),OFFSET(T_CALC[[#This Row],[Value]],-(I_MA_PER-1),0,I_MA_PER))/C_DEN,2),NA()))</f>
        <v>#N/A</v>
      </c>
      <c r="T7" s="4" t="e">
        <f ca="1">IF(T_CALC[[#This Row],[DAY]]="","",IF(T_CALC[[#This Row],[DAY]]&gt;=I_MA_PER,IF(AND(T_CALC[[#This Row],[Value]]&gt;T_CALC[[#This Row],[WMA]],R6&lt;=S6),"Buy",IF(AND(T_CALC[[#This Row],[Value]]&lt;T_CALC[[#This Row],[WMA]],R6&gt;=S6),"Sell","")),NA()))</f>
        <v>#N/A</v>
      </c>
      <c r="U7" s="4">
        <f ca="1">IFERROR(IF(T_CALC[[#This Row],[Signal]]="Buy",T_CALC[[#This Row],[Value]],-10000),-10000)</f>
        <v>-10000</v>
      </c>
      <c r="V7" s="4">
        <f ca="1">IFERROR(IF(T_CALC[[#This Row],[Signal]]="Sell",T_CALC[[#This Row],[Value]],-10000),-10000)</f>
        <v>-10000</v>
      </c>
      <c r="X7">
        <v>4</v>
      </c>
      <c r="Y7">
        <f t="shared" si="0"/>
        <v>4</v>
      </c>
    </row>
    <row r="8" spans="1:25" x14ac:dyDescent="0.2">
      <c r="A8" s="7">
        <f ca="1">IF(I_CHART_PER_SEL="5 D",C_N_TRADING_DAYS-4,
IF(I_CHART_PER_SEL="MTD",MATCH(EOMONTH(TODAY(),-1)+1,T_CALC[DATE],1),
IF(I_CHART_PER_SEL="1 M",MATCH(EDATE(TODAY(),-1),T_CALC[DATE],1),
IF(I_CHART_PER_SEL="3 M",MATCH(EDATE(TODAY(),-3),T_CALC[DATE],1),
IF(I_CHART_PER_SEL="6 M",MATCH(EDATE(TODAY(),-6),T_CALC[DATE],1),
IF(I_CHART_PER_SEL="YTD",MATCH(DATE(YEAR(TODAY()),1,1),T_CALC[DATE],1),
IF(I_CHART_PER_SEL="1 Y",MATCH(EDATE(TODAY(),-12),T_CALC[DATE],1),
IF(I_CHART_PER_SEL="5 Y",MATCH(EDATE(TODAY(),-60),T_CALC[DATE],1),
1))))))))</f>
        <v>1201</v>
      </c>
      <c r="B8">
        <v>5</v>
      </c>
      <c r="C8" vm="25">
        <f ca="1"/>
        <v>42461</v>
      </c>
      <c r="D8" vm="26">
        <f ca="1"/>
        <v>24399193</v>
      </c>
      <c r="E8" vm="19">
        <f ca="1"/>
        <v>55.05</v>
      </c>
      <c r="F8" vm="27">
        <f ca="1"/>
        <v>55.61</v>
      </c>
      <c r="G8" vm="28">
        <f ca="1"/>
        <v>54.57</v>
      </c>
      <c r="H8" vm="29">
        <f ca="1"/>
        <v>55.57</v>
      </c>
      <c r="K8">
        <f ca="1">IF(ROW(T_CALC[[#This Row],[DAY]])-ROW(T_CALC[[#Headers],[DAY]])&gt;C_N_TRADING_DAYS,"",ROW(T_CALC[[#This Row],[DAY]])-ROW(T_CALC[[#Headers],[DAY]]))</f>
        <v>5</v>
      </c>
      <c r="L8" s="2" cm="1" vm="25">
        <f t="array" aca="1" ref="L8" ca="1">IFERROR(IF(T_CALC[[#This Row],[DAY]]="","",IF(AND(T_CALC[[#This Row],[DAY]]=C_N_TRADING_DAYS,$L$1&gt;C_MAX_HIST_DT),$L$1,INDEX(_xlfn.ANCHORARRAY($C$3),T_CALC[[#This Row],[DAY]]+1,1))),NA())</f>
        <v>42461</v>
      </c>
      <c r="M8" cm="1" vm="19">
        <f t="array" aca="1" ref="M8" ca="1">IFERROR(IF(T_CALC[[#This Row],[DAY]]="","",IF(AND(T_CALC[[#This Row],[DAY]]=C_N_TRADING_DAYS,$L$1&gt;C_MAX_HIST_DT),$M$1,INDEX(_xlfn.ANCHORARRAY($C$3),T_CALC[[#This Row],[DAY]]+1,3))),NA())</f>
        <v>55.05</v>
      </c>
      <c r="N8" cm="1" vm="27">
        <f t="array" aca="1" ref="N8" ca="1">IFERROR(IF(T_CALC[[#This Row],[DAY]]="","",IF(AND(T_CALC[[#This Row],[DAY]]=C_N_TRADING_DAYS,$L$1&gt;C_MAX_HIST_DT),$N$1,INDEX(_xlfn.ANCHORARRAY($C$3),T_CALC[[#This Row],[DAY]]+1,4))),NA())</f>
        <v>55.61</v>
      </c>
      <c r="O8" cm="1" vm="28">
        <f t="array" aca="1" ref="O8" ca="1">IFERROR(IF(T_CALC[[#This Row],[DAY]]="","",IF(AND(T_CALC[[#This Row],[DAY]]=C_N_TRADING_DAYS,$L$1&gt;C_MAX_HIST_DT),$O$1,INDEX(_xlfn.ANCHORARRAY($C$3),T_CALC[[#This Row],[DAY]]+1,5))),NA())</f>
        <v>54.57</v>
      </c>
      <c r="P8" cm="1" vm="29">
        <f t="array" aca="1" ref="P8" ca="1">IFERROR(IF(T_CALC[[#This Row],[DAY]]="","",IF(AND(T_CALC[[#This Row],[DAY]]=C_N_TRADING_DAYS,$L$1&gt;C_MAX_HIST_DT),$P$1,INDEX(_xlfn.ANCHORARRAY($C$3),T_CALC[[#This Row],[DAY]]+1,6))),NA())</f>
        <v>55.57</v>
      </c>
      <c r="Q8" cm="1" vm="26">
        <f t="array" aca="1" ref="Q8" ca="1">IFERROR(IF(T_CALC[[#This Row],[DAY]]="","",IF(AND(T_CALC[[#This Row],[DAY]]=C_N_TRADING_DAYS,$L$1&gt;C_MAX_HIST_DT),$Q$1,INDEX(_xlfn.ANCHORARRAY($C$3),T_CALC[[#This Row],[DAY]]+1,2))),NA())</f>
        <v>24399193</v>
      </c>
      <c r="R8" s="4" vm="29">
        <f ca="1">IFERROR(IF(I_SRC="Open",T_CALC[[#This Row],[Open]],IF(I_SRC="High",T_CALC[[#This Row],[High]],IF(I_SRC="low",T_CALC[[#This Row],[Low]],IF(I_SRC="Volume",T_CALC[[#This Row],[VOLUME]],T_CALC[[#This Row],[Close]])))),"")</f>
        <v>55.57</v>
      </c>
      <c r="S8" t="e" cm="1">
        <f t="array" aca="1" ref="S8" ca="1">IF(T_CALC[[#This Row],[DAY]]="","",IF(T_CALC[[#This Row],[DAY]]&gt;=I_MA_PER,
ROUND(SUMPRODUCT(OFFSET($Y$4,0,0,I_MA_PER),OFFSET(T_CALC[[#This Row],[Value]],-(I_MA_PER-1),0,I_MA_PER))/C_DEN,2),NA()))</f>
        <v>#N/A</v>
      </c>
      <c r="T8" s="4" t="e">
        <f ca="1">IF(T_CALC[[#This Row],[DAY]]="","",IF(T_CALC[[#This Row],[DAY]]&gt;=I_MA_PER,IF(AND(T_CALC[[#This Row],[Value]]&gt;T_CALC[[#This Row],[WMA]],R7&lt;=S7),"Buy",IF(AND(T_CALC[[#This Row],[Value]]&lt;T_CALC[[#This Row],[WMA]],R7&gt;=S7),"Sell","")),NA()))</f>
        <v>#N/A</v>
      </c>
      <c r="U8" s="4">
        <f ca="1">IFERROR(IF(T_CALC[[#This Row],[Signal]]="Buy",T_CALC[[#This Row],[Value]],-10000),-10000)</f>
        <v>-10000</v>
      </c>
      <c r="V8" s="4">
        <f ca="1">IFERROR(IF(T_CALC[[#This Row],[Signal]]="Sell",T_CALC[[#This Row],[Value]],-10000),-10000)</f>
        <v>-10000</v>
      </c>
      <c r="X8">
        <v>5</v>
      </c>
      <c r="Y8">
        <f t="shared" si="0"/>
        <v>5</v>
      </c>
    </row>
    <row r="9" spans="1:25" x14ac:dyDescent="0.2">
      <c r="A9" t="s">
        <v>23</v>
      </c>
      <c r="B9">
        <v>6</v>
      </c>
      <c r="C9" vm="30">
        <f ca="1"/>
        <v>42464</v>
      </c>
      <c r="D9" vm="31">
        <f ca="1"/>
        <v>18928810</v>
      </c>
      <c r="E9" vm="32">
        <f ca="1"/>
        <v>55.43</v>
      </c>
      <c r="F9" vm="33">
        <f ca="1"/>
        <v>55.66</v>
      </c>
      <c r="G9" vm="34">
        <f ca="1"/>
        <v>55</v>
      </c>
      <c r="H9" vm="32">
        <f ca="1"/>
        <v>55.43</v>
      </c>
      <c r="K9">
        <f ca="1">IF(ROW(T_CALC[[#This Row],[DAY]])-ROW(T_CALC[[#Headers],[DAY]])&gt;C_N_TRADING_DAYS,"",ROW(T_CALC[[#This Row],[DAY]])-ROW(T_CALC[[#Headers],[DAY]]))</f>
        <v>6</v>
      </c>
      <c r="L9" s="2" cm="1" vm="30">
        <f t="array" aca="1" ref="L9" ca="1">IFERROR(IF(T_CALC[[#This Row],[DAY]]="","",IF(AND(T_CALC[[#This Row],[DAY]]=C_N_TRADING_DAYS,$L$1&gt;C_MAX_HIST_DT),$L$1,INDEX(_xlfn.ANCHORARRAY($C$3),T_CALC[[#This Row],[DAY]]+1,1))),NA())</f>
        <v>42464</v>
      </c>
      <c r="M9" cm="1" vm="32">
        <f t="array" aca="1" ref="M9" ca="1">IFERROR(IF(T_CALC[[#This Row],[DAY]]="","",IF(AND(T_CALC[[#This Row],[DAY]]=C_N_TRADING_DAYS,$L$1&gt;C_MAX_HIST_DT),$M$1,INDEX(_xlfn.ANCHORARRAY($C$3),T_CALC[[#This Row],[DAY]]+1,3))),NA())</f>
        <v>55.43</v>
      </c>
      <c r="N9" cm="1" vm="33">
        <f t="array" aca="1" ref="N9" ca="1">IFERROR(IF(T_CALC[[#This Row],[DAY]]="","",IF(AND(T_CALC[[#This Row],[DAY]]=C_N_TRADING_DAYS,$L$1&gt;C_MAX_HIST_DT),$N$1,INDEX(_xlfn.ANCHORARRAY($C$3),T_CALC[[#This Row],[DAY]]+1,4))),NA())</f>
        <v>55.66</v>
      </c>
      <c r="O9" cm="1" vm="34">
        <f t="array" aca="1" ref="O9" ca="1">IFERROR(IF(T_CALC[[#This Row],[DAY]]="","",IF(AND(T_CALC[[#This Row],[DAY]]=C_N_TRADING_DAYS,$L$1&gt;C_MAX_HIST_DT),$O$1,INDEX(_xlfn.ANCHORARRAY($C$3),T_CALC[[#This Row],[DAY]]+1,5))),NA())</f>
        <v>55</v>
      </c>
      <c r="P9" cm="1" vm="32">
        <f t="array" aca="1" ref="P9" ca="1">IFERROR(IF(T_CALC[[#This Row],[DAY]]="","",IF(AND(T_CALC[[#This Row],[DAY]]=C_N_TRADING_DAYS,$L$1&gt;C_MAX_HIST_DT),$P$1,INDEX(_xlfn.ANCHORARRAY($C$3),T_CALC[[#This Row],[DAY]]+1,6))),NA())</f>
        <v>55.43</v>
      </c>
      <c r="Q9" cm="1" vm="31">
        <f t="array" aca="1" ref="Q9" ca="1">IFERROR(IF(T_CALC[[#This Row],[DAY]]="","",IF(AND(T_CALC[[#This Row],[DAY]]=C_N_TRADING_DAYS,$L$1&gt;C_MAX_HIST_DT),$Q$1,INDEX(_xlfn.ANCHORARRAY($C$3),T_CALC[[#This Row],[DAY]]+1,2))),NA())</f>
        <v>18928810</v>
      </c>
      <c r="R9" s="4" vm="32">
        <f ca="1">IFERROR(IF(I_SRC="Open",T_CALC[[#This Row],[Open]],IF(I_SRC="High",T_CALC[[#This Row],[High]],IF(I_SRC="low",T_CALC[[#This Row],[Low]],IF(I_SRC="Volume",T_CALC[[#This Row],[VOLUME]],T_CALC[[#This Row],[Close]])))),"")</f>
        <v>55.43</v>
      </c>
      <c r="S9" t="e" cm="1">
        <f t="array" aca="1" ref="S9" ca="1">IF(T_CALC[[#This Row],[DAY]]="","",IF(T_CALC[[#This Row],[DAY]]&gt;=I_MA_PER,
ROUND(SUMPRODUCT(OFFSET($Y$4,0,0,I_MA_PER),OFFSET(T_CALC[[#This Row],[Value]],-(I_MA_PER-1),0,I_MA_PER))/C_DEN,2),NA()))</f>
        <v>#N/A</v>
      </c>
      <c r="T9" s="4" t="e">
        <f ca="1">IF(T_CALC[[#This Row],[DAY]]="","",IF(T_CALC[[#This Row],[DAY]]&gt;=I_MA_PER,IF(AND(T_CALC[[#This Row],[Value]]&gt;T_CALC[[#This Row],[WMA]],R8&lt;=S8),"Buy",IF(AND(T_CALC[[#This Row],[Value]]&lt;T_CALC[[#This Row],[WMA]],R8&gt;=S8),"Sell","")),NA()))</f>
        <v>#N/A</v>
      </c>
      <c r="U9" s="4">
        <f ca="1">IFERROR(IF(T_CALC[[#This Row],[Signal]]="Buy",T_CALC[[#This Row],[Value]],-10000),-10000)</f>
        <v>-10000</v>
      </c>
      <c r="V9" s="4">
        <f ca="1">IFERROR(IF(T_CALC[[#This Row],[Signal]]="Sell",T_CALC[[#This Row],[Value]],-10000),-10000)</f>
        <v>-10000</v>
      </c>
      <c r="X9">
        <v>6</v>
      </c>
      <c r="Y9">
        <f t="shared" si="0"/>
        <v>6</v>
      </c>
    </row>
    <row r="10" spans="1:25" x14ac:dyDescent="0.2">
      <c r="A10" s="12">
        <f ca="1">_xlfn.MAXIFS(T_CALC[DATE],T_CALC[DATE],"&gt;0")</f>
        <v>44285</v>
      </c>
      <c r="B10" s="4">
        <v>7</v>
      </c>
      <c r="C10" vm="35">
        <f ca="1"/>
        <v>42465</v>
      </c>
      <c r="D10" vm="36">
        <f ca="1"/>
        <v>19272255</v>
      </c>
      <c r="E10" vm="37">
        <f ca="1"/>
        <v>55.19</v>
      </c>
      <c r="F10" vm="38">
        <f ca="1"/>
        <v>55.3</v>
      </c>
      <c r="G10" vm="39">
        <f ca="1"/>
        <v>54.46</v>
      </c>
      <c r="H10" vm="40">
        <f ca="1"/>
        <v>54.56</v>
      </c>
      <c r="K10">
        <f ca="1">IF(ROW(T_CALC[[#This Row],[DAY]])-ROW(T_CALC[[#Headers],[DAY]])&gt;C_N_TRADING_DAYS,"",ROW(T_CALC[[#This Row],[DAY]])-ROW(T_CALC[[#Headers],[DAY]]))</f>
        <v>7</v>
      </c>
      <c r="L10" s="2" cm="1" vm="35">
        <f t="array" aca="1" ref="L10" ca="1">IFERROR(IF(T_CALC[[#This Row],[DAY]]="","",IF(AND(T_CALC[[#This Row],[DAY]]=C_N_TRADING_DAYS,$L$1&gt;C_MAX_HIST_DT),$L$1,INDEX(_xlfn.ANCHORARRAY($C$3),T_CALC[[#This Row],[DAY]]+1,1))),NA())</f>
        <v>42465</v>
      </c>
      <c r="M10" cm="1" vm="37">
        <f t="array" aca="1" ref="M10" ca="1">IFERROR(IF(T_CALC[[#This Row],[DAY]]="","",IF(AND(T_CALC[[#This Row],[DAY]]=C_N_TRADING_DAYS,$L$1&gt;C_MAX_HIST_DT),$M$1,INDEX(_xlfn.ANCHORARRAY($C$3),T_CALC[[#This Row],[DAY]]+1,3))),NA())</f>
        <v>55.19</v>
      </c>
      <c r="N10" cm="1" vm="38">
        <f t="array" aca="1" ref="N10" ca="1">IFERROR(IF(T_CALC[[#This Row],[DAY]]="","",IF(AND(T_CALC[[#This Row],[DAY]]=C_N_TRADING_DAYS,$L$1&gt;C_MAX_HIST_DT),$N$1,INDEX(_xlfn.ANCHORARRAY($C$3),T_CALC[[#This Row],[DAY]]+1,4))),NA())</f>
        <v>55.3</v>
      </c>
      <c r="O10" cm="1" vm="39">
        <f t="array" aca="1" ref="O10" ca="1">IFERROR(IF(T_CALC[[#This Row],[DAY]]="","",IF(AND(T_CALC[[#This Row],[DAY]]=C_N_TRADING_DAYS,$L$1&gt;C_MAX_HIST_DT),$O$1,INDEX(_xlfn.ANCHORARRAY($C$3),T_CALC[[#This Row],[DAY]]+1,5))),NA())</f>
        <v>54.46</v>
      </c>
      <c r="P10" cm="1" vm="40">
        <f t="array" aca="1" ref="P10" ca="1">IFERROR(IF(T_CALC[[#This Row],[DAY]]="","",IF(AND(T_CALC[[#This Row],[DAY]]=C_N_TRADING_DAYS,$L$1&gt;C_MAX_HIST_DT),$P$1,INDEX(_xlfn.ANCHORARRAY($C$3),T_CALC[[#This Row],[DAY]]+1,6))),NA())</f>
        <v>54.56</v>
      </c>
      <c r="Q10" cm="1" vm="36">
        <f t="array" aca="1" ref="Q10" ca="1">IFERROR(IF(T_CALC[[#This Row],[DAY]]="","",IF(AND(T_CALC[[#This Row],[DAY]]=C_N_TRADING_DAYS,$L$1&gt;C_MAX_HIST_DT),$Q$1,INDEX(_xlfn.ANCHORARRAY($C$3),T_CALC[[#This Row],[DAY]]+1,2))),NA())</f>
        <v>19272255</v>
      </c>
      <c r="R10" s="4" vm="40">
        <f ca="1">IFERROR(IF(I_SRC="Open",T_CALC[[#This Row],[Open]],IF(I_SRC="High",T_CALC[[#This Row],[High]],IF(I_SRC="low",T_CALC[[#This Row],[Low]],IF(I_SRC="Volume",T_CALC[[#This Row],[VOLUME]],T_CALC[[#This Row],[Close]])))),"")</f>
        <v>54.56</v>
      </c>
      <c r="S10" t="e" cm="1">
        <f t="array" aca="1" ref="S10" ca="1">IF(T_CALC[[#This Row],[DAY]]="","",IF(T_CALC[[#This Row],[DAY]]&gt;=I_MA_PER,
ROUND(SUMPRODUCT(OFFSET($Y$4,0,0,I_MA_PER),OFFSET(T_CALC[[#This Row],[Value]],-(I_MA_PER-1),0,I_MA_PER))/C_DEN,2),NA()))</f>
        <v>#N/A</v>
      </c>
      <c r="T10" s="4" t="e">
        <f ca="1">IF(T_CALC[[#This Row],[DAY]]="","",IF(T_CALC[[#This Row],[DAY]]&gt;=I_MA_PER,IF(AND(T_CALC[[#This Row],[Value]]&gt;T_CALC[[#This Row],[WMA]],R9&lt;=S9),"Buy",IF(AND(T_CALC[[#This Row],[Value]]&lt;T_CALC[[#This Row],[WMA]],R9&gt;=S9),"Sell","")),NA()))</f>
        <v>#N/A</v>
      </c>
      <c r="U10" s="4">
        <f ca="1">IFERROR(IF(T_CALC[[#This Row],[Signal]]="Buy",T_CALC[[#This Row],[Value]],-10000),-10000)</f>
        <v>-10000</v>
      </c>
      <c r="V10" s="4">
        <f ca="1">IFERROR(IF(T_CALC[[#This Row],[Signal]]="Sell",T_CALC[[#This Row],[Value]],-10000),-10000)</f>
        <v>-10000</v>
      </c>
      <c r="X10">
        <v>7</v>
      </c>
      <c r="Y10">
        <f t="shared" si="0"/>
        <v>7</v>
      </c>
    </row>
    <row r="11" spans="1:25" x14ac:dyDescent="0.2">
      <c r="A11" t="s">
        <v>24</v>
      </c>
      <c r="B11">
        <v>8</v>
      </c>
      <c r="C11" vm="41">
        <f ca="1"/>
        <v>42466</v>
      </c>
      <c r="D11" vm="42">
        <f ca="1"/>
        <v>21188682</v>
      </c>
      <c r="E11" vm="43">
        <f ca="1"/>
        <v>54.36</v>
      </c>
      <c r="F11" vm="44">
        <f ca="1"/>
        <v>55.2</v>
      </c>
      <c r="G11" vm="4">
        <f ca="1"/>
        <v>54.21</v>
      </c>
      <c r="H11" vm="45">
        <f ca="1"/>
        <v>55.12</v>
      </c>
      <c r="K11">
        <f ca="1">IF(ROW(T_CALC[[#This Row],[DAY]])-ROW(T_CALC[[#Headers],[DAY]])&gt;C_N_TRADING_DAYS,"",ROW(T_CALC[[#This Row],[DAY]])-ROW(T_CALC[[#Headers],[DAY]]))</f>
        <v>8</v>
      </c>
      <c r="L11" s="2" cm="1" vm="41">
        <f t="array" aca="1" ref="L11" ca="1">IFERROR(IF(T_CALC[[#This Row],[DAY]]="","",IF(AND(T_CALC[[#This Row],[DAY]]=C_N_TRADING_DAYS,$L$1&gt;C_MAX_HIST_DT),$L$1,INDEX(_xlfn.ANCHORARRAY($C$3),T_CALC[[#This Row],[DAY]]+1,1))),NA())</f>
        <v>42466</v>
      </c>
      <c r="M11" cm="1" vm="43">
        <f t="array" aca="1" ref="M11" ca="1">IFERROR(IF(T_CALC[[#This Row],[DAY]]="","",IF(AND(T_CALC[[#This Row],[DAY]]=C_N_TRADING_DAYS,$L$1&gt;C_MAX_HIST_DT),$M$1,INDEX(_xlfn.ANCHORARRAY($C$3),T_CALC[[#This Row],[DAY]]+1,3))),NA())</f>
        <v>54.36</v>
      </c>
      <c r="N11" cm="1" vm="44">
        <f t="array" aca="1" ref="N11" ca="1">IFERROR(IF(T_CALC[[#This Row],[DAY]]="","",IF(AND(T_CALC[[#This Row],[DAY]]=C_N_TRADING_DAYS,$L$1&gt;C_MAX_HIST_DT),$N$1,INDEX(_xlfn.ANCHORARRAY($C$3),T_CALC[[#This Row],[DAY]]+1,4))),NA())</f>
        <v>55.2</v>
      </c>
      <c r="O11" cm="1" vm="4">
        <f t="array" aca="1" ref="O11" ca="1">IFERROR(IF(T_CALC[[#This Row],[DAY]]="","",IF(AND(T_CALC[[#This Row],[DAY]]=C_N_TRADING_DAYS,$L$1&gt;C_MAX_HIST_DT),$O$1,INDEX(_xlfn.ANCHORARRAY($C$3),T_CALC[[#This Row],[DAY]]+1,5))),NA())</f>
        <v>54.21</v>
      </c>
      <c r="P11" cm="1" vm="45">
        <f t="array" aca="1" ref="P11" ca="1">IFERROR(IF(T_CALC[[#This Row],[DAY]]="","",IF(AND(T_CALC[[#This Row],[DAY]]=C_N_TRADING_DAYS,$L$1&gt;C_MAX_HIST_DT),$P$1,INDEX(_xlfn.ANCHORARRAY($C$3),T_CALC[[#This Row],[DAY]]+1,6))),NA())</f>
        <v>55.12</v>
      </c>
      <c r="Q11" cm="1" vm="42">
        <f t="array" aca="1" ref="Q11" ca="1">IFERROR(IF(T_CALC[[#This Row],[DAY]]="","",IF(AND(T_CALC[[#This Row],[DAY]]=C_N_TRADING_DAYS,$L$1&gt;C_MAX_HIST_DT),$Q$1,INDEX(_xlfn.ANCHORARRAY($C$3),T_CALC[[#This Row],[DAY]]+1,2))),NA())</f>
        <v>21188682</v>
      </c>
      <c r="R11" s="4" vm="45">
        <f ca="1">IFERROR(IF(I_SRC="Open",T_CALC[[#This Row],[Open]],IF(I_SRC="High",T_CALC[[#This Row],[High]],IF(I_SRC="low",T_CALC[[#This Row],[Low]],IF(I_SRC="Volume",T_CALC[[#This Row],[VOLUME]],T_CALC[[#This Row],[Close]])))),"")</f>
        <v>55.12</v>
      </c>
      <c r="S11" t="e" cm="1">
        <f t="array" aca="1" ref="S11" ca="1">IF(T_CALC[[#This Row],[DAY]]="","",IF(T_CALC[[#This Row],[DAY]]&gt;=I_MA_PER,
ROUND(SUMPRODUCT(OFFSET($Y$4,0,0,I_MA_PER),OFFSET(T_CALC[[#This Row],[Value]],-(I_MA_PER-1),0,I_MA_PER))/C_DEN,2),NA()))</f>
        <v>#N/A</v>
      </c>
      <c r="T11" s="4" t="e">
        <f ca="1">IF(T_CALC[[#This Row],[DAY]]="","",IF(T_CALC[[#This Row],[DAY]]&gt;=I_MA_PER,IF(AND(T_CALC[[#This Row],[Value]]&gt;T_CALC[[#This Row],[WMA]],R10&lt;=S10),"Buy",IF(AND(T_CALC[[#This Row],[Value]]&lt;T_CALC[[#This Row],[WMA]],R10&gt;=S10),"Sell","")),NA()))</f>
        <v>#N/A</v>
      </c>
      <c r="U11" s="4">
        <f ca="1">IFERROR(IF(T_CALC[[#This Row],[Signal]]="Buy",T_CALC[[#This Row],[Value]],-10000),-10000)</f>
        <v>-10000</v>
      </c>
      <c r="V11" s="4">
        <f ca="1">IFERROR(IF(T_CALC[[#This Row],[Signal]]="Sell",T_CALC[[#This Row],[Value]],-10000),-10000)</f>
        <v>-10000</v>
      </c>
      <c r="X11">
        <v>8</v>
      </c>
      <c r="Y11">
        <f t="shared" si="0"/>
        <v>8</v>
      </c>
    </row>
    <row r="12" spans="1:25" x14ac:dyDescent="0.2">
      <c r="A12" s="7" cm="1" vm="46">
        <f t="array" aca="1" ref="A12" ca="1">INDEX(T_CALC[DATE],C_CHART_ST_ROW)</f>
        <v>44195</v>
      </c>
      <c r="B12">
        <v>9</v>
      </c>
      <c r="C12" vm="47">
        <f ca="1"/>
        <v>42467</v>
      </c>
      <c r="D12" vm="48">
        <f ca="1"/>
        <v>19225092</v>
      </c>
      <c r="E12" vm="49">
        <f ca="1"/>
        <v>54.87</v>
      </c>
      <c r="F12" vm="50">
        <f ca="1"/>
        <v>54.91</v>
      </c>
      <c r="G12" vm="51">
        <f ca="1"/>
        <v>54.23</v>
      </c>
      <c r="H12" vm="39">
        <f ca="1"/>
        <v>54.46</v>
      </c>
      <c r="K12">
        <f ca="1">IF(ROW(T_CALC[[#This Row],[DAY]])-ROW(T_CALC[[#Headers],[DAY]])&gt;C_N_TRADING_DAYS,"",ROW(T_CALC[[#This Row],[DAY]])-ROW(T_CALC[[#Headers],[DAY]]))</f>
        <v>9</v>
      </c>
      <c r="L12" s="2" cm="1" vm="47">
        <f t="array" aca="1" ref="L12" ca="1">IFERROR(IF(T_CALC[[#This Row],[DAY]]="","",IF(AND(T_CALC[[#This Row],[DAY]]=C_N_TRADING_DAYS,$L$1&gt;C_MAX_HIST_DT),$L$1,INDEX(_xlfn.ANCHORARRAY($C$3),T_CALC[[#This Row],[DAY]]+1,1))),NA())</f>
        <v>42467</v>
      </c>
      <c r="M12" cm="1" vm="49">
        <f t="array" aca="1" ref="M12" ca="1">IFERROR(IF(T_CALC[[#This Row],[DAY]]="","",IF(AND(T_CALC[[#This Row],[DAY]]=C_N_TRADING_DAYS,$L$1&gt;C_MAX_HIST_DT),$M$1,INDEX(_xlfn.ANCHORARRAY($C$3),T_CALC[[#This Row],[DAY]]+1,3))),NA())</f>
        <v>54.87</v>
      </c>
      <c r="N12" cm="1" vm="50">
        <f t="array" aca="1" ref="N12" ca="1">IFERROR(IF(T_CALC[[#This Row],[DAY]]="","",IF(AND(T_CALC[[#This Row],[DAY]]=C_N_TRADING_DAYS,$L$1&gt;C_MAX_HIST_DT),$N$1,INDEX(_xlfn.ANCHORARRAY($C$3),T_CALC[[#This Row],[DAY]]+1,4))),NA())</f>
        <v>54.91</v>
      </c>
      <c r="O12" cm="1" vm="51">
        <f t="array" aca="1" ref="O12" ca="1">IFERROR(IF(T_CALC[[#This Row],[DAY]]="","",IF(AND(T_CALC[[#This Row],[DAY]]=C_N_TRADING_DAYS,$L$1&gt;C_MAX_HIST_DT),$O$1,INDEX(_xlfn.ANCHORARRAY($C$3),T_CALC[[#This Row],[DAY]]+1,5))),NA())</f>
        <v>54.23</v>
      </c>
      <c r="P12" cm="1" vm="39">
        <f t="array" aca="1" ref="P12" ca="1">IFERROR(IF(T_CALC[[#This Row],[DAY]]="","",IF(AND(T_CALC[[#This Row],[DAY]]=C_N_TRADING_DAYS,$L$1&gt;C_MAX_HIST_DT),$P$1,INDEX(_xlfn.ANCHORARRAY($C$3),T_CALC[[#This Row],[DAY]]+1,6))),NA())</f>
        <v>54.46</v>
      </c>
      <c r="Q12" cm="1" vm="48">
        <f t="array" aca="1" ref="Q12" ca="1">IFERROR(IF(T_CALC[[#This Row],[DAY]]="","",IF(AND(T_CALC[[#This Row],[DAY]]=C_N_TRADING_DAYS,$L$1&gt;C_MAX_HIST_DT),$Q$1,INDEX(_xlfn.ANCHORARRAY($C$3),T_CALC[[#This Row],[DAY]]+1,2))),NA())</f>
        <v>19225092</v>
      </c>
      <c r="R12" s="4" vm="39">
        <f ca="1">IFERROR(IF(I_SRC="Open",T_CALC[[#This Row],[Open]],IF(I_SRC="High",T_CALC[[#This Row],[High]],IF(I_SRC="low",T_CALC[[#This Row],[Low]],IF(I_SRC="Volume",T_CALC[[#This Row],[VOLUME]],T_CALC[[#This Row],[Close]])))),"")</f>
        <v>54.46</v>
      </c>
      <c r="S12" t="e" cm="1">
        <f t="array" aca="1" ref="S12" ca="1">IF(T_CALC[[#This Row],[DAY]]="","",IF(T_CALC[[#This Row],[DAY]]&gt;=I_MA_PER,
ROUND(SUMPRODUCT(OFFSET($Y$4,0,0,I_MA_PER),OFFSET(T_CALC[[#This Row],[Value]],-(I_MA_PER-1),0,I_MA_PER))/C_DEN,2),NA()))</f>
        <v>#N/A</v>
      </c>
      <c r="T12" s="4" t="e">
        <f ca="1">IF(T_CALC[[#This Row],[DAY]]="","",IF(T_CALC[[#This Row],[DAY]]&gt;=I_MA_PER,IF(AND(T_CALC[[#This Row],[Value]]&gt;T_CALC[[#This Row],[WMA]],R11&lt;=S11),"Buy",IF(AND(T_CALC[[#This Row],[Value]]&lt;T_CALC[[#This Row],[WMA]],R11&gt;=S11),"Sell","")),NA()))</f>
        <v>#N/A</v>
      </c>
      <c r="U12" s="4">
        <f ca="1">IFERROR(IF(T_CALC[[#This Row],[Signal]]="Buy",T_CALC[[#This Row],[Value]],-10000),-10000)</f>
        <v>-10000</v>
      </c>
      <c r="V12" s="4">
        <f ca="1">IFERROR(IF(T_CALC[[#This Row],[Signal]]="Sell",T_CALC[[#This Row],[Value]],-10000),-10000)</f>
        <v>-10000</v>
      </c>
      <c r="X12">
        <v>9</v>
      </c>
      <c r="Y12">
        <f t="shared" si="0"/>
        <v>9</v>
      </c>
    </row>
    <row r="13" spans="1:25" x14ac:dyDescent="0.2">
      <c r="B13" s="4">
        <v>10</v>
      </c>
      <c r="C13" vm="52">
        <f ca="1"/>
        <v>42468</v>
      </c>
      <c r="D13" vm="53">
        <f ca="1"/>
        <v>22167223</v>
      </c>
      <c r="E13" vm="54">
        <f ca="1"/>
        <v>54.67</v>
      </c>
      <c r="F13" vm="55">
        <f ca="1"/>
        <v>55.28</v>
      </c>
      <c r="G13" vm="56">
        <f ca="1"/>
        <v>54.32</v>
      </c>
      <c r="H13" vm="57">
        <f ca="1"/>
        <v>54.42</v>
      </c>
      <c r="K13">
        <f ca="1">IF(ROW(T_CALC[[#This Row],[DAY]])-ROW(T_CALC[[#Headers],[DAY]])&gt;C_N_TRADING_DAYS,"",ROW(T_CALC[[#This Row],[DAY]])-ROW(T_CALC[[#Headers],[DAY]]))</f>
        <v>10</v>
      </c>
      <c r="L13" s="2" cm="1" vm="52">
        <f t="array" aca="1" ref="L13" ca="1">IFERROR(IF(T_CALC[[#This Row],[DAY]]="","",IF(AND(T_CALC[[#This Row],[DAY]]=C_N_TRADING_DAYS,$L$1&gt;C_MAX_HIST_DT),$L$1,INDEX(_xlfn.ANCHORARRAY($C$3),T_CALC[[#This Row],[DAY]]+1,1))),NA())</f>
        <v>42468</v>
      </c>
      <c r="M13" cm="1" vm="54">
        <f t="array" aca="1" ref="M13" ca="1">IFERROR(IF(T_CALC[[#This Row],[DAY]]="","",IF(AND(T_CALC[[#This Row],[DAY]]=C_N_TRADING_DAYS,$L$1&gt;C_MAX_HIST_DT),$M$1,INDEX(_xlfn.ANCHORARRAY($C$3),T_CALC[[#This Row],[DAY]]+1,3))),NA())</f>
        <v>54.67</v>
      </c>
      <c r="N13" cm="1" vm="55">
        <f t="array" aca="1" ref="N13" ca="1">IFERROR(IF(T_CALC[[#This Row],[DAY]]="","",IF(AND(T_CALC[[#This Row],[DAY]]=C_N_TRADING_DAYS,$L$1&gt;C_MAX_HIST_DT),$N$1,INDEX(_xlfn.ANCHORARRAY($C$3),T_CALC[[#This Row],[DAY]]+1,4))),NA())</f>
        <v>55.28</v>
      </c>
      <c r="O13" cm="1" vm="56">
        <f t="array" aca="1" ref="O13" ca="1">IFERROR(IF(T_CALC[[#This Row],[DAY]]="","",IF(AND(T_CALC[[#This Row],[DAY]]=C_N_TRADING_DAYS,$L$1&gt;C_MAX_HIST_DT),$O$1,INDEX(_xlfn.ANCHORARRAY($C$3),T_CALC[[#This Row],[DAY]]+1,5))),NA())</f>
        <v>54.32</v>
      </c>
      <c r="P13" cm="1" vm="57">
        <f t="array" aca="1" ref="P13" ca="1">IFERROR(IF(T_CALC[[#This Row],[DAY]]="","",IF(AND(T_CALC[[#This Row],[DAY]]=C_N_TRADING_DAYS,$L$1&gt;C_MAX_HIST_DT),$P$1,INDEX(_xlfn.ANCHORARRAY($C$3),T_CALC[[#This Row],[DAY]]+1,6))),NA())</f>
        <v>54.42</v>
      </c>
      <c r="Q13" cm="1" vm="53">
        <f t="array" aca="1" ref="Q13" ca="1">IFERROR(IF(T_CALC[[#This Row],[DAY]]="","",IF(AND(T_CALC[[#This Row],[DAY]]=C_N_TRADING_DAYS,$L$1&gt;C_MAX_HIST_DT),$Q$1,INDEX(_xlfn.ANCHORARRAY($C$3),T_CALC[[#This Row],[DAY]]+1,2))),NA())</f>
        <v>22167223</v>
      </c>
      <c r="R13" s="4" vm="57">
        <f ca="1">IFERROR(IF(I_SRC="Open",T_CALC[[#This Row],[Open]],IF(I_SRC="High",T_CALC[[#This Row],[High]],IF(I_SRC="low",T_CALC[[#This Row],[Low]],IF(I_SRC="Volume",T_CALC[[#This Row],[VOLUME]],T_CALC[[#This Row],[Close]])))),"")</f>
        <v>54.42</v>
      </c>
      <c r="S13" t="e" cm="1">
        <f t="array" aca="1" ref="S13" ca="1">IF(T_CALC[[#This Row],[DAY]]="","",IF(T_CALC[[#This Row],[DAY]]&gt;=I_MA_PER,
ROUND(SUMPRODUCT(OFFSET($Y$4,0,0,I_MA_PER),OFFSET(T_CALC[[#This Row],[Value]],-(I_MA_PER-1),0,I_MA_PER))/C_DEN,2),NA()))</f>
        <v>#N/A</v>
      </c>
      <c r="T13" s="4" t="e">
        <f ca="1">IF(T_CALC[[#This Row],[DAY]]="","",IF(T_CALC[[#This Row],[DAY]]&gt;=I_MA_PER,IF(AND(T_CALC[[#This Row],[Value]]&gt;T_CALC[[#This Row],[WMA]],R12&lt;=S12),"Buy",IF(AND(T_CALC[[#This Row],[Value]]&lt;T_CALC[[#This Row],[WMA]],R12&gt;=S12),"Sell","")),NA()))</f>
        <v>#N/A</v>
      </c>
      <c r="U13" s="4">
        <f ca="1">IFERROR(IF(T_CALC[[#This Row],[Signal]]="Buy",T_CALC[[#This Row],[Value]],-10000),-10000)</f>
        <v>-10000</v>
      </c>
      <c r="V13" s="4">
        <f ca="1">IFERROR(IF(T_CALC[[#This Row],[Signal]]="Sell",T_CALC[[#This Row],[Value]],-10000),-10000)</f>
        <v>-10000</v>
      </c>
      <c r="X13">
        <v>10</v>
      </c>
      <c r="Y13">
        <f t="shared" si="0"/>
        <v>10</v>
      </c>
    </row>
    <row r="14" spans="1:25" x14ac:dyDescent="0.2">
      <c r="A14" t="s">
        <v>21</v>
      </c>
      <c r="B14">
        <v>11</v>
      </c>
      <c r="C14" vm="58">
        <f ca="1"/>
        <v>42471</v>
      </c>
      <c r="D14" vm="59">
        <f ca="1"/>
        <v>21414227</v>
      </c>
      <c r="E14" vm="60">
        <f ca="1"/>
        <v>54.49</v>
      </c>
      <c r="F14" vm="61">
        <f ca="1"/>
        <v>55.15</v>
      </c>
      <c r="G14" vm="62">
        <f ca="1"/>
        <v>54.3</v>
      </c>
      <c r="H14" vm="63">
        <f ca="1"/>
        <v>54.31</v>
      </c>
      <c r="K14">
        <f ca="1">IF(ROW(T_CALC[[#This Row],[DAY]])-ROW(T_CALC[[#Headers],[DAY]])&gt;C_N_TRADING_DAYS,"",ROW(T_CALC[[#This Row],[DAY]])-ROW(T_CALC[[#Headers],[DAY]]))</f>
        <v>11</v>
      </c>
      <c r="L14" s="2" cm="1" vm="58">
        <f t="array" aca="1" ref="L14" ca="1">IFERROR(IF(T_CALC[[#This Row],[DAY]]="","",IF(AND(T_CALC[[#This Row],[DAY]]=C_N_TRADING_DAYS,$L$1&gt;C_MAX_HIST_DT),$L$1,INDEX(_xlfn.ANCHORARRAY($C$3),T_CALC[[#This Row],[DAY]]+1,1))),NA())</f>
        <v>42471</v>
      </c>
      <c r="M14" cm="1" vm="60">
        <f t="array" aca="1" ref="M14" ca="1">IFERROR(IF(T_CALC[[#This Row],[DAY]]="","",IF(AND(T_CALC[[#This Row],[DAY]]=C_N_TRADING_DAYS,$L$1&gt;C_MAX_HIST_DT),$M$1,INDEX(_xlfn.ANCHORARRAY($C$3),T_CALC[[#This Row],[DAY]]+1,3))),NA())</f>
        <v>54.49</v>
      </c>
      <c r="N14" cm="1" vm="61">
        <f t="array" aca="1" ref="N14" ca="1">IFERROR(IF(T_CALC[[#This Row],[DAY]]="","",IF(AND(T_CALC[[#This Row],[DAY]]=C_N_TRADING_DAYS,$L$1&gt;C_MAX_HIST_DT),$N$1,INDEX(_xlfn.ANCHORARRAY($C$3),T_CALC[[#This Row],[DAY]]+1,4))),NA())</f>
        <v>55.15</v>
      </c>
      <c r="O14" cm="1" vm="62">
        <f t="array" aca="1" ref="O14" ca="1">IFERROR(IF(T_CALC[[#This Row],[DAY]]="","",IF(AND(T_CALC[[#This Row],[DAY]]=C_N_TRADING_DAYS,$L$1&gt;C_MAX_HIST_DT),$O$1,INDEX(_xlfn.ANCHORARRAY($C$3),T_CALC[[#This Row],[DAY]]+1,5))),NA())</f>
        <v>54.3</v>
      </c>
      <c r="P14" cm="1" vm="63">
        <f t="array" aca="1" ref="P14" ca="1">IFERROR(IF(T_CALC[[#This Row],[DAY]]="","",IF(AND(T_CALC[[#This Row],[DAY]]=C_N_TRADING_DAYS,$L$1&gt;C_MAX_HIST_DT),$P$1,INDEX(_xlfn.ANCHORARRAY($C$3),T_CALC[[#This Row],[DAY]]+1,6))),NA())</f>
        <v>54.31</v>
      </c>
      <c r="Q14" cm="1" vm="59">
        <f t="array" aca="1" ref="Q14" ca="1">IFERROR(IF(T_CALC[[#This Row],[DAY]]="","",IF(AND(T_CALC[[#This Row],[DAY]]=C_N_TRADING_DAYS,$L$1&gt;C_MAX_HIST_DT),$Q$1,INDEX(_xlfn.ANCHORARRAY($C$3),T_CALC[[#This Row],[DAY]]+1,2))),NA())</f>
        <v>21414227</v>
      </c>
      <c r="R14" s="4" vm="63">
        <f ca="1">IFERROR(IF(I_SRC="Open",T_CALC[[#This Row],[Open]],IF(I_SRC="High",T_CALC[[#This Row],[High]],IF(I_SRC="low",T_CALC[[#This Row],[Low]],IF(I_SRC="Volume",T_CALC[[#This Row],[VOLUME]],T_CALC[[#This Row],[Close]])))),"")</f>
        <v>54.31</v>
      </c>
      <c r="S14" t="e" cm="1">
        <f t="array" aca="1" ref="S14" ca="1">IF(T_CALC[[#This Row],[DAY]]="","",IF(T_CALC[[#This Row],[DAY]]&gt;=I_MA_PER,
ROUND(SUMPRODUCT(OFFSET($Y$4,0,0,I_MA_PER),OFFSET(T_CALC[[#This Row],[Value]],-(I_MA_PER-1),0,I_MA_PER))/C_DEN,2),NA()))</f>
        <v>#N/A</v>
      </c>
      <c r="T14" s="4" t="e">
        <f ca="1">IF(T_CALC[[#This Row],[DAY]]="","",IF(T_CALC[[#This Row],[DAY]]&gt;=I_MA_PER,IF(AND(T_CALC[[#This Row],[Value]]&gt;T_CALC[[#This Row],[WMA]],R13&lt;=S13),"Buy",IF(AND(T_CALC[[#This Row],[Value]]&lt;T_CALC[[#This Row],[WMA]],R13&gt;=S13),"Sell","")),NA()))</f>
        <v>#N/A</v>
      </c>
      <c r="U14" s="4">
        <f ca="1">IFERROR(IF(T_CALC[[#This Row],[Signal]]="Buy",T_CALC[[#This Row],[Value]],-10000),-10000)</f>
        <v>-10000</v>
      </c>
      <c r="V14" s="4">
        <f ca="1">IFERROR(IF(T_CALC[[#This Row],[Signal]]="Sell",T_CALC[[#This Row],[Value]],-10000),-10000)</f>
        <v>-10000</v>
      </c>
      <c r="X14">
        <v>11</v>
      </c>
      <c r="Y14">
        <f t="shared" si="0"/>
        <v>11</v>
      </c>
    </row>
    <row r="15" spans="1:25" x14ac:dyDescent="0.2">
      <c r="A15" s="6">
        <f ca="1">IF(C_MAX_HIST_DT&lt;ROUNDDOWN(C_LAST_TRADE_TIME,0),(COUNTA(_xlfn.ANCHORARRAY($C$3))/6),(COUNTA(_xlfn.ANCHORARRAY($C$3))/6)-1)</f>
        <v>1262</v>
      </c>
      <c r="B15">
        <v>12</v>
      </c>
      <c r="C15" vm="64">
        <f ca="1"/>
        <v>42472</v>
      </c>
      <c r="D15" vm="65">
        <f ca="1"/>
        <v>24944288</v>
      </c>
      <c r="E15" vm="66">
        <f ca="1"/>
        <v>54.37</v>
      </c>
      <c r="F15" vm="67">
        <f ca="1"/>
        <v>54.78</v>
      </c>
      <c r="G15" vm="68">
        <f ca="1"/>
        <v>53.76</v>
      </c>
      <c r="H15" vm="69">
        <f ca="1"/>
        <v>54.65</v>
      </c>
      <c r="K15">
        <f ca="1">IF(ROW(T_CALC[[#This Row],[DAY]])-ROW(T_CALC[[#Headers],[DAY]])&gt;C_N_TRADING_DAYS,"",ROW(T_CALC[[#This Row],[DAY]])-ROW(T_CALC[[#Headers],[DAY]]))</f>
        <v>12</v>
      </c>
      <c r="L15" s="2" cm="1" vm="64">
        <f t="array" aca="1" ref="L15" ca="1">IFERROR(IF(T_CALC[[#This Row],[DAY]]="","",IF(AND(T_CALC[[#This Row],[DAY]]=C_N_TRADING_DAYS,$L$1&gt;C_MAX_HIST_DT),$L$1,INDEX(_xlfn.ANCHORARRAY($C$3),T_CALC[[#This Row],[DAY]]+1,1))),NA())</f>
        <v>42472</v>
      </c>
      <c r="M15" cm="1" vm="66">
        <f t="array" aca="1" ref="M15" ca="1">IFERROR(IF(T_CALC[[#This Row],[DAY]]="","",IF(AND(T_CALC[[#This Row],[DAY]]=C_N_TRADING_DAYS,$L$1&gt;C_MAX_HIST_DT),$M$1,INDEX(_xlfn.ANCHORARRAY($C$3),T_CALC[[#This Row],[DAY]]+1,3))),NA())</f>
        <v>54.37</v>
      </c>
      <c r="N15" cm="1" vm="67">
        <f t="array" aca="1" ref="N15" ca="1">IFERROR(IF(T_CALC[[#This Row],[DAY]]="","",IF(AND(T_CALC[[#This Row],[DAY]]=C_N_TRADING_DAYS,$L$1&gt;C_MAX_HIST_DT),$N$1,INDEX(_xlfn.ANCHORARRAY($C$3),T_CALC[[#This Row],[DAY]]+1,4))),NA())</f>
        <v>54.78</v>
      </c>
      <c r="O15" cm="1" vm="68">
        <f t="array" aca="1" ref="O15" ca="1">IFERROR(IF(T_CALC[[#This Row],[DAY]]="","",IF(AND(T_CALC[[#This Row],[DAY]]=C_N_TRADING_DAYS,$L$1&gt;C_MAX_HIST_DT),$O$1,INDEX(_xlfn.ANCHORARRAY($C$3),T_CALC[[#This Row],[DAY]]+1,5))),NA())</f>
        <v>53.76</v>
      </c>
      <c r="P15" cm="1" vm="69">
        <f t="array" aca="1" ref="P15" ca="1">IFERROR(IF(T_CALC[[#This Row],[DAY]]="","",IF(AND(T_CALC[[#This Row],[DAY]]=C_N_TRADING_DAYS,$L$1&gt;C_MAX_HIST_DT),$P$1,INDEX(_xlfn.ANCHORARRAY($C$3),T_CALC[[#This Row],[DAY]]+1,6))),NA())</f>
        <v>54.65</v>
      </c>
      <c r="Q15" cm="1" vm="65">
        <f t="array" aca="1" ref="Q15" ca="1">IFERROR(IF(T_CALC[[#This Row],[DAY]]="","",IF(AND(T_CALC[[#This Row],[DAY]]=C_N_TRADING_DAYS,$L$1&gt;C_MAX_HIST_DT),$Q$1,INDEX(_xlfn.ANCHORARRAY($C$3),T_CALC[[#This Row],[DAY]]+1,2))),NA())</f>
        <v>24944288</v>
      </c>
      <c r="R15" s="4" vm="69">
        <f ca="1">IFERROR(IF(I_SRC="Open",T_CALC[[#This Row],[Open]],IF(I_SRC="High",T_CALC[[#This Row],[High]],IF(I_SRC="low",T_CALC[[#This Row],[Low]],IF(I_SRC="Volume",T_CALC[[#This Row],[VOLUME]],T_CALC[[#This Row],[Close]])))),"")</f>
        <v>54.65</v>
      </c>
      <c r="S15" t="e" cm="1">
        <f t="array" aca="1" ref="S15" ca="1">IF(T_CALC[[#This Row],[DAY]]="","",IF(T_CALC[[#This Row],[DAY]]&gt;=I_MA_PER,
ROUND(SUMPRODUCT(OFFSET($Y$4,0,0,I_MA_PER),OFFSET(T_CALC[[#This Row],[Value]],-(I_MA_PER-1),0,I_MA_PER))/C_DEN,2),NA()))</f>
        <v>#N/A</v>
      </c>
      <c r="T15" s="4" t="e">
        <f ca="1">IF(T_CALC[[#This Row],[DAY]]="","",IF(T_CALC[[#This Row],[DAY]]&gt;=I_MA_PER,IF(AND(T_CALC[[#This Row],[Value]]&gt;T_CALC[[#This Row],[WMA]],R14&lt;=S14),"Buy",IF(AND(T_CALC[[#This Row],[Value]]&lt;T_CALC[[#This Row],[WMA]],R14&gt;=S14),"Sell","")),NA()))</f>
        <v>#N/A</v>
      </c>
      <c r="U15" s="4">
        <f ca="1">IFERROR(IF(T_CALC[[#This Row],[Signal]]="Buy",T_CALC[[#This Row],[Value]],-10000),-10000)</f>
        <v>-10000</v>
      </c>
      <c r="V15" s="4">
        <f ca="1">IFERROR(IF(T_CALC[[#This Row],[Signal]]="Sell",T_CALC[[#This Row],[Value]],-10000),-10000)</f>
        <v>-10000</v>
      </c>
      <c r="X15">
        <v>12</v>
      </c>
      <c r="Y15">
        <f t="shared" si="0"/>
        <v>12</v>
      </c>
    </row>
    <row r="16" spans="1:25" x14ac:dyDescent="0.2">
      <c r="A16" t="s">
        <v>25</v>
      </c>
      <c r="B16" s="4">
        <v>13</v>
      </c>
      <c r="C16" vm="70">
        <f ca="1"/>
        <v>42473</v>
      </c>
      <c r="D16" vm="71">
        <f ca="1"/>
        <v>20817961</v>
      </c>
      <c r="E16" vm="45">
        <f ca="1"/>
        <v>55.12</v>
      </c>
      <c r="F16" vm="72">
        <f ca="1"/>
        <v>55.4375</v>
      </c>
      <c r="G16" vm="73">
        <f ca="1"/>
        <v>54.89</v>
      </c>
      <c r="H16" vm="74">
        <f ca="1"/>
        <v>55.35</v>
      </c>
      <c r="K16">
        <f ca="1">IF(ROW(T_CALC[[#This Row],[DAY]])-ROW(T_CALC[[#Headers],[DAY]])&gt;C_N_TRADING_DAYS,"",ROW(T_CALC[[#This Row],[DAY]])-ROW(T_CALC[[#Headers],[DAY]]))</f>
        <v>13</v>
      </c>
      <c r="L16" s="2" cm="1" vm="70">
        <f t="array" aca="1" ref="L16" ca="1">IFERROR(IF(T_CALC[[#This Row],[DAY]]="","",IF(AND(T_CALC[[#This Row],[DAY]]=C_N_TRADING_DAYS,$L$1&gt;C_MAX_HIST_DT),$L$1,INDEX(_xlfn.ANCHORARRAY($C$3),T_CALC[[#This Row],[DAY]]+1,1))),NA())</f>
        <v>42473</v>
      </c>
      <c r="M16" cm="1" vm="45">
        <f t="array" aca="1" ref="M16" ca="1">IFERROR(IF(T_CALC[[#This Row],[DAY]]="","",IF(AND(T_CALC[[#This Row],[DAY]]=C_N_TRADING_DAYS,$L$1&gt;C_MAX_HIST_DT),$M$1,INDEX(_xlfn.ANCHORARRAY($C$3),T_CALC[[#This Row],[DAY]]+1,3))),NA())</f>
        <v>55.12</v>
      </c>
      <c r="N16" cm="1" vm="72">
        <f t="array" aca="1" ref="N16" ca="1">IFERROR(IF(T_CALC[[#This Row],[DAY]]="","",IF(AND(T_CALC[[#This Row],[DAY]]=C_N_TRADING_DAYS,$L$1&gt;C_MAX_HIST_DT),$N$1,INDEX(_xlfn.ANCHORARRAY($C$3),T_CALC[[#This Row],[DAY]]+1,4))),NA())</f>
        <v>55.4375</v>
      </c>
      <c r="O16" cm="1" vm="73">
        <f t="array" aca="1" ref="O16" ca="1">IFERROR(IF(T_CALC[[#This Row],[DAY]]="","",IF(AND(T_CALC[[#This Row],[DAY]]=C_N_TRADING_DAYS,$L$1&gt;C_MAX_HIST_DT),$O$1,INDEX(_xlfn.ANCHORARRAY($C$3),T_CALC[[#This Row],[DAY]]+1,5))),NA())</f>
        <v>54.89</v>
      </c>
      <c r="P16" cm="1" vm="74">
        <f t="array" aca="1" ref="P16" ca="1">IFERROR(IF(T_CALC[[#This Row],[DAY]]="","",IF(AND(T_CALC[[#This Row],[DAY]]=C_N_TRADING_DAYS,$L$1&gt;C_MAX_HIST_DT),$P$1,INDEX(_xlfn.ANCHORARRAY($C$3),T_CALC[[#This Row],[DAY]]+1,6))),NA())</f>
        <v>55.35</v>
      </c>
      <c r="Q16" cm="1" vm="71">
        <f t="array" aca="1" ref="Q16" ca="1">IFERROR(IF(T_CALC[[#This Row],[DAY]]="","",IF(AND(T_CALC[[#This Row],[DAY]]=C_N_TRADING_DAYS,$L$1&gt;C_MAX_HIST_DT),$Q$1,INDEX(_xlfn.ANCHORARRAY($C$3),T_CALC[[#This Row],[DAY]]+1,2))),NA())</f>
        <v>20817961</v>
      </c>
      <c r="R16" s="4" vm="74">
        <f ca="1">IFERROR(IF(I_SRC="Open",T_CALC[[#This Row],[Open]],IF(I_SRC="High",T_CALC[[#This Row],[High]],IF(I_SRC="low",T_CALC[[#This Row],[Low]],IF(I_SRC="Volume",T_CALC[[#This Row],[VOLUME]],T_CALC[[#This Row],[Close]])))),"")</f>
        <v>55.35</v>
      </c>
      <c r="S16" t="e" cm="1">
        <f t="array" aca="1" ref="S16" ca="1">IF(T_CALC[[#This Row],[DAY]]="","",IF(T_CALC[[#This Row],[DAY]]&gt;=I_MA_PER,
ROUND(SUMPRODUCT(OFFSET($Y$4,0,0,I_MA_PER),OFFSET(T_CALC[[#This Row],[Value]],-(I_MA_PER-1),0,I_MA_PER))/C_DEN,2),NA()))</f>
        <v>#N/A</v>
      </c>
      <c r="T16" s="4" t="e">
        <f ca="1">IF(T_CALC[[#This Row],[DAY]]="","",IF(T_CALC[[#This Row],[DAY]]&gt;=I_MA_PER,IF(AND(T_CALC[[#This Row],[Value]]&gt;T_CALC[[#This Row],[WMA]],R15&lt;=S15),"Buy",IF(AND(T_CALC[[#This Row],[Value]]&lt;T_CALC[[#This Row],[WMA]],R15&gt;=S15),"Sell","")),NA()))</f>
        <v>#N/A</v>
      </c>
      <c r="U16" s="4">
        <f ca="1">IFERROR(IF(T_CALC[[#This Row],[Signal]]="Buy",T_CALC[[#This Row],[Value]],-10000),-10000)</f>
        <v>-10000</v>
      </c>
      <c r="V16" s="4">
        <f ca="1">IFERROR(IF(T_CALC[[#This Row],[Signal]]="Sell",T_CALC[[#This Row],[Value]],-10000),-10000)</f>
        <v>-10000</v>
      </c>
      <c r="X16">
        <v>13</v>
      </c>
      <c r="Y16">
        <f t="shared" si="0"/>
        <v>13</v>
      </c>
    </row>
    <row r="17" spans="1:25" x14ac:dyDescent="0.2">
      <c r="A17" s="7">
        <f ca="1">_xlfn.MAXIFS(T_CALC[Value],T_CALC[DATE],"&gt;="&amp;C_CHART_MIN_DT,T_CALC[DATE],"&lt;="&amp;C_CHART_MAX_DT,T_CALC[DATE],"&gt;0")</f>
        <v>244.99</v>
      </c>
      <c r="B17">
        <v>14</v>
      </c>
      <c r="C17" vm="75">
        <f ca="1"/>
        <v>42474</v>
      </c>
      <c r="D17" vm="76">
        <f ca="1"/>
        <v>20877108</v>
      </c>
      <c r="E17" vm="77">
        <f ca="1"/>
        <v>55.22</v>
      </c>
      <c r="F17" vm="78">
        <f ca="1"/>
        <v>55.575000000000003</v>
      </c>
      <c r="G17" vm="79">
        <f ca="1"/>
        <v>55.07</v>
      </c>
      <c r="H17" vm="80">
        <f ca="1"/>
        <v>55.36</v>
      </c>
      <c r="K17">
        <f ca="1">IF(ROW(T_CALC[[#This Row],[DAY]])-ROW(T_CALC[[#Headers],[DAY]])&gt;C_N_TRADING_DAYS,"",ROW(T_CALC[[#This Row],[DAY]])-ROW(T_CALC[[#Headers],[DAY]]))</f>
        <v>14</v>
      </c>
      <c r="L17" s="2" cm="1" vm="75">
        <f t="array" aca="1" ref="L17" ca="1">IFERROR(IF(T_CALC[[#This Row],[DAY]]="","",IF(AND(T_CALC[[#This Row],[DAY]]=C_N_TRADING_DAYS,$L$1&gt;C_MAX_HIST_DT),$L$1,INDEX(_xlfn.ANCHORARRAY($C$3),T_CALC[[#This Row],[DAY]]+1,1))),NA())</f>
        <v>42474</v>
      </c>
      <c r="M17" cm="1" vm="77">
        <f t="array" aca="1" ref="M17" ca="1">IFERROR(IF(T_CALC[[#This Row],[DAY]]="","",IF(AND(T_CALC[[#This Row],[DAY]]=C_N_TRADING_DAYS,$L$1&gt;C_MAX_HIST_DT),$M$1,INDEX(_xlfn.ANCHORARRAY($C$3),T_CALC[[#This Row],[DAY]]+1,3))),NA())</f>
        <v>55.22</v>
      </c>
      <c r="N17" cm="1" vm="78">
        <f t="array" aca="1" ref="N17" ca="1">IFERROR(IF(T_CALC[[#This Row],[DAY]]="","",IF(AND(T_CALC[[#This Row],[DAY]]=C_N_TRADING_DAYS,$L$1&gt;C_MAX_HIST_DT),$N$1,INDEX(_xlfn.ANCHORARRAY($C$3),T_CALC[[#This Row],[DAY]]+1,4))),NA())</f>
        <v>55.575000000000003</v>
      </c>
      <c r="O17" cm="1" vm="79">
        <f t="array" aca="1" ref="O17" ca="1">IFERROR(IF(T_CALC[[#This Row],[DAY]]="","",IF(AND(T_CALC[[#This Row],[DAY]]=C_N_TRADING_DAYS,$L$1&gt;C_MAX_HIST_DT),$O$1,INDEX(_xlfn.ANCHORARRAY($C$3),T_CALC[[#This Row],[DAY]]+1,5))),NA())</f>
        <v>55.07</v>
      </c>
      <c r="P17" cm="1" vm="80">
        <f t="array" aca="1" ref="P17" ca="1">IFERROR(IF(T_CALC[[#This Row],[DAY]]="","",IF(AND(T_CALC[[#This Row],[DAY]]=C_N_TRADING_DAYS,$L$1&gt;C_MAX_HIST_DT),$P$1,INDEX(_xlfn.ANCHORARRAY($C$3),T_CALC[[#This Row],[DAY]]+1,6))),NA())</f>
        <v>55.36</v>
      </c>
      <c r="Q17" cm="1" vm="76">
        <f t="array" aca="1" ref="Q17" ca="1">IFERROR(IF(T_CALC[[#This Row],[DAY]]="","",IF(AND(T_CALC[[#This Row],[DAY]]=C_N_TRADING_DAYS,$L$1&gt;C_MAX_HIST_DT),$Q$1,INDEX(_xlfn.ANCHORARRAY($C$3),T_CALC[[#This Row],[DAY]]+1,2))),NA())</f>
        <v>20877108</v>
      </c>
      <c r="R17" s="4" vm="80">
        <f ca="1">IFERROR(IF(I_SRC="Open",T_CALC[[#This Row],[Open]],IF(I_SRC="High",T_CALC[[#This Row],[High]],IF(I_SRC="low",T_CALC[[#This Row],[Low]],IF(I_SRC="Volume",T_CALC[[#This Row],[VOLUME]],T_CALC[[#This Row],[Close]])))),"")</f>
        <v>55.36</v>
      </c>
      <c r="S17" t="e" cm="1">
        <f t="array" aca="1" ref="S17" ca="1">IF(T_CALC[[#This Row],[DAY]]="","",IF(T_CALC[[#This Row],[DAY]]&gt;=I_MA_PER,
ROUND(SUMPRODUCT(OFFSET($Y$4,0,0,I_MA_PER),OFFSET(T_CALC[[#This Row],[Value]],-(I_MA_PER-1),0,I_MA_PER))/C_DEN,2),NA()))</f>
        <v>#N/A</v>
      </c>
      <c r="T17" s="4" t="e">
        <f ca="1">IF(T_CALC[[#This Row],[DAY]]="","",IF(T_CALC[[#This Row],[DAY]]&gt;=I_MA_PER,IF(AND(T_CALC[[#This Row],[Value]]&gt;T_CALC[[#This Row],[WMA]],R16&lt;=S16),"Buy",IF(AND(T_CALC[[#This Row],[Value]]&lt;T_CALC[[#This Row],[WMA]],R16&gt;=S16),"Sell","")),NA()))</f>
        <v>#N/A</v>
      </c>
      <c r="U17" s="4">
        <f ca="1">IFERROR(IF(T_CALC[[#This Row],[Signal]]="Buy",T_CALC[[#This Row],[Value]],-10000),-10000)</f>
        <v>-10000</v>
      </c>
      <c r="V17" s="4">
        <f ca="1">IFERROR(IF(T_CALC[[#This Row],[Signal]]="Sell",T_CALC[[#This Row],[Value]],-10000),-10000)</f>
        <v>-10000</v>
      </c>
      <c r="X17">
        <v>14</v>
      </c>
      <c r="Y17">
        <f t="shared" si="0"/>
        <v>14</v>
      </c>
    </row>
    <row r="18" spans="1:25" x14ac:dyDescent="0.2">
      <c r="A18" t="s">
        <v>26</v>
      </c>
      <c r="B18">
        <v>15</v>
      </c>
      <c r="C18" vm="81">
        <f ca="1"/>
        <v>42475</v>
      </c>
      <c r="D18" vm="82">
        <f ca="1"/>
        <v>28793753</v>
      </c>
      <c r="E18" vm="38">
        <f ca="1"/>
        <v>55.3</v>
      </c>
      <c r="F18" vm="83">
        <f ca="1"/>
        <v>55.92</v>
      </c>
      <c r="G18" vm="84">
        <f ca="1"/>
        <v>55.11</v>
      </c>
      <c r="H18" vm="85">
        <f ca="1"/>
        <v>55.65</v>
      </c>
      <c r="K18">
        <f ca="1">IF(ROW(T_CALC[[#This Row],[DAY]])-ROW(T_CALC[[#Headers],[DAY]])&gt;C_N_TRADING_DAYS,"",ROW(T_CALC[[#This Row],[DAY]])-ROW(T_CALC[[#Headers],[DAY]]))</f>
        <v>15</v>
      </c>
      <c r="L18" s="2" cm="1" vm="81">
        <f t="array" aca="1" ref="L18" ca="1">IFERROR(IF(T_CALC[[#This Row],[DAY]]="","",IF(AND(T_CALC[[#This Row],[DAY]]=C_N_TRADING_DAYS,$L$1&gt;C_MAX_HIST_DT),$L$1,INDEX(_xlfn.ANCHORARRAY($C$3),T_CALC[[#This Row],[DAY]]+1,1))),NA())</f>
        <v>42475</v>
      </c>
      <c r="M18" cm="1" vm="38">
        <f t="array" aca="1" ref="M18" ca="1">IFERROR(IF(T_CALC[[#This Row],[DAY]]="","",IF(AND(T_CALC[[#This Row],[DAY]]=C_N_TRADING_DAYS,$L$1&gt;C_MAX_HIST_DT),$M$1,INDEX(_xlfn.ANCHORARRAY($C$3),T_CALC[[#This Row],[DAY]]+1,3))),NA())</f>
        <v>55.3</v>
      </c>
      <c r="N18" cm="1" vm="83">
        <f t="array" aca="1" ref="N18" ca="1">IFERROR(IF(T_CALC[[#This Row],[DAY]]="","",IF(AND(T_CALC[[#This Row],[DAY]]=C_N_TRADING_DAYS,$L$1&gt;C_MAX_HIST_DT),$N$1,INDEX(_xlfn.ANCHORARRAY($C$3),T_CALC[[#This Row],[DAY]]+1,4))),NA())</f>
        <v>55.92</v>
      </c>
      <c r="O18" cm="1" vm="84">
        <f t="array" aca="1" ref="O18" ca="1">IFERROR(IF(T_CALC[[#This Row],[DAY]]="","",IF(AND(T_CALC[[#This Row],[DAY]]=C_N_TRADING_DAYS,$L$1&gt;C_MAX_HIST_DT),$O$1,INDEX(_xlfn.ANCHORARRAY($C$3),T_CALC[[#This Row],[DAY]]+1,5))),NA())</f>
        <v>55.11</v>
      </c>
      <c r="P18" cm="1" vm="85">
        <f t="array" aca="1" ref="P18" ca="1">IFERROR(IF(T_CALC[[#This Row],[DAY]]="","",IF(AND(T_CALC[[#This Row],[DAY]]=C_N_TRADING_DAYS,$L$1&gt;C_MAX_HIST_DT),$P$1,INDEX(_xlfn.ANCHORARRAY($C$3),T_CALC[[#This Row],[DAY]]+1,6))),NA())</f>
        <v>55.65</v>
      </c>
      <c r="Q18" cm="1" vm="82">
        <f t="array" aca="1" ref="Q18" ca="1">IFERROR(IF(T_CALC[[#This Row],[DAY]]="","",IF(AND(T_CALC[[#This Row],[DAY]]=C_N_TRADING_DAYS,$L$1&gt;C_MAX_HIST_DT),$Q$1,INDEX(_xlfn.ANCHORARRAY($C$3),T_CALC[[#This Row],[DAY]]+1,2))),NA())</f>
        <v>28793753</v>
      </c>
      <c r="R18" s="4" vm="85">
        <f ca="1">IFERROR(IF(I_SRC="Open",T_CALC[[#This Row],[Open]],IF(I_SRC="High",T_CALC[[#This Row],[High]],IF(I_SRC="low",T_CALC[[#This Row],[Low]],IF(I_SRC="Volume",T_CALC[[#This Row],[VOLUME]],T_CALC[[#This Row],[Close]])))),"")</f>
        <v>55.65</v>
      </c>
      <c r="S18" t="e" cm="1">
        <f t="array" aca="1" ref="S18" ca="1">IF(T_CALC[[#This Row],[DAY]]="","",IF(T_CALC[[#This Row],[DAY]]&gt;=I_MA_PER,
ROUND(SUMPRODUCT(OFFSET($Y$4,0,0,I_MA_PER),OFFSET(T_CALC[[#This Row],[Value]],-(I_MA_PER-1),0,I_MA_PER))/C_DEN,2),NA()))</f>
        <v>#N/A</v>
      </c>
      <c r="T18" s="4" t="e">
        <f ca="1">IF(T_CALC[[#This Row],[DAY]]="","",IF(T_CALC[[#This Row],[DAY]]&gt;=I_MA_PER,IF(AND(T_CALC[[#This Row],[Value]]&gt;T_CALC[[#This Row],[WMA]],R17&lt;=S17),"Buy",IF(AND(T_CALC[[#This Row],[Value]]&lt;T_CALC[[#This Row],[WMA]],R17&gt;=S17),"Sell","")),NA()))</f>
        <v>#N/A</v>
      </c>
      <c r="U18" s="4">
        <f ca="1">IFERROR(IF(T_CALC[[#This Row],[Signal]]="Buy",T_CALC[[#This Row],[Value]],-10000),-10000)</f>
        <v>-10000</v>
      </c>
      <c r="V18" s="4">
        <f ca="1">IFERROR(IF(T_CALC[[#This Row],[Signal]]="Sell",T_CALC[[#This Row],[Value]],-10000),-10000)</f>
        <v>-10000</v>
      </c>
      <c r="X18">
        <v>15</v>
      </c>
      <c r="Y18">
        <f t="shared" si="0"/>
        <v>15</v>
      </c>
    </row>
    <row r="19" spans="1:25" x14ac:dyDescent="0.2">
      <c r="A19" s="7">
        <f ca="1">_xlfn.MINIFS(T_CALC[Value],T_CALC[DATE],"&gt;="&amp;C_CHART_MIN_DT,T_CALC[DATE],"&lt;="&amp;C_CHART_MAX_DT,T_CALC[DATE],"&gt;0")</f>
        <v>212.25</v>
      </c>
      <c r="B19" s="4">
        <v>16</v>
      </c>
      <c r="C19" vm="86">
        <f ca="1"/>
        <v>42478</v>
      </c>
      <c r="D19" vm="87">
        <f ca="1"/>
        <v>23785950</v>
      </c>
      <c r="E19" vm="88">
        <f ca="1"/>
        <v>55.49</v>
      </c>
      <c r="F19" vm="89">
        <f ca="1"/>
        <v>56.59</v>
      </c>
      <c r="G19" vm="90">
        <f ca="1"/>
        <v>55.21</v>
      </c>
      <c r="H19" vm="91">
        <f ca="1"/>
        <v>56.46</v>
      </c>
      <c r="K19">
        <f ca="1">IF(ROW(T_CALC[[#This Row],[DAY]])-ROW(T_CALC[[#Headers],[DAY]])&gt;C_N_TRADING_DAYS,"",ROW(T_CALC[[#This Row],[DAY]])-ROW(T_CALC[[#Headers],[DAY]]))</f>
        <v>16</v>
      </c>
      <c r="L19" s="2" cm="1" vm="86">
        <f t="array" aca="1" ref="L19" ca="1">IFERROR(IF(T_CALC[[#This Row],[DAY]]="","",IF(AND(T_CALC[[#This Row],[DAY]]=C_N_TRADING_DAYS,$L$1&gt;C_MAX_HIST_DT),$L$1,INDEX(_xlfn.ANCHORARRAY($C$3),T_CALC[[#This Row],[DAY]]+1,1))),NA())</f>
        <v>42478</v>
      </c>
      <c r="M19" cm="1" vm="88">
        <f t="array" aca="1" ref="M19" ca="1">IFERROR(IF(T_CALC[[#This Row],[DAY]]="","",IF(AND(T_CALC[[#This Row],[DAY]]=C_N_TRADING_DAYS,$L$1&gt;C_MAX_HIST_DT),$M$1,INDEX(_xlfn.ANCHORARRAY($C$3),T_CALC[[#This Row],[DAY]]+1,3))),NA())</f>
        <v>55.49</v>
      </c>
      <c r="N19" cm="1" vm="89">
        <f t="array" aca="1" ref="N19" ca="1">IFERROR(IF(T_CALC[[#This Row],[DAY]]="","",IF(AND(T_CALC[[#This Row],[DAY]]=C_N_TRADING_DAYS,$L$1&gt;C_MAX_HIST_DT),$N$1,INDEX(_xlfn.ANCHORARRAY($C$3),T_CALC[[#This Row],[DAY]]+1,4))),NA())</f>
        <v>56.59</v>
      </c>
      <c r="O19" cm="1" vm="90">
        <f t="array" aca="1" ref="O19" ca="1">IFERROR(IF(T_CALC[[#This Row],[DAY]]="","",IF(AND(T_CALC[[#This Row],[DAY]]=C_N_TRADING_DAYS,$L$1&gt;C_MAX_HIST_DT),$O$1,INDEX(_xlfn.ANCHORARRAY($C$3),T_CALC[[#This Row],[DAY]]+1,5))),NA())</f>
        <v>55.21</v>
      </c>
      <c r="P19" cm="1" vm="91">
        <f t="array" aca="1" ref="P19" ca="1">IFERROR(IF(T_CALC[[#This Row],[DAY]]="","",IF(AND(T_CALC[[#This Row],[DAY]]=C_N_TRADING_DAYS,$L$1&gt;C_MAX_HIST_DT),$P$1,INDEX(_xlfn.ANCHORARRAY($C$3),T_CALC[[#This Row],[DAY]]+1,6))),NA())</f>
        <v>56.46</v>
      </c>
      <c r="Q19" cm="1" vm="87">
        <f t="array" aca="1" ref="Q19" ca="1">IFERROR(IF(T_CALC[[#This Row],[DAY]]="","",IF(AND(T_CALC[[#This Row],[DAY]]=C_N_TRADING_DAYS,$L$1&gt;C_MAX_HIST_DT),$Q$1,INDEX(_xlfn.ANCHORARRAY($C$3),T_CALC[[#This Row],[DAY]]+1,2))),NA())</f>
        <v>23785950</v>
      </c>
      <c r="R19" s="4" vm="91">
        <f ca="1">IFERROR(IF(I_SRC="Open",T_CALC[[#This Row],[Open]],IF(I_SRC="High",T_CALC[[#This Row],[High]],IF(I_SRC="low",T_CALC[[#This Row],[Low]],IF(I_SRC="Volume",T_CALC[[#This Row],[VOLUME]],T_CALC[[#This Row],[Close]])))),"")</f>
        <v>56.46</v>
      </c>
      <c r="S19" t="e" cm="1">
        <f t="array" aca="1" ref="S19" ca="1">IF(T_CALC[[#This Row],[DAY]]="","",IF(T_CALC[[#This Row],[DAY]]&gt;=I_MA_PER,
ROUND(SUMPRODUCT(OFFSET($Y$4,0,0,I_MA_PER),OFFSET(T_CALC[[#This Row],[Value]],-(I_MA_PER-1),0,I_MA_PER))/C_DEN,2),NA()))</f>
        <v>#N/A</v>
      </c>
      <c r="T19" s="4" t="e">
        <f ca="1">IF(T_CALC[[#This Row],[DAY]]="","",IF(T_CALC[[#This Row],[DAY]]&gt;=I_MA_PER,IF(AND(T_CALC[[#This Row],[Value]]&gt;T_CALC[[#This Row],[WMA]],R18&lt;=S18),"Buy",IF(AND(T_CALC[[#This Row],[Value]]&lt;T_CALC[[#This Row],[WMA]],R18&gt;=S18),"Sell","")),NA()))</f>
        <v>#N/A</v>
      </c>
      <c r="U19" s="4">
        <f ca="1">IFERROR(IF(T_CALC[[#This Row],[Signal]]="Buy",T_CALC[[#This Row],[Value]],-10000),-10000)</f>
        <v>-10000</v>
      </c>
      <c r="V19" s="4">
        <f ca="1">IFERROR(IF(T_CALC[[#This Row],[Signal]]="Sell",T_CALC[[#This Row],[Value]],-10000),-10000)</f>
        <v>-10000</v>
      </c>
      <c r="X19">
        <v>16</v>
      </c>
      <c r="Y19">
        <f t="shared" si="0"/>
        <v>16</v>
      </c>
    </row>
    <row r="20" spans="1:25" x14ac:dyDescent="0.2">
      <c r="B20">
        <v>17</v>
      </c>
      <c r="C20" vm="92">
        <f ca="1"/>
        <v>42479</v>
      </c>
      <c r="D20" vm="93">
        <f ca="1"/>
        <v>29596827</v>
      </c>
      <c r="E20" vm="94">
        <f ca="1"/>
        <v>56.63</v>
      </c>
      <c r="F20" vm="95">
        <f ca="1"/>
        <v>56.77</v>
      </c>
      <c r="G20" vm="96">
        <f ca="1"/>
        <v>55.68</v>
      </c>
      <c r="H20" vm="97">
        <f ca="1"/>
        <v>56.39</v>
      </c>
      <c r="K20">
        <f ca="1">IF(ROW(T_CALC[[#This Row],[DAY]])-ROW(T_CALC[[#Headers],[DAY]])&gt;C_N_TRADING_DAYS,"",ROW(T_CALC[[#This Row],[DAY]])-ROW(T_CALC[[#Headers],[DAY]]))</f>
        <v>17</v>
      </c>
      <c r="L20" s="2" cm="1" vm="92">
        <f t="array" aca="1" ref="L20" ca="1">IFERROR(IF(T_CALC[[#This Row],[DAY]]="","",IF(AND(T_CALC[[#This Row],[DAY]]=C_N_TRADING_DAYS,$L$1&gt;C_MAX_HIST_DT),$L$1,INDEX(_xlfn.ANCHORARRAY($C$3),T_CALC[[#This Row],[DAY]]+1,1))),NA())</f>
        <v>42479</v>
      </c>
      <c r="M20" cm="1" vm="94">
        <f t="array" aca="1" ref="M20" ca="1">IFERROR(IF(T_CALC[[#This Row],[DAY]]="","",IF(AND(T_CALC[[#This Row],[DAY]]=C_N_TRADING_DAYS,$L$1&gt;C_MAX_HIST_DT),$M$1,INDEX(_xlfn.ANCHORARRAY($C$3),T_CALC[[#This Row],[DAY]]+1,3))),NA())</f>
        <v>56.63</v>
      </c>
      <c r="N20" cm="1" vm="95">
        <f t="array" aca="1" ref="N20" ca="1">IFERROR(IF(T_CALC[[#This Row],[DAY]]="","",IF(AND(T_CALC[[#This Row],[DAY]]=C_N_TRADING_DAYS,$L$1&gt;C_MAX_HIST_DT),$N$1,INDEX(_xlfn.ANCHORARRAY($C$3),T_CALC[[#This Row],[DAY]]+1,4))),NA())</f>
        <v>56.77</v>
      </c>
      <c r="O20" cm="1" vm="96">
        <f t="array" aca="1" ref="O20" ca="1">IFERROR(IF(T_CALC[[#This Row],[DAY]]="","",IF(AND(T_CALC[[#This Row],[DAY]]=C_N_TRADING_DAYS,$L$1&gt;C_MAX_HIST_DT),$O$1,INDEX(_xlfn.ANCHORARRAY($C$3),T_CALC[[#This Row],[DAY]]+1,5))),NA())</f>
        <v>55.68</v>
      </c>
      <c r="P20" cm="1" vm="97">
        <f t="array" aca="1" ref="P20" ca="1">IFERROR(IF(T_CALC[[#This Row],[DAY]]="","",IF(AND(T_CALC[[#This Row],[DAY]]=C_N_TRADING_DAYS,$L$1&gt;C_MAX_HIST_DT),$P$1,INDEX(_xlfn.ANCHORARRAY($C$3),T_CALC[[#This Row],[DAY]]+1,6))),NA())</f>
        <v>56.39</v>
      </c>
      <c r="Q20" cm="1" vm="93">
        <f t="array" aca="1" ref="Q20" ca="1">IFERROR(IF(T_CALC[[#This Row],[DAY]]="","",IF(AND(T_CALC[[#This Row],[DAY]]=C_N_TRADING_DAYS,$L$1&gt;C_MAX_HIST_DT),$Q$1,INDEX(_xlfn.ANCHORARRAY($C$3),T_CALC[[#This Row],[DAY]]+1,2))),NA())</f>
        <v>29596827</v>
      </c>
      <c r="R20" s="4" vm="97">
        <f ca="1">IFERROR(IF(I_SRC="Open",T_CALC[[#This Row],[Open]],IF(I_SRC="High",T_CALC[[#This Row],[High]],IF(I_SRC="low",T_CALC[[#This Row],[Low]],IF(I_SRC="Volume",T_CALC[[#This Row],[VOLUME]],T_CALC[[#This Row],[Close]])))),"")</f>
        <v>56.39</v>
      </c>
      <c r="S20" t="e" cm="1">
        <f t="array" aca="1" ref="S20" ca="1">IF(T_CALC[[#This Row],[DAY]]="","",IF(T_CALC[[#This Row],[DAY]]&gt;=I_MA_PER,
ROUND(SUMPRODUCT(OFFSET($Y$4,0,0,I_MA_PER),OFFSET(T_CALC[[#This Row],[Value]],-(I_MA_PER-1),0,I_MA_PER))/C_DEN,2),NA()))</f>
        <v>#N/A</v>
      </c>
      <c r="T20" s="4" t="e">
        <f ca="1">IF(T_CALC[[#This Row],[DAY]]="","",IF(T_CALC[[#This Row],[DAY]]&gt;=I_MA_PER,IF(AND(T_CALC[[#This Row],[Value]]&gt;T_CALC[[#This Row],[WMA]],R19&lt;=S19),"Buy",IF(AND(T_CALC[[#This Row],[Value]]&lt;T_CALC[[#This Row],[WMA]],R19&gt;=S19),"Sell","")),NA()))</f>
        <v>#N/A</v>
      </c>
      <c r="U20" s="4">
        <f ca="1">IFERROR(IF(T_CALC[[#This Row],[Signal]]="Buy",T_CALC[[#This Row],[Value]],-10000),-10000)</f>
        <v>-10000</v>
      </c>
      <c r="V20" s="4">
        <f ca="1">IFERROR(IF(T_CALC[[#This Row],[Signal]]="Sell",T_CALC[[#This Row],[Value]],-10000),-10000)</f>
        <v>-10000</v>
      </c>
      <c r="X20">
        <v>17</v>
      </c>
      <c r="Y20">
        <f t="shared" si="0"/>
        <v>17</v>
      </c>
    </row>
    <row r="21" spans="1:25" x14ac:dyDescent="0.2">
      <c r="A21" t="s">
        <v>20</v>
      </c>
      <c r="B21">
        <v>18</v>
      </c>
      <c r="C21" vm="98">
        <f ca="1"/>
        <v>42480</v>
      </c>
      <c r="D21" vm="99">
        <f ca="1"/>
        <v>36195714</v>
      </c>
      <c r="E21" vm="100">
        <f ca="1"/>
        <v>56.29</v>
      </c>
      <c r="F21" vm="101">
        <f ca="1"/>
        <v>56.5</v>
      </c>
      <c r="G21" vm="102">
        <f ca="1"/>
        <v>55.484999999999999</v>
      </c>
      <c r="H21" vm="23">
        <f ca="1"/>
        <v>55.59</v>
      </c>
      <c r="K21">
        <f ca="1">IF(ROW(T_CALC[[#This Row],[DAY]])-ROW(T_CALC[[#Headers],[DAY]])&gt;C_N_TRADING_DAYS,"",ROW(T_CALC[[#This Row],[DAY]])-ROW(T_CALC[[#Headers],[DAY]]))</f>
        <v>18</v>
      </c>
      <c r="L21" s="2" cm="1" vm="98">
        <f t="array" aca="1" ref="L21" ca="1">IFERROR(IF(T_CALC[[#This Row],[DAY]]="","",IF(AND(T_CALC[[#This Row],[DAY]]=C_N_TRADING_DAYS,$L$1&gt;C_MAX_HIST_DT),$L$1,INDEX(_xlfn.ANCHORARRAY($C$3),T_CALC[[#This Row],[DAY]]+1,1))),NA())</f>
        <v>42480</v>
      </c>
      <c r="M21" cm="1" vm="100">
        <f t="array" aca="1" ref="M21" ca="1">IFERROR(IF(T_CALC[[#This Row],[DAY]]="","",IF(AND(T_CALC[[#This Row],[DAY]]=C_N_TRADING_DAYS,$L$1&gt;C_MAX_HIST_DT),$M$1,INDEX(_xlfn.ANCHORARRAY($C$3),T_CALC[[#This Row],[DAY]]+1,3))),NA())</f>
        <v>56.29</v>
      </c>
      <c r="N21" cm="1" vm="101">
        <f t="array" aca="1" ref="N21" ca="1">IFERROR(IF(T_CALC[[#This Row],[DAY]]="","",IF(AND(T_CALC[[#This Row],[DAY]]=C_N_TRADING_DAYS,$L$1&gt;C_MAX_HIST_DT),$N$1,INDEX(_xlfn.ANCHORARRAY($C$3),T_CALC[[#This Row],[DAY]]+1,4))),NA())</f>
        <v>56.5</v>
      </c>
      <c r="O21" cm="1" vm="102">
        <f t="array" aca="1" ref="O21" ca="1">IFERROR(IF(T_CALC[[#This Row],[DAY]]="","",IF(AND(T_CALC[[#This Row],[DAY]]=C_N_TRADING_DAYS,$L$1&gt;C_MAX_HIST_DT),$O$1,INDEX(_xlfn.ANCHORARRAY($C$3),T_CALC[[#This Row],[DAY]]+1,5))),NA())</f>
        <v>55.484999999999999</v>
      </c>
      <c r="P21" cm="1" vm="23">
        <f t="array" aca="1" ref="P21" ca="1">IFERROR(IF(T_CALC[[#This Row],[DAY]]="","",IF(AND(T_CALC[[#This Row],[DAY]]=C_N_TRADING_DAYS,$L$1&gt;C_MAX_HIST_DT),$P$1,INDEX(_xlfn.ANCHORARRAY($C$3),T_CALC[[#This Row],[DAY]]+1,6))),NA())</f>
        <v>55.59</v>
      </c>
      <c r="Q21" cm="1" vm="99">
        <f t="array" aca="1" ref="Q21" ca="1">IFERROR(IF(T_CALC[[#This Row],[DAY]]="","",IF(AND(T_CALC[[#This Row],[DAY]]=C_N_TRADING_DAYS,$L$1&gt;C_MAX_HIST_DT),$Q$1,INDEX(_xlfn.ANCHORARRAY($C$3),T_CALC[[#This Row],[DAY]]+1,2))),NA())</f>
        <v>36195714</v>
      </c>
      <c r="R21" s="4" vm="23">
        <f ca="1">IFERROR(IF(I_SRC="Open",T_CALC[[#This Row],[Open]],IF(I_SRC="High",T_CALC[[#This Row],[High]],IF(I_SRC="low",T_CALC[[#This Row],[Low]],IF(I_SRC="Volume",T_CALC[[#This Row],[VOLUME]],T_CALC[[#This Row],[Close]])))),"")</f>
        <v>55.59</v>
      </c>
      <c r="S21" t="e" cm="1">
        <f t="array" aca="1" ref="S21" ca="1">IF(T_CALC[[#This Row],[DAY]]="","",IF(T_CALC[[#This Row],[DAY]]&gt;=I_MA_PER,
ROUND(SUMPRODUCT(OFFSET($Y$4,0,0,I_MA_PER),OFFSET(T_CALC[[#This Row],[Value]],-(I_MA_PER-1),0,I_MA_PER))/C_DEN,2),NA()))</f>
        <v>#N/A</v>
      </c>
      <c r="T21" s="4" t="e">
        <f ca="1">IF(T_CALC[[#This Row],[DAY]]="","",IF(T_CALC[[#This Row],[DAY]]&gt;=I_MA_PER,IF(AND(T_CALC[[#This Row],[Value]]&gt;T_CALC[[#This Row],[WMA]],R20&lt;=S20),"Buy",IF(AND(T_CALC[[#This Row],[Value]]&lt;T_CALC[[#This Row],[WMA]],R20&gt;=S20),"Sell","")),NA()))</f>
        <v>#N/A</v>
      </c>
      <c r="U21" s="4">
        <f ca="1">IFERROR(IF(T_CALC[[#This Row],[Signal]]="Buy",T_CALC[[#This Row],[Value]],-10000),-10000)</f>
        <v>-10000</v>
      </c>
      <c r="V21" s="4">
        <f ca="1">IFERROR(IF(T_CALC[[#This Row],[Signal]]="Sell",T_CALC[[#This Row],[Value]],-10000),-10000)</f>
        <v>-10000</v>
      </c>
      <c r="X21">
        <v>18</v>
      </c>
      <c r="Y21">
        <f t="shared" si="0"/>
        <v>18</v>
      </c>
    </row>
    <row r="22" spans="1:25" x14ac:dyDescent="0.2">
      <c r="A22" s="7">
        <f>IF(I_AGGR_INT="Daily",0,IF(I_AGGR_INT="Weekly",1,2))</f>
        <v>0</v>
      </c>
      <c r="B22" s="4">
        <v>19</v>
      </c>
      <c r="C22" vm="103">
        <f ca="1"/>
        <v>42481</v>
      </c>
      <c r="D22" vm="104">
        <f ca="1"/>
        <v>38909096</v>
      </c>
      <c r="E22" vm="105">
        <f ca="1"/>
        <v>55.8</v>
      </c>
      <c r="F22" vm="106">
        <f ca="1"/>
        <v>56.23</v>
      </c>
      <c r="G22" vm="107">
        <f ca="1"/>
        <v>55.414999999999999</v>
      </c>
      <c r="H22" vm="108">
        <f ca="1"/>
        <v>55.78</v>
      </c>
      <c r="K22">
        <f ca="1">IF(ROW(T_CALC[[#This Row],[DAY]])-ROW(T_CALC[[#Headers],[DAY]])&gt;C_N_TRADING_DAYS,"",ROW(T_CALC[[#This Row],[DAY]])-ROW(T_CALC[[#Headers],[DAY]]))</f>
        <v>19</v>
      </c>
      <c r="L22" s="2" cm="1" vm="103">
        <f t="array" aca="1" ref="L22" ca="1">IFERROR(IF(T_CALC[[#This Row],[DAY]]="","",IF(AND(T_CALC[[#This Row],[DAY]]=C_N_TRADING_DAYS,$L$1&gt;C_MAX_HIST_DT),$L$1,INDEX(_xlfn.ANCHORARRAY($C$3),T_CALC[[#This Row],[DAY]]+1,1))),NA())</f>
        <v>42481</v>
      </c>
      <c r="M22" cm="1" vm="105">
        <f t="array" aca="1" ref="M22" ca="1">IFERROR(IF(T_CALC[[#This Row],[DAY]]="","",IF(AND(T_CALC[[#This Row],[DAY]]=C_N_TRADING_DAYS,$L$1&gt;C_MAX_HIST_DT),$M$1,INDEX(_xlfn.ANCHORARRAY($C$3),T_CALC[[#This Row],[DAY]]+1,3))),NA())</f>
        <v>55.8</v>
      </c>
      <c r="N22" cm="1" vm="106">
        <f t="array" aca="1" ref="N22" ca="1">IFERROR(IF(T_CALC[[#This Row],[DAY]]="","",IF(AND(T_CALC[[#This Row],[DAY]]=C_N_TRADING_DAYS,$L$1&gt;C_MAX_HIST_DT),$N$1,INDEX(_xlfn.ANCHORARRAY($C$3),T_CALC[[#This Row],[DAY]]+1,4))),NA())</f>
        <v>56.23</v>
      </c>
      <c r="O22" cm="1" vm="107">
        <f t="array" aca="1" ref="O22" ca="1">IFERROR(IF(T_CALC[[#This Row],[DAY]]="","",IF(AND(T_CALC[[#This Row],[DAY]]=C_N_TRADING_DAYS,$L$1&gt;C_MAX_HIST_DT),$O$1,INDEX(_xlfn.ANCHORARRAY($C$3),T_CALC[[#This Row],[DAY]]+1,5))),NA())</f>
        <v>55.414999999999999</v>
      </c>
      <c r="P22" cm="1" vm="108">
        <f t="array" aca="1" ref="P22" ca="1">IFERROR(IF(T_CALC[[#This Row],[DAY]]="","",IF(AND(T_CALC[[#This Row],[DAY]]=C_N_TRADING_DAYS,$L$1&gt;C_MAX_HIST_DT),$P$1,INDEX(_xlfn.ANCHORARRAY($C$3),T_CALC[[#This Row],[DAY]]+1,6))),NA())</f>
        <v>55.78</v>
      </c>
      <c r="Q22" cm="1" vm="104">
        <f t="array" aca="1" ref="Q22" ca="1">IFERROR(IF(T_CALC[[#This Row],[DAY]]="","",IF(AND(T_CALC[[#This Row],[DAY]]=C_N_TRADING_DAYS,$L$1&gt;C_MAX_HIST_DT),$Q$1,INDEX(_xlfn.ANCHORARRAY($C$3),T_CALC[[#This Row],[DAY]]+1,2))),NA())</f>
        <v>38909096</v>
      </c>
      <c r="R22" s="4" vm="108">
        <f ca="1">IFERROR(IF(I_SRC="Open",T_CALC[[#This Row],[Open]],IF(I_SRC="High",T_CALC[[#This Row],[High]],IF(I_SRC="low",T_CALC[[#This Row],[Low]],IF(I_SRC="Volume",T_CALC[[#This Row],[VOLUME]],T_CALC[[#This Row],[Close]])))),"")</f>
        <v>55.78</v>
      </c>
      <c r="S22" t="e" cm="1">
        <f t="array" aca="1" ref="S22" ca="1">IF(T_CALC[[#This Row],[DAY]]="","",IF(T_CALC[[#This Row],[DAY]]&gt;=I_MA_PER,
ROUND(SUMPRODUCT(OFFSET($Y$4,0,0,I_MA_PER),OFFSET(T_CALC[[#This Row],[Value]],-(I_MA_PER-1),0,I_MA_PER))/C_DEN,2),NA()))</f>
        <v>#N/A</v>
      </c>
      <c r="T22" s="4" t="e">
        <f ca="1">IF(T_CALC[[#This Row],[DAY]]="","",IF(T_CALC[[#This Row],[DAY]]&gt;=I_MA_PER,IF(AND(T_CALC[[#This Row],[Value]]&gt;T_CALC[[#This Row],[WMA]],R21&lt;=S21),"Buy",IF(AND(T_CALC[[#This Row],[Value]]&lt;T_CALC[[#This Row],[WMA]],R21&gt;=S21),"Sell","")),NA()))</f>
        <v>#N/A</v>
      </c>
      <c r="U22" s="4">
        <f ca="1">IFERROR(IF(T_CALC[[#This Row],[Signal]]="Buy",T_CALC[[#This Row],[Value]],-10000),-10000)</f>
        <v>-10000</v>
      </c>
      <c r="V22" s="4">
        <f ca="1">IFERROR(IF(T_CALC[[#This Row],[Signal]]="Sell",T_CALC[[#This Row],[Value]],-10000),-10000)</f>
        <v>-10000</v>
      </c>
      <c r="X22">
        <v>19</v>
      </c>
      <c r="Y22">
        <f t="shared" si="0"/>
        <v>19</v>
      </c>
    </row>
    <row r="23" spans="1:25" x14ac:dyDescent="0.2">
      <c r="B23">
        <v>20</v>
      </c>
      <c r="C23" vm="109">
        <f ca="1"/>
        <v>42482</v>
      </c>
      <c r="D23" vm="110">
        <f ca="1"/>
        <v>126834091</v>
      </c>
      <c r="E23" vm="111">
        <f ca="1"/>
        <v>51.91</v>
      </c>
      <c r="F23" vm="112">
        <f ca="1"/>
        <v>52.429699999999997</v>
      </c>
      <c r="G23" vm="113">
        <f ca="1"/>
        <v>50.77</v>
      </c>
      <c r="H23" vm="114">
        <f ca="1"/>
        <v>51.78</v>
      </c>
      <c r="K23">
        <f ca="1">IF(ROW(T_CALC[[#This Row],[DAY]])-ROW(T_CALC[[#Headers],[DAY]])&gt;C_N_TRADING_DAYS,"",ROW(T_CALC[[#This Row],[DAY]])-ROW(T_CALC[[#Headers],[DAY]]))</f>
        <v>20</v>
      </c>
      <c r="L23" s="2" cm="1" vm="109">
        <f t="array" aca="1" ref="L23" ca="1">IFERROR(IF(T_CALC[[#This Row],[DAY]]="","",IF(AND(T_CALC[[#This Row],[DAY]]=C_N_TRADING_DAYS,$L$1&gt;C_MAX_HIST_DT),$L$1,INDEX(_xlfn.ANCHORARRAY($C$3),T_CALC[[#This Row],[DAY]]+1,1))),NA())</f>
        <v>42482</v>
      </c>
      <c r="M23" cm="1" vm="111">
        <f t="array" aca="1" ref="M23" ca="1">IFERROR(IF(T_CALC[[#This Row],[DAY]]="","",IF(AND(T_CALC[[#This Row],[DAY]]=C_N_TRADING_DAYS,$L$1&gt;C_MAX_HIST_DT),$M$1,INDEX(_xlfn.ANCHORARRAY($C$3),T_CALC[[#This Row],[DAY]]+1,3))),NA())</f>
        <v>51.91</v>
      </c>
      <c r="N23" cm="1" vm="112">
        <f t="array" aca="1" ref="N23" ca="1">IFERROR(IF(T_CALC[[#This Row],[DAY]]="","",IF(AND(T_CALC[[#This Row],[DAY]]=C_N_TRADING_DAYS,$L$1&gt;C_MAX_HIST_DT),$N$1,INDEX(_xlfn.ANCHORARRAY($C$3),T_CALC[[#This Row],[DAY]]+1,4))),NA())</f>
        <v>52.429699999999997</v>
      </c>
      <c r="O23" cm="1" vm="113">
        <f t="array" aca="1" ref="O23" ca="1">IFERROR(IF(T_CALC[[#This Row],[DAY]]="","",IF(AND(T_CALC[[#This Row],[DAY]]=C_N_TRADING_DAYS,$L$1&gt;C_MAX_HIST_DT),$O$1,INDEX(_xlfn.ANCHORARRAY($C$3),T_CALC[[#This Row],[DAY]]+1,5))),NA())</f>
        <v>50.77</v>
      </c>
      <c r="P23" cm="1" vm="114">
        <f t="array" aca="1" ref="P23" ca="1">IFERROR(IF(T_CALC[[#This Row],[DAY]]="","",IF(AND(T_CALC[[#This Row],[DAY]]=C_N_TRADING_DAYS,$L$1&gt;C_MAX_HIST_DT),$P$1,INDEX(_xlfn.ANCHORARRAY($C$3),T_CALC[[#This Row],[DAY]]+1,6))),NA())</f>
        <v>51.78</v>
      </c>
      <c r="Q23" cm="1" vm="110">
        <f t="array" aca="1" ref="Q23" ca="1">IFERROR(IF(T_CALC[[#This Row],[DAY]]="","",IF(AND(T_CALC[[#This Row],[DAY]]=C_N_TRADING_DAYS,$L$1&gt;C_MAX_HIST_DT),$Q$1,INDEX(_xlfn.ANCHORARRAY($C$3),T_CALC[[#This Row],[DAY]]+1,2))),NA())</f>
        <v>126834091</v>
      </c>
      <c r="R23" s="4" vm="114">
        <f ca="1">IFERROR(IF(I_SRC="Open",T_CALC[[#This Row],[Open]],IF(I_SRC="High",T_CALC[[#This Row],[High]],IF(I_SRC="low",T_CALC[[#This Row],[Low]],IF(I_SRC="Volume",T_CALC[[#This Row],[VOLUME]],T_CALC[[#This Row],[Close]])))),"")</f>
        <v>51.78</v>
      </c>
      <c r="S23" t="e" cm="1">
        <f t="array" aca="1" ref="S23" ca="1">IF(T_CALC[[#This Row],[DAY]]="","",IF(T_CALC[[#This Row],[DAY]]&gt;=I_MA_PER,
ROUND(SUMPRODUCT(OFFSET($Y$4,0,0,I_MA_PER),OFFSET(T_CALC[[#This Row],[Value]],-(I_MA_PER-1),0,I_MA_PER))/C_DEN,2),NA()))</f>
        <v>#N/A</v>
      </c>
      <c r="T23" s="4" t="e">
        <f ca="1">IF(T_CALC[[#This Row],[DAY]]="","",IF(T_CALC[[#This Row],[DAY]]&gt;=I_MA_PER,IF(AND(T_CALC[[#This Row],[Value]]&gt;T_CALC[[#This Row],[WMA]],R22&lt;=S22),"Buy",IF(AND(T_CALC[[#This Row],[Value]]&lt;T_CALC[[#This Row],[WMA]],R22&gt;=S22),"Sell","")),NA()))</f>
        <v>#N/A</v>
      </c>
      <c r="U23" s="4">
        <f ca="1">IFERROR(IF(T_CALC[[#This Row],[Signal]]="Buy",T_CALC[[#This Row],[Value]],-10000),-10000)</f>
        <v>-10000</v>
      </c>
      <c r="V23" s="4">
        <f ca="1">IFERROR(IF(T_CALC[[#This Row],[Signal]]="Sell",T_CALC[[#This Row],[Value]],-10000),-10000)</f>
        <v>-10000</v>
      </c>
      <c r="X23">
        <v>20</v>
      </c>
      <c r="Y23">
        <f t="shared" si="0"/>
        <v>20</v>
      </c>
    </row>
    <row r="24" spans="1:25" x14ac:dyDescent="0.2">
      <c r="A24" t="s">
        <v>37</v>
      </c>
      <c r="B24">
        <v>21</v>
      </c>
      <c r="C24" vm="115">
        <f ca="1"/>
        <v>42485</v>
      </c>
      <c r="D24" vm="116">
        <f ca="1"/>
        <v>33226948</v>
      </c>
      <c r="E24" vm="114">
        <f ca="1"/>
        <v>51.78</v>
      </c>
      <c r="F24" vm="117">
        <f ca="1"/>
        <v>52.13</v>
      </c>
      <c r="G24" vm="118">
        <f ca="1"/>
        <v>51.63</v>
      </c>
      <c r="H24" vm="119">
        <f ca="1"/>
        <v>52.11</v>
      </c>
      <c r="K24">
        <f ca="1">IF(ROW(T_CALC[[#This Row],[DAY]])-ROW(T_CALC[[#Headers],[DAY]])&gt;C_N_TRADING_DAYS,"",ROW(T_CALC[[#This Row],[DAY]])-ROW(T_CALC[[#Headers],[DAY]]))</f>
        <v>21</v>
      </c>
      <c r="L24" s="2" cm="1" vm="115">
        <f t="array" aca="1" ref="L24" ca="1">IFERROR(IF(T_CALC[[#This Row],[DAY]]="","",IF(AND(T_CALC[[#This Row],[DAY]]=C_N_TRADING_DAYS,$L$1&gt;C_MAX_HIST_DT),$L$1,INDEX(_xlfn.ANCHORARRAY($C$3),T_CALC[[#This Row],[DAY]]+1,1))),NA())</f>
        <v>42485</v>
      </c>
      <c r="M24" cm="1" vm="114">
        <f t="array" aca="1" ref="M24" ca="1">IFERROR(IF(T_CALC[[#This Row],[DAY]]="","",IF(AND(T_CALC[[#This Row],[DAY]]=C_N_TRADING_DAYS,$L$1&gt;C_MAX_HIST_DT),$M$1,INDEX(_xlfn.ANCHORARRAY($C$3),T_CALC[[#This Row],[DAY]]+1,3))),NA())</f>
        <v>51.78</v>
      </c>
      <c r="N24" cm="1" vm="117">
        <f t="array" aca="1" ref="N24" ca="1">IFERROR(IF(T_CALC[[#This Row],[DAY]]="","",IF(AND(T_CALC[[#This Row],[DAY]]=C_N_TRADING_DAYS,$L$1&gt;C_MAX_HIST_DT),$N$1,INDEX(_xlfn.ANCHORARRAY($C$3),T_CALC[[#This Row],[DAY]]+1,4))),NA())</f>
        <v>52.13</v>
      </c>
      <c r="O24" cm="1" vm="118">
        <f t="array" aca="1" ref="O24" ca="1">IFERROR(IF(T_CALC[[#This Row],[DAY]]="","",IF(AND(T_CALC[[#This Row],[DAY]]=C_N_TRADING_DAYS,$L$1&gt;C_MAX_HIST_DT),$O$1,INDEX(_xlfn.ANCHORARRAY($C$3),T_CALC[[#This Row],[DAY]]+1,5))),NA())</f>
        <v>51.63</v>
      </c>
      <c r="P24" cm="1" vm="119">
        <f t="array" aca="1" ref="P24" ca="1">IFERROR(IF(T_CALC[[#This Row],[DAY]]="","",IF(AND(T_CALC[[#This Row],[DAY]]=C_N_TRADING_DAYS,$L$1&gt;C_MAX_HIST_DT),$P$1,INDEX(_xlfn.ANCHORARRAY($C$3),T_CALC[[#This Row],[DAY]]+1,6))),NA())</f>
        <v>52.11</v>
      </c>
      <c r="Q24" cm="1" vm="116">
        <f t="array" aca="1" ref="Q24" ca="1">IFERROR(IF(T_CALC[[#This Row],[DAY]]="","",IF(AND(T_CALC[[#This Row],[DAY]]=C_N_TRADING_DAYS,$L$1&gt;C_MAX_HIST_DT),$Q$1,INDEX(_xlfn.ANCHORARRAY($C$3),T_CALC[[#This Row],[DAY]]+1,2))),NA())</f>
        <v>33226948</v>
      </c>
      <c r="R24" s="4" vm="119">
        <f ca="1">IFERROR(IF(I_SRC="Open",T_CALC[[#This Row],[Open]],IF(I_SRC="High",T_CALC[[#This Row],[High]],IF(I_SRC="low",T_CALC[[#This Row],[Low]],IF(I_SRC="Volume",T_CALC[[#This Row],[VOLUME]],T_CALC[[#This Row],[Close]])))),"")</f>
        <v>52.11</v>
      </c>
      <c r="S24" t="e" cm="1">
        <f t="array" aca="1" ref="S24" ca="1">IF(T_CALC[[#This Row],[DAY]]="","",IF(T_CALC[[#This Row],[DAY]]&gt;=I_MA_PER,
ROUND(SUMPRODUCT(OFFSET($Y$4,0,0,I_MA_PER),OFFSET(T_CALC[[#This Row],[Value]],-(I_MA_PER-1),0,I_MA_PER))/C_DEN,2),NA()))</f>
        <v>#N/A</v>
      </c>
      <c r="T24" s="4" t="e">
        <f ca="1">IF(T_CALC[[#This Row],[DAY]]="","",IF(T_CALC[[#This Row],[DAY]]&gt;=I_MA_PER,IF(AND(T_CALC[[#This Row],[Value]]&gt;T_CALC[[#This Row],[WMA]],R23&lt;=S23),"Buy",IF(AND(T_CALC[[#This Row],[Value]]&lt;T_CALC[[#This Row],[WMA]],R23&gt;=S23),"Sell","")),NA()))</f>
        <v>#N/A</v>
      </c>
      <c r="U24" s="4">
        <f ca="1">IFERROR(IF(T_CALC[[#This Row],[Signal]]="Buy",T_CALC[[#This Row],[Value]],-10000),-10000)</f>
        <v>-10000</v>
      </c>
      <c r="V24" s="4">
        <f ca="1">IFERROR(IF(T_CALC[[#This Row],[Signal]]="Sell",T_CALC[[#This Row],[Value]],-10000),-10000)</f>
        <v>-10000</v>
      </c>
      <c r="X24">
        <v>21</v>
      </c>
      <c r="Y24">
        <f t="shared" si="0"/>
        <v>21</v>
      </c>
    </row>
    <row r="25" spans="1:25" x14ac:dyDescent="0.2">
      <c r="A25" s="12">
        <f ca="1">MAX(C:C)</f>
        <v>44284</v>
      </c>
      <c r="B25" s="4">
        <v>22</v>
      </c>
      <c r="C25" vm="120">
        <f ca="1"/>
        <v>42486</v>
      </c>
      <c r="D25" vm="121">
        <f ca="1"/>
        <v>33532636</v>
      </c>
      <c r="E25" vm="122">
        <f ca="1"/>
        <v>52.26</v>
      </c>
      <c r="F25" vm="123">
        <f ca="1"/>
        <v>52.35</v>
      </c>
      <c r="G25" vm="124">
        <f ca="1"/>
        <v>51.09</v>
      </c>
      <c r="H25" vm="125">
        <f ca="1"/>
        <v>51.44</v>
      </c>
      <c r="K25">
        <f ca="1">IF(ROW(T_CALC[[#This Row],[DAY]])-ROW(T_CALC[[#Headers],[DAY]])&gt;C_N_TRADING_DAYS,"",ROW(T_CALC[[#This Row],[DAY]])-ROW(T_CALC[[#Headers],[DAY]]))</f>
        <v>22</v>
      </c>
      <c r="L25" s="2" cm="1" vm="120">
        <f t="array" aca="1" ref="L25" ca="1">IFERROR(IF(T_CALC[[#This Row],[DAY]]="","",IF(AND(T_CALC[[#This Row],[DAY]]=C_N_TRADING_DAYS,$L$1&gt;C_MAX_HIST_DT),$L$1,INDEX(_xlfn.ANCHORARRAY($C$3),T_CALC[[#This Row],[DAY]]+1,1))),NA())</f>
        <v>42486</v>
      </c>
      <c r="M25" cm="1" vm="122">
        <f t="array" aca="1" ref="M25" ca="1">IFERROR(IF(T_CALC[[#This Row],[DAY]]="","",IF(AND(T_CALC[[#This Row],[DAY]]=C_N_TRADING_DAYS,$L$1&gt;C_MAX_HIST_DT),$M$1,INDEX(_xlfn.ANCHORARRAY($C$3),T_CALC[[#This Row],[DAY]]+1,3))),NA())</f>
        <v>52.26</v>
      </c>
      <c r="N25" cm="1" vm="123">
        <f t="array" aca="1" ref="N25" ca="1">IFERROR(IF(T_CALC[[#This Row],[DAY]]="","",IF(AND(T_CALC[[#This Row],[DAY]]=C_N_TRADING_DAYS,$L$1&gt;C_MAX_HIST_DT),$N$1,INDEX(_xlfn.ANCHORARRAY($C$3),T_CALC[[#This Row],[DAY]]+1,4))),NA())</f>
        <v>52.35</v>
      </c>
      <c r="O25" cm="1" vm="124">
        <f t="array" aca="1" ref="O25" ca="1">IFERROR(IF(T_CALC[[#This Row],[DAY]]="","",IF(AND(T_CALC[[#This Row],[DAY]]=C_N_TRADING_DAYS,$L$1&gt;C_MAX_HIST_DT),$O$1,INDEX(_xlfn.ANCHORARRAY($C$3),T_CALC[[#This Row],[DAY]]+1,5))),NA())</f>
        <v>51.09</v>
      </c>
      <c r="P25" cm="1" vm="125">
        <f t="array" aca="1" ref="P25" ca="1">IFERROR(IF(T_CALC[[#This Row],[DAY]]="","",IF(AND(T_CALC[[#This Row],[DAY]]=C_N_TRADING_DAYS,$L$1&gt;C_MAX_HIST_DT),$P$1,INDEX(_xlfn.ANCHORARRAY($C$3),T_CALC[[#This Row],[DAY]]+1,6))),NA())</f>
        <v>51.44</v>
      </c>
      <c r="Q25" cm="1" vm="121">
        <f t="array" aca="1" ref="Q25" ca="1">IFERROR(IF(T_CALC[[#This Row],[DAY]]="","",IF(AND(T_CALC[[#This Row],[DAY]]=C_N_TRADING_DAYS,$L$1&gt;C_MAX_HIST_DT),$Q$1,INDEX(_xlfn.ANCHORARRAY($C$3),T_CALC[[#This Row],[DAY]]+1,2))),NA())</f>
        <v>33532636</v>
      </c>
      <c r="R25" s="4" vm="125">
        <f ca="1">IFERROR(IF(I_SRC="Open",T_CALC[[#This Row],[Open]],IF(I_SRC="High",T_CALC[[#This Row],[High]],IF(I_SRC="low",T_CALC[[#This Row],[Low]],IF(I_SRC="Volume",T_CALC[[#This Row],[VOLUME]],T_CALC[[#This Row],[Close]])))),"")</f>
        <v>51.44</v>
      </c>
      <c r="S25" t="e" cm="1">
        <f t="array" aca="1" ref="S25" ca="1">IF(T_CALC[[#This Row],[DAY]]="","",IF(T_CALC[[#This Row],[DAY]]&gt;=I_MA_PER,
ROUND(SUMPRODUCT(OFFSET($Y$4,0,0,I_MA_PER),OFFSET(T_CALC[[#This Row],[Value]],-(I_MA_PER-1),0,I_MA_PER))/C_DEN,2),NA()))</f>
        <v>#N/A</v>
      </c>
      <c r="T25" s="4" t="e">
        <f ca="1">IF(T_CALC[[#This Row],[DAY]]="","",IF(T_CALC[[#This Row],[DAY]]&gt;=I_MA_PER,IF(AND(T_CALC[[#This Row],[Value]]&gt;T_CALC[[#This Row],[WMA]],R24&lt;=S24),"Buy",IF(AND(T_CALC[[#This Row],[Value]]&lt;T_CALC[[#This Row],[WMA]],R24&gt;=S24),"Sell","")),NA()))</f>
        <v>#N/A</v>
      </c>
      <c r="U25" s="4">
        <f ca="1">IFERROR(IF(T_CALC[[#This Row],[Signal]]="Buy",T_CALC[[#This Row],[Value]],-10000),-10000)</f>
        <v>-10000</v>
      </c>
      <c r="V25" s="4">
        <f ca="1">IFERROR(IF(T_CALC[[#This Row],[Signal]]="Sell",T_CALC[[#This Row],[Value]],-10000),-10000)</f>
        <v>-10000</v>
      </c>
      <c r="X25">
        <v>22</v>
      </c>
      <c r="Y25">
        <f t="shared" si="0"/>
        <v>22</v>
      </c>
    </row>
    <row r="26" spans="1:25" x14ac:dyDescent="0.2">
      <c r="B26">
        <v>23</v>
      </c>
      <c r="C26" vm="126">
        <f ca="1"/>
        <v>42487</v>
      </c>
      <c r="D26" vm="127">
        <f ca="1"/>
        <v>43369256</v>
      </c>
      <c r="E26" vm="128">
        <f ca="1"/>
        <v>51.48</v>
      </c>
      <c r="F26" vm="129">
        <f ca="1"/>
        <v>51.5</v>
      </c>
      <c r="G26" vm="130">
        <f ca="1"/>
        <v>50.55</v>
      </c>
      <c r="H26" vm="131">
        <f ca="1"/>
        <v>50.94</v>
      </c>
      <c r="K26">
        <f ca="1">IF(ROW(T_CALC[[#This Row],[DAY]])-ROW(T_CALC[[#Headers],[DAY]])&gt;C_N_TRADING_DAYS,"",ROW(T_CALC[[#This Row],[DAY]])-ROW(T_CALC[[#Headers],[DAY]]))</f>
        <v>23</v>
      </c>
      <c r="L26" s="2" cm="1" vm="126">
        <f t="array" aca="1" ref="L26" ca="1">IFERROR(IF(T_CALC[[#This Row],[DAY]]="","",IF(AND(T_CALC[[#This Row],[DAY]]=C_N_TRADING_DAYS,$L$1&gt;C_MAX_HIST_DT),$L$1,INDEX(_xlfn.ANCHORARRAY($C$3),T_CALC[[#This Row],[DAY]]+1,1))),NA())</f>
        <v>42487</v>
      </c>
      <c r="M26" cm="1" vm="128">
        <f t="array" aca="1" ref="M26" ca="1">IFERROR(IF(T_CALC[[#This Row],[DAY]]="","",IF(AND(T_CALC[[#This Row],[DAY]]=C_N_TRADING_DAYS,$L$1&gt;C_MAX_HIST_DT),$M$1,INDEX(_xlfn.ANCHORARRAY($C$3),T_CALC[[#This Row],[DAY]]+1,3))),NA())</f>
        <v>51.48</v>
      </c>
      <c r="N26" cm="1" vm="129">
        <f t="array" aca="1" ref="N26" ca="1">IFERROR(IF(T_CALC[[#This Row],[DAY]]="","",IF(AND(T_CALC[[#This Row],[DAY]]=C_N_TRADING_DAYS,$L$1&gt;C_MAX_HIST_DT),$N$1,INDEX(_xlfn.ANCHORARRAY($C$3),T_CALC[[#This Row],[DAY]]+1,4))),NA())</f>
        <v>51.5</v>
      </c>
      <c r="O26" cm="1" vm="130">
        <f t="array" aca="1" ref="O26" ca="1">IFERROR(IF(T_CALC[[#This Row],[DAY]]="","",IF(AND(T_CALC[[#This Row],[DAY]]=C_N_TRADING_DAYS,$L$1&gt;C_MAX_HIST_DT),$O$1,INDEX(_xlfn.ANCHORARRAY($C$3),T_CALC[[#This Row],[DAY]]+1,5))),NA())</f>
        <v>50.55</v>
      </c>
      <c r="P26" cm="1" vm="131">
        <f t="array" aca="1" ref="P26" ca="1">IFERROR(IF(T_CALC[[#This Row],[DAY]]="","",IF(AND(T_CALC[[#This Row],[DAY]]=C_N_TRADING_DAYS,$L$1&gt;C_MAX_HIST_DT),$P$1,INDEX(_xlfn.ANCHORARRAY($C$3),T_CALC[[#This Row],[DAY]]+1,6))),NA())</f>
        <v>50.94</v>
      </c>
      <c r="Q26" cm="1" vm="127">
        <f t="array" aca="1" ref="Q26" ca="1">IFERROR(IF(T_CALC[[#This Row],[DAY]]="","",IF(AND(T_CALC[[#This Row],[DAY]]=C_N_TRADING_DAYS,$L$1&gt;C_MAX_HIST_DT),$Q$1,INDEX(_xlfn.ANCHORARRAY($C$3),T_CALC[[#This Row],[DAY]]+1,2))),NA())</f>
        <v>43369256</v>
      </c>
      <c r="R26" s="4" vm="131">
        <f ca="1">IFERROR(IF(I_SRC="Open",T_CALC[[#This Row],[Open]],IF(I_SRC="High",T_CALC[[#This Row],[High]],IF(I_SRC="low",T_CALC[[#This Row],[Low]],IF(I_SRC="Volume",T_CALC[[#This Row],[VOLUME]],T_CALC[[#This Row],[Close]])))),"")</f>
        <v>50.94</v>
      </c>
      <c r="S26" t="e" cm="1">
        <f t="array" aca="1" ref="S26" ca="1">IF(T_CALC[[#This Row],[DAY]]="","",IF(T_CALC[[#This Row],[DAY]]&gt;=I_MA_PER,
ROUND(SUMPRODUCT(OFFSET($Y$4,0,0,I_MA_PER),OFFSET(T_CALC[[#This Row],[Value]],-(I_MA_PER-1),0,I_MA_PER))/C_DEN,2),NA()))</f>
        <v>#N/A</v>
      </c>
      <c r="T26" s="4" t="e">
        <f ca="1">IF(T_CALC[[#This Row],[DAY]]="","",IF(T_CALC[[#This Row],[DAY]]&gt;=I_MA_PER,IF(AND(T_CALC[[#This Row],[Value]]&gt;T_CALC[[#This Row],[WMA]],R25&lt;=S25),"Buy",IF(AND(T_CALC[[#This Row],[Value]]&lt;T_CALC[[#This Row],[WMA]],R25&gt;=S25),"Sell","")),NA()))</f>
        <v>#N/A</v>
      </c>
      <c r="U26" s="4">
        <f ca="1">IFERROR(IF(T_CALC[[#This Row],[Signal]]="Buy",T_CALC[[#This Row],[Value]],-10000),-10000)</f>
        <v>-10000</v>
      </c>
      <c r="V26" s="4">
        <f ca="1">IFERROR(IF(T_CALC[[#This Row],[Signal]]="Sell",T_CALC[[#This Row],[Value]],-10000),-10000)</f>
        <v>-10000</v>
      </c>
      <c r="X26">
        <v>23</v>
      </c>
      <c r="Y26">
        <f t="shared" si="0"/>
        <v>23</v>
      </c>
    </row>
    <row r="27" spans="1:25" x14ac:dyDescent="0.2">
      <c r="B27">
        <v>24</v>
      </c>
      <c r="C27" vm="132">
        <f ca="1"/>
        <v>42488</v>
      </c>
      <c r="D27" vm="133">
        <f ca="1"/>
        <v>43134846</v>
      </c>
      <c r="E27" vm="134">
        <f ca="1"/>
        <v>50.62</v>
      </c>
      <c r="F27" vm="113">
        <f ca="1"/>
        <v>50.77</v>
      </c>
      <c r="G27" vm="135">
        <f ca="1"/>
        <v>49.56</v>
      </c>
      <c r="H27" vm="136">
        <f ca="1"/>
        <v>49.9</v>
      </c>
      <c r="K27">
        <f ca="1">IF(ROW(T_CALC[[#This Row],[DAY]])-ROW(T_CALC[[#Headers],[DAY]])&gt;C_N_TRADING_DAYS,"",ROW(T_CALC[[#This Row],[DAY]])-ROW(T_CALC[[#Headers],[DAY]]))</f>
        <v>24</v>
      </c>
      <c r="L27" s="2" cm="1" vm="132">
        <f t="array" aca="1" ref="L27" ca="1">IFERROR(IF(T_CALC[[#This Row],[DAY]]="","",IF(AND(T_CALC[[#This Row],[DAY]]=C_N_TRADING_DAYS,$L$1&gt;C_MAX_HIST_DT),$L$1,INDEX(_xlfn.ANCHORARRAY($C$3),T_CALC[[#This Row],[DAY]]+1,1))),NA())</f>
        <v>42488</v>
      </c>
      <c r="M27" cm="1" vm="134">
        <f t="array" aca="1" ref="M27" ca="1">IFERROR(IF(T_CALC[[#This Row],[DAY]]="","",IF(AND(T_CALC[[#This Row],[DAY]]=C_N_TRADING_DAYS,$L$1&gt;C_MAX_HIST_DT),$M$1,INDEX(_xlfn.ANCHORARRAY($C$3),T_CALC[[#This Row],[DAY]]+1,3))),NA())</f>
        <v>50.62</v>
      </c>
      <c r="N27" cm="1" vm="113">
        <f t="array" aca="1" ref="N27" ca="1">IFERROR(IF(T_CALC[[#This Row],[DAY]]="","",IF(AND(T_CALC[[#This Row],[DAY]]=C_N_TRADING_DAYS,$L$1&gt;C_MAX_HIST_DT),$N$1,INDEX(_xlfn.ANCHORARRAY($C$3),T_CALC[[#This Row],[DAY]]+1,4))),NA())</f>
        <v>50.77</v>
      </c>
      <c r="O27" cm="1" vm="135">
        <f t="array" aca="1" ref="O27" ca="1">IFERROR(IF(T_CALC[[#This Row],[DAY]]="","",IF(AND(T_CALC[[#This Row],[DAY]]=C_N_TRADING_DAYS,$L$1&gt;C_MAX_HIST_DT),$O$1,INDEX(_xlfn.ANCHORARRAY($C$3),T_CALC[[#This Row],[DAY]]+1,5))),NA())</f>
        <v>49.56</v>
      </c>
      <c r="P27" cm="1" vm="136">
        <f t="array" aca="1" ref="P27" ca="1">IFERROR(IF(T_CALC[[#This Row],[DAY]]="","",IF(AND(T_CALC[[#This Row],[DAY]]=C_N_TRADING_DAYS,$L$1&gt;C_MAX_HIST_DT),$P$1,INDEX(_xlfn.ANCHORARRAY($C$3),T_CALC[[#This Row],[DAY]]+1,6))),NA())</f>
        <v>49.9</v>
      </c>
      <c r="Q27" cm="1" vm="133">
        <f t="array" aca="1" ref="Q27" ca="1">IFERROR(IF(T_CALC[[#This Row],[DAY]]="","",IF(AND(T_CALC[[#This Row],[DAY]]=C_N_TRADING_DAYS,$L$1&gt;C_MAX_HIST_DT),$Q$1,INDEX(_xlfn.ANCHORARRAY($C$3),T_CALC[[#This Row],[DAY]]+1,2))),NA())</f>
        <v>43134846</v>
      </c>
      <c r="R27" s="4" vm="136">
        <f ca="1">IFERROR(IF(I_SRC="Open",T_CALC[[#This Row],[Open]],IF(I_SRC="High",T_CALC[[#This Row],[High]],IF(I_SRC="low",T_CALC[[#This Row],[Low]],IF(I_SRC="Volume",T_CALC[[#This Row],[VOLUME]],T_CALC[[#This Row],[Close]])))),"")</f>
        <v>49.9</v>
      </c>
      <c r="S27" t="e" cm="1">
        <f t="array" aca="1" ref="S27" ca="1">IF(T_CALC[[#This Row],[DAY]]="","",IF(T_CALC[[#This Row],[DAY]]&gt;=I_MA_PER,
ROUND(SUMPRODUCT(OFFSET($Y$4,0,0,I_MA_PER),OFFSET(T_CALC[[#This Row],[Value]],-(I_MA_PER-1),0,I_MA_PER))/C_DEN,2),NA()))</f>
        <v>#N/A</v>
      </c>
      <c r="T27" s="4" t="e">
        <f ca="1">IF(T_CALC[[#This Row],[DAY]]="","",IF(T_CALC[[#This Row],[DAY]]&gt;=I_MA_PER,IF(AND(T_CALC[[#This Row],[Value]]&gt;T_CALC[[#This Row],[WMA]],R26&lt;=S26),"Buy",IF(AND(T_CALC[[#This Row],[Value]]&lt;T_CALC[[#This Row],[WMA]],R26&gt;=S26),"Sell","")),NA()))</f>
        <v>#N/A</v>
      </c>
      <c r="U27" s="4">
        <f ca="1">IFERROR(IF(T_CALC[[#This Row],[Signal]]="Buy",T_CALC[[#This Row],[Value]],-10000),-10000)</f>
        <v>-10000</v>
      </c>
      <c r="V27" s="4">
        <f ca="1">IFERROR(IF(T_CALC[[#This Row],[Signal]]="Sell",T_CALC[[#This Row],[Value]],-10000),-10000)</f>
        <v>-10000</v>
      </c>
      <c r="X27">
        <v>24</v>
      </c>
      <c r="Y27">
        <f t="shared" si="0"/>
        <v>24</v>
      </c>
    </row>
    <row r="28" spans="1:25" x14ac:dyDescent="0.2">
      <c r="B28" s="4">
        <v>25</v>
      </c>
      <c r="C28" vm="137">
        <f ca="1"/>
        <v>42489</v>
      </c>
      <c r="D28" vm="138">
        <f ca="1"/>
        <v>48411684</v>
      </c>
      <c r="E28" vm="139">
        <f ca="1"/>
        <v>49.35</v>
      </c>
      <c r="F28" vm="140">
        <f ca="1"/>
        <v>50.25</v>
      </c>
      <c r="G28" vm="139">
        <f ca="1"/>
        <v>49.35</v>
      </c>
      <c r="H28" vm="141">
        <f ca="1"/>
        <v>49.87</v>
      </c>
      <c r="K28">
        <f ca="1">IF(ROW(T_CALC[[#This Row],[DAY]])-ROW(T_CALC[[#Headers],[DAY]])&gt;C_N_TRADING_DAYS,"",ROW(T_CALC[[#This Row],[DAY]])-ROW(T_CALC[[#Headers],[DAY]]))</f>
        <v>25</v>
      </c>
      <c r="L28" s="2" cm="1" vm="137">
        <f t="array" aca="1" ref="L28" ca="1">IFERROR(IF(T_CALC[[#This Row],[DAY]]="","",IF(AND(T_CALC[[#This Row],[DAY]]=C_N_TRADING_DAYS,$L$1&gt;C_MAX_HIST_DT),$L$1,INDEX(_xlfn.ANCHORARRAY($C$3),T_CALC[[#This Row],[DAY]]+1,1))),NA())</f>
        <v>42489</v>
      </c>
      <c r="M28" cm="1" vm="139">
        <f t="array" aca="1" ref="M28" ca="1">IFERROR(IF(T_CALC[[#This Row],[DAY]]="","",IF(AND(T_CALC[[#This Row],[DAY]]=C_N_TRADING_DAYS,$L$1&gt;C_MAX_HIST_DT),$M$1,INDEX(_xlfn.ANCHORARRAY($C$3),T_CALC[[#This Row],[DAY]]+1,3))),NA())</f>
        <v>49.35</v>
      </c>
      <c r="N28" cm="1" vm="140">
        <f t="array" aca="1" ref="N28" ca="1">IFERROR(IF(T_CALC[[#This Row],[DAY]]="","",IF(AND(T_CALC[[#This Row],[DAY]]=C_N_TRADING_DAYS,$L$1&gt;C_MAX_HIST_DT),$N$1,INDEX(_xlfn.ANCHORARRAY($C$3),T_CALC[[#This Row],[DAY]]+1,4))),NA())</f>
        <v>50.25</v>
      </c>
      <c r="O28" cm="1" vm="139">
        <f t="array" aca="1" ref="O28" ca="1">IFERROR(IF(T_CALC[[#This Row],[DAY]]="","",IF(AND(T_CALC[[#This Row],[DAY]]=C_N_TRADING_DAYS,$L$1&gt;C_MAX_HIST_DT),$O$1,INDEX(_xlfn.ANCHORARRAY($C$3),T_CALC[[#This Row],[DAY]]+1,5))),NA())</f>
        <v>49.35</v>
      </c>
      <c r="P28" cm="1" vm="141">
        <f t="array" aca="1" ref="P28" ca="1">IFERROR(IF(T_CALC[[#This Row],[DAY]]="","",IF(AND(T_CALC[[#This Row],[DAY]]=C_N_TRADING_DAYS,$L$1&gt;C_MAX_HIST_DT),$P$1,INDEX(_xlfn.ANCHORARRAY($C$3),T_CALC[[#This Row],[DAY]]+1,6))),NA())</f>
        <v>49.87</v>
      </c>
      <c r="Q28" cm="1" vm="138">
        <f t="array" aca="1" ref="Q28" ca="1">IFERROR(IF(T_CALC[[#This Row],[DAY]]="","",IF(AND(T_CALC[[#This Row],[DAY]]=C_N_TRADING_DAYS,$L$1&gt;C_MAX_HIST_DT),$Q$1,INDEX(_xlfn.ANCHORARRAY($C$3),T_CALC[[#This Row],[DAY]]+1,2))),NA())</f>
        <v>48411684</v>
      </c>
      <c r="R28" s="4" vm="141">
        <f ca="1">IFERROR(IF(I_SRC="Open",T_CALC[[#This Row],[Open]],IF(I_SRC="High",T_CALC[[#This Row],[High]],IF(I_SRC="low",T_CALC[[#This Row],[Low]],IF(I_SRC="Volume",T_CALC[[#This Row],[VOLUME]],T_CALC[[#This Row],[Close]])))),"")</f>
        <v>49.87</v>
      </c>
      <c r="S28" t="e" cm="1">
        <f t="array" aca="1" ref="S28" ca="1">IF(T_CALC[[#This Row],[DAY]]="","",IF(T_CALC[[#This Row],[DAY]]&gt;=I_MA_PER,
ROUND(SUMPRODUCT(OFFSET($Y$4,0,0,I_MA_PER),OFFSET(T_CALC[[#This Row],[Value]],-(I_MA_PER-1),0,I_MA_PER))/C_DEN,2),NA()))</f>
        <v>#N/A</v>
      </c>
      <c r="T28" s="4" t="e">
        <f ca="1">IF(T_CALC[[#This Row],[DAY]]="","",IF(T_CALC[[#This Row],[DAY]]&gt;=I_MA_PER,IF(AND(T_CALC[[#This Row],[Value]]&gt;T_CALC[[#This Row],[WMA]],R27&lt;=S27),"Buy",IF(AND(T_CALC[[#This Row],[Value]]&lt;T_CALC[[#This Row],[WMA]],R27&gt;=S27),"Sell","")),NA()))</f>
        <v>#N/A</v>
      </c>
      <c r="U28" s="4">
        <f ca="1">IFERROR(IF(T_CALC[[#This Row],[Signal]]="Buy",T_CALC[[#This Row],[Value]],-10000),-10000)</f>
        <v>-10000</v>
      </c>
      <c r="V28" s="4">
        <f ca="1">IFERROR(IF(T_CALC[[#This Row],[Signal]]="Sell",T_CALC[[#This Row],[Value]],-10000),-10000)</f>
        <v>-10000</v>
      </c>
      <c r="X28">
        <v>25</v>
      </c>
      <c r="Y28">
        <f t="shared" si="0"/>
        <v>25</v>
      </c>
    </row>
    <row r="29" spans="1:25" x14ac:dyDescent="0.2">
      <c r="B29">
        <v>26</v>
      </c>
      <c r="C29" vm="142">
        <f ca="1"/>
        <v>42492</v>
      </c>
      <c r="D29" vm="143">
        <f ca="1"/>
        <v>33114539</v>
      </c>
      <c r="E29" vm="144">
        <f ca="1"/>
        <v>50</v>
      </c>
      <c r="F29" vm="145">
        <f ca="1"/>
        <v>50.75</v>
      </c>
      <c r="G29" vm="146">
        <f ca="1"/>
        <v>49.779899999999998</v>
      </c>
      <c r="H29" vm="147">
        <f ca="1"/>
        <v>50.61</v>
      </c>
      <c r="K29">
        <f ca="1">IF(ROW(T_CALC[[#This Row],[DAY]])-ROW(T_CALC[[#Headers],[DAY]])&gt;C_N_TRADING_DAYS,"",ROW(T_CALC[[#This Row],[DAY]])-ROW(T_CALC[[#Headers],[DAY]]))</f>
        <v>26</v>
      </c>
      <c r="L29" s="2" cm="1" vm="142">
        <f t="array" aca="1" ref="L29" ca="1">IFERROR(IF(T_CALC[[#This Row],[DAY]]="","",IF(AND(T_CALC[[#This Row],[DAY]]=C_N_TRADING_DAYS,$L$1&gt;C_MAX_HIST_DT),$L$1,INDEX(_xlfn.ANCHORARRAY($C$3),T_CALC[[#This Row],[DAY]]+1,1))),NA())</f>
        <v>42492</v>
      </c>
      <c r="M29" cm="1" vm="144">
        <f t="array" aca="1" ref="M29" ca="1">IFERROR(IF(T_CALC[[#This Row],[DAY]]="","",IF(AND(T_CALC[[#This Row],[DAY]]=C_N_TRADING_DAYS,$L$1&gt;C_MAX_HIST_DT),$M$1,INDEX(_xlfn.ANCHORARRAY($C$3),T_CALC[[#This Row],[DAY]]+1,3))),NA())</f>
        <v>50</v>
      </c>
      <c r="N29" cm="1" vm="145">
        <f t="array" aca="1" ref="N29" ca="1">IFERROR(IF(T_CALC[[#This Row],[DAY]]="","",IF(AND(T_CALC[[#This Row],[DAY]]=C_N_TRADING_DAYS,$L$1&gt;C_MAX_HIST_DT),$N$1,INDEX(_xlfn.ANCHORARRAY($C$3),T_CALC[[#This Row],[DAY]]+1,4))),NA())</f>
        <v>50.75</v>
      </c>
      <c r="O29" cm="1" vm="146">
        <f t="array" aca="1" ref="O29" ca="1">IFERROR(IF(T_CALC[[#This Row],[DAY]]="","",IF(AND(T_CALC[[#This Row],[DAY]]=C_N_TRADING_DAYS,$L$1&gt;C_MAX_HIST_DT),$O$1,INDEX(_xlfn.ANCHORARRAY($C$3),T_CALC[[#This Row],[DAY]]+1,5))),NA())</f>
        <v>49.779899999999998</v>
      </c>
      <c r="P29" cm="1" vm="147">
        <f t="array" aca="1" ref="P29" ca="1">IFERROR(IF(T_CALC[[#This Row],[DAY]]="","",IF(AND(T_CALC[[#This Row],[DAY]]=C_N_TRADING_DAYS,$L$1&gt;C_MAX_HIST_DT),$P$1,INDEX(_xlfn.ANCHORARRAY($C$3),T_CALC[[#This Row],[DAY]]+1,6))),NA())</f>
        <v>50.61</v>
      </c>
      <c r="Q29" cm="1" vm="143">
        <f t="array" aca="1" ref="Q29" ca="1">IFERROR(IF(T_CALC[[#This Row],[DAY]]="","",IF(AND(T_CALC[[#This Row],[DAY]]=C_N_TRADING_DAYS,$L$1&gt;C_MAX_HIST_DT),$Q$1,INDEX(_xlfn.ANCHORARRAY($C$3),T_CALC[[#This Row],[DAY]]+1,2))),NA())</f>
        <v>33114539</v>
      </c>
      <c r="R29" s="4" vm="147">
        <f ca="1">IFERROR(IF(I_SRC="Open",T_CALC[[#This Row],[Open]],IF(I_SRC="High",T_CALC[[#This Row],[High]],IF(I_SRC="low",T_CALC[[#This Row],[Low]],IF(I_SRC="Volume",T_CALC[[#This Row],[VOLUME]],T_CALC[[#This Row],[Close]])))),"")</f>
        <v>50.61</v>
      </c>
      <c r="S29" t="e" cm="1">
        <f t="array" aca="1" ref="S29" ca="1">IF(T_CALC[[#This Row],[DAY]]="","",IF(T_CALC[[#This Row],[DAY]]&gt;=I_MA_PER,
ROUND(SUMPRODUCT(OFFSET($Y$4,0,0,I_MA_PER),OFFSET(T_CALC[[#This Row],[Value]],-(I_MA_PER-1),0,I_MA_PER))/C_DEN,2),NA()))</f>
        <v>#N/A</v>
      </c>
      <c r="T29" s="4" t="e">
        <f ca="1">IF(T_CALC[[#This Row],[DAY]]="","",IF(T_CALC[[#This Row],[DAY]]&gt;=I_MA_PER,IF(AND(T_CALC[[#This Row],[Value]]&gt;T_CALC[[#This Row],[WMA]],R28&lt;=S28),"Buy",IF(AND(T_CALC[[#This Row],[Value]]&lt;T_CALC[[#This Row],[WMA]],R28&gt;=S28),"Sell","")),NA()))</f>
        <v>#N/A</v>
      </c>
      <c r="U29" s="4">
        <f ca="1">IFERROR(IF(T_CALC[[#This Row],[Signal]]="Buy",T_CALC[[#This Row],[Value]],-10000),-10000)</f>
        <v>-10000</v>
      </c>
      <c r="V29" s="4">
        <f ca="1">IFERROR(IF(T_CALC[[#This Row],[Signal]]="Sell",T_CALC[[#This Row],[Value]],-10000),-10000)</f>
        <v>-10000</v>
      </c>
      <c r="X29">
        <v>26</v>
      </c>
      <c r="Y29">
        <f t="shared" si="0"/>
        <v>26</v>
      </c>
    </row>
    <row r="30" spans="1:25" x14ac:dyDescent="0.2">
      <c r="B30">
        <v>27</v>
      </c>
      <c r="C30" vm="148">
        <f ca="1"/>
        <v>42493</v>
      </c>
      <c r="D30" vm="149">
        <f ca="1"/>
        <v>26460244</v>
      </c>
      <c r="E30" vm="150">
        <f ca="1"/>
        <v>50.34</v>
      </c>
      <c r="F30" vm="151">
        <f ca="1"/>
        <v>50.41</v>
      </c>
      <c r="G30" vm="152">
        <f ca="1"/>
        <v>49.6</v>
      </c>
      <c r="H30" vm="153">
        <f ca="1"/>
        <v>49.78</v>
      </c>
      <c r="K30">
        <f ca="1">IF(ROW(T_CALC[[#This Row],[DAY]])-ROW(T_CALC[[#Headers],[DAY]])&gt;C_N_TRADING_DAYS,"",ROW(T_CALC[[#This Row],[DAY]])-ROW(T_CALC[[#Headers],[DAY]]))</f>
        <v>27</v>
      </c>
      <c r="L30" s="2" cm="1" vm="148">
        <f t="array" aca="1" ref="L30" ca="1">IFERROR(IF(T_CALC[[#This Row],[DAY]]="","",IF(AND(T_CALC[[#This Row],[DAY]]=C_N_TRADING_DAYS,$L$1&gt;C_MAX_HIST_DT),$L$1,INDEX(_xlfn.ANCHORARRAY($C$3),T_CALC[[#This Row],[DAY]]+1,1))),NA())</f>
        <v>42493</v>
      </c>
      <c r="M30" cm="1" vm="150">
        <f t="array" aca="1" ref="M30" ca="1">IFERROR(IF(T_CALC[[#This Row],[DAY]]="","",IF(AND(T_CALC[[#This Row],[DAY]]=C_N_TRADING_DAYS,$L$1&gt;C_MAX_HIST_DT),$M$1,INDEX(_xlfn.ANCHORARRAY($C$3),T_CALC[[#This Row],[DAY]]+1,3))),NA())</f>
        <v>50.34</v>
      </c>
      <c r="N30" cm="1" vm="151">
        <f t="array" aca="1" ref="N30" ca="1">IFERROR(IF(T_CALC[[#This Row],[DAY]]="","",IF(AND(T_CALC[[#This Row],[DAY]]=C_N_TRADING_DAYS,$L$1&gt;C_MAX_HIST_DT),$N$1,INDEX(_xlfn.ANCHORARRAY($C$3),T_CALC[[#This Row],[DAY]]+1,4))),NA())</f>
        <v>50.41</v>
      </c>
      <c r="O30" cm="1" vm="152">
        <f t="array" aca="1" ref="O30" ca="1">IFERROR(IF(T_CALC[[#This Row],[DAY]]="","",IF(AND(T_CALC[[#This Row],[DAY]]=C_N_TRADING_DAYS,$L$1&gt;C_MAX_HIST_DT),$O$1,INDEX(_xlfn.ANCHORARRAY($C$3),T_CALC[[#This Row],[DAY]]+1,5))),NA())</f>
        <v>49.6</v>
      </c>
      <c r="P30" cm="1" vm="153">
        <f t="array" aca="1" ref="P30" ca="1">IFERROR(IF(T_CALC[[#This Row],[DAY]]="","",IF(AND(T_CALC[[#This Row],[DAY]]=C_N_TRADING_DAYS,$L$1&gt;C_MAX_HIST_DT),$P$1,INDEX(_xlfn.ANCHORARRAY($C$3),T_CALC[[#This Row],[DAY]]+1,6))),NA())</f>
        <v>49.78</v>
      </c>
      <c r="Q30" cm="1" vm="149">
        <f t="array" aca="1" ref="Q30" ca="1">IFERROR(IF(T_CALC[[#This Row],[DAY]]="","",IF(AND(T_CALC[[#This Row],[DAY]]=C_N_TRADING_DAYS,$L$1&gt;C_MAX_HIST_DT),$Q$1,INDEX(_xlfn.ANCHORARRAY($C$3),T_CALC[[#This Row],[DAY]]+1,2))),NA())</f>
        <v>26460244</v>
      </c>
      <c r="R30" s="4" vm="153">
        <f ca="1">IFERROR(IF(I_SRC="Open",T_CALC[[#This Row],[Open]],IF(I_SRC="High",T_CALC[[#This Row],[High]],IF(I_SRC="low",T_CALC[[#This Row],[Low]],IF(I_SRC="Volume",T_CALC[[#This Row],[VOLUME]],T_CALC[[#This Row],[Close]])))),"")</f>
        <v>49.78</v>
      </c>
      <c r="S30" t="e" cm="1">
        <f t="array" aca="1" ref="S30" ca="1">IF(T_CALC[[#This Row],[DAY]]="","",IF(T_CALC[[#This Row],[DAY]]&gt;=I_MA_PER,
ROUND(SUMPRODUCT(OFFSET($Y$4,0,0,I_MA_PER),OFFSET(T_CALC[[#This Row],[Value]],-(I_MA_PER-1),0,I_MA_PER))/C_DEN,2),NA()))</f>
        <v>#N/A</v>
      </c>
      <c r="T30" s="4" t="e">
        <f ca="1">IF(T_CALC[[#This Row],[DAY]]="","",IF(T_CALC[[#This Row],[DAY]]&gt;=I_MA_PER,IF(AND(T_CALC[[#This Row],[Value]]&gt;T_CALC[[#This Row],[WMA]],R29&lt;=S29),"Buy",IF(AND(T_CALC[[#This Row],[Value]]&lt;T_CALC[[#This Row],[WMA]],R29&gt;=S29),"Sell","")),NA()))</f>
        <v>#N/A</v>
      </c>
      <c r="U30" s="4">
        <f ca="1">IFERROR(IF(T_CALC[[#This Row],[Signal]]="Buy",T_CALC[[#This Row],[Value]],-10000),-10000)</f>
        <v>-10000</v>
      </c>
      <c r="V30" s="4">
        <f ca="1">IFERROR(IF(T_CALC[[#This Row],[Signal]]="Sell",T_CALC[[#This Row],[Value]],-10000),-10000)</f>
        <v>-10000</v>
      </c>
      <c r="X30">
        <v>27</v>
      </c>
      <c r="Y30">
        <f t="shared" si="0"/>
        <v>27</v>
      </c>
    </row>
    <row r="31" spans="1:25" x14ac:dyDescent="0.2">
      <c r="B31" s="4">
        <v>28</v>
      </c>
      <c r="C31" vm="154">
        <f ca="1"/>
        <v>42494</v>
      </c>
      <c r="D31" vm="155">
        <f ca="1"/>
        <v>24257556</v>
      </c>
      <c r="E31" vm="156">
        <f ca="1"/>
        <v>49.84</v>
      </c>
      <c r="F31" vm="157">
        <f ca="1"/>
        <v>50.06</v>
      </c>
      <c r="G31" vm="158">
        <f ca="1"/>
        <v>49.46</v>
      </c>
      <c r="H31" vm="141">
        <f ca="1"/>
        <v>49.87</v>
      </c>
      <c r="K31">
        <f ca="1">IF(ROW(T_CALC[[#This Row],[DAY]])-ROW(T_CALC[[#Headers],[DAY]])&gt;C_N_TRADING_DAYS,"",ROW(T_CALC[[#This Row],[DAY]])-ROW(T_CALC[[#Headers],[DAY]]))</f>
        <v>28</v>
      </c>
      <c r="L31" s="2" cm="1" vm="154">
        <f t="array" aca="1" ref="L31" ca="1">IFERROR(IF(T_CALC[[#This Row],[DAY]]="","",IF(AND(T_CALC[[#This Row],[DAY]]=C_N_TRADING_DAYS,$L$1&gt;C_MAX_HIST_DT),$L$1,INDEX(_xlfn.ANCHORARRAY($C$3),T_CALC[[#This Row],[DAY]]+1,1))),NA())</f>
        <v>42494</v>
      </c>
      <c r="M31" cm="1" vm="156">
        <f t="array" aca="1" ref="M31" ca="1">IFERROR(IF(T_CALC[[#This Row],[DAY]]="","",IF(AND(T_CALC[[#This Row],[DAY]]=C_N_TRADING_DAYS,$L$1&gt;C_MAX_HIST_DT),$M$1,INDEX(_xlfn.ANCHORARRAY($C$3),T_CALC[[#This Row],[DAY]]+1,3))),NA())</f>
        <v>49.84</v>
      </c>
      <c r="N31" cm="1" vm="157">
        <f t="array" aca="1" ref="N31" ca="1">IFERROR(IF(T_CALC[[#This Row],[DAY]]="","",IF(AND(T_CALC[[#This Row],[DAY]]=C_N_TRADING_DAYS,$L$1&gt;C_MAX_HIST_DT),$N$1,INDEX(_xlfn.ANCHORARRAY($C$3),T_CALC[[#This Row],[DAY]]+1,4))),NA())</f>
        <v>50.06</v>
      </c>
      <c r="O31" cm="1" vm="158">
        <f t="array" aca="1" ref="O31" ca="1">IFERROR(IF(T_CALC[[#This Row],[DAY]]="","",IF(AND(T_CALC[[#This Row],[DAY]]=C_N_TRADING_DAYS,$L$1&gt;C_MAX_HIST_DT),$O$1,INDEX(_xlfn.ANCHORARRAY($C$3),T_CALC[[#This Row],[DAY]]+1,5))),NA())</f>
        <v>49.46</v>
      </c>
      <c r="P31" cm="1" vm="141">
        <f t="array" aca="1" ref="P31" ca="1">IFERROR(IF(T_CALC[[#This Row],[DAY]]="","",IF(AND(T_CALC[[#This Row],[DAY]]=C_N_TRADING_DAYS,$L$1&gt;C_MAX_HIST_DT),$P$1,INDEX(_xlfn.ANCHORARRAY($C$3),T_CALC[[#This Row],[DAY]]+1,6))),NA())</f>
        <v>49.87</v>
      </c>
      <c r="Q31" cm="1" vm="155">
        <f t="array" aca="1" ref="Q31" ca="1">IFERROR(IF(T_CALC[[#This Row],[DAY]]="","",IF(AND(T_CALC[[#This Row],[DAY]]=C_N_TRADING_DAYS,$L$1&gt;C_MAX_HIST_DT),$Q$1,INDEX(_xlfn.ANCHORARRAY($C$3),T_CALC[[#This Row],[DAY]]+1,2))),NA())</f>
        <v>24257556</v>
      </c>
      <c r="R31" s="4" vm="141">
        <f ca="1">IFERROR(IF(I_SRC="Open",T_CALC[[#This Row],[Open]],IF(I_SRC="High",T_CALC[[#This Row],[High]],IF(I_SRC="low",T_CALC[[#This Row],[Low]],IF(I_SRC="Volume",T_CALC[[#This Row],[VOLUME]],T_CALC[[#This Row],[Close]])))),"")</f>
        <v>49.87</v>
      </c>
      <c r="S31" t="e" cm="1">
        <f t="array" aca="1" ref="S31" ca="1">IF(T_CALC[[#This Row],[DAY]]="","",IF(T_CALC[[#This Row],[DAY]]&gt;=I_MA_PER,
ROUND(SUMPRODUCT(OFFSET($Y$4,0,0,I_MA_PER),OFFSET(T_CALC[[#This Row],[Value]],-(I_MA_PER-1),0,I_MA_PER))/C_DEN,2),NA()))</f>
        <v>#N/A</v>
      </c>
      <c r="T31" s="4" t="e">
        <f ca="1">IF(T_CALC[[#This Row],[DAY]]="","",IF(T_CALC[[#This Row],[DAY]]&gt;=I_MA_PER,IF(AND(T_CALC[[#This Row],[Value]]&gt;T_CALC[[#This Row],[WMA]],R30&lt;=S30),"Buy",IF(AND(T_CALC[[#This Row],[Value]]&lt;T_CALC[[#This Row],[WMA]],R30&gt;=S30),"Sell","")),NA()))</f>
        <v>#N/A</v>
      </c>
      <c r="U31" s="4">
        <f ca="1">IFERROR(IF(T_CALC[[#This Row],[Signal]]="Buy",T_CALC[[#This Row],[Value]],-10000),-10000)</f>
        <v>-10000</v>
      </c>
      <c r="V31" s="4">
        <f ca="1">IFERROR(IF(T_CALC[[#This Row],[Signal]]="Sell",T_CALC[[#This Row],[Value]],-10000),-10000)</f>
        <v>-10000</v>
      </c>
      <c r="X31">
        <v>28</v>
      </c>
      <c r="Y31">
        <f t="shared" si="0"/>
        <v>28</v>
      </c>
    </row>
    <row r="32" spans="1:25" x14ac:dyDescent="0.2">
      <c r="B32">
        <v>29</v>
      </c>
      <c r="C32" vm="159">
        <f ca="1"/>
        <v>42495</v>
      </c>
      <c r="D32" vm="160">
        <f ca="1"/>
        <v>25390718</v>
      </c>
      <c r="E32" vm="141">
        <f ca="1"/>
        <v>49.87</v>
      </c>
      <c r="F32" vm="161">
        <f ca="1"/>
        <v>50.3</v>
      </c>
      <c r="G32" vm="162">
        <f ca="1"/>
        <v>49.73</v>
      </c>
      <c r="H32" vm="163">
        <f ca="1"/>
        <v>49.94</v>
      </c>
      <c r="K32">
        <f ca="1">IF(ROW(T_CALC[[#This Row],[DAY]])-ROW(T_CALC[[#Headers],[DAY]])&gt;C_N_TRADING_DAYS,"",ROW(T_CALC[[#This Row],[DAY]])-ROW(T_CALC[[#Headers],[DAY]]))</f>
        <v>29</v>
      </c>
      <c r="L32" s="2" cm="1" vm="159">
        <f t="array" aca="1" ref="L32" ca="1">IFERROR(IF(T_CALC[[#This Row],[DAY]]="","",IF(AND(T_CALC[[#This Row],[DAY]]=C_N_TRADING_DAYS,$L$1&gt;C_MAX_HIST_DT),$L$1,INDEX(_xlfn.ANCHORARRAY($C$3),T_CALC[[#This Row],[DAY]]+1,1))),NA())</f>
        <v>42495</v>
      </c>
      <c r="M32" cm="1" vm="141">
        <f t="array" aca="1" ref="M32" ca="1">IFERROR(IF(T_CALC[[#This Row],[DAY]]="","",IF(AND(T_CALC[[#This Row],[DAY]]=C_N_TRADING_DAYS,$L$1&gt;C_MAX_HIST_DT),$M$1,INDEX(_xlfn.ANCHORARRAY($C$3),T_CALC[[#This Row],[DAY]]+1,3))),NA())</f>
        <v>49.87</v>
      </c>
      <c r="N32" cm="1" vm="161">
        <f t="array" aca="1" ref="N32" ca="1">IFERROR(IF(T_CALC[[#This Row],[DAY]]="","",IF(AND(T_CALC[[#This Row],[DAY]]=C_N_TRADING_DAYS,$L$1&gt;C_MAX_HIST_DT),$N$1,INDEX(_xlfn.ANCHORARRAY($C$3),T_CALC[[#This Row],[DAY]]+1,4))),NA())</f>
        <v>50.3</v>
      </c>
      <c r="O32" cm="1" vm="162">
        <f t="array" aca="1" ref="O32" ca="1">IFERROR(IF(T_CALC[[#This Row],[DAY]]="","",IF(AND(T_CALC[[#This Row],[DAY]]=C_N_TRADING_DAYS,$L$1&gt;C_MAX_HIST_DT),$O$1,INDEX(_xlfn.ANCHORARRAY($C$3),T_CALC[[#This Row],[DAY]]+1,5))),NA())</f>
        <v>49.73</v>
      </c>
      <c r="P32" cm="1" vm="163">
        <f t="array" aca="1" ref="P32" ca="1">IFERROR(IF(T_CALC[[#This Row],[DAY]]="","",IF(AND(T_CALC[[#This Row],[DAY]]=C_N_TRADING_DAYS,$L$1&gt;C_MAX_HIST_DT),$P$1,INDEX(_xlfn.ANCHORARRAY($C$3),T_CALC[[#This Row],[DAY]]+1,6))),NA())</f>
        <v>49.94</v>
      </c>
      <c r="Q32" cm="1" vm="160">
        <f t="array" aca="1" ref="Q32" ca="1">IFERROR(IF(T_CALC[[#This Row],[DAY]]="","",IF(AND(T_CALC[[#This Row],[DAY]]=C_N_TRADING_DAYS,$L$1&gt;C_MAX_HIST_DT),$Q$1,INDEX(_xlfn.ANCHORARRAY($C$3),T_CALC[[#This Row],[DAY]]+1,2))),NA())</f>
        <v>25390718</v>
      </c>
      <c r="R32" s="4" vm="163">
        <f ca="1">IFERROR(IF(I_SRC="Open",T_CALC[[#This Row],[Open]],IF(I_SRC="High",T_CALC[[#This Row],[High]],IF(I_SRC="low",T_CALC[[#This Row],[Low]],IF(I_SRC="Volume",T_CALC[[#This Row],[VOLUME]],T_CALC[[#This Row],[Close]])))),"")</f>
        <v>49.94</v>
      </c>
      <c r="S32" t="e" cm="1">
        <f t="array" aca="1" ref="S32" ca="1">IF(T_CALC[[#This Row],[DAY]]="","",IF(T_CALC[[#This Row],[DAY]]&gt;=I_MA_PER,
ROUND(SUMPRODUCT(OFFSET($Y$4,0,0,I_MA_PER),OFFSET(T_CALC[[#This Row],[Value]],-(I_MA_PER-1),0,I_MA_PER))/C_DEN,2),NA()))</f>
        <v>#N/A</v>
      </c>
      <c r="T32" s="4" t="e">
        <f ca="1">IF(T_CALC[[#This Row],[DAY]]="","",IF(T_CALC[[#This Row],[DAY]]&gt;=I_MA_PER,IF(AND(T_CALC[[#This Row],[Value]]&gt;T_CALC[[#This Row],[WMA]],R31&lt;=S31),"Buy",IF(AND(T_CALC[[#This Row],[Value]]&lt;T_CALC[[#This Row],[WMA]],R31&gt;=S31),"Sell","")),NA()))</f>
        <v>#N/A</v>
      </c>
      <c r="U32" s="4">
        <f ca="1">IFERROR(IF(T_CALC[[#This Row],[Signal]]="Buy",T_CALC[[#This Row],[Value]],-10000),-10000)</f>
        <v>-10000</v>
      </c>
      <c r="V32" s="4">
        <f ca="1">IFERROR(IF(T_CALC[[#This Row],[Signal]]="Sell",T_CALC[[#This Row],[Value]],-10000),-10000)</f>
        <v>-10000</v>
      </c>
      <c r="X32">
        <v>29</v>
      </c>
      <c r="Y32">
        <f t="shared" si="0"/>
        <v>29</v>
      </c>
    </row>
    <row r="33" spans="2:25" x14ac:dyDescent="0.2">
      <c r="B33">
        <v>30</v>
      </c>
      <c r="C33" vm="164">
        <f ca="1"/>
        <v>42496</v>
      </c>
      <c r="D33" vm="165">
        <f ca="1"/>
        <v>24787301</v>
      </c>
      <c r="E33" vm="166">
        <f ca="1"/>
        <v>49.92</v>
      </c>
      <c r="F33" vm="167">
        <f ca="1"/>
        <v>50.39</v>
      </c>
      <c r="G33" vm="168">
        <f ca="1"/>
        <v>49.66</v>
      </c>
      <c r="H33" vm="167">
        <f ca="1"/>
        <v>50.39</v>
      </c>
      <c r="K33">
        <f ca="1">IF(ROW(T_CALC[[#This Row],[DAY]])-ROW(T_CALC[[#Headers],[DAY]])&gt;C_N_TRADING_DAYS,"",ROW(T_CALC[[#This Row],[DAY]])-ROW(T_CALC[[#Headers],[DAY]]))</f>
        <v>30</v>
      </c>
      <c r="L33" s="2" cm="1" vm="164">
        <f t="array" aca="1" ref="L33" ca="1">IFERROR(IF(T_CALC[[#This Row],[DAY]]="","",IF(AND(T_CALC[[#This Row],[DAY]]=C_N_TRADING_DAYS,$L$1&gt;C_MAX_HIST_DT),$L$1,INDEX(_xlfn.ANCHORARRAY($C$3),T_CALC[[#This Row],[DAY]]+1,1))),NA())</f>
        <v>42496</v>
      </c>
      <c r="M33" cm="1" vm="166">
        <f t="array" aca="1" ref="M33" ca="1">IFERROR(IF(T_CALC[[#This Row],[DAY]]="","",IF(AND(T_CALC[[#This Row],[DAY]]=C_N_TRADING_DAYS,$L$1&gt;C_MAX_HIST_DT),$M$1,INDEX(_xlfn.ANCHORARRAY($C$3),T_CALC[[#This Row],[DAY]]+1,3))),NA())</f>
        <v>49.92</v>
      </c>
      <c r="N33" cm="1" vm="167">
        <f t="array" aca="1" ref="N33" ca="1">IFERROR(IF(T_CALC[[#This Row],[DAY]]="","",IF(AND(T_CALC[[#This Row],[DAY]]=C_N_TRADING_DAYS,$L$1&gt;C_MAX_HIST_DT),$N$1,INDEX(_xlfn.ANCHORARRAY($C$3),T_CALC[[#This Row],[DAY]]+1,4))),NA())</f>
        <v>50.39</v>
      </c>
      <c r="O33" cm="1" vm="168">
        <f t="array" aca="1" ref="O33" ca="1">IFERROR(IF(T_CALC[[#This Row],[DAY]]="","",IF(AND(T_CALC[[#This Row],[DAY]]=C_N_TRADING_DAYS,$L$1&gt;C_MAX_HIST_DT),$O$1,INDEX(_xlfn.ANCHORARRAY($C$3),T_CALC[[#This Row],[DAY]]+1,5))),NA())</f>
        <v>49.66</v>
      </c>
      <c r="P33" cm="1" vm="167">
        <f t="array" aca="1" ref="P33" ca="1">IFERROR(IF(T_CALC[[#This Row],[DAY]]="","",IF(AND(T_CALC[[#This Row],[DAY]]=C_N_TRADING_DAYS,$L$1&gt;C_MAX_HIST_DT),$P$1,INDEX(_xlfn.ANCHORARRAY($C$3),T_CALC[[#This Row],[DAY]]+1,6))),NA())</f>
        <v>50.39</v>
      </c>
      <c r="Q33" cm="1" vm="165">
        <f t="array" aca="1" ref="Q33" ca="1">IFERROR(IF(T_CALC[[#This Row],[DAY]]="","",IF(AND(T_CALC[[#This Row],[DAY]]=C_N_TRADING_DAYS,$L$1&gt;C_MAX_HIST_DT),$Q$1,INDEX(_xlfn.ANCHORARRAY($C$3),T_CALC[[#This Row],[DAY]]+1,2))),NA())</f>
        <v>24787301</v>
      </c>
      <c r="R33" s="4" vm="167">
        <f ca="1">IFERROR(IF(I_SRC="Open",T_CALC[[#This Row],[Open]],IF(I_SRC="High",T_CALC[[#This Row],[High]],IF(I_SRC="low",T_CALC[[#This Row],[Low]],IF(I_SRC="Volume",T_CALC[[#This Row],[VOLUME]],T_CALC[[#This Row],[Close]])))),"")</f>
        <v>50.39</v>
      </c>
      <c r="S33" t="e" cm="1">
        <f t="array" aca="1" ref="S33" ca="1">IF(T_CALC[[#This Row],[DAY]]="","",IF(T_CALC[[#This Row],[DAY]]&gt;=I_MA_PER,
ROUND(SUMPRODUCT(OFFSET($Y$4,0,0,I_MA_PER),OFFSET(T_CALC[[#This Row],[Value]],-(I_MA_PER-1),0,I_MA_PER))/C_DEN,2),NA()))</f>
        <v>#N/A</v>
      </c>
      <c r="T33" s="4" t="e">
        <f ca="1">IF(T_CALC[[#This Row],[DAY]]="","",IF(T_CALC[[#This Row],[DAY]]&gt;=I_MA_PER,IF(AND(T_CALC[[#This Row],[Value]]&gt;T_CALC[[#This Row],[WMA]],R32&lt;=S32),"Buy",IF(AND(T_CALC[[#This Row],[Value]]&lt;T_CALC[[#This Row],[WMA]],R32&gt;=S32),"Sell","")),NA()))</f>
        <v>#N/A</v>
      </c>
      <c r="U33" s="4">
        <f ca="1">IFERROR(IF(T_CALC[[#This Row],[Signal]]="Buy",T_CALC[[#This Row],[Value]],-10000),-10000)</f>
        <v>-10000</v>
      </c>
      <c r="V33" s="4">
        <f ca="1">IFERROR(IF(T_CALC[[#This Row],[Signal]]="Sell",T_CALC[[#This Row],[Value]],-10000),-10000)</f>
        <v>-10000</v>
      </c>
      <c r="X33">
        <v>30</v>
      </c>
      <c r="Y33">
        <f t="shared" si="0"/>
        <v>30</v>
      </c>
    </row>
    <row r="34" spans="2:25" x14ac:dyDescent="0.2">
      <c r="B34" s="4">
        <v>31</v>
      </c>
      <c r="C34" vm="169">
        <f ca="1"/>
        <v>42499</v>
      </c>
      <c r="D34" vm="170">
        <f ca="1"/>
        <v>17951598</v>
      </c>
      <c r="E34" vm="171">
        <f ca="1"/>
        <v>50.49</v>
      </c>
      <c r="F34" vm="172">
        <f ca="1"/>
        <v>50.585000000000001</v>
      </c>
      <c r="G34" vm="144">
        <f ca="1"/>
        <v>50</v>
      </c>
      <c r="H34" vm="173">
        <f ca="1"/>
        <v>50.07</v>
      </c>
      <c r="K34">
        <f ca="1">IF(ROW(T_CALC[[#This Row],[DAY]])-ROW(T_CALC[[#Headers],[DAY]])&gt;C_N_TRADING_DAYS,"",ROW(T_CALC[[#This Row],[DAY]])-ROW(T_CALC[[#Headers],[DAY]]))</f>
        <v>31</v>
      </c>
      <c r="L34" s="2" cm="1" vm="169">
        <f t="array" aca="1" ref="L34" ca="1">IFERROR(IF(T_CALC[[#This Row],[DAY]]="","",IF(AND(T_CALC[[#This Row],[DAY]]=C_N_TRADING_DAYS,$L$1&gt;C_MAX_HIST_DT),$L$1,INDEX(_xlfn.ANCHORARRAY($C$3),T_CALC[[#This Row],[DAY]]+1,1))),NA())</f>
        <v>42499</v>
      </c>
      <c r="M34" cm="1" vm="171">
        <f t="array" aca="1" ref="M34" ca="1">IFERROR(IF(T_CALC[[#This Row],[DAY]]="","",IF(AND(T_CALC[[#This Row],[DAY]]=C_N_TRADING_DAYS,$L$1&gt;C_MAX_HIST_DT),$M$1,INDEX(_xlfn.ANCHORARRAY($C$3),T_CALC[[#This Row],[DAY]]+1,3))),NA())</f>
        <v>50.49</v>
      </c>
      <c r="N34" cm="1" vm="172">
        <f t="array" aca="1" ref="N34" ca="1">IFERROR(IF(T_CALC[[#This Row],[DAY]]="","",IF(AND(T_CALC[[#This Row],[DAY]]=C_N_TRADING_DAYS,$L$1&gt;C_MAX_HIST_DT),$N$1,INDEX(_xlfn.ANCHORARRAY($C$3),T_CALC[[#This Row],[DAY]]+1,4))),NA())</f>
        <v>50.585000000000001</v>
      </c>
      <c r="O34" cm="1" vm="144">
        <f t="array" aca="1" ref="O34" ca="1">IFERROR(IF(T_CALC[[#This Row],[DAY]]="","",IF(AND(T_CALC[[#This Row],[DAY]]=C_N_TRADING_DAYS,$L$1&gt;C_MAX_HIST_DT),$O$1,INDEX(_xlfn.ANCHORARRAY($C$3),T_CALC[[#This Row],[DAY]]+1,5))),NA())</f>
        <v>50</v>
      </c>
      <c r="P34" cm="1" vm="173">
        <f t="array" aca="1" ref="P34" ca="1">IFERROR(IF(T_CALC[[#This Row],[DAY]]="","",IF(AND(T_CALC[[#This Row],[DAY]]=C_N_TRADING_DAYS,$L$1&gt;C_MAX_HIST_DT),$P$1,INDEX(_xlfn.ANCHORARRAY($C$3),T_CALC[[#This Row],[DAY]]+1,6))),NA())</f>
        <v>50.07</v>
      </c>
      <c r="Q34" cm="1" vm="170">
        <f t="array" aca="1" ref="Q34" ca="1">IFERROR(IF(T_CALC[[#This Row],[DAY]]="","",IF(AND(T_CALC[[#This Row],[DAY]]=C_N_TRADING_DAYS,$L$1&gt;C_MAX_HIST_DT),$Q$1,INDEX(_xlfn.ANCHORARRAY($C$3),T_CALC[[#This Row],[DAY]]+1,2))),NA())</f>
        <v>17951598</v>
      </c>
      <c r="R34" s="4" vm="173">
        <f ca="1">IFERROR(IF(I_SRC="Open",T_CALC[[#This Row],[Open]],IF(I_SRC="High",T_CALC[[#This Row],[High]],IF(I_SRC="low",T_CALC[[#This Row],[Low]],IF(I_SRC="Volume",T_CALC[[#This Row],[VOLUME]],T_CALC[[#This Row],[Close]])))),"")</f>
        <v>50.07</v>
      </c>
      <c r="S34" t="e" cm="1">
        <f t="array" aca="1" ref="S34" ca="1">IF(T_CALC[[#This Row],[DAY]]="","",IF(T_CALC[[#This Row],[DAY]]&gt;=I_MA_PER,
ROUND(SUMPRODUCT(OFFSET($Y$4,0,0,I_MA_PER),OFFSET(T_CALC[[#This Row],[Value]],-(I_MA_PER-1),0,I_MA_PER))/C_DEN,2),NA()))</f>
        <v>#N/A</v>
      </c>
      <c r="T34" s="4" t="e">
        <f ca="1">IF(T_CALC[[#This Row],[DAY]]="","",IF(T_CALC[[#This Row],[DAY]]&gt;=I_MA_PER,IF(AND(T_CALC[[#This Row],[Value]]&gt;T_CALC[[#This Row],[WMA]],R33&lt;=S33),"Buy",IF(AND(T_CALC[[#This Row],[Value]]&lt;T_CALC[[#This Row],[WMA]],R33&gt;=S33),"Sell","")),NA()))</f>
        <v>#N/A</v>
      </c>
      <c r="U34" s="4">
        <f ca="1">IFERROR(IF(T_CALC[[#This Row],[Signal]]="Buy",T_CALC[[#This Row],[Value]],-10000),-10000)</f>
        <v>-10000</v>
      </c>
      <c r="V34" s="4">
        <f ca="1">IFERROR(IF(T_CALC[[#This Row],[Signal]]="Sell",T_CALC[[#This Row],[Value]],-10000),-10000)</f>
        <v>-10000</v>
      </c>
      <c r="X34">
        <v>31</v>
      </c>
      <c r="Y34">
        <f t="shared" si="0"/>
        <v>31</v>
      </c>
    </row>
    <row r="35" spans="2:25" x14ac:dyDescent="0.2">
      <c r="B35">
        <v>32</v>
      </c>
      <c r="C35" vm="174">
        <f ca="1"/>
        <v>42500</v>
      </c>
      <c r="D35" vm="175">
        <f ca="1"/>
        <v>22890966</v>
      </c>
      <c r="E35" vm="176">
        <f ca="1"/>
        <v>50.33</v>
      </c>
      <c r="F35" vm="177">
        <f ca="1"/>
        <v>51.1</v>
      </c>
      <c r="G35" vm="178">
        <f ca="1"/>
        <v>50.19</v>
      </c>
      <c r="H35" vm="179">
        <f ca="1"/>
        <v>51.02</v>
      </c>
      <c r="K35">
        <f ca="1">IF(ROW(T_CALC[[#This Row],[DAY]])-ROW(T_CALC[[#Headers],[DAY]])&gt;C_N_TRADING_DAYS,"",ROW(T_CALC[[#This Row],[DAY]])-ROW(T_CALC[[#Headers],[DAY]]))</f>
        <v>32</v>
      </c>
      <c r="L35" s="2" cm="1" vm="174">
        <f t="array" aca="1" ref="L35" ca="1">IFERROR(IF(T_CALC[[#This Row],[DAY]]="","",IF(AND(T_CALC[[#This Row],[DAY]]=C_N_TRADING_DAYS,$L$1&gt;C_MAX_HIST_DT),$L$1,INDEX(_xlfn.ANCHORARRAY($C$3),T_CALC[[#This Row],[DAY]]+1,1))),NA())</f>
        <v>42500</v>
      </c>
      <c r="M35" cm="1" vm="176">
        <f t="array" aca="1" ref="M35" ca="1">IFERROR(IF(T_CALC[[#This Row],[DAY]]="","",IF(AND(T_CALC[[#This Row],[DAY]]=C_N_TRADING_DAYS,$L$1&gt;C_MAX_HIST_DT),$M$1,INDEX(_xlfn.ANCHORARRAY($C$3),T_CALC[[#This Row],[DAY]]+1,3))),NA())</f>
        <v>50.33</v>
      </c>
      <c r="N35" cm="1" vm="177">
        <f t="array" aca="1" ref="N35" ca="1">IFERROR(IF(T_CALC[[#This Row],[DAY]]="","",IF(AND(T_CALC[[#This Row],[DAY]]=C_N_TRADING_DAYS,$L$1&gt;C_MAX_HIST_DT),$N$1,INDEX(_xlfn.ANCHORARRAY($C$3),T_CALC[[#This Row],[DAY]]+1,4))),NA())</f>
        <v>51.1</v>
      </c>
      <c r="O35" cm="1" vm="178">
        <f t="array" aca="1" ref="O35" ca="1">IFERROR(IF(T_CALC[[#This Row],[DAY]]="","",IF(AND(T_CALC[[#This Row],[DAY]]=C_N_TRADING_DAYS,$L$1&gt;C_MAX_HIST_DT),$O$1,INDEX(_xlfn.ANCHORARRAY($C$3),T_CALC[[#This Row],[DAY]]+1,5))),NA())</f>
        <v>50.19</v>
      </c>
      <c r="P35" cm="1" vm="179">
        <f t="array" aca="1" ref="P35" ca="1">IFERROR(IF(T_CALC[[#This Row],[DAY]]="","",IF(AND(T_CALC[[#This Row],[DAY]]=C_N_TRADING_DAYS,$L$1&gt;C_MAX_HIST_DT),$P$1,INDEX(_xlfn.ANCHORARRAY($C$3),T_CALC[[#This Row],[DAY]]+1,6))),NA())</f>
        <v>51.02</v>
      </c>
      <c r="Q35" cm="1" vm="175">
        <f t="array" aca="1" ref="Q35" ca="1">IFERROR(IF(T_CALC[[#This Row],[DAY]]="","",IF(AND(T_CALC[[#This Row],[DAY]]=C_N_TRADING_DAYS,$L$1&gt;C_MAX_HIST_DT),$Q$1,INDEX(_xlfn.ANCHORARRAY($C$3),T_CALC[[#This Row],[DAY]]+1,2))),NA())</f>
        <v>22890966</v>
      </c>
      <c r="R35" s="4" vm="179">
        <f ca="1">IFERROR(IF(I_SRC="Open",T_CALC[[#This Row],[Open]],IF(I_SRC="High",T_CALC[[#This Row],[High]],IF(I_SRC="low",T_CALC[[#This Row],[Low]],IF(I_SRC="Volume",T_CALC[[#This Row],[VOLUME]],T_CALC[[#This Row],[Close]])))),"")</f>
        <v>51.02</v>
      </c>
      <c r="S35" t="e" cm="1">
        <f t="array" aca="1" ref="S35" ca="1">IF(T_CALC[[#This Row],[DAY]]="","",IF(T_CALC[[#This Row],[DAY]]&gt;=I_MA_PER,
ROUND(SUMPRODUCT(OFFSET($Y$4,0,0,I_MA_PER),OFFSET(T_CALC[[#This Row],[Value]],-(I_MA_PER-1),0,I_MA_PER))/C_DEN,2),NA()))</f>
        <v>#N/A</v>
      </c>
      <c r="T35" s="4" t="e">
        <f ca="1">IF(T_CALC[[#This Row],[DAY]]="","",IF(T_CALC[[#This Row],[DAY]]&gt;=I_MA_PER,IF(AND(T_CALC[[#This Row],[Value]]&gt;T_CALC[[#This Row],[WMA]],R34&lt;=S34),"Buy",IF(AND(T_CALC[[#This Row],[Value]]&lt;T_CALC[[#This Row],[WMA]],R34&gt;=S34),"Sell","")),NA()))</f>
        <v>#N/A</v>
      </c>
      <c r="U35" s="4">
        <f ca="1">IFERROR(IF(T_CALC[[#This Row],[Signal]]="Buy",T_CALC[[#This Row],[Value]],-10000),-10000)</f>
        <v>-10000</v>
      </c>
      <c r="V35" s="4">
        <f ca="1">IFERROR(IF(T_CALC[[#This Row],[Signal]]="Sell",T_CALC[[#This Row],[Value]],-10000),-10000)</f>
        <v>-10000</v>
      </c>
      <c r="X35">
        <v>32</v>
      </c>
      <c r="Y35">
        <f t="shared" si="0"/>
        <v>32</v>
      </c>
    </row>
    <row r="36" spans="2:25" x14ac:dyDescent="0.2">
      <c r="B36">
        <v>33</v>
      </c>
      <c r="C36" vm="180">
        <f ca="1"/>
        <v>42501</v>
      </c>
      <c r="D36" vm="181">
        <f ca="1"/>
        <v>24039140</v>
      </c>
      <c r="E36" vm="182">
        <f ca="1"/>
        <v>51.13</v>
      </c>
      <c r="F36" vm="114">
        <f ca="1"/>
        <v>51.78</v>
      </c>
      <c r="G36" vm="183">
        <f ca="1"/>
        <v>51</v>
      </c>
      <c r="H36" vm="184">
        <f ca="1"/>
        <v>51.05</v>
      </c>
      <c r="K36">
        <f ca="1">IF(ROW(T_CALC[[#This Row],[DAY]])-ROW(T_CALC[[#Headers],[DAY]])&gt;C_N_TRADING_DAYS,"",ROW(T_CALC[[#This Row],[DAY]])-ROW(T_CALC[[#Headers],[DAY]]))</f>
        <v>33</v>
      </c>
      <c r="L36" s="2" cm="1" vm="180">
        <f t="array" aca="1" ref="L36" ca="1">IFERROR(IF(T_CALC[[#This Row],[DAY]]="","",IF(AND(T_CALC[[#This Row],[DAY]]=C_N_TRADING_DAYS,$L$1&gt;C_MAX_HIST_DT),$L$1,INDEX(_xlfn.ANCHORARRAY($C$3),T_CALC[[#This Row],[DAY]]+1,1))),NA())</f>
        <v>42501</v>
      </c>
      <c r="M36" cm="1" vm="182">
        <f t="array" aca="1" ref="M36" ca="1">IFERROR(IF(T_CALC[[#This Row],[DAY]]="","",IF(AND(T_CALC[[#This Row],[DAY]]=C_N_TRADING_DAYS,$L$1&gt;C_MAX_HIST_DT),$M$1,INDEX(_xlfn.ANCHORARRAY($C$3),T_CALC[[#This Row],[DAY]]+1,3))),NA())</f>
        <v>51.13</v>
      </c>
      <c r="N36" cm="1" vm="114">
        <f t="array" aca="1" ref="N36" ca="1">IFERROR(IF(T_CALC[[#This Row],[DAY]]="","",IF(AND(T_CALC[[#This Row],[DAY]]=C_N_TRADING_DAYS,$L$1&gt;C_MAX_HIST_DT),$N$1,INDEX(_xlfn.ANCHORARRAY($C$3),T_CALC[[#This Row],[DAY]]+1,4))),NA())</f>
        <v>51.78</v>
      </c>
      <c r="O36" cm="1" vm="183">
        <f t="array" aca="1" ref="O36" ca="1">IFERROR(IF(T_CALC[[#This Row],[DAY]]="","",IF(AND(T_CALC[[#This Row],[DAY]]=C_N_TRADING_DAYS,$L$1&gt;C_MAX_HIST_DT),$O$1,INDEX(_xlfn.ANCHORARRAY($C$3),T_CALC[[#This Row],[DAY]]+1,5))),NA())</f>
        <v>51</v>
      </c>
      <c r="P36" cm="1" vm="184">
        <f t="array" aca="1" ref="P36" ca="1">IFERROR(IF(T_CALC[[#This Row],[DAY]]="","",IF(AND(T_CALC[[#This Row],[DAY]]=C_N_TRADING_DAYS,$L$1&gt;C_MAX_HIST_DT),$P$1,INDEX(_xlfn.ANCHORARRAY($C$3),T_CALC[[#This Row],[DAY]]+1,6))),NA())</f>
        <v>51.05</v>
      </c>
      <c r="Q36" cm="1" vm="181">
        <f t="array" aca="1" ref="Q36" ca="1">IFERROR(IF(T_CALC[[#This Row],[DAY]]="","",IF(AND(T_CALC[[#This Row],[DAY]]=C_N_TRADING_DAYS,$L$1&gt;C_MAX_HIST_DT),$Q$1,INDEX(_xlfn.ANCHORARRAY($C$3),T_CALC[[#This Row],[DAY]]+1,2))),NA())</f>
        <v>24039140</v>
      </c>
      <c r="R36" s="4" vm="184">
        <f ca="1">IFERROR(IF(I_SRC="Open",T_CALC[[#This Row],[Open]],IF(I_SRC="High",T_CALC[[#This Row],[High]],IF(I_SRC="low",T_CALC[[#This Row],[Low]],IF(I_SRC="Volume",T_CALC[[#This Row],[VOLUME]],T_CALC[[#This Row],[Close]])))),"")</f>
        <v>51.05</v>
      </c>
      <c r="S36" t="e" cm="1">
        <f t="array" aca="1" ref="S36" ca="1">IF(T_CALC[[#This Row],[DAY]]="","",IF(T_CALC[[#This Row],[DAY]]&gt;=I_MA_PER,
ROUND(SUMPRODUCT(OFFSET($Y$4,0,0,I_MA_PER),OFFSET(T_CALC[[#This Row],[Value]],-(I_MA_PER-1),0,I_MA_PER))/C_DEN,2),NA()))</f>
        <v>#N/A</v>
      </c>
      <c r="T36" s="4" t="e">
        <f ca="1">IF(T_CALC[[#This Row],[DAY]]="","",IF(T_CALC[[#This Row],[DAY]]&gt;=I_MA_PER,IF(AND(T_CALC[[#This Row],[Value]]&gt;T_CALC[[#This Row],[WMA]],R35&lt;=S35),"Buy",IF(AND(T_CALC[[#This Row],[Value]]&lt;T_CALC[[#This Row],[WMA]],R35&gt;=S35),"Sell","")),NA()))</f>
        <v>#N/A</v>
      </c>
      <c r="U36" s="4">
        <f ca="1">IFERROR(IF(T_CALC[[#This Row],[Signal]]="Buy",T_CALC[[#This Row],[Value]],-10000),-10000)</f>
        <v>-10000</v>
      </c>
      <c r="V36" s="4">
        <f ca="1">IFERROR(IF(T_CALC[[#This Row],[Signal]]="Sell",T_CALC[[#This Row],[Value]],-10000),-10000)</f>
        <v>-10000</v>
      </c>
      <c r="X36">
        <v>33</v>
      </c>
      <c r="Y36">
        <f t="shared" ref="Y36:Y67" si="1">IF(X36&lt;=I_MA_PER,X36,"")</f>
        <v>33</v>
      </c>
    </row>
    <row r="37" spans="2:25" x14ac:dyDescent="0.2">
      <c r="B37" s="4">
        <v>34</v>
      </c>
      <c r="C37" vm="185">
        <f ca="1"/>
        <v>42502</v>
      </c>
      <c r="D37" vm="186">
        <f ca="1"/>
        <v>24102781</v>
      </c>
      <c r="E37" vm="187">
        <f ca="1"/>
        <v>51.2</v>
      </c>
      <c r="F37" vm="188">
        <f ca="1"/>
        <v>51.81</v>
      </c>
      <c r="G37" vm="189">
        <f ca="1"/>
        <v>50.92</v>
      </c>
      <c r="H37" vm="190">
        <f ca="1"/>
        <v>51.51</v>
      </c>
      <c r="K37">
        <f ca="1">IF(ROW(T_CALC[[#This Row],[DAY]])-ROW(T_CALC[[#Headers],[DAY]])&gt;C_N_TRADING_DAYS,"",ROW(T_CALC[[#This Row],[DAY]])-ROW(T_CALC[[#Headers],[DAY]]))</f>
        <v>34</v>
      </c>
      <c r="L37" s="2" cm="1" vm="185">
        <f t="array" aca="1" ref="L37" ca="1">IFERROR(IF(T_CALC[[#This Row],[DAY]]="","",IF(AND(T_CALC[[#This Row],[DAY]]=C_N_TRADING_DAYS,$L$1&gt;C_MAX_HIST_DT),$L$1,INDEX(_xlfn.ANCHORARRAY($C$3),T_CALC[[#This Row],[DAY]]+1,1))),NA())</f>
        <v>42502</v>
      </c>
      <c r="M37" cm="1" vm="187">
        <f t="array" aca="1" ref="M37" ca="1">IFERROR(IF(T_CALC[[#This Row],[DAY]]="","",IF(AND(T_CALC[[#This Row],[DAY]]=C_N_TRADING_DAYS,$L$1&gt;C_MAX_HIST_DT),$M$1,INDEX(_xlfn.ANCHORARRAY($C$3),T_CALC[[#This Row],[DAY]]+1,3))),NA())</f>
        <v>51.2</v>
      </c>
      <c r="N37" cm="1" vm="188">
        <f t="array" aca="1" ref="N37" ca="1">IFERROR(IF(T_CALC[[#This Row],[DAY]]="","",IF(AND(T_CALC[[#This Row],[DAY]]=C_N_TRADING_DAYS,$L$1&gt;C_MAX_HIST_DT),$N$1,INDEX(_xlfn.ANCHORARRAY($C$3),T_CALC[[#This Row],[DAY]]+1,4))),NA())</f>
        <v>51.81</v>
      </c>
      <c r="O37" cm="1" vm="189">
        <f t="array" aca="1" ref="O37" ca="1">IFERROR(IF(T_CALC[[#This Row],[DAY]]="","",IF(AND(T_CALC[[#This Row],[DAY]]=C_N_TRADING_DAYS,$L$1&gt;C_MAX_HIST_DT),$O$1,INDEX(_xlfn.ANCHORARRAY($C$3),T_CALC[[#This Row],[DAY]]+1,5))),NA())</f>
        <v>50.92</v>
      </c>
      <c r="P37" cm="1" vm="190">
        <f t="array" aca="1" ref="P37" ca="1">IFERROR(IF(T_CALC[[#This Row],[DAY]]="","",IF(AND(T_CALC[[#This Row],[DAY]]=C_N_TRADING_DAYS,$L$1&gt;C_MAX_HIST_DT),$P$1,INDEX(_xlfn.ANCHORARRAY($C$3),T_CALC[[#This Row],[DAY]]+1,6))),NA())</f>
        <v>51.51</v>
      </c>
      <c r="Q37" cm="1" vm="186">
        <f t="array" aca="1" ref="Q37" ca="1">IFERROR(IF(T_CALC[[#This Row],[DAY]]="","",IF(AND(T_CALC[[#This Row],[DAY]]=C_N_TRADING_DAYS,$L$1&gt;C_MAX_HIST_DT),$Q$1,INDEX(_xlfn.ANCHORARRAY($C$3),T_CALC[[#This Row],[DAY]]+1,2))),NA())</f>
        <v>24102781</v>
      </c>
      <c r="R37" s="4" vm="190">
        <f ca="1">IFERROR(IF(I_SRC="Open",T_CALC[[#This Row],[Open]],IF(I_SRC="High",T_CALC[[#This Row],[High]],IF(I_SRC="low",T_CALC[[#This Row],[Low]],IF(I_SRC="Volume",T_CALC[[#This Row],[VOLUME]],T_CALC[[#This Row],[Close]])))),"")</f>
        <v>51.51</v>
      </c>
      <c r="S37" t="e" cm="1">
        <f t="array" aca="1" ref="S37" ca="1">IF(T_CALC[[#This Row],[DAY]]="","",IF(T_CALC[[#This Row],[DAY]]&gt;=I_MA_PER,
ROUND(SUMPRODUCT(OFFSET($Y$4,0,0,I_MA_PER),OFFSET(T_CALC[[#This Row],[Value]],-(I_MA_PER-1),0,I_MA_PER))/C_DEN,2),NA()))</f>
        <v>#N/A</v>
      </c>
      <c r="T37" s="4" t="e">
        <f ca="1">IF(T_CALC[[#This Row],[DAY]]="","",IF(T_CALC[[#This Row],[DAY]]&gt;=I_MA_PER,IF(AND(T_CALC[[#This Row],[Value]]&gt;T_CALC[[#This Row],[WMA]],R36&lt;=S36),"Buy",IF(AND(T_CALC[[#This Row],[Value]]&lt;T_CALC[[#This Row],[WMA]],R36&gt;=S36),"Sell","")),NA()))</f>
        <v>#N/A</v>
      </c>
      <c r="U37" s="4">
        <f ca="1">IFERROR(IF(T_CALC[[#This Row],[Signal]]="Buy",T_CALC[[#This Row],[Value]],-10000),-10000)</f>
        <v>-10000</v>
      </c>
      <c r="V37" s="4">
        <f ca="1">IFERROR(IF(T_CALC[[#This Row],[Signal]]="Sell",T_CALC[[#This Row],[Value]],-10000),-10000)</f>
        <v>-10000</v>
      </c>
      <c r="X37">
        <v>34</v>
      </c>
      <c r="Y37">
        <f t="shared" si="1"/>
        <v>34</v>
      </c>
    </row>
    <row r="38" spans="2:25" x14ac:dyDescent="0.2">
      <c r="B38">
        <v>35</v>
      </c>
      <c r="C38" vm="191">
        <f ca="1"/>
        <v>42503</v>
      </c>
      <c r="D38" vm="192">
        <f ca="1"/>
        <v>22592342</v>
      </c>
      <c r="E38" vm="125">
        <f ca="1"/>
        <v>51.44</v>
      </c>
      <c r="F38" vm="193">
        <f ca="1"/>
        <v>51.895000000000003</v>
      </c>
      <c r="G38" vm="194">
        <f ca="1"/>
        <v>51.04</v>
      </c>
      <c r="H38" vm="195">
        <f ca="1"/>
        <v>51.08</v>
      </c>
      <c r="K38">
        <f ca="1">IF(ROW(T_CALC[[#This Row],[DAY]])-ROW(T_CALC[[#Headers],[DAY]])&gt;C_N_TRADING_DAYS,"",ROW(T_CALC[[#This Row],[DAY]])-ROW(T_CALC[[#Headers],[DAY]]))</f>
        <v>35</v>
      </c>
      <c r="L38" s="2" cm="1" vm="191">
        <f t="array" aca="1" ref="L38" ca="1">IFERROR(IF(T_CALC[[#This Row],[DAY]]="","",IF(AND(T_CALC[[#This Row],[DAY]]=C_N_TRADING_DAYS,$L$1&gt;C_MAX_HIST_DT),$L$1,INDEX(_xlfn.ANCHORARRAY($C$3),T_CALC[[#This Row],[DAY]]+1,1))),NA())</f>
        <v>42503</v>
      </c>
      <c r="M38" cm="1" vm="125">
        <f t="array" aca="1" ref="M38" ca="1">IFERROR(IF(T_CALC[[#This Row],[DAY]]="","",IF(AND(T_CALC[[#This Row],[DAY]]=C_N_TRADING_DAYS,$L$1&gt;C_MAX_HIST_DT),$M$1,INDEX(_xlfn.ANCHORARRAY($C$3),T_CALC[[#This Row],[DAY]]+1,3))),NA())</f>
        <v>51.44</v>
      </c>
      <c r="N38" cm="1" vm="193">
        <f t="array" aca="1" ref="N38" ca="1">IFERROR(IF(T_CALC[[#This Row],[DAY]]="","",IF(AND(T_CALC[[#This Row],[DAY]]=C_N_TRADING_DAYS,$L$1&gt;C_MAX_HIST_DT),$N$1,INDEX(_xlfn.ANCHORARRAY($C$3),T_CALC[[#This Row],[DAY]]+1,4))),NA())</f>
        <v>51.895000000000003</v>
      </c>
      <c r="O38" cm="1" vm="194">
        <f t="array" aca="1" ref="O38" ca="1">IFERROR(IF(T_CALC[[#This Row],[DAY]]="","",IF(AND(T_CALC[[#This Row],[DAY]]=C_N_TRADING_DAYS,$L$1&gt;C_MAX_HIST_DT),$O$1,INDEX(_xlfn.ANCHORARRAY($C$3),T_CALC[[#This Row],[DAY]]+1,5))),NA())</f>
        <v>51.04</v>
      </c>
      <c r="P38" cm="1" vm="195">
        <f t="array" aca="1" ref="P38" ca="1">IFERROR(IF(T_CALC[[#This Row],[DAY]]="","",IF(AND(T_CALC[[#This Row],[DAY]]=C_N_TRADING_DAYS,$L$1&gt;C_MAX_HIST_DT),$P$1,INDEX(_xlfn.ANCHORARRAY($C$3),T_CALC[[#This Row],[DAY]]+1,6))),NA())</f>
        <v>51.08</v>
      </c>
      <c r="Q38" cm="1" vm="192">
        <f t="array" aca="1" ref="Q38" ca="1">IFERROR(IF(T_CALC[[#This Row],[DAY]]="","",IF(AND(T_CALC[[#This Row],[DAY]]=C_N_TRADING_DAYS,$L$1&gt;C_MAX_HIST_DT),$Q$1,INDEX(_xlfn.ANCHORARRAY($C$3),T_CALC[[#This Row],[DAY]]+1,2))),NA())</f>
        <v>22592342</v>
      </c>
      <c r="R38" s="4" vm="195">
        <f ca="1">IFERROR(IF(I_SRC="Open",T_CALC[[#This Row],[Open]],IF(I_SRC="High",T_CALC[[#This Row],[High]],IF(I_SRC="low",T_CALC[[#This Row],[Low]],IF(I_SRC="Volume",T_CALC[[#This Row],[VOLUME]],T_CALC[[#This Row],[Close]])))),"")</f>
        <v>51.08</v>
      </c>
      <c r="S38" t="e" cm="1">
        <f t="array" aca="1" ref="S38" ca="1">IF(T_CALC[[#This Row],[DAY]]="","",IF(T_CALC[[#This Row],[DAY]]&gt;=I_MA_PER,
ROUND(SUMPRODUCT(OFFSET($Y$4,0,0,I_MA_PER),OFFSET(T_CALC[[#This Row],[Value]],-(I_MA_PER-1),0,I_MA_PER))/C_DEN,2),NA()))</f>
        <v>#N/A</v>
      </c>
      <c r="T38" s="4" t="e">
        <f ca="1">IF(T_CALC[[#This Row],[DAY]]="","",IF(T_CALC[[#This Row],[DAY]]&gt;=I_MA_PER,IF(AND(T_CALC[[#This Row],[Value]]&gt;T_CALC[[#This Row],[WMA]],R37&lt;=S37),"Buy",IF(AND(T_CALC[[#This Row],[Value]]&lt;T_CALC[[#This Row],[WMA]],R37&gt;=S37),"Sell","")),NA()))</f>
        <v>#N/A</v>
      </c>
      <c r="U38" s="4">
        <f ca="1">IFERROR(IF(T_CALC[[#This Row],[Signal]]="Buy",T_CALC[[#This Row],[Value]],-10000),-10000)</f>
        <v>-10000</v>
      </c>
      <c r="V38" s="4">
        <f ca="1">IFERROR(IF(T_CALC[[#This Row],[Signal]]="Sell",T_CALC[[#This Row],[Value]],-10000),-10000)</f>
        <v>-10000</v>
      </c>
      <c r="X38">
        <v>35</v>
      </c>
      <c r="Y38">
        <f t="shared" si="1"/>
        <v>35</v>
      </c>
    </row>
    <row r="39" spans="2:25" x14ac:dyDescent="0.2">
      <c r="B39">
        <v>36</v>
      </c>
      <c r="C39" vm="196">
        <f ca="1"/>
        <v>42506</v>
      </c>
      <c r="D39" vm="197">
        <f ca="1"/>
        <v>20032017</v>
      </c>
      <c r="E39" vm="198">
        <f ca="1"/>
        <v>50.8</v>
      </c>
      <c r="F39" vm="199">
        <f ca="1"/>
        <v>51.96</v>
      </c>
      <c r="G39" vm="145">
        <f ca="1"/>
        <v>50.75</v>
      </c>
      <c r="H39" vm="200">
        <f ca="1"/>
        <v>51.83</v>
      </c>
      <c r="K39">
        <f ca="1">IF(ROW(T_CALC[[#This Row],[DAY]])-ROW(T_CALC[[#Headers],[DAY]])&gt;C_N_TRADING_DAYS,"",ROW(T_CALC[[#This Row],[DAY]])-ROW(T_CALC[[#Headers],[DAY]]))</f>
        <v>36</v>
      </c>
      <c r="L39" s="2" cm="1" vm="196">
        <f t="array" aca="1" ref="L39" ca="1">IFERROR(IF(T_CALC[[#This Row],[DAY]]="","",IF(AND(T_CALC[[#This Row],[DAY]]=C_N_TRADING_DAYS,$L$1&gt;C_MAX_HIST_DT),$L$1,INDEX(_xlfn.ANCHORARRAY($C$3),T_CALC[[#This Row],[DAY]]+1,1))),NA())</f>
        <v>42506</v>
      </c>
      <c r="M39" cm="1" vm="198">
        <f t="array" aca="1" ref="M39" ca="1">IFERROR(IF(T_CALC[[#This Row],[DAY]]="","",IF(AND(T_CALC[[#This Row],[DAY]]=C_N_TRADING_DAYS,$L$1&gt;C_MAX_HIST_DT),$M$1,INDEX(_xlfn.ANCHORARRAY($C$3),T_CALC[[#This Row],[DAY]]+1,3))),NA())</f>
        <v>50.8</v>
      </c>
      <c r="N39" cm="1" vm="199">
        <f t="array" aca="1" ref="N39" ca="1">IFERROR(IF(T_CALC[[#This Row],[DAY]]="","",IF(AND(T_CALC[[#This Row],[DAY]]=C_N_TRADING_DAYS,$L$1&gt;C_MAX_HIST_DT),$N$1,INDEX(_xlfn.ANCHORARRAY($C$3),T_CALC[[#This Row],[DAY]]+1,4))),NA())</f>
        <v>51.96</v>
      </c>
      <c r="O39" cm="1" vm="145">
        <f t="array" aca="1" ref="O39" ca="1">IFERROR(IF(T_CALC[[#This Row],[DAY]]="","",IF(AND(T_CALC[[#This Row],[DAY]]=C_N_TRADING_DAYS,$L$1&gt;C_MAX_HIST_DT),$O$1,INDEX(_xlfn.ANCHORARRAY($C$3),T_CALC[[#This Row],[DAY]]+1,5))),NA())</f>
        <v>50.75</v>
      </c>
      <c r="P39" cm="1" vm="200">
        <f t="array" aca="1" ref="P39" ca="1">IFERROR(IF(T_CALC[[#This Row],[DAY]]="","",IF(AND(T_CALC[[#This Row],[DAY]]=C_N_TRADING_DAYS,$L$1&gt;C_MAX_HIST_DT),$P$1,INDEX(_xlfn.ANCHORARRAY($C$3),T_CALC[[#This Row],[DAY]]+1,6))),NA())</f>
        <v>51.83</v>
      </c>
      <c r="Q39" cm="1" vm="197">
        <f t="array" aca="1" ref="Q39" ca="1">IFERROR(IF(T_CALC[[#This Row],[DAY]]="","",IF(AND(T_CALC[[#This Row],[DAY]]=C_N_TRADING_DAYS,$L$1&gt;C_MAX_HIST_DT),$Q$1,INDEX(_xlfn.ANCHORARRAY($C$3),T_CALC[[#This Row],[DAY]]+1,2))),NA())</f>
        <v>20032017</v>
      </c>
      <c r="R39" s="4" vm="200">
        <f ca="1">IFERROR(IF(I_SRC="Open",T_CALC[[#This Row],[Open]],IF(I_SRC="High",T_CALC[[#This Row],[High]],IF(I_SRC="low",T_CALC[[#This Row],[Low]],IF(I_SRC="Volume",T_CALC[[#This Row],[VOLUME]],T_CALC[[#This Row],[Close]])))),"")</f>
        <v>51.83</v>
      </c>
      <c r="S39" t="e" cm="1">
        <f t="array" aca="1" ref="S39" ca="1">IF(T_CALC[[#This Row],[DAY]]="","",IF(T_CALC[[#This Row],[DAY]]&gt;=I_MA_PER,
ROUND(SUMPRODUCT(OFFSET($Y$4,0,0,I_MA_PER),OFFSET(T_CALC[[#This Row],[Value]],-(I_MA_PER-1),0,I_MA_PER))/C_DEN,2),NA()))</f>
        <v>#N/A</v>
      </c>
      <c r="T39" s="4" t="e">
        <f ca="1">IF(T_CALC[[#This Row],[DAY]]="","",IF(T_CALC[[#This Row],[DAY]]&gt;=I_MA_PER,IF(AND(T_CALC[[#This Row],[Value]]&gt;T_CALC[[#This Row],[WMA]],R38&lt;=S38),"Buy",IF(AND(T_CALC[[#This Row],[Value]]&lt;T_CALC[[#This Row],[WMA]],R38&gt;=S38),"Sell","")),NA()))</f>
        <v>#N/A</v>
      </c>
      <c r="U39" s="4">
        <f ca="1">IFERROR(IF(T_CALC[[#This Row],[Signal]]="Buy",T_CALC[[#This Row],[Value]],-10000),-10000)</f>
        <v>-10000</v>
      </c>
      <c r="V39" s="4">
        <f ca="1">IFERROR(IF(T_CALC[[#This Row],[Signal]]="Sell",T_CALC[[#This Row],[Value]],-10000),-10000)</f>
        <v>-10000</v>
      </c>
      <c r="X39">
        <v>36</v>
      </c>
      <c r="Y39">
        <f t="shared" si="1"/>
        <v>36</v>
      </c>
    </row>
    <row r="40" spans="2:25" x14ac:dyDescent="0.2">
      <c r="B40" s="4">
        <v>37</v>
      </c>
      <c r="C40" vm="201">
        <f ca="1"/>
        <v>42507</v>
      </c>
      <c r="D40" vm="202">
        <f ca="1"/>
        <v>27803514</v>
      </c>
      <c r="E40" vm="203">
        <f ca="1"/>
        <v>51.72</v>
      </c>
      <c r="F40" vm="204">
        <f ca="1"/>
        <v>51.73</v>
      </c>
      <c r="G40" vm="205">
        <f ca="1"/>
        <v>50.36</v>
      </c>
      <c r="H40" vm="206">
        <f ca="1"/>
        <v>50.51</v>
      </c>
      <c r="K40">
        <f ca="1">IF(ROW(T_CALC[[#This Row],[DAY]])-ROW(T_CALC[[#Headers],[DAY]])&gt;C_N_TRADING_DAYS,"",ROW(T_CALC[[#This Row],[DAY]])-ROW(T_CALC[[#Headers],[DAY]]))</f>
        <v>37</v>
      </c>
      <c r="L40" s="2" cm="1" vm="201">
        <f t="array" aca="1" ref="L40" ca="1">IFERROR(IF(T_CALC[[#This Row],[DAY]]="","",IF(AND(T_CALC[[#This Row],[DAY]]=C_N_TRADING_DAYS,$L$1&gt;C_MAX_HIST_DT),$L$1,INDEX(_xlfn.ANCHORARRAY($C$3),T_CALC[[#This Row],[DAY]]+1,1))),NA())</f>
        <v>42507</v>
      </c>
      <c r="M40" cm="1" vm="203">
        <f t="array" aca="1" ref="M40" ca="1">IFERROR(IF(T_CALC[[#This Row],[DAY]]="","",IF(AND(T_CALC[[#This Row],[DAY]]=C_N_TRADING_DAYS,$L$1&gt;C_MAX_HIST_DT),$M$1,INDEX(_xlfn.ANCHORARRAY($C$3),T_CALC[[#This Row],[DAY]]+1,3))),NA())</f>
        <v>51.72</v>
      </c>
      <c r="N40" cm="1" vm="204">
        <f t="array" aca="1" ref="N40" ca="1">IFERROR(IF(T_CALC[[#This Row],[DAY]]="","",IF(AND(T_CALC[[#This Row],[DAY]]=C_N_TRADING_DAYS,$L$1&gt;C_MAX_HIST_DT),$N$1,INDEX(_xlfn.ANCHORARRAY($C$3),T_CALC[[#This Row],[DAY]]+1,4))),NA())</f>
        <v>51.73</v>
      </c>
      <c r="O40" cm="1" vm="205">
        <f t="array" aca="1" ref="O40" ca="1">IFERROR(IF(T_CALC[[#This Row],[DAY]]="","",IF(AND(T_CALC[[#This Row],[DAY]]=C_N_TRADING_DAYS,$L$1&gt;C_MAX_HIST_DT),$O$1,INDEX(_xlfn.ANCHORARRAY($C$3),T_CALC[[#This Row],[DAY]]+1,5))),NA())</f>
        <v>50.36</v>
      </c>
      <c r="P40" cm="1" vm="206">
        <f t="array" aca="1" ref="P40" ca="1">IFERROR(IF(T_CALC[[#This Row],[DAY]]="","",IF(AND(T_CALC[[#This Row],[DAY]]=C_N_TRADING_DAYS,$L$1&gt;C_MAX_HIST_DT),$P$1,INDEX(_xlfn.ANCHORARRAY($C$3),T_CALC[[#This Row],[DAY]]+1,6))),NA())</f>
        <v>50.51</v>
      </c>
      <c r="Q40" cm="1" vm="202">
        <f t="array" aca="1" ref="Q40" ca="1">IFERROR(IF(T_CALC[[#This Row],[DAY]]="","",IF(AND(T_CALC[[#This Row],[DAY]]=C_N_TRADING_DAYS,$L$1&gt;C_MAX_HIST_DT),$Q$1,INDEX(_xlfn.ANCHORARRAY($C$3),T_CALC[[#This Row],[DAY]]+1,2))),NA())</f>
        <v>27803514</v>
      </c>
      <c r="R40" s="4" vm="206">
        <f ca="1">IFERROR(IF(I_SRC="Open",T_CALC[[#This Row],[Open]],IF(I_SRC="High",T_CALC[[#This Row],[High]],IF(I_SRC="low",T_CALC[[#This Row],[Low]],IF(I_SRC="Volume",T_CALC[[#This Row],[VOLUME]],T_CALC[[#This Row],[Close]])))),"")</f>
        <v>50.51</v>
      </c>
      <c r="S40" t="e" cm="1">
        <f t="array" aca="1" ref="S40" ca="1">IF(T_CALC[[#This Row],[DAY]]="","",IF(T_CALC[[#This Row],[DAY]]&gt;=I_MA_PER,
ROUND(SUMPRODUCT(OFFSET($Y$4,0,0,I_MA_PER),OFFSET(T_CALC[[#This Row],[Value]],-(I_MA_PER-1),0,I_MA_PER))/C_DEN,2),NA()))</f>
        <v>#N/A</v>
      </c>
      <c r="T40" s="4" t="e">
        <f ca="1">IF(T_CALC[[#This Row],[DAY]]="","",IF(T_CALC[[#This Row],[DAY]]&gt;=I_MA_PER,IF(AND(T_CALC[[#This Row],[Value]]&gt;T_CALC[[#This Row],[WMA]],R39&lt;=S39),"Buy",IF(AND(T_CALC[[#This Row],[Value]]&lt;T_CALC[[#This Row],[WMA]],R39&gt;=S39),"Sell","")),NA()))</f>
        <v>#N/A</v>
      </c>
      <c r="U40" s="4">
        <f ca="1">IFERROR(IF(T_CALC[[#This Row],[Signal]]="Buy",T_CALC[[#This Row],[Value]],-10000),-10000)</f>
        <v>-10000</v>
      </c>
      <c r="V40" s="4">
        <f ca="1">IFERROR(IF(T_CALC[[#This Row],[Signal]]="Sell",T_CALC[[#This Row],[Value]],-10000),-10000)</f>
        <v>-10000</v>
      </c>
      <c r="X40">
        <v>37</v>
      </c>
      <c r="Y40">
        <f t="shared" si="1"/>
        <v>37</v>
      </c>
    </row>
    <row r="41" spans="2:25" x14ac:dyDescent="0.2">
      <c r="B41">
        <v>38</v>
      </c>
      <c r="C41" vm="207">
        <f ca="1"/>
        <v>42508</v>
      </c>
      <c r="D41" vm="208">
        <f ca="1"/>
        <v>24907532</v>
      </c>
      <c r="E41" vm="209">
        <f ca="1"/>
        <v>50.48</v>
      </c>
      <c r="F41" vm="210">
        <f ca="1"/>
        <v>51.14</v>
      </c>
      <c r="G41" vm="161">
        <f ca="1"/>
        <v>50.3</v>
      </c>
      <c r="H41" vm="211">
        <f ca="1"/>
        <v>50.81</v>
      </c>
      <c r="K41">
        <f ca="1">IF(ROW(T_CALC[[#This Row],[DAY]])-ROW(T_CALC[[#Headers],[DAY]])&gt;C_N_TRADING_DAYS,"",ROW(T_CALC[[#This Row],[DAY]])-ROW(T_CALC[[#Headers],[DAY]]))</f>
        <v>38</v>
      </c>
      <c r="L41" s="2" cm="1" vm="207">
        <f t="array" aca="1" ref="L41" ca="1">IFERROR(IF(T_CALC[[#This Row],[DAY]]="","",IF(AND(T_CALC[[#This Row],[DAY]]=C_N_TRADING_DAYS,$L$1&gt;C_MAX_HIST_DT),$L$1,INDEX(_xlfn.ANCHORARRAY($C$3),T_CALC[[#This Row],[DAY]]+1,1))),NA())</f>
        <v>42508</v>
      </c>
      <c r="M41" cm="1" vm="209">
        <f t="array" aca="1" ref="M41" ca="1">IFERROR(IF(T_CALC[[#This Row],[DAY]]="","",IF(AND(T_CALC[[#This Row],[DAY]]=C_N_TRADING_DAYS,$L$1&gt;C_MAX_HIST_DT),$M$1,INDEX(_xlfn.ANCHORARRAY($C$3),T_CALC[[#This Row],[DAY]]+1,3))),NA())</f>
        <v>50.48</v>
      </c>
      <c r="N41" cm="1" vm="210">
        <f t="array" aca="1" ref="N41" ca="1">IFERROR(IF(T_CALC[[#This Row],[DAY]]="","",IF(AND(T_CALC[[#This Row],[DAY]]=C_N_TRADING_DAYS,$L$1&gt;C_MAX_HIST_DT),$N$1,INDEX(_xlfn.ANCHORARRAY($C$3),T_CALC[[#This Row],[DAY]]+1,4))),NA())</f>
        <v>51.14</v>
      </c>
      <c r="O41" cm="1" vm="161">
        <f t="array" aca="1" ref="O41" ca="1">IFERROR(IF(T_CALC[[#This Row],[DAY]]="","",IF(AND(T_CALC[[#This Row],[DAY]]=C_N_TRADING_DAYS,$L$1&gt;C_MAX_HIST_DT),$O$1,INDEX(_xlfn.ANCHORARRAY($C$3),T_CALC[[#This Row],[DAY]]+1,5))),NA())</f>
        <v>50.3</v>
      </c>
      <c r="P41" cm="1" vm="211">
        <f t="array" aca="1" ref="P41" ca="1">IFERROR(IF(T_CALC[[#This Row],[DAY]]="","",IF(AND(T_CALC[[#This Row],[DAY]]=C_N_TRADING_DAYS,$L$1&gt;C_MAX_HIST_DT),$P$1,INDEX(_xlfn.ANCHORARRAY($C$3),T_CALC[[#This Row],[DAY]]+1,6))),NA())</f>
        <v>50.81</v>
      </c>
      <c r="Q41" cm="1" vm="208">
        <f t="array" aca="1" ref="Q41" ca="1">IFERROR(IF(T_CALC[[#This Row],[DAY]]="","",IF(AND(T_CALC[[#This Row],[DAY]]=C_N_TRADING_DAYS,$L$1&gt;C_MAX_HIST_DT),$Q$1,INDEX(_xlfn.ANCHORARRAY($C$3),T_CALC[[#This Row],[DAY]]+1,2))),NA())</f>
        <v>24907532</v>
      </c>
      <c r="R41" s="4" vm="211">
        <f ca="1">IFERROR(IF(I_SRC="Open",T_CALC[[#This Row],[Open]],IF(I_SRC="High",T_CALC[[#This Row],[High]],IF(I_SRC="low",T_CALC[[#This Row],[Low]],IF(I_SRC="Volume",T_CALC[[#This Row],[VOLUME]],T_CALC[[#This Row],[Close]])))),"")</f>
        <v>50.81</v>
      </c>
      <c r="S41" t="e" cm="1">
        <f t="array" aca="1" ref="S41" ca="1">IF(T_CALC[[#This Row],[DAY]]="","",IF(T_CALC[[#This Row],[DAY]]&gt;=I_MA_PER,
ROUND(SUMPRODUCT(OFFSET($Y$4,0,0,I_MA_PER),OFFSET(T_CALC[[#This Row],[Value]],-(I_MA_PER-1),0,I_MA_PER))/C_DEN,2),NA()))</f>
        <v>#N/A</v>
      </c>
      <c r="T41" s="4" t="e">
        <f ca="1">IF(T_CALC[[#This Row],[DAY]]="","",IF(T_CALC[[#This Row],[DAY]]&gt;=I_MA_PER,IF(AND(T_CALC[[#This Row],[Value]]&gt;T_CALC[[#This Row],[WMA]],R40&lt;=S40),"Buy",IF(AND(T_CALC[[#This Row],[Value]]&lt;T_CALC[[#This Row],[WMA]],R40&gt;=S40),"Sell","")),NA()))</f>
        <v>#N/A</v>
      </c>
      <c r="U41" s="4">
        <f ca="1">IFERROR(IF(T_CALC[[#This Row],[Signal]]="Buy",T_CALC[[#This Row],[Value]],-10000),-10000)</f>
        <v>-10000</v>
      </c>
      <c r="V41" s="4">
        <f ca="1">IFERROR(IF(T_CALC[[#This Row],[Signal]]="Sell",T_CALC[[#This Row],[Value]],-10000),-10000)</f>
        <v>-10000</v>
      </c>
      <c r="X41">
        <v>38</v>
      </c>
      <c r="Y41">
        <f t="shared" si="1"/>
        <v>38</v>
      </c>
    </row>
    <row r="42" spans="2:25" x14ac:dyDescent="0.2">
      <c r="B42">
        <v>39</v>
      </c>
      <c r="C42" vm="212">
        <f ca="1"/>
        <v>42509</v>
      </c>
      <c r="D42" vm="213">
        <f ca="1"/>
        <v>23842358</v>
      </c>
      <c r="E42" vm="214">
        <f ca="1"/>
        <v>50.47</v>
      </c>
      <c r="F42" vm="134">
        <f ca="1"/>
        <v>50.62</v>
      </c>
      <c r="G42" vm="215">
        <f ca="1"/>
        <v>49.82</v>
      </c>
      <c r="H42" vm="216">
        <f ca="1"/>
        <v>50.32</v>
      </c>
      <c r="K42">
        <f ca="1">IF(ROW(T_CALC[[#This Row],[DAY]])-ROW(T_CALC[[#Headers],[DAY]])&gt;C_N_TRADING_DAYS,"",ROW(T_CALC[[#This Row],[DAY]])-ROW(T_CALC[[#Headers],[DAY]]))</f>
        <v>39</v>
      </c>
      <c r="L42" s="2" cm="1" vm="212">
        <f t="array" aca="1" ref="L42" ca="1">IFERROR(IF(T_CALC[[#This Row],[DAY]]="","",IF(AND(T_CALC[[#This Row],[DAY]]=C_N_TRADING_DAYS,$L$1&gt;C_MAX_HIST_DT),$L$1,INDEX(_xlfn.ANCHORARRAY($C$3),T_CALC[[#This Row],[DAY]]+1,1))),NA())</f>
        <v>42509</v>
      </c>
      <c r="M42" cm="1" vm="214">
        <f t="array" aca="1" ref="M42" ca="1">IFERROR(IF(T_CALC[[#This Row],[DAY]]="","",IF(AND(T_CALC[[#This Row],[DAY]]=C_N_TRADING_DAYS,$L$1&gt;C_MAX_HIST_DT),$M$1,INDEX(_xlfn.ANCHORARRAY($C$3),T_CALC[[#This Row],[DAY]]+1,3))),NA())</f>
        <v>50.47</v>
      </c>
      <c r="N42" cm="1" vm="134">
        <f t="array" aca="1" ref="N42" ca="1">IFERROR(IF(T_CALC[[#This Row],[DAY]]="","",IF(AND(T_CALC[[#This Row],[DAY]]=C_N_TRADING_DAYS,$L$1&gt;C_MAX_HIST_DT),$N$1,INDEX(_xlfn.ANCHORARRAY($C$3),T_CALC[[#This Row],[DAY]]+1,4))),NA())</f>
        <v>50.62</v>
      </c>
      <c r="O42" cm="1" vm="215">
        <f t="array" aca="1" ref="O42" ca="1">IFERROR(IF(T_CALC[[#This Row],[DAY]]="","",IF(AND(T_CALC[[#This Row],[DAY]]=C_N_TRADING_DAYS,$L$1&gt;C_MAX_HIST_DT),$O$1,INDEX(_xlfn.ANCHORARRAY($C$3),T_CALC[[#This Row],[DAY]]+1,5))),NA())</f>
        <v>49.82</v>
      </c>
      <c r="P42" cm="1" vm="216">
        <f t="array" aca="1" ref="P42" ca="1">IFERROR(IF(T_CALC[[#This Row],[DAY]]="","",IF(AND(T_CALC[[#This Row],[DAY]]=C_N_TRADING_DAYS,$L$1&gt;C_MAX_HIST_DT),$P$1,INDEX(_xlfn.ANCHORARRAY($C$3),T_CALC[[#This Row],[DAY]]+1,6))),NA())</f>
        <v>50.32</v>
      </c>
      <c r="Q42" cm="1" vm="213">
        <f t="array" aca="1" ref="Q42" ca="1">IFERROR(IF(T_CALC[[#This Row],[DAY]]="","",IF(AND(T_CALC[[#This Row],[DAY]]=C_N_TRADING_DAYS,$L$1&gt;C_MAX_HIST_DT),$Q$1,INDEX(_xlfn.ANCHORARRAY($C$3),T_CALC[[#This Row],[DAY]]+1,2))),NA())</f>
        <v>23842358</v>
      </c>
      <c r="R42" s="4" vm="216">
        <f ca="1">IFERROR(IF(I_SRC="Open",T_CALC[[#This Row],[Open]],IF(I_SRC="High",T_CALC[[#This Row],[High]],IF(I_SRC="low",T_CALC[[#This Row],[Low]],IF(I_SRC="Volume",T_CALC[[#This Row],[VOLUME]],T_CALC[[#This Row],[Close]])))),"")</f>
        <v>50.32</v>
      </c>
      <c r="S42" t="e" cm="1">
        <f t="array" aca="1" ref="S42" ca="1">IF(T_CALC[[#This Row],[DAY]]="","",IF(T_CALC[[#This Row],[DAY]]&gt;=I_MA_PER,
ROUND(SUMPRODUCT(OFFSET($Y$4,0,0,I_MA_PER),OFFSET(T_CALC[[#This Row],[Value]],-(I_MA_PER-1),0,I_MA_PER))/C_DEN,2),NA()))</f>
        <v>#N/A</v>
      </c>
      <c r="T42" s="4" t="e">
        <f ca="1">IF(T_CALC[[#This Row],[DAY]]="","",IF(T_CALC[[#This Row],[DAY]]&gt;=I_MA_PER,IF(AND(T_CALC[[#This Row],[Value]]&gt;T_CALC[[#This Row],[WMA]],R41&lt;=S41),"Buy",IF(AND(T_CALC[[#This Row],[Value]]&lt;T_CALC[[#This Row],[WMA]],R41&gt;=S41),"Sell","")),NA()))</f>
        <v>#N/A</v>
      </c>
      <c r="U42" s="4">
        <f ca="1">IFERROR(IF(T_CALC[[#This Row],[Signal]]="Buy",T_CALC[[#This Row],[Value]],-10000),-10000)</f>
        <v>-10000</v>
      </c>
      <c r="V42" s="4">
        <f ca="1">IFERROR(IF(T_CALC[[#This Row],[Signal]]="Sell",T_CALC[[#This Row],[Value]],-10000),-10000)</f>
        <v>-10000</v>
      </c>
      <c r="X42">
        <v>39</v>
      </c>
      <c r="Y42">
        <f t="shared" si="1"/>
        <v>39</v>
      </c>
    </row>
    <row r="43" spans="2:25" x14ac:dyDescent="0.2">
      <c r="B43" s="4">
        <v>40</v>
      </c>
      <c r="C43" vm="217">
        <f ca="1"/>
        <v>42510</v>
      </c>
      <c r="D43" vm="218">
        <f ca="1"/>
        <v>23905769</v>
      </c>
      <c r="E43" vm="209">
        <f ca="1"/>
        <v>50.48</v>
      </c>
      <c r="F43" vm="219">
        <f ca="1"/>
        <v>51.22</v>
      </c>
      <c r="G43" vm="220">
        <f ca="1"/>
        <v>50.4</v>
      </c>
      <c r="H43" vm="134">
        <f ca="1"/>
        <v>50.62</v>
      </c>
      <c r="K43">
        <f ca="1">IF(ROW(T_CALC[[#This Row],[DAY]])-ROW(T_CALC[[#Headers],[DAY]])&gt;C_N_TRADING_DAYS,"",ROW(T_CALC[[#This Row],[DAY]])-ROW(T_CALC[[#Headers],[DAY]]))</f>
        <v>40</v>
      </c>
      <c r="L43" s="2" cm="1" vm="217">
        <f t="array" aca="1" ref="L43" ca="1">IFERROR(IF(T_CALC[[#This Row],[DAY]]="","",IF(AND(T_CALC[[#This Row],[DAY]]=C_N_TRADING_DAYS,$L$1&gt;C_MAX_HIST_DT),$L$1,INDEX(_xlfn.ANCHORARRAY($C$3),T_CALC[[#This Row],[DAY]]+1,1))),NA())</f>
        <v>42510</v>
      </c>
      <c r="M43" cm="1" vm="209">
        <f t="array" aca="1" ref="M43" ca="1">IFERROR(IF(T_CALC[[#This Row],[DAY]]="","",IF(AND(T_CALC[[#This Row],[DAY]]=C_N_TRADING_DAYS,$L$1&gt;C_MAX_HIST_DT),$M$1,INDEX(_xlfn.ANCHORARRAY($C$3),T_CALC[[#This Row],[DAY]]+1,3))),NA())</f>
        <v>50.48</v>
      </c>
      <c r="N43" cm="1" vm="219">
        <f t="array" aca="1" ref="N43" ca="1">IFERROR(IF(T_CALC[[#This Row],[DAY]]="","",IF(AND(T_CALC[[#This Row],[DAY]]=C_N_TRADING_DAYS,$L$1&gt;C_MAX_HIST_DT),$N$1,INDEX(_xlfn.ANCHORARRAY($C$3),T_CALC[[#This Row],[DAY]]+1,4))),NA())</f>
        <v>51.22</v>
      </c>
      <c r="O43" cm="1" vm="220">
        <f t="array" aca="1" ref="O43" ca="1">IFERROR(IF(T_CALC[[#This Row],[DAY]]="","",IF(AND(T_CALC[[#This Row],[DAY]]=C_N_TRADING_DAYS,$L$1&gt;C_MAX_HIST_DT),$O$1,INDEX(_xlfn.ANCHORARRAY($C$3),T_CALC[[#This Row],[DAY]]+1,5))),NA())</f>
        <v>50.4</v>
      </c>
      <c r="P43" cm="1" vm="134">
        <f t="array" aca="1" ref="P43" ca="1">IFERROR(IF(T_CALC[[#This Row],[DAY]]="","",IF(AND(T_CALC[[#This Row],[DAY]]=C_N_TRADING_DAYS,$L$1&gt;C_MAX_HIST_DT),$P$1,INDEX(_xlfn.ANCHORARRAY($C$3),T_CALC[[#This Row],[DAY]]+1,6))),NA())</f>
        <v>50.62</v>
      </c>
      <c r="Q43" cm="1" vm="218">
        <f t="array" aca="1" ref="Q43" ca="1">IFERROR(IF(T_CALC[[#This Row],[DAY]]="","",IF(AND(T_CALC[[#This Row],[DAY]]=C_N_TRADING_DAYS,$L$1&gt;C_MAX_HIST_DT),$Q$1,INDEX(_xlfn.ANCHORARRAY($C$3),T_CALC[[#This Row],[DAY]]+1,2))),NA())</f>
        <v>23905769</v>
      </c>
      <c r="R43" s="4" vm="134">
        <f ca="1">IFERROR(IF(I_SRC="Open",T_CALC[[#This Row],[Open]],IF(I_SRC="High",T_CALC[[#This Row],[High]],IF(I_SRC="low",T_CALC[[#This Row],[Low]],IF(I_SRC="Volume",T_CALC[[#This Row],[VOLUME]],T_CALC[[#This Row],[Close]])))),"")</f>
        <v>50.62</v>
      </c>
      <c r="S43" t="e" cm="1">
        <f t="array" aca="1" ref="S43" ca="1">IF(T_CALC[[#This Row],[DAY]]="","",IF(T_CALC[[#This Row],[DAY]]&gt;=I_MA_PER,
ROUND(SUMPRODUCT(OFFSET($Y$4,0,0,I_MA_PER),OFFSET(T_CALC[[#This Row],[Value]],-(I_MA_PER-1),0,I_MA_PER))/C_DEN,2),NA()))</f>
        <v>#N/A</v>
      </c>
      <c r="T43" s="4" t="e">
        <f ca="1">IF(T_CALC[[#This Row],[DAY]]="","",IF(T_CALC[[#This Row],[DAY]]&gt;=I_MA_PER,IF(AND(T_CALC[[#This Row],[Value]]&gt;T_CALC[[#This Row],[WMA]],R42&lt;=S42),"Buy",IF(AND(T_CALC[[#This Row],[Value]]&lt;T_CALC[[#This Row],[WMA]],R42&gt;=S42),"Sell","")),NA()))</f>
        <v>#N/A</v>
      </c>
      <c r="U43" s="4">
        <f ca="1">IFERROR(IF(T_CALC[[#This Row],[Signal]]="Buy",T_CALC[[#This Row],[Value]],-10000),-10000)</f>
        <v>-10000</v>
      </c>
      <c r="V43" s="4">
        <f ca="1">IFERROR(IF(T_CALC[[#This Row],[Signal]]="Sell",T_CALC[[#This Row],[Value]],-10000),-10000)</f>
        <v>-10000</v>
      </c>
      <c r="X43">
        <v>40</v>
      </c>
      <c r="Y43">
        <f t="shared" si="1"/>
        <v>40</v>
      </c>
    </row>
    <row r="44" spans="2:25" x14ac:dyDescent="0.2">
      <c r="B44">
        <v>41</v>
      </c>
      <c r="C44" vm="221">
        <f ca="1"/>
        <v>42513</v>
      </c>
      <c r="D44" vm="222">
        <f ca="1"/>
        <v>26118720</v>
      </c>
      <c r="E44" vm="223">
        <f ca="1"/>
        <v>50.6</v>
      </c>
      <c r="F44" vm="224">
        <f ca="1"/>
        <v>50.68</v>
      </c>
      <c r="G44" vm="225">
        <f ca="1"/>
        <v>49.98</v>
      </c>
      <c r="H44" vm="226">
        <f ca="1"/>
        <v>50.03</v>
      </c>
      <c r="K44">
        <f ca="1">IF(ROW(T_CALC[[#This Row],[DAY]])-ROW(T_CALC[[#Headers],[DAY]])&gt;C_N_TRADING_DAYS,"",ROW(T_CALC[[#This Row],[DAY]])-ROW(T_CALC[[#Headers],[DAY]]))</f>
        <v>41</v>
      </c>
      <c r="L44" s="2" cm="1" vm="221">
        <f t="array" aca="1" ref="L44" ca="1">IFERROR(IF(T_CALC[[#This Row],[DAY]]="","",IF(AND(T_CALC[[#This Row],[DAY]]=C_N_TRADING_DAYS,$L$1&gt;C_MAX_HIST_DT),$L$1,INDEX(_xlfn.ANCHORARRAY($C$3),T_CALC[[#This Row],[DAY]]+1,1))),NA())</f>
        <v>42513</v>
      </c>
      <c r="M44" cm="1" vm="223">
        <f t="array" aca="1" ref="M44" ca="1">IFERROR(IF(T_CALC[[#This Row],[DAY]]="","",IF(AND(T_CALC[[#This Row],[DAY]]=C_N_TRADING_DAYS,$L$1&gt;C_MAX_HIST_DT),$M$1,INDEX(_xlfn.ANCHORARRAY($C$3),T_CALC[[#This Row],[DAY]]+1,3))),NA())</f>
        <v>50.6</v>
      </c>
      <c r="N44" cm="1" vm="224">
        <f t="array" aca="1" ref="N44" ca="1">IFERROR(IF(T_CALC[[#This Row],[DAY]]="","",IF(AND(T_CALC[[#This Row],[DAY]]=C_N_TRADING_DAYS,$L$1&gt;C_MAX_HIST_DT),$N$1,INDEX(_xlfn.ANCHORARRAY($C$3),T_CALC[[#This Row],[DAY]]+1,4))),NA())</f>
        <v>50.68</v>
      </c>
      <c r="O44" cm="1" vm="225">
        <f t="array" aca="1" ref="O44" ca="1">IFERROR(IF(T_CALC[[#This Row],[DAY]]="","",IF(AND(T_CALC[[#This Row],[DAY]]=C_N_TRADING_DAYS,$L$1&gt;C_MAX_HIST_DT),$O$1,INDEX(_xlfn.ANCHORARRAY($C$3),T_CALC[[#This Row],[DAY]]+1,5))),NA())</f>
        <v>49.98</v>
      </c>
      <c r="P44" cm="1" vm="226">
        <f t="array" aca="1" ref="P44" ca="1">IFERROR(IF(T_CALC[[#This Row],[DAY]]="","",IF(AND(T_CALC[[#This Row],[DAY]]=C_N_TRADING_DAYS,$L$1&gt;C_MAX_HIST_DT),$P$1,INDEX(_xlfn.ANCHORARRAY($C$3),T_CALC[[#This Row],[DAY]]+1,6))),NA())</f>
        <v>50.03</v>
      </c>
      <c r="Q44" cm="1" vm="222">
        <f t="array" aca="1" ref="Q44" ca="1">IFERROR(IF(T_CALC[[#This Row],[DAY]]="","",IF(AND(T_CALC[[#This Row],[DAY]]=C_N_TRADING_DAYS,$L$1&gt;C_MAX_HIST_DT),$Q$1,INDEX(_xlfn.ANCHORARRAY($C$3),T_CALC[[#This Row],[DAY]]+1,2))),NA())</f>
        <v>26118720</v>
      </c>
      <c r="R44" s="4" vm="226">
        <f ca="1">IFERROR(IF(I_SRC="Open",T_CALC[[#This Row],[Open]],IF(I_SRC="High",T_CALC[[#This Row],[High]],IF(I_SRC="low",T_CALC[[#This Row],[Low]],IF(I_SRC="Volume",T_CALC[[#This Row],[VOLUME]],T_CALC[[#This Row],[Close]])))),"")</f>
        <v>50.03</v>
      </c>
      <c r="S44" t="e" cm="1">
        <f t="array" aca="1" ref="S44" ca="1">IF(T_CALC[[#This Row],[DAY]]="","",IF(T_CALC[[#This Row],[DAY]]&gt;=I_MA_PER,
ROUND(SUMPRODUCT(OFFSET($Y$4,0,0,I_MA_PER),OFFSET(T_CALC[[#This Row],[Value]],-(I_MA_PER-1),0,I_MA_PER))/C_DEN,2),NA()))</f>
        <v>#N/A</v>
      </c>
      <c r="T44" s="4" t="e">
        <f ca="1">IF(T_CALC[[#This Row],[DAY]]="","",IF(T_CALC[[#This Row],[DAY]]&gt;=I_MA_PER,IF(AND(T_CALC[[#This Row],[Value]]&gt;T_CALC[[#This Row],[WMA]],R43&lt;=S43),"Buy",IF(AND(T_CALC[[#This Row],[Value]]&lt;T_CALC[[#This Row],[WMA]],R43&gt;=S43),"Sell","")),NA()))</f>
        <v>#N/A</v>
      </c>
      <c r="U44" s="4">
        <f ca="1">IFERROR(IF(T_CALC[[#This Row],[Signal]]="Buy",T_CALC[[#This Row],[Value]],-10000),-10000)</f>
        <v>-10000</v>
      </c>
      <c r="V44" s="4">
        <f ca="1">IFERROR(IF(T_CALC[[#This Row],[Signal]]="Sell",T_CALC[[#This Row],[Value]],-10000),-10000)</f>
        <v>-10000</v>
      </c>
      <c r="X44">
        <v>41</v>
      </c>
      <c r="Y44">
        <f t="shared" si="1"/>
        <v>41</v>
      </c>
    </row>
    <row r="45" spans="2:25" x14ac:dyDescent="0.2">
      <c r="B45">
        <v>42</v>
      </c>
      <c r="C45" vm="227">
        <f ca="1"/>
        <v>42514</v>
      </c>
      <c r="D45" vm="228">
        <f ca="1"/>
        <v>34757944</v>
      </c>
      <c r="E45" vm="229">
        <f ca="1"/>
        <v>50.7</v>
      </c>
      <c r="F45" vm="230">
        <f ca="1"/>
        <v>51.71</v>
      </c>
      <c r="G45" vm="220">
        <f ca="1"/>
        <v>50.4</v>
      </c>
      <c r="H45" vm="231">
        <f ca="1"/>
        <v>51.59</v>
      </c>
      <c r="K45">
        <f ca="1">IF(ROW(T_CALC[[#This Row],[DAY]])-ROW(T_CALC[[#Headers],[DAY]])&gt;C_N_TRADING_DAYS,"",ROW(T_CALC[[#This Row],[DAY]])-ROW(T_CALC[[#Headers],[DAY]]))</f>
        <v>42</v>
      </c>
      <c r="L45" s="2" cm="1" vm="227">
        <f t="array" aca="1" ref="L45" ca="1">IFERROR(IF(T_CALC[[#This Row],[DAY]]="","",IF(AND(T_CALC[[#This Row],[DAY]]=C_N_TRADING_DAYS,$L$1&gt;C_MAX_HIST_DT),$L$1,INDEX(_xlfn.ANCHORARRAY($C$3),T_CALC[[#This Row],[DAY]]+1,1))),NA())</f>
        <v>42514</v>
      </c>
      <c r="M45" cm="1" vm="229">
        <f t="array" aca="1" ref="M45" ca="1">IFERROR(IF(T_CALC[[#This Row],[DAY]]="","",IF(AND(T_CALC[[#This Row],[DAY]]=C_N_TRADING_DAYS,$L$1&gt;C_MAX_HIST_DT),$M$1,INDEX(_xlfn.ANCHORARRAY($C$3),T_CALC[[#This Row],[DAY]]+1,3))),NA())</f>
        <v>50.7</v>
      </c>
      <c r="N45" cm="1" vm="230">
        <f t="array" aca="1" ref="N45" ca="1">IFERROR(IF(T_CALC[[#This Row],[DAY]]="","",IF(AND(T_CALC[[#This Row],[DAY]]=C_N_TRADING_DAYS,$L$1&gt;C_MAX_HIST_DT),$N$1,INDEX(_xlfn.ANCHORARRAY($C$3),T_CALC[[#This Row],[DAY]]+1,4))),NA())</f>
        <v>51.71</v>
      </c>
      <c r="O45" cm="1" vm="220">
        <f t="array" aca="1" ref="O45" ca="1">IFERROR(IF(T_CALC[[#This Row],[DAY]]="","",IF(AND(T_CALC[[#This Row],[DAY]]=C_N_TRADING_DAYS,$L$1&gt;C_MAX_HIST_DT),$O$1,INDEX(_xlfn.ANCHORARRAY($C$3),T_CALC[[#This Row],[DAY]]+1,5))),NA())</f>
        <v>50.4</v>
      </c>
      <c r="P45" cm="1" vm="231">
        <f t="array" aca="1" ref="P45" ca="1">IFERROR(IF(T_CALC[[#This Row],[DAY]]="","",IF(AND(T_CALC[[#This Row],[DAY]]=C_N_TRADING_DAYS,$L$1&gt;C_MAX_HIST_DT),$P$1,INDEX(_xlfn.ANCHORARRAY($C$3),T_CALC[[#This Row],[DAY]]+1,6))),NA())</f>
        <v>51.59</v>
      </c>
      <c r="Q45" cm="1" vm="228">
        <f t="array" aca="1" ref="Q45" ca="1">IFERROR(IF(T_CALC[[#This Row],[DAY]]="","",IF(AND(T_CALC[[#This Row],[DAY]]=C_N_TRADING_DAYS,$L$1&gt;C_MAX_HIST_DT),$Q$1,INDEX(_xlfn.ANCHORARRAY($C$3),T_CALC[[#This Row],[DAY]]+1,2))),NA())</f>
        <v>34757944</v>
      </c>
      <c r="R45" s="4" vm="231">
        <f ca="1">IFERROR(IF(I_SRC="Open",T_CALC[[#This Row],[Open]],IF(I_SRC="High",T_CALC[[#This Row],[High]],IF(I_SRC="low",T_CALC[[#This Row],[Low]],IF(I_SRC="Volume",T_CALC[[#This Row],[VOLUME]],T_CALC[[#This Row],[Close]])))),"")</f>
        <v>51.59</v>
      </c>
      <c r="S45" t="e" cm="1">
        <f t="array" aca="1" ref="S45" ca="1">IF(T_CALC[[#This Row],[DAY]]="","",IF(T_CALC[[#This Row],[DAY]]&gt;=I_MA_PER,
ROUND(SUMPRODUCT(OFFSET($Y$4,0,0,I_MA_PER),OFFSET(T_CALC[[#This Row],[Value]],-(I_MA_PER-1),0,I_MA_PER))/C_DEN,2),NA()))</f>
        <v>#N/A</v>
      </c>
      <c r="T45" s="4" t="e">
        <f ca="1">IF(T_CALC[[#This Row],[DAY]]="","",IF(T_CALC[[#This Row],[DAY]]&gt;=I_MA_PER,IF(AND(T_CALC[[#This Row],[Value]]&gt;T_CALC[[#This Row],[WMA]],R44&lt;=S44),"Buy",IF(AND(T_CALC[[#This Row],[Value]]&lt;T_CALC[[#This Row],[WMA]],R44&gt;=S44),"Sell","")),NA()))</f>
        <v>#N/A</v>
      </c>
      <c r="U45" s="4">
        <f ca="1">IFERROR(IF(T_CALC[[#This Row],[Signal]]="Buy",T_CALC[[#This Row],[Value]],-10000),-10000)</f>
        <v>-10000</v>
      </c>
      <c r="V45" s="4">
        <f ca="1">IFERROR(IF(T_CALC[[#This Row],[Signal]]="Sell",T_CALC[[#This Row],[Value]],-10000),-10000)</f>
        <v>-10000</v>
      </c>
      <c r="X45">
        <v>42</v>
      </c>
      <c r="Y45">
        <f t="shared" si="1"/>
        <v>42</v>
      </c>
    </row>
    <row r="46" spans="2:25" x14ac:dyDescent="0.2">
      <c r="B46" s="4">
        <v>43</v>
      </c>
      <c r="C46" vm="232">
        <f ca="1"/>
        <v>42515</v>
      </c>
      <c r="D46" vm="233">
        <f ca="1"/>
        <v>24204566</v>
      </c>
      <c r="E46" vm="234">
        <f ca="1"/>
        <v>51.92</v>
      </c>
      <c r="F46" vm="235">
        <f ca="1"/>
        <v>52.49</v>
      </c>
      <c r="G46" vm="236">
        <f ca="1"/>
        <v>51.79</v>
      </c>
      <c r="H46" vm="237">
        <f ca="1"/>
        <v>52.12</v>
      </c>
      <c r="K46">
        <f ca="1">IF(ROW(T_CALC[[#This Row],[DAY]])-ROW(T_CALC[[#Headers],[DAY]])&gt;C_N_TRADING_DAYS,"",ROW(T_CALC[[#This Row],[DAY]])-ROW(T_CALC[[#Headers],[DAY]]))</f>
        <v>43</v>
      </c>
      <c r="L46" s="2" cm="1" vm="232">
        <f t="array" aca="1" ref="L46" ca="1">IFERROR(IF(T_CALC[[#This Row],[DAY]]="","",IF(AND(T_CALC[[#This Row],[DAY]]=C_N_TRADING_DAYS,$L$1&gt;C_MAX_HIST_DT),$L$1,INDEX(_xlfn.ANCHORARRAY($C$3),T_CALC[[#This Row],[DAY]]+1,1))),NA())</f>
        <v>42515</v>
      </c>
      <c r="M46" cm="1" vm="234">
        <f t="array" aca="1" ref="M46" ca="1">IFERROR(IF(T_CALC[[#This Row],[DAY]]="","",IF(AND(T_CALC[[#This Row],[DAY]]=C_N_TRADING_DAYS,$L$1&gt;C_MAX_HIST_DT),$M$1,INDEX(_xlfn.ANCHORARRAY($C$3),T_CALC[[#This Row],[DAY]]+1,3))),NA())</f>
        <v>51.92</v>
      </c>
      <c r="N46" cm="1" vm="235">
        <f t="array" aca="1" ref="N46" ca="1">IFERROR(IF(T_CALC[[#This Row],[DAY]]="","",IF(AND(T_CALC[[#This Row],[DAY]]=C_N_TRADING_DAYS,$L$1&gt;C_MAX_HIST_DT),$N$1,INDEX(_xlfn.ANCHORARRAY($C$3),T_CALC[[#This Row],[DAY]]+1,4))),NA())</f>
        <v>52.49</v>
      </c>
      <c r="O46" cm="1" vm="236">
        <f t="array" aca="1" ref="O46" ca="1">IFERROR(IF(T_CALC[[#This Row],[DAY]]="","",IF(AND(T_CALC[[#This Row],[DAY]]=C_N_TRADING_DAYS,$L$1&gt;C_MAX_HIST_DT),$O$1,INDEX(_xlfn.ANCHORARRAY($C$3),T_CALC[[#This Row],[DAY]]+1,5))),NA())</f>
        <v>51.79</v>
      </c>
      <c r="P46" cm="1" vm="237">
        <f t="array" aca="1" ref="P46" ca="1">IFERROR(IF(T_CALC[[#This Row],[DAY]]="","",IF(AND(T_CALC[[#This Row],[DAY]]=C_N_TRADING_DAYS,$L$1&gt;C_MAX_HIST_DT),$P$1,INDEX(_xlfn.ANCHORARRAY($C$3),T_CALC[[#This Row],[DAY]]+1,6))),NA())</f>
        <v>52.12</v>
      </c>
      <c r="Q46" cm="1" vm="233">
        <f t="array" aca="1" ref="Q46" ca="1">IFERROR(IF(T_CALC[[#This Row],[DAY]]="","",IF(AND(T_CALC[[#This Row],[DAY]]=C_N_TRADING_DAYS,$L$1&gt;C_MAX_HIST_DT),$Q$1,INDEX(_xlfn.ANCHORARRAY($C$3),T_CALC[[#This Row],[DAY]]+1,2))),NA())</f>
        <v>24204566</v>
      </c>
      <c r="R46" s="4" vm="237">
        <f ca="1">IFERROR(IF(I_SRC="Open",T_CALC[[#This Row],[Open]],IF(I_SRC="High",T_CALC[[#This Row],[High]],IF(I_SRC="low",T_CALC[[#This Row],[Low]],IF(I_SRC="Volume",T_CALC[[#This Row],[VOLUME]],T_CALC[[#This Row],[Close]])))),"")</f>
        <v>52.12</v>
      </c>
      <c r="S46" t="e" cm="1">
        <f t="array" aca="1" ref="S46" ca="1">IF(T_CALC[[#This Row],[DAY]]="","",IF(T_CALC[[#This Row],[DAY]]&gt;=I_MA_PER,
ROUND(SUMPRODUCT(OFFSET($Y$4,0,0,I_MA_PER),OFFSET(T_CALC[[#This Row],[Value]],-(I_MA_PER-1),0,I_MA_PER))/C_DEN,2),NA()))</f>
        <v>#N/A</v>
      </c>
      <c r="T46" s="4" t="e">
        <f ca="1">IF(T_CALC[[#This Row],[DAY]]="","",IF(T_CALC[[#This Row],[DAY]]&gt;=I_MA_PER,IF(AND(T_CALC[[#This Row],[Value]]&gt;T_CALC[[#This Row],[WMA]],R45&lt;=S45),"Buy",IF(AND(T_CALC[[#This Row],[Value]]&lt;T_CALC[[#This Row],[WMA]],R45&gt;=S45),"Sell","")),NA()))</f>
        <v>#N/A</v>
      </c>
      <c r="U46" s="4">
        <f ca="1">IFERROR(IF(T_CALC[[#This Row],[Signal]]="Buy",T_CALC[[#This Row],[Value]],-10000),-10000)</f>
        <v>-10000</v>
      </c>
      <c r="V46" s="4">
        <f ca="1">IFERROR(IF(T_CALC[[#This Row],[Signal]]="Sell",T_CALC[[#This Row],[Value]],-10000),-10000)</f>
        <v>-10000</v>
      </c>
      <c r="X46">
        <v>43</v>
      </c>
      <c r="Y46">
        <f t="shared" si="1"/>
        <v>43</v>
      </c>
    </row>
    <row r="47" spans="2:25" x14ac:dyDescent="0.2">
      <c r="B47">
        <v>44</v>
      </c>
      <c r="C47" vm="238">
        <f ca="1"/>
        <v>42516</v>
      </c>
      <c r="D47" vm="239">
        <f ca="1"/>
        <v>24335223</v>
      </c>
      <c r="E47" vm="240">
        <f ca="1"/>
        <v>51.93</v>
      </c>
      <c r="F47" vm="241">
        <f ca="1"/>
        <v>51.979300000000002</v>
      </c>
      <c r="G47" vm="242">
        <f ca="1"/>
        <v>51.36</v>
      </c>
      <c r="H47" vm="243">
        <f ca="1"/>
        <v>51.89</v>
      </c>
      <c r="K47">
        <f ca="1">IF(ROW(T_CALC[[#This Row],[DAY]])-ROW(T_CALC[[#Headers],[DAY]])&gt;C_N_TRADING_DAYS,"",ROW(T_CALC[[#This Row],[DAY]])-ROW(T_CALC[[#Headers],[DAY]]))</f>
        <v>44</v>
      </c>
      <c r="L47" s="2" cm="1" vm="238">
        <f t="array" aca="1" ref="L47" ca="1">IFERROR(IF(T_CALC[[#This Row],[DAY]]="","",IF(AND(T_CALC[[#This Row],[DAY]]=C_N_TRADING_DAYS,$L$1&gt;C_MAX_HIST_DT),$L$1,INDEX(_xlfn.ANCHORARRAY($C$3),T_CALC[[#This Row],[DAY]]+1,1))),NA())</f>
        <v>42516</v>
      </c>
      <c r="M47" cm="1" vm="240">
        <f t="array" aca="1" ref="M47" ca="1">IFERROR(IF(T_CALC[[#This Row],[DAY]]="","",IF(AND(T_CALC[[#This Row],[DAY]]=C_N_TRADING_DAYS,$L$1&gt;C_MAX_HIST_DT),$M$1,INDEX(_xlfn.ANCHORARRAY($C$3),T_CALC[[#This Row],[DAY]]+1,3))),NA())</f>
        <v>51.93</v>
      </c>
      <c r="N47" cm="1" vm="241">
        <f t="array" aca="1" ref="N47" ca="1">IFERROR(IF(T_CALC[[#This Row],[DAY]]="","",IF(AND(T_CALC[[#This Row],[DAY]]=C_N_TRADING_DAYS,$L$1&gt;C_MAX_HIST_DT),$N$1,INDEX(_xlfn.ANCHORARRAY($C$3),T_CALC[[#This Row],[DAY]]+1,4))),NA())</f>
        <v>51.979300000000002</v>
      </c>
      <c r="O47" cm="1" vm="242">
        <f t="array" aca="1" ref="O47" ca="1">IFERROR(IF(T_CALC[[#This Row],[DAY]]="","",IF(AND(T_CALC[[#This Row],[DAY]]=C_N_TRADING_DAYS,$L$1&gt;C_MAX_HIST_DT),$O$1,INDEX(_xlfn.ANCHORARRAY($C$3),T_CALC[[#This Row],[DAY]]+1,5))),NA())</f>
        <v>51.36</v>
      </c>
      <c r="P47" cm="1" vm="243">
        <f t="array" aca="1" ref="P47" ca="1">IFERROR(IF(T_CALC[[#This Row],[DAY]]="","",IF(AND(T_CALC[[#This Row],[DAY]]=C_N_TRADING_DAYS,$L$1&gt;C_MAX_HIST_DT),$P$1,INDEX(_xlfn.ANCHORARRAY($C$3),T_CALC[[#This Row],[DAY]]+1,6))),NA())</f>
        <v>51.89</v>
      </c>
      <c r="Q47" cm="1" vm="239">
        <f t="array" aca="1" ref="Q47" ca="1">IFERROR(IF(T_CALC[[#This Row],[DAY]]="","",IF(AND(T_CALC[[#This Row],[DAY]]=C_N_TRADING_DAYS,$L$1&gt;C_MAX_HIST_DT),$Q$1,INDEX(_xlfn.ANCHORARRAY($C$3),T_CALC[[#This Row],[DAY]]+1,2))),NA())</f>
        <v>24335223</v>
      </c>
      <c r="R47" s="4" vm="243">
        <f ca="1">IFERROR(IF(I_SRC="Open",T_CALC[[#This Row],[Open]],IF(I_SRC="High",T_CALC[[#This Row],[High]],IF(I_SRC="low",T_CALC[[#This Row],[Low]],IF(I_SRC="Volume",T_CALC[[#This Row],[VOLUME]],T_CALC[[#This Row],[Close]])))),"")</f>
        <v>51.89</v>
      </c>
      <c r="S47" t="e" cm="1">
        <f t="array" aca="1" ref="S47" ca="1">IF(T_CALC[[#This Row],[DAY]]="","",IF(T_CALC[[#This Row],[DAY]]&gt;=I_MA_PER,
ROUND(SUMPRODUCT(OFFSET($Y$4,0,0,I_MA_PER),OFFSET(T_CALC[[#This Row],[Value]],-(I_MA_PER-1),0,I_MA_PER))/C_DEN,2),NA()))</f>
        <v>#N/A</v>
      </c>
      <c r="T47" s="4" t="e">
        <f ca="1">IF(T_CALC[[#This Row],[DAY]]="","",IF(T_CALC[[#This Row],[DAY]]&gt;=I_MA_PER,IF(AND(T_CALC[[#This Row],[Value]]&gt;T_CALC[[#This Row],[WMA]],R46&lt;=S46),"Buy",IF(AND(T_CALC[[#This Row],[Value]]&lt;T_CALC[[#This Row],[WMA]],R46&gt;=S46),"Sell","")),NA()))</f>
        <v>#N/A</v>
      </c>
      <c r="U47" s="4">
        <f ca="1">IFERROR(IF(T_CALC[[#This Row],[Signal]]="Buy",T_CALC[[#This Row],[Value]],-10000),-10000)</f>
        <v>-10000</v>
      </c>
      <c r="V47" s="4">
        <f ca="1">IFERROR(IF(T_CALC[[#This Row],[Signal]]="Sell",T_CALC[[#This Row],[Value]],-10000),-10000)</f>
        <v>-10000</v>
      </c>
      <c r="X47">
        <v>44</v>
      </c>
      <c r="Y47">
        <f t="shared" si="1"/>
        <v>44</v>
      </c>
    </row>
    <row r="48" spans="2:25" x14ac:dyDescent="0.2">
      <c r="B48">
        <v>45</v>
      </c>
      <c r="C48" vm="244">
        <f ca="1"/>
        <v>42517</v>
      </c>
      <c r="D48" vm="245">
        <f ca="1"/>
        <v>17721438</v>
      </c>
      <c r="E48" vm="234">
        <f ca="1"/>
        <v>51.92</v>
      </c>
      <c r="F48" vm="246">
        <f ca="1"/>
        <v>52.32</v>
      </c>
      <c r="G48" vm="247">
        <f ca="1"/>
        <v>51.77</v>
      </c>
      <c r="H48" vm="246">
        <f ca="1"/>
        <v>52.32</v>
      </c>
      <c r="K48">
        <f ca="1">IF(ROW(T_CALC[[#This Row],[DAY]])-ROW(T_CALC[[#Headers],[DAY]])&gt;C_N_TRADING_DAYS,"",ROW(T_CALC[[#This Row],[DAY]])-ROW(T_CALC[[#Headers],[DAY]]))</f>
        <v>45</v>
      </c>
      <c r="L48" s="2" cm="1" vm="244">
        <f t="array" aca="1" ref="L48" ca="1">IFERROR(IF(T_CALC[[#This Row],[DAY]]="","",IF(AND(T_CALC[[#This Row],[DAY]]=C_N_TRADING_DAYS,$L$1&gt;C_MAX_HIST_DT),$L$1,INDEX(_xlfn.ANCHORARRAY($C$3),T_CALC[[#This Row],[DAY]]+1,1))),NA())</f>
        <v>42517</v>
      </c>
      <c r="M48" cm="1" vm="234">
        <f t="array" aca="1" ref="M48" ca="1">IFERROR(IF(T_CALC[[#This Row],[DAY]]="","",IF(AND(T_CALC[[#This Row],[DAY]]=C_N_TRADING_DAYS,$L$1&gt;C_MAX_HIST_DT),$M$1,INDEX(_xlfn.ANCHORARRAY($C$3),T_CALC[[#This Row],[DAY]]+1,3))),NA())</f>
        <v>51.92</v>
      </c>
      <c r="N48" cm="1" vm="246">
        <f t="array" aca="1" ref="N48" ca="1">IFERROR(IF(T_CALC[[#This Row],[DAY]]="","",IF(AND(T_CALC[[#This Row],[DAY]]=C_N_TRADING_DAYS,$L$1&gt;C_MAX_HIST_DT),$N$1,INDEX(_xlfn.ANCHORARRAY($C$3),T_CALC[[#This Row],[DAY]]+1,4))),NA())</f>
        <v>52.32</v>
      </c>
      <c r="O48" cm="1" vm="247">
        <f t="array" aca="1" ref="O48" ca="1">IFERROR(IF(T_CALC[[#This Row],[DAY]]="","",IF(AND(T_CALC[[#This Row],[DAY]]=C_N_TRADING_DAYS,$L$1&gt;C_MAX_HIST_DT),$O$1,INDEX(_xlfn.ANCHORARRAY($C$3),T_CALC[[#This Row],[DAY]]+1,5))),NA())</f>
        <v>51.77</v>
      </c>
      <c r="P48" cm="1" vm="246">
        <f t="array" aca="1" ref="P48" ca="1">IFERROR(IF(T_CALC[[#This Row],[DAY]]="","",IF(AND(T_CALC[[#This Row],[DAY]]=C_N_TRADING_DAYS,$L$1&gt;C_MAX_HIST_DT),$P$1,INDEX(_xlfn.ANCHORARRAY($C$3),T_CALC[[#This Row],[DAY]]+1,6))),NA())</f>
        <v>52.32</v>
      </c>
      <c r="Q48" cm="1" vm="245">
        <f t="array" aca="1" ref="Q48" ca="1">IFERROR(IF(T_CALC[[#This Row],[DAY]]="","",IF(AND(T_CALC[[#This Row],[DAY]]=C_N_TRADING_DAYS,$L$1&gt;C_MAX_HIST_DT),$Q$1,INDEX(_xlfn.ANCHORARRAY($C$3),T_CALC[[#This Row],[DAY]]+1,2))),NA())</f>
        <v>17721438</v>
      </c>
      <c r="R48" s="4" vm="246">
        <f ca="1">IFERROR(IF(I_SRC="Open",T_CALC[[#This Row],[Open]],IF(I_SRC="High",T_CALC[[#This Row],[High]],IF(I_SRC="low",T_CALC[[#This Row],[Low]],IF(I_SRC="Volume",T_CALC[[#This Row],[VOLUME]],T_CALC[[#This Row],[Close]])))),"")</f>
        <v>52.32</v>
      </c>
      <c r="S48" t="e" cm="1">
        <f t="array" aca="1" ref="S48" ca="1">IF(T_CALC[[#This Row],[DAY]]="","",IF(T_CALC[[#This Row],[DAY]]&gt;=I_MA_PER,
ROUND(SUMPRODUCT(OFFSET($Y$4,0,0,I_MA_PER),OFFSET(T_CALC[[#This Row],[Value]],-(I_MA_PER-1),0,I_MA_PER))/C_DEN,2),NA()))</f>
        <v>#N/A</v>
      </c>
      <c r="T48" s="4" t="e">
        <f ca="1">IF(T_CALC[[#This Row],[DAY]]="","",IF(T_CALC[[#This Row],[DAY]]&gt;=I_MA_PER,IF(AND(T_CALC[[#This Row],[Value]]&gt;T_CALC[[#This Row],[WMA]],R47&lt;=S47),"Buy",IF(AND(T_CALC[[#This Row],[Value]]&lt;T_CALC[[#This Row],[WMA]],R47&gt;=S47),"Sell","")),NA()))</f>
        <v>#N/A</v>
      </c>
      <c r="U48" s="4">
        <f ca="1">IFERROR(IF(T_CALC[[#This Row],[Signal]]="Buy",T_CALC[[#This Row],[Value]],-10000),-10000)</f>
        <v>-10000</v>
      </c>
      <c r="V48" s="4">
        <f ca="1">IFERROR(IF(T_CALC[[#This Row],[Signal]]="Sell",T_CALC[[#This Row],[Value]],-10000),-10000)</f>
        <v>-10000</v>
      </c>
      <c r="X48">
        <v>45</v>
      </c>
      <c r="Y48">
        <f t="shared" si="1"/>
        <v>45</v>
      </c>
    </row>
    <row r="49" spans="2:25" x14ac:dyDescent="0.2">
      <c r="B49" s="4">
        <v>46</v>
      </c>
      <c r="C49" vm="248">
        <f ca="1"/>
        <v>42521</v>
      </c>
      <c r="D49" vm="249">
        <f ca="1"/>
        <v>37653081</v>
      </c>
      <c r="E49" vm="122">
        <f ca="1"/>
        <v>52.26</v>
      </c>
      <c r="F49" vm="250">
        <f ca="1"/>
        <v>53</v>
      </c>
      <c r="G49" vm="251">
        <f ca="1"/>
        <v>52.08</v>
      </c>
      <c r="H49" vm="250">
        <f ca="1"/>
        <v>53</v>
      </c>
      <c r="K49">
        <f ca="1">IF(ROW(T_CALC[[#This Row],[DAY]])-ROW(T_CALC[[#Headers],[DAY]])&gt;C_N_TRADING_DAYS,"",ROW(T_CALC[[#This Row],[DAY]])-ROW(T_CALC[[#Headers],[DAY]]))</f>
        <v>46</v>
      </c>
      <c r="L49" s="2" cm="1" vm="248">
        <f t="array" aca="1" ref="L49" ca="1">IFERROR(IF(T_CALC[[#This Row],[DAY]]="","",IF(AND(T_CALC[[#This Row],[DAY]]=C_N_TRADING_DAYS,$L$1&gt;C_MAX_HIST_DT),$L$1,INDEX(_xlfn.ANCHORARRAY($C$3),T_CALC[[#This Row],[DAY]]+1,1))),NA())</f>
        <v>42521</v>
      </c>
      <c r="M49" cm="1" vm="122">
        <f t="array" aca="1" ref="M49" ca="1">IFERROR(IF(T_CALC[[#This Row],[DAY]]="","",IF(AND(T_CALC[[#This Row],[DAY]]=C_N_TRADING_DAYS,$L$1&gt;C_MAX_HIST_DT),$M$1,INDEX(_xlfn.ANCHORARRAY($C$3),T_CALC[[#This Row],[DAY]]+1,3))),NA())</f>
        <v>52.26</v>
      </c>
      <c r="N49" cm="1" vm="250">
        <f t="array" aca="1" ref="N49" ca="1">IFERROR(IF(T_CALC[[#This Row],[DAY]]="","",IF(AND(T_CALC[[#This Row],[DAY]]=C_N_TRADING_DAYS,$L$1&gt;C_MAX_HIST_DT),$N$1,INDEX(_xlfn.ANCHORARRAY($C$3),T_CALC[[#This Row],[DAY]]+1,4))),NA())</f>
        <v>53</v>
      </c>
      <c r="O49" cm="1" vm="251">
        <f t="array" aca="1" ref="O49" ca="1">IFERROR(IF(T_CALC[[#This Row],[DAY]]="","",IF(AND(T_CALC[[#This Row],[DAY]]=C_N_TRADING_DAYS,$L$1&gt;C_MAX_HIST_DT),$O$1,INDEX(_xlfn.ANCHORARRAY($C$3),T_CALC[[#This Row],[DAY]]+1,5))),NA())</f>
        <v>52.08</v>
      </c>
      <c r="P49" cm="1" vm="250">
        <f t="array" aca="1" ref="P49" ca="1">IFERROR(IF(T_CALC[[#This Row],[DAY]]="","",IF(AND(T_CALC[[#This Row],[DAY]]=C_N_TRADING_DAYS,$L$1&gt;C_MAX_HIST_DT),$P$1,INDEX(_xlfn.ANCHORARRAY($C$3),T_CALC[[#This Row],[DAY]]+1,6))),NA())</f>
        <v>53</v>
      </c>
      <c r="Q49" cm="1" vm="249">
        <f t="array" aca="1" ref="Q49" ca="1">IFERROR(IF(T_CALC[[#This Row],[DAY]]="","",IF(AND(T_CALC[[#This Row],[DAY]]=C_N_TRADING_DAYS,$L$1&gt;C_MAX_HIST_DT),$Q$1,INDEX(_xlfn.ANCHORARRAY($C$3),T_CALC[[#This Row],[DAY]]+1,2))),NA())</f>
        <v>37653081</v>
      </c>
      <c r="R49" s="4" vm="250">
        <f ca="1">IFERROR(IF(I_SRC="Open",T_CALC[[#This Row],[Open]],IF(I_SRC="High",T_CALC[[#This Row],[High]],IF(I_SRC="low",T_CALC[[#This Row],[Low]],IF(I_SRC="Volume",T_CALC[[#This Row],[VOLUME]],T_CALC[[#This Row],[Close]])))),"")</f>
        <v>53</v>
      </c>
      <c r="S49" t="e" cm="1">
        <f t="array" aca="1" ref="S49" ca="1">IF(T_CALC[[#This Row],[DAY]]="","",IF(T_CALC[[#This Row],[DAY]]&gt;=I_MA_PER,
ROUND(SUMPRODUCT(OFFSET($Y$4,0,0,I_MA_PER),OFFSET(T_CALC[[#This Row],[Value]],-(I_MA_PER-1),0,I_MA_PER))/C_DEN,2),NA()))</f>
        <v>#N/A</v>
      </c>
      <c r="T49" s="4" t="e">
        <f ca="1">IF(T_CALC[[#This Row],[DAY]]="","",IF(T_CALC[[#This Row],[DAY]]&gt;=I_MA_PER,IF(AND(T_CALC[[#This Row],[Value]]&gt;T_CALC[[#This Row],[WMA]],R48&lt;=S48),"Buy",IF(AND(T_CALC[[#This Row],[Value]]&lt;T_CALC[[#This Row],[WMA]],R48&gt;=S48),"Sell","")),NA()))</f>
        <v>#N/A</v>
      </c>
      <c r="U49" s="4">
        <f ca="1">IFERROR(IF(T_CALC[[#This Row],[Signal]]="Buy",T_CALC[[#This Row],[Value]],-10000),-10000)</f>
        <v>-10000</v>
      </c>
      <c r="V49" s="4">
        <f ca="1">IFERROR(IF(T_CALC[[#This Row],[Signal]]="Sell",T_CALC[[#This Row],[Value]],-10000),-10000)</f>
        <v>-10000</v>
      </c>
      <c r="X49">
        <v>46</v>
      </c>
      <c r="Y49">
        <f t="shared" si="1"/>
        <v>46</v>
      </c>
    </row>
    <row r="50" spans="2:25" x14ac:dyDescent="0.2">
      <c r="B50">
        <v>47</v>
      </c>
      <c r="C50" vm="252">
        <f ca="1"/>
        <v>42522</v>
      </c>
      <c r="D50" vm="253">
        <f ca="1"/>
        <v>25324828</v>
      </c>
      <c r="E50" vm="254">
        <f ca="1"/>
        <v>52.44</v>
      </c>
      <c r="F50" vm="255">
        <f ca="1"/>
        <v>52.95</v>
      </c>
      <c r="G50" vm="254">
        <f ca="1"/>
        <v>52.44</v>
      </c>
      <c r="H50" vm="256">
        <f ca="1"/>
        <v>52.85</v>
      </c>
      <c r="K50">
        <f ca="1">IF(ROW(T_CALC[[#This Row],[DAY]])-ROW(T_CALC[[#Headers],[DAY]])&gt;C_N_TRADING_DAYS,"",ROW(T_CALC[[#This Row],[DAY]])-ROW(T_CALC[[#Headers],[DAY]]))</f>
        <v>47</v>
      </c>
      <c r="L50" s="2" cm="1" vm="252">
        <f t="array" aca="1" ref="L50" ca="1">IFERROR(IF(T_CALC[[#This Row],[DAY]]="","",IF(AND(T_CALC[[#This Row],[DAY]]=C_N_TRADING_DAYS,$L$1&gt;C_MAX_HIST_DT),$L$1,INDEX(_xlfn.ANCHORARRAY($C$3),T_CALC[[#This Row],[DAY]]+1,1))),NA())</f>
        <v>42522</v>
      </c>
      <c r="M50" cm="1" vm="254">
        <f t="array" aca="1" ref="M50" ca="1">IFERROR(IF(T_CALC[[#This Row],[DAY]]="","",IF(AND(T_CALC[[#This Row],[DAY]]=C_N_TRADING_DAYS,$L$1&gt;C_MAX_HIST_DT),$M$1,INDEX(_xlfn.ANCHORARRAY($C$3),T_CALC[[#This Row],[DAY]]+1,3))),NA())</f>
        <v>52.44</v>
      </c>
      <c r="N50" cm="1" vm="255">
        <f t="array" aca="1" ref="N50" ca="1">IFERROR(IF(T_CALC[[#This Row],[DAY]]="","",IF(AND(T_CALC[[#This Row],[DAY]]=C_N_TRADING_DAYS,$L$1&gt;C_MAX_HIST_DT),$N$1,INDEX(_xlfn.ANCHORARRAY($C$3),T_CALC[[#This Row],[DAY]]+1,4))),NA())</f>
        <v>52.95</v>
      </c>
      <c r="O50" cm="1" vm="254">
        <f t="array" aca="1" ref="O50" ca="1">IFERROR(IF(T_CALC[[#This Row],[DAY]]="","",IF(AND(T_CALC[[#This Row],[DAY]]=C_N_TRADING_DAYS,$L$1&gt;C_MAX_HIST_DT),$O$1,INDEX(_xlfn.ANCHORARRAY($C$3),T_CALC[[#This Row],[DAY]]+1,5))),NA())</f>
        <v>52.44</v>
      </c>
      <c r="P50" cm="1" vm="256">
        <f t="array" aca="1" ref="P50" ca="1">IFERROR(IF(T_CALC[[#This Row],[DAY]]="","",IF(AND(T_CALC[[#This Row],[DAY]]=C_N_TRADING_DAYS,$L$1&gt;C_MAX_HIST_DT),$P$1,INDEX(_xlfn.ANCHORARRAY($C$3),T_CALC[[#This Row],[DAY]]+1,6))),NA())</f>
        <v>52.85</v>
      </c>
      <c r="Q50" cm="1" vm="253">
        <f t="array" aca="1" ref="Q50" ca="1">IFERROR(IF(T_CALC[[#This Row],[DAY]]="","",IF(AND(T_CALC[[#This Row],[DAY]]=C_N_TRADING_DAYS,$L$1&gt;C_MAX_HIST_DT),$Q$1,INDEX(_xlfn.ANCHORARRAY($C$3),T_CALC[[#This Row],[DAY]]+1,2))),NA())</f>
        <v>25324828</v>
      </c>
      <c r="R50" s="4" vm="256">
        <f ca="1">IFERROR(IF(I_SRC="Open",T_CALC[[#This Row],[Open]],IF(I_SRC="High",T_CALC[[#This Row],[High]],IF(I_SRC="low",T_CALC[[#This Row],[Low]],IF(I_SRC="Volume",T_CALC[[#This Row],[VOLUME]],T_CALC[[#This Row],[Close]])))),"")</f>
        <v>52.85</v>
      </c>
      <c r="S50" t="e" cm="1">
        <f t="array" aca="1" ref="S50" ca="1">IF(T_CALC[[#This Row],[DAY]]="","",IF(T_CALC[[#This Row],[DAY]]&gt;=I_MA_PER,
ROUND(SUMPRODUCT(OFFSET($Y$4,0,0,I_MA_PER),OFFSET(T_CALC[[#This Row],[Value]],-(I_MA_PER-1),0,I_MA_PER))/C_DEN,2),NA()))</f>
        <v>#N/A</v>
      </c>
      <c r="T50" s="4" t="e">
        <f ca="1">IF(T_CALC[[#This Row],[DAY]]="","",IF(T_CALC[[#This Row],[DAY]]&gt;=I_MA_PER,IF(AND(T_CALC[[#This Row],[Value]]&gt;T_CALC[[#This Row],[WMA]],R49&lt;=S49),"Buy",IF(AND(T_CALC[[#This Row],[Value]]&lt;T_CALC[[#This Row],[WMA]],R49&gt;=S49),"Sell","")),NA()))</f>
        <v>#N/A</v>
      </c>
      <c r="U50" s="4">
        <f ca="1">IFERROR(IF(T_CALC[[#This Row],[Signal]]="Buy",T_CALC[[#This Row],[Value]],-10000),-10000)</f>
        <v>-10000</v>
      </c>
      <c r="V50" s="4">
        <f ca="1">IFERROR(IF(T_CALC[[#This Row],[Signal]]="Sell",T_CALC[[#This Row],[Value]],-10000),-10000)</f>
        <v>-10000</v>
      </c>
      <c r="X50">
        <v>47</v>
      </c>
      <c r="Y50">
        <f t="shared" si="1"/>
        <v>47</v>
      </c>
    </row>
    <row r="51" spans="2:25" x14ac:dyDescent="0.2">
      <c r="B51">
        <v>48</v>
      </c>
      <c r="C51" vm="257">
        <f ca="1"/>
        <v>42523</v>
      </c>
      <c r="D51" vm="258">
        <f ca="1"/>
        <v>22840779</v>
      </c>
      <c r="E51" vm="259">
        <f ca="1"/>
        <v>52.64</v>
      </c>
      <c r="F51" vm="260">
        <f ca="1"/>
        <v>52.74</v>
      </c>
      <c r="G51" vm="261">
        <f ca="1"/>
        <v>51.835000000000001</v>
      </c>
      <c r="H51" vm="262">
        <f ca="1"/>
        <v>52.48</v>
      </c>
      <c r="K51">
        <f ca="1">IF(ROW(T_CALC[[#This Row],[DAY]])-ROW(T_CALC[[#Headers],[DAY]])&gt;C_N_TRADING_DAYS,"",ROW(T_CALC[[#This Row],[DAY]])-ROW(T_CALC[[#Headers],[DAY]]))</f>
        <v>48</v>
      </c>
      <c r="L51" s="2" cm="1" vm="257">
        <f t="array" aca="1" ref="L51" ca="1">IFERROR(IF(T_CALC[[#This Row],[DAY]]="","",IF(AND(T_CALC[[#This Row],[DAY]]=C_N_TRADING_DAYS,$L$1&gt;C_MAX_HIST_DT),$L$1,INDEX(_xlfn.ANCHORARRAY($C$3),T_CALC[[#This Row],[DAY]]+1,1))),NA())</f>
        <v>42523</v>
      </c>
      <c r="M51" cm="1" vm="259">
        <f t="array" aca="1" ref="M51" ca="1">IFERROR(IF(T_CALC[[#This Row],[DAY]]="","",IF(AND(T_CALC[[#This Row],[DAY]]=C_N_TRADING_DAYS,$L$1&gt;C_MAX_HIST_DT),$M$1,INDEX(_xlfn.ANCHORARRAY($C$3),T_CALC[[#This Row],[DAY]]+1,3))),NA())</f>
        <v>52.64</v>
      </c>
      <c r="N51" cm="1" vm="260">
        <f t="array" aca="1" ref="N51" ca="1">IFERROR(IF(T_CALC[[#This Row],[DAY]]="","",IF(AND(T_CALC[[#This Row],[DAY]]=C_N_TRADING_DAYS,$L$1&gt;C_MAX_HIST_DT),$N$1,INDEX(_xlfn.ANCHORARRAY($C$3),T_CALC[[#This Row],[DAY]]+1,4))),NA())</f>
        <v>52.74</v>
      </c>
      <c r="O51" cm="1" vm="261">
        <f t="array" aca="1" ref="O51" ca="1">IFERROR(IF(T_CALC[[#This Row],[DAY]]="","",IF(AND(T_CALC[[#This Row],[DAY]]=C_N_TRADING_DAYS,$L$1&gt;C_MAX_HIST_DT),$O$1,INDEX(_xlfn.ANCHORARRAY($C$3),T_CALC[[#This Row],[DAY]]+1,5))),NA())</f>
        <v>51.835000000000001</v>
      </c>
      <c r="P51" cm="1" vm="262">
        <f t="array" aca="1" ref="P51" ca="1">IFERROR(IF(T_CALC[[#This Row],[DAY]]="","",IF(AND(T_CALC[[#This Row],[DAY]]=C_N_TRADING_DAYS,$L$1&gt;C_MAX_HIST_DT),$P$1,INDEX(_xlfn.ANCHORARRAY($C$3),T_CALC[[#This Row],[DAY]]+1,6))),NA())</f>
        <v>52.48</v>
      </c>
      <c r="Q51" cm="1" vm="258">
        <f t="array" aca="1" ref="Q51" ca="1">IFERROR(IF(T_CALC[[#This Row],[DAY]]="","",IF(AND(T_CALC[[#This Row],[DAY]]=C_N_TRADING_DAYS,$L$1&gt;C_MAX_HIST_DT),$Q$1,INDEX(_xlfn.ANCHORARRAY($C$3),T_CALC[[#This Row],[DAY]]+1,2))),NA())</f>
        <v>22840779</v>
      </c>
      <c r="R51" s="4" vm="262">
        <f ca="1">IFERROR(IF(I_SRC="Open",T_CALC[[#This Row],[Open]],IF(I_SRC="High",T_CALC[[#This Row],[High]],IF(I_SRC="low",T_CALC[[#This Row],[Low]],IF(I_SRC="Volume",T_CALC[[#This Row],[VOLUME]],T_CALC[[#This Row],[Close]])))),"")</f>
        <v>52.48</v>
      </c>
      <c r="S51" t="e" cm="1">
        <f t="array" aca="1" ref="S51" ca="1">IF(T_CALC[[#This Row],[DAY]]="","",IF(T_CALC[[#This Row],[DAY]]&gt;=I_MA_PER,
ROUND(SUMPRODUCT(OFFSET($Y$4,0,0,I_MA_PER),OFFSET(T_CALC[[#This Row],[Value]],-(I_MA_PER-1),0,I_MA_PER))/C_DEN,2),NA()))</f>
        <v>#N/A</v>
      </c>
      <c r="T51" s="4" t="e">
        <f ca="1">IF(T_CALC[[#This Row],[DAY]]="","",IF(T_CALC[[#This Row],[DAY]]&gt;=I_MA_PER,IF(AND(T_CALC[[#This Row],[Value]]&gt;T_CALC[[#This Row],[WMA]],R50&lt;=S50),"Buy",IF(AND(T_CALC[[#This Row],[Value]]&lt;T_CALC[[#This Row],[WMA]],R50&gt;=S50),"Sell","")),NA()))</f>
        <v>#N/A</v>
      </c>
      <c r="U51" s="4">
        <f ca="1">IFERROR(IF(T_CALC[[#This Row],[Signal]]="Buy",T_CALC[[#This Row],[Value]],-10000),-10000)</f>
        <v>-10000</v>
      </c>
      <c r="V51" s="4">
        <f ca="1">IFERROR(IF(T_CALC[[#This Row],[Signal]]="Sell",T_CALC[[#This Row],[Value]],-10000),-10000)</f>
        <v>-10000</v>
      </c>
      <c r="X51">
        <v>48</v>
      </c>
      <c r="Y51">
        <f t="shared" si="1"/>
        <v>48</v>
      </c>
    </row>
    <row r="52" spans="2:25" x14ac:dyDescent="0.2">
      <c r="B52" s="4">
        <v>49</v>
      </c>
      <c r="C52" vm="263">
        <f ca="1"/>
        <v>42524</v>
      </c>
      <c r="D52" vm="264">
        <f ca="1"/>
        <v>23368291</v>
      </c>
      <c r="E52" vm="265">
        <f ca="1"/>
        <v>52.38</v>
      </c>
      <c r="F52" vm="266">
        <f ca="1"/>
        <v>52.42</v>
      </c>
      <c r="G52" vm="267">
        <f ca="1"/>
        <v>51.6</v>
      </c>
      <c r="H52" vm="236">
        <f ca="1"/>
        <v>51.79</v>
      </c>
      <c r="K52">
        <f ca="1">IF(ROW(T_CALC[[#This Row],[DAY]])-ROW(T_CALC[[#Headers],[DAY]])&gt;C_N_TRADING_DAYS,"",ROW(T_CALC[[#This Row],[DAY]])-ROW(T_CALC[[#Headers],[DAY]]))</f>
        <v>49</v>
      </c>
      <c r="L52" s="2" cm="1" vm="263">
        <f t="array" aca="1" ref="L52" ca="1">IFERROR(IF(T_CALC[[#This Row],[DAY]]="","",IF(AND(T_CALC[[#This Row],[DAY]]=C_N_TRADING_DAYS,$L$1&gt;C_MAX_HIST_DT),$L$1,INDEX(_xlfn.ANCHORARRAY($C$3),T_CALC[[#This Row],[DAY]]+1,1))),NA())</f>
        <v>42524</v>
      </c>
      <c r="M52" cm="1" vm="265">
        <f t="array" aca="1" ref="M52" ca="1">IFERROR(IF(T_CALC[[#This Row],[DAY]]="","",IF(AND(T_CALC[[#This Row],[DAY]]=C_N_TRADING_DAYS,$L$1&gt;C_MAX_HIST_DT),$M$1,INDEX(_xlfn.ANCHORARRAY($C$3),T_CALC[[#This Row],[DAY]]+1,3))),NA())</f>
        <v>52.38</v>
      </c>
      <c r="N52" cm="1" vm="266">
        <f t="array" aca="1" ref="N52" ca="1">IFERROR(IF(T_CALC[[#This Row],[DAY]]="","",IF(AND(T_CALC[[#This Row],[DAY]]=C_N_TRADING_DAYS,$L$1&gt;C_MAX_HIST_DT),$N$1,INDEX(_xlfn.ANCHORARRAY($C$3),T_CALC[[#This Row],[DAY]]+1,4))),NA())</f>
        <v>52.42</v>
      </c>
      <c r="O52" cm="1" vm="267">
        <f t="array" aca="1" ref="O52" ca="1">IFERROR(IF(T_CALC[[#This Row],[DAY]]="","",IF(AND(T_CALC[[#This Row],[DAY]]=C_N_TRADING_DAYS,$L$1&gt;C_MAX_HIST_DT),$O$1,INDEX(_xlfn.ANCHORARRAY($C$3),T_CALC[[#This Row],[DAY]]+1,5))),NA())</f>
        <v>51.6</v>
      </c>
      <c r="P52" cm="1" vm="236">
        <f t="array" aca="1" ref="P52" ca="1">IFERROR(IF(T_CALC[[#This Row],[DAY]]="","",IF(AND(T_CALC[[#This Row],[DAY]]=C_N_TRADING_DAYS,$L$1&gt;C_MAX_HIST_DT),$P$1,INDEX(_xlfn.ANCHORARRAY($C$3),T_CALC[[#This Row],[DAY]]+1,6))),NA())</f>
        <v>51.79</v>
      </c>
      <c r="Q52" cm="1" vm="264">
        <f t="array" aca="1" ref="Q52" ca="1">IFERROR(IF(T_CALC[[#This Row],[DAY]]="","",IF(AND(T_CALC[[#This Row],[DAY]]=C_N_TRADING_DAYS,$L$1&gt;C_MAX_HIST_DT),$Q$1,INDEX(_xlfn.ANCHORARRAY($C$3),T_CALC[[#This Row],[DAY]]+1,2))),NA())</f>
        <v>23368291</v>
      </c>
      <c r="R52" s="4" vm="236">
        <f ca="1">IFERROR(IF(I_SRC="Open",T_CALC[[#This Row],[Open]],IF(I_SRC="High",T_CALC[[#This Row],[High]],IF(I_SRC="low",T_CALC[[#This Row],[Low]],IF(I_SRC="Volume",T_CALC[[#This Row],[VOLUME]],T_CALC[[#This Row],[Close]])))),"")</f>
        <v>51.79</v>
      </c>
      <c r="S52" t="e" cm="1">
        <f t="array" aca="1" ref="S52" ca="1">IF(T_CALC[[#This Row],[DAY]]="","",IF(T_CALC[[#This Row],[DAY]]&gt;=I_MA_PER,
ROUND(SUMPRODUCT(OFFSET($Y$4,0,0,I_MA_PER),OFFSET(T_CALC[[#This Row],[Value]],-(I_MA_PER-1),0,I_MA_PER))/C_DEN,2),NA()))</f>
        <v>#N/A</v>
      </c>
      <c r="T52" s="4" t="e">
        <f ca="1">IF(T_CALC[[#This Row],[DAY]]="","",IF(T_CALC[[#This Row],[DAY]]&gt;=I_MA_PER,IF(AND(T_CALC[[#This Row],[Value]]&gt;T_CALC[[#This Row],[WMA]],R51&lt;=S51),"Buy",IF(AND(T_CALC[[#This Row],[Value]]&lt;T_CALC[[#This Row],[WMA]],R51&gt;=S51),"Sell","")),NA()))</f>
        <v>#N/A</v>
      </c>
      <c r="U52" s="4">
        <f ca="1">IFERROR(IF(T_CALC[[#This Row],[Signal]]="Buy",T_CALC[[#This Row],[Value]],-10000),-10000)</f>
        <v>-10000</v>
      </c>
      <c r="V52" s="4">
        <f ca="1">IFERROR(IF(T_CALC[[#This Row],[Signal]]="Sell",T_CALC[[#This Row],[Value]],-10000),-10000)</f>
        <v>-10000</v>
      </c>
      <c r="X52">
        <v>49</v>
      </c>
      <c r="Y52">
        <f t="shared" si="1"/>
        <v>49</v>
      </c>
    </row>
    <row r="53" spans="2:25" x14ac:dyDescent="0.2">
      <c r="B53">
        <v>50</v>
      </c>
      <c r="C53" vm="268">
        <f ca="1"/>
        <v>42527</v>
      </c>
      <c r="D53" vm="269">
        <f ca="1"/>
        <v>18243271</v>
      </c>
      <c r="E53" vm="270">
        <f ca="1"/>
        <v>51.99</v>
      </c>
      <c r="F53" vm="123">
        <f ca="1"/>
        <v>52.35</v>
      </c>
      <c r="G53" vm="243">
        <f ca="1"/>
        <v>51.89</v>
      </c>
      <c r="H53" vm="117">
        <f ca="1"/>
        <v>52.13</v>
      </c>
      <c r="K53">
        <f ca="1">IF(ROW(T_CALC[[#This Row],[DAY]])-ROW(T_CALC[[#Headers],[DAY]])&gt;C_N_TRADING_DAYS,"",ROW(T_CALC[[#This Row],[DAY]])-ROW(T_CALC[[#Headers],[DAY]]))</f>
        <v>50</v>
      </c>
      <c r="L53" s="2" cm="1" vm="268">
        <f t="array" aca="1" ref="L53" ca="1">IFERROR(IF(T_CALC[[#This Row],[DAY]]="","",IF(AND(T_CALC[[#This Row],[DAY]]=C_N_TRADING_DAYS,$L$1&gt;C_MAX_HIST_DT),$L$1,INDEX(_xlfn.ANCHORARRAY($C$3),T_CALC[[#This Row],[DAY]]+1,1))),NA())</f>
        <v>42527</v>
      </c>
      <c r="M53" cm="1" vm="270">
        <f t="array" aca="1" ref="M53" ca="1">IFERROR(IF(T_CALC[[#This Row],[DAY]]="","",IF(AND(T_CALC[[#This Row],[DAY]]=C_N_TRADING_DAYS,$L$1&gt;C_MAX_HIST_DT),$M$1,INDEX(_xlfn.ANCHORARRAY($C$3),T_CALC[[#This Row],[DAY]]+1,3))),NA())</f>
        <v>51.99</v>
      </c>
      <c r="N53" cm="1" vm="123">
        <f t="array" aca="1" ref="N53" ca="1">IFERROR(IF(T_CALC[[#This Row],[DAY]]="","",IF(AND(T_CALC[[#This Row],[DAY]]=C_N_TRADING_DAYS,$L$1&gt;C_MAX_HIST_DT),$N$1,INDEX(_xlfn.ANCHORARRAY($C$3),T_CALC[[#This Row],[DAY]]+1,4))),NA())</f>
        <v>52.35</v>
      </c>
      <c r="O53" cm="1" vm="243">
        <f t="array" aca="1" ref="O53" ca="1">IFERROR(IF(T_CALC[[#This Row],[DAY]]="","",IF(AND(T_CALC[[#This Row],[DAY]]=C_N_TRADING_DAYS,$L$1&gt;C_MAX_HIST_DT),$O$1,INDEX(_xlfn.ANCHORARRAY($C$3),T_CALC[[#This Row],[DAY]]+1,5))),NA())</f>
        <v>51.89</v>
      </c>
      <c r="P53" cm="1" vm="117">
        <f t="array" aca="1" ref="P53" ca="1">IFERROR(IF(T_CALC[[#This Row],[DAY]]="","",IF(AND(T_CALC[[#This Row],[DAY]]=C_N_TRADING_DAYS,$L$1&gt;C_MAX_HIST_DT),$P$1,INDEX(_xlfn.ANCHORARRAY($C$3),T_CALC[[#This Row],[DAY]]+1,6))),NA())</f>
        <v>52.13</v>
      </c>
      <c r="Q53" cm="1" vm="269">
        <f t="array" aca="1" ref="Q53" ca="1">IFERROR(IF(T_CALC[[#This Row],[DAY]]="","",IF(AND(T_CALC[[#This Row],[DAY]]=C_N_TRADING_DAYS,$L$1&gt;C_MAX_HIST_DT),$Q$1,INDEX(_xlfn.ANCHORARRAY($C$3),T_CALC[[#This Row],[DAY]]+1,2))),NA())</f>
        <v>18243271</v>
      </c>
      <c r="R53" s="4" vm="117">
        <f ca="1">IFERROR(IF(I_SRC="Open",T_CALC[[#This Row],[Open]],IF(I_SRC="High",T_CALC[[#This Row],[High]],IF(I_SRC="low",T_CALC[[#This Row],[Low]],IF(I_SRC="Volume",T_CALC[[#This Row],[VOLUME]],T_CALC[[#This Row],[Close]])))),"")</f>
        <v>52.13</v>
      </c>
      <c r="S53" cm="1">
        <f t="array" aca="1" ref="S53" ca="1">IF(T_CALC[[#This Row],[DAY]]="","",IF(T_CALC[[#This Row],[DAY]]&gt;=I_MA_PER,
ROUND(SUMPRODUCT(OFFSET($Y$4,0,0,I_MA_PER),OFFSET(T_CALC[[#This Row],[Value]],-(I_MA_PER-1),0,I_MA_PER))/C_DEN,2),NA()))</f>
        <v>51.89</v>
      </c>
      <c r="T53" s="4" t="e">
        <f ca="1">IF(T_CALC[[#This Row],[DAY]]="","",IF(T_CALC[[#This Row],[DAY]]&gt;=I_MA_PER,IF(AND(T_CALC[[#This Row],[Value]]&gt;T_CALC[[#This Row],[WMA]],R52&lt;=S52),"Buy",IF(AND(T_CALC[[#This Row],[Value]]&lt;T_CALC[[#This Row],[WMA]],R52&gt;=S52),"Sell","")),NA()))</f>
        <v>#N/A</v>
      </c>
      <c r="U53" s="4">
        <f ca="1">IFERROR(IF(T_CALC[[#This Row],[Signal]]="Buy",T_CALC[[#This Row],[Value]],-10000),-10000)</f>
        <v>-10000</v>
      </c>
      <c r="V53" s="4">
        <f ca="1">IFERROR(IF(T_CALC[[#This Row],[Signal]]="Sell",T_CALC[[#This Row],[Value]],-10000),-10000)</f>
        <v>-10000</v>
      </c>
      <c r="X53">
        <v>50</v>
      </c>
      <c r="Y53">
        <f t="shared" si="1"/>
        <v>50</v>
      </c>
    </row>
    <row r="54" spans="2:25" x14ac:dyDescent="0.2">
      <c r="B54">
        <v>51</v>
      </c>
      <c r="C54" vm="271">
        <f ca="1"/>
        <v>42528</v>
      </c>
      <c r="D54" vm="272">
        <f ca="1"/>
        <v>20866770</v>
      </c>
      <c r="E54" vm="273">
        <f ca="1"/>
        <v>52.24</v>
      </c>
      <c r="F54" vm="274">
        <f ca="1"/>
        <v>52.73</v>
      </c>
      <c r="G54" vm="275">
        <f ca="1"/>
        <v>52.1</v>
      </c>
      <c r="H54" vm="275">
        <f ca="1"/>
        <v>52.1</v>
      </c>
      <c r="K54">
        <f ca="1">IF(ROW(T_CALC[[#This Row],[DAY]])-ROW(T_CALC[[#Headers],[DAY]])&gt;C_N_TRADING_DAYS,"",ROW(T_CALC[[#This Row],[DAY]])-ROW(T_CALC[[#Headers],[DAY]]))</f>
        <v>51</v>
      </c>
      <c r="L54" s="2" cm="1" vm="271">
        <f t="array" aca="1" ref="L54" ca="1">IFERROR(IF(T_CALC[[#This Row],[DAY]]="","",IF(AND(T_CALC[[#This Row],[DAY]]=C_N_TRADING_DAYS,$L$1&gt;C_MAX_HIST_DT),$L$1,INDEX(_xlfn.ANCHORARRAY($C$3),T_CALC[[#This Row],[DAY]]+1,1))),NA())</f>
        <v>42528</v>
      </c>
      <c r="M54" cm="1" vm="273">
        <f t="array" aca="1" ref="M54" ca="1">IFERROR(IF(T_CALC[[#This Row],[DAY]]="","",IF(AND(T_CALC[[#This Row],[DAY]]=C_N_TRADING_DAYS,$L$1&gt;C_MAX_HIST_DT),$M$1,INDEX(_xlfn.ANCHORARRAY($C$3),T_CALC[[#This Row],[DAY]]+1,3))),NA())</f>
        <v>52.24</v>
      </c>
      <c r="N54" cm="1" vm="274">
        <f t="array" aca="1" ref="N54" ca="1">IFERROR(IF(T_CALC[[#This Row],[DAY]]="","",IF(AND(T_CALC[[#This Row],[DAY]]=C_N_TRADING_DAYS,$L$1&gt;C_MAX_HIST_DT),$N$1,INDEX(_xlfn.ANCHORARRAY($C$3),T_CALC[[#This Row],[DAY]]+1,4))),NA())</f>
        <v>52.73</v>
      </c>
      <c r="O54" cm="1" vm="275">
        <f t="array" aca="1" ref="O54" ca="1">IFERROR(IF(T_CALC[[#This Row],[DAY]]="","",IF(AND(T_CALC[[#This Row],[DAY]]=C_N_TRADING_DAYS,$L$1&gt;C_MAX_HIST_DT),$O$1,INDEX(_xlfn.ANCHORARRAY($C$3),T_CALC[[#This Row],[DAY]]+1,5))),NA())</f>
        <v>52.1</v>
      </c>
      <c r="P54" cm="1" vm="275">
        <f t="array" aca="1" ref="P54" ca="1">IFERROR(IF(T_CALC[[#This Row],[DAY]]="","",IF(AND(T_CALC[[#This Row],[DAY]]=C_N_TRADING_DAYS,$L$1&gt;C_MAX_HIST_DT),$P$1,INDEX(_xlfn.ANCHORARRAY($C$3),T_CALC[[#This Row],[DAY]]+1,6))),NA())</f>
        <v>52.1</v>
      </c>
      <c r="Q54" cm="1" vm="272">
        <f t="array" aca="1" ref="Q54" ca="1">IFERROR(IF(T_CALC[[#This Row],[DAY]]="","",IF(AND(T_CALC[[#This Row],[DAY]]=C_N_TRADING_DAYS,$L$1&gt;C_MAX_HIST_DT),$Q$1,INDEX(_xlfn.ANCHORARRAY($C$3),T_CALC[[#This Row],[DAY]]+1,2))),NA())</f>
        <v>20866770</v>
      </c>
      <c r="R54" s="4" vm="275">
        <f ca="1">IFERROR(IF(I_SRC="Open",T_CALC[[#This Row],[Open]],IF(I_SRC="High",T_CALC[[#This Row],[High]],IF(I_SRC="low",T_CALC[[#This Row],[Low]],IF(I_SRC="Volume",T_CALC[[#This Row],[VOLUME]],T_CALC[[#This Row],[Close]])))),"")</f>
        <v>52.1</v>
      </c>
      <c r="S54" cm="1">
        <f t="array" aca="1" ref="S54" ca="1">IF(T_CALC[[#This Row],[DAY]]="","",IF(T_CALC[[#This Row],[DAY]]&gt;=I_MA_PER,
ROUND(SUMPRODUCT(OFFSET($Y$4,0,0,I_MA_PER),OFFSET(T_CALC[[#This Row],[Value]],-(I_MA_PER-1),0,I_MA_PER))/C_DEN,2),NA()))</f>
        <v>51.87</v>
      </c>
      <c r="T54" s="4" t="str">
        <f ca="1">IF(T_CALC[[#This Row],[DAY]]="","",IF(T_CALC[[#This Row],[DAY]]&gt;=I_MA_PER,IF(AND(T_CALC[[#This Row],[Value]]&gt;T_CALC[[#This Row],[WMA]],R53&lt;=S53),"Buy",IF(AND(T_CALC[[#This Row],[Value]]&lt;T_CALC[[#This Row],[WMA]],R53&gt;=S53),"Sell","")),NA()))</f>
        <v/>
      </c>
      <c r="U54" s="4">
        <f ca="1">IFERROR(IF(T_CALC[[#This Row],[Signal]]="Buy",T_CALC[[#This Row],[Value]],-10000),-10000)</f>
        <v>-10000</v>
      </c>
      <c r="V54" s="4">
        <f ca="1">IFERROR(IF(T_CALC[[#This Row],[Signal]]="Sell",T_CALC[[#This Row],[Value]],-10000),-10000)</f>
        <v>-10000</v>
      </c>
      <c r="X54">
        <v>51</v>
      </c>
      <c r="Y54" t="str">
        <f t="shared" si="1"/>
        <v/>
      </c>
    </row>
    <row r="55" spans="2:25" x14ac:dyDescent="0.2">
      <c r="B55" s="4">
        <v>52</v>
      </c>
      <c r="C55" vm="276">
        <f ca="1"/>
        <v>42529</v>
      </c>
      <c r="D55" vm="277">
        <f ca="1"/>
        <v>21149438</v>
      </c>
      <c r="E55" vm="278">
        <f ca="1"/>
        <v>52.02</v>
      </c>
      <c r="F55" vm="254">
        <f ca="1"/>
        <v>52.44</v>
      </c>
      <c r="G55" vm="279">
        <f ca="1"/>
        <v>51.87</v>
      </c>
      <c r="H55" vm="280">
        <f ca="1"/>
        <v>52.04</v>
      </c>
      <c r="K55">
        <f ca="1">IF(ROW(T_CALC[[#This Row],[DAY]])-ROW(T_CALC[[#Headers],[DAY]])&gt;C_N_TRADING_DAYS,"",ROW(T_CALC[[#This Row],[DAY]])-ROW(T_CALC[[#Headers],[DAY]]))</f>
        <v>52</v>
      </c>
      <c r="L55" s="2" cm="1" vm="276">
        <f t="array" aca="1" ref="L55" ca="1">IFERROR(IF(T_CALC[[#This Row],[DAY]]="","",IF(AND(T_CALC[[#This Row],[DAY]]=C_N_TRADING_DAYS,$L$1&gt;C_MAX_HIST_DT),$L$1,INDEX(_xlfn.ANCHORARRAY($C$3),T_CALC[[#This Row],[DAY]]+1,1))),NA())</f>
        <v>42529</v>
      </c>
      <c r="M55" cm="1" vm="278">
        <f t="array" aca="1" ref="M55" ca="1">IFERROR(IF(T_CALC[[#This Row],[DAY]]="","",IF(AND(T_CALC[[#This Row],[DAY]]=C_N_TRADING_DAYS,$L$1&gt;C_MAX_HIST_DT),$M$1,INDEX(_xlfn.ANCHORARRAY($C$3),T_CALC[[#This Row],[DAY]]+1,3))),NA())</f>
        <v>52.02</v>
      </c>
      <c r="N55" cm="1" vm="254">
        <f t="array" aca="1" ref="N55" ca="1">IFERROR(IF(T_CALC[[#This Row],[DAY]]="","",IF(AND(T_CALC[[#This Row],[DAY]]=C_N_TRADING_DAYS,$L$1&gt;C_MAX_HIST_DT),$N$1,INDEX(_xlfn.ANCHORARRAY($C$3),T_CALC[[#This Row],[DAY]]+1,4))),NA())</f>
        <v>52.44</v>
      </c>
      <c r="O55" cm="1" vm="279">
        <f t="array" aca="1" ref="O55" ca="1">IFERROR(IF(T_CALC[[#This Row],[DAY]]="","",IF(AND(T_CALC[[#This Row],[DAY]]=C_N_TRADING_DAYS,$L$1&gt;C_MAX_HIST_DT),$O$1,INDEX(_xlfn.ANCHORARRAY($C$3),T_CALC[[#This Row],[DAY]]+1,5))),NA())</f>
        <v>51.87</v>
      </c>
      <c r="P55" cm="1" vm="280">
        <f t="array" aca="1" ref="P55" ca="1">IFERROR(IF(T_CALC[[#This Row],[DAY]]="","",IF(AND(T_CALC[[#This Row],[DAY]]=C_N_TRADING_DAYS,$L$1&gt;C_MAX_HIST_DT),$P$1,INDEX(_xlfn.ANCHORARRAY($C$3),T_CALC[[#This Row],[DAY]]+1,6))),NA())</f>
        <v>52.04</v>
      </c>
      <c r="Q55" cm="1" vm="277">
        <f t="array" aca="1" ref="Q55" ca="1">IFERROR(IF(T_CALC[[#This Row],[DAY]]="","",IF(AND(T_CALC[[#This Row],[DAY]]=C_N_TRADING_DAYS,$L$1&gt;C_MAX_HIST_DT),$Q$1,INDEX(_xlfn.ANCHORARRAY($C$3),T_CALC[[#This Row],[DAY]]+1,2))),NA())</f>
        <v>21149438</v>
      </c>
      <c r="R55" s="4" vm="280">
        <f ca="1">IFERROR(IF(I_SRC="Open",T_CALC[[#This Row],[Open]],IF(I_SRC="High",T_CALC[[#This Row],[High]],IF(I_SRC="low",T_CALC[[#This Row],[Low]],IF(I_SRC="Volume",T_CALC[[#This Row],[VOLUME]],T_CALC[[#This Row],[Close]])))),"")</f>
        <v>52.04</v>
      </c>
      <c r="S55" cm="1">
        <f t="array" aca="1" ref="S55" ca="1">IF(T_CALC[[#This Row],[DAY]]="","",IF(T_CALC[[#This Row],[DAY]]&gt;=I_MA_PER,
ROUND(SUMPRODUCT(OFFSET($Y$4,0,0,I_MA_PER),OFFSET(T_CALC[[#This Row],[Value]],-(I_MA_PER-1),0,I_MA_PER))/C_DEN,2),NA()))</f>
        <v>51.84</v>
      </c>
      <c r="T55" s="4" t="str">
        <f ca="1">IF(T_CALC[[#This Row],[DAY]]="","",IF(T_CALC[[#This Row],[DAY]]&gt;=I_MA_PER,IF(AND(T_CALC[[#This Row],[Value]]&gt;T_CALC[[#This Row],[WMA]],R54&lt;=S54),"Buy",IF(AND(T_CALC[[#This Row],[Value]]&lt;T_CALC[[#This Row],[WMA]],R54&gt;=S54),"Sell","")),NA()))</f>
        <v/>
      </c>
      <c r="U55" s="4">
        <f ca="1">IFERROR(IF(T_CALC[[#This Row],[Signal]]="Buy",T_CALC[[#This Row],[Value]],-10000),-10000)</f>
        <v>-10000</v>
      </c>
      <c r="V55" s="4">
        <f ca="1">IFERROR(IF(T_CALC[[#This Row],[Signal]]="Sell",T_CALC[[#This Row],[Value]],-10000),-10000)</f>
        <v>-10000</v>
      </c>
      <c r="X55">
        <v>52</v>
      </c>
      <c r="Y55" t="str">
        <f t="shared" si="1"/>
        <v/>
      </c>
    </row>
    <row r="56" spans="2:25" x14ac:dyDescent="0.2">
      <c r="B56">
        <v>53</v>
      </c>
      <c r="C56" vm="281">
        <f ca="1"/>
        <v>42530</v>
      </c>
      <c r="D56" vm="282">
        <f ca="1"/>
        <v>20305664</v>
      </c>
      <c r="E56" vm="283">
        <f ca="1"/>
        <v>52</v>
      </c>
      <c r="F56" vm="283">
        <f ca="1"/>
        <v>52</v>
      </c>
      <c r="G56" vm="284">
        <f ca="1"/>
        <v>51.49</v>
      </c>
      <c r="H56" vm="285">
        <f ca="1"/>
        <v>51.62</v>
      </c>
      <c r="K56">
        <f ca="1">IF(ROW(T_CALC[[#This Row],[DAY]])-ROW(T_CALC[[#Headers],[DAY]])&gt;C_N_TRADING_DAYS,"",ROW(T_CALC[[#This Row],[DAY]])-ROW(T_CALC[[#Headers],[DAY]]))</f>
        <v>53</v>
      </c>
      <c r="L56" s="2" cm="1" vm="281">
        <f t="array" aca="1" ref="L56" ca="1">IFERROR(IF(T_CALC[[#This Row],[DAY]]="","",IF(AND(T_CALC[[#This Row],[DAY]]=C_N_TRADING_DAYS,$L$1&gt;C_MAX_HIST_DT),$L$1,INDEX(_xlfn.ANCHORARRAY($C$3),T_CALC[[#This Row],[DAY]]+1,1))),NA())</f>
        <v>42530</v>
      </c>
      <c r="M56" cm="1" vm="283">
        <f t="array" aca="1" ref="M56" ca="1">IFERROR(IF(T_CALC[[#This Row],[DAY]]="","",IF(AND(T_CALC[[#This Row],[DAY]]=C_N_TRADING_DAYS,$L$1&gt;C_MAX_HIST_DT),$M$1,INDEX(_xlfn.ANCHORARRAY($C$3),T_CALC[[#This Row],[DAY]]+1,3))),NA())</f>
        <v>52</v>
      </c>
      <c r="N56" cm="1" vm="283">
        <f t="array" aca="1" ref="N56" ca="1">IFERROR(IF(T_CALC[[#This Row],[DAY]]="","",IF(AND(T_CALC[[#This Row],[DAY]]=C_N_TRADING_DAYS,$L$1&gt;C_MAX_HIST_DT),$N$1,INDEX(_xlfn.ANCHORARRAY($C$3),T_CALC[[#This Row],[DAY]]+1,4))),NA())</f>
        <v>52</v>
      </c>
      <c r="O56" cm="1" vm="284">
        <f t="array" aca="1" ref="O56" ca="1">IFERROR(IF(T_CALC[[#This Row],[DAY]]="","",IF(AND(T_CALC[[#This Row],[DAY]]=C_N_TRADING_DAYS,$L$1&gt;C_MAX_HIST_DT),$O$1,INDEX(_xlfn.ANCHORARRAY($C$3),T_CALC[[#This Row],[DAY]]+1,5))),NA())</f>
        <v>51.49</v>
      </c>
      <c r="P56" cm="1" vm="285">
        <f t="array" aca="1" ref="P56" ca="1">IFERROR(IF(T_CALC[[#This Row],[DAY]]="","",IF(AND(T_CALC[[#This Row],[DAY]]=C_N_TRADING_DAYS,$L$1&gt;C_MAX_HIST_DT),$P$1,INDEX(_xlfn.ANCHORARRAY($C$3),T_CALC[[#This Row],[DAY]]+1,6))),NA())</f>
        <v>51.62</v>
      </c>
      <c r="Q56" cm="1" vm="282">
        <f t="array" aca="1" ref="Q56" ca="1">IFERROR(IF(T_CALC[[#This Row],[DAY]]="","",IF(AND(T_CALC[[#This Row],[DAY]]=C_N_TRADING_DAYS,$L$1&gt;C_MAX_HIST_DT),$Q$1,INDEX(_xlfn.ANCHORARRAY($C$3),T_CALC[[#This Row],[DAY]]+1,2))),NA())</f>
        <v>20305664</v>
      </c>
      <c r="R56" s="4" vm="285">
        <f ca="1">IFERROR(IF(I_SRC="Open",T_CALC[[#This Row],[Open]],IF(I_SRC="High",T_CALC[[#This Row],[High]],IF(I_SRC="low",T_CALC[[#This Row],[Low]],IF(I_SRC="Volume",T_CALC[[#This Row],[VOLUME]],T_CALC[[#This Row],[Close]])))),"")</f>
        <v>51.62</v>
      </c>
      <c r="S56" cm="1">
        <f t="array" aca="1" ref="S56" ca="1">IF(T_CALC[[#This Row],[DAY]]="","",IF(T_CALC[[#This Row],[DAY]]&gt;=I_MA_PER,
ROUND(SUMPRODUCT(OFFSET($Y$4,0,0,I_MA_PER),OFFSET(T_CALC[[#This Row],[Value]],-(I_MA_PER-1),0,I_MA_PER))/C_DEN,2),NA()))</f>
        <v>51.81</v>
      </c>
      <c r="T56" s="4" t="str">
        <f ca="1">IF(T_CALC[[#This Row],[DAY]]="","",IF(T_CALC[[#This Row],[DAY]]&gt;=I_MA_PER,IF(AND(T_CALC[[#This Row],[Value]]&gt;T_CALC[[#This Row],[WMA]],R55&lt;=S55),"Buy",IF(AND(T_CALC[[#This Row],[Value]]&lt;T_CALC[[#This Row],[WMA]],R55&gt;=S55),"Sell","")),NA()))</f>
        <v>Sell</v>
      </c>
      <c r="U56" s="4">
        <f ca="1">IFERROR(IF(T_CALC[[#This Row],[Signal]]="Buy",T_CALC[[#This Row],[Value]],-10000),-10000)</f>
        <v>-10000</v>
      </c>
      <c r="V56" s="4" vm="285">
        <f ca="1">IFERROR(IF(T_CALC[[#This Row],[Signal]]="Sell",T_CALC[[#This Row],[Value]],-10000),-10000)</f>
        <v>51.62</v>
      </c>
      <c r="X56">
        <v>53</v>
      </c>
      <c r="Y56" t="str">
        <f t="shared" si="1"/>
        <v/>
      </c>
    </row>
    <row r="57" spans="2:25" x14ac:dyDescent="0.2">
      <c r="B57">
        <v>54</v>
      </c>
      <c r="C57" vm="286">
        <f ca="1"/>
        <v>42531</v>
      </c>
      <c r="D57" vm="287">
        <f ca="1"/>
        <v>25833151</v>
      </c>
      <c r="E57" vm="184">
        <f ca="1"/>
        <v>51.05</v>
      </c>
      <c r="F57" vm="288">
        <f ca="1"/>
        <v>52.05</v>
      </c>
      <c r="G57" vm="194">
        <f ca="1"/>
        <v>51.04</v>
      </c>
      <c r="H57" vm="128">
        <f ca="1"/>
        <v>51.48</v>
      </c>
      <c r="K57">
        <f ca="1">IF(ROW(T_CALC[[#This Row],[DAY]])-ROW(T_CALC[[#Headers],[DAY]])&gt;C_N_TRADING_DAYS,"",ROW(T_CALC[[#This Row],[DAY]])-ROW(T_CALC[[#Headers],[DAY]]))</f>
        <v>54</v>
      </c>
      <c r="L57" s="2" cm="1" vm="286">
        <f t="array" aca="1" ref="L57" ca="1">IFERROR(IF(T_CALC[[#This Row],[DAY]]="","",IF(AND(T_CALC[[#This Row],[DAY]]=C_N_TRADING_DAYS,$L$1&gt;C_MAX_HIST_DT),$L$1,INDEX(_xlfn.ANCHORARRAY($C$3),T_CALC[[#This Row],[DAY]]+1,1))),NA())</f>
        <v>42531</v>
      </c>
      <c r="M57" cm="1" vm="184">
        <f t="array" aca="1" ref="M57" ca="1">IFERROR(IF(T_CALC[[#This Row],[DAY]]="","",IF(AND(T_CALC[[#This Row],[DAY]]=C_N_TRADING_DAYS,$L$1&gt;C_MAX_HIST_DT),$M$1,INDEX(_xlfn.ANCHORARRAY($C$3),T_CALC[[#This Row],[DAY]]+1,3))),NA())</f>
        <v>51.05</v>
      </c>
      <c r="N57" cm="1" vm="288">
        <f t="array" aca="1" ref="N57" ca="1">IFERROR(IF(T_CALC[[#This Row],[DAY]]="","",IF(AND(T_CALC[[#This Row],[DAY]]=C_N_TRADING_DAYS,$L$1&gt;C_MAX_HIST_DT),$N$1,INDEX(_xlfn.ANCHORARRAY($C$3),T_CALC[[#This Row],[DAY]]+1,4))),NA())</f>
        <v>52.05</v>
      </c>
      <c r="O57" cm="1" vm="194">
        <f t="array" aca="1" ref="O57" ca="1">IFERROR(IF(T_CALC[[#This Row],[DAY]]="","",IF(AND(T_CALC[[#This Row],[DAY]]=C_N_TRADING_DAYS,$L$1&gt;C_MAX_HIST_DT),$O$1,INDEX(_xlfn.ANCHORARRAY($C$3),T_CALC[[#This Row],[DAY]]+1,5))),NA())</f>
        <v>51.04</v>
      </c>
      <c r="P57" cm="1" vm="128">
        <f t="array" aca="1" ref="P57" ca="1">IFERROR(IF(T_CALC[[#This Row],[DAY]]="","",IF(AND(T_CALC[[#This Row],[DAY]]=C_N_TRADING_DAYS,$L$1&gt;C_MAX_HIST_DT),$P$1,INDEX(_xlfn.ANCHORARRAY($C$3),T_CALC[[#This Row],[DAY]]+1,6))),NA())</f>
        <v>51.48</v>
      </c>
      <c r="Q57" cm="1" vm="287">
        <f t="array" aca="1" ref="Q57" ca="1">IFERROR(IF(T_CALC[[#This Row],[DAY]]="","",IF(AND(T_CALC[[#This Row],[DAY]]=C_N_TRADING_DAYS,$L$1&gt;C_MAX_HIST_DT),$Q$1,INDEX(_xlfn.ANCHORARRAY($C$3),T_CALC[[#This Row],[DAY]]+1,2))),NA())</f>
        <v>25833151</v>
      </c>
      <c r="R57" s="4" vm="128">
        <f ca="1">IFERROR(IF(I_SRC="Open",T_CALC[[#This Row],[Open]],IF(I_SRC="High",T_CALC[[#This Row],[High]],IF(I_SRC="low",T_CALC[[#This Row],[Low]],IF(I_SRC="Volume",T_CALC[[#This Row],[VOLUME]],T_CALC[[#This Row],[Close]])))),"")</f>
        <v>51.48</v>
      </c>
      <c r="S57" cm="1">
        <f t="array" aca="1" ref="S57" ca="1">IF(T_CALC[[#This Row],[DAY]]="","",IF(T_CALC[[#This Row],[DAY]]&gt;=I_MA_PER,
ROUND(SUMPRODUCT(OFFSET($Y$4,0,0,I_MA_PER),OFFSET(T_CALC[[#This Row],[Value]],-(I_MA_PER-1),0,I_MA_PER))/C_DEN,2),NA()))</f>
        <v>51.77</v>
      </c>
      <c r="T57" s="4" t="str">
        <f ca="1">IF(T_CALC[[#This Row],[DAY]]="","",IF(T_CALC[[#This Row],[DAY]]&gt;=I_MA_PER,IF(AND(T_CALC[[#This Row],[Value]]&gt;T_CALC[[#This Row],[WMA]],R56&lt;=S56),"Buy",IF(AND(T_CALC[[#This Row],[Value]]&lt;T_CALC[[#This Row],[WMA]],R56&gt;=S56),"Sell","")),NA()))</f>
        <v/>
      </c>
      <c r="U57" s="4">
        <f ca="1">IFERROR(IF(T_CALC[[#This Row],[Signal]]="Buy",T_CALC[[#This Row],[Value]],-10000),-10000)</f>
        <v>-10000</v>
      </c>
      <c r="V57" s="4">
        <f ca="1">IFERROR(IF(T_CALC[[#This Row],[Signal]]="Sell",T_CALC[[#This Row],[Value]],-10000),-10000)</f>
        <v>-10000</v>
      </c>
      <c r="X57">
        <v>54</v>
      </c>
      <c r="Y57" t="str">
        <f t="shared" si="1"/>
        <v/>
      </c>
    </row>
    <row r="58" spans="2:25" x14ac:dyDescent="0.2">
      <c r="B58" s="4">
        <v>55</v>
      </c>
      <c r="C58" vm="289">
        <f ca="1"/>
        <v>42534</v>
      </c>
      <c r="D58" vm="290">
        <f ca="1"/>
        <v>83217844</v>
      </c>
      <c r="E58" vm="291">
        <f ca="1"/>
        <v>49.58</v>
      </c>
      <c r="F58" vm="292">
        <f ca="1"/>
        <v>50.715000000000003</v>
      </c>
      <c r="G58" vm="293">
        <f ca="1"/>
        <v>49.06</v>
      </c>
      <c r="H58" vm="294">
        <f ca="1"/>
        <v>50.14</v>
      </c>
      <c r="K58">
        <f ca="1">IF(ROW(T_CALC[[#This Row],[DAY]])-ROW(T_CALC[[#Headers],[DAY]])&gt;C_N_TRADING_DAYS,"",ROW(T_CALC[[#This Row],[DAY]])-ROW(T_CALC[[#Headers],[DAY]]))</f>
        <v>55</v>
      </c>
      <c r="L58" s="2" cm="1" vm="289">
        <f t="array" aca="1" ref="L58" ca="1">IFERROR(IF(T_CALC[[#This Row],[DAY]]="","",IF(AND(T_CALC[[#This Row],[DAY]]=C_N_TRADING_DAYS,$L$1&gt;C_MAX_HIST_DT),$L$1,INDEX(_xlfn.ANCHORARRAY($C$3),T_CALC[[#This Row],[DAY]]+1,1))),NA())</f>
        <v>42534</v>
      </c>
      <c r="M58" cm="1" vm="291">
        <f t="array" aca="1" ref="M58" ca="1">IFERROR(IF(T_CALC[[#This Row],[DAY]]="","",IF(AND(T_CALC[[#This Row],[DAY]]=C_N_TRADING_DAYS,$L$1&gt;C_MAX_HIST_DT),$M$1,INDEX(_xlfn.ANCHORARRAY($C$3),T_CALC[[#This Row],[DAY]]+1,3))),NA())</f>
        <v>49.58</v>
      </c>
      <c r="N58" cm="1" vm="292">
        <f t="array" aca="1" ref="N58" ca="1">IFERROR(IF(T_CALC[[#This Row],[DAY]]="","",IF(AND(T_CALC[[#This Row],[DAY]]=C_N_TRADING_DAYS,$L$1&gt;C_MAX_HIST_DT),$N$1,INDEX(_xlfn.ANCHORARRAY($C$3),T_CALC[[#This Row],[DAY]]+1,4))),NA())</f>
        <v>50.715000000000003</v>
      </c>
      <c r="O58" cm="1" vm="293">
        <f t="array" aca="1" ref="O58" ca="1">IFERROR(IF(T_CALC[[#This Row],[DAY]]="","",IF(AND(T_CALC[[#This Row],[DAY]]=C_N_TRADING_DAYS,$L$1&gt;C_MAX_HIST_DT),$O$1,INDEX(_xlfn.ANCHORARRAY($C$3),T_CALC[[#This Row],[DAY]]+1,5))),NA())</f>
        <v>49.06</v>
      </c>
      <c r="P58" cm="1" vm="294">
        <f t="array" aca="1" ref="P58" ca="1">IFERROR(IF(T_CALC[[#This Row],[DAY]]="","",IF(AND(T_CALC[[#This Row],[DAY]]=C_N_TRADING_DAYS,$L$1&gt;C_MAX_HIST_DT),$P$1,INDEX(_xlfn.ANCHORARRAY($C$3),T_CALC[[#This Row],[DAY]]+1,6))),NA())</f>
        <v>50.14</v>
      </c>
      <c r="Q58" cm="1" vm="290">
        <f t="array" aca="1" ref="Q58" ca="1">IFERROR(IF(T_CALC[[#This Row],[DAY]]="","",IF(AND(T_CALC[[#This Row],[DAY]]=C_N_TRADING_DAYS,$L$1&gt;C_MAX_HIST_DT),$Q$1,INDEX(_xlfn.ANCHORARRAY($C$3),T_CALC[[#This Row],[DAY]]+1,2))),NA())</f>
        <v>83217844</v>
      </c>
      <c r="R58" s="4" vm="294">
        <f ca="1">IFERROR(IF(I_SRC="Open",T_CALC[[#This Row],[Open]],IF(I_SRC="High",T_CALC[[#This Row],[High]],IF(I_SRC="low",T_CALC[[#This Row],[Low]],IF(I_SRC="Volume",T_CALC[[#This Row],[VOLUME]],T_CALC[[#This Row],[Close]])))),"")</f>
        <v>50.14</v>
      </c>
      <c r="S58" cm="1">
        <f t="array" aca="1" ref="S58" ca="1">IF(T_CALC[[#This Row],[DAY]]="","",IF(T_CALC[[#This Row],[DAY]]&gt;=I_MA_PER,
ROUND(SUMPRODUCT(OFFSET($Y$4,0,0,I_MA_PER),OFFSET(T_CALC[[#This Row],[Value]],-(I_MA_PER-1),0,I_MA_PER))/C_DEN,2),NA()))</f>
        <v>51.68</v>
      </c>
      <c r="T58" s="4" t="str">
        <f ca="1">IF(T_CALC[[#This Row],[DAY]]="","",IF(T_CALC[[#This Row],[DAY]]&gt;=I_MA_PER,IF(AND(T_CALC[[#This Row],[Value]]&gt;T_CALC[[#This Row],[WMA]],R57&lt;=S57),"Buy",IF(AND(T_CALC[[#This Row],[Value]]&lt;T_CALC[[#This Row],[WMA]],R57&gt;=S57),"Sell","")),NA()))</f>
        <v/>
      </c>
      <c r="U58" s="4">
        <f ca="1">IFERROR(IF(T_CALC[[#This Row],[Signal]]="Buy",T_CALC[[#This Row],[Value]],-10000),-10000)</f>
        <v>-10000</v>
      </c>
      <c r="V58" s="4">
        <f ca="1">IFERROR(IF(T_CALC[[#This Row],[Signal]]="Sell",T_CALC[[#This Row],[Value]],-10000),-10000)</f>
        <v>-10000</v>
      </c>
      <c r="X58">
        <v>55</v>
      </c>
      <c r="Y58" t="str">
        <f t="shared" si="1"/>
        <v/>
      </c>
    </row>
    <row r="59" spans="2:25" x14ac:dyDescent="0.2">
      <c r="B59">
        <v>56</v>
      </c>
      <c r="C59" vm="295">
        <f ca="1"/>
        <v>42535</v>
      </c>
      <c r="D59" vm="296">
        <f ca="1"/>
        <v>42577106</v>
      </c>
      <c r="E59" vm="136">
        <f ca="1"/>
        <v>49.9</v>
      </c>
      <c r="F59" vm="297">
        <f ca="1"/>
        <v>50.1</v>
      </c>
      <c r="G59" vm="298">
        <f ca="1"/>
        <v>49.57</v>
      </c>
      <c r="H59" vm="299">
        <f ca="1"/>
        <v>49.83</v>
      </c>
      <c r="K59">
        <f ca="1">IF(ROW(T_CALC[[#This Row],[DAY]])-ROW(T_CALC[[#Headers],[DAY]])&gt;C_N_TRADING_DAYS,"",ROW(T_CALC[[#This Row],[DAY]])-ROW(T_CALC[[#Headers],[DAY]]))</f>
        <v>56</v>
      </c>
      <c r="L59" s="2" cm="1" vm="295">
        <f t="array" aca="1" ref="L59" ca="1">IFERROR(IF(T_CALC[[#This Row],[DAY]]="","",IF(AND(T_CALC[[#This Row],[DAY]]=C_N_TRADING_DAYS,$L$1&gt;C_MAX_HIST_DT),$L$1,INDEX(_xlfn.ANCHORARRAY($C$3),T_CALC[[#This Row],[DAY]]+1,1))),NA())</f>
        <v>42535</v>
      </c>
      <c r="M59" cm="1" vm="136">
        <f t="array" aca="1" ref="M59" ca="1">IFERROR(IF(T_CALC[[#This Row],[DAY]]="","",IF(AND(T_CALC[[#This Row],[DAY]]=C_N_TRADING_DAYS,$L$1&gt;C_MAX_HIST_DT),$M$1,INDEX(_xlfn.ANCHORARRAY($C$3),T_CALC[[#This Row],[DAY]]+1,3))),NA())</f>
        <v>49.9</v>
      </c>
      <c r="N59" cm="1" vm="297">
        <f t="array" aca="1" ref="N59" ca="1">IFERROR(IF(T_CALC[[#This Row],[DAY]]="","",IF(AND(T_CALC[[#This Row],[DAY]]=C_N_TRADING_DAYS,$L$1&gt;C_MAX_HIST_DT),$N$1,INDEX(_xlfn.ANCHORARRAY($C$3),T_CALC[[#This Row],[DAY]]+1,4))),NA())</f>
        <v>50.1</v>
      </c>
      <c r="O59" cm="1" vm="298">
        <f t="array" aca="1" ref="O59" ca="1">IFERROR(IF(T_CALC[[#This Row],[DAY]]="","",IF(AND(T_CALC[[#This Row],[DAY]]=C_N_TRADING_DAYS,$L$1&gt;C_MAX_HIST_DT),$O$1,INDEX(_xlfn.ANCHORARRAY($C$3),T_CALC[[#This Row],[DAY]]+1,5))),NA())</f>
        <v>49.57</v>
      </c>
      <c r="P59" cm="1" vm="299">
        <f t="array" aca="1" ref="P59" ca="1">IFERROR(IF(T_CALC[[#This Row],[DAY]]="","",IF(AND(T_CALC[[#This Row],[DAY]]=C_N_TRADING_DAYS,$L$1&gt;C_MAX_HIST_DT),$P$1,INDEX(_xlfn.ANCHORARRAY($C$3),T_CALC[[#This Row],[DAY]]+1,6))),NA())</f>
        <v>49.83</v>
      </c>
      <c r="Q59" cm="1" vm="296">
        <f t="array" aca="1" ref="Q59" ca="1">IFERROR(IF(T_CALC[[#This Row],[DAY]]="","",IF(AND(T_CALC[[#This Row],[DAY]]=C_N_TRADING_DAYS,$L$1&gt;C_MAX_HIST_DT),$Q$1,INDEX(_xlfn.ANCHORARRAY($C$3),T_CALC[[#This Row],[DAY]]+1,2))),NA())</f>
        <v>42577106</v>
      </c>
      <c r="R59" s="4" vm="299">
        <f ca="1">IFERROR(IF(I_SRC="Open",T_CALC[[#This Row],[Open]],IF(I_SRC="High",T_CALC[[#This Row],[High]],IF(I_SRC="low",T_CALC[[#This Row],[Low]],IF(I_SRC="Volume",T_CALC[[#This Row],[VOLUME]],T_CALC[[#This Row],[Close]])))),"")</f>
        <v>49.83</v>
      </c>
      <c r="S59" cm="1">
        <f t="array" aca="1" ref="S59" ca="1">IF(T_CALC[[#This Row],[DAY]]="","",IF(T_CALC[[#This Row],[DAY]]&gt;=I_MA_PER,
ROUND(SUMPRODUCT(OFFSET($Y$4,0,0,I_MA_PER),OFFSET(T_CALC[[#This Row],[Value]],-(I_MA_PER-1),0,I_MA_PER))/C_DEN,2),NA()))</f>
        <v>51.58</v>
      </c>
      <c r="T59" s="4" t="str">
        <f ca="1">IF(T_CALC[[#This Row],[DAY]]="","",IF(T_CALC[[#This Row],[DAY]]&gt;=I_MA_PER,IF(AND(T_CALC[[#This Row],[Value]]&gt;T_CALC[[#This Row],[WMA]],R58&lt;=S58),"Buy",IF(AND(T_CALC[[#This Row],[Value]]&lt;T_CALC[[#This Row],[WMA]],R58&gt;=S58),"Sell","")),NA()))</f>
        <v/>
      </c>
      <c r="U59" s="4">
        <f ca="1">IFERROR(IF(T_CALC[[#This Row],[Signal]]="Buy",T_CALC[[#This Row],[Value]],-10000),-10000)</f>
        <v>-10000</v>
      </c>
      <c r="V59" s="4">
        <f ca="1">IFERROR(IF(T_CALC[[#This Row],[Signal]]="Sell",T_CALC[[#This Row],[Value]],-10000),-10000)</f>
        <v>-10000</v>
      </c>
      <c r="X59">
        <v>56</v>
      </c>
      <c r="Y59" t="str">
        <f t="shared" si="1"/>
        <v/>
      </c>
    </row>
    <row r="60" spans="2:25" x14ac:dyDescent="0.2">
      <c r="B60">
        <v>57</v>
      </c>
      <c r="C60" vm="300">
        <f ca="1"/>
        <v>42536</v>
      </c>
      <c r="D60" vm="301">
        <f ca="1"/>
        <v>33757639</v>
      </c>
      <c r="E60" vm="153">
        <f ca="1"/>
        <v>49.78</v>
      </c>
      <c r="F60" vm="302">
        <f ca="1"/>
        <v>50.12</v>
      </c>
      <c r="G60" vm="303">
        <f ca="1"/>
        <v>49.69</v>
      </c>
      <c r="H60" vm="303">
        <f ca="1"/>
        <v>49.69</v>
      </c>
      <c r="K60">
        <f ca="1">IF(ROW(T_CALC[[#This Row],[DAY]])-ROW(T_CALC[[#Headers],[DAY]])&gt;C_N_TRADING_DAYS,"",ROW(T_CALC[[#This Row],[DAY]])-ROW(T_CALC[[#Headers],[DAY]]))</f>
        <v>57</v>
      </c>
      <c r="L60" s="2" cm="1" vm="300">
        <f t="array" aca="1" ref="L60" ca="1">IFERROR(IF(T_CALC[[#This Row],[DAY]]="","",IF(AND(T_CALC[[#This Row],[DAY]]=C_N_TRADING_DAYS,$L$1&gt;C_MAX_HIST_DT),$L$1,INDEX(_xlfn.ANCHORARRAY($C$3),T_CALC[[#This Row],[DAY]]+1,1))),NA())</f>
        <v>42536</v>
      </c>
      <c r="M60" cm="1" vm="153">
        <f t="array" aca="1" ref="M60" ca="1">IFERROR(IF(T_CALC[[#This Row],[DAY]]="","",IF(AND(T_CALC[[#This Row],[DAY]]=C_N_TRADING_DAYS,$L$1&gt;C_MAX_HIST_DT),$M$1,INDEX(_xlfn.ANCHORARRAY($C$3),T_CALC[[#This Row],[DAY]]+1,3))),NA())</f>
        <v>49.78</v>
      </c>
      <c r="N60" cm="1" vm="302">
        <f t="array" aca="1" ref="N60" ca="1">IFERROR(IF(T_CALC[[#This Row],[DAY]]="","",IF(AND(T_CALC[[#This Row],[DAY]]=C_N_TRADING_DAYS,$L$1&gt;C_MAX_HIST_DT),$N$1,INDEX(_xlfn.ANCHORARRAY($C$3),T_CALC[[#This Row],[DAY]]+1,4))),NA())</f>
        <v>50.12</v>
      </c>
      <c r="O60" cm="1" vm="303">
        <f t="array" aca="1" ref="O60" ca="1">IFERROR(IF(T_CALC[[#This Row],[DAY]]="","",IF(AND(T_CALC[[#This Row],[DAY]]=C_N_TRADING_DAYS,$L$1&gt;C_MAX_HIST_DT),$O$1,INDEX(_xlfn.ANCHORARRAY($C$3),T_CALC[[#This Row],[DAY]]+1,5))),NA())</f>
        <v>49.69</v>
      </c>
      <c r="P60" cm="1" vm="303">
        <f t="array" aca="1" ref="P60" ca="1">IFERROR(IF(T_CALC[[#This Row],[DAY]]="","",IF(AND(T_CALC[[#This Row],[DAY]]=C_N_TRADING_DAYS,$L$1&gt;C_MAX_HIST_DT),$P$1,INDEX(_xlfn.ANCHORARRAY($C$3),T_CALC[[#This Row],[DAY]]+1,6))),NA())</f>
        <v>49.69</v>
      </c>
      <c r="Q60" cm="1" vm="301">
        <f t="array" aca="1" ref="Q60" ca="1">IFERROR(IF(T_CALC[[#This Row],[DAY]]="","",IF(AND(T_CALC[[#This Row],[DAY]]=C_N_TRADING_DAYS,$L$1&gt;C_MAX_HIST_DT),$Q$1,INDEX(_xlfn.ANCHORARRAY($C$3),T_CALC[[#This Row],[DAY]]+1,2))),NA())</f>
        <v>33757639</v>
      </c>
      <c r="R60" s="4" vm="303">
        <f ca="1">IFERROR(IF(I_SRC="Open",T_CALC[[#This Row],[Open]],IF(I_SRC="High",T_CALC[[#This Row],[High]],IF(I_SRC="low",T_CALC[[#This Row],[Low]],IF(I_SRC="Volume",T_CALC[[#This Row],[VOLUME]],T_CALC[[#This Row],[Close]])))),"")</f>
        <v>49.69</v>
      </c>
      <c r="S60" cm="1">
        <f t="array" aca="1" ref="S60" ca="1">IF(T_CALC[[#This Row],[DAY]]="","",IF(T_CALC[[#This Row],[DAY]]&gt;=I_MA_PER,
ROUND(SUMPRODUCT(OFFSET($Y$4,0,0,I_MA_PER),OFFSET(T_CALC[[#This Row],[Value]],-(I_MA_PER-1),0,I_MA_PER))/C_DEN,2),NA()))</f>
        <v>51.48</v>
      </c>
      <c r="T60" s="4" t="str">
        <f ca="1">IF(T_CALC[[#This Row],[DAY]]="","",IF(T_CALC[[#This Row],[DAY]]&gt;=I_MA_PER,IF(AND(T_CALC[[#This Row],[Value]]&gt;T_CALC[[#This Row],[WMA]],R59&lt;=S59),"Buy",IF(AND(T_CALC[[#This Row],[Value]]&lt;T_CALC[[#This Row],[WMA]],R59&gt;=S59),"Sell","")),NA()))</f>
        <v/>
      </c>
      <c r="U60" s="4">
        <f ca="1">IFERROR(IF(T_CALC[[#This Row],[Signal]]="Buy",T_CALC[[#This Row],[Value]],-10000),-10000)</f>
        <v>-10000</v>
      </c>
      <c r="V60" s="4">
        <f ca="1">IFERROR(IF(T_CALC[[#This Row],[Signal]]="Sell",T_CALC[[#This Row],[Value]],-10000),-10000)</f>
        <v>-10000</v>
      </c>
      <c r="X60">
        <v>57</v>
      </c>
      <c r="Y60" t="str">
        <f t="shared" si="1"/>
        <v/>
      </c>
    </row>
    <row r="61" spans="2:25" x14ac:dyDescent="0.2">
      <c r="B61" s="4">
        <v>58</v>
      </c>
      <c r="C61" vm="304">
        <f ca="1"/>
        <v>42537</v>
      </c>
      <c r="D61" vm="305">
        <f ca="1"/>
        <v>31188605</v>
      </c>
      <c r="E61" vm="306">
        <f ca="1"/>
        <v>49.52</v>
      </c>
      <c r="F61" vm="214">
        <f ca="1"/>
        <v>50.47</v>
      </c>
      <c r="G61" vm="307">
        <f ca="1"/>
        <v>49.506799999999998</v>
      </c>
      <c r="H61" vm="167">
        <f ca="1"/>
        <v>50.39</v>
      </c>
      <c r="K61">
        <f ca="1">IF(ROW(T_CALC[[#This Row],[DAY]])-ROW(T_CALC[[#Headers],[DAY]])&gt;C_N_TRADING_DAYS,"",ROW(T_CALC[[#This Row],[DAY]])-ROW(T_CALC[[#Headers],[DAY]]))</f>
        <v>58</v>
      </c>
      <c r="L61" s="2" cm="1" vm="304">
        <f t="array" aca="1" ref="L61" ca="1">IFERROR(IF(T_CALC[[#This Row],[DAY]]="","",IF(AND(T_CALC[[#This Row],[DAY]]=C_N_TRADING_DAYS,$L$1&gt;C_MAX_HIST_DT),$L$1,INDEX(_xlfn.ANCHORARRAY($C$3),T_CALC[[#This Row],[DAY]]+1,1))),NA())</f>
        <v>42537</v>
      </c>
      <c r="M61" cm="1" vm="306">
        <f t="array" aca="1" ref="M61" ca="1">IFERROR(IF(T_CALC[[#This Row],[DAY]]="","",IF(AND(T_CALC[[#This Row],[DAY]]=C_N_TRADING_DAYS,$L$1&gt;C_MAX_HIST_DT),$M$1,INDEX(_xlfn.ANCHORARRAY($C$3),T_CALC[[#This Row],[DAY]]+1,3))),NA())</f>
        <v>49.52</v>
      </c>
      <c r="N61" cm="1" vm="214">
        <f t="array" aca="1" ref="N61" ca="1">IFERROR(IF(T_CALC[[#This Row],[DAY]]="","",IF(AND(T_CALC[[#This Row],[DAY]]=C_N_TRADING_DAYS,$L$1&gt;C_MAX_HIST_DT),$N$1,INDEX(_xlfn.ANCHORARRAY($C$3),T_CALC[[#This Row],[DAY]]+1,4))),NA())</f>
        <v>50.47</v>
      </c>
      <c r="O61" cm="1" vm="307">
        <f t="array" aca="1" ref="O61" ca="1">IFERROR(IF(T_CALC[[#This Row],[DAY]]="","",IF(AND(T_CALC[[#This Row],[DAY]]=C_N_TRADING_DAYS,$L$1&gt;C_MAX_HIST_DT),$O$1,INDEX(_xlfn.ANCHORARRAY($C$3),T_CALC[[#This Row],[DAY]]+1,5))),NA())</f>
        <v>49.506799999999998</v>
      </c>
      <c r="P61" cm="1" vm="167">
        <f t="array" aca="1" ref="P61" ca="1">IFERROR(IF(T_CALC[[#This Row],[DAY]]="","",IF(AND(T_CALC[[#This Row],[DAY]]=C_N_TRADING_DAYS,$L$1&gt;C_MAX_HIST_DT),$P$1,INDEX(_xlfn.ANCHORARRAY($C$3),T_CALC[[#This Row],[DAY]]+1,6))),NA())</f>
        <v>50.39</v>
      </c>
      <c r="Q61" cm="1" vm="305">
        <f t="array" aca="1" ref="Q61" ca="1">IFERROR(IF(T_CALC[[#This Row],[DAY]]="","",IF(AND(T_CALC[[#This Row],[DAY]]=C_N_TRADING_DAYS,$L$1&gt;C_MAX_HIST_DT),$Q$1,INDEX(_xlfn.ANCHORARRAY($C$3),T_CALC[[#This Row],[DAY]]+1,2))),NA())</f>
        <v>31188605</v>
      </c>
      <c r="R61" s="4" vm="167">
        <f ca="1">IFERROR(IF(I_SRC="Open",T_CALC[[#This Row],[Open]],IF(I_SRC="High",T_CALC[[#This Row],[High]],IF(I_SRC="low",T_CALC[[#This Row],[Low]],IF(I_SRC="Volume",T_CALC[[#This Row],[VOLUME]],T_CALC[[#This Row],[Close]])))),"")</f>
        <v>50.39</v>
      </c>
      <c r="S61" cm="1">
        <f t="array" aca="1" ref="S61" ca="1">IF(T_CALC[[#This Row],[DAY]]="","",IF(T_CALC[[#This Row],[DAY]]&gt;=I_MA_PER,
ROUND(SUMPRODUCT(OFFSET($Y$4,0,0,I_MA_PER),OFFSET(T_CALC[[#This Row],[Value]],-(I_MA_PER-1),0,I_MA_PER))/C_DEN,2),NA()))</f>
        <v>51.41</v>
      </c>
      <c r="T61" s="4" t="str">
        <f ca="1">IF(T_CALC[[#This Row],[DAY]]="","",IF(T_CALC[[#This Row],[DAY]]&gt;=I_MA_PER,IF(AND(T_CALC[[#This Row],[Value]]&gt;T_CALC[[#This Row],[WMA]],R60&lt;=S60),"Buy",IF(AND(T_CALC[[#This Row],[Value]]&lt;T_CALC[[#This Row],[WMA]],R60&gt;=S60),"Sell","")),NA()))</f>
        <v/>
      </c>
      <c r="U61" s="4">
        <f ca="1">IFERROR(IF(T_CALC[[#This Row],[Signal]]="Buy",T_CALC[[#This Row],[Value]],-10000),-10000)</f>
        <v>-10000</v>
      </c>
      <c r="V61" s="4">
        <f ca="1">IFERROR(IF(T_CALC[[#This Row],[Signal]]="Sell",T_CALC[[#This Row],[Value]],-10000),-10000)</f>
        <v>-10000</v>
      </c>
      <c r="X61">
        <v>58</v>
      </c>
      <c r="Y61" t="str">
        <f t="shared" si="1"/>
        <v/>
      </c>
    </row>
    <row r="62" spans="2:25" x14ac:dyDescent="0.2">
      <c r="B62">
        <v>59</v>
      </c>
      <c r="C62" vm="308">
        <f ca="1"/>
        <v>42538</v>
      </c>
      <c r="D62" vm="309">
        <f ca="1"/>
        <v>45710516</v>
      </c>
      <c r="E62" vm="151">
        <f ca="1"/>
        <v>50.41</v>
      </c>
      <c r="F62" vm="310">
        <f ca="1"/>
        <v>50.43</v>
      </c>
      <c r="G62" vm="215">
        <f ca="1"/>
        <v>49.82</v>
      </c>
      <c r="H62" vm="311">
        <f ca="1"/>
        <v>50.13</v>
      </c>
      <c r="K62">
        <f ca="1">IF(ROW(T_CALC[[#This Row],[DAY]])-ROW(T_CALC[[#Headers],[DAY]])&gt;C_N_TRADING_DAYS,"",ROW(T_CALC[[#This Row],[DAY]])-ROW(T_CALC[[#Headers],[DAY]]))</f>
        <v>59</v>
      </c>
      <c r="L62" s="2" cm="1" vm="308">
        <f t="array" aca="1" ref="L62" ca="1">IFERROR(IF(T_CALC[[#This Row],[DAY]]="","",IF(AND(T_CALC[[#This Row],[DAY]]=C_N_TRADING_DAYS,$L$1&gt;C_MAX_HIST_DT),$L$1,INDEX(_xlfn.ANCHORARRAY($C$3),T_CALC[[#This Row],[DAY]]+1,1))),NA())</f>
        <v>42538</v>
      </c>
      <c r="M62" cm="1" vm="151">
        <f t="array" aca="1" ref="M62" ca="1">IFERROR(IF(T_CALC[[#This Row],[DAY]]="","",IF(AND(T_CALC[[#This Row],[DAY]]=C_N_TRADING_DAYS,$L$1&gt;C_MAX_HIST_DT),$M$1,INDEX(_xlfn.ANCHORARRAY($C$3),T_CALC[[#This Row],[DAY]]+1,3))),NA())</f>
        <v>50.41</v>
      </c>
      <c r="N62" cm="1" vm="310">
        <f t="array" aca="1" ref="N62" ca="1">IFERROR(IF(T_CALC[[#This Row],[DAY]]="","",IF(AND(T_CALC[[#This Row],[DAY]]=C_N_TRADING_DAYS,$L$1&gt;C_MAX_HIST_DT),$N$1,INDEX(_xlfn.ANCHORARRAY($C$3),T_CALC[[#This Row],[DAY]]+1,4))),NA())</f>
        <v>50.43</v>
      </c>
      <c r="O62" cm="1" vm="215">
        <f t="array" aca="1" ref="O62" ca="1">IFERROR(IF(T_CALC[[#This Row],[DAY]]="","",IF(AND(T_CALC[[#This Row],[DAY]]=C_N_TRADING_DAYS,$L$1&gt;C_MAX_HIST_DT),$O$1,INDEX(_xlfn.ANCHORARRAY($C$3),T_CALC[[#This Row],[DAY]]+1,5))),NA())</f>
        <v>49.82</v>
      </c>
      <c r="P62" cm="1" vm="311">
        <f t="array" aca="1" ref="P62" ca="1">IFERROR(IF(T_CALC[[#This Row],[DAY]]="","",IF(AND(T_CALC[[#This Row],[DAY]]=C_N_TRADING_DAYS,$L$1&gt;C_MAX_HIST_DT),$P$1,INDEX(_xlfn.ANCHORARRAY($C$3),T_CALC[[#This Row],[DAY]]+1,6))),NA())</f>
        <v>50.13</v>
      </c>
      <c r="Q62" cm="1" vm="309">
        <f t="array" aca="1" ref="Q62" ca="1">IFERROR(IF(T_CALC[[#This Row],[DAY]]="","",IF(AND(T_CALC[[#This Row],[DAY]]=C_N_TRADING_DAYS,$L$1&gt;C_MAX_HIST_DT),$Q$1,INDEX(_xlfn.ANCHORARRAY($C$3),T_CALC[[#This Row],[DAY]]+1,2))),NA())</f>
        <v>45710516</v>
      </c>
      <c r="R62" s="4" vm="311">
        <f ca="1">IFERROR(IF(I_SRC="Open",T_CALC[[#This Row],[Open]],IF(I_SRC="High",T_CALC[[#This Row],[High]],IF(I_SRC="low",T_CALC[[#This Row],[Low]],IF(I_SRC="Volume",T_CALC[[#This Row],[VOLUME]],T_CALC[[#This Row],[Close]])))),"")</f>
        <v>50.13</v>
      </c>
      <c r="S62" cm="1">
        <f t="array" aca="1" ref="S62" ca="1">IF(T_CALC[[#This Row],[DAY]]="","",IF(T_CALC[[#This Row],[DAY]]&gt;=I_MA_PER,
ROUND(SUMPRODUCT(OFFSET($Y$4,0,0,I_MA_PER),OFFSET(T_CALC[[#This Row],[Value]],-(I_MA_PER-1),0,I_MA_PER))/C_DEN,2),NA()))</f>
        <v>51.34</v>
      </c>
      <c r="T62" s="4" t="str">
        <f ca="1">IF(T_CALC[[#This Row],[DAY]]="","",IF(T_CALC[[#This Row],[DAY]]&gt;=I_MA_PER,IF(AND(T_CALC[[#This Row],[Value]]&gt;T_CALC[[#This Row],[WMA]],R61&lt;=S61),"Buy",IF(AND(T_CALC[[#This Row],[Value]]&lt;T_CALC[[#This Row],[WMA]],R61&gt;=S61),"Sell","")),NA()))</f>
        <v/>
      </c>
      <c r="U62" s="4">
        <f ca="1">IFERROR(IF(T_CALC[[#This Row],[Signal]]="Buy",T_CALC[[#This Row],[Value]],-10000),-10000)</f>
        <v>-10000</v>
      </c>
      <c r="V62" s="4">
        <f ca="1">IFERROR(IF(T_CALC[[#This Row],[Signal]]="Sell",T_CALC[[#This Row],[Value]],-10000),-10000)</f>
        <v>-10000</v>
      </c>
      <c r="X62">
        <v>59</v>
      </c>
      <c r="Y62" t="str">
        <f t="shared" si="1"/>
        <v/>
      </c>
    </row>
    <row r="63" spans="2:25" x14ac:dyDescent="0.2">
      <c r="B63">
        <v>60</v>
      </c>
      <c r="C63" vm="312">
        <f ca="1"/>
        <v>42541</v>
      </c>
      <c r="D63" vm="313">
        <f ca="1"/>
        <v>35607946</v>
      </c>
      <c r="E63" vm="314">
        <f ca="1"/>
        <v>50.64</v>
      </c>
      <c r="F63" vm="315">
        <f ca="1"/>
        <v>50.83</v>
      </c>
      <c r="G63" vm="226">
        <f ca="1"/>
        <v>50.03</v>
      </c>
      <c r="H63" vm="173">
        <f ca="1"/>
        <v>50.07</v>
      </c>
      <c r="K63">
        <f ca="1">IF(ROW(T_CALC[[#This Row],[DAY]])-ROW(T_CALC[[#Headers],[DAY]])&gt;C_N_TRADING_DAYS,"",ROW(T_CALC[[#This Row],[DAY]])-ROW(T_CALC[[#Headers],[DAY]]))</f>
        <v>60</v>
      </c>
      <c r="L63" s="2" cm="1" vm="312">
        <f t="array" aca="1" ref="L63" ca="1">IFERROR(IF(T_CALC[[#This Row],[DAY]]="","",IF(AND(T_CALC[[#This Row],[DAY]]=C_N_TRADING_DAYS,$L$1&gt;C_MAX_HIST_DT),$L$1,INDEX(_xlfn.ANCHORARRAY($C$3),T_CALC[[#This Row],[DAY]]+1,1))),NA())</f>
        <v>42541</v>
      </c>
      <c r="M63" cm="1" vm="314">
        <f t="array" aca="1" ref="M63" ca="1">IFERROR(IF(T_CALC[[#This Row],[DAY]]="","",IF(AND(T_CALC[[#This Row],[DAY]]=C_N_TRADING_DAYS,$L$1&gt;C_MAX_HIST_DT),$M$1,INDEX(_xlfn.ANCHORARRAY($C$3),T_CALC[[#This Row],[DAY]]+1,3))),NA())</f>
        <v>50.64</v>
      </c>
      <c r="N63" cm="1" vm="315">
        <f t="array" aca="1" ref="N63" ca="1">IFERROR(IF(T_CALC[[#This Row],[DAY]]="","",IF(AND(T_CALC[[#This Row],[DAY]]=C_N_TRADING_DAYS,$L$1&gt;C_MAX_HIST_DT),$N$1,INDEX(_xlfn.ANCHORARRAY($C$3),T_CALC[[#This Row],[DAY]]+1,4))),NA())</f>
        <v>50.83</v>
      </c>
      <c r="O63" cm="1" vm="226">
        <f t="array" aca="1" ref="O63" ca="1">IFERROR(IF(T_CALC[[#This Row],[DAY]]="","",IF(AND(T_CALC[[#This Row],[DAY]]=C_N_TRADING_DAYS,$L$1&gt;C_MAX_HIST_DT),$O$1,INDEX(_xlfn.ANCHORARRAY($C$3),T_CALC[[#This Row],[DAY]]+1,5))),NA())</f>
        <v>50.03</v>
      </c>
      <c r="P63" cm="1" vm="173">
        <f t="array" aca="1" ref="P63" ca="1">IFERROR(IF(T_CALC[[#This Row],[DAY]]="","",IF(AND(T_CALC[[#This Row],[DAY]]=C_N_TRADING_DAYS,$L$1&gt;C_MAX_HIST_DT),$P$1,INDEX(_xlfn.ANCHORARRAY($C$3),T_CALC[[#This Row],[DAY]]+1,6))),NA())</f>
        <v>50.07</v>
      </c>
      <c r="Q63" cm="1" vm="313">
        <f t="array" aca="1" ref="Q63" ca="1">IFERROR(IF(T_CALC[[#This Row],[DAY]]="","",IF(AND(T_CALC[[#This Row],[DAY]]=C_N_TRADING_DAYS,$L$1&gt;C_MAX_HIST_DT),$Q$1,INDEX(_xlfn.ANCHORARRAY($C$3),T_CALC[[#This Row],[DAY]]+1,2))),NA())</f>
        <v>35607946</v>
      </c>
      <c r="R63" s="4" vm="173">
        <f ca="1">IFERROR(IF(I_SRC="Open",T_CALC[[#This Row],[Open]],IF(I_SRC="High",T_CALC[[#This Row],[High]],IF(I_SRC="low",T_CALC[[#This Row],[Low]],IF(I_SRC="Volume",T_CALC[[#This Row],[VOLUME]],T_CALC[[#This Row],[Close]])))),"")</f>
        <v>50.07</v>
      </c>
      <c r="S63" cm="1">
        <f t="array" aca="1" ref="S63" ca="1">IF(T_CALC[[#This Row],[DAY]]="","",IF(T_CALC[[#This Row],[DAY]]&gt;=I_MA_PER,
ROUND(SUMPRODUCT(OFFSET($Y$4,0,0,I_MA_PER),OFFSET(T_CALC[[#This Row],[Value]],-(I_MA_PER-1),0,I_MA_PER))/C_DEN,2),NA()))</f>
        <v>51.26</v>
      </c>
      <c r="T63" s="4" t="str">
        <f ca="1">IF(T_CALC[[#This Row],[DAY]]="","",IF(T_CALC[[#This Row],[DAY]]&gt;=I_MA_PER,IF(AND(T_CALC[[#This Row],[Value]]&gt;T_CALC[[#This Row],[WMA]],R62&lt;=S62),"Buy",IF(AND(T_CALC[[#This Row],[Value]]&lt;T_CALC[[#This Row],[WMA]],R62&gt;=S62),"Sell","")),NA()))</f>
        <v/>
      </c>
      <c r="U63" s="4">
        <f ca="1">IFERROR(IF(T_CALC[[#This Row],[Signal]]="Buy",T_CALC[[#This Row],[Value]],-10000),-10000)</f>
        <v>-10000</v>
      </c>
      <c r="V63" s="4">
        <f ca="1">IFERROR(IF(T_CALC[[#This Row],[Signal]]="Sell",T_CALC[[#This Row],[Value]],-10000),-10000)</f>
        <v>-10000</v>
      </c>
      <c r="X63">
        <v>60</v>
      </c>
      <c r="Y63" t="str">
        <f t="shared" si="1"/>
        <v/>
      </c>
    </row>
    <row r="64" spans="2:25" x14ac:dyDescent="0.2">
      <c r="B64" s="4">
        <v>61</v>
      </c>
      <c r="C64" vm="316">
        <f ca="1"/>
        <v>42542</v>
      </c>
      <c r="D64" vm="317">
        <f ca="1"/>
        <v>34097825</v>
      </c>
      <c r="E64" vm="318">
        <f ca="1"/>
        <v>50.2</v>
      </c>
      <c r="F64" vm="319">
        <f ca="1"/>
        <v>51.43</v>
      </c>
      <c r="G64" vm="320">
        <f ca="1"/>
        <v>50.16</v>
      </c>
      <c r="H64" vm="321">
        <f ca="1"/>
        <v>51.19</v>
      </c>
      <c r="K64">
        <f ca="1">IF(ROW(T_CALC[[#This Row],[DAY]])-ROW(T_CALC[[#Headers],[DAY]])&gt;C_N_TRADING_DAYS,"",ROW(T_CALC[[#This Row],[DAY]])-ROW(T_CALC[[#Headers],[DAY]]))</f>
        <v>61</v>
      </c>
      <c r="L64" s="2" cm="1" vm="316">
        <f t="array" aca="1" ref="L64" ca="1">IFERROR(IF(T_CALC[[#This Row],[DAY]]="","",IF(AND(T_CALC[[#This Row],[DAY]]=C_N_TRADING_DAYS,$L$1&gt;C_MAX_HIST_DT),$L$1,INDEX(_xlfn.ANCHORARRAY($C$3),T_CALC[[#This Row],[DAY]]+1,1))),NA())</f>
        <v>42542</v>
      </c>
      <c r="M64" cm="1" vm="318">
        <f t="array" aca="1" ref="M64" ca="1">IFERROR(IF(T_CALC[[#This Row],[DAY]]="","",IF(AND(T_CALC[[#This Row],[DAY]]=C_N_TRADING_DAYS,$L$1&gt;C_MAX_HIST_DT),$M$1,INDEX(_xlfn.ANCHORARRAY($C$3),T_CALC[[#This Row],[DAY]]+1,3))),NA())</f>
        <v>50.2</v>
      </c>
      <c r="N64" cm="1" vm="319">
        <f t="array" aca="1" ref="N64" ca="1">IFERROR(IF(T_CALC[[#This Row],[DAY]]="","",IF(AND(T_CALC[[#This Row],[DAY]]=C_N_TRADING_DAYS,$L$1&gt;C_MAX_HIST_DT),$N$1,INDEX(_xlfn.ANCHORARRAY($C$3),T_CALC[[#This Row],[DAY]]+1,4))),NA())</f>
        <v>51.43</v>
      </c>
      <c r="O64" cm="1" vm="320">
        <f t="array" aca="1" ref="O64" ca="1">IFERROR(IF(T_CALC[[#This Row],[DAY]]="","",IF(AND(T_CALC[[#This Row],[DAY]]=C_N_TRADING_DAYS,$L$1&gt;C_MAX_HIST_DT),$O$1,INDEX(_xlfn.ANCHORARRAY($C$3),T_CALC[[#This Row],[DAY]]+1,5))),NA())</f>
        <v>50.16</v>
      </c>
      <c r="P64" cm="1" vm="321">
        <f t="array" aca="1" ref="P64" ca="1">IFERROR(IF(T_CALC[[#This Row],[DAY]]="","",IF(AND(T_CALC[[#This Row],[DAY]]=C_N_TRADING_DAYS,$L$1&gt;C_MAX_HIST_DT),$P$1,INDEX(_xlfn.ANCHORARRAY($C$3),T_CALC[[#This Row],[DAY]]+1,6))),NA())</f>
        <v>51.19</v>
      </c>
      <c r="Q64" cm="1" vm="317">
        <f t="array" aca="1" ref="Q64" ca="1">IFERROR(IF(T_CALC[[#This Row],[DAY]]="","",IF(AND(T_CALC[[#This Row],[DAY]]=C_N_TRADING_DAYS,$L$1&gt;C_MAX_HIST_DT),$Q$1,INDEX(_xlfn.ANCHORARRAY($C$3),T_CALC[[#This Row],[DAY]]+1,2))),NA())</f>
        <v>34097825</v>
      </c>
      <c r="R64" s="4" vm="321">
        <f ca="1">IFERROR(IF(I_SRC="Open",T_CALC[[#This Row],[Open]],IF(I_SRC="High",T_CALC[[#This Row],[High]],IF(I_SRC="low",T_CALC[[#This Row],[Low]],IF(I_SRC="Volume",T_CALC[[#This Row],[VOLUME]],T_CALC[[#This Row],[Close]])))),"")</f>
        <v>51.19</v>
      </c>
      <c r="S64" cm="1">
        <f t="array" aca="1" ref="S64" ca="1">IF(T_CALC[[#This Row],[DAY]]="","",IF(T_CALC[[#This Row],[DAY]]&gt;=I_MA_PER,
ROUND(SUMPRODUCT(OFFSET($Y$4,0,0,I_MA_PER),OFFSET(T_CALC[[#This Row],[Value]],-(I_MA_PER-1),0,I_MA_PER))/C_DEN,2),NA()))</f>
        <v>51.24</v>
      </c>
      <c r="T64" s="4" t="str">
        <f ca="1">IF(T_CALC[[#This Row],[DAY]]="","",IF(T_CALC[[#This Row],[DAY]]&gt;=I_MA_PER,IF(AND(T_CALC[[#This Row],[Value]]&gt;T_CALC[[#This Row],[WMA]],R63&lt;=S63),"Buy",IF(AND(T_CALC[[#This Row],[Value]]&lt;T_CALC[[#This Row],[WMA]],R63&gt;=S63),"Sell","")),NA()))</f>
        <v/>
      </c>
      <c r="U64" s="4">
        <f ca="1">IFERROR(IF(T_CALC[[#This Row],[Signal]]="Buy",T_CALC[[#This Row],[Value]],-10000),-10000)</f>
        <v>-10000</v>
      </c>
      <c r="V64" s="4">
        <f ca="1">IFERROR(IF(T_CALC[[#This Row],[Signal]]="Sell",T_CALC[[#This Row],[Value]],-10000),-10000)</f>
        <v>-10000</v>
      </c>
      <c r="X64">
        <v>61</v>
      </c>
      <c r="Y64" t="str">
        <f t="shared" si="1"/>
        <v/>
      </c>
    </row>
    <row r="65" spans="2:25" x14ac:dyDescent="0.2">
      <c r="B65">
        <v>62</v>
      </c>
      <c r="C65" vm="322">
        <f ca="1"/>
        <v>42543</v>
      </c>
      <c r="D65" vm="323">
        <f ca="1"/>
        <v>28816848</v>
      </c>
      <c r="E65" vm="195">
        <f ca="1"/>
        <v>51.08</v>
      </c>
      <c r="F65" vm="324">
        <f ca="1"/>
        <v>51.46</v>
      </c>
      <c r="G65" vm="325">
        <f ca="1"/>
        <v>50.952500000000001</v>
      </c>
      <c r="H65" vm="326">
        <f ca="1"/>
        <v>50.99</v>
      </c>
      <c r="K65">
        <f ca="1">IF(ROW(T_CALC[[#This Row],[DAY]])-ROW(T_CALC[[#Headers],[DAY]])&gt;C_N_TRADING_DAYS,"",ROW(T_CALC[[#This Row],[DAY]])-ROW(T_CALC[[#Headers],[DAY]]))</f>
        <v>62</v>
      </c>
      <c r="L65" s="2" cm="1" vm="322">
        <f t="array" aca="1" ref="L65" ca="1">IFERROR(IF(T_CALC[[#This Row],[DAY]]="","",IF(AND(T_CALC[[#This Row],[DAY]]=C_N_TRADING_DAYS,$L$1&gt;C_MAX_HIST_DT),$L$1,INDEX(_xlfn.ANCHORARRAY($C$3),T_CALC[[#This Row],[DAY]]+1,1))),NA())</f>
        <v>42543</v>
      </c>
      <c r="M65" cm="1" vm="195">
        <f t="array" aca="1" ref="M65" ca="1">IFERROR(IF(T_CALC[[#This Row],[DAY]]="","",IF(AND(T_CALC[[#This Row],[DAY]]=C_N_TRADING_DAYS,$L$1&gt;C_MAX_HIST_DT),$M$1,INDEX(_xlfn.ANCHORARRAY($C$3),T_CALC[[#This Row],[DAY]]+1,3))),NA())</f>
        <v>51.08</v>
      </c>
      <c r="N65" cm="1" vm="324">
        <f t="array" aca="1" ref="N65" ca="1">IFERROR(IF(T_CALC[[#This Row],[DAY]]="","",IF(AND(T_CALC[[#This Row],[DAY]]=C_N_TRADING_DAYS,$L$1&gt;C_MAX_HIST_DT),$N$1,INDEX(_xlfn.ANCHORARRAY($C$3),T_CALC[[#This Row],[DAY]]+1,4))),NA())</f>
        <v>51.46</v>
      </c>
      <c r="O65" cm="1" vm="325">
        <f t="array" aca="1" ref="O65" ca="1">IFERROR(IF(T_CALC[[#This Row],[DAY]]="","",IF(AND(T_CALC[[#This Row],[DAY]]=C_N_TRADING_DAYS,$L$1&gt;C_MAX_HIST_DT),$O$1,INDEX(_xlfn.ANCHORARRAY($C$3),T_CALC[[#This Row],[DAY]]+1,5))),NA())</f>
        <v>50.952500000000001</v>
      </c>
      <c r="P65" cm="1" vm="326">
        <f t="array" aca="1" ref="P65" ca="1">IFERROR(IF(T_CALC[[#This Row],[DAY]]="","",IF(AND(T_CALC[[#This Row],[DAY]]=C_N_TRADING_DAYS,$L$1&gt;C_MAX_HIST_DT),$P$1,INDEX(_xlfn.ANCHORARRAY($C$3),T_CALC[[#This Row],[DAY]]+1,6))),NA())</f>
        <v>50.99</v>
      </c>
      <c r="Q65" cm="1" vm="323">
        <f t="array" aca="1" ref="Q65" ca="1">IFERROR(IF(T_CALC[[#This Row],[DAY]]="","",IF(AND(T_CALC[[#This Row],[DAY]]=C_N_TRADING_DAYS,$L$1&gt;C_MAX_HIST_DT),$Q$1,INDEX(_xlfn.ANCHORARRAY($C$3),T_CALC[[#This Row],[DAY]]+1,2))),NA())</f>
        <v>28816848</v>
      </c>
      <c r="R65" s="4" vm="326">
        <f ca="1">IFERROR(IF(I_SRC="Open",T_CALC[[#This Row],[Open]],IF(I_SRC="High",T_CALC[[#This Row],[High]],IF(I_SRC="low",T_CALC[[#This Row],[Low]],IF(I_SRC="Volume",T_CALC[[#This Row],[VOLUME]],T_CALC[[#This Row],[Close]])))),"")</f>
        <v>50.99</v>
      </c>
      <c r="S65" cm="1">
        <f t="array" aca="1" ref="S65" ca="1">IF(T_CALC[[#This Row],[DAY]]="","",IF(T_CALC[[#This Row],[DAY]]&gt;=I_MA_PER,
ROUND(SUMPRODUCT(OFFSET($Y$4,0,0,I_MA_PER),OFFSET(T_CALC[[#This Row],[Value]],-(I_MA_PER-1),0,I_MA_PER))/C_DEN,2),NA()))</f>
        <v>51.2</v>
      </c>
      <c r="T65" s="4" t="str">
        <f ca="1">IF(T_CALC[[#This Row],[DAY]]="","",IF(T_CALC[[#This Row],[DAY]]&gt;=I_MA_PER,IF(AND(T_CALC[[#This Row],[Value]]&gt;T_CALC[[#This Row],[WMA]],R64&lt;=S64),"Buy",IF(AND(T_CALC[[#This Row],[Value]]&lt;T_CALC[[#This Row],[WMA]],R64&gt;=S64),"Sell","")),NA()))</f>
        <v/>
      </c>
      <c r="U65" s="4">
        <f ca="1">IFERROR(IF(T_CALC[[#This Row],[Signal]]="Buy",T_CALC[[#This Row],[Value]],-10000),-10000)</f>
        <v>-10000</v>
      </c>
      <c r="V65" s="4">
        <f ca="1">IFERROR(IF(T_CALC[[#This Row],[Signal]]="Sell",T_CALC[[#This Row],[Value]],-10000),-10000)</f>
        <v>-10000</v>
      </c>
      <c r="X65">
        <v>62</v>
      </c>
      <c r="Y65" t="str">
        <f t="shared" si="1"/>
        <v/>
      </c>
    </row>
    <row r="66" spans="2:25" x14ac:dyDescent="0.2">
      <c r="B66">
        <v>63</v>
      </c>
      <c r="C66" vm="327">
        <f ca="1"/>
        <v>42544</v>
      </c>
      <c r="D66" vm="328">
        <f ca="1"/>
        <v>29028833</v>
      </c>
      <c r="E66" vm="329">
        <f ca="1"/>
        <v>51.28</v>
      </c>
      <c r="F66" vm="330">
        <f ca="1"/>
        <v>52.06</v>
      </c>
      <c r="G66" vm="331">
        <f ca="1"/>
        <v>51.15</v>
      </c>
      <c r="H66" vm="111">
        <f ca="1"/>
        <v>51.91</v>
      </c>
      <c r="K66">
        <f ca="1">IF(ROW(T_CALC[[#This Row],[DAY]])-ROW(T_CALC[[#Headers],[DAY]])&gt;C_N_TRADING_DAYS,"",ROW(T_CALC[[#This Row],[DAY]])-ROW(T_CALC[[#Headers],[DAY]]))</f>
        <v>63</v>
      </c>
      <c r="L66" s="2" cm="1" vm="327">
        <f t="array" aca="1" ref="L66" ca="1">IFERROR(IF(T_CALC[[#This Row],[DAY]]="","",IF(AND(T_CALC[[#This Row],[DAY]]=C_N_TRADING_DAYS,$L$1&gt;C_MAX_HIST_DT),$L$1,INDEX(_xlfn.ANCHORARRAY($C$3),T_CALC[[#This Row],[DAY]]+1,1))),NA())</f>
        <v>42544</v>
      </c>
      <c r="M66" cm="1" vm="329">
        <f t="array" aca="1" ref="M66" ca="1">IFERROR(IF(T_CALC[[#This Row],[DAY]]="","",IF(AND(T_CALC[[#This Row],[DAY]]=C_N_TRADING_DAYS,$L$1&gt;C_MAX_HIST_DT),$M$1,INDEX(_xlfn.ANCHORARRAY($C$3),T_CALC[[#This Row],[DAY]]+1,3))),NA())</f>
        <v>51.28</v>
      </c>
      <c r="N66" cm="1" vm="330">
        <f t="array" aca="1" ref="N66" ca="1">IFERROR(IF(T_CALC[[#This Row],[DAY]]="","",IF(AND(T_CALC[[#This Row],[DAY]]=C_N_TRADING_DAYS,$L$1&gt;C_MAX_HIST_DT),$N$1,INDEX(_xlfn.ANCHORARRAY($C$3),T_CALC[[#This Row],[DAY]]+1,4))),NA())</f>
        <v>52.06</v>
      </c>
      <c r="O66" cm="1" vm="331">
        <f t="array" aca="1" ref="O66" ca="1">IFERROR(IF(T_CALC[[#This Row],[DAY]]="","",IF(AND(T_CALC[[#This Row],[DAY]]=C_N_TRADING_DAYS,$L$1&gt;C_MAX_HIST_DT),$O$1,INDEX(_xlfn.ANCHORARRAY($C$3),T_CALC[[#This Row],[DAY]]+1,5))),NA())</f>
        <v>51.15</v>
      </c>
      <c r="P66" cm="1" vm="111">
        <f t="array" aca="1" ref="P66" ca="1">IFERROR(IF(T_CALC[[#This Row],[DAY]]="","",IF(AND(T_CALC[[#This Row],[DAY]]=C_N_TRADING_DAYS,$L$1&gt;C_MAX_HIST_DT),$P$1,INDEX(_xlfn.ANCHORARRAY($C$3),T_CALC[[#This Row],[DAY]]+1,6))),NA())</f>
        <v>51.91</v>
      </c>
      <c r="Q66" cm="1" vm="328">
        <f t="array" aca="1" ref="Q66" ca="1">IFERROR(IF(T_CALC[[#This Row],[DAY]]="","",IF(AND(T_CALC[[#This Row],[DAY]]=C_N_TRADING_DAYS,$L$1&gt;C_MAX_HIST_DT),$Q$1,INDEX(_xlfn.ANCHORARRAY($C$3),T_CALC[[#This Row],[DAY]]+1,2))),NA())</f>
        <v>29028833</v>
      </c>
      <c r="R66" s="4" vm="111">
        <f ca="1">IFERROR(IF(I_SRC="Open",T_CALC[[#This Row],[Open]],IF(I_SRC="High",T_CALC[[#This Row],[High]],IF(I_SRC="low",T_CALC[[#This Row],[Low]],IF(I_SRC="Volume",T_CALC[[#This Row],[VOLUME]],T_CALC[[#This Row],[Close]])))),"")</f>
        <v>51.91</v>
      </c>
      <c r="S66" cm="1">
        <f t="array" aca="1" ref="S66" ca="1">IF(T_CALC[[#This Row],[DAY]]="","",IF(T_CALC[[#This Row],[DAY]]&gt;=I_MA_PER,
ROUND(SUMPRODUCT(OFFSET($Y$4,0,0,I_MA_PER),OFFSET(T_CALC[[#This Row],[Value]],-(I_MA_PER-1),0,I_MA_PER))/C_DEN,2),NA()))</f>
        <v>51.21</v>
      </c>
      <c r="T66" s="4" t="str">
        <f ca="1">IF(T_CALC[[#This Row],[DAY]]="","",IF(T_CALC[[#This Row],[DAY]]&gt;=I_MA_PER,IF(AND(T_CALC[[#This Row],[Value]]&gt;T_CALC[[#This Row],[WMA]],R65&lt;=S65),"Buy",IF(AND(T_CALC[[#This Row],[Value]]&lt;T_CALC[[#This Row],[WMA]],R65&gt;=S65),"Sell","")),NA()))</f>
        <v>Buy</v>
      </c>
      <c r="U66" s="4" vm="111">
        <f ca="1">IFERROR(IF(T_CALC[[#This Row],[Signal]]="Buy",T_CALC[[#This Row],[Value]],-10000),-10000)</f>
        <v>51.91</v>
      </c>
      <c r="V66" s="4">
        <f ca="1">IFERROR(IF(T_CALC[[#This Row],[Signal]]="Sell",T_CALC[[#This Row],[Value]],-10000),-10000)</f>
        <v>-10000</v>
      </c>
      <c r="X66">
        <v>63</v>
      </c>
      <c r="Y66" t="str">
        <f t="shared" si="1"/>
        <v/>
      </c>
    </row>
    <row r="67" spans="2:25" x14ac:dyDescent="0.2">
      <c r="B67" s="4">
        <v>64</v>
      </c>
      <c r="C67" vm="332">
        <f ca="1"/>
        <v>42545</v>
      </c>
      <c r="D67" vm="333">
        <f ca="1"/>
        <v>133502985</v>
      </c>
      <c r="E67" vm="334">
        <f ca="1"/>
        <v>49.81</v>
      </c>
      <c r="F67" vm="131">
        <f ca="1"/>
        <v>50.94</v>
      </c>
      <c r="G67" vm="306">
        <f ca="1"/>
        <v>49.52</v>
      </c>
      <c r="H67" vm="299">
        <f ca="1"/>
        <v>49.83</v>
      </c>
      <c r="K67">
        <f ca="1">IF(ROW(T_CALC[[#This Row],[DAY]])-ROW(T_CALC[[#Headers],[DAY]])&gt;C_N_TRADING_DAYS,"",ROW(T_CALC[[#This Row],[DAY]])-ROW(T_CALC[[#Headers],[DAY]]))</f>
        <v>64</v>
      </c>
      <c r="L67" s="2" cm="1" vm="332">
        <f t="array" aca="1" ref="L67" ca="1">IFERROR(IF(T_CALC[[#This Row],[DAY]]="","",IF(AND(T_CALC[[#This Row],[DAY]]=C_N_TRADING_DAYS,$L$1&gt;C_MAX_HIST_DT),$L$1,INDEX(_xlfn.ANCHORARRAY($C$3),T_CALC[[#This Row],[DAY]]+1,1))),NA())</f>
        <v>42545</v>
      </c>
      <c r="M67" cm="1" vm="334">
        <f t="array" aca="1" ref="M67" ca="1">IFERROR(IF(T_CALC[[#This Row],[DAY]]="","",IF(AND(T_CALC[[#This Row],[DAY]]=C_N_TRADING_DAYS,$L$1&gt;C_MAX_HIST_DT),$M$1,INDEX(_xlfn.ANCHORARRAY($C$3),T_CALC[[#This Row],[DAY]]+1,3))),NA())</f>
        <v>49.81</v>
      </c>
      <c r="N67" cm="1" vm="131">
        <f t="array" aca="1" ref="N67" ca="1">IFERROR(IF(T_CALC[[#This Row],[DAY]]="","",IF(AND(T_CALC[[#This Row],[DAY]]=C_N_TRADING_DAYS,$L$1&gt;C_MAX_HIST_DT),$N$1,INDEX(_xlfn.ANCHORARRAY($C$3),T_CALC[[#This Row],[DAY]]+1,4))),NA())</f>
        <v>50.94</v>
      </c>
      <c r="O67" cm="1" vm="306">
        <f t="array" aca="1" ref="O67" ca="1">IFERROR(IF(T_CALC[[#This Row],[DAY]]="","",IF(AND(T_CALC[[#This Row],[DAY]]=C_N_TRADING_DAYS,$L$1&gt;C_MAX_HIST_DT),$O$1,INDEX(_xlfn.ANCHORARRAY($C$3),T_CALC[[#This Row],[DAY]]+1,5))),NA())</f>
        <v>49.52</v>
      </c>
      <c r="P67" cm="1" vm="299">
        <f t="array" aca="1" ref="P67" ca="1">IFERROR(IF(T_CALC[[#This Row],[DAY]]="","",IF(AND(T_CALC[[#This Row],[DAY]]=C_N_TRADING_DAYS,$L$1&gt;C_MAX_HIST_DT),$P$1,INDEX(_xlfn.ANCHORARRAY($C$3),T_CALC[[#This Row],[DAY]]+1,6))),NA())</f>
        <v>49.83</v>
      </c>
      <c r="Q67" cm="1" vm="333">
        <f t="array" aca="1" ref="Q67" ca="1">IFERROR(IF(T_CALC[[#This Row],[DAY]]="","",IF(AND(T_CALC[[#This Row],[DAY]]=C_N_TRADING_DAYS,$L$1&gt;C_MAX_HIST_DT),$Q$1,INDEX(_xlfn.ANCHORARRAY($C$3),T_CALC[[#This Row],[DAY]]+1,2))),NA())</f>
        <v>133502985</v>
      </c>
      <c r="R67" s="4" vm="299">
        <f ca="1">IFERROR(IF(I_SRC="Open",T_CALC[[#This Row],[Open]],IF(I_SRC="High",T_CALC[[#This Row],[High]],IF(I_SRC="low",T_CALC[[#This Row],[Low]],IF(I_SRC="Volume",T_CALC[[#This Row],[VOLUME]],T_CALC[[#This Row],[Close]])))),"")</f>
        <v>49.83</v>
      </c>
      <c r="S67" cm="1">
        <f t="array" aca="1" ref="S67" ca="1">IF(T_CALC[[#This Row],[DAY]]="","",IF(T_CALC[[#This Row],[DAY]]&gt;=I_MA_PER,
ROUND(SUMPRODUCT(OFFSET($Y$4,0,0,I_MA_PER),OFFSET(T_CALC[[#This Row],[Value]],-(I_MA_PER-1),0,I_MA_PER))/C_DEN,2),NA()))</f>
        <v>51.14</v>
      </c>
      <c r="T67" s="4" t="str">
        <f ca="1">IF(T_CALC[[#This Row],[DAY]]="","",IF(T_CALC[[#This Row],[DAY]]&gt;=I_MA_PER,IF(AND(T_CALC[[#This Row],[Value]]&gt;T_CALC[[#This Row],[WMA]],R66&lt;=S66),"Buy",IF(AND(T_CALC[[#This Row],[Value]]&lt;T_CALC[[#This Row],[WMA]],R66&gt;=S66),"Sell","")),NA()))</f>
        <v>Sell</v>
      </c>
      <c r="U67" s="4">
        <f ca="1">IFERROR(IF(T_CALC[[#This Row],[Signal]]="Buy",T_CALC[[#This Row],[Value]],-10000),-10000)</f>
        <v>-10000</v>
      </c>
      <c r="V67" s="4" vm="299">
        <f ca="1">IFERROR(IF(T_CALC[[#This Row],[Signal]]="Sell",T_CALC[[#This Row],[Value]],-10000),-10000)</f>
        <v>49.83</v>
      </c>
      <c r="X67">
        <v>64</v>
      </c>
      <c r="Y67" t="str">
        <f t="shared" si="1"/>
        <v/>
      </c>
    </row>
    <row r="68" spans="2:25" x14ac:dyDescent="0.2">
      <c r="B68">
        <v>65</v>
      </c>
      <c r="C68" vm="335">
        <f ca="1"/>
        <v>42548</v>
      </c>
      <c r="D68" vm="336">
        <f ca="1"/>
        <v>50576699</v>
      </c>
      <c r="E68" vm="337">
        <f ca="1"/>
        <v>49.1</v>
      </c>
      <c r="F68" vm="338">
        <f ca="1"/>
        <v>49.146599999999999</v>
      </c>
      <c r="G68" vm="339">
        <f ca="1"/>
        <v>48.034999999999997</v>
      </c>
      <c r="H68" vm="340">
        <f ca="1"/>
        <v>48.43</v>
      </c>
      <c r="K68">
        <f ca="1">IF(ROW(T_CALC[[#This Row],[DAY]])-ROW(T_CALC[[#Headers],[DAY]])&gt;C_N_TRADING_DAYS,"",ROW(T_CALC[[#This Row],[DAY]])-ROW(T_CALC[[#Headers],[DAY]]))</f>
        <v>65</v>
      </c>
      <c r="L68" s="2" cm="1" vm="335">
        <f t="array" aca="1" ref="L68" ca="1">IFERROR(IF(T_CALC[[#This Row],[DAY]]="","",IF(AND(T_CALC[[#This Row],[DAY]]=C_N_TRADING_DAYS,$L$1&gt;C_MAX_HIST_DT),$L$1,INDEX(_xlfn.ANCHORARRAY($C$3),T_CALC[[#This Row],[DAY]]+1,1))),NA())</f>
        <v>42548</v>
      </c>
      <c r="M68" cm="1" vm="337">
        <f t="array" aca="1" ref="M68" ca="1">IFERROR(IF(T_CALC[[#This Row],[DAY]]="","",IF(AND(T_CALC[[#This Row],[DAY]]=C_N_TRADING_DAYS,$L$1&gt;C_MAX_HIST_DT),$M$1,INDEX(_xlfn.ANCHORARRAY($C$3),T_CALC[[#This Row],[DAY]]+1,3))),NA())</f>
        <v>49.1</v>
      </c>
      <c r="N68" cm="1" vm="338">
        <f t="array" aca="1" ref="N68" ca="1">IFERROR(IF(T_CALC[[#This Row],[DAY]]="","",IF(AND(T_CALC[[#This Row],[DAY]]=C_N_TRADING_DAYS,$L$1&gt;C_MAX_HIST_DT),$N$1,INDEX(_xlfn.ANCHORARRAY($C$3),T_CALC[[#This Row],[DAY]]+1,4))),NA())</f>
        <v>49.146599999999999</v>
      </c>
      <c r="O68" cm="1" vm="339">
        <f t="array" aca="1" ref="O68" ca="1">IFERROR(IF(T_CALC[[#This Row],[DAY]]="","",IF(AND(T_CALC[[#This Row],[DAY]]=C_N_TRADING_DAYS,$L$1&gt;C_MAX_HIST_DT),$O$1,INDEX(_xlfn.ANCHORARRAY($C$3),T_CALC[[#This Row],[DAY]]+1,5))),NA())</f>
        <v>48.034999999999997</v>
      </c>
      <c r="P68" cm="1" vm="340">
        <f t="array" aca="1" ref="P68" ca="1">IFERROR(IF(T_CALC[[#This Row],[DAY]]="","",IF(AND(T_CALC[[#This Row],[DAY]]=C_N_TRADING_DAYS,$L$1&gt;C_MAX_HIST_DT),$P$1,INDEX(_xlfn.ANCHORARRAY($C$3),T_CALC[[#This Row],[DAY]]+1,6))),NA())</f>
        <v>48.43</v>
      </c>
      <c r="Q68" cm="1" vm="336">
        <f t="array" aca="1" ref="Q68" ca="1">IFERROR(IF(T_CALC[[#This Row],[DAY]]="","",IF(AND(T_CALC[[#This Row],[DAY]]=C_N_TRADING_DAYS,$L$1&gt;C_MAX_HIST_DT),$Q$1,INDEX(_xlfn.ANCHORARRAY($C$3),T_CALC[[#This Row],[DAY]]+1,2))),NA())</f>
        <v>50576699</v>
      </c>
      <c r="R68" s="4" vm="340">
        <f ca="1">IFERROR(IF(I_SRC="Open",T_CALC[[#This Row],[Open]],IF(I_SRC="High",T_CALC[[#This Row],[High]],IF(I_SRC="low",T_CALC[[#This Row],[Low]],IF(I_SRC="Volume",T_CALC[[#This Row],[VOLUME]],T_CALC[[#This Row],[Close]])))),"")</f>
        <v>48.43</v>
      </c>
      <c r="S68" cm="1">
        <f t="array" aca="1" ref="S68" ca="1">IF(T_CALC[[#This Row],[DAY]]="","",IF(T_CALC[[#This Row],[DAY]]&gt;=I_MA_PER,
ROUND(SUMPRODUCT(OFFSET($Y$4,0,0,I_MA_PER),OFFSET(T_CALC[[#This Row],[Value]],-(I_MA_PER-1),0,I_MA_PER))/C_DEN,2),NA()))</f>
        <v>51.02</v>
      </c>
      <c r="T68" s="4" t="str">
        <f ca="1">IF(T_CALC[[#This Row],[DAY]]="","",IF(T_CALC[[#This Row],[DAY]]&gt;=I_MA_PER,IF(AND(T_CALC[[#This Row],[Value]]&gt;T_CALC[[#This Row],[WMA]],R67&lt;=S67),"Buy",IF(AND(T_CALC[[#This Row],[Value]]&lt;T_CALC[[#This Row],[WMA]],R67&gt;=S67),"Sell","")),NA()))</f>
        <v/>
      </c>
      <c r="U68" s="4">
        <f ca="1">IFERROR(IF(T_CALC[[#This Row],[Signal]]="Buy",T_CALC[[#This Row],[Value]],-10000),-10000)</f>
        <v>-10000</v>
      </c>
      <c r="V68" s="4">
        <f ca="1">IFERROR(IF(T_CALC[[#This Row],[Signal]]="Sell",T_CALC[[#This Row],[Value]],-10000),-10000)</f>
        <v>-10000</v>
      </c>
      <c r="X68">
        <v>65</v>
      </c>
      <c r="Y68" t="str">
        <f t="shared" ref="Y68:Y99" si="2">IF(X68&lt;=I_MA_PER,X68,"")</f>
        <v/>
      </c>
    </row>
    <row r="69" spans="2:25" x14ac:dyDescent="0.2">
      <c r="B69">
        <v>66</v>
      </c>
      <c r="C69" vm="341">
        <f ca="1"/>
        <v>42549</v>
      </c>
      <c r="D69" vm="342">
        <f ca="1"/>
        <v>38140658</v>
      </c>
      <c r="E69" vm="343">
        <f ca="1"/>
        <v>48.92</v>
      </c>
      <c r="F69" vm="344">
        <f ca="1"/>
        <v>49.47</v>
      </c>
      <c r="G69" vm="345">
        <f ca="1"/>
        <v>48.67</v>
      </c>
      <c r="H69" vm="346">
        <f ca="1"/>
        <v>49.44</v>
      </c>
      <c r="K69">
        <f ca="1">IF(ROW(T_CALC[[#This Row],[DAY]])-ROW(T_CALC[[#Headers],[DAY]])&gt;C_N_TRADING_DAYS,"",ROW(T_CALC[[#This Row],[DAY]])-ROW(T_CALC[[#Headers],[DAY]]))</f>
        <v>66</v>
      </c>
      <c r="L69" s="2" cm="1" vm="341">
        <f t="array" aca="1" ref="L69" ca="1">IFERROR(IF(T_CALC[[#This Row],[DAY]]="","",IF(AND(T_CALC[[#This Row],[DAY]]=C_N_TRADING_DAYS,$L$1&gt;C_MAX_HIST_DT),$L$1,INDEX(_xlfn.ANCHORARRAY($C$3),T_CALC[[#This Row],[DAY]]+1,1))),NA())</f>
        <v>42549</v>
      </c>
      <c r="M69" cm="1" vm="343">
        <f t="array" aca="1" ref="M69" ca="1">IFERROR(IF(T_CALC[[#This Row],[DAY]]="","",IF(AND(T_CALC[[#This Row],[DAY]]=C_N_TRADING_DAYS,$L$1&gt;C_MAX_HIST_DT),$M$1,INDEX(_xlfn.ANCHORARRAY($C$3),T_CALC[[#This Row],[DAY]]+1,3))),NA())</f>
        <v>48.92</v>
      </c>
      <c r="N69" cm="1" vm="344">
        <f t="array" aca="1" ref="N69" ca="1">IFERROR(IF(T_CALC[[#This Row],[DAY]]="","",IF(AND(T_CALC[[#This Row],[DAY]]=C_N_TRADING_DAYS,$L$1&gt;C_MAX_HIST_DT),$N$1,INDEX(_xlfn.ANCHORARRAY($C$3),T_CALC[[#This Row],[DAY]]+1,4))),NA())</f>
        <v>49.47</v>
      </c>
      <c r="O69" cm="1" vm="345">
        <f t="array" aca="1" ref="O69" ca="1">IFERROR(IF(T_CALC[[#This Row],[DAY]]="","",IF(AND(T_CALC[[#This Row],[DAY]]=C_N_TRADING_DAYS,$L$1&gt;C_MAX_HIST_DT),$O$1,INDEX(_xlfn.ANCHORARRAY($C$3),T_CALC[[#This Row],[DAY]]+1,5))),NA())</f>
        <v>48.67</v>
      </c>
      <c r="P69" cm="1" vm="346">
        <f t="array" aca="1" ref="P69" ca="1">IFERROR(IF(T_CALC[[#This Row],[DAY]]="","",IF(AND(T_CALC[[#This Row],[DAY]]=C_N_TRADING_DAYS,$L$1&gt;C_MAX_HIST_DT),$P$1,INDEX(_xlfn.ANCHORARRAY($C$3),T_CALC[[#This Row],[DAY]]+1,6))),NA())</f>
        <v>49.44</v>
      </c>
      <c r="Q69" cm="1" vm="342">
        <f t="array" aca="1" ref="Q69" ca="1">IFERROR(IF(T_CALC[[#This Row],[DAY]]="","",IF(AND(T_CALC[[#This Row],[DAY]]=C_N_TRADING_DAYS,$L$1&gt;C_MAX_HIST_DT),$Q$1,INDEX(_xlfn.ANCHORARRAY($C$3),T_CALC[[#This Row],[DAY]]+1,2))),NA())</f>
        <v>38140658</v>
      </c>
      <c r="R69" s="4" vm="346">
        <f ca="1">IFERROR(IF(I_SRC="Open",T_CALC[[#This Row],[Open]],IF(I_SRC="High",T_CALC[[#This Row],[High]],IF(I_SRC="low",T_CALC[[#This Row],[Low]],IF(I_SRC="Volume",T_CALC[[#This Row],[VOLUME]],T_CALC[[#This Row],[Close]])))),"")</f>
        <v>49.44</v>
      </c>
      <c r="S69" cm="1">
        <f t="array" aca="1" ref="S69" ca="1">IF(T_CALC[[#This Row],[DAY]]="","",IF(T_CALC[[#This Row],[DAY]]&gt;=I_MA_PER,
ROUND(SUMPRODUCT(OFFSET($Y$4,0,0,I_MA_PER),OFFSET(T_CALC[[#This Row],[Value]],-(I_MA_PER-1),0,I_MA_PER))/C_DEN,2),NA()))</f>
        <v>50.94</v>
      </c>
      <c r="T69" s="4" t="str">
        <f ca="1">IF(T_CALC[[#This Row],[DAY]]="","",IF(T_CALC[[#This Row],[DAY]]&gt;=I_MA_PER,IF(AND(T_CALC[[#This Row],[Value]]&gt;T_CALC[[#This Row],[WMA]],R68&lt;=S68),"Buy",IF(AND(T_CALC[[#This Row],[Value]]&lt;T_CALC[[#This Row],[WMA]],R68&gt;=S68),"Sell","")),NA()))</f>
        <v/>
      </c>
      <c r="U69" s="4">
        <f ca="1">IFERROR(IF(T_CALC[[#This Row],[Signal]]="Buy",T_CALC[[#This Row],[Value]],-10000),-10000)</f>
        <v>-10000</v>
      </c>
      <c r="V69" s="4">
        <f ca="1">IFERROR(IF(T_CALC[[#This Row],[Signal]]="Sell",T_CALC[[#This Row],[Value]],-10000),-10000)</f>
        <v>-10000</v>
      </c>
      <c r="X69">
        <v>66</v>
      </c>
      <c r="Y69" t="str">
        <f t="shared" si="2"/>
        <v/>
      </c>
    </row>
    <row r="70" spans="2:25" x14ac:dyDescent="0.2">
      <c r="B70" s="4">
        <v>67</v>
      </c>
      <c r="C70" vm="347">
        <f ca="1"/>
        <v>42550</v>
      </c>
      <c r="D70" vm="348">
        <f ca="1"/>
        <v>31304021</v>
      </c>
      <c r="E70" vm="349">
        <f ca="1"/>
        <v>49.91</v>
      </c>
      <c r="F70" vm="350">
        <f ca="1"/>
        <v>50.72</v>
      </c>
      <c r="G70" vm="351">
        <f ca="1"/>
        <v>49.8</v>
      </c>
      <c r="H70" vm="352">
        <f ca="1"/>
        <v>50.54</v>
      </c>
      <c r="K70">
        <f ca="1">IF(ROW(T_CALC[[#This Row],[DAY]])-ROW(T_CALC[[#Headers],[DAY]])&gt;C_N_TRADING_DAYS,"",ROW(T_CALC[[#This Row],[DAY]])-ROW(T_CALC[[#Headers],[DAY]]))</f>
        <v>67</v>
      </c>
      <c r="L70" s="2" cm="1" vm="347">
        <f t="array" aca="1" ref="L70" ca="1">IFERROR(IF(T_CALC[[#This Row],[DAY]]="","",IF(AND(T_CALC[[#This Row],[DAY]]=C_N_TRADING_DAYS,$L$1&gt;C_MAX_HIST_DT),$L$1,INDEX(_xlfn.ANCHORARRAY($C$3),T_CALC[[#This Row],[DAY]]+1,1))),NA())</f>
        <v>42550</v>
      </c>
      <c r="M70" cm="1" vm="349">
        <f t="array" aca="1" ref="M70" ca="1">IFERROR(IF(T_CALC[[#This Row],[DAY]]="","",IF(AND(T_CALC[[#This Row],[DAY]]=C_N_TRADING_DAYS,$L$1&gt;C_MAX_HIST_DT),$M$1,INDEX(_xlfn.ANCHORARRAY($C$3),T_CALC[[#This Row],[DAY]]+1,3))),NA())</f>
        <v>49.91</v>
      </c>
      <c r="N70" cm="1" vm="350">
        <f t="array" aca="1" ref="N70" ca="1">IFERROR(IF(T_CALC[[#This Row],[DAY]]="","",IF(AND(T_CALC[[#This Row],[DAY]]=C_N_TRADING_DAYS,$L$1&gt;C_MAX_HIST_DT),$N$1,INDEX(_xlfn.ANCHORARRAY($C$3),T_CALC[[#This Row],[DAY]]+1,4))),NA())</f>
        <v>50.72</v>
      </c>
      <c r="O70" cm="1" vm="351">
        <f t="array" aca="1" ref="O70" ca="1">IFERROR(IF(T_CALC[[#This Row],[DAY]]="","",IF(AND(T_CALC[[#This Row],[DAY]]=C_N_TRADING_DAYS,$L$1&gt;C_MAX_HIST_DT),$O$1,INDEX(_xlfn.ANCHORARRAY($C$3),T_CALC[[#This Row],[DAY]]+1,5))),NA())</f>
        <v>49.8</v>
      </c>
      <c r="P70" cm="1" vm="352">
        <f t="array" aca="1" ref="P70" ca="1">IFERROR(IF(T_CALC[[#This Row],[DAY]]="","",IF(AND(T_CALC[[#This Row],[DAY]]=C_N_TRADING_DAYS,$L$1&gt;C_MAX_HIST_DT),$P$1,INDEX(_xlfn.ANCHORARRAY($C$3),T_CALC[[#This Row],[DAY]]+1,6))),NA())</f>
        <v>50.54</v>
      </c>
      <c r="Q70" cm="1" vm="348">
        <f t="array" aca="1" ref="Q70" ca="1">IFERROR(IF(T_CALC[[#This Row],[DAY]]="","",IF(AND(T_CALC[[#This Row],[DAY]]=C_N_TRADING_DAYS,$L$1&gt;C_MAX_HIST_DT),$Q$1,INDEX(_xlfn.ANCHORARRAY($C$3),T_CALC[[#This Row],[DAY]]+1,2))),NA())</f>
        <v>31304021</v>
      </c>
      <c r="R70" s="4" vm="352">
        <f ca="1">IFERROR(IF(I_SRC="Open",T_CALC[[#This Row],[Open]],IF(I_SRC="High",T_CALC[[#This Row],[High]],IF(I_SRC="low",T_CALC[[#This Row],[Low]],IF(I_SRC="Volume",T_CALC[[#This Row],[VOLUME]],T_CALC[[#This Row],[Close]])))),"")</f>
        <v>50.54</v>
      </c>
      <c r="S70" cm="1">
        <f t="array" aca="1" ref="S70" ca="1">IF(T_CALC[[#This Row],[DAY]]="","",IF(T_CALC[[#This Row],[DAY]]&gt;=I_MA_PER,
ROUND(SUMPRODUCT(OFFSET($Y$4,0,0,I_MA_PER),OFFSET(T_CALC[[#This Row],[Value]],-(I_MA_PER-1),0,I_MA_PER))/C_DEN,2),NA()))</f>
        <v>50.91</v>
      </c>
      <c r="T70" s="4" t="str">
        <f ca="1">IF(T_CALC[[#This Row],[DAY]]="","",IF(T_CALC[[#This Row],[DAY]]&gt;=I_MA_PER,IF(AND(T_CALC[[#This Row],[Value]]&gt;T_CALC[[#This Row],[WMA]],R69&lt;=S69),"Buy",IF(AND(T_CALC[[#This Row],[Value]]&lt;T_CALC[[#This Row],[WMA]],R69&gt;=S69),"Sell","")),NA()))</f>
        <v/>
      </c>
      <c r="U70" s="4">
        <f ca="1">IFERROR(IF(T_CALC[[#This Row],[Signal]]="Buy",T_CALC[[#This Row],[Value]],-10000),-10000)</f>
        <v>-10000</v>
      </c>
      <c r="V70" s="4">
        <f ca="1">IFERROR(IF(T_CALC[[#This Row],[Signal]]="Sell",T_CALC[[#This Row],[Value]],-10000),-10000)</f>
        <v>-10000</v>
      </c>
      <c r="X70">
        <v>67</v>
      </c>
      <c r="Y70" t="str">
        <f t="shared" si="2"/>
        <v/>
      </c>
    </row>
    <row r="71" spans="2:25" x14ac:dyDescent="0.2">
      <c r="B71">
        <v>68</v>
      </c>
      <c r="C71" vm="353">
        <f ca="1"/>
        <v>42551</v>
      </c>
      <c r="D71" vm="354">
        <f ca="1"/>
        <v>28527781</v>
      </c>
      <c r="E71" vm="350">
        <f ca="1"/>
        <v>50.72</v>
      </c>
      <c r="F71" vm="355">
        <f ca="1"/>
        <v>51.3</v>
      </c>
      <c r="G71" vm="356">
        <f ca="1"/>
        <v>50.5</v>
      </c>
      <c r="H71" vm="357">
        <f ca="1"/>
        <v>51.17</v>
      </c>
      <c r="K71">
        <f ca="1">IF(ROW(T_CALC[[#This Row],[DAY]])-ROW(T_CALC[[#Headers],[DAY]])&gt;C_N_TRADING_DAYS,"",ROW(T_CALC[[#This Row],[DAY]])-ROW(T_CALC[[#Headers],[DAY]]))</f>
        <v>68</v>
      </c>
      <c r="L71" s="2" cm="1" vm="353">
        <f t="array" aca="1" ref="L71" ca="1">IFERROR(IF(T_CALC[[#This Row],[DAY]]="","",IF(AND(T_CALC[[#This Row],[DAY]]=C_N_TRADING_DAYS,$L$1&gt;C_MAX_HIST_DT),$L$1,INDEX(_xlfn.ANCHORARRAY($C$3),T_CALC[[#This Row],[DAY]]+1,1))),NA())</f>
        <v>42551</v>
      </c>
      <c r="M71" cm="1" vm="350">
        <f t="array" aca="1" ref="M71" ca="1">IFERROR(IF(T_CALC[[#This Row],[DAY]]="","",IF(AND(T_CALC[[#This Row],[DAY]]=C_N_TRADING_DAYS,$L$1&gt;C_MAX_HIST_DT),$M$1,INDEX(_xlfn.ANCHORARRAY($C$3),T_CALC[[#This Row],[DAY]]+1,3))),NA())</f>
        <v>50.72</v>
      </c>
      <c r="N71" cm="1" vm="355">
        <f t="array" aca="1" ref="N71" ca="1">IFERROR(IF(T_CALC[[#This Row],[DAY]]="","",IF(AND(T_CALC[[#This Row],[DAY]]=C_N_TRADING_DAYS,$L$1&gt;C_MAX_HIST_DT),$N$1,INDEX(_xlfn.ANCHORARRAY($C$3),T_CALC[[#This Row],[DAY]]+1,4))),NA())</f>
        <v>51.3</v>
      </c>
      <c r="O71" cm="1" vm="356">
        <f t="array" aca="1" ref="O71" ca="1">IFERROR(IF(T_CALC[[#This Row],[DAY]]="","",IF(AND(T_CALC[[#This Row],[DAY]]=C_N_TRADING_DAYS,$L$1&gt;C_MAX_HIST_DT),$O$1,INDEX(_xlfn.ANCHORARRAY($C$3),T_CALC[[#This Row],[DAY]]+1,5))),NA())</f>
        <v>50.5</v>
      </c>
      <c r="P71" cm="1" vm="357">
        <f t="array" aca="1" ref="P71" ca="1">IFERROR(IF(T_CALC[[#This Row],[DAY]]="","",IF(AND(T_CALC[[#This Row],[DAY]]=C_N_TRADING_DAYS,$L$1&gt;C_MAX_HIST_DT),$P$1,INDEX(_xlfn.ANCHORARRAY($C$3),T_CALC[[#This Row],[DAY]]+1,6))),NA())</f>
        <v>51.17</v>
      </c>
      <c r="Q71" cm="1" vm="354">
        <f t="array" aca="1" ref="Q71" ca="1">IFERROR(IF(T_CALC[[#This Row],[DAY]]="","",IF(AND(T_CALC[[#This Row],[DAY]]=C_N_TRADING_DAYS,$L$1&gt;C_MAX_HIST_DT),$Q$1,INDEX(_xlfn.ANCHORARRAY($C$3),T_CALC[[#This Row],[DAY]]+1,2))),NA())</f>
        <v>28527781</v>
      </c>
      <c r="R71" s="4" vm="357">
        <f ca="1">IFERROR(IF(I_SRC="Open",T_CALC[[#This Row],[Open]],IF(I_SRC="High",T_CALC[[#This Row],[High]],IF(I_SRC="low",T_CALC[[#This Row],[Low]],IF(I_SRC="Volume",T_CALC[[#This Row],[VOLUME]],T_CALC[[#This Row],[Close]])))),"")</f>
        <v>51.17</v>
      </c>
      <c r="S71" cm="1">
        <f t="array" aca="1" ref="S71" ca="1">IF(T_CALC[[#This Row],[DAY]]="","",IF(T_CALC[[#This Row],[DAY]]&gt;=I_MA_PER,
ROUND(SUMPRODUCT(OFFSET($Y$4,0,0,I_MA_PER),OFFSET(T_CALC[[#This Row],[Value]],-(I_MA_PER-1),0,I_MA_PER))/C_DEN,2),NA()))</f>
        <v>50.92</v>
      </c>
      <c r="T71" s="4" t="str">
        <f ca="1">IF(T_CALC[[#This Row],[DAY]]="","",IF(T_CALC[[#This Row],[DAY]]&gt;=I_MA_PER,IF(AND(T_CALC[[#This Row],[Value]]&gt;T_CALC[[#This Row],[WMA]],R70&lt;=S70),"Buy",IF(AND(T_CALC[[#This Row],[Value]]&lt;T_CALC[[#This Row],[WMA]],R70&gt;=S70),"Sell","")),NA()))</f>
        <v>Buy</v>
      </c>
      <c r="U71" s="4" vm="357">
        <f ca="1">IFERROR(IF(T_CALC[[#This Row],[Signal]]="Buy",T_CALC[[#This Row],[Value]],-10000),-10000)</f>
        <v>51.17</v>
      </c>
      <c r="V71" s="4">
        <f ca="1">IFERROR(IF(T_CALC[[#This Row],[Signal]]="Sell",T_CALC[[#This Row],[Value]],-10000),-10000)</f>
        <v>-10000</v>
      </c>
      <c r="X71">
        <v>68</v>
      </c>
      <c r="Y71" t="str">
        <f t="shared" si="2"/>
        <v/>
      </c>
    </row>
    <row r="72" spans="2:25" x14ac:dyDescent="0.2">
      <c r="B72">
        <v>69</v>
      </c>
      <c r="C72" vm="358">
        <f ca="1"/>
        <v>42552</v>
      </c>
      <c r="D72" vm="359">
        <f ca="1"/>
        <v>21400392</v>
      </c>
      <c r="E72" vm="182">
        <f ca="1"/>
        <v>51.13</v>
      </c>
      <c r="F72" vm="203">
        <f ca="1"/>
        <v>51.72</v>
      </c>
      <c r="G72" vm="360">
        <f ca="1"/>
        <v>51.07</v>
      </c>
      <c r="H72" vm="361">
        <f ca="1"/>
        <v>51.16</v>
      </c>
      <c r="K72">
        <f ca="1">IF(ROW(T_CALC[[#This Row],[DAY]])-ROW(T_CALC[[#Headers],[DAY]])&gt;C_N_TRADING_DAYS,"",ROW(T_CALC[[#This Row],[DAY]])-ROW(T_CALC[[#Headers],[DAY]]))</f>
        <v>69</v>
      </c>
      <c r="L72" s="2" cm="1" vm="358">
        <f t="array" aca="1" ref="L72" ca="1">IFERROR(IF(T_CALC[[#This Row],[DAY]]="","",IF(AND(T_CALC[[#This Row],[DAY]]=C_N_TRADING_DAYS,$L$1&gt;C_MAX_HIST_DT),$L$1,INDEX(_xlfn.ANCHORARRAY($C$3),T_CALC[[#This Row],[DAY]]+1,1))),NA())</f>
        <v>42552</v>
      </c>
      <c r="M72" cm="1" vm="182">
        <f t="array" aca="1" ref="M72" ca="1">IFERROR(IF(T_CALC[[#This Row],[DAY]]="","",IF(AND(T_CALC[[#This Row],[DAY]]=C_N_TRADING_DAYS,$L$1&gt;C_MAX_HIST_DT),$M$1,INDEX(_xlfn.ANCHORARRAY($C$3),T_CALC[[#This Row],[DAY]]+1,3))),NA())</f>
        <v>51.13</v>
      </c>
      <c r="N72" cm="1" vm="203">
        <f t="array" aca="1" ref="N72" ca="1">IFERROR(IF(T_CALC[[#This Row],[DAY]]="","",IF(AND(T_CALC[[#This Row],[DAY]]=C_N_TRADING_DAYS,$L$1&gt;C_MAX_HIST_DT),$N$1,INDEX(_xlfn.ANCHORARRAY($C$3),T_CALC[[#This Row],[DAY]]+1,4))),NA())</f>
        <v>51.72</v>
      </c>
      <c r="O72" cm="1" vm="360">
        <f t="array" aca="1" ref="O72" ca="1">IFERROR(IF(T_CALC[[#This Row],[DAY]]="","",IF(AND(T_CALC[[#This Row],[DAY]]=C_N_TRADING_DAYS,$L$1&gt;C_MAX_HIST_DT),$O$1,INDEX(_xlfn.ANCHORARRAY($C$3),T_CALC[[#This Row],[DAY]]+1,5))),NA())</f>
        <v>51.07</v>
      </c>
      <c r="P72" cm="1" vm="361">
        <f t="array" aca="1" ref="P72" ca="1">IFERROR(IF(T_CALC[[#This Row],[DAY]]="","",IF(AND(T_CALC[[#This Row],[DAY]]=C_N_TRADING_DAYS,$L$1&gt;C_MAX_HIST_DT),$P$1,INDEX(_xlfn.ANCHORARRAY($C$3),T_CALC[[#This Row],[DAY]]+1,6))),NA())</f>
        <v>51.16</v>
      </c>
      <c r="Q72" cm="1" vm="359">
        <f t="array" aca="1" ref="Q72" ca="1">IFERROR(IF(T_CALC[[#This Row],[DAY]]="","",IF(AND(T_CALC[[#This Row],[DAY]]=C_N_TRADING_DAYS,$L$1&gt;C_MAX_HIST_DT),$Q$1,INDEX(_xlfn.ANCHORARRAY($C$3),T_CALC[[#This Row],[DAY]]+1,2))),NA())</f>
        <v>21400392</v>
      </c>
      <c r="R72" s="4" vm="361">
        <f ca="1">IFERROR(IF(I_SRC="Open",T_CALC[[#This Row],[Open]],IF(I_SRC="High",T_CALC[[#This Row],[High]],IF(I_SRC="low",T_CALC[[#This Row],[Low]],IF(I_SRC="Volume",T_CALC[[#This Row],[VOLUME]],T_CALC[[#This Row],[Close]])))),"")</f>
        <v>51.16</v>
      </c>
      <c r="S72" cm="1">
        <f t="array" aca="1" ref="S72" ca="1">IF(T_CALC[[#This Row],[DAY]]="","",IF(T_CALC[[#This Row],[DAY]]&gt;=I_MA_PER,
ROUND(SUMPRODUCT(OFFSET($Y$4,0,0,I_MA_PER),OFFSET(T_CALC[[#This Row],[Value]],-(I_MA_PER-1),0,I_MA_PER))/C_DEN,2),NA()))</f>
        <v>50.92</v>
      </c>
      <c r="T72" s="4" t="str">
        <f ca="1">IF(T_CALC[[#This Row],[DAY]]="","",IF(T_CALC[[#This Row],[DAY]]&gt;=I_MA_PER,IF(AND(T_CALC[[#This Row],[Value]]&gt;T_CALC[[#This Row],[WMA]],R71&lt;=S71),"Buy",IF(AND(T_CALC[[#This Row],[Value]]&lt;T_CALC[[#This Row],[WMA]],R71&gt;=S71),"Sell","")),NA()))</f>
        <v/>
      </c>
      <c r="U72" s="4">
        <f ca="1">IFERROR(IF(T_CALC[[#This Row],[Signal]]="Buy",T_CALC[[#This Row],[Value]],-10000),-10000)</f>
        <v>-10000</v>
      </c>
      <c r="V72" s="4">
        <f ca="1">IFERROR(IF(T_CALC[[#This Row],[Signal]]="Sell",T_CALC[[#This Row],[Value]],-10000),-10000)</f>
        <v>-10000</v>
      </c>
      <c r="X72">
        <v>69</v>
      </c>
      <c r="Y72" t="str">
        <f t="shared" si="2"/>
        <v/>
      </c>
    </row>
    <row r="73" spans="2:25" x14ac:dyDescent="0.2">
      <c r="B73" s="4">
        <v>70</v>
      </c>
      <c r="C73" vm="362">
        <f ca="1"/>
        <v>42556</v>
      </c>
      <c r="D73" vm="363">
        <f ca="1"/>
        <v>24806351</v>
      </c>
      <c r="E73" vm="315">
        <f ca="1"/>
        <v>50.83</v>
      </c>
      <c r="F73" vm="329">
        <f ca="1"/>
        <v>51.28</v>
      </c>
      <c r="G73" vm="364">
        <f ca="1"/>
        <v>50.74</v>
      </c>
      <c r="H73" vm="357">
        <f ca="1"/>
        <v>51.17</v>
      </c>
      <c r="K73">
        <f ca="1">IF(ROW(T_CALC[[#This Row],[DAY]])-ROW(T_CALC[[#Headers],[DAY]])&gt;C_N_TRADING_DAYS,"",ROW(T_CALC[[#This Row],[DAY]])-ROW(T_CALC[[#Headers],[DAY]]))</f>
        <v>70</v>
      </c>
      <c r="L73" s="2" cm="1" vm="362">
        <f t="array" aca="1" ref="L73" ca="1">IFERROR(IF(T_CALC[[#This Row],[DAY]]="","",IF(AND(T_CALC[[#This Row],[DAY]]=C_N_TRADING_DAYS,$L$1&gt;C_MAX_HIST_DT),$L$1,INDEX(_xlfn.ANCHORARRAY($C$3),T_CALC[[#This Row],[DAY]]+1,1))),NA())</f>
        <v>42556</v>
      </c>
      <c r="M73" cm="1" vm="315">
        <f t="array" aca="1" ref="M73" ca="1">IFERROR(IF(T_CALC[[#This Row],[DAY]]="","",IF(AND(T_CALC[[#This Row],[DAY]]=C_N_TRADING_DAYS,$L$1&gt;C_MAX_HIST_DT),$M$1,INDEX(_xlfn.ANCHORARRAY($C$3),T_CALC[[#This Row],[DAY]]+1,3))),NA())</f>
        <v>50.83</v>
      </c>
      <c r="N73" cm="1" vm="329">
        <f t="array" aca="1" ref="N73" ca="1">IFERROR(IF(T_CALC[[#This Row],[DAY]]="","",IF(AND(T_CALC[[#This Row],[DAY]]=C_N_TRADING_DAYS,$L$1&gt;C_MAX_HIST_DT),$N$1,INDEX(_xlfn.ANCHORARRAY($C$3),T_CALC[[#This Row],[DAY]]+1,4))),NA())</f>
        <v>51.28</v>
      </c>
      <c r="O73" cm="1" vm="364">
        <f t="array" aca="1" ref="O73" ca="1">IFERROR(IF(T_CALC[[#This Row],[DAY]]="","",IF(AND(T_CALC[[#This Row],[DAY]]=C_N_TRADING_DAYS,$L$1&gt;C_MAX_HIST_DT),$O$1,INDEX(_xlfn.ANCHORARRAY($C$3),T_CALC[[#This Row],[DAY]]+1,5))),NA())</f>
        <v>50.74</v>
      </c>
      <c r="P73" cm="1" vm="357">
        <f t="array" aca="1" ref="P73" ca="1">IFERROR(IF(T_CALC[[#This Row],[DAY]]="","",IF(AND(T_CALC[[#This Row],[DAY]]=C_N_TRADING_DAYS,$L$1&gt;C_MAX_HIST_DT),$P$1,INDEX(_xlfn.ANCHORARRAY($C$3),T_CALC[[#This Row],[DAY]]+1,6))),NA())</f>
        <v>51.17</v>
      </c>
      <c r="Q73" cm="1" vm="363">
        <f t="array" aca="1" ref="Q73" ca="1">IFERROR(IF(T_CALC[[#This Row],[DAY]]="","",IF(AND(T_CALC[[#This Row],[DAY]]=C_N_TRADING_DAYS,$L$1&gt;C_MAX_HIST_DT),$Q$1,INDEX(_xlfn.ANCHORARRAY($C$3),T_CALC[[#This Row],[DAY]]+1,2))),NA())</f>
        <v>24806351</v>
      </c>
      <c r="R73" s="4" vm="357">
        <f ca="1">IFERROR(IF(I_SRC="Open",T_CALC[[#This Row],[Open]],IF(I_SRC="High",T_CALC[[#This Row],[High]],IF(I_SRC="low",T_CALC[[#This Row],[Low]],IF(I_SRC="Volume",T_CALC[[#This Row],[VOLUME]],T_CALC[[#This Row],[Close]])))),"")</f>
        <v>51.17</v>
      </c>
      <c r="S73" cm="1">
        <f t="array" aca="1" ref="S73" ca="1">IF(T_CALC[[#This Row],[DAY]]="","",IF(T_CALC[[#This Row],[DAY]]&gt;=I_MA_PER,
ROUND(SUMPRODUCT(OFFSET($Y$4,0,0,I_MA_PER),OFFSET(T_CALC[[#This Row],[Value]],-(I_MA_PER-1),0,I_MA_PER))/C_DEN,2),NA()))</f>
        <v>50.93</v>
      </c>
      <c r="T73" s="4" t="str">
        <f ca="1">IF(T_CALC[[#This Row],[DAY]]="","",IF(T_CALC[[#This Row],[DAY]]&gt;=I_MA_PER,IF(AND(T_CALC[[#This Row],[Value]]&gt;T_CALC[[#This Row],[WMA]],R72&lt;=S72),"Buy",IF(AND(T_CALC[[#This Row],[Value]]&lt;T_CALC[[#This Row],[WMA]],R72&gt;=S72),"Sell","")),NA()))</f>
        <v/>
      </c>
      <c r="U73" s="4">
        <f ca="1">IFERROR(IF(T_CALC[[#This Row],[Signal]]="Buy",T_CALC[[#This Row],[Value]],-10000),-10000)</f>
        <v>-10000</v>
      </c>
      <c r="V73" s="4">
        <f ca="1">IFERROR(IF(T_CALC[[#This Row],[Signal]]="Sell",T_CALC[[#This Row],[Value]],-10000),-10000)</f>
        <v>-10000</v>
      </c>
      <c r="X73">
        <v>70</v>
      </c>
      <c r="Y73" t="str">
        <f t="shared" si="2"/>
        <v/>
      </c>
    </row>
    <row r="74" spans="2:25" x14ac:dyDescent="0.2">
      <c r="B74">
        <v>71</v>
      </c>
      <c r="C74" vm="365">
        <f ca="1"/>
        <v>42557</v>
      </c>
      <c r="D74" vm="366">
        <f ca="1"/>
        <v>28167461</v>
      </c>
      <c r="E74" vm="367">
        <f ca="1"/>
        <v>50.78</v>
      </c>
      <c r="F74" vm="368">
        <f ca="1"/>
        <v>51.54</v>
      </c>
      <c r="G74" vm="167">
        <f ca="1"/>
        <v>50.39</v>
      </c>
      <c r="H74" vm="369">
        <f ca="1"/>
        <v>51.38</v>
      </c>
      <c r="K74">
        <f ca="1">IF(ROW(T_CALC[[#This Row],[DAY]])-ROW(T_CALC[[#Headers],[DAY]])&gt;C_N_TRADING_DAYS,"",ROW(T_CALC[[#This Row],[DAY]])-ROW(T_CALC[[#Headers],[DAY]]))</f>
        <v>71</v>
      </c>
      <c r="L74" s="2" cm="1" vm="365">
        <f t="array" aca="1" ref="L74" ca="1">IFERROR(IF(T_CALC[[#This Row],[DAY]]="","",IF(AND(T_CALC[[#This Row],[DAY]]=C_N_TRADING_DAYS,$L$1&gt;C_MAX_HIST_DT),$L$1,INDEX(_xlfn.ANCHORARRAY($C$3),T_CALC[[#This Row],[DAY]]+1,1))),NA())</f>
        <v>42557</v>
      </c>
      <c r="M74" cm="1" vm="367">
        <f t="array" aca="1" ref="M74" ca="1">IFERROR(IF(T_CALC[[#This Row],[DAY]]="","",IF(AND(T_CALC[[#This Row],[DAY]]=C_N_TRADING_DAYS,$L$1&gt;C_MAX_HIST_DT),$M$1,INDEX(_xlfn.ANCHORARRAY($C$3),T_CALC[[#This Row],[DAY]]+1,3))),NA())</f>
        <v>50.78</v>
      </c>
      <c r="N74" cm="1" vm="368">
        <f t="array" aca="1" ref="N74" ca="1">IFERROR(IF(T_CALC[[#This Row],[DAY]]="","",IF(AND(T_CALC[[#This Row],[DAY]]=C_N_TRADING_DAYS,$L$1&gt;C_MAX_HIST_DT),$N$1,INDEX(_xlfn.ANCHORARRAY($C$3),T_CALC[[#This Row],[DAY]]+1,4))),NA())</f>
        <v>51.54</v>
      </c>
      <c r="O74" cm="1" vm="167">
        <f t="array" aca="1" ref="O74" ca="1">IFERROR(IF(T_CALC[[#This Row],[DAY]]="","",IF(AND(T_CALC[[#This Row],[DAY]]=C_N_TRADING_DAYS,$L$1&gt;C_MAX_HIST_DT),$O$1,INDEX(_xlfn.ANCHORARRAY($C$3),T_CALC[[#This Row],[DAY]]+1,5))),NA())</f>
        <v>50.39</v>
      </c>
      <c r="P74" cm="1" vm="369">
        <f t="array" aca="1" ref="P74" ca="1">IFERROR(IF(T_CALC[[#This Row],[DAY]]="","",IF(AND(T_CALC[[#This Row],[DAY]]=C_N_TRADING_DAYS,$L$1&gt;C_MAX_HIST_DT),$P$1,INDEX(_xlfn.ANCHORARRAY($C$3),T_CALC[[#This Row],[DAY]]+1,6))),NA())</f>
        <v>51.38</v>
      </c>
      <c r="Q74" cm="1" vm="366">
        <f t="array" aca="1" ref="Q74" ca="1">IFERROR(IF(T_CALC[[#This Row],[DAY]]="","",IF(AND(T_CALC[[#This Row],[DAY]]=C_N_TRADING_DAYS,$L$1&gt;C_MAX_HIST_DT),$Q$1,INDEX(_xlfn.ANCHORARRAY($C$3),T_CALC[[#This Row],[DAY]]+1,2))),NA())</f>
        <v>28167461</v>
      </c>
      <c r="R74" s="4" vm="369">
        <f ca="1">IFERROR(IF(I_SRC="Open",T_CALC[[#This Row],[Open]],IF(I_SRC="High",T_CALC[[#This Row],[High]],IF(I_SRC="low",T_CALC[[#This Row],[Low]],IF(I_SRC="Volume",T_CALC[[#This Row],[VOLUME]],T_CALC[[#This Row],[Close]])))),"")</f>
        <v>51.38</v>
      </c>
      <c r="S74" cm="1">
        <f t="array" aca="1" ref="S74" ca="1">IF(T_CALC[[#This Row],[DAY]]="","",IF(T_CALC[[#This Row],[DAY]]&gt;=I_MA_PER,
ROUND(SUMPRODUCT(OFFSET($Y$4,0,0,I_MA_PER),OFFSET(T_CALC[[#This Row],[Value]],-(I_MA_PER-1),0,I_MA_PER))/C_DEN,2),NA()))</f>
        <v>50.95</v>
      </c>
      <c r="T74" s="4" t="str">
        <f ca="1">IF(T_CALC[[#This Row],[DAY]]="","",IF(T_CALC[[#This Row],[DAY]]&gt;=I_MA_PER,IF(AND(T_CALC[[#This Row],[Value]]&gt;T_CALC[[#This Row],[WMA]],R73&lt;=S73),"Buy",IF(AND(T_CALC[[#This Row],[Value]]&lt;T_CALC[[#This Row],[WMA]],R73&gt;=S73),"Sell","")),NA()))</f>
        <v/>
      </c>
      <c r="U74" s="4">
        <f ca="1">IFERROR(IF(T_CALC[[#This Row],[Signal]]="Buy",T_CALC[[#This Row],[Value]],-10000),-10000)</f>
        <v>-10000</v>
      </c>
      <c r="V74" s="4">
        <f ca="1">IFERROR(IF(T_CALC[[#This Row],[Signal]]="Sell",T_CALC[[#This Row],[Value]],-10000),-10000)</f>
        <v>-10000</v>
      </c>
      <c r="X74">
        <v>71</v>
      </c>
      <c r="Y74" t="str">
        <f t="shared" si="2"/>
        <v/>
      </c>
    </row>
    <row r="75" spans="2:25" x14ac:dyDescent="0.2">
      <c r="B75">
        <v>72</v>
      </c>
      <c r="C75" vm="370">
        <f ca="1"/>
        <v>42558</v>
      </c>
      <c r="D75" vm="371">
        <f ca="1"/>
        <v>19585194</v>
      </c>
      <c r="E75" vm="372">
        <f ca="1"/>
        <v>51.42</v>
      </c>
      <c r="F75" vm="373">
        <f ca="1"/>
        <v>51.61</v>
      </c>
      <c r="G75" vm="360">
        <f ca="1"/>
        <v>51.07</v>
      </c>
      <c r="H75" vm="369">
        <f ca="1"/>
        <v>51.38</v>
      </c>
      <c r="K75">
        <f ca="1">IF(ROW(T_CALC[[#This Row],[DAY]])-ROW(T_CALC[[#Headers],[DAY]])&gt;C_N_TRADING_DAYS,"",ROW(T_CALC[[#This Row],[DAY]])-ROW(T_CALC[[#Headers],[DAY]]))</f>
        <v>72</v>
      </c>
      <c r="L75" s="2" cm="1" vm="370">
        <f t="array" aca="1" ref="L75" ca="1">IFERROR(IF(T_CALC[[#This Row],[DAY]]="","",IF(AND(T_CALC[[#This Row],[DAY]]=C_N_TRADING_DAYS,$L$1&gt;C_MAX_HIST_DT),$L$1,INDEX(_xlfn.ANCHORARRAY($C$3),T_CALC[[#This Row],[DAY]]+1,1))),NA())</f>
        <v>42558</v>
      </c>
      <c r="M75" cm="1" vm="372">
        <f t="array" aca="1" ref="M75" ca="1">IFERROR(IF(T_CALC[[#This Row],[DAY]]="","",IF(AND(T_CALC[[#This Row],[DAY]]=C_N_TRADING_DAYS,$L$1&gt;C_MAX_HIST_DT),$M$1,INDEX(_xlfn.ANCHORARRAY($C$3),T_CALC[[#This Row],[DAY]]+1,3))),NA())</f>
        <v>51.42</v>
      </c>
      <c r="N75" cm="1" vm="373">
        <f t="array" aca="1" ref="N75" ca="1">IFERROR(IF(T_CALC[[#This Row],[DAY]]="","",IF(AND(T_CALC[[#This Row],[DAY]]=C_N_TRADING_DAYS,$L$1&gt;C_MAX_HIST_DT),$N$1,INDEX(_xlfn.ANCHORARRAY($C$3),T_CALC[[#This Row],[DAY]]+1,4))),NA())</f>
        <v>51.61</v>
      </c>
      <c r="O75" cm="1" vm="360">
        <f t="array" aca="1" ref="O75" ca="1">IFERROR(IF(T_CALC[[#This Row],[DAY]]="","",IF(AND(T_CALC[[#This Row],[DAY]]=C_N_TRADING_DAYS,$L$1&gt;C_MAX_HIST_DT),$O$1,INDEX(_xlfn.ANCHORARRAY($C$3),T_CALC[[#This Row],[DAY]]+1,5))),NA())</f>
        <v>51.07</v>
      </c>
      <c r="P75" cm="1" vm="369">
        <f t="array" aca="1" ref="P75" ca="1">IFERROR(IF(T_CALC[[#This Row],[DAY]]="","",IF(AND(T_CALC[[#This Row],[DAY]]=C_N_TRADING_DAYS,$L$1&gt;C_MAX_HIST_DT),$P$1,INDEX(_xlfn.ANCHORARRAY($C$3),T_CALC[[#This Row],[DAY]]+1,6))),NA())</f>
        <v>51.38</v>
      </c>
      <c r="Q75" cm="1" vm="371">
        <f t="array" aca="1" ref="Q75" ca="1">IFERROR(IF(T_CALC[[#This Row],[DAY]]="","",IF(AND(T_CALC[[#This Row],[DAY]]=C_N_TRADING_DAYS,$L$1&gt;C_MAX_HIST_DT),$Q$1,INDEX(_xlfn.ANCHORARRAY($C$3),T_CALC[[#This Row],[DAY]]+1,2))),NA())</f>
        <v>19585194</v>
      </c>
      <c r="R75" s="4" vm="369">
        <f ca="1">IFERROR(IF(I_SRC="Open",T_CALC[[#This Row],[Open]],IF(I_SRC="High",T_CALC[[#This Row],[High]],IF(I_SRC="low",T_CALC[[#This Row],[Low]],IF(I_SRC="Volume",T_CALC[[#This Row],[VOLUME]],T_CALC[[#This Row],[Close]])))),"")</f>
        <v>51.38</v>
      </c>
      <c r="S75" cm="1">
        <f t="array" aca="1" ref="S75" ca="1">IF(T_CALC[[#This Row],[DAY]]="","",IF(T_CALC[[#This Row],[DAY]]&gt;=I_MA_PER,
ROUND(SUMPRODUCT(OFFSET($Y$4,0,0,I_MA_PER),OFFSET(T_CALC[[#This Row],[Value]],-(I_MA_PER-1),0,I_MA_PER))/C_DEN,2),NA()))</f>
        <v>50.96</v>
      </c>
      <c r="T75" s="4" t="str">
        <f ca="1">IF(T_CALC[[#This Row],[DAY]]="","",IF(T_CALC[[#This Row],[DAY]]&gt;=I_MA_PER,IF(AND(T_CALC[[#This Row],[Value]]&gt;T_CALC[[#This Row],[WMA]],R74&lt;=S74),"Buy",IF(AND(T_CALC[[#This Row],[Value]]&lt;T_CALC[[#This Row],[WMA]],R74&gt;=S74),"Sell","")),NA()))</f>
        <v/>
      </c>
      <c r="U75" s="4">
        <f ca="1">IFERROR(IF(T_CALC[[#This Row],[Signal]]="Buy",T_CALC[[#This Row],[Value]],-10000),-10000)</f>
        <v>-10000</v>
      </c>
      <c r="V75" s="4">
        <f ca="1">IFERROR(IF(T_CALC[[#This Row],[Signal]]="Sell",T_CALC[[#This Row],[Value]],-10000),-10000)</f>
        <v>-10000</v>
      </c>
      <c r="X75">
        <v>72</v>
      </c>
      <c r="Y75" t="str">
        <f t="shared" si="2"/>
        <v/>
      </c>
    </row>
    <row r="76" spans="2:25" x14ac:dyDescent="0.2">
      <c r="B76" s="4">
        <v>73</v>
      </c>
      <c r="C76" vm="374">
        <f ca="1"/>
        <v>42559</v>
      </c>
      <c r="D76" vm="375">
        <f ca="1"/>
        <v>28391026</v>
      </c>
      <c r="E76" vm="204">
        <f ca="1"/>
        <v>51.73</v>
      </c>
      <c r="F76" vm="376">
        <f ca="1"/>
        <v>52.36</v>
      </c>
      <c r="G76" vm="377">
        <f ca="1"/>
        <v>51.55</v>
      </c>
      <c r="H76" vm="378">
        <f ca="1"/>
        <v>52.3</v>
      </c>
      <c r="K76">
        <f ca="1">IF(ROW(T_CALC[[#This Row],[DAY]])-ROW(T_CALC[[#Headers],[DAY]])&gt;C_N_TRADING_DAYS,"",ROW(T_CALC[[#This Row],[DAY]])-ROW(T_CALC[[#Headers],[DAY]]))</f>
        <v>73</v>
      </c>
      <c r="L76" s="2" cm="1" vm="374">
        <f t="array" aca="1" ref="L76" ca="1">IFERROR(IF(T_CALC[[#This Row],[DAY]]="","",IF(AND(T_CALC[[#This Row],[DAY]]=C_N_TRADING_DAYS,$L$1&gt;C_MAX_HIST_DT),$L$1,INDEX(_xlfn.ANCHORARRAY($C$3),T_CALC[[#This Row],[DAY]]+1,1))),NA())</f>
        <v>42559</v>
      </c>
      <c r="M76" cm="1" vm="204">
        <f t="array" aca="1" ref="M76" ca="1">IFERROR(IF(T_CALC[[#This Row],[DAY]]="","",IF(AND(T_CALC[[#This Row],[DAY]]=C_N_TRADING_DAYS,$L$1&gt;C_MAX_HIST_DT),$M$1,INDEX(_xlfn.ANCHORARRAY($C$3),T_CALC[[#This Row],[DAY]]+1,3))),NA())</f>
        <v>51.73</v>
      </c>
      <c r="N76" cm="1" vm="376">
        <f t="array" aca="1" ref="N76" ca="1">IFERROR(IF(T_CALC[[#This Row],[DAY]]="","",IF(AND(T_CALC[[#This Row],[DAY]]=C_N_TRADING_DAYS,$L$1&gt;C_MAX_HIST_DT),$N$1,INDEX(_xlfn.ANCHORARRAY($C$3),T_CALC[[#This Row],[DAY]]+1,4))),NA())</f>
        <v>52.36</v>
      </c>
      <c r="O76" cm="1" vm="377">
        <f t="array" aca="1" ref="O76" ca="1">IFERROR(IF(T_CALC[[#This Row],[DAY]]="","",IF(AND(T_CALC[[#This Row],[DAY]]=C_N_TRADING_DAYS,$L$1&gt;C_MAX_HIST_DT),$O$1,INDEX(_xlfn.ANCHORARRAY($C$3),T_CALC[[#This Row],[DAY]]+1,5))),NA())</f>
        <v>51.55</v>
      </c>
      <c r="P76" cm="1" vm="378">
        <f t="array" aca="1" ref="P76" ca="1">IFERROR(IF(T_CALC[[#This Row],[DAY]]="","",IF(AND(T_CALC[[#This Row],[DAY]]=C_N_TRADING_DAYS,$L$1&gt;C_MAX_HIST_DT),$P$1,INDEX(_xlfn.ANCHORARRAY($C$3),T_CALC[[#This Row],[DAY]]+1,6))),NA())</f>
        <v>52.3</v>
      </c>
      <c r="Q76" cm="1" vm="375">
        <f t="array" aca="1" ref="Q76" ca="1">IFERROR(IF(T_CALC[[#This Row],[DAY]]="","",IF(AND(T_CALC[[#This Row],[DAY]]=C_N_TRADING_DAYS,$L$1&gt;C_MAX_HIST_DT),$Q$1,INDEX(_xlfn.ANCHORARRAY($C$3),T_CALC[[#This Row],[DAY]]+1,2))),NA())</f>
        <v>28391026</v>
      </c>
      <c r="R76" s="4" vm="378">
        <f ca="1">IFERROR(IF(I_SRC="Open",T_CALC[[#This Row],[Open]],IF(I_SRC="High",T_CALC[[#This Row],[High]],IF(I_SRC="low",T_CALC[[#This Row],[Low]],IF(I_SRC="Volume",T_CALC[[#This Row],[VOLUME]],T_CALC[[#This Row],[Close]])))),"")</f>
        <v>52.3</v>
      </c>
      <c r="S76" cm="1">
        <f t="array" aca="1" ref="S76" ca="1">IF(T_CALC[[#This Row],[DAY]]="","",IF(T_CALC[[#This Row],[DAY]]&gt;=I_MA_PER,
ROUND(SUMPRODUCT(OFFSET($Y$4,0,0,I_MA_PER),OFFSET(T_CALC[[#This Row],[Value]],-(I_MA_PER-1),0,I_MA_PER))/C_DEN,2),NA()))</f>
        <v>51.02</v>
      </c>
      <c r="T76" s="4" t="str">
        <f ca="1">IF(T_CALC[[#This Row],[DAY]]="","",IF(T_CALC[[#This Row],[DAY]]&gt;=I_MA_PER,IF(AND(T_CALC[[#This Row],[Value]]&gt;T_CALC[[#This Row],[WMA]],R75&lt;=S75),"Buy",IF(AND(T_CALC[[#This Row],[Value]]&lt;T_CALC[[#This Row],[WMA]],R75&gt;=S75),"Sell","")),NA()))</f>
        <v/>
      </c>
      <c r="U76" s="4">
        <f ca="1">IFERROR(IF(T_CALC[[#This Row],[Signal]]="Buy",T_CALC[[#This Row],[Value]],-10000),-10000)</f>
        <v>-10000</v>
      </c>
      <c r="V76" s="4">
        <f ca="1">IFERROR(IF(T_CALC[[#This Row],[Signal]]="Sell",T_CALC[[#This Row],[Value]],-10000),-10000)</f>
        <v>-10000</v>
      </c>
      <c r="X76">
        <v>73</v>
      </c>
      <c r="Y76" t="str">
        <f t="shared" si="2"/>
        <v/>
      </c>
    </row>
    <row r="77" spans="2:25" x14ac:dyDescent="0.2">
      <c r="B77">
        <v>74</v>
      </c>
      <c r="C77" vm="379">
        <f ca="1"/>
        <v>42562</v>
      </c>
      <c r="D77" vm="380">
        <f ca="1"/>
        <v>22269203</v>
      </c>
      <c r="E77" vm="381">
        <f ca="1"/>
        <v>52.5</v>
      </c>
      <c r="F77" vm="382">
        <f ca="1"/>
        <v>52.83</v>
      </c>
      <c r="G77" vm="383">
        <f ca="1"/>
        <v>52.47</v>
      </c>
      <c r="H77" vm="384">
        <f ca="1"/>
        <v>52.59</v>
      </c>
      <c r="K77">
        <f ca="1">IF(ROW(T_CALC[[#This Row],[DAY]])-ROW(T_CALC[[#Headers],[DAY]])&gt;C_N_TRADING_DAYS,"",ROW(T_CALC[[#This Row],[DAY]])-ROW(T_CALC[[#Headers],[DAY]]))</f>
        <v>74</v>
      </c>
      <c r="L77" s="2" cm="1" vm="379">
        <f t="array" aca="1" ref="L77" ca="1">IFERROR(IF(T_CALC[[#This Row],[DAY]]="","",IF(AND(T_CALC[[#This Row],[DAY]]=C_N_TRADING_DAYS,$L$1&gt;C_MAX_HIST_DT),$L$1,INDEX(_xlfn.ANCHORARRAY($C$3),T_CALC[[#This Row],[DAY]]+1,1))),NA())</f>
        <v>42562</v>
      </c>
      <c r="M77" cm="1" vm="381">
        <f t="array" aca="1" ref="M77" ca="1">IFERROR(IF(T_CALC[[#This Row],[DAY]]="","",IF(AND(T_CALC[[#This Row],[DAY]]=C_N_TRADING_DAYS,$L$1&gt;C_MAX_HIST_DT),$M$1,INDEX(_xlfn.ANCHORARRAY($C$3),T_CALC[[#This Row],[DAY]]+1,3))),NA())</f>
        <v>52.5</v>
      </c>
      <c r="N77" cm="1" vm="382">
        <f t="array" aca="1" ref="N77" ca="1">IFERROR(IF(T_CALC[[#This Row],[DAY]]="","",IF(AND(T_CALC[[#This Row],[DAY]]=C_N_TRADING_DAYS,$L$1&gt;C_MAX_HIST_DT),$N$1,INDEX(_xlfn.ANCHORARRAY($C$3),T_CALC[[#This Row],[DAY]]+1,4))),NA())</f>
        <v>52.83</v>
      </c>
      <c r="O77" cm="1" vm="383">
        <f t="array" aca="1" ref="O77" ca="1">IFERROR(IF(T_CALC[[#This Row],[DAY]]="","",IF(AND(T_CALC[[#This Row],[DAY]]=C_N_TRADING_DAYS,$L$1&gt;C_MAX_HIST_DT),$O$1,INDEX(_xlfn.ANCHORARRAY($C$3),T_CALC[[#This Row],[DAY]]+1,5))),NA())</f>
        <v>52.47</v>
      </c>
      <c r="P77" cm="1" vm="384">
        <f t="array" aca="1" ref="P77" ca="1">IFERROR(IF(T_CALC[[#This Row],[DAY]]="","",IF(AND(T_CALC[[#This Row],[DAY]]=C_N_TRADING_DAYS,$L$1&gt;C_MAX_HIST_DT),$P$1,INDEX(_xlfn.ANCHORARRAY($C$3),T_CALC[[#This Row],[DAY]]+1,6))),NA())</f>
        <v>52.59</v>
      </c>
      <c r="Q77" cm="1" vm="380">
        <f t="array" aca="1" ref="Q77" ca="1">IFERROR(IF(T_CALC[[#This Row],[DAY]]="","",IF(AND(T_CALC[[#This Row],[DAY]]=C_N_TRADING_DAYS,$L$1&gt;C_MAX_HIST_DT),$Q$1,INDEX(_xlfn.ANCHORARRAY($C$3),T_CALC[[#This Row],[DAY]]+1,2))),NA())</f>
        <v>22269203</v>
      </c>
      <c r="R77" s="4" vm="384">
        <f ca="1">IFERROR(IF(I_SRC="Open",T_CALC[[#This Row],[Open]],IF(I_SRC="High",T_CALC[[#This Row],[High]],IF(I_SRC="low",T_CALC[[#This Row],[Low]],IF(I_SRC="Volume",T_CALC[[#This Row],[VOLUME]],T_CALC[[#This Row],[Close]])))),"")</f>
        <v>52.59</v>
      </c>
      <c r="S77" cm="1">
        <f t="array" aca="1" ref="S77" ca="1">IF(T_CALC[[#This Row],[DAY]]="","",IF(T_CALC[[#This Row],[DAY]]&gt;=I_MA_PER,
ROUND(SUMPRODUCT(OFFSET($Y$4,0,0,I_MA_PER),OFFSET(T_CALC[[#This Row],[Value]],-(I_MA_PER-1),0,I_MA_PER))/C_DEN,2),NA()))</f>
        <v>51.08</v>
      </c>
      <c r="T77" s="4" t="str">
        <f ca="1">IF(T_CALC[[#This Row],[DAY]]="","",IF(T_CALC[[#This Row],[DAY]]&gt;=I_MA_PER,IF(AND(T_CALC[[#This Row],[Value]]&gt;T_CALC[[#This Row],[WMA]],R76&lt;=S76),"Buy",IF(AND(T_CALC[[#This Row],[Value]]&lt;T_CALC[[#This Row],[WMA]],R76&gt;=S76),"Sell","")),NA()))</f>
        <v/>
      </c>
      <c r="U77" s="4">
        <f ca="1">IFERROR(IF(T_CALC[[#This Row],[Signal]]="Buy",T_CALC[[#This Row],[Value]],-10000),-10000)</f>
        <v>-10000</v>
      </c>
      <c r="V77" s="4">
        <f ca="1">IFERROR(IF(T_CALC[[#This Row],[Signal]]="Sell",T_CALC[[#This Row],[Value]],-10000),-10000)</f>
        <v>-10000</v>
      </c>
      <c r="X77">
        <v>74</v>
      </c>
      <c r="Y77" t="str">
        <f t="shared" si="2"/>
        <v/>
      </c>
    </row>
    <row r="78" spans="2:25" x14ac:dyDescent="0.2">
      <c r="B78">
        <v>75</v>
      </c>
      <c r="C78" vm="385">
        <f ca="1"/>
        <v>42563</v>
      </c>
      <c r="D78" vm="386">
        <f ca="1"/>
        <v>27317555</v>
      </c>
      <c r="E78" vm="387">
        <f ca="1"/>
        <v>52.94</v>
      </c>
      <c r="F78" vm="388">
        <f ca="1"/>
        <v>53.4</v>
      </c>
      <c r="G78" vm="389">
        <f ca="1"/>
        <v>52.784999999999997</v>
      </c>
      <c r="H78" vm="390">
        <f ca="1"/>
        <v>53.21</v>
      </c>
      <c r="K78">
        <f ca="1">IF(ROW(T_CALC[[#This Row],[DAY]])-ROW(T_CALC[[#Headers],[DAY]])&gt;C_N_TRADING_DAYS,"",ROW(T_CALC[[#This Row],[DAY]])-ROW(T_CALC[[#Headers],[DAY]]))</f>
        <v>75</v>
      </c>
      <c r="L78" s="2" cm="1" vm="385">
        <f t="array" aca="1" ref="L78" ca="1">IFERROR(IF(T_CALC[[#This Row],[DAY]]="","",IF(AND(T_CALC[[#This Row],[DAY]]=C_N_TRADING_DAYS,$L$1&gt;C_MAX_HIST_DT),$L$1,INDEX(_xlfn.ANCHORARRAY($C$3),T_CALC[[#This Row],[DAY]]+1,1))),NA())</f>
        <v>42563</v>
      </c>
      <c r="M78" cm="1" vm="387">
        <f t="array" aca="1" ref="M78" ca="1">IFERROR(IF(T_CALC[[#This Row],[DAY]]="","",IF(AND(T_CALC[[#This Row],[DAY]]=C_N_TRADING_DAYS,$L$1&gt;C_MAX_HIST_DT),$M$1,INDEX(_xlfn.ANCHORARRAY($C$3),T_CALC[[#This Row],[DAY]]+1,3))),NA())</f>
        <v>52.94</v>
      </c>
      <c r="N78" cm="1" vm="388">
        <f t="array" aca="1" ref="N78" ca="1">IFERROR(IF(T_CALC[[#This Row],[DAY]]="","",IF(AND(T_CALC[[#This Row],[DAY]]=C_N_TRADING_DAYS,$L$1&gt;C_MAX_HIST_DT),$N$1,INDEX(_xlfn.ANCHORARRAY($C$3),T_CALC[[#This Row],[DAY]]+1,4))),NA())</f>
        <v>53.4</v>
      </c>
      <c r="O78" cm="1" vm="389">
        <f t="array" aca="1" ref="O78" ca="1">IFERROR(IF(T_CALC[[#This Row],[DAY]]="","",IF(AND(T_CALC[[#This Row],[DAY]]=C_N_TRADING_DAYS,$L$1&gt;C_MAX_HIST_DT),$O$1,INDEX(_xlfn.ANCHORARRAY($C$3),T_CALC[[#This Row],[DAY]]+1,5))),NA())</f>
        <v>52.784999999999997</v>
      </c>
      <c r="P78" cm="1" vm="390">
        <f t="array" aca="1" ref="P78" ca="1">IFERROR(IF(T_CALC[[#This Row],[DAY]]="","",IF(AND(T_CALC[[#This Row],[DAY]]=C_N_TRADING_DAYS,$L$1&gt;C_MAX_HIST_DT),$P$1,INDEX(_xlfn.ANCHORARRAY($C$3),T_CALC[[#This Row],[DAY]]+1,6))),NA())</f>
        <v>53.21</v>
      </c>
      <c r="Q78" cm="1" vm="386">
        <f t="array" aca="1" ref="Q78" ca="1">IFERROR(IF(T_CALC[[#This Row],[DAY]]="","",IF(AND(T_CALC[[#This Row],[DAY]]=C_N_TRADING_DAYS,$L$1&gt;C_MAX_HIST_DT),$Q$1,INDEX(_xlfn.ANCHORARRAY($C$3),T_CALC[[#This Row],[DAY]]+1,2))),NA())</f>
        <v>27317555</v>
      </c>
      <c r="R78" s="4" vm="390">
        <f ca="1">IFERROR(IF(I_SRC="Open",T_CALC[[#This Row],[Open]],IF(I_SRC="High",T_CALC[[#This Row],[High]],IF(I_SRC="low",T_CALC[[#This Row],[Low]],IF(I_SRC="Volume",T_CALC[[#This Row],[VOLUME]],T_CALC[[#This Row],[Close]])))),"")</f>
        <v>53.21</v>
      </c>
      <c r="S78" cm="1">
        <f t="array" aca="1" ref="S78" ca="1">IF(T_CALC[[#This Row],[DAY]]="","",IF(T_CALC[[#This Row],[DAY]]&gt;=I_MA_PER,
ROUND(SUMPRODUCT(OFFSET($Y$4,0,0,I_MA_PER),OFFSET(T_CALC[[#This Row],[Value]],-(I_MA_PER-1),0,I_MA_PER))/C_DEN,2),NA()))</f>
        <v>51.17</v>
      </c>
      <c r="T78" s="4" t="str">
        <f ca="1">IF(T_CALC[[#This Row],[DAY]]="","",IF(T_CALC[[#This Row],[DAY]]&gt;=I_MA_PER,IF(AND(T_CALC[[#This Row],[Value]]&gt;T_CALC[[#This Row],[WMA]],R77&lt;=S77),"Buy",IF(AND(T_CALC[[#This Row],[Value]]&lt;T_CALC[[#This Row],[WMA]],R77&gt;=S77),"Sell","")),NA()))</f>
        <v/>
      </c>
      <c r="U78" s="4">
        <f ca="1">IFERROR(IF(T_CALC[[#This Row],[Signal]]="Buy",T_CALC[[#This Row],[Value]],-10000),-10000)</f>
        <v>-10000</v>
      </c>
      <c r="V78" s="4">
        <f ca="1">IFERROR(IF(T_CALC[[#This Row],[Signal]]="Sell",T_CALC[[#This Row],[Value]],-10000),-10000)</f>
        <v>-10000</v>
      </c>
      <c r="X78">
        <v>75</v>
      </c>
      <c r="Y78" t="str">
        <f t="shared" si="2"/>
        <v/>
      </c>
    </row>
    <row r="79" spans="2:25" x14ac:dyDescent="0.2">
      <c r="B79" s="4">
        <v>76</v>
      </c>
      <c r="C79" vm="391">
        <f ca="1"/>
        <v>42564</v>
      </c>
      <c r="D79" vm="392">
        <f ca="1"/>
        <v>25356841</v>
      </c>
      <c r="E79" vm="393">
        <f ca="1"/>
        <v>53.56</v>
      </c>
      <c r="F79" vm="394">
        <f ca="1"/>
        <v>53.86</v>
      </c>
      <c r="G79" vm="395">
        <f ca="1"/>
        <v>53.18</v>
      </c>
      <c r="H79" vm="396">
        <f ca="1"/>
        <v>53.51</v>
      </c>
      <c r="K79">
        <f ca="1">IF(ROW(T_CALC[[#This Row],[DAY]])-ROW(T_CALC[[#Headers],[DAY]])&gt;C_N_TRADING_DAYS,"",ROW(T_CALC[[#This Row],[DAY]])-ROW(T_CALC[[#Headers],[DAY]]))</f>
        <v>76</v>
      </c>
      <c r="L79" s="2" cm="1" vm="391">
        <f t="array" aca="1" ref="L79" ca="1">IFERROR(IF(T_CALC[[#This Row],[DAY]]="","",IF(AND(T_CALC[[#This Row],[DAY]]=C_N_TRADING_DAYS,$L$1&gt;C_MAX_HIST_DT),$L$1,INDEX(_xlfn.ANCHORARRAY($C$3),T_CALC[[#This Row],[DAY]]+1,1))),NA())</f>
        <v>42564</v>
      </c>
      <c r="M79" cm="1" vm="393">
        <f t="array" aca="1" ref="M79" ca="1">IFERROR(IF(T_CALC[[#This Row],[DAY]]="","",IF(AND(T_CALC[[#This Row],[DAY]]=C_N_TRADING_DAYS,$L$1&gt;C_MAX_HIST_DT),$M$1,INDEX(_xlfn.ANCHORARRAY($C$3),T_CALC[[#This Row],[DAY]]+1,3))),NA())</f>
        <v>53.56</v>
      </c>
      <c r="N79" cm="1" vm="394">
        <f t="array" aca="1" ref="N79" ca="1">IFERROR(IF(T_CALC[[#This Row],[DAY]]="","",IF(AND(T_CALC[[#This Row],[DAY]]=C_N_TRADING_DAYS,$L$1&gt;C_MAX_HIST_DT),$N$1,INDEX(_xlfn.ANCHORARRAY($C$3),T_CALC[[#This Row],[DAY]]+1,4))),NA())</f>
        <v>53.86</v>
      </c>
      <c r="O79" cm="1" vm="395">
        <f t="array" aca="1" ref="O79" ca="1">IFERROR(IF(T_CALC[[#This Row],[DAY]]="","",IF(AND(T_CALC[[#This Row],[DAY]]=C_N_TRADING_DAYS,$L$1&gt;C_MAX_HIST_DT),$O$1,INDEX(_xlfn.ANCHORARRAY($C$3),T_CALC[[#This Row],[DAY]]+1,5))),NA())</f>
        <v>53.18</v>
      </c>
      <c r="P79" cm="1" vm="396">
        <f t="array" aca="1" ref="P79" ca="1">IFERROR(IF(T_CALC[[#This Row],[DAY]]="","",IF(AND(T_CALC[[#This Row],[DAY]]=C_N_TRADING_DAYS,$L$1&gt;C_MAX_HIST_DT),$P$1,INDEX(_xlfn.ANCHORARRAY($C$3),T_CALC[[#This Row],[DAY]]+1,6))),NA())</f>
        <v>53.51</v>
      </c>
      <c r="Q79" cm="1" vm="392">
        <f t="array" aca="1" ref="Q79" ca="1">IFERROR(IF(T_CALC[[#This Row],[DAY]]="","",IF(AND(T_CALC[[#This Row],[DAY]]=C_N_TRADING_DAYS,$L$1&gt;C_MAX_HIST_DT),$Q$1,INDEX(_xlfn.ANCHORARRAY($C$3),T_CALC[[#This Row],[DAY]]+1,2))),NA())</f>
        <v>25356841</v>
      </c>
      <c r="R79" s="4" vm="396">
        <f ca="1">IFERROR(IF(I_SRC="Open",T_CALC[[#This Row],[Open]],IF(I_SRC="High",T_CALC[[#This Row],[High]],IF(I_SRC="low",T_CALC[[#This Row],[Low]],IF(I_SRC="Volume",T_CALC[[#This Row],[VOLUME]],T_CALC[[#This Row],[Close]])))),"")</f>
        <v>53.51</v>
      </c>
      <c r="S79" cm="1">
        <f t="array" aca="1" ref="S79" ca="1">IF(T_CALC[[#This Row],[DAY]]="","",IF(T_CALC[[#This Row],[DAY]]&gt;=I_MA_PER,
ROUND(SUMPRODUCT(OFFSET($Y$4,0,0,I_MA_PER),OFFSET(T_CALC[[#This Row],[Value]],-(I_MA_PER-1),0,I_MA_PER))/C_DEN,2),NA()))</f>
        <v>51.26</v>
      </c>
      <c r="T79" s="4" t="str">
        <f ca="1">IF(T_CALC[[#This Row],[DAY]]="","",IF(T_CALC[[#This Row],[DAY]]&gt;=I_MA_PER,IF(AND(T_CALC[[#This Row],[Value]]&gt;T_CALC[[#This Row],[WMA]],R78&lt;=S78),"Buy",IF(AND(T_CALC[[#This Row],[Value]]&lt;T_CALC[[#This Row],[WMA]],R78&gt;=S78),"Sell","")),NA()))</f>
        <v/>
      </c>
      <c r="U79" s="4">
        <f ca="1">IFERROR(IF(T_CALC[[#This Row],[Signal]]="Buy",T_CALC[[#This Row],[Value]],-10000),-10000)</f>
        <v>-10000</v>
      </c>
      <c r="V79" s="4">
        <f ca="1">IFERROR(IF(T_CALC[[#This Row],[Signal]]="Sell",T_CALC[[#This Row],[Value]],-10000),-10000)</f>
        <v>-10000</v>
      </c>
      <c r="X79">
        <v>76</v>
      </c>
      <c r="Y79" t="str">
        <f t="shared" si="2"/>
        <v/>
      </c>
    </row>
    <row r="80" spans="2:25" x14ac:dyDescent="0.2">
      <c r="B80">
        <v>77</v>
      </c>
      <c r="C80" vm="397">
        <f ca="1"/>
        <v>42565</v>
      </c>
      <c r="D80" vm="398">
        <f ca="1"/>
        <v>24545520</v>
      </c>
      <c r="E80" vm="399">
        <f ca="1"/>
        <v>53.84</v>
      </c>
      <c r="F80" vm="400">
        <f ca="1"/>
        <v>53.99</v>
      </c>
      <c r="G80" vm="401">
        <f ca="1"/>
        <v>53.58</v>
      </c>
      <c r="H80" vm="402">
        <f ca="1"/>
        <v>53.74</v>
      </c>
      <c r="K80">
        <f ca="1">IF(ROW(T_CALC[[#This Row],[DAY]])-ROW(T_CALC[[#Headers],[DAY]])&gt;C_N_TRADING_DAYS,"",ROW(T_CALC[[#This Row],[DAY]])-ROW(T_CALC[[#Headers],[DAY]]))</f>
        <v>77</v>
      </c>
      <c r="L80" s="2" cm="1" vm="397">
        <f t="array" aca="1" ref="L80" ca="1">IFERROR(IF(T_CALC[[#This Row],[DAY]]="","",IF(AND(T_CALC[[#This Row],[DAY]]=C_N_TRADING_DAYS,$L$1&gt;C_MAX_HIST_DT),$L$1,INDEX(_xlfn.ANCHORARRAY($C$3),T_CALC[[#This Row],[DAY]]+1,1))),NA())</f>
        <v>42565</v>
      </c>
      <c r="M80" cm="1" vm="399">
        <f t="array" aca="1" ref="M80" ca="1">IFERROR(IF(T_CALC[[#This Row],[DAY]]="","",IF(AND(T_CALC[[#This Row],[DAY]]=C_N_TRADING_DAYS,$L$1&gt;C_MAX_HIST_DT),$M$1,INDEX(_xlfn.ANCHORARRAY($C$3),T_CALC[[#This Row],[DAY]]+1,3))),NA())</f>
        <v>53.84</v>
      </c>
      <c r="N80" cm="1" vm="400">
        <f t="array" aca="1" ref="N80" ca="1">IFERROR(IF(T_CALC[[#This Row],[DAY]]="","",IF(AND(T_CALC[[#This Row],[DAY]]=C_N_TRADING_DAYS,$L$1&gt;C_MAX_HIST_DT),$N$1,INDEX(_xlfn.ANCHORARRAY($C$3),T_CALC[[#This Row],[DAY]]+1,4))),NA())</f>
        <v>53.99</v>
      </c>
      <c r="O80" cm="1" vm="401">
        <f t="array" aca="1" ref="O80" ca="1">IFERROR(IF(T_CALC[[#This Row],[DAY]]="","",IF(AND(T_CALC[[#This Row],[DAY]]=C_N_TRADING_DAYS,$L$1&gt;C_MAX_HIST_DT),$O$1,INDEX(_xlfn.ANCHORARRAY($C$3),T_CALC[[#This Row],[DAY]]+1,5))),NA())</f>
        <v>53.58</v>
      </c>
      <c r="P80" cm="1" vm="402">
        <f t="array" aca="1" ref="P80" ca="1">IFERROR(IF(T_CALC[[#This Row],[DAY]]="","",IF(AND(T_CALC[[#This Row],[DAY]]=C_N_TRADING_DAYS,$L$1&gt;C_MAX_HIST_DT),$P$1,INDEX(_xlfn.ANCHORARRAY($C$3),T_CALC[[#This Row],[DAY]]+1,6))),NA())</f>
        <v>53.74</v>
      </c>
      <c r="Q80" cm="1" vm="398">
        <f t="array" aca="1" ref="Q80" ca="1">IFERROR(IF(T_CALC[[#This Row],[DAY]]="","",IF(AND(T_CALC[[#This Row],[DAY]]=C_N_TRADING_DAYS,$L$1&gt;C_MAX_HIST_DT),$Q$1,INDEX(_xlfn.ANCHORARRAY($C$3),T_CALC[[#This Row],[DAY]]+1,2))),NA())</f>
        <v>24545520</v>
      </c>
      <c r="R80" s="4" vm="402">
        <f ca="1">IFERROR(IF(I_SRC="Open",T_CALC[[#This Row],[Open]],IF(I_SRC="High",T_CALC[[#This Row],[High]],IF(I_SRC="low",T_CALC[[#This Row],[Low]],IF(I_SRC="Volume",T_CALC[[#This Row],[VOLUME]],T_CALC[[#This Row],[Close]])))),"")</f>
        <v>53.74</v>
      </c>
      <c r="S80" cm="1">
        <f t="array" aca="1" ref="S80" ca="1">IF(T_CALC[[#This Row],[DAY]]="","",IF(T_CALC[[#This Row],[DAY]]&gt;=I_MA_PER,
ROUND(SUMPRODUCT(OFFSET($Y$4,0,0,I_MA_PER),OFFSET(T_CALC[[#This Row],[Value]],-(I_MA_PER-1),0,I_MA_PER))/C_DEN,2),NA()))</f>
        <v>51.37</v>
      </c>
      <c r="T80" s="4" t="str">
        <f ca="1">IF(T_CALC[[#This Row],[DAY]]="","",IF(T_CALC[[#This Row],[DAY]]&gt;=I_MA_PER,IF(AND(T_CALC[[#This Row],[Value]]&gt;T_CALC[[#This Row],[WMA]],R79&lt;=S79),"Buy",IF(AND(T_CALC[[#This Row],[Value]]&lt;T_CALC[[#This Row],[WMA]],R79&gt;=S79),"Sell","")),NA()))</f>
        <v/>
      </c>
      <c r="U80" s="4">
        <f ca="1">IFERROR(IF(T_CALC[[#This Row],[Signal]]="Buy",T_CALC[[#This Row],[Value]],-10000),-10000)</f>
        <v>-10000</v>
      </c>
      <c r="V80" s="4">
        <f ca="1">IFERROR(IF(T_CALC[[#This Row],[Signal]]="Sell",T_CALC[[#This Row],[Value]],-10000),-10000)</f>
        <v>-10000</v>
      </c>
      <c r="X80">
        <v>77</v>
      </c>
      <c r="Y80" t="str">
        <f t="shared" si="2"/>
        <v/>
      </c>
    </row>
    <row r="81" spans="2:25" x14ac:dyDescent="0.2">
      <c r="B81">
        <v>78</v>
      </c>
      <c r="C81" vm="403">
        <f ca="1"/>
        <v>42566</v>
      </c>
      <c r="D81" vm="404">
        <f ca="1"/>
        <v>32024385</v>
      </c>
      <c r="E81" vm="405">
        <f ca="1"/>
        <v>53.95</v>
      </c>
      <c r="F81" vm="406">
        <f ca="1"/>
        <v>54</v>
      </c>
      <c r="G81" vm="390">
        <f ca="1"/>
        <v>53.21</v>
      </c>
      <c r="H81" vm="407">
        <f ca="1"/>
        <v>53.7</v>
      </c>
      <c r="K81">
        <f ca="1">IF(ROW(T_CALC[[#This Row],[DAY]])-ROW(T_CALC[[#Headers],[DAY]])&gt;C_N_TRADING_DAYS,"",ROW(T_CALC[[#This Row],[DAY]])-ROW(T_CALC[[#Headers],[DAY]]))</f>
        <v>78</v>
      </c>
      <c r="L81" s="2" cm="1" vm="403">
        <f t="array" aca="1" ref="L81" ca="1">IFERROR(IF(T_CALC[[#This Row],[DAY]]="","",IF(AND(T_CALC[[#This Row],[DAY]]=C_N_TRADING_DAYS,$L$1&gt;C_MAX_HIST_DT),$L$1,INDEX(_xlfn.ANCHORARRAY($C$3),T_CALC[[#This Row],[DAY]]+1,1))),NA())</f>
        <v>42566</v>
      </c>
      <c r="M81" cm="1" vm="405">
        <f t="array" aca="1" ref="M81" ca="1">IFERROR(IF(T_CALC[[#This Row],[DAY]]="","",IF(AND(T_CALC[[#This Row],[DAY]]=C_N_TRADING_DAYS,$L$1&gt;C_MAX_HIST_DT),$M$1,INDEX(_xlfn.ANCHORARRAY($C$3),T_CALC[[#This Row],[DAY]]+1,3))),NA())</f>
        <v>53.95</v>
      </c>
      <c r="N81" cm="1" vm="406">
        <f t="array" aca="1" ref="N81" ca="1">IFERROR(IF(T_CALC[[#This Row],[DAY]]="","",IF(AND(T_CALC[[#This Row],[DAY]]=C_N_TRADING_DAYS,$L$1&gt;C_MAX_HIST_DT),$N$1,INDEX(_xlfn.ANCHORARRAY($C$3),T_CALC[[#This Row],[DAY]]+1,4))),NA())</f>
        <v>54</v>
      </c>
      <c r="O81" cm="1" vm="390">
        <f t="array" aca="1" ref="O81" ca="1">IFERROR(IF(T_CALC[[#This Row],[DAY]]="","",IF(AND(T_CALC[[#This Row],[DAY]]=C_N_TRADING_DAYS,$L$1&gt;C_MAX_HIST_DT),$O$1,INDEX(_xlfn.ANCHORARRAY($C$3),T_CALC[[#This Row],[DAY]]+1,5))),NA())</f>
        <v>53.21</v>
      </c>
      <c r="P81" cm="1" vm="407">
        <f t="array" aca="1" ref="P81" ca="1">IFERROR(IF(T_CALC[[#This Row],[DAY]]="","",IF(AND(T_CALC[[#This Row],[DAY]]=C_N_TRADING_DAYS,$L$1&gt;C_MAX_HIST_DT),$P$1,INDEX(_xlfn.ANCHORARRAY($C$3),T_CALC[[#This Row],[DAY]]+1,6))),NA())</f>
        <v>53.7</v>
      </c>
      <c r="Q81" cm="1" vm="404">
        <f t="array" aca="1" ref="Q81" ca="1">IFERROR(IF(T_CALC[[#This Row],[DAY]]="","",IF(AND(T_CALC[[#This Row],[DAY]]=C_N_TRADING_DAYS,$L$1&gt;C_MAX_HIST_DT),$Q$1,INDEX(_xlfn.ANCHORARRAY($C$3),T_CALC[[#This Row],[DAY]]+1,2))),NA())</f>
        <v>32024385</v>
      </c>
      <c r="R81" s="4" vm="407">
        <f ca="1">IFERROR(IF(I_SRC="Open",T_CALC[[#This Row],[Open]],IF(I_SRC="High",T_CALC[[#This Row],[High]],IF(I_SRC="low",T_CALC[[#This Row],[Low]],IF(I_SRC="Volume",T_CALC[[#This Row],[VOLUME]],T_CALC[[#This Row],[Close]])))),"")</f>
        <v>53.7</v>
      </c>
      <c r="S81" cm="1">
        <f t="array" aca="1" ref="S81" ca="1">IF(T_CALC[[#This Row],[DAY]]="","",IF(T_CALC[[#This Row],[DAY]]&gt;=I_MA_PER,
ROUND(SUMPRODUCT(OFFSET($Y$4,0,0,I_MA_PER),OFFSET(T_CALC[[#This Row],[Value]],-(I_MA_PER-1),0,I_MA_PER))/C_DEN,2),NA()))</f>
        <v>51.46</v>
      </c>
      <c r="T81" s="4" t="str">
        <f ca="1">IF(T_CALC[[#This Row],[DAY]]="","",IF(T_CALC[[#This Row],[DAY]]&gt;=I_MA_PER,IF(AND(T_CALC[[#This Row],[Value]]&gt;T_CALC[[#This Row],[WMA]],R80&lt;=S80),"Buy",IF(AND(T_CALC[[#This Row],[Value]]&lt;T_CALC[[#This Row],[WMA]],R80&gt;=S80),"Sell","")),NA()))</f>
        <v/>
      </c>
      <c r="U81" s="4">
        <f ca="1">IFERROR(IF(T_CALC[[#This Row],[Signal]]="Buy",T_CALC[[#This Row],[Value]],-10000),-10000)</f>
        <v>-10000</v>
      </c>
      <c r="V81" s="4">
        <f ca="1">IFERROR(IF(T_CALC[[#This Row],[Signal]]="Sell",T_CALC[[#This Row],[Value]],-10000),-10000)</f>
        <v>-10000</v>
      </c>
      <c r="X81">
        <v>78</v>
      </c>
      <c r="Y81" t="str">
        <f t="shared" si="2"/>
        <v/>
      </c>
    </row>
    <row r="82" spans="2:25" x14ac:dyDescent="0.2">
      <c r="B82" s="4">
        <v>79</v>
      </c>
      <c r="C82" vm="408">
        <f ca="1"/>
        <v>42569</v>
      </c>
      <c r="D82" vm="409">
        <f ca="1"/>
        <v>31433864</v>
      </c>
      <c r="E82" vm="407">
        <f ca="1"/>
        <v>53.7</v>
      </c>
      <c r="F82" vm="410">
        <f ca="1"/>
        <v>54.34</v>
      </c>
      <c r="G82" vm="411">
        <f ca="1"/>
        <v>53.55</v>
      </c>
      <c r="H82" vm="412">
        <f ca="1"/>
        <v>53.96</v>
      </c>
      <c r="K82">
        <f ca="1">IF(ROW(T_CALC[[#This Row],[DAY]])-ROW(T_CALC[[#Headers],[DAY]])&gt;C_N_TRADING_DAYS,"",ROW(T_CALC[[#This Row],[DAY]])-ROW(T_CALC[[#Headers],[DAY]]))</f>
        <v>79</v>
      </c>
      <c r="L82" s="2" cm="1" vm="408">
        <f t="array" aca="1" ref="L82" ca="1">IFERROR(IF(T_CALC[[#This Row],[DAY]]="","",IF(AND(T_CALC[[#This Row],[DAY]]=C_N_TRADING_DAYS,$L$1&gt;C_MAX_HIST_DT),$L$1,INDEX(_xlfn.ANCHORARRAY($C$3),T_CALC[[#This Row],[DAY]]+1,1))),NA())</f>
        <v>42569</v>
      </c>
      <c r="M82" cm="1" vm="407">
        <f t="array" aca="1" ref="M82" ca="1">IFERROR(IF(T_CALC[[#This Row],[DAY]]="","",IF(AND(T_CALC[[#This Row],[DAY]]=C_N_TRADING_DAYS,$L$1&gt;C_MAX_HIST_DT),$M$1,INDEX(_xlfn.ANCHORARRAY($C$3),T_CALC[[#This Row],[DAY]]+1,3))),NA())</f>
        <v>53.7</v>
      </c>
      <c r="N82" cm="1" vm="410">
        <f t="array" aca="1" ref="N82" ca="1">IFERROR(IF(T_CALC[[#This Row],[DAY]]="","",IF(AND(T_CALC[[#This Row],[DAY]]=C_N_TRADING_DAYS,$L$1&gt;C_MAX_HIST_DT),$N$1,INDEX(_xlfn.ANCHORARRAY($C$3),T_CALC[[#This Row],[DAY]]+1,4))),NA())</f>
        <v>54.34</v>
      </c>
      <c r="O82" cm="1" vm="411">
        <f t="array" aca="1" ref="O82" ca="1">IFERROR(IF(T_CALC[[#This Row],[DAY]]="","",IF(AND(T_CALC[[#This Row],[DAY]]=C_N_TRADING_DAYS,$L$1&gt;C_MAX_HIST_DT),$O$1,INDEX(_xlfn.ANCHORARRAY($C$3),T_CALC[[#This Row],[DAY]]+1,5))),NA())</f>
        <v>53.55</v>
      </c>
      <c r="P82" cm="1" vm="412">
        <f t="array" aca="1" ref="P82" ca="1">IFERROR(IF(T_CALC[[#This Row],[DAY]]="","",IF(AND(T_CALC[[#This Row],[DAY]]=C_N_TRADING_DAYS,$L$1&gt;C_MAX_HIST_DT),$P$1,INDEX(_xlfn.ANCHORARRAY($C$3),T_CALC[[#This Row],[DAY]]+1,6))),NA())</f>
        <v>53.96</v>
      </c>
      <c r="Q82" cm="1" vm="409">
        <f t="array" aca="1" ref="Q82" ca="1">IFERROR(IF(T_CALC[[#This Row],[DAY]]="","",IF(AND(T_CALC[[#This Row],[DAY]]=C_N_TRADING_DAYS,$L$1&gt;C_MAX_HIST_DT),$Q$1,INDEX(_xlfn.ANCHORARRAY($C$3),T_CALC[[#This Row],[DAY]]+1,2))),NA())</f>
        <v>31433864</v>
      </c>
      <c r="R82" s="4" vm="412">
        <f ca="1">IFERROR(IF(I_SRC="Open",T_CALC[[#This Row],[Open]],IF(I_SRC="High",T_CALC[[#This Row],[High]],IF(I_SRC="low",T_CALC[[#This Row],[Low]],IF(I_SRC="Volume",T_CALC[[#This Row],[VOLUME]],T_CALC[[#This Row],[Close]])))),"")</f>
        <v>53.96</v>
      </c>
      <c r="S82" cm="1">
        <f t="array" aca="1" ref="S82" ca="1">IF(T_CALC[[#This Row],[DAY]]="","",IF(T_CALC[[#This Row],[DAY]]&gt;=I_MA_PER,
ROUND(SUMPRODUCT(OFFSET($Y$4,0,0,I_MA_PER),OFFSET(T_CALC[[#This Row],[Value]],-(I_MA_PER-1),0,I_MA_PER))/C_DEN,2),NA()))</f>
        <v>51.57</v>
      </c>
      <c r="T82" s="4" t="str">
        <f ca="1">IF(T_CALC[[#This Row],[DAY]]="","",IF(T_CALC[[#This Row],[DAY]]&gt;=I_MA_PER,IF(AND(T_CALC[[#This Row],[Value]]&gt;T_CALC[[#This Row],[WMA]],R81&lt;=S81),"Buy",IF(AND(T_CALC[[#This Row],[Value]]&lt;T_CALC[[#This Row],[WMA]],R81&gt;=S81),"Sell","")),NA()))</f>
        <v/>
      </c>
      <c r="U82" s="4">
        <f ca="1">IFERROR(IF(T_CALC[[#This Row],[Signal]]="Buy",T_CALC[[#This Row],[Value]],-10000),-10000)</f>
        <v>-10000</v>
      </c>
      <c r="V82" s="4">
        <f ca="1">IFERROR(IF(T_CALC[[#This Row],[Signal]]="Sell",T_CALC[[#This Row],[Value]],-10000),-10000)</f>
        <v>-10000</v>
      </c>
      <c r="X82">
        <v>79</v>
      </c>
      <c r="Y82" t="str">
        <f t="shared" si="2"/>
        <v/>
      </c>
    </row>
    <row r="83" spans="2:25" x14ac:dyDescent="0.2">
      <c r="B83">
        <v>80</v>
      </c>
      <c r="C83" vm="413">
        <f ca="1"/>
        <v>42570</v>
      </c>
      <c r="D83" vm="414">
        <f ca="1"/>
        <v>53336533</v>
      </c>
      <c r="E83" vm="415">
        <f ca="1"/>
        <v>53.71</v>
      </c>
      <c r="F83" vm="416">
        <f ca="1"/>
        <v>53.9</v>
      </c>
      <c r="G83" vm="417">
        <f ca="1"/>
        <v>52.93</v>
      </c>
      <c r="H83" vm="418">
        <f ca="1"/>
        <v>53.09</v>
      </c>
      <c r="K83">
        <f ca="1">IF(ROW(T_CALC[[#This Row],[DAY]])-ROW(T_CALC[[#Headers],[DAY]])&gt;C_N_TRADING_DAYS,"",ROW(T_CALC[[#This Row],[DAY]])-ROW(T_CALC[[#Headers],[DAY]]))</f>
        <v>80</v>
      </c>
      <c r="L83" s="2" cm="1" vm="413">
        <f t="array" aca="1" ref="L83" ca="1">IFERROR(IF(T_CALC[[#This Row],[DAY]]="","",IF(AND(T_CALC[[#This Row],[DAY]]=C_N_TRADING_DAYS,$L$1&gt;C_MAX_HIST_DT),$L$1,INDEX(_xlfn.ANCHORARRAY($C$3),T_CALC[[#This Row],[DAY]]+1,1))),NA())</f>
        <v>42570</v>
      </c>
      <c r="M83" cm="1" vm="415">
        <f t="array" aca="1" ref="M83" ca="1">IFERROR(IF(T_CALC[[#This Row],[DAY]]="","",IF(AND(T_CALC[[#This Row],[DAY]]=C_N_TRADING_DAYS,$L$1&gt;C_MAX_HIST_DT),$M$1,INDEX(_xlfn.ANCHORARRAY($C$3),T_CALC[[#This Row],[DAY]]+1,3))),NA())</f>
        <v>53.71</v>
      </c>
      <c r="N83" cm="1" vm="416">
        <f t="array" aca="1" ref="N83" ca="1">IFERROR(IF(T_CALC[[#This Row],[DAY]]="","",IF(AND(T_CALC[[#This Row],[DAY]]=C_N_TRADING_DAYS,$L$1&gt;C_MAX_HIST_DT),$N$1,INDEX(_xlfn.ANCHORARRAY($C$3),T_CALC[[#This Row],[DAY]]+1,4))),NA())</f>
        <v>53.9</v>
      </c>
      <c r="O83" cm="1" vm="417">
        <f t="array" aca="1" ref="O83" ca="1">IFERROR(IF(T_CALC[[#This Row],[DAY]]="","",IF(AND(T_CALC[[#This Row],[DAY]]=C_N_TRADING_DAYS,$L$1&gt;C_MAX_HIST_DT),$O$1,INDEX(_xlfn.ANCHORARRAY($C$3),T_CALC[[#This Row],[DAY]]+1,5))),NA())</f>
        <v>52.93</v>
      </c>
      <c r="P83" cm="1" vm="418">
        <f t="array" aca="1" ref="P83" ca="1">IFERROR(IF(T_CALC[[#This Row],[DAY]]="","",IF(AND(T_CALC[[#This Row],[DAY]]=C_N_TRADING_DAYS,$L$1&gt;C_MAX_HIST_DT),$P$1,INDEX(_xlfn.ANCHORARRAY($C$3),T_CALC[[#This Row],[DAY]]+1,6))),NA())</f>
        <v>53.09</v>
      </c>
      <c r="Q83" cm="1" vm="414">
        <f t="array" aca="1" ref="Q83" ca="1">IFERROR(IF(T_CALC[[#This Row],[DAY]]="","",IF(AND(T_CALC[[#This Row],[DAY]]=C_N_TRADING_DAYS,$L$1&gt;C_MAX_HIST_DT),$Q$1,INDEX(_xlfn.ANCHORARRAY($C$3),T_CALC[[#This Row],[DAY]]+1,2))),NA())</f>
        <v>53336533</v>
      </c>
      <c r="R83" s="4" vm="418">
        <f ca="1">IFERROR(IF(I_SRC="Open",T_CALC[[#This Row],[Open]],IF(I_SRC="High",T_CALC[[#This Row],[High]],IF(I_SRC="low",T_CALC[[#This Row],[Low]],IF(I_SRC="Volume",T_CALC[[#This Row],[VOLUME]],T_CALC[[#This Row],[Close]])))),"")</f>
        <v>53.09</v>
      </c>
      <c r="S83" cm="1">
        <f t="array" aca="1" ref="S83" ca="1">IF(T_CALC[[#This Row],[DAY]]="","",IF(T_CALC[[#This Row],[DAY]]&gt;=I_MA_PER,
ROUND(SUMPRODUCT(OFFSET($Y$4,0,0,I_MA_PER),OFFSET(T_CALC[[#This Row],[Value]],-(I_MA_PER-1),0,I_MA_PER))/C_DEN,2),NA()))</f>
        <v>51.63</v>
      </c>
      <c r="T83" s="4" t="str">
        <f ca="1">IF(T_CALC[[#This Row],[DAY]]="","",IF(T_CALC[[#This Row],[DAY]]&gt;=I_MA_PER,IF(AND(T_CALC[[#This Row],[Value]]&gt;T_CALC[[#This Row],[WMA]],R82&lt;=S82),"Buy",IF(AND(T_CALC[[#This Row],[Value]]&lt;T_CALC[[#This Row],[WMA]],R82&gt;=S82),"Sell","")),NA()))</f>
        <v/>
      </c>
      <c r="U83" s="4">
        <f ca="1">IFERROR(IF(T_CALC[[#This Row],[Signal]]="Buy",T_CALC[[#This Row],[Value]],-10000),-10000)</f>
        <v>-10000</v>
      </c>
      <c r="V83" s="4">
        <f ca="1">IFERROR(IF(T_CALC[[#This Row],[Signal]]="Sell",T_CALC[[#This Row],[Value]],-10000),-10000)</f>
        <v>-10000</v>
      </c>
      <c r="X83">
        <v>80</v>
      </c>
      <c r="Y83" t="str">
        <f t="shared" si="2"/>
        <v/>
      </c>
    </row>
    <row r="84" spans="2:25" x14ac:dyDescent="0.2">
      <c r="B84">
        <v>81</v>
      </c>
      <c r="C84" vm="419">
        <f ca="1"/>
        <v>42571</v>
      </c>
      <c r="D84" vm="420">
        <f ca="1"/>
        <v>89893301</v>
      </c>
      <c r="E84" vm="421">
        <f ca="1"/>
        <v>56.15</v>
      </c>
      <c r="F84" vm="422">
        <f ca="1"/>
        <v>56.84</v>
      </c>
      <c r="G84" vm="423">
        <f ca="1"/>
        <v>55.53</v>
      </c>
      <c r="H84" vm="424">
        <f ca="1"/>
        <v>55.91</v>
      </c>
      <c r="K84">
        <f ca="1">IF(ROW(T_CALC[[#This Row],[DAY]])-ROW(T_CALC[[#Headers],[DAY]])&gt;C_N_TRADING_DAYS,"",ROW(T_CALC[[#This Row],[DAY]])-ROW(T_CALC[[#Headers],[DAY]]))</f>
        <v>81</v>
      </c>
      <c r="L84" s="2" cm="1" vm="419">
        <f t="array" aca="1" ref="L84" ca="1">IFERROR(IF(T_CALC[[#This Row],[DAY]]="","",IF(AND(T_CALC[[#This Row],[DAY]]=C_N_TRADING_DAYS,$L$1&gt;C_MAX_HIST_DT),$L$1,INDEX(_xlfn.ANCHORARRAY($C$3),T_CALC[[#This Row],[DAY]]+1,1))),NA())</f>
        <v>42571</v>
      </c>
      <c r="M84" cm="1" vm="421">
        <f t="array" aca="1" ref="M84" ca="1">IFERROR(IF(T_CALC[[#This Row],[DAY]]="","",IF(AND(T_CALC[[#This Row],[DAY]]=C_N_TRADING_DAYS,$L$1&gt;C_MAX_HIST_DT),$M$1,INDEX(_xlfn.ANCHORARRAY($C$3),T_CALC[[#This Row],[DAY]]+1,3))),NA())</f>
        <v>56.15</v>
      </c>
      <c r="N84" cm="1" vm="422">
        <f t="array" aca="1" ref="N84" ca="1">IFERROR(IF(T_CALC[[#This Row],[DAY]]="","",IF(AND(T_CALC[[#This Row],[DAY]]=C_N_TRADING_DAYS,$L$1&gt;C_MAX_HIST_DT),$N$1,INDEX(_xlfn.ANCHORARRAY($C$3),T_CALC[[#This Row],[DAY]]+1,4))),NA())</f>
        <v>56.84</v>
      </c>
      <c r="O84" cm="1" vm="423">
        <f t="array" aca="1" ref="O84" ca="1">IFERROR(IF(T_CALC[[#This Row],[DAY]]="","",IF(AND(T_CALC[[#This Row],[DAY]]=C_N_TRADING_DAYS,$L$1&gt;C_MAX_HIST_DT),$O$1,INDEX(_xlfn.ANCHORARRAY($C$3),T_CALC[[#This Row],[DAY]]+1,5))),NA())</f>
        <v>55.53</v>
      </c>
      <c r="P84" cm="1" vm="424">
        <f t="array" aca="1" ref="P84" ca="1">IFERROR(IF(T_CALC[[#This Row],[DAY]]="","",IF(AND(T_CALC[[#This Row],[DAY]]=C_N_TRADING_DAYS,$L$1&gt;C_MAX_HIST_DT),$P$1,INDEX(_xlfn.ANCHORARRAY($C$3),T_CALC[[#This Row],[DAY]]+1,6))),NA())</f>
        <v>55.91</v>
      </c>
      <c r="Q84" cm="1" vm="420">
        <f t="array" aca="1" ref="Q84" ca="1">IFERROR(IF(T_CALC[[#This Row],[DAY]]="","",IF(AND(T_CALC[[#This Row],[DAY]]=C_N_TRADING_DAYS,$L$1&gt;C_MAX_HIST_DT),$Q$1,INDEX(_xlfn.ANCHORARRAY($C$3),T_CALC[[#This Row],[DAY]]+1,2))),NA())</f>
        <v>89893301</v>
      </c>
      <c r="R84" s="4" vm="424">
        <f ca="1">IFERROR(IF(I_SRC="Open",T_CALC[[#This Row],[Open]],IF(I_SRC="High",T_CALC[[#This Row],[High]],IF(I_SRC="low",T_CALC[[#This Row],[Low]],IF(I_SRC="Volume",T_CALC[[#This Row],[VOLUME]],T_CALC[[#This Row],[Close]])))),"")</f>
        <v>55.91</v>
      </c>
      <c r="S84" cm="1">
        <f t="array" aca="1" ref="S84" ca="1">IF(T_CALC[[#This Row],[DAY]]="","",IF(T_CALC[[#This Row],[DAY]]&gt;=I_MA_PER,
ROUND(SUMPRODUCT(OFFSET($Y$4,0,0,I_MA_PER),OFFSET(T_CALC[[#This Row],[Value]],-(I_MA_PER-1),0,I_MA_PER))/C_DEN,2),NA()))</f>
        <v>51.81</v>
      </c>
      <c r="T84" s="4" t="str">
        <f ca="1">IF(T_CALC[[#This Row],[DAY]]="","",IF(T_CALC[[#This Row],[DAY]]&gt;=I_MA_PER,IF(AND(T_CALC[[#This Row],[Value]]&gt;T_CALC[[#This Row],[WMA]],R83&lt;=S83),"Buy",IF(AND(T_CALC[[#This Row],[Value]]&lt;T_CALC[[#This Row],[WMA]],R83&gt;=S83),"Sell","")),NA()))</f>
        <v/>
      </c>
      <c r="U84" s="4">
        <f ca="1">IFERROR(IF(T_CALC[[#This Row],[Signal]]="Buy",T_CALC[[#This Row],[Value]],-10000),-10000)</f>
        <v>-10000</v>
      </c>
      <c r="V84" s="4">
        <f ca="1">IFERROR(IF(T_CALC[[#This Row],[Signal]]="Sell",T_CALC[[#This Row],[Value]],-10000),-10000)</f>
        <v>-10000</v>
      </c>
      <c r="X84">
        <v>81</v>
      </c>
      <c r="Y84" t="str">
        <f t="shared" si="2"/>
        <v/>
      </c>
    </row>
    <row r="85" spans="2:25" x14ac:dyDescent="0.2">
      <c r="B85" s="4">
        <v>82</v>
      </c>
      <c r="C85" vm="425">
        <f ca="1"/>
        <v>42572</v>
      </c>
      <c r="D85" vm="426">
        <f ca="1"/>
        <v>32776653</v>
      </c>
      <c r="E85" vm="427">
        <f ca="1"/>
        <v>55.98</v>
      </c>
      <c r="F85" vm="106">
        <f ca="1"/>
        <v>56.23</v>
      </c>
      <c r="G85" vm="428">
        <f ca="1"/>
        <v>55.76</v>
      </c>
      <c r="H85" vm="105">
        <f ca="1"/>
        <v>55.8</v>
      </c>
      <c r="K85">
        <f ca="1">IF(ROW(T_CALC[[#This Row],[DAY]])-ROW(T_CALC[[#Headers],[DAY]])&gt;C_N_TRADING_DAYS,"",ROW(T_CALC[[#This Row],[DAY]])-ROW(T_CALC[[#Headers],[DAY]]))</f>
        <v>82</v>
      </c>
      <c r="L85" s="2" cm="1" vm="425">
        <f t="array" aca="1" ref="L85" ca="1">IFERROR(IF(T_CALC[[#This Row],[DAY]]="","",IF(AND(T_CALC[[#This Row],[DAY]]=C_N_TRADING_DAYS,$L$1&gt;C_MAX_HIST_DT),$L$1,INDEX(_xlfn.ANCHORARRAY($C$3),T_CALC[[#This Row],[DAY]]+1,1))),NA())</f>
        <v>42572</v>
      </c>
      <c r="M85" cm="1" vm="427">
        <f t="array" aca="1" ref="M85" ca="1">IFERROR(IF(T_CALC[[#This Row],[DAY]]="","",IF(AND(T_CALC[[#This Row],[DAY]]=C_N_TRADING_DAYS,$L$1&gt;C_MAX_HIST_DT),$M$1,INDEX(_xlfn.ANCHORARRAY($C$3),T_CALC[[#This Row],[DAY]]+1,3))),NA())</f>
        <v>55.98</v>
      </c>
      <c r="N85" cm="1" vm="106">
        <f t="array" aca="1" ref="N85" ca="1">IFERROR(IF(T_CALC[[#This Row],[DAY]]="","",IF(AND(T_CALC[[#This Row],[DAY]]=C_N_TRADING_DAYS,$L$1&gt;C_MAX_HIST_DT),$N$1,INDEX(_xlfn.ANCHORARRAY($C$3),T_CALC[[#This Row],[DAY]]+1,4))),NA())</f>
        <v>56.23</v>
      </c>
      <c r="O85" cm="1" vm="428">
        <f t="array" aca="1" ref="O85" ca="1">IFERROR(IF(T_CALC[[#This Row],[DAY]]="","",IF(AND(T_CALC[[#This Row],[DAY]]=C_N_TRADING_DAYS,$L$1&gt;C_MAX_HIST_DT),$O$1,INDEX(_xlfn.ANCHORARRAY($C$3),T_CALC[[#This Row],[DAY]]+1,5))),NA())</f>
        <v>55.76</v>
      </c>
      <c r="P85" cm="1" vm="105">
        <f t="array" aca="1" ref="P85" ca="1">IFERROR(IF(T_CALC[[#This Row],[DAY]]="","",IF(AND(T_CALC[[#This Row],[DAY]]=C_N_TRADING_DAYS,$L$1&gt;C_MAX_HIST_DT),$P$1,INDEX(_xlfn.ANCHORARRAY($C$3),T_CALC[[#This Row],[DAY]]+1,6))),NA())</f>
        <v>55.8</v>
      </c>
      <c r="Q85" cm="1" vm="426">
        <f t="array" aca="1" ref="Q85" ca="1">IFERROR(IF(T_CALC[[#This Row],[DAY]]="","",IF(AND(T_CALC[[#This Row],[DAY]]=C_N_TRADING_DAYS,$L$1&gt;C_MAX_HIST_DT),$Q$1,INDEX(_xlfn.ANCHORARRAY($C$3),T_CALC[[#This Row],[DAY]]+1,2))),NA())</f>
        <v>32776653</v>
      </c>
      <c r="R85" s="4" vm="105">
        <f ca="1">IFERROR(IF(I_SRC="Open",T_CALC[[#This Row],[Open]],IF(I_SRC="High",T_CALC[[#This Row],[High]],IF(I_SRC="low",T_CALC[[#This Row],[Low]],IF(I_SRC="Volume",T_CALC[[#This Row],[VOLUME]],T_CALC[[#This Row],[Close]])))),"")</f>
        <v>55.8</v>
      </c>
      <c r="S85" cm="1">
        <f t="array" aca="1" ref="S85" ca="1">IF(T_CALC[[#This Row],[DAY]]="","",IF(T_CALC[[#This Row],[DAY]]&gt;=I_MA_PER,
ROUND(SUMPRODUCT(OFFSET($Y$4,0,0,I_MA_PER),OFFSET(T_CALC[[#This Row],[Value]],-(I_MA_PER-1),0,I_MA_PER))/C_DEN,2),NA()))</f>
        <v>51.98</v>
      </c>
      <c r="T85" s="4" t="str">
        <f ca="1">IF(T_CALC[[#This Row],[DAY]]="","",IF(T_CALC[[#This Row],[DAY]]&gt;=I_MA_PER,IF(AND(T_CALC[[#This Row],[Value]]&gt;T_CALC[[#This Row],[WMA]],R84&lt;=S84),"Buy",IF(AND(T_CALC[[#This Row],[Value]]&lt;T_CALC[[#This Row],[WMA]],R84&gt;=S84),"Sell","")),NA()))</f>
        <v/>
      </c>
      <c r="U85" s="4">
        <f ca="1">IFERROR(IF(T_CALC[[#This Row],[Signal]]="Buy",T_CALC[[#This Row],[Value]],-10000),-10000)</f>
        <v>-10000</v>
      </c>
      <c r="V85" s="4">
        <f ca="1">IFERROR(IF(T_CALC[[#This Row],[Signal]]="Sell",T_CALC[[#This Row],[Value]],-10000),-10000)</f>
        <v>-10000</v>
      </c>
      <c r="X85">
        <v>82</v>
      </c>
      <c r="Y85" t="str">
        <f t="shared" si="2"/>
        <v/>
      </c>
    </row>
    <row r="86" spans="2:25" x14ac:dyDescent="0.2">
      <c r="B86">
        <v>83</v>
      </c>
      <c r="C86" vm="429">
        <f ca="1"/>
        <v>42573</v>
      </c>
      <c r="D86" vm="430">
        <f ca="1"/>
        <v>32157167</v>
      </c>
      <c r="E86" vm="431">
        <f ca="1"/>
        <v>56.08</v>
      </c>
      <c r="F86" vm="432">
        <f ca="1"/>
        <v>56.627499999999998</v>
      </c>
      <c r="G86" vm="108">
        <f ca="1"/>
        <v>55.78</v>
      </c>
      <c r="H86" vm="433">
        <f ca="1"/>
        <v>56.57</v>
      </c>
      <c r="K86">
        <f ca="1">IF(ROW(T_CALC[[#This Row],[DAY]])-ROW(T_CALC[[#Headers],[DAY]])&gt;C_N_TRADING_DAYS,"",ROW(T_CALC[[#This Row],[DAY]])-ROW(T_CALC[[#Headers],[DAY]]))</f>
        <v>83</v>
      </c>
      <c r="L86" s="2" cm="1" vm="429">
        <f t="array" aca="1" ref="L86" ca="1">IFERROR(IF(T_CALC[[#This Row],[DAY]]="","",IF(AND(T_CALC[[#This Row],[DAY]]=C_N_TRADING_DAYS,$L$1&gt;C_MAX_HIST_DT),$L$1,INDEX(_xlfn.ANCHORARRAY($C$3),T_CALC[[#This Row],[DAY]]+1,1))),NA())</f>
        <v>42573</v>
      </c>
      <c r="M86" cm="1" vm="431">
        <f t="array" aca="1" ref="M86" ca="1">IFERROR(IF(T_CALC[[#This Row],[DAY]]="","",IF(AND(T_CALC[[#This Row],[DAY]]=C_N_TRADING_DAYS,$L$1&gt;C_MAX_HIST_DT),$M$1,INDEX(_xlfn.ANCHORARRAY($C$3),T_CALC[[#This Row],[DAY]]+1,3))),NA())</f>
        <v>56.08</v>
      </c>
      <c r="N86" cm="1" vm="432">
        <f t="array" aca="1" ref="N86" ca="1">IFERROR(IF(T_CALC[[#This Row],[DAY]]="","",IF(AND(T_CALC[[#This Row],[DAY]]=C_N_TRADING_DAYS,$L$1&gt;C_MAX_HIST_DT),$N$1,INDEX(_xlfn.ANCHORARRAY($C$3),T_CALC[[#This Row],[DAY]]+1,4))),NA())</f>
        <v>56.627499999999998</v>
      </c>
      <c r="O86" cm="1" vm="108">
        <f t="array" aca="1" ref="O86" ca="1">IFERROR(IF(T_CALC[[#This Row],[DAY]]="","",IF(AND(T_CALC[[#This Row],[DAY]]=C_N_TRADING_DAYS,$L$1&gt;C_MAX_HIST_DT),$O$1,INDEX(_xlfn.ANCHORARRAY($C$3),T_CALC[[#This Row],[DAY]]+1,5))),NA())</f>
        <v>55.78</v>
      </c>
      <c r="P86" cm="1" vm="433">
        <f t="array" aca="1" ref="P86" ca="1">IFERROR(IF(T_CALC[[#This Row],[DAY]]="","",IF(AND(T_CALC[[#This Row],[DAY]]=C_N_TRADING_DAYS,$L$1&gt;C_MAX_HIST_DT),$P$1,INDEX(_xlfn.ANCHORARRAY($C$3),T_CALC[[#This Row],[DAY]]+1,6))),NA())</f>
        <v>56.57</v>
      </c>
      <c r="Q86" cm="1" vm="430">
        <f t="array" aca="1" ref="Q86" ca="1">IFERROR(IF(T_CALC[[#This Row],[DAY]]="","",IF(AND(T_CALC[[#This Row],[DAY]]=C_N_TRADING_DAYS,$L$1&gt;C_MAX_HIST_DT),$Q$1,INDEX(_xlfn.ANCHORARRAY($C$3),T_CALC[[#This Row],[DAY]]+1,2))),NA())</f>
        <v>32157167</v>
      </c>
      <c r="R86" s="4" vm="433">
        <f ca="1">IFERROR(IF(I_SRC="Open",T_CALC[[#This Row],[Open]],IF(I_SRC="High",T_CALC[[#This Row],[High]],IF(I_SRC="low",T_CALC[[#This Row],[Low]],IF(I_SRC="Volume",T_CALC[[#This Row],[VOLUME]],T_CALC[[#This Row],[Close]])))),"")</f>
        <v>56.57</v>
      </c>
      <c r="S86" cm="1">
        <f t="array" aca="1" ref="S86" ca="1">IF(T_CALC[[#This Row],[DAY]]="","",IF(T_CALC[[#This Row],[DAY]]&gt;=I_MA_PER,
ROUND(SUMPRODUCT(OFFSET($Y$4,0,0,I_MA_PER),OFFSET(T_CALC[[#This Row],[Value]],-(I_MA_PER-1),0,I_MA_PER))/C_DEN,2),NA()))</f>
        <v>52.17</v>
      </c>
      <c r="T86" s="4" t="str">
        <f ca="1">IF(T_CALC[[#This Row],[DAY]]="","",IF(T_CALC[[#This Row],[DAY]]&gt;=I_MA_PER,IF(AND(T_CALC[[#This Row],[Value]]&gt;T_CALC[[#This Row],[WMA]],R85&lt;=S85),"Buy",IF(AND(T_CALC[[#This Row],[Value]]&lt;T_CALC[[#This Row],[WMA]],R85&gt;=S85),"Sell","")),NA()))</f>
        <v/>
      </c>
      <c r="U86" s="4">
        <f ca="1">IFERROR(IF(T_CALC[[#This Row],[Signal]]="Buy",T_CALC[[#This Row],[Value]],-10000),-10000)</f>
        <v>-10000</v>
      </c>
      <c r="V86" s="4">
        <f ca="1">IFERROR(IF(T_CALC[[#This Row],[Signal]]="Sell",T_CALC[[#This Row],[Value]],-10000),-10000)</f>
        <v>-10000</v>
      </c>
      <c r="X86">
        <v>83</v>
      </c>
      <c r="Y86" t="str">
        <f t="shared" si="2"/>
        <v/>
      </c>
    </row>
    <row r="87" spans="2:25" x14ac:dyDescent="0.2">
      <c r="B87">
        <v>84</v>
      </c>
      <c r="C87" vm="434">
        <f ca="1"/>
        <v>42576</v>
      </c>
      <c r="D87" vm="435">
        <f ca="1"/>
        <v>25610587</v>
      </c>
      <c r="E87" vm="436">
        <f ca="1"/>
        <v>56.47</v>
      </c>
      <c r="F87" vm="437">
        <f ca="1"/>
        <v>56.74</v>
      </c>
      <c r="G87" vm="438">
        <f ca="1"/>
        <v>56.255000000000003</v>
      </c>
      <c r="H87" vm="439">
        <f ca="1"/>
        <v>56.73</v>
      </c>
      <c r="K87">
        <f ca="1">IF(ROW(T_CALC[[#This Row],[DAY]])-ROW(T_CALC[[#Headers],[DAY]])&gt;C_N_TRADING_DAYS,"",ROW(T_CALC[[#This Row],[DAY]])-ROW(T_CALC[[#Headers],[DAY]]))</f>
        <v>84</v>
      </c>
      <c r="L87" s="2" cm="1" vm="434">
        <f t="array" aca="1" ref="L87" ca="1">IFERROR(IF(T_CALC[[#This Row],[DAY]]="","",IF(AND(T_CALC[[#This Row],[DAY]]=C_N_TRADING_DAYS,$L$1&gt;C_MAX_HIST_DT),$L$1,INDEX(_xlfn.ANCHORARRAY($C$3),T_CALC[[#This Row],[DAY]]+1,1))),NA())</f>
        <v>42576</v>
      </c>
      <c r="M87" cm="1" vm="436">
        <f t="array" aca="1" ref="M87" ca="1">IFERROR(IF(T_CALC[[#This Row],[DAY]]="","",IF(AND(T_CALC[[#This Row],[DAY]]=C_N_TRADING_DAYS,$L$1&gt;C_MAX_HIST_DT),$M$1,INDEX(_xlfn.ANCHORARRAY($C$3),T_CALC[[#This Row],[DAY]]+1,3))),NA())</f>
        <v>56.47</v>
      </c>
      <c r="N87" cm="1" vm="437">
        <f t="array" aca="1" ref="N87" ca="1">IFERROR(IF(T_CALC[[#This Row],[DAY]]="","",IF(AND(T_CALC[[#This Row],[DAY]]=C_N_TRADING_DAYS,$L$1&gt;C_MAX_HIST_DT),$N$1,INDEX(_xlfn.ANCHORARRAY($C$3),T_CALC[[#This Row],[DAY]]+1,4))),NA())</f>
        <v>56.74</v>
      </c>
      <c r="O87" cm="1" vm="438">
        <f t="array" aca="1" ref="O87" ca="1">IFERROR(IF(T_CALC[[#This Row],[DAY]]="","",IF(AND(T_CALC[[#This Row],[DAY]]=C_N_TRADING_DAYS,$L$1&gt;C_MAX_HIST_DT),$O$1,INDEX(_xlfn.ANCHORARRAY($C$3),T_CALC[[#This Row],[DAY]]+1,5))),NA())</f>
        <v>56.255000000000003</v>
      </c>
      <c r="P87" cm="1" vm="439">
        <f t="array" aca="1" ref="P87" ca="1">IFERROR(IF(T_CALC[[#This Row],[DAY]]="","",IF(AND(T_CALC[[#This Row],[DAY]]=C_N_TRADING_DAYS,$L$1&gt;C_MAX_HIST_DT),$P$1,INDEX(_xlfn.ANCHORARRAY($C$3),T_CALC[[#This Row],[DAY]]+1,6))),NA())</f>
        <v>56.73</v>
      </c>
      <c r="Q87" cm="1" vm="435">
        <f t="array" aca="1" ref="Q87" ca="1">IFERROR(IF(T_CALC[[#This Row],[DAY]]="","",IF(AND(T_CALC[[#This Row],[DAY]]=C_N_TRADING_DAYS,$L$1&gt;C_MAX_HIST_DT),$Q$1,INDEX(_xlfn.ANCHORARRAY($C$3),T_CALC[[#This Row],[DAY]]+1,2))),NA())</f>
        <v>25610587</v>
      </c>
      <c r="R87" s="4" vm="439">
        <f ca="1">IFERROR(IF(I_SRC="Open",T_CALC[[#This Row],[Open]],IF(I_SRC="High",T_CALC[[#This Row],[High]],IF(I_SRC="low",T_CALC[[#This Row],[Low]],IF(I_SRC="Volume",T_CALC[[#This Row],[VOLUME]],T_CALC[[#This Row],[Close]])))),"")</f>
        <v>56.73</v>
      </c>
      <c r="S87" cm="1">
        <f t="array" aca="1" ref="S87" ca="1">IF(T_CALC[[#This Row],[DAY]]="","",IF(T_CALC[[#This Row],[DAY]]&gt;=I_MA_PER,
ROUND(SUMPRODUCT(OFFSET($Y$4,0,0,I_MA_PER),OFFSET(T_CALC[[#This Row],[Value]],-(I_MA_PER-1),0,I_MA_PER))/C_DEN,2),NA()))</f>
        <v>52.37</v>
      </c>
      <c r="T87" s="4" t="str">
        <f ca="1">IF(T_CALC[[#This Row],[DAY]]="","",IF(T_CALC[[#This Row],[DAY]]&gt;=I_MA_PER,IF(AND(T_CALC[[#This Row],[Value]]&gt;T_CALC[[#This Row],[WMA]],R86&lt;=S86),"Buy",IF(AND(T_CALC[[#This Row],[Value]]&lt;T_CALC[[#This Row],[WMA]],R86&gt;=S86),"Sell","")),NA()))</f>
        <v/>
      </c>
      <c r="U87" s="4">
        <f ca="1">IFERROR(IF(T_CALC[[#This Row],[Signal]]="Buy",T_CALC[[#This Row],[Value]],-10000),-10000)</f>
        <v>-10000</v>
      </c>
      <c r="V87" s="4">
        <f ca="1">IFERROR(IF(T_CALC[[#This Row],[Signal]]="Sell",T_CALC[[#This Row],[Value]],-10000),-10000)</f>
        <v>-10000</v>
      </c>
      <c r="X87">
        <v>84</v>
      </c>
      <c r="Y87" t="str">
        <f t="shared" si="2"/>
        <v/>
      </c>
    </row>
    <row r="88" spans="2:25" x14ac:dyDescent="0.2">
      <c r="B88" s="4">
        <v>85</v>
      </c>
      <c r="C88" vm="440">
        <f ca="1"/>
        <v>42577</v>
      </c>
      <c r="D88" vm="441">
        <f ca="1"/>
        <v>28078995</v>
      </c>
      <c r="E88" vm="442">
        <f ca="1"/>
        <v>56.52</v>
      </c>
      <c r="F88" vm="443">
        <f ca="1"/>
        <v>57.29</v>
      </c>
      <c r="G88" vm="444">
        <f ca="1"/>
        <v>56.51</v>
      </c>
      <c r="H88" vm="445">
        <f ca="1"/>
        <v>56.76</v>
      </c>
      <c r="K88">
        <f ca="1">IF(ROW(T_CALC[[#This Row],[DAY]])-ROW(T_CALC[[#Headers],[DAY]])&gt;C_N_TRADING_DAYS,"",ROW(T_CALC[[#This Row],[DAY]])-ROW(T_CALC[[#Headers],[DAY]]))</f>
        <v>85</v>
      </c>
      <c r="L88" s="2" cm="1" vm="440">
        <f t="array" aca="1" ref="L88" ca="1">IFERROR(IF(T_CALC[[#This Row],[DAY]]="","",IF(AND(T_CALC[[#This Row],[DAY]]=C_N_TRADING_DAYS,$L$1&gt;C_MAX_HIST_DT),$L$1,INDEX(_xlfn.ANCHORARRAY($C$3),T_CALC[[#This Row],[DAY]]+1,1))),NA())</f>
        <v>42577</v>
      </c>
      <c r="M88" cm="1" vm="442">
        <f t="array" aca="1" ref="M88" ca="1">IFERROR(IF(T_CALC[[#This Row],[DAY]]="","",IF(AND(T_CALC[[#This Row],[DAY]]=C_N_TRADING_DAYS,$L$1&gt;C_MAX_HIST_DT),$M$1,INDEX(_xlfn.ANCHORARRAY($C$3),T_CALC[[#This Row],[DAY]]+1,3))),NA())</f>
        <v>56.52</v>
      </c>
      <c r="N88" cm="1" vm="443">
        <f t="array" aca="1" ref="N88" ca="1">IFERROR(IF(T_CALC[[#This Row],[DAY]]="","",IF(AND(T_CALC[[#This Row],[DAY]]=C_N_TRADING_DAYS,$L$1&gt;C_MAX_HIST_DT),$N$1,INDEX(_xlfn.ANCHORARRAY($C$3),T_CALC[[#This Row],[DAY]]+1,4))),NA())</f>
        <v>57.29</v>
      </c>
      <c r="O88" cm="1" vm="444">
        <f t="array" aca="1" ref="O88" ca="1">IFERROR(IF(T_CALC[[#This Row],[DAY]]="","",IF(AND(T_CALC[[#This Row],[DAY]]=C_N_TRADING_DAYS,$L$1&gt;C_MAX_HIST_DT),$O$1,INDEX(_xlfn.ANCHORARRAY($C$3),T_CALC[[#This Row],[DAY]]+1,5))),NA())</f>
        <v>56.51</v>
      </c>
      <c r="P88" cm="1" vm="445">
        <f t="array" aca="1" ref="P88" ca="1">IFERROR(IF(T_CALC[[#This Row],[DAY]]="","",IF(AND(T_CALC[[#This Row],[DAY]]=C_N_TRADING_DAYS,$L$1&gt;C_MAX_HIST_DT),$P$1,INDEX(_xlfn.ANCHORARRAY($C$3),T_CALC[[#This Row],[DAY]]+1,6))),NA())</f>
        <v>56.76</v>
      </c>
      <c r="Q88" cm="1" vm="441">
        <f t="array" aca="1" ref="Q88" ca="1">IFERROR(IF(T_CALC[[#This Row],[DAY]]="","",IF(AND(T_CALC[[#This Row],[DAY]]=C_N_TRADING_DAYS,$L$1&gt;C_MAX_HIST_DT),$Q$1,INDEX(_xlfn.ANCHORARRAY($C$3),T_CALC[[#This Row],[DAY]]+1,2))),NA())</f>
        <v>28078995</v>
      </c>
      <c r="R88" s="4" vm="445">
        <f ca="1">IFERROR(IF(I_SRC="Open",T_CALC[[#This Row],[Open]],IF(I_SRC="High",T_CALC[[#This Row],[High]],IF(I_SRC="low",T_CALC[[#This Row],[Low]],IF(I_SRC="Volume",T_CALC[[#This Row],[VOLUME]],T_CALC[[#This Row],[Close]])))),"")</f>
        <v>56.76</v>
      </c>
      <c r="S88" cm="1">
        <f t="array" aca="1" ref="S88" ca="1">IF(T_CALC[[#This Row],[DAY]]="","",IF(T_CALC[[#This Row],[DAY]]&gt;=I_MA_PER,
ROUND(SUMPRODUCT(OFFSET($Y$4,0,0,I_MA_PER),OFFSET(T_CALC[[#This Row],[Value]],-(I_MA_PER-1),0,I_MA_PER))/C_DEN,2),NA()))</f>
        <v>52.56</v>
      </c>
      <c r="T88" s="4" t="str">
        <f ca="1">IF(T_CALC[[#This Row],[DAY]]="","",IF(T_CALC[[#This Row],[DAY]]&gt;=I_MA_PER,IF(AND(T_CALC[[#This Row],[Value]]&gt;T_CALC[[#This Row],[WMA]],R87&lt;=S87),"Buy",IF(AND(T_CALC[[#This Row],[Value]]&lt;T_CALC[[#This Row],[WMA]],R87&gt;=S87),"Sell","")),NA()))</f>
        <v/>
      </c>
      <c r="U88" s="4">
        <f ca="1">IFERROR(IF(T_CALC[[#This Row],[Signal]]="Buy",T_CALC[[#This Row],[Value]],-10000),-10000)</f>
        <v>-10000</v>
      </c>
      <c r="V88" s="4">
        <f ca="1">IFERROR(IF(T_CALC[[#This Row],[Signal]]="Sell",T_CALC[[#This Row],[Value]],-10000),-10000)</f>
        <v>-10000</v>
      </c>
      <c r="X88">
        <v>85</v>
      </c>
      <c r="Y88" t="str">
        <f t="shared" si="2"/>
        <v/>
      </c>
    </row>
    <row r="89" spans="2:25" x14ac:dyDescent="0.2">
      <c r="B89">
        <v>86</v>
      </c>
      <c r="C89" vm="446">
        <f ca="1"/>
        <v>42578</v>
      </c>
      <c r="D89" vm="447">
        <f ca="1"/>
        <v>32327477</v>
      </c>
      <c r="E89" vm="448">
        <f ca="1"/>
        <v>56.61</v>
      </c>
      <c r="F89" vm="449">
        <f ca="1"/>
        <v>56.8</v>
      </c>
      <c r="G89" vm="450">
        <f ca="1"/>
        <v>56.11</v>
      </c>
      <c r="H89" vm="451">
        <f ca="1"/>
        <v>56.19</v>
      </c>
      <c r="K89">
        <f ca="1">IF(ROW(T_CALC[[#This Row],[DAY]])-ROW(T_CALC[[#Headers],[DAY]])&gt;C_N_TRADING_DAYS,"",ROW(T_CALC[[#This Row],[DAY]])-ROW(T_CALC[[#Headers],[DAY]]))</f>
        <v>86</v>
      </c>
      <c r="L89" s="2" cm="1" vm="446">
        <f t="array" aca="1" ref="L89" ca="1">IFERROR(IF(T_CALC[[#This Row],[DAY]]="","",IF(AND(T_CALC[[#This Row],[DAY]]=C_N_TRADING_DAYS,$L$1&gt;C_MAX_HIST_DT),$L$1,INDEX(_xlfn.ANCHORARRAY($C$3),T_CALC[[#This Row],[DAY]]+1,1))),NA())</f>
        <v>42578</v>
      </c>
      <c r="M89" cm="1" vm="448">
        <f t="array" aca="1" ref="M89" ca="1">IFERROR(IF(T_CALC[[#This Row],[DAY]]="","",IF(AND(T_CALC[[#This Row],[DAY]]=C_N_TRADING_DAYS,$L$1&gt;C_MAX_HIST_DT),$M$1,INDEX(_xlfn.ANCHORARRAY($C$3),T_CALC[[#This Row],[DAY]]+1,3))),NA())</f>
        <v>56.61</v>
      </c>
      <c r="N89" cm="1" vm="449">
        <f t="array" aca="1" ref="N89" ca="1">IFERROR(IF(T_CALC[[#This Row],[DAY]]="","",IF(AND(T_CALC[[#This Row],[DAY]]=C_N_TRADING_DAYS,$L$1&gt;C_MAX_HIST_DT),$N$1,INDEX(_xlfn.ANCHORARRAY($C$3),T_CALC[[#This Row],[DAY]]+1,4))),NA())</f>
        <v>56.8</v>
      </c>
      <c r="O89" cm="1" vm="450">
        <f t="array" aca="1" ref="O89" ca="1">IFERROR(IF(T_CALC[[#This Row],[DAY]]="","",IF(AND(T_CALC[[#This Row],[DAY]]=C_N_TRADING_DAYS,$L$1&gt;C_MAX_HIST_DT),$O$1,INDEX(_xlfn.ANCHORARRAY($C$3),T_CALC[[#This Row],[DAY]]+1,5))),NA())</f>
        <v>56.11</v>
      </c>
      <c r="P89" cm="1" vm="451">
        <f t="array" aca="1" ref="P89" ca="1">IFERROR(IF(T_CALC[[#This Row],[DAY]]="","",IF(AND(T_CALC[[#This Row],[DAY]]=C_N_TRADING_DAYS,$L$1&gt;C_MAX_HIST_DT),$P$1,INDEX(_xlfn.ANCHORARRAY($C$3),T_CALC[[#This Row],[DAY]]+1,6))),NA())</f>
        <v>56.19</v>
      </c>
      <c r="Q89" cm="1" vm="447">
        <f t="array" aca="1" ref="Q89" ca="1">IFERROR(IF(T_CALC[[#This Row],[DAY]]="","",IF(AND(T_CALC[[#This Row],[DAY]]=C_N_TRADING_DAYS,$L$1&gt;C_MAX_HIST_DT),$Q$1,INDEX(_xlfn.ANCHORARRAY($C$3),T_CALC[[#This Row],[DAY]]+1,2))),NA())</f>
        <v>32327477</v>
      </c>
      <c r="R89" s="4" vm="451">
        <f ca="1">IFERROR(IF(I_SRC="Open",T_CALC[[#This Row],[Open]],IF(I_SRC="High",T_CALC[[#This Row],[High]],IF(I_SRC="low",T_CALC[[#This Row],[Low]],IF(I_SRC="Volume",T_CALC[[#This Row],[VOLUME]],T_CALC[[#This Row],[Close]])))),"")</f>
        <v>56.19</v>
      </c>
      <c r="S89" cm="1">
        <f t="array" aca="1" ref="S89" ca="1">IF(T_CALC[[#This Row],[DAY]]="","",IF(T_CALC[[#This Row],[DAY]]&gt;=I_MA_PER,
ROUND(SUMPRODUCT(OFFSET($Y$4,0,0,I_MA_PER),OFFSET(T_CALC[[#This Row],[Value]],-(I_MA_PER-1),0,I_MA_PER))/C_DEN,2),NA()))</f>
        <v>52.72</v>
      </c>
      <c r="T89" s="4" t="str">
        <f ca="1">IF(T_CALC[[#This Row],[DAY]]="","",IF(T_CALC[[#This Row],[DAY]]&gt;=I_MA_PER,IF(AND(T_CALC[[#This Row],[Value]]&gt;T_CALC[[#This Row],[WMA]],R88&lt;=S88),"Buy",IF(AND(T_CALC[[#This Row],[Value]]&lt;T_CALC[[#This Row],[WMA]],R88&gt;=S88),"Sell","")),NA()))</f>
        <v/>
      </c>
      <c r="U89" s="4">
        <f ca="1">IFERROR(IF(T_CALC[[#This Row],[Signal]]="Buy",T_CALC[[#This Row],[Value]],-10000),-10000)</f>
        <v>-10000</v>
      </c>
      <c r="V89" s="4">
        <f ca="1">IFERROR(IF(T_CALC[[#This Row],[Signal]]="Sell",T_CALC[[#This Row],[Value]],-10000),-10000)</f>
        <v>-10000</v>
      </c>
      <c r="X89">
        <v>86</v>
      </c>
      <c r="Y89" t="str">
        <f t="shared" si="2"/>
        <v/>
      </c>
    </row>
    <row r="90" spans="2:25" x14ac:dyDescent="0.2">
      <c r="B90">
        <v>87</v>
      </c>
      <c r="C90" vm="452">
        <f ca="1"/>
        <v>42579</v>
      </c>
      <c r="D90" vm="453">
        <f ca="1"/>
        <v>37550411</v>
      </c>
      <c r="E90" vm="454">
        <f ca="1"/>
        <v>56</v>
      </c>
      <c r="F90" vm="455">
        <f ca="1"/>
        <v>56.37</v>
      </c>
      <c r="G90" vm="456">
        <f ca="1"/>
        <v>55.72</v>
      </c>
      <c r="H90" vm="457">
        <f ca="1"/>
        <v>56.21</v>
      </c>
      <c r="K90">
        <f ca="1">IF(ROW(T_CALC[[#This Row],[DAY]])-ROW(T_CALC[[#Headers],[DAY]])&gt;C_N_TRADING_DAYS,"",ROW(T_CALC[[#This Row],[DAY]])-ROW(T_CALC[[#Headers],[DAY]]))</f>
        <v>87</v>
      </c>
      <c r="L90" s="2" cm="1" vm="452">
        <f t="array" aca="1" ref="L90" ca="1">IFERROR(IF(T_CALC[[#This Row],[DAY]]="","",IF(AND(T_CALC[[#This Row],[DAY]]=C_N_TRADING_DAYS,$L$1&gt;C_MAX_HIST_DT),$L$1,INDEX(_xlfn.ANCHORARRAY($C$3),T_CALC[[#This Row],[DAY]]+1,1))),NA())</f>
        <v>42579</v>
      </c>
      <c r="M90" cm="1" vm="454">
        <f t="array" aca="1" ref="M90" ca="1">IFERROR(IF(T_CALC[[#This Row],[DAY]]="","",IF(AND(T_CALC[[#This Row],[DAY]]=C_N_TRADING_DAYS,$L$1&gt;C_MAX_HIST_DT),$M$1,INDEX(_xlfn.ANCHORARRAY($C$3),T_CALC[[#This Row],[DAY]]+1,3))),NA())</f>
        <v>56</v>
      </c>
      <c r="N90" cm="1" vm="455">
        <f t="array" aca="1" ref="N90" ca="1">IFERROR(IF(T_CALC[[#This Row],[DAY]]="","",IF(AND(T_CALC[[#This Row],[DAY]]=C_N_TRADING_DAYS,$L$1&gt;C_MAX_HIST_DT),$N$1,INDEX(_xlfn.ANCHORARRAY($C$3),T_CALC[[#This Row],[DAY]]+1,4))),NA())</f>
        <v>56.37</v>
      </c>
      <c r="O90" cm="1" vm="456">
        <f t="array" aca="1" ref="O90" ca="1">IFERROR(IF(T_CALC[[#This Row],[DAY]]="","",IF(AND(T_CALC[[#This Row],[DAY]]=C_N_TRADING_DAYS,$L$1&gt;C_MAX_HIST_DT),$O$1,INDEX(_xlfn.ANCHORARRAY($C$3),T_CALC[[#This Row],[DAY]]+1,5))),NA())</f>
        <v>55.72</v>
      </c>
      <c r="P90" cm="1" vm="457">
        <f t="array" aca="1" ref="P90" ca="1">IFERROR(IF(T_CALC[[#This Row],[DAY]]="","",IF(AND(T_CALC[[#This Row],[DAY]]=C_N_TRADING_DAYS,$L$1&gt;C_MAX_HIST_DT),$P$1,INDEX(_xlfn.ANCHORARRAY($C$3),T_CALC[[#This Row],[DAY]]+1,6))),NA())</f>
        <v>56.21</v>
      </c>
      <c r="Q90" cm="1" vm="453">
        <f t="array" aca="1" ref="Q90" ca="1">IFERROR(IF(T_CALC[[#This Row],[DAY]]="","",IF(AND(T_CALC[[#This Row],[DAY]]=C_N_TRADING_DAYS,$L$1&gt;C_MAX_HIST_DT),$Q$1,INDEX(_xlfn.ANCHORARRAY($C$3),T_CALC[[#This Row],[DAY]]+1,2))),NA())</f>
        <v>37550411</v>
      </c>
      <c r="R90" s="4" vm="457">
        <f ca="1">IFERROR(IF(I_SRC="Open",T_CALC[[#This Row],[Open]],IF(I_SRC="High",T_CALC[[#This Row],[High]],IF(I_SRC="low",T_CALC[[#This Row],[Low]],IF(I_SRC="Volume",T_CALC[[#This Row],[VOLUME]],T_CALC[[#This Row],[Close]])))),"")</f>
        <v>56.21</v>
      </c>
      <c r="S90" cm="1">
        <f t="array" aca="1" ref="S90" ca="1">IF(T_CALC[[#This Row],[DAY]]="","",IF(T_CALC[[#This Row],[DAY]]&gt;=I_MA_PER,
ROUND(SUMPRODUCT(OFFSET($Y$4,0,0,I_MA_PER),OFFSET(T_CALC[[#This Row],[Value]],-(I_MA_PER-1),0,I_MA_PER))/C_DEN,2),NA()))</f>
        <v>52.89</v>
      </c>
      <c r="T90" s="4" t="str">
        <f ca="1">IF(T_CALC[[#This Row],[DAY]]="","",IF(T_CALC[[#This Row],[DAY]]&gt;=I_MA_PER,IF(AND(T_CALC[[#This Row],[Value]]&gt;T_CALC[[#This Row],[WMA]],R89&lt;=S89),"Buy",IF(AND(T_CALC[[#This Row],[Value]]&lt;T_CALC[[#This Row],[WMA]],R89&gt;=S89),"Sell","")),NA()))</f>
        <v/>
      </c>
      <c r="U90" s="4">
        <f ca="1">IFERROR(IF(T_CALC[[#This Row],[Signal]]="Buy",T_CALC[[#This Row],[Value]],-10000),-10000)</f>
        <v>-10000</v>
      </c>
      <c r="V90" s="4">
        <f ca="1">IFERROR(IF(T_CALC[[#This Row],[Signal]]="Sell",T_CALC[[#This Row],[Value]],-10000),-10000)</f>
        <v>-10000</v>
      </c>
      <c r="X90">
        <v>87</v>
      </c>
      <c r="Y90" t="str">
        <f t="shared" si="2"/>
        <v/>
      </c>
    </row>
    <row r="91" spans="2:25" x14ac:dyDescent="0.2">
      <c r="B91" s="4">
        <v>88</v>
      </c>
      <c r="C91" vm="458">
        <f ca="1"/>
        <v>42580</v>
      </c>
      <c r="D91" vm="459">
        <f ca="1"/>
        <v>30558718</v>
      </c>
      <c r="E91" vm="460">
        <f ca="1"/>
        <v>56.26</v>
      </c>
      <c r="F91" vm="445">
        <f ca="1"/>
        <v>56.76</v>
      </c>
      <c r="G91" vm="461">
        <f ca="1"/>
        <v>56.05</v>
      </c>
      <c r="H91" vm="462">
        <f ca="1"/>
        <v>56.68</v>
      </c>
      <c r="K91">
        <f ca="1">IF(ROW(T_CALC[[#This Row],[DAY]])-ROW(T_CALC[[#Headers],[DAY]])&gt;C_N_TRADING_DAYS,"",ROW(T_CALC[[#This Row],[DAY]])-ROW(T_CALC[[#Headers],[DAY]]))</f>
        <v>88</v>
      </c>
      <c r="L91" s="2" cm="1" vm="458">
        <f t="array" aca="1" ref="L91" ca="1">IFERROR(IF(T_CALC[[#This Row],[DAY]]="","",IF(AND(T_CALC[[#This Row],[DAY]]=C_N_TRADING_DAYS,$L$1&gt;C_MAX_HIST_DT),$L$1,INDEX(_xlfn.ANCHORARRAY($C$3),T_CALC[[#This Row],[DAY]]+1,1))),NA())</f>
        <v>42580</v>
      </c>
      <c r="M91" cm="1" vm="460">
        <f t="array" aca="1" ref="M91" ca="1">IFERROR(IF(T_CALC[[#This Row],[DAY]]="","",IF(AND(T_CALC[[#This Row],[DAY]]=C_N_TRADING_DAYS,$L$1&gt;C_MAX_HIST_DT),$M$1,INDEX(_xlfn.ANCHORARRAY($C$3),T_CALC[[#This Row],[DAY]]+1,3))),NA())</f>
        <v>56.26</v>
      </c>
      <c r="N91" cm="1" vm="445">
        <f t="array" aca="1" ref="N91" ca="1">IFERROR(IF(T_CALC[[#This Row],[DAY]]="","",IF(AND(T_CALC[[#This Row],[DAY]]=C_N_TRADING_DAYS,$L$1&gt;C_MAX_HIST_DT),$N$1,INDEX(_xlfn.ANCHORARRAY($C$3),T_CALC[[#This Row],[DAY]]+1,4))),NA())</f>
        <v>56.76</v>
      </c>
      <c r="O91" cm="1" vm="461">
        <f t="array" aca="1" ref="O91" ca="1">IFERROR(IF(T_CALC[[#This Row],[DAY]]="","",IF(AND(T_CALC[[#This Row],[DAY]]=C_N_TRADING_DAYS,$L$1&gt;C_MAX_HIST_DT),$O$1,INDEX(_xlfn.ANCHORARRAY($C$3),T_CALC[[#This Row],[DAY]]+1,5))),NA())</f>
        <v>56.05</v>
      </c>
      <c r="P91" cm="1" vm="462">
        <f t="array" aca="1" ref="P91" ca="1">IFERROR(IF(T_CALC[[#This Row],[DAY]]="","",IF(AND(T_CALC[[#This Row],[DAY]]=C_N_TRADING_DAYS,$L$1&gt;C_MAX_HIST_DT),$P$1,INDEX(_xlfn.ANCHORARRAY($C$3),T_CALC[[#This Row],[DAY]]+1,6))),NA())</f>
        <v>56.68</v>
      </c>
      <c r="Q91" cm="1" vm="459">
        <f t="array" aca="1" ref="Q91" ca="1">IFERROR(IF(T_CALC[[#This Row],[DAY]]="","",IF(AND(T_CALC[[#This Row],[DAY]]=C_N_TRADING_DAYS,$L$1&gt;C_MAX_HIST_DT),$Q$1,INDEX(_xlfn.ANCHORARRAY($C$3),T_CALC[[#This Row],[DAY]]+1,2))),NA())</f>
        <v>30558718</v>
      </c>
      <c r="R91" s="4" vm="462">
        <f ca="1">IFERROR(IF(I_SRC="Open",T_CALC[[#This Row],[Open]],IF(I_SRC="High",T_CALC[[#This Row],[High]],IF(I_SRC="low",T_CALC[[#This Row],[Low]],IF(I_SRC="Volume",T_CALC[[#This Row],[VOLUME]],T_CALC[[#This Row],[Close]])))),"")</f>
        <v>56.68</v>
      </c>
      <c r="S91" cm="1">
        <f t="array" aca="1" ref="S91" ca="1">IF(T_CALC[[#This Row],[DAY]]="","",IF(T_CALC[[#This Row],[DAY]]&gt;=I_MA_PER,
ROUND(SUMPRODUCT(OFFSET($Y$4,0,0,I_MA_PER),OFFSET(T_CALC[[#This Row],[Value]],-(I_MA_PER-1),0,I_MA_PER))/C_DEN,2),NA()))</f>
        <v>53.06</v>
      </c>
      <c r="T91" s="4" t="str">
        <f ca="1">IF(T_CALC[[#This Row],[DAY]]="","",IF(T_CALC[[#This Row],[DAY]]&gt;=I_MA_PER,IF(AND(T_CALC[[#This Row],[Value]]&gt;T_CALC[[#This Row],[WMA]],R90&lt;=S90),"Buy",IF(AND(T_CALC[[#This Row],[Value]]&lt;T_CALC[[#This Row],[WMA]],R90&gt;=S90),"Sell","")),NA()))</f>
        <v/>
      </c>
      <c r="U91" s="4">
        <f ca="1">IFERROR(IF(T_CALC[[#This Row],[Signal]]="Buy",T_CALC[[#This Row],[Value]],-10000),-10000)</f>
        <v>-10000</v>
      </c>
      <c r="V91" s="4">
        <f ca="1">IFERROR(IF(T_CALC[[#This Row],[Signal]]="Sell",T_CALC[[#This Row],[Value]],-10000),-10000)</f>
        <v>-10000</v>
      </c>
      <c r="X91">
        <v>88</v>
      </c>
      <c r="Y91" t="str">
        <f t="shared" si="2"/>
        <v/>
      </c>
    </row>
    <row r="92" spans="2:25" x14ac:dyDescent="0.2">
      <c r="B92">
        <v>89</v>
      </c>
      <c r="C92" vm="463">
        <f ca="1"/>
        <v>42583</v>
      </c>
      <c r="D92" vm="464">
        <f ca="1"/>
        <v>26003419</v>
      </c>
      <c r="E92" vm="465">
        <f ca="1"/>
        <v>56.6</v>
      </c>
      <c r="F92" vm="466">
        <f ca="1"/>
        <v>56.75</v>
      </c>
      <c r="G92" vm="467">
        <f ca="1"/>
        <v>56.14</v>
      </c>
      <c r="H92" vm="468">
        <f ca="1"/>
        <v>56.58</v>
      </c>
      <c r="K92">
        <f ca="1">IF(ROW(T_CALC[[#This Row],[DAY]])-ROW(T_CALC[[#Headers],[DAY]])&gt;C_N_TRADING_DAYS,"",ROW(T_CALC[[#This Row],[DAY]])-ROW(T_CALC[[#Headers],[DAY]]))</f>
        <v>89</v>
      </c>
      <c r="L92" s="2" cm="1" vm="463">
        <f t="array" aca="1" ref="L92" ca="1">IFERROR(IF(T_CALC[[#This Row],[DAY]]="","",IF(AND(T_CALC[[#This Row],[DAY]]=C_N_TRADING_DAYS,$L$1&gt;C_MAX_HIST_DT),$L$1,INDEX(_xlfn.ANCHORARRAY($C$3),T_CALC[[#This Row],[DAY]]+1,1))),NA())</f>
        <v>42583</v>
      </c>
      <c r="M92" cm="1" vm="465">
        <f t="array" aca="1" ref="M92" ca="1">IFERROR(IF(T_CALC[[#This Row],[DAY]]="","",IF(AND(T_CALC[[#This Row],[DAY]]=C_N_TRADING_DAYS,$L$1&gt;C_MAX_HIST_DT),$M$1,INDEX(_xlfn.ANCHORARRAY($C$3),T_CALC[[#This Row],[DAY]]+1,3))),NA())</f>
        <v>56.6</v>
      </c>
      <c r="N92" cm="1" vm="466">
        <f t="array" aca="1" ref="N92" ca="1">IFERROR(IF(T_CALC[[#This Row],[DAY]]="","",IF(AND(T_CALC[[#This Row],[DAY]]=C_N_TRADING_DAYS,$L$1&gt;C_MAX_HIST_DT),$N$1,INDEX(_xlfn.ANCHORARRAY($C$3),T_CALC[[#This Row],[DAY]]+1,4))),NA())</f>
        <v>56.75</v>
      </c>
      <c r="O92" cm="1" vm="467">
        <f t="array" aca="1" ref="O92" ca="1">IFERROR(IF(T_CALC[[#This Row],[DAY]]="","",IF(AND(T_CALC[[#This Row],[DAY]]=C_N_TRADING_DAYS,$L$1&gt;C_MAX_HIST_DT),$O$1,INDEX(_xlfn.ANCHORARRAY($C$3),T_CALC[[#This Row],[DAY]]+1,5))),NA())</f>
        <v>56.14</v>
      </c>
      <c r="P92" cm="1" vm="468">
        <f t="array" aca="1" ref="P92" ca="1">IFERROR(IF(T_CALC[[#This Row],[DAY]]="","",IF(AND(T_CALC[[#This Row],[DAY]]=C_N_TRADING_DAYS,$L$1&gt;C_MAX_HIST_DT),$P$1,INDEX(_xlfn.ANCHORARRAY($C$3),T_CALC[[#This Row],[DAY]]+1,6))),NA())</f>
        <v>56.58</v>
      </c>
      <c r="Q92" cm="1" vm="464">
        <f t="array" aca="1" ref="Q92" ca="1">IFERROR(IF(T_CALC[[#This Row],[DAY]]="","",IF(AND(T_CALC[[#This Row],[DAY]]=C_N_TRADING_DAYS,$L$1&gt;C_MAX_HIST_DT),$Q$1,INDEX(_xlfn.ANCHORARRAY($C$3),T_CALC[[#This Row],[DAY]]+1,2))),NA())</f>
        <v>26003419</v>
      </c>
      <c r="R92" s="4" vm="468">
        <f ca="1">IFERROR(IF(I_SRC="Open",T_CALC[[#This Row],[Open]],IF(I_SRC="High",T_CALC[[#This Row],[High]],IF(I_SRC="low",T_CALC[[#This Row],[Low]],IF(I_SRC="Volume",T_CALC[[#This Row],[VOLUME]],T_CALC[[#This Row],[Close]])))),"")</f>
        <v>56.58</v>
      </c>
      <c r="S92" cm="1">
        <f t="array" aca="1" ref="S92" ca="1">IF(T_CALC[[#This Row],[DAY]]="","",IF(T_CALC[[#This Row],[DAY]]&gt;=I_MA_PER,
ROUND(SUMPRODUCT(OFFSET($Y$4,0,0,I_MA_PER),OFFSET(T_CALC[[#This Row],[Value]],-(I_MA_PER-1),0,I_MA_PER))/C_DEN,2),NA()))</f>
        <v>53.23</v>
      </c>
      <c r="T92" s="4" t="str">
        <f ca="1">IF(T_CALC[[#This Row],[DAY]]="","",IF(T_CALC[[#This Row],[DAY]]&gt;=I_MA_PER,IF(AND(T_CALC[[#This Row],[Value]]&gt;T_CALC[[#This Row],[WMA]],R91&lt;=S91),"Buy",IF(AND(T_CALC[[#This Row],[Value]]&lt;T_CALC[[#This Row],[WMA]],R91&gt;=S91),"Sell","")),NA()))</f>
        <v/>
      </c>
      <c r="U92" s="4">
        <f ca="1">IFERROR(IF(T_CALC[[#This Row],[Signal]]="Buy",T_CALC[[#This Row],[Value]],-10000),-10000)</f>
        <v>-10000</v>
      </c>
      <c r="V92" s="4">
        <f ca="1">IFERROR(IF(T_CALC[[#This Row],[Signal]]="Sell",T_CALC[[#This Row],[Value]],-10000),-10000)</f>
        <v>-10000</v>
      </c>
      <c r="X92">
        <v>89</v>
      </c>
      <c r="Y92" t="str">
        <f t="shared" si="2"/>
        <v/>
      </c>
    </row>
    <row r="93" spans="2:25" x14ac:dyDescent="0.2">
      <c r="B93">
        <v>90</v>
      </c>
      <c r="C93" vm="469">
        <f ca="1"/>
        <v>42584</v>
      </c>
      <c r="D93" vm="470">
        <f ca="1"/>
        <v>35121958</v>
      </c>
      <c r="E93" vm="471">
        <f ca="1"/>
        <v>56.85</v>
      </c>
      <c r="F93" vm="472">
        <f ca="1"/>
        <v>56.9</v>
      </c>
      <c r="G93" vm="473">
        <f ca="1"/>
        <v>56.31</v>
      </c>
      <c r="H93" vm="468">
        <f ca="1"/>
        <v>56.58</v>
      </c>
      <c r="K93">
        <f ca="1">IF(ROW(T_CALC[[#This Row],[DAY]])-ROW(T_CALC[[#Headers],[DAY]])&gt;C_N_TRADING_DAYS,"",ROW(T_CALC[[#This Row],[DAY]])-ROW(T_CALC[[#Headers],[DAY]]))</f>
        <v>90</v>
      </c>
      <c r="L93" s="2" cm="1" vm="469">
        <f t="array" aca="1" ref="L93" ca="1">IFERROR(IF(T_CALC[[#This Row],[DAY]]="","",IF(AND(T_CALC[[#This Row],[DAY]]=C_N_TRADING_DAYS,$L$1&gt;C_MAX_HIST_DT),$L$1,INDEX(_xlfn.ANCHORARRAY($C$3),T_CALC[[#This Row],[DAY]]+1,1))),NA())</f>
        <v>42584</v>
      </c>
      <c r="M93" cm="1" vm="471">
        <f t="array" aca="1" ref="M93" ca="1">IFERROR(IF(T_CALC[[#This Row],[DAY]]="","",IF(AND(T_CALC[[#This Row],[DAY]]=C_N_TRADING_DAYS,$L$1&gt;C_MAX_HIST_DT),$M$1,INDEX(_xlfn.ANCHORARRAY($C$3),T_CALC[[#This Row],[DAY]]+1,3))),NA())</f>
        <v>56.85</v>
      </c>
      <c r="N93" cm="1" vm="472">
        <f t="array" aca="1" ref="N93" ca="1">IFERROR(IF(T_CALC[[#This Row],[DAY]]="","",IF(AND(T_CALC[[#This Row],[DAY]]=C_N_TRADING_DAYS,$L$1&gt;C_MAX_HIST_DT),$N$1,INDEX(_xlfn.ANCHORARRAY($C$3),T_CALC[[#This Row],[DAY]]+1,4))),NA())</f>
        <v>56.9</v>
      </c>
      <c r="O93" cm="1" vm="473">
        <f t="array" aca="1" ref="O93" ca="1">IFERROR(IF(T_CALC[[#This Row],[DAY]]="","",IF(AND(T_CALC[[#This Row],[DAY]]=C_N_TRADING_DAYS,$L$1&gt;C_MAX_HIST_DT),$O$1,INDEX(_xlfn.ANCHORARRAY($C$3),T_CALC[[#This Row],[DAY]]+1,5))),NA())</f>
        <v>56.31</v>
      </c>
      <c r="P93" cm="1" vm="468">
        <f t="array" aca="1" ref="P93" ca="1">IFERROR(IF(T_CALC[[#This Row],[DAY]]="","",IF(AND(T_CALC[[#This Row],[DAY]]=C_N_TRADING_DAYS,$L$1&gt;C_MAX_HIST_DT),$P$1,INDEX(_xlfn.ANCHORARRAY($C$3),T_CALC[[#This Row],[DAY]]+1,6))),NA())</f>
        <v>56.58</v>
      </c>
      <c r="Q93" cm="1" vm="470">
        <f t="array" aca="1" ref="Q93" ca="1">IFERROR(IF(T_CALC[[#This Row],[DAY]]="","",IF(AND(T_CALC[[#This Row],[DAY]]=C_N_TRADING_DAYS,$L$1&gt;C_MAX_HIST_DT),$Q$1,INDEX(_xlfn.ANCHORARRAY($C$3),T_CALC[[#This Row],[DAY]]+1,2))),NA())</f>
        <v>35121958</v>
      </c>
      <c r="R93" s="4" vm="468">
        <f ca="1">IFERROR(IF(I_SRC="Open",T_CALC[[#This Row],[Open]],IF(I_SRC="High",T_CALC[[#This Row],[High]],IF(I_SRC="low",T_CALC[[#This Row],[Low]],IF(I_SRC="Volume",T_CALC[[#This Row],[VOLUME]],T_CALC[[#This Row],[Close]])))),"")</f>
        <v>56.58</v>
      </c>
      <c r="S93" cm="1">
        <f t="array" aca="1" ref="S93" ca="1">IF(T_CALC[[#This Row],[DAY]]="","",IF(T_CALC[[#This Row],[DAY]]&gt;=I_MA_PER,
ROUND(SUMPRODUCT(OFFSET($Y$4,0,0,I_MA_PER),OFFSET(T_CALC[[#This Row],[Value]],-(I_MA_PER-1),0,I_MA_PER))/C_DEN,2),NA()))</f>
        <v>53.4</v>
      </c>
      <c r="T93" s="4" t="str">
        <f ca="1">IF(T_CALC[[#This Row],[DAY]]="","",IF(T_CALC[[#This Row],[DAY]]&gt;=I_MA_PER,IF(AND(T_CALC[[#This Row],[Value]]&gt;T_CALC[[#This Row],[WMA]],R92&lt;=S92),"Buy",IF(AND(T_CALC[[#This Row],[Value]]&lt;T_CALC[[#This Row],[WMA]],R92&gt;=S92),"Sell","")),NA()))</f>
        <v/>
      </c>
      <c r="U93" s="4">
        <f ca="1">IFERROR(IF(T_CALC[[#This Row],[Signal]]="Buy",T_CALC[[#This Row],[Value]],-10000),-10000)</f>
        <v>-10000</v>
      </c>
      <c r="V93" s="4">
        <f ca="1">IFERROR(IF(T_CALC[[#This Row],[Signal]]="Sell",T_CALC[[#This Row],[Value]],-10000),-10000)</f>
        <v>-10000</v>
      </c>
      <c r="X93">
        <v>90</v>
      </c>
      <c r="Y93" t="str">
        <f t="shared" si="2"/>
        <v/>
      </c>
    </row>
    <row r="94" spans="2:25" x14ac:dyDescent="0.2">
      <c r="B94" s="4">
        <v>91</v>
      </c>
      <c r="C94" vm="474">
        <f ca="1"/>
        <v>42585</v>
      </c>
      <c r="D94" vm="475">
        <f ca="1"/>
        <v>22075616</v>
      </c>
      <c r="E94" vm="462">
        <f ca="1"/>
        <v>56.68</v>
      </c>
      <c r="F94" vm="476">
        <f ca="1"/>
        <v>57.11</v>
      </c>
      <c r="G94" vm="477">
        <f ca="1"/>
        <v>56.49</v>
      </c>
      <c r="H94" vm="478">
        <f ca="1"/>
        <v>56.97</v>
      </c>
      <c r="K94">
        <f ca="1">IF(ROW(T_CALC[[#This Row],[DAY]])-ROW(T_CALC[[#Headers],[DAY]])&gt;C_N_TRADING_DAYS,"",ROW(T_CALC[[#This Row],[DAY]])-ROW(T_CALC[[#Headers],[DAY]]))</f>
        <v>91</v>
      </c>
      <c r="L94" s="2" cm="1" vm="474">
        <f t="array" aca="1" ref="L94" ca="1">IFERROR(IF(T_CALC[[#This Row],[DAY]]="","",IF(AND(T_CALC[[#This Row],[DAY]]=C_N_TRADING_DAYS,$L$1&gt;C_MAX_HIST_DT),$L$1,INDEX(_xlfn.ANCHORARRAY($C$3),T_CALC[[#This Row],[DAY]]+1,1))),NA())</f>
        <v>42585</v>
      </c>
      <c r="M94" cm="1" vm="462">
        <f t="array" aca="1" ref="M94" ca="1">IFERROR(IF(T_CALC[[#This Row],[DAY]]="","",IF(AND(T_CALC[[#This Row],[DAY]]=C_N_TRADING_DAYS,$L$1&gt;C_MAX_HIST_DT),$M$1,INDEX(_xlfn.ANCHORARRAY($C$3),T_CALC[[#This Row],[DAY]]+1,3))),NA())</f>
        <v>56.68</v>
      </c>
      <c r="N94" cm="1" vm="476">
        <f t="array" aca="1" ref="N94" ca="1">IFERROR(IF(T_CALC[[#This Row],[DAY]]="","",IF(AND(T_CALC[[#This Row],[DAY]]=C_N_TRADING_DAYS,$L$1&gt;C_MAX_HIST_DT),$N$1,INDEX(_xlfn.ANCHORARRAY($C$3),T_CALC[[#This Row],[DAY]]+1,4))),NA())</f>
        <v>57.11</v>
      </c>
      <c r="O94" cm="1" vm="477">
        <f t="array" aca="1" ref="O94" ca="1">IFERROR(IF(T_CALC[[#This Row],[DAY]]="","",IF(AND(T_CALC[[#This Row],[DAY]]=C_N_TRADING_DAYS,$L$1&gt;C_MAX_HIST_DT),$O$1,INDEX(_xlfn.ANCHORARRAY($C$3),T_CALC[[#This Row],[DAY]]+1,5))),NA())</f>
        <v>56.49</v>
      </c>
      <c r="P94" cm="1" vm="478">
        <f t="array" aca="1" ref="P94" ca="1">IFERROR(IF(T_CALC[[#This Row],[DAY]]="","",IF(AND(T_CALC[[#This Row],[DAY]]=C_N_TRADING_DAYS,$L$1&gt;C_MAX_HIST_DT),$P$1,INDEX(_xlfn.ANCHORARRAY($C$3),T_CALC[[#This Row],[DAY]]+1,6))),NA())</f>
        <v>56.97</v>
      </c>
      <c r="Q94" cm="1" vm="475">
        <f t="array" aca="1" ref="Q94" ca="1">IFERROR(IF(T_CALC[[#This Row],[DAY]]="","",IF(AND(T_CALC[[#This Row],[DAY]]=C_N_TRADING_DAYS,$L$1&gt;C_MAX_HIST_DT),$Q$1,INDEX(_xlfn.ANCHORARRAY($C$3),T_CALC[[#This Row],[DAY]]+1,2))),NA())</f>
        <v>22075616</v>
      </c>
      <c r="R94" s="4" vm="478">
        <f ca="1">IFERROR(IF(I_SRC="Open",T_CALC[[#This Row],[Open]],IF(I_SRC="High",T_CALC[[#This Row],[High]],IF(I_SRC="low",T_CALC[[#This Row],[Low]],IF(I_SRC="Volume",T_CALC[[#This Row],[VOLUME]],T_CALC[[#This Row],[Close]])))),"")</f>
        <v>56.97</v>
      </c>
      <c r="S94" cm="1">
        <f t="array" aca="1" ref="S94" ca="1">IF(T_CALC[[#This Row],[DAY]]="","",IF(T_CALC[[#This Row],[DAY]]&gt;=I_MA_PER,
ROUND(SUMPRODUCT(OFFSET($Y$4,0,0,I_MA_PER),OFFSET(T_CALC[[#This Row],[Value]],-(I_MA_PER-1),0,I_MA_PER))/C_DEN,2),NA()))</f>
        <v>53.57</v>
      </c>
      <c r="T94" s="4" t="str">
        <f ca="1">IF(T_CALC[[#This Row],[DAY]]="","",IF(T_CALC[[#This Row],[DAY]]&gt;=I_MA_PER,IF(AND(T_CALC[[#This Row],[Value]]&gt;T_CALC[[#This Row],[WMA]],R93&lt;=S93),"Buy",IF(AND(T_CALC[[#This Row],[Value]]&lt;T_CALC[[#This Row],[WMA]],R93&gt;=S93),"Sell","")),NA()))</f>
        <v/>
      </c>
      <c r="U94" s="4">
        <f ca="1">IFERROR(IF(T_CALC[[#This Row],[Signal]]="Buy",T_CALC[[#This Row],[Value]],-10000),-10000)</f>
        <v>-10000</v>
      </c>
      <c r="V94" s="4">
        <f ca="1">IFERROR(IF(T_CALC[[#This Row],[Signal]]="Sell",T_CALC[[#This Row],[Value]],-10000),-10000)</f>
        <v>-10000</v>
      </c>
      <c r="X94">
        <v>91</v>
      </c>
      <c r="Y94" t="str">
        <f t="shared" si="2"/>
        <v/>
      </c>
    </row>
    <row r="95" spans="2:25" x14ac:dyDescent="0.2">
      <c r="B95">
        <v>92</v>
      </c>
      <c r="C95" vm="479">
        <f ca="1"/>
        <v>42586</v>
      </c>
      <c r="D95" vm="480">
        <f ca="1"/>
        <v>26587749</v>
      </c>
      <c r="E95" vm="449">
        <f ca="1"/>
        <v>56.8</v>
      </c>
      <c r="F95" vm="481">
        <f ca="1"/>
        <v>57.519300000000001</v>
      </c>
      <c r="G95" vm="482">
        <f ca="1"/>
        <v>56.67</v>
      </c>
      <c r="H95" vm="483">
        <f ca="1"/>
        <v>57.39</v>
      </c>
      <c r="K95">
        <f ca="1">IF(ROW(T_CALC[[#This Row],[DAY]])-ROW(T_CALC[[#Headers],[DAY]])&gt;C_N_TRADING_DAYS,"",ROW(T_CALC[[#This Row],[DAY]])-ROW(T_CALC[[#Headers],[DAY]]))</f>
        <v>92</v>
      </c>
      <c r="L95" s="2" cm="1" vm="479">
        <f t="array" aca="1" ref="L95" ca="1">IFERROR(IF(T_CALC[[#This Row],[DAY]]="","",IF(AND(T_CALC[[#This Row],[DAY]]=C_N_TRADING_DAYS,$L$1&gt;C_MAX_HIST_DT),$L$1,INDEX(_xlfn.ANCHORARRAY($C$3),T_CALC[[#This Row],[DAY]]+1,1))),NA())</f>
        <v>42586</v>
      </c>
      <c r="M95" cm="1" vm="449">
        <f t="array" aca="1" ref="M95" ca="1">IFERROR(IF(T_CALC[[#This Row],[DAY]]="","",IF(AND(T_CALC[[#This Row],[DAY]]=C_N_TRADING_DAYS,$L$1&gt;C_MAX_HIST_DT),$M$1,INDEX(_xlfn.ANCHORARRAY($C$3),T_CALC[[#This Row],[DAY]]+1,3))),NA())</f>
        <v>56.8</v>
      </c>
      <c r="N95" cm="1" vm="481">
        <f t="array" aca="1" ref="N95" ca="1">IFERROR(IF(T_CALC[[#This Row],[DAY]]="","",IF(AND(T_CALC[[#This Row],[DAY]]=C_N_TRADING_DAYS,$L$1&gt;C_MAX_HIST_DT),$N$1,INDEX(_xlfn.ANCHORARRAY($C$3),T_CALC[[#This Row],[DAY]]+1,4))),NA())</f>
        <v>57.519300000000001</v>
      </c>
      <c r="O95" cm="1" vm="482">
        <f t="array" aca="1" ref="O95" ca="1">IFERROR(IF(T_CALC[[#This Row],[DAY]]="","",IF(AND(T_CALC[[#This Row],[DAY]]=C_N_TRADING_DAYS,$L$1&gt;C_MAX_HIST_DT),$O$1,INDEX(_xlfn.ANCHORARRAY($C$3),T_CALC[[#This Row],[DAY]]+1,5))),NA())</f>
        <v>56.67</v>
      </c>
      <c r="P95" cm="1" vm="483">
        <f t="array" aca="1" ref="P95" ca="1">IFERROR(IF(T_CALC[[#This Row],[DAY]]="","",IF(AND(T_CALC[[#This Row],[DAY]]=C_N_TRADING_DAYS,$L$1&gt;C_MAX_HIST_DT),$P$1,INDEX(_xlfn.ANCHORARRAY($C$3),T_CALC[[#This Row],[DAY]]+1,6))),NA())</f>
        <v>57.39</v>
      </c>
      <c r="Q95" cm="1" vm="480">
        <f t="array" aca="1" ref="Q95" ca="1">IFERROR(IF(T_CALC[[#This Row],[DAY]]="","",IF(AND(T_CALC[[#This Row],[DAY]]=C_N_TRADING_DAYS,$L$1&gt;C_MAX_HIST_DT),$Q$1,INDEX(_xlfn.ANCHORARRAY($C$3),T_CALC[[#This Row],[DAY]]+1,2))),NA())</f>
        <v>26587749</v>
      </c>
      <c r="R95" s="4" vm="483">
        <f ca="1">IFERROR(IF(I_SRC="Open",T_CALC[[#This Row],[Open]],IF(I_SRC="High",T_CALC[[#This Row],[High]],IF(I_SRC="low",T_CALC[[#This Row],[Low]],IF(I_SRC="Volume",T_CALC[[#This Row],[VOLUME]],T_CALC[[#This Row],[Close]])))),"")</f>
        <v>57.39</v>
      </c>
      <c r="S95" cm="1">
        <f t="array" aca="1" ref="S95" ca="1">IF(T_CALC[[#This Row],[DAY]]="","",IF(T_CALC[[#This Row],[DAY]]&gt;=I_MA_PER,
ROUND(SUMPRODUCT(OFFSET($Y$4,0,0,I_MA_PER),OFFSET(T_CALC[[#This Row],[Value]],-(I_MA_PER-1),0,I_MA_PER))/C_DEN,2),NA()))</f>
        <v>53.76</v>
      </c>
      <c r="T95" s="4" t="str">
        <f ca="1">IF(T_CALC[[#This Row],[DAY]]="","",IF(T_CALC[[#This Row],[DAY]]&gt;=I_MA_PER,IF(AND(T_CALC[[#This Row],[Value]]&gt;T_CALC[[#This Row],[WMA]],R94&lt;=S94),"Buy",IF(AND(T_CALC[[#This Row],[Value]]&lt;T_CALC[[#This Row],[WMA]],R94&gt;=S94),"Sell","")),NA()))</f>
        <v/>
      </c>
      <c r="U95" s="4">
        <f ca="1">IFERROR(IF(T_CALC[[#This Row],[Signal]]="Buy",T_CALC[[#This Row],[Value]],-10000),-10000)</f>
        <v>-10000</v>
      </c>
      <c r="V95" s="4">
        <f ca="1">IFERROR(IF(T_CALC[[#This Row],[Signal]]="Sell",T_CALC[[#This Row],[Value]],-10000),-10000)</f>
        <v>-10000</v>
      </c>
      <c r="X95">
        <v>92</v>
      </c>
      <c r="Y95" t="str">
        <f t="shared" si="2"/>
        <v/>
      </c>
    </row>
    <row r="96" spans="2:25" x14ac:dyDescent="0.2">
      <c r="B96">
        <v>93</v>
      </c>
      <c r="C96" vm="484">
        <f ca="1"/>
        <v>42587</v>
      </c>
      <c r="D96" vm="485">
        <f ca="1"/>
        <v>29335221</v>
      </c>
      <c r="E96" vm="486">
        <f ca="1"/>
        <v>57.65</v>
      </c>
      <c r="F96" vm="487">
        <f ca="1"/>
        <v>58.21</v>
      </c>
      <c r="G96" vm="488">
        <f ca="1"/>
        <v>57.45</v>
      </c>
      <c r="H96" vm="489">
        <f ca="1"/>
        <v>57.96</v>
      </c>
      <c r="K96">
        <f ca="1">IF(ROW(T_CALC[[#This Row],[DAY]])-ROW(T_CALC[[#Headers],[DAY]])&gt;C_N_TRADING_DAYS,"",ROW(T_CALC[[#This Row],[DAY]])-ROW(T_CALC[[#Headers],[DAY]]))</f>
        <v>93</v>
      </c>
      <c r="L96" s="2" cm="1" vm="484">
        <f t="array" aca="1" ref="L96" ca="1">IFERROR(IF(T_CALC[[#This Row],[DAY]]="","",IF(AND(T_CALC[[#This Row],[DAY]]=C_N_TRADING_DAYS,$L$1&gt;C_MAX_HIST_DT),$L$1,INDEX(_xlfn.ANCHORARRAY($C$3),T_CALC[[#This Row],[DAY]]+1,1))),NA())</f>
        <v>42587</v>
      </c>
      <c r="M96" cm="1" vm="486">
        <f t="array" aca="1" ref="M96" ca="1">IFERROR(IF(T_CALC[[#This Row],[DAY]]="","",IF(AND(T_CALC[[#This Row],[DAY]]=C_N_TRADING_DAYS,$L$1&gt;C_MAX_HIST_DT),$M$1,INDEX(_xlfn.ANCHORARRAY($C$3),T_CALC[[#This Row],[DAY]]+1,3))),NA())</f>
        <v>57.65</v>
      </c>
      <c r="N96" cm="1" vm="487">
        <f t="array" aca="1" ref="N96" ca="1">IFERROR(IF(T_CALC[[#This Row],[DAY]]="","",IF(AND(T_CALC[[#This Row],[DAY]]=C_N_TRADING_DAYS,$L$1&gt;C_MAX_HIST_DT),$N$1,INDEX(_xlfn.ANCHORARRAY($C$3),T_CALC[[#This Row],[DAY]]+1,4))),NA())</f>
        <v>58.21</v>
      </c>
      <c r="O96" cm="1" vm="488">
        <f t="array" aca="1" ref="O96" ca="1">IFERROR(IF(T_CALC[[#This Row],[DAY]]="","",IF(AND(T_CALC[[#This Row],[DAY]]=C_N_TRADING_DAYS,$L$1&gt;C_MAX_HIST_DT),$O$1,INDEX(_xlfn.ANCHORARRAY($C$3),T_CALC[[#This Row],[DAY]]+1,5))),NA())</f>
        <v>57.45</v>
      </c>
      <c r="P96" cm="1" vm="489">
        <f t="array" aca="1" ref="P96" ca="1">IFERROR(IF(T_CALC[[#This Row],[DAY]]="","",IF(AND(T_CALC[[#This Row],[DAY]]=C_N_TRADING_DAYS,$L$1&gt;C_MAX_HIST_DT),$P$1,INDEX(_xlfn.ANCHORARRAY($C$3),T_CALC[[#This Row],[DAY]]+1,6))),NA())</f>
        <v>57.96</v>
      </c>
      <c r="Q96" cm="1" vm="485">
        <f t="array" aca="1" ref="Q96" ca="1">IFERROR(IF(T_CALC[[#This Row],[DAY]]="","",IF(AND(T_CALC[[#This Row],[DAY]]=C_N_TRADING_DAYS,$L$1&gt;C_MAX_HIST_DT),$Q$1,INDEX(_xlfn.ANCHORARRAY($C$3),T_CALC[[#This Row],[DAY]]+1,2))),NA())</f>
        <v>29335221</v>
      </c>
      <c r="R96" s="4" vm="489">
        <f ca="1">IFERROR(IF(I_SRC="Open",T_CALC[[#This Row],[Open]],IF(I_SRC="High",T_CALC[[#This Row],[High]],IF(I_SRC="low",T_CALC[[#This Row],[Low]],IF(I_SRC="Volume",T_CALC[[#This Row],[VOLUME]],T_CALC[[#This Row],[Close]])))),"")</f>
        <v>57.96</v>
      </c>
      <c r="S96" cm="1">
        <f t="array" aca="1" ref="S96" ca="1">IF(T_CALC[[#This Row],[DAY]]="","",IF(T_CALC[[#This Row],[DAY]]&gt;=I_MA_PER,
ROUND(SUMPRODUCT(OFFSET($Y$4,0,0,I_MA_PER),OFFSET(T_CALC[[#This Row],[Value]],-(I_MA_PER-1),0,I_MA_PER))/C_DEN,2),NA()))</f>
        <v>53.96</v>
      </c>
      <c r="T96" s="4" t="str">
        <f ca="1">IF(T_CALC[[#This Row],[DAY]]="","",IF(T_CALC[[#This Row],[DAY]]&gt;=I_MA_PER,IF(AND(T_CALC[[#This Row],[Value]]&gt;T_CALC[[#This Row],[WMA]],R95&lt;=S95),"Buy",IF(AND(T_CALC[[#This Row],[Value]]&lt;T_CALC[[#This Row],[WMA]],R95&gt;=S95),"Sell","")),NA()))</f>
        <v/>
      </c>
      <c r="U96" s="4">
        <f ca="1">IFERROR(IF(T_CALC[[#This Row],[Signal]]="Buy",T_CALC[[#This Row],[Value]],-10000),-10000)</f>
        <v>-10000</v>
      </c>
      <c r="V96" s="4">
        <f ca="1">IFERROR(IF(T_CALC[[#This Row],[Signal]]="Sell",T_CALC[[#This Row],[Value]],-10000),-10000)</f>
        <v>-10000</v>
      </c>
      <c r="X96">
        <v>93</v>
      </c>
      <c r="Y96" t="str">
        <f t="shared" si="2"/>
        <v/>
      </c>
    </row>
    <row r="97" spans="2:25" x14ac:dyDescent="0.2">
      <c r="B97" s="4">
        <v>94</v>
      </c>
      <c r="C97" vm="490">
        <f ca="1"/>
        <v>42590</v>
      </c>
      <c r="D97" vm="491">
        <f ca="1"/>
        <v>19473499</v>
      </c>
      <c r="E97" vm="492">
        <f ca="1"/>
        <v>58.055</v>
      </c>
      <c r="F97" vm="493">
        <f ca="1"/>
        <v>58.085000000000001</v>
      </c>
      <c r="G97" vm="494">
        <f ca="1"/>
        <v>57.78</v>
      </c>
      <c r="H97" vm="495">
        <f ca="1"/>
        <v>58.06</v>
      </c>
      <c r="K97">
        <f ca="1">IF(ROW(T_CALC[[#This Row],[DAY]])-ROW(T_CALC[[#Headers],[DAY]])&gt;C_N_TRADING_DAYS,"",ROW(T_CALC[[#This Row],[DAY]])-ROW(T_CALC[[#Headers],[DAY]]))</f>
        <v>94</v>
      </c>
      <c r="L97" s="2" cm="1" vm="490">
        <f t="array" aca="1" ref="L97" ca="1">IFERROR(IF(T_CALC[[#This Row],[DAY]]="","",IF(AND(T_CALC[[#This Row],[DAY]]=C_N_TRADING_DAYS,$L$1&gt;C_MAX_HIST_DT),$L$1,INDEX(_xlfn.ANCHORARRAY($C$3),T_CALC[[#This Row],[DAY]]+1,1))),NA())</f>
        <v>42590</v>
      </c>
      <c r="M97" cm="1" vm="492">
        <f t="array" aca="1" ref="M97" ca="1">IFERROR(IF(T_CALC[[#This Row],[DAY]]="","",IF(AND(T_CALC[[#This Row],[DAY]]=C_N_TRADING_DAYS,$L$1&gt;C_MAX_HIST_DT),$M$1,INDEX(_xlfn.ANCHORARRAY($C$3),T_CALC[[#This Row],[DAY]]+1,3))),NA())</f>
        <v>58.055</v>
      </c>
      <c r="N97" cm="1" vm="493">
        <f t="array" aca="1" ref="N97" ca="1">IFERROR(IF(T_CALC[[#This Row],[DAY]]="","",IF(AND(T_CALC[[#This Row],[DAY]]=C_N_TRADING_DAYS,$L$1&gt;C_MAX_HIST_DT),$N$1,INDEX(_xlfn.ANCHORARRAY($C$3),T_CALC[[#This Row],[DAY]]+1,4))),NA())</f>
        <v>58.085000000000001</v>
      </c>
      <c r="O97" cm="1" vm="494">
        <f t="array" aca="1" ref="O97" ca="1">IFERROR(IF(T_CALC[[#This Row],[DAY]]="","",IF(AND(T_CALC[[#This Row],[DAY]]=C_N_TRADING_DAYS,$L$1&gt;C_MAX_HIST_DT),$O$1,INDEX(_xlfn.ANCHORARRAY($C$3),T_CALC[[#This Row],[DAY]]+1,5))),NA())</f>
        <v>57.78</v>
      </c>
      <c r="P97" cm="1" vm="495">
        <f t="array" aca="1" ref="P97" ca="1">IFERROR(IF(T_CALC[[#This Row],[DAY]]="","",IF(AND(T_CALC[[#This Row],[DAY]]=C_N_TRADING_DAYS,$L$1&gt;C_MAX_HIST_DT),$P$1,INDEX(_xlfn.ANCHORARRAY($C$3),T_CALC[[#This Row],[DAY]]+1,6))),NA())</f>
        <v>58.06</v>
      </c>
      <c r="Q97" cm="1" vm="491">
        <f t="array" aca="1" ref="Q97" ca="1">IFERROR(IF(T_CALC[[#This Row],[DAY]]="","",IF(AND(T_CALC[[#This Row],[DAY]]=C_N_TRADING_DAYS,$L$1&gt;C_MAX_HIST_DT),$Q$1,INDEX(_xlfn.ANCHORARRAY($C$3),T_CALC[[#This Row],[DAY]]+1,2))),NA())</f>
        <v>19473499</v>
      </c>
      <c r="R97" s="4" vm="495">
        <f ca="1">IFERROR(IF(I_SRC="Open",T_CALC[[#This Row],[Open]],IF(I_SRC="High",T_CALC[[#This Row],[High]],IF(I_SRC="low",T_CALC[[#This Row],[Low]],IF(I_SRC="Volume",T_CALC[[#This Row],[VOLUME]],T_CALC[[#This Row],[Close]])))),"")</f>
        <v>58.06</v>
      </c>
      <c r="S97" cm="1">
        <f t="array" aca="1" ref="S97" ca="1">IF(T_CALC[[#This Row],[DAY]]="","",IF(T_CALC[[#This Row],[DAY]]&gt;=I_MA_PER,
ROUND(SUMPRODUCT(OFFSET($Y$4,0,0,I_MA_PER),OFFSET(T_CALC[[#This Row],[Value]],-(I_MA_PER-1),0,I_MA_PER))/C_DEN,2),NA()))</f>
        <v>54.16</v>
      </c>
      <c r="T97" s="4" t="str">
        <f ca="1">IF(T_CALC[[#This Row],[DAY]]="","",IF(T_CALC[[#This Row],[DAY]]&gt;=I_MA_PER,IF(AND(T_CALC[[#This Row],[Value]]&gt;T_CALC[[#This Row],[WMA]],R96&lt;=S96),"Buy",IF(AND(T_CALC[[#This Row],[Value]]&lt;T_CALC[[#This Row],[WMA]],R96&gt;=S96),"Sell","")),NA()))</f>
        <v/>
      </c>
      <c r="U97" s="4">
        <f ca="1">IFERROR(IF(T_CALC[[#This Row],[Signal]]="Buy",T_CALC[[#This Row],[Value]],-10000),-10000)</f>
        <v>-10000</v>
      </c>
      <c r="V97" s="4">
        <f ca="1">IFERROR(IF(T_CALC[[#This Row],[Signal]]="Sell",T_CALC[[#This Row],[Value]],-10000),-10000)</f>
        <v>-10000</v>
      </c>
      <c r="X97">
        <v>94</v>
      </c>
      <c r="Y97" t="str">
        <f t="shared" si="2"/>
        <v/>
      </c>
    </row>
    <row r="98" spans="2:25" x14ac:dyDescent="0.2">
      <c r="B98">
        <v>95</v>
      </c>
      <c r="C98" vm="496">
        <f ca="1"/>
        <v>42591</v>
      </c>
      <c r="D98" vm="497">
        <f ca="1"/>
        <v>16920721</v>
      </c>
      <c r="E98" vm="498">
        <f ca="1"/>
        <v>58.17</v>
      </c>
      <c r="F98" vm="499">
        <f ca="1"/>
        <v>58.5</v>
      </c>
      <c r="G98" vm="500">
        <f ca="1"/>
        <v>58.02</v>
      </c>
      <c r="H98" vm="501">
        <f ca="1"/>
        <v>58.2</v>
      </c>
      <c r="K98">
        <f ca="1">IF(ROW(T_CALC[[#This Row],[DAY]])-ROW(T_CALC[[#Headers],[DAY]])&gt;C_N_TRADING_DAYS,"",ROW(T_CALC[[#This Row],[DAY]])-ROW(T_CALC[[#Headers],[DAY]]))</f>
        <v>95</v>
      </c>
      <c r="L98" s="2" cm="1" vm="496">
        <f t="array" aca="1" ref="L98" ca="1">IFERROR(IF(T_CALC[[#This Row],[DAY]]="","",IF(AND(T_CALC[[#This Row],[DAY]]=C_N_TRADING_DAYS,$L$1&gt;C_MAX_HIST_DT),$L$1,INDEX(_xlfn.ANCHORARRAY($C$3),T_CALC[[#This Row],[DAY]]+1,1))),NA())</f>
        <v>42591</v>
      </c>
      <c r="M98" cm="1" vm="498">
        <f t="array" aca="1" ref="M98" ca="1">IFERROR(IF(T_CALC[[#This Row],[DAY]]="","",IF(AND(T_CALC[[#This Row],[DAY]]=C_N_TRADING_DAYS,$L$1&gt;C_MAX_HIST_DT),$M$1,INDEX(_xlfn.ANCHORARRAY($C$3),T_CALC[[#This Row],[DAY]]+1,3))),NA())</f>
        <v>58.17</v>
      </c>
      <c r="N98" cm="1" vm="499">
        <f t="array" aca="1" ref="N98" ca="1">IFERROR(IF(T_CALC[[#This Row],[DAY]]="","",IF(AND(T_CALC[[#This Row],[DAY]]=C_N_TRADING_DAYS,$L$1&gt;C_MAX_HIST_DT),$N$1,INDEX(_xlfn.ANCHORARRAY($C$3),T_CALC[[#This Row],[DAY]]+1,4))),NA())</f>
        <v>58.5</v>
      </c>
      <c r="O98" cm="1" vm="500">
        <f t="array" aca="1" ref="O98" ca="1">IFERROR(IF(T_CALC[[#This Row],[DAY]]="","",IF(AND(T_CALC[[#This Row],[DAY]]=C_N_TRADING_DAYS,$L$1&gt;C_MAX_HIST_DT),$O$1,INDEX(_xlfn.ANCHORARRAY($C$3),T_CALC[[#This Row],[DAY]]+1,5))),NA())</f>
        <v>58.02</v>
      </c>
      <c r="P98" cm="1" vm="501">
        <f t="array" aca="1" ref="P98" ca="1">IFERROR(IF(T_CALC[[#This Row],[DAY]]="","",IF(AND(T_CALC[[#This Row],[DAY]]=C_N_TRADING_DAYS,$L$1&gt;C_MAX_HIST_DT),$P$1,INDEX(_xlfn.ANCHORARRAY($C$3),T_CALC[[#This Row],[DAY]]+1,6))),NA())</f>
        <v>58.2</v>
      </c>
      <c r="Q98" cm="1" vm="497">
        <f t="array" aca="1" ref="Q98" ca="1">IFERROR(IF(T_CALC[[#This Row],[DAY]]="","",IF(AND(T_CALC[[#This Row],[DAY]]=C_N_TRADING_DAYS,$L$1&gt;C_MAX_HIST_DT),$Q$1,INDEX(_xlfn.ANCHORARRAY($C$3),T_CALC[[#This Row],[DAY]]+1,2))),NA())</f>
        <v>16920721</v>
      </c>
      <c r="R98" s="4" vm="501">
        <f ca="1">IFERROR(IF(I_SRC="Open",T_CALC[[#This Row],[Open]],IF(I_SRC="High",T_CALC[[#This Row],[High]],IF(I_SRC="low",T_CALC[[#This Row],[Low]],IF(I_SRC="Volume",T_CALC[[#This Row],[VOLUME]],T_CALC[[#This Row],[Close]])))),"")</f>
        <v>58.2</v>
      </c>
      <c r="S98" cm="1">
        <f t="array" aca="1" ref="S98" ca="1">IF(T_CALC[[#This Row],[DAY]]="","",IF(T_CALC[[#This Row],[DAY]]&gt;=I_MA_PER,
ROUND(SUMPRODUCT(OFFSET($Y$4,0,0,I_MA_PER),OFFSET(T_CALC[[#This Row],[Value]],-(I_MA_PER-1),0,I_MA_PER))/C_DEN,2),NA()))</f>
        <v>54.36</v>
      </c>
      <c r="T98" s="4" t="str">
        <f ca="1">IF(T_CALC[[#This Row],[DAY]]="","",IF(T_CALC[[#This Row],[DAY]]&gt;=I_MA_PER,IF(AND(T_CALC[[#This Row],[Value]]&gt;T_CALC[[#This Row],[WMA]],R97&lt;=S97),"Buy",IF(AND(T_CALC[[#This Row],[Value]]&lt;T_CALC[[#This Row],[WMA]],R97&gt;=S97),"Sell","")),NA()))</f>
        <v/>
      </c>
      <c r="U98" s="4">
        <f ca="1">IFERROR(IF(T_CALC[[#This Row],[Signal]]="Buy",T_CALC[[#This Row],[Value]],-10000),-10000)</f>
        <v>-10000</v>
      </c>
      <c r="V98" s="4">
        <f ca="1">IFERROR(IF(T_CALC[[#This Row],[Signal]]="Sell",T_CALC[[#This Row],[Value]],-10000),-10000)</f>
        <v>-10000</v>
      </c>
      <c r="X98">
        <v>95</v>
      </c>
      <c r="Y98" t="str">
        <f t="shared" si="2"/>
        <v/>
      </c>
    </row>
    <row r="99" spans="2:25" x14ac:dyDescent="0.2">
      <c r="B99">
        <v>96</v>
      </c>
      <c r="C99" vm="502">
        <f ca="1"/>
        <v>42592</v>
      </c>
      <c r="D99" vm="503">
        <f ca="1"/>
        <v>15756913</v>
      </c>
      <c r="E99" vm="504">
        <f ca="1"/>
        <v>58.16</v>
      </c>
      <c r="F99" vm="505">
        <f ca="1"/>
        <v>58.32</v>
      </c>
      <c r="G99" vm="506">
        <f ca="1"/>
        <v>57.82</v>
      </c>
      <c r="H99" vm="500">
        <f ca="1"/>
        <v>58.02</v>
      </c>
      <c r="K99">
        <f ca="1">IF(ROW(T_CALC[[#This Row],[DAY]])-ROW(T_CALC[[#Headers],[DAY]])&gt;C_N_TRADING_DAYS,"",ROW(T_CALC[[#This Row],[DAY]])-ROW(T_CALC[[#Headers],[DAY]]))</f>
        <v>96</v>
      </c>
      <c r="L99" s="2" cm="1" vm="502">
        <f t="array" aca="1" ref="L99" ca="1">IFERROR(IF(T_CALC[[#This Row],[DAY]]="","",IF(AND(T_CALC[[#This Row],[DAY]]=C_N_TRADING_DAYS,$L$1&gt;C_MAX_HIST_DT),$L$1,INDEX(_xlfn.ANCHORARRAY($C$3),T_CALC[[#This Row],[DAY]]+1,1))),NA())</f>
        <v>42592</v>
      </c>
      <c r="M99" cm="1" vm="504">
        <f t="array" aca="1" ref="M99" ca="1">IFERROR(IF(T_CALC[[#This Row],[DAY]]="","",IF(AND(T_CALC[[#This Row],[DAY]]=C_N_TRADING_DAYS,$L$1&gt;C_MAX_HIST_DT),$M$1,INDEX(_xlfn.ANCHORARRAY($C$3),T_CALC[[#This Row],[DAY]]+1,3))),NA())</f>
        <v>58.16</v>
      </c>
      <c r="N99" cm="1" vm="505">
        <f t="array" aca="1" ref="N99" ca="1">IFERROR(IF(T_CALC[[#This Row],[DAY]]="","",IF(AND(T_CALC[[#This Row],[DAY]]=C_N_TRADING_DAYS,$L$1&gt;C_MAX_HIST_DT),$N$1,INDEX(_xlfn.ANCHORARRAY($C$3),T_CALC[[#This Row],[DAY]]+1,4))),NA())</f>
        <v>58.32</v>
      </c>
      <c r="O99" cm="1" vm="506">
        <f t="array" aca="1" ref="O99" ca="1">IFERROR(IF(T_CALC[[#This Row],[DAY]]="","",IF(AND(T_CALC[[#This Row],[DAY]]=C_N_TRADING_DAYS,$L$1&gt;C_MAX_HIST_DT),$O$1,INDEX(_xlfn.ANCHORARRAY($C$3),T_CALC[[#This Row],[DAY]]+1,5))),NA())</f>
        <v>57.82</v>
      </c>
      <c r="P99" cm="1" vm="500">
        <f t="array" aca="1" ref="P99" ca="1">IFERROR(IF(T_CALC[[#This Row],[DAY]]="","",IF(AND(T_CALC[[#This Row],[DAY]]=C_N_TRADING_DAYS,$L$1&gt;C_MAX_HIST_DT),$P$1,INDEX(_xlfn.ANCHORARRAY($C$3),T_CALC[[#This Row],[DAY]]+1,6))),NA())</f>
        <v>58.02</v>
      </c>
      <c r="Q99" cm="1" vm="503">
        <f t="array" aca="1" ref="Q99" ca="1">IFERROR(IF(T_CALC[[#This Row],[DAY]]="","",IF(AND(T_CALC[[#This Row],[DAY]]=C_N_TRADING_DAYS,$L$1&gt;C_MAX_HIST_DT),$Q$1,INDEX(_xlfn.ANCHORARRAY($C$3),T_CALC[[#This Row],[DAY]]+1,2))),NA())</f>
        <v>15756913</v>
      </c>
      <c r="R99" s="4" vm="500">
        <f ca="1">IFERROR(IF(I_SRC="Open",T_CALC[[#This Row],[Open]],IF(I_SRC="High",T_CALC[[#This Row],[High]],IF(I_SRC="low",T_CALC[[#This Row],[Low]],IF(I_SRC="Volume",T_CALC[[#This Row],[VOLUME]],T_CALC[[#This Row],[Close]])))),"")</f>
        <v>58.02</v>
      </c>
      <c r="S99" cm="1">
        <f t="array" aca="1" ref="S99" ca="1">IF(T_CALC[[#This Row],[DAY]]="","",IF(T_CALC[[#This Row],[DAY]]&gt;=I_MA_PER,
ROUND(SUMPRODUCT(OFFSET($Y$4,0,0,I_MA_PER),OFFSET(T_CALC[[#This Row],[Value]],-(I_MA_PER-1),0,I_MA_PER))/C_DEN,2),NA()))</f>
        <v>54.56</v>
      </c>
      <c r="T99" s="4" t="str">
        <f ca="1">IF(T_CALC[[#This Row],[DAY]]="","",IF(T_CALC[[#This Row],[DAY]]&gt;=I_MA_PER,IF(AND(T_CALC[[#This Row],[Value]]&gt;T_CALC[[#This Row],[WMA]],R98&lt;=S98),"Buy",IF(AND(T_CALC[[#This Row],[Value]]&lt;T_CALC[[#This Row],[WMA]],R98&gt;=S98),"Sell","")),NA()))</f>
        <v/>
      </c>
      <c r="U99" s="4">
        <f ca="1">IFERROR(IF(T_CALC[[#This Row],[Signal]]="Buy",T_CALC[[#This Row],[Value]],-10000),-10000)</f>
        <v>-10000</v>
      </c>
      <c r="V99" s="4">
        <f ca="1">IFERROR(IF(T_CALC[[#This Row],[Signal]]="Sell",T_CALC[[#This Row],[Value]],-10000),-10000)</f>
        <v>-10000</v>
      </c>
      <c r="X99">
        <v>96</v>
      </c>
      <c r="Y99" t="str">
        <f t="shared" si="2"/>
        <v/>
      </c>
    </row>
    <row r="100" spans="2:25" x14ac:dyDescent="0.2">
      <c r="B100" s="4">
        <v>97</v>
      </c>
      <c r="C100" vm="507">
        <f ca="1"/>
        <v>42593</v>
      </c>
      <c r="D100" vm="508">
        <f ca="1"/>
        <v>18162301</v>
      </c>
      <c r="E100" vm="509">
        <f ca="1"/>
        <v>58.03</v>
      </c>
      <c r="F100" vm="510">
        <f ca="1"/>
        <v>58.45</v>
      </c>
      <c r="G100" vm="509">
        <f ca="1"/>
        <v>58.03</v>
      </c>
      <c r="H100" vm="511">
        <f ca="1"/>
        <v>58.3</v>
      </c>
      <c r="K100">
        <f ca="1">IF(ROW(T_CALC[[#This Row],[DAY]])-ROW(T_CALC[[#Headers],[DAY]])&gt;C_N_TRADING_DAYS,"",ROW(T_CALC[[#This Row],[DAY]])-ROW(T_CALC[[#Headers],[DAY]]))</f>
        <v>97</v>
      </c>
      <c r="L100" s="2" cm="1" vm="507">
        <f t="array" aca="1" ref="L100" ca="1">IFERROR(IF(T_CALC[[#This Row],[DAY]]="","",IF(AND(T_CALC[[#This Row],[DAY]]=C_N_TRADING_DAYS,$L$1&gt;C_MAX_HIST_DT),$L$1,INDEX(_xlfn.ANCHORARRAY($C$3),T_CALC[[#This Row],[DAY]]+1,1))),NA())</f>
        <v>42593</v>
      </c>
      <c r="M100" cm="1" vm="509">
        <f t="array" aca="1" ref="M100" ca="1">IFERROR(IF(T_CALC[[#This Row],[DAY]]="","",IF(AND(T_CALC[[#This Row],[DAY]]=C_N_TRADING_DAYS,$L$1&gt;C_MAX_HIST_DT),$M$1,INDEX(_xlfn.ANCHORARRAY($C$3),T_CALC[[#This Row],[DAY]]+1,3))),NA())</f>
        <v>58.03</v>
      </c>
      <c r="N100" cm="1" vm="510">
        <f t="array" aca="1" ref="N100" ca="1">IFERROR(IF(T_CALC[[#This Row],[DAY]]="","",IF(AND(T_CALC[[#This Row],[DAY]]=C_N_TRADING_DAYS,$L$1&gt;C_MAX_HIST_DT),$N$1,INDEX(_xlfn.ANCHORARRAY($C$3),T_CALC[[#This Row],[DAY]]+1,4))),NA())</f>
        <v>58.45</v>
      </c>
      <c r="O100" cm="1" vm="509">
        <f t="array" aca="1" ref="O100" ca="1">IFERROR(IF(T_CALC[[#This Row],[DAY]]="","",IF(AND(T_CALC[[#This Row],[DAY]]=C_N_TRADING_DAYS,$L$1&gt;C_MAX_HIST_DT),$O$1,INDEX(_xlfn.ANCHORARRAY($C$3),T_CALC[[#This Row],[DAY]]+1,5))),NA())</f>
        <v>58.03</v>
      </c>
      <c r="P100" cm="1" vm="511">
        <f t="array" aca="1" ref="P100" ca="1">IFERROR(IF(T_CALC[[#This Row],[DAY]]="","",IF(AND(T_CALC[[#This Row],[DAY]]=C_N_TRADING_DAYS,$L$1&gt;C_MAX_HIST_DT),$P$1,INDEX(_xlfn.ANCHORARRAY($C$3),T_CALC[[#This Row],[DAY]]+1,6))),NA())</f>
        <v>58.3</v>
      </c>
      <c r="Q100" cm="1" vm="508">
        <f t="array" aca="1" ref="Q100" ca="1">IFERROR(IF(T_CALC[[#This Row],[DAY]]="","",IF(AND(T_CALC[[#This Row],[DAY]]=C_N_TRADING_DAYS,$L$1&gt;C_MAX_HIST_DT),$Q$1,INDEX(_xlfn.ANCHORARRAY($C$3),T_CALC[[#This Row],[DAY]]+1,2))),NA())</f>
        <v>18162301</v>
      </c>
      <c r="R100" s="4" vm="511">
        <f ca="1">IFERROR(IF(I_SRC="Open",T_CALC[[#This Row],[Open]],IF(I_SRC="High",T_CALC[[#This Row],[High]],IF(I_SRC="low",T_CALC[[#This Row],[Low]],IF(I_SRC="Volume",T_CALC[[#This Row],[VOLUME]],T_CALC[[#This Row],[Close]])))),"")</f>
        <v>58.3</v>
      </c>
      <c r="S100" cm="1">
        <f t="array" aca="1" ref="S100" ca="1">IF(T_CALC[[#This Row],[DAY]]="","",IF(T_CALC[[#This Row],[DAY]]&gt;=I_MA_PER,
ROUND(SUMPRODUCT(OFFSET($Y$4,0,0,I_MA_PER),OFFSET(T_CALC[[#This Row],[Value]],-(I_MA_PER-1),0,I_MA_PER))/C_DEN,2),NA()))</f>
        <v>54.75</v>
      </c>
      <c r="T100" s="4" t="str">
        <f ca="1">IF(T_CALC[[#This Row],[DAY]]="","",IF(T_CALC[[#This Row],[DAY]]&gt;=I_MA_PER,IF(AND(T_CALC[[#This Row],[Value]]&gt;T_CALC[[#This Row],[WMA]],R99&lt;=S99),"Buy",IF(AND(T_CALC[[#This Row],[Value]]&lt;T_CALC[[#This Row],[WMA]],R99&gt;=S99),"Sell","")),NA()))</f>
        <v/>
      </c>
      <c r="U100" s="4">
        <f ca="1">IFERROR(IF(T_CALC[[#This Row],[Signal]]="Buy",T_CALC[[#This Row],[Value]],-10000),-10000)</f>
        <v>-10000</v>
      </c>
      <c r="V100" s="4">
        <f ca="1">IFERROR(IF(T_CALC[[#This Row],[Signal]]="Sell",T_CALC[[#This Row],[Value]],-10000),-10000)</f>
        <v>-10000</v>
      </c>
      <c r="X100">
        <v>97</v>
      </c>
      <c r="Y100" t="str">
        <f t="shared" ref="Y100:Y131" si="3">IF(X100&lt;=I_MA_PER,X100,"")</f>
        <v/>
      </c>
    </row>
    <row r="101" spans="2:25" x14ac:dyDescent="0.2">
      <c r="B101">
        <v>98</v>
      </c>
      <c r="C101" vm="512">
        <f ca="1"/>
        <v>42594</v>
      </c>
      <c r="D101" vm="513">
        <f ca="1"/>
        <v>21655161</v>
      </c>
      <c r="E101" vm="509">
        <f ca="1"/>
        <v>58.03</v>
      </c>
      <c r="F101" vm="514">
        <f ca="1"/>
        <v>58.19</v>
      </c>
      <c r="G101" vm="515">
        <f ca="1"/>
        <v>57.62</v>
      </c>
      <c r="H101" vm="516">
        <f ca="1"/>
        <v>57.94</v>
      </c>
      <c r="K101">
        <f ca="1">IF(ROW(T_CALC[[#This Row],[DAY]])-ROW(T_CALC[[#Headers],[DAY]])&gt;C_N_TRADING_DAYS,"",ROW(T_CALC[[#This Row],[DAY]])-ROW(T_CALC[[#Headers],[DAY]]))</f>
        <v>98</v>
      </c>
      <c r="L101" s="2" cm="1" vm="512">
        <f t="array" aca="1" ref="L101" ca="1">IFERROR(IF(T_CALC[[#This Row],[DAY]]="","",IF(AND(T_CALC[[#This Row],[DAY]]=C_N_TRADING_DAYS,$L$1&gt;C_MAX_HIST_DT),$L$1,INDEX(_xlfn.ANCHORARRAY($C$3),T_CALC[[#This Row],[DAY]]+1,1))),NA())</f>
        <v>42594</v>
      </c>
      <c r="M101" cm="1" vm="509">
        <f t="array" aca="1" ref="M101" ca="1">IFERROR(IF(T_CALC[[#This Row],[DAY]]="","",IF(AND(T_CALC[[#This Row],[DAY]]=C_N_TRADING_DAYS,$L$1&gt;C_MAX_HIST_DT),$M$1,INDEX(_xlfn.ANCHORARRAY($C$3),T_CALC[[#This Row],[DAY]]+1,3))),NA())</f>
        <v>58.03</v>
      </c>
      <c r="N101" cm="1" vm="514">
        <f t="array" aca="1" ref="N101" ca="1">IFERROR(IF(T_CALC[[#This Row],[DAY]]="","",IF(AND(T_CALC[[#This Row],[DAY]]=C_N_TRADING_DAYS,$L$1&gt;C_MAX_HIST_DT),$N$1,INDEX(_xlfn.ANCHORARRAY($C$3),T_CALC[[#This Row],[DAY]]+1,4))),NA())</f>
        <v>58.19</v>
      </c>
      <c r="O101" cm="1" vm="515">
        <f t="array" aca="1" ref="O101" ca="1">IFERROR(IF(T_CALC[[#This Row],[DAY]]="","",IF(AND(T_CALC[[#This Row],[DAY]]=C_N_TRADING_DAYS,$L$1&gt;C_MAX_HIST_DT),$O$1,INDEX(_xlfn.ANCHORARRAY($C$3),T_CALC[[#This Row],[DAY]]+1,5))),NA())</f>
        <v>57.62</v>
      </c>
      <c r="P101" cm="1" vm="516">
        <f t="array" aca="1" ref="P101" ca="1">IFERROR(IF(T_CALC[[#This Row],[DAY]]="","",IF(AND(T_CALC[[#This Row],[DAY]]=C_N_TRADING_DAYS,$L$1&gt;C_MAX_HIST_DT),$P$1,INDEX(_xlfn.ANCHORARRAY($C$3),T_CALC[[#This Row],[DAY]]+1,6))),NA())</f>
        <v>57.94</v>
      </c>
      <c r="Q101" cm="1" vm="513">
        <f t="array" aca="1" ref="Q101" ca="1">IFERROR(IF(T_CALC[[#This Row],[DAY]]="","",IF(AND(T_CALC[[#This Row],[DAY]]=C_N_TRADING_DAYS,$L$1&gt;C_MAX_HIST_DT),$Q$1,INDEX(_xlfn.ANCHORARRAY($C$3),T_CALC[[#This Row],[DAY]]+1,2))),NA())</f>
        <v>21655161</v>
      </c>
      <c r="R101" s="4" vm="516">
        <f ca="1">IFERROR(IF(I_SRC="Open",T_CALC[[#This Row],[Open]],IF(I_SRC="High",T_CALC[[#This Row],[High]],IF(I_SRC="low",T_CALC[[#This Row],[Low]],IF(I_SRC="Volume",T_CALC[[#This Row],[VOLUME]],T_CALC[[#This Row],[Close]])))),"")</f>
        <v>57.94</v>
      </c>
      <c r="S101" cm="1">
        <f t="array" aca="1" ref="S101" ca="1">IF(T_CALC[[#This Row],[DAY]]="","",IF(T_CALC[[#This Row],[DAY]]&gt;=I_MA_PER,
ROUND(SUMPRODUCT(OFFSET($Y$4,0,0,I_MA_PER),OFFSET(T_CALC[[#This Row],[Value]],-(I_MA_PER-1),0,I_MA_PER))/C_DEN,2),NA()))</f>
        <v>54.93</v>
      </c>
      <c r="T101" s="4" t="str">
        <f ca="1">IF(T_CALC[[#This Row],[DAY]]="","",IF(T_CALC[[#This Row],[DAY]]&gt;=I_MA_PER,IF(AND(T_CALC[[#This Row],[Value]]&gt;T_CALC[[#This Row],[WMA]],R100&lt;=S100),"Buy",IF(AND(T_CALC[[#This Row],[Value]]&lt;T_CALC[[#This Row],[WMA]],R100&gt;=S100),"Sell","")),NA()))</f>
        <v/>
      </c>
      <c r="U101" s="4">
        <f ca="1">IFERROR(IF(T_CALC[[#This Row],[Signal]]="Buy",T_CALC[[#This Row],[Value]],-10000),-10000)</f>
        <v>-10000</v>
      </c>
      <c r="V101" s="4">
        <f ca="1">IFERROR(IF(T_CALC[[#This Row],[Signal]]="Sell",T_CALC[[#This Row],[Value]],-10000),-10000)</f>
        <v>-10000</v>
      </c>
      <c r="X101">
        <v>98</v>
      </c>
      <c r="Y101" t="str">
        <f t="shared" si="3"/>
        <v/>
      </c>
    </row>
    <row r="102" spans="2:25" x14ac:dyDescent="0.2">
      <c r="B102">
        <v>99</v>
      </c>
      <c r="C102" vm="517">
        <f ca="1"/>
        <v>42597</v>
      </c>
      <c r="D102" vm="518">
        <f ca="1"/>
        <v>19283902</v>
      </c>
      <c r="E102" vm="519">
        <f ca="1"/>
        <v>58.01</v>
      </c>
      <c r="F102" vm="499">
        <f ca="1"/>
        <v>58.5</v>
      </c>
      <c r="G102" vm="489">
        <f ca="1"/>
        <v>57.96</v>
      </c>
      <c r="H102" vm="520">
        <f ca="1"/>
        <v>58.12</v>
      </c>
      <c r="K102">
        <f ca="1">IF(ROW(T_CALC[[#This Row],[DAY]])-ROW(T_CALC[[#Headers],[DAY]])&gt;C_N_TRADING_DAYS,"",ROW(T_CALC[[#This Row],[DAY]])-ROW(T_CALC[[#Headers],[DAY]]))</f>
        <v>99</v>
      </c>
      <c r="L102" s="2" cm="1" vm="517">
        <f t="array" aca="1" ref="L102" ca="1">IFERROR(IF(T_CALC[[#This Row],[DAY]]="","",IF(AND(T_CALC[[#This Row],[DAY]]=C_N_TRADING_DAYS,$L$1&gt;C_MAX_HIST_DT),$L$1,INDEX(_xlfn.ANCHORARRAY($C$3),T_CALC[[#This Row],[DAY]]+1,1))),NA())</f>
        <v>42597</v>
      </c>
      <c r="M102" cm="1" vm="519">
        <f t="array" aca="1" ref="M102" ca="1">IFERROR(IF(T_CALC[[#This Row],[DAY]]="","",IF(AND(T_CALC[[#This Row],[DAY]]=C_N_TRADING_DAYS,$L$1&gt;C_MAX_HIST_DT),$M$1,INDEX(_xlfn.ANCHORARRAY($C$3),T_CALC[[#This Row],[DAY]]+1,3))),NA())</f>
        <v>58.01</v>
      </c>
      <c r="N102" cm="1" vm="499">
        <f t="array" aca="1" ref="N102" ca="1">IFERROR(IF(T_CALC[[#This Row],[DAY]]="","",IF(AND(T_CALC[[#This Row],[DAY]]=C_N_TRADING_DAYS,$L$1&gt;C_MAX_HIST_DT),$N$1,INDEX(_xlfn.ANCHORARRAY($C$3),T_CALC[[#This Row],[DAY]]+1,4))),NA())</f>
        <v>58.5</v>
      </c>
      <c r="O102" cm="1" vm="489">
        <f t="array" aca="1" ref="O102" ca="1">IFERROR(IF(T_CALC[[#This Row],[DAY]]="","",IF(AND(T_CALC[[#This Row],[DAY]]=C_N_TRADING_DAYS,$L$1&gt;C_MAX_HIST_DT),$O$1,INDEX(_xlfn.ANCHORARRAY($C$3),T_CALC[[#This Row],[DAY]]+1,5))),NA())</f>
        <v>57.96</v>
      </c>
      <c r="P102" cm="1" vm="520">
        <f t="array" aca="1" ref="P102" ca="1">IFERROR(IF(T_CALC[[#This Row],[DAY]]="","",IF(AND(T_CALC[[#This Row],[DAY]]=C_N_TRADING_DAYS,$L$1&gt;C_MAX_HIST_DT),$P$1,INDEX(_xlfn.ANCHORARRAY($C$3),T_CALC[[#This Row],[DAY]]+1,6))),NA())</f>
        <v>58.12</v>
      </c>
      <c r="Q102" cm="1" vm="518">
        <f t="array" aca="1" ref="Q102" ca="1">IFERROR(IF(T_CALC[[#This Row],[DAY]]="","",IF(AND(T_CALC[[#This Row],[DAY]]=C_N_TRADING_DAYS,$L$1&gt;C_MAX_HIST_DT),$Q$1,INDEX(_xlfn.ANCHORARRAY($C$3),T_CALC[[#This Row],[DAY]]+1,2))),NA())</f>
        <v>19283902</v>
      </c>
      <c r="R102" s="4" vm="520">
        <f ca="1">IFERROR(IF(I_SRC="Open",T_CALC[[#This Row],[Open]],IF(I_SRC="High",T_CALC[[#This Row],[High]],IF(I_SRC="low",T_CALC[[#This Row],[Low]],IF(I_SRC="Volume",T_CALC[[#This Row],[VOLUME]],T_CALC[[#This Row],[Close]])))),"")</f>
        <v>58.12</v>
      </c>
      <c r="S102" cm="1">
        <f t="array" aca="1" ref="S102" ca="1">IF(T_CALC[[#This Row],[DAY]]="","",IF(T_CALC[[#This Row],[DAY]]&gt;=I_MA_PER,
ROUND(SUMPRODUCT(OFFSET($Y$4,0,0,I_MA_PER),OFFSET(T_CALC[[#This Row],[Value]],-(I_MA_PER-1),0,I_MA_PER))/C_DEN,2),NA()))</f>
        <v>55.12</v>
      </c>
      <c r="T102" s="4" t="str">
        <f ca="1">IF(T_CALC[[#This Row],[DAY]]="","",IF(T_CALC[[#This Row],[DAY]]&gt;=I_MA_PER,IF(AND(T_CALC[[#This Row],[Value]]&gt;T_CALC[[#This Row],[WMA]],R101&lt;=S101),"Buy",IF(AND(T_CALC[[#This Row],[Value]]&lt;T_CALC[[#This Row],[WMA]],R101&gt;=S101),"Sell","")),NA()))</f>
        <v/>
      </c>
      <c r="U102" s="4">
        <f ca="1">IFERROR(IF(T_CALC[[#This Row],[Signal]]="Buy",T_CALC[[#This Row],[Value]],-10000),-10000)</f>
        <v>-10000</v>
      </c>
      <c r="V102" s="4">
        <f ca="1">IFERROR(IF(T_CALC[[#This Row],[Signal]]="Sell",T_CALC[[#This Row],[Value]],-10000),-10000)</f>
        <v>-10000</v>
      </c>
      <c r="X102">
        <v>99</v>
      </c>
      <c r="Y102" t="str">
        <f t="shared" si="3"/>
        <v/>
      </c>
    </row>
    <row r="103" spans="2:25" x14ac:dyDescent="0.2">
      <c r="B103" s="4">
        <v>100</v>
      </c>
      <c r="C103" vm="521">
        <f ca="1"/>
        <v>42598</v>
      </c>
      <c r="D103" vm="522">
        <f ca="1"/>
        <v>20523493</v>
      </c>
      <c r="E103" vm="523">
        <f ca="1"/>
        <v>57.61</v>
      </c>
      <c r="F103" vm="515">
        <f ca="1"/>
        <v>57.62</v>
      </c>
      <c r="G103" vm="524">
        <f ca="1"/>
        <v>57.27</v>
      </c>
      <c r="H103" vm="525">
        <f ca="1"/>
        <v>57.44</v>
      </c>
      <c r="K103">
        <f ca="1">IF(ROW(T_CALC[[#This Row],[DAY]])-ROW(T_CALC[[#Headers],[DAY]])&gt;C_N_TRADING_DAYS,"",ROW(T_CALC[[#This Row],[DAY]])-ROW(T_CALC[[#Headers],[DAY]]))</f>
        <v>100</v>
      </c>
      <c r="L103" s="2" cm="1" vm="521">
        <f t="array" aca="1" ref="L103" ca="1">IFERROR(IF(T_CALC[[#This Row],[DAY]]="","",IF(AND(T_CALC[[#This Row],[DAY]]=C_N_TRADING_DAYS,$L$1&gt;C_MAX_HIST_DT),$L$1,INDEX(_xlfn.ANCHORARRAY($C$3),T_CALC[[#This Row],[DAY]]+1,1))),NA())</f>
        <v>42598</v>
      </c>
      <c r="M103" cm="1" vm="523">
        <f t="array" aca="1" ref="M103" ca="1">IFERROR(IF(T_CALC[[#This Row],[DAY]]="","",IF(AND(T_CALC[[#This Row],[DAY]]=C_N_TRADING_DAYS,$L$1&gt;C_MAX_HIST_DT),$M$1,INDEX(_xlfn.ANCHORARRAY($C$3),T_CALC[[#This Row],[DAY]]+1,3))),NA())</f>
        <v>57.61</v>
      </c>
      <c r="N103" cm="1" vm="515">
        <f t="array" aca="1" ref="N103" ca="1">IFERROR(IF(T_CALC[[#This Row],[DAY]]="","",IF(AND(T_CALC[[#This Row],[DAY]]=C_N_TRADING_DAYS,$L$1&gt;C_MAX_HIST_DT),$N$1,INDEX(_xlfn.ANCHORARRAY($C$3),T_CALC[[#This Row],[DAY]]+1,4))),NA())</f>
        <v>57.62</v>
      </c>
      <c r="O103" cm="1" vm="524">
        <f t="array" aca="1" ref="O103" ca="1">IFERROR(IF(T_CALC[[#This Row],[DAY]]="","",IF(AND(T_CALC[[#This Row],[DAY]]=C_N_TRADING_DAYS,$L$1&gt;C_MAX_HIST_DT),$O$1,INDEX(_xlfn.ANCHORARRAY($C$3),T_CALC[[#This Row],[DAY]]+1,5))),NA())</f>
        <v>57.27</v>
      </c>
      <c r="P103" cm="1" vm="525">
        <f t="array" aca="1" ref="P103" ca="1">IFERROR(IF(T_CALC[[#This Row],[DAY]]="","",IF(AND(T_CALC[[#This Row],[DAY]]=C_N_TRADING_DAYS,$L$1&gt;C_MAX_HIST_DT),$P$1,INDEX(_xlfn.ANCHORARRAY($C$3),T_CALC[[#This Row],[DAY]]+1,6))),NA())</f>
        <v>57.44</v>
      </c>
      <c r="Q103" cm="1" vm="522">
        <f t="array" aca="1" ref="Q103" ca="1">IFERROR(IF(T_CALC[[#This Row],[DAY]]="","",IF(AND(T_CALC[[#This Row],[DAY]]=C_N_TRADING_DAYS,$L$1&gt;C_MAX_HIST_DT),$Q$1,INDEX(_xlfn.ANCHORARRAY($C$3),T_CALC[[#This Row],[DAY]]+1,2))),NA())</f>
        <v>20523493</v>
      </c>
      <c r="R103" s="4" vm="525">
        <f ca="1">IFERROR(IF(I_SRC="Open",T_CALC[[#This Row],[Open]],IF(I_SRC="High",T_CALC[[#This Row],[High]],IF(I_SRC="low",T_CALC[[#This Row],[Low]],IF(I_SRC="Volume",T_CALC[[#This Row],[VOLUME]],T_CALC[[#This Row],[Close]])))),"")</f>
        <v>57.44</v>
      </c>
      <c r="S103" cm="1">
        <f t="array" aca="1" ref="S103" ca="1">IF(T_CALC[[#This Row],[DAY]]="","",IF(T_CALC[[#This Row],[DAY]]&gt;=I_MA_PER,
ROUND(SUMPRODUCT(OFFSET($Y$4,0,0,I_MA_PER),OFFSET(T_CALC[[#This Row],[Value]],-(I_MA_PER-1),0,I_MA_PER))/C_DEN,2),NA()))</f>
        <v>55.27</v>
      </c>
      <c r="T103" s="4" t="str">
        <f ca="1">IF(T_CALC[[#This Row],[DAY]]="","",IF(T_CALC[[#This Row],[DAY]]&gt;=I_MA_PER,IF(AND(T_CALC[[#This Row],[Value]]&gt;T_CALC[[#This Row],[WMA]],R102&lt;=S102),"Buy",IF(AND(T_CALC[[#This Row],[Value]]&lt;T_CALC[[#This Row],[WMA]],R102&gt;=S102),"Sell","")),NA()))</f>
        <v/>
      </c>
      <c r="U103" s="4">
        <f ca="1">IFERROR(IF(T_CALC[[#This Row],[Signal]]="Buy",T_CALC[[#This Row],[Value]],-10000),-10000)</f>
        <v>-10000</v>
      </c>
      <c r="V103" s="4">
        <f ca="1">IFERROR(IF(T_CALC[[#This Row],[Signal]]="Sell",T_CALC[[#This Row],[Value]],-10000),-10000)</f>
        <v>-10000</v>
      </c>
      <c r="X103">
        <v>100</v>
      </c>
      <c r="Y103" t="str">
        <f t="shared" si="3"/>
        <v/>
      </c>
    </row>
    <row r="104" spans="2:25" x14ac:dyDescent="0.2">
      <c r="B104">
        <v>101</v>
      </c>
      <c r="C104" vm="526">
        <f ca="1"/>
        <v>42599</v>
      </c>
      <c r="D104" vm="527">
        <f ca="1"/>
        <v>18856423</v>
      </c>
      <c r="E104" vm="528">
        <f ca="1"/>
        <v>57.54</v>
      </c>
      <c r="F104" vm="529">
        <f ca="1"/>
        <v>57.68</v>
      </c>
      <c r="G104" vm="530">
        <f ca="1"/>
        <v>57.23</v>
      </c>
      <c r="H104" vm="531">
        <f ca="1"/>
        <v>57.56</v>
      </c>
      <c r="K104">
        <f ca="1">IF(ROW(T_CALC[[#This Row],[DAY]])-ROW(T_CALC[[#Headers],[DAY]])&gt;C_N_TRADING_DAYS,"",ROW(T_CALC[[#This Row],[DAY]])-ROW(T_CALC[[#Headers],[DAY]]))</f>
        <v>101</v>
      </c>
      <c r="L104" s="2" cm="1" vm="526">
        <f t="array" aca="1" ref="L104" ca="1">IFERROR(IF(T_CALC[[#This Row],[DAY]]="","",IF(AND(T_CALC[[#This Row],[DAY]]=C_N_TRADING_DAYS,$L$1&gt;C_MAX_HIST_DT),$L$1,INDEX(_xlfn.ANCHORARRAY($C$3),T_CALC[[#This Row],[DAY]]+1,1))),NA())</f>
        <v>42599</v>
      </c>
      <c r="M104" cm="1" vm="528">
        <f t="array" aca="1" ref="M104" ca="1">IFERROR(IF(T_CALC[[#This Row],[DAY]]="","",IF(AND(T_CALC[[#This Row],[DAY]]=C_N_TRADING_DAYS,$L$1&gt;C_MAX_HIST_DT),$M$1,INDEX(_xlfn.ANCHORARRAY($C$3),T_CALC[[#This Row],[DAY]]+1,3))),NA())</f>
        <v>57.54</v>
      </c>
      <c r="N104" cm="1" vm="529">
        <f t="array" aca="1" ref="N104" ca="1">IFERROR(IF(T_CALC[[#This Row],[DAY]]="","",IF(AND(T_CALC[[#This Row],[DAY]]=C_N_TRADING_DAYS,$L$1&gt;C_MAX_HIST_DT),$N$1,INDEX(_xlfn.ANCHORARRAY($C$3),T_CALC[[#This Row],[DAY]]+1,4))),NA())</f>
        <v>57.68</v>
      </c>
      <c r="O104" cm="1" vm="530">
        <f t="array" aca="1" ref="O104" ca="1">IFERROR(IF(T_CALC[[#This Row],[DAY]]="","",IF(AND(T_CALC[[#This Row],[DAY]]=C_N_TRADING_DAYS,$L$1&gt;C_MAX_HIST_DT),$O$1,INDEX(_xlfn.ANCHORARRAY($C$3),T_CALC[[#This Row],[DAY]]+1,5))),NA())</f>
        <v>57.23</v>
      </c>
      <c r="P104" cm="1" vm="531">
        <f t="array" aca="1" ref="P104" ca="1">IFERROR(IF(T_CALC[[#This Row],[DAY]]="","",IF(AND(T_CALC[[#This Row],[DAY]]=C_N_TRADING_DAYS,$L$1&gt;C_MAX_HIST_DT),$P$1,INDEX(_xlfn.ANCHORARRAY($C$3),T_CALC[[#This Row],[DAY]]+1,6))),NA())</f>
        <v>57.56</v>
      </c>
      <c r="Q104" cm="1" vm="527">
        <f t="array" aca="1" ref="Q104" ca="1">IFERROR(IF(T_CALC[[#This Row],[DAY]]="","",IF(AND(T_CALC[[#This Row],[DAY]]=C_N_TRADING_DAYS,$L$1&gt;C_MAX_HIST_DT),$Q$1,INDEX(_xlfn.ANCHORARRAY($C$3),T_CALC[[#This Row],[DAY]]+1,2))),NA())</f>
        <v>18856423</v>
      </c>
      <c r="R104" s="4" vm="531">
        <f ca="1">IFERROR(IF(I_SRC="Open",T_CALC[[#This Row],[Open]],IF(I_SRC="High",T_CALC[[#This Row],[High]],IF(I_SRC="low",T_CALC[[#This Row],[Low]],IF(I_SRC="Volume",T_CALC[[#This Row],[VOLUME]],T_CALC[[#This Row],[Close]])))),"")</f>
        <v>57.56</v>
      </c>
      <c r="S104" cm="1">
        <f t="array" aca="1" ref="S104" ca="1">IF(T_CALC[[#This Row],[DAY]]="","",IF(T_CALC[[#This Row],[DAY]]&gt;=I_MA_PER,
ROUND(SUMPRODUCT(OFFSET($Y$4,0,0,I_MA_PER),OFFSET(T_CALC[[#This Row],[Value]],-(I_MA_PER-1),0,I_MA_PER))/C_DEN,2),NA()))</f>
        <v>55.42</v>
      </c>
      <c r="T104" s="4" t="str">
        <f ca="1">IF(T_CALC[[#This Row],[DAY]]="","",IF(T_CALC[[#This Row],[DAY]]&gt;=I_MA_PER,IF(AND(T_CALC[[#This Row],[Value]]&gt;T_CALC[[#This Row],[WMA]],R103&lt;=S103),"Buy",IF(AND(T_CALC[[#This Row],[Value]]&lt;T_CALC[[#This Row],[WMA]],R103&gt;=S103),"Sell","")),NA()))</f>
        <v/>
      </c>
      <c r="U104" s="4">
        <f ca="1">IFERROR(IF(T_CALC[[#This Row],[Signal]]="Buy",T_CALC[[#This Row],[Value]],-10000),-10000)</f>
        <v>-10000</v>
      </c>
      <c r="V104" s="4">
        <f ca="1">IFERROR(IF(T_CALC[[#This Row],[Signal]]="Sell",T_CALC[[#This Row],[Value]],-10000),-10000)</f>
        <v>-10000</v>
      </c>
      <c r="X104">
        <v>101</v>
      </c>
      <c r="Y104" t="str">
        <f t="shared" si="3"/>
        <v/>
      </c>
    </row>
    <row r="105" spans="2:25" x14ac:dyDescent="0.2">
      <c r="B105">
        <v>102</v>
      </c>
      <c r="C105" vm="532">
        <f ca="1"/>
        <v>42600</v>
      </c>
      <c r="D105" vm="533">
        <f ca="1"/>
        <v>14214341</v>
      </c>
      <c r="E105" vm="534">
        <f ca="1"/>
        <v>57.42</v>
      </c>
      <c r="F105" vm="535">
        <f ca="1"/>
        <v>57.7</v>
      </c>
      <c r="G105" vm="524">
        <f ca="1"/>
        <v>57.27</v>
      </c>
      <c r="H105" vm="536">
        <f ca="1"/>
        <v>57.6</v>
      </c>
      <c r="K105">
        <f ca="1">IF(ROW(T_CALC[[#This Row],[DAY]])-ROW(T_CALC[[#Headers],[DAY]])&gt;C_N_TRADING_DAYS,"",ROW(T_CALC[[#This Row],[DAY]])-ROW(T_CALC[[#Headers],[DAY]]))</f>
        <v>102</v>
      </c>
      <c r="L105" s="2" cm="1" vm="532">
        <f t="array" aca="1" ref="L105" ca="1">IFERROR(IF(T_CALC[[#This Row],[DAY]]="","",IF(AND(T_CALC[[#This Row],[DAY]]=C_N_TRADING_DAYS,$L$1&gt;C_MAX_HIST_DT),$L$1,INDEX(_xlfn.ANCHORARRAY($C$3),T_CALC[[#This Row],[DAY]]+1,1))),NA())</f>
        <v>42600</v>
      </c>
      <c r="M105" cm="1" vm="534">
        <f t="array" aca="1" ref="M105" ca="1">IFERROR(IF(T_CALC[[#This Row],[DAY]]="","",IF(AND(T_CALC[[#This Row],[DAY]]=C_N_TRADING_DAYS,$L$1&gt;C_MAX_HIST_DT),$M$1,INDEX(_xlfn.ANCHORARRAY($C$3),T_CALC[[#This Row],[DAY]]+1,3))),NA())</f>
        <v>57.42</v>
      </c>
      <c r="N105" cm="1" vm="535">
        <f t="array" aca="1" ref="N105" ca="1">IFERROR(IF(T_CALC[[#This Row],[DAY]]="","",IF(AND(T_CALC[[#This Row],[DAY]]=C_N_TRADING_DAYS,$L$1&gt;C_MAX_HIST_DT),$N$1,INDEX(_xlfn.ANCHORARRAY($C$3),T_CALC[[#This Row],[DAY]]+1,4))),NA())</f>
        <v>57.7</v>
      </c>
      <c r="O105" cm="1" vm="524">
        <f t="array" aca="1" ref="O105" ca="1">IFERROR(IF(T_CALC[[#This Row],[DAY]]="","",IF(AND(T_CALC[[#This Row],[DAY]]=C_N_TRADING_DAYS,$L$1&gt;C_MAX_HIST_DT),$O$1,INDEX(_xlfn.ANCHORARRAY($C$3),T_CALC[[#This Row],[DAY]]+1,5))),NA())</f>
        <v>57.27</v>
      </c>
      <c r="P105" cm="1" vm="536">
        <f t="array" aca="1" ref="P105" ca="1">IFERROR(IF(T_CALC[[#This Row],[DAY]]="","",IF(AND(T_CALC[[#This Row],[DAY]]=C_N_TRADING_DAYS,$L$1&gt;C_MAX_HIST_DT),$P$1,INDEX(_xlfn.ANCHORARRAY($C$3),T_CALC[[#This Row],[DAY]]+1,6))),NA())</f>
        <v>57.6</v>
      </c>
      <c r="Q105" cm="1" vm="533">
        <f t="array" aca="1" ref="Q105" ca="1">IFERROR(IF(T_CALC[[#This Row],[DAY]]="","",IF(AND(T_CALC[[#This Row],[DAY]]=C_N_TRADING_DAYS,$L$1&gt;C_MAX_HIST_DT),$Q$1,INDEX(_xlfn.ANCHORARRAY($C$3),T_CALC[[#This Row],[DAY]]+1,2))),NA())</f>
        <v>14214341</v>
      </c>
      <c r="R105" s="4" vm="536">
        <f ca="1">IFERROR(IF(I_SRC="Open",T_CALC[[#This Row],[Open]],IF(I_SRC="High",T_CALC[[#This Row],[High]],IF(I_SRC="low",T_CALC[[#This Row],[Low]],IF(I_SRC="Volume",T_CALC[[#This Row],[VOLUME]],T_CALC[[#This Row],[Close]])))),"")</f>
        <v>57.6</v>
      </c>
      <c r="S105" cm="1">
        <f t="array" aca="1" ref="S105" ca="1">IF(T_CALC[[#This Row],[DAY]]="","",IF(T_CALC[[#This Row],[DAY]]&gt;=I_MA_PER,
ROUND(SUMPRODUCT(OFFSET($Y$4,0,0,I_MA_PER),OFFSET(T_CALC[[#This Row],[Value]],-(I_MA_PER-1),0,I_MA_PER))/C_DEN,2),NA()))</f>
        <v>55.57</v>
      </c>
      <c r="T105" s="4" t="str">
        <f ca="1">IF(T_CALC[[#This Row],[DAY]]="","",IF(T_CALC[[#This Row],[DAY]]&gt;=I_MA_PER,IF(AND(T_CALC[[#This Row],[Value]]&gt;T_CALC[[#This Row],[WMA]],R104&lt;=S104),"Buy",IF(AND(T_CALC[[#This Row],[Value]]&lt;T_CALC[[#This Row],[WMA]],R104&gt;=S104),"Sell","")),NA()))</f>
        <v/>
      </c>
      <c r="U105" s="4">
        <f ca="1">IFERROR(IF(T_CALC[[#This Row],[Signal]]="Buy",T_CALC[[#This Row],[Value]],-10000),-10000)</f>
        <v>-10000</v>
      </c>
      <c r="V105" s="4">
        <f ca="1">IFERROR(IF(T_CALC[[#This Row],[Signal]]="Sell",T_CALC[[#This Row],[Value]],-10000),-10000)</f>
        <v>-10000</v>
      </c>
      <c r="X105">
        <v>102</v>
      </c>
      <c r="Y105" t="str">
        <f t="shared" si="3"/>
        <v/>
      </c>
    </row>
    <row r="106" spans="2:25" x14ac:dyDescent="0.2">
      <c r="B106" s="4">
        <v>103</v>
      </c>
      <c r="C106" vm="537">
        <f ca="1"/>
        <v>42601</v>
      </c>
      <c r="D106" vm="538">
        <f ca="1"/>
        <v>17271044</v>
      </c>
      <c r="E106" vm="539">
        <f ca="1"/>
        <v>57.43</v>
      </c>
      <c r="F106" vm="540">
        <f ca="1"/>
        <v>57.73</v>
      </c>
      <c r="G106" vm="541">
        <f ca="1"/>
        <v>57.2</v>
      </c>
      <c r="H106" vm="515">
        <f ca="1"/>
        <v>57.62</v>
      </c>
      <c r="K106">
        <f ca="1">IF(ROW(T_CALC[[#This Row],[DAY]])-ROW(T_CALC[[#Headers],[DAY]])&gt;C_N_TRADING_DAYS,"",ROW(T_CALC[[#This Row],[DAY]])-ROW(T_CALC[[#Headers],[DAY]]))</f>
        <v>103</v>
      </c>
      <c r="L106" s="2" cm="1" vm="537">
        <f t="array" aca="1" ref="L106" ca="1">IFERROR(IF(T_CALC[[#This Row],[DAY]]="","",IF(AND(T_CALC[[#This Row],[DAY]]=C_N_TRADING_DAYS,$L$1&gt;C_MAX_HIST_DT),$L$1,INDEX(_xlfn.ANCHORARRAY($C$3),T_CALC[[#This Row],[DAY]]+1,1))),NA())</f>
        <v>42601</v>
      </c>
      <c r="M106" cm="1" vm="539">
        <f t="array" aca="1" ref="M106" ca="1">IFERROR(IF(T_CALC[[#This Row],[DAY]]="","",IF(AND(T_CALC[[#This Row],[DAY]]=C_N_TRADING_DAYS,$L$1&gt;C_MAX_HIST_DT),$M$1,INDEX(_xlfn.ANCHORARRAY($C$3),T_CALC[[#This Row],[DAY]]+1,3))),NA())</f>
        <v>57.43</v>
      </c>
      <c r="N106" cm="1" vm="540">
        <f t="array" aca="1" ref="N106" ca="1">IFERROR(IF(T_CALC[[#This Row],[DAY]]="","",IF(AND(T_CALC[[#This Row],[DAY]]=C_N_TRADING_DAYS,$L$1&gt;C_MAX_HIST_DT),$N$1,INDEX(_xlfn.ANCHORARRAY($C$3),T_CALC[[#This Row],[DAY]]+1,4))),NA())</f>
        <v>57.73</v>
      </c>
      <c r="O106" cm="1" vm="541">
        <f t="array" aca="1" ref="O106" ca="1">IFERROR(IF(T_CALC[[#This Row],[DAY]]="","",IF(AND(T_CALC[[#This Row],[DAY]]=C_N_TRADING_DAYS,$L$1&gt;C_MAX_HIST_DT),$O$1,INDEX(_xlfn.ANCHORARRAY($C$3),T_CALC[[#This Row],[DAY]]+1,5))),NA())</f>
        <v>57.2</v>
      </c>
      <c r="P106" cm="1" vm="515">
        <f t="array" aca="1" ref="P106" ca="1">IFERROR(IF(T_CALC[[#This Row],[DAY]]="","",IF(AND(T_CALC[[#This Row],[DAY]]=C_N_TRADING_DAYS,$L$1&gt;C_MAX_HIST_DT),$P$1,INDEX(_xlfn.ANCHORARRAY($C$3),T_CALC[[#This Row],[DAY]]+1,6))),NA())</f>
        <v>57.62</v>
      </c>
      <c r="Q106" cm="1" vm="538">
        <f t="array" aca="1" ref="Q106" ca="1">IFERROR(IF(T_CALC[[#This Row],[DAY]]="","",IF(AND(T_CALC[[#This Row],[DAY]]=C_N_TRADING_DAYS,$L$1&gt;C_MAX_HIST_DT),$Q$1,INDEX(_xlfn.ANCHORARRAY($C$3),T_CALC[[#This Row],[DAY]]+1,2))),NA())</f>
        <v>17271044</v>
      </c>
      <c r="R106" s="4" vm="515">
        <f ca="1">IFERROR(IF(I_SRC="Open",T_CALC[[#This Row],[Open]],IF(I_SRC="High",T_CALC[[#This Row],[High]],IF(I_SRC="low",T_CALC[[#This Row],[Low]],IF(I_SRC="Volume",T_CALC[[#This Row],[VOLUME]],T_CALC[[#This Row],[Close]])))),"")</f>
        <v>57.62</v>
      </c>
      <c r="S106" cm="1">
        <f t="array" aca="1" ref="S106" ca="1">IF(T_CALC[[#This Row],[DAY]]="","",IF(T_CALC[[#This Row],[DAY]]&gt;=I_MA_PER,
ROUND(SUMPRODUCT(OFFSET($Y$4,0,0,I_MA_PER),OFFSET(T_CALC[[#This Row],[Value]],-(I_MA_PER-1),0,I_MA_PER))/C_DEN,2),NA()))</f>
        <v>55.71</v>
      </c>
      <c r="T106" s="4" t="str">
        <f ca="1">IF(T_CALC[[#This Row],[DAY]]="","",IF(T_CALC[[#This Row],[DAY]]&gt;=I_MA_PER,IF(AND(T_CALC[[#This Row],[Value]]&gt;T_CALC[[#This Row],[WMA]],R105&lt;=S105),"Buy",IF(AND(T_CALC[[#This Row],[Value]]&lt;T_CALC[[#This Row],[WMA]],R105&gt;=S105),"Sell","")),NA()))</f>
        <v/>
      </c>
      <c r="U106" s="4">
        <f ca="1">IFERROR(IF(T_CALC[[#This Row],[Signal]]="Buy",T_CALC[[#This Row],[Value]],-10000),-10000)</f>
        <v>-10000</v>
      </c>
      <c r="V106" s="4">
        <f ca="1">IFERROR(IF(T_CALC[[#This Row],[Signal]]="Sell",T_CALC[[#This Row],[Value]],-10000),-10000)</f>
        <v>-10000</v>
      </c>
      <c r="X106">
        <v>103</v>
      </c>
      <c r="Y106" t="str">
        <f t="shared" si="3"/>
        <v/>
      </c>
    </row>
    <row r="107" spans="2:25" x14ac:dyDescent="0.2">
      <c r="B107">
        <v>104</v>
      </c>
      <c r="C107" vm="542">
        <f ca="1"/>
        <v>42604</v>
      </c>
      <c r="D107" vm="543">
        <f ca="1"/>
        <v>15221922</v>
      </c>
      <c r="E107" vm="536">
        <f ca="1"/>
        <v>57.6</v>
      </c>
      <c r="F107" vm="544">
        <f ca="1"/>
        <v>57.75</v>
      </c>
      <c r="G107" vm="545">
        <f ca="1"/>
        <v>57.26</v>
      </c>
      <c r="H107" vm="546">
        <f ca="1"/>
        <v>57.67</v>
      </c>
      <c r="K107">
        <f ca="1">IF(ROW(T_CALC[[#This Row],[DAY]])-ROW(T_CALC[[#Headers],[DAY]])&gt;C_N_TRADING_DAYS,"",ROW(T_CALC[[#This Row],[DAY]])-ROW(T_CALC[[#Headers],[DAY]]))</f>
        <v>104</v>
      </c>
      <c r="L107" s="2" cm="1" vm="542">
        <f t="array" aca="1" ref="L107" ca="1">IFERROR(IF(T_CALC[[#This Row],[DAY]]="","",IF(AND(T_CALC[[#This Row],[DAY]]=C_N_TRADING_DAYS,$L$1&gt;C_MAX_HIST_DT),$L$1,INDEX(_xlfn.ANCHORARRAY($C$3),T_CALC[[#This Row],[DAY]]+1,1))),NA())</f>
        <v>42604</v>
      </c>
      <c r="M107" cm="1" vm="536">
        <f t="array" aca="1" ref="M107" ca="1">IFERROR(IF(T_CALC[[#This Row],[DAY]]="","",IF(AND(T_CALC[[#This Row],[DAY]]=C_N_TRADING_DAYS,$L$1&gt;C_MAX_HIST_DT),$M$1,INDEX(_xlfn.ANCHORARRAY($C$3),T_CALC[[#This Row],[DAY]]+1,3))),NA())</f>
        <v>57.6</v>
      </c>
      <c r="N107" cm="1" vm="544">
        <f t="array" aca="1" ref="N107" ca="1">IFERROR(IF(T_CALC[[#This Row],[DAY]]="","",IF(AND(T_CALC[[#This Row],[DAY]]=C_N_TRADING_DAYS,$L$1&gt;C_MAX_HIST_DT),$N$1,INDEX(_xlfn.ANCHORARRAY($C$3),T_CALC[[#This Row],[DAY]]+1,4))),NA())</f>
        <v>57.75</v>
      </c>
      <c r="O107" cm="1" vm="545">
        <f t="array" aca="1" ref="O107" ca="1">IFERROR(IF(T_CALC[[#This Row],[DAY]]="","",IF(AND(T_CALC[[#This Row],[DAY]]=C_N_TRADING_DAYS,$L$1&gt;C_MAX_HIST_DT),$O$1,INDEX(_xlfn.ANCHORARRAY($C$3),T_CALC[[#This Row],[DAY]]+1,5))),NA())</f>
        <v>57.26</v>
      </c>
      <c r="P107" cm="1" vm="546">
        <f t="array" aca="1" ref="P107" ca="1">IFERROR(IF(T_CALC[[#This Row],[DAY]]="","",IF(AND(T_CALC[[#This Row],[DAY]]=C_N_TRADING_DAYS,$L$1&gt;C_MAX_HIST_DT),$P$1,INDEX(_xlfn.ANCHORARRAY($C$3),T_CALC[[#This Row],[DAY]]+1,6))),NA())</f>
        <v>57.67</v>
      </c>
      <c r="Q107" cm="1" vm="543">
        <f t="array" aca="1" ref="Q107" ca="1">IFERROR(IF(T_CALC[[#This Row],[DAY]]="","",IF(AND(T_CALC[[#This Row],[DAY]]=C_N_TRADING_DAYS,$L$1&gt;C_MAX_HIST_DT),$Q$1,INDEX(_xlfn.ANCHORARRAY($C$3),T_CALC[[#This Row],[DAY]]+1,2))),NA())</f>
        <v>15221922</v>
      </c>
      <c r="R107" s="4" vm="546">
        <f ca="1">IFERROR(IF(I_SRC="Open",T_CALC[[#This Row],[Open]],IF(I_SRC="High",T_CALC[[#This Row],[High]],IF(I_SRC="low",T_CALC[[#This Row],[Low]],IF(I_SRC="Volume",T_CALC[[#This Row],[VOLUME]],T_CALC[[#This Row],[Close]])))),"")</f>
        <v>57.67</v>
      </c>
      <c r="S107" cm="1">
        <f t="array" aca="1" ref="S107" ca="1">IF(T_CALC[[#This Row],[DAY]]="","",IF(T_CALC[[#This Row],[DAY]]&gt;=I_MA_PER,
ROUND(SUMPRODUCT(OFFSET($Y$4,0,0,I_MA_PER),OFFSET(T_CALC[[#This Row],[Value]],-(I_MA_PER-1),0,I_MA_PER))/C_DEN,2),NA()))</f>
        <v>55.86</v>
      </c>
      <c r="T107" s="4" t="str">
        <f ca="1">IF(T_CALC[[#This Row],[DAY]]="","",IF(T_CALC[[#This Row],[DAY]]&gt;=I_MA_PER,IF(AND(T_CALC[[#This Row],[Value]]&gt;T_CALC[[#This Row],[WMA]],R106&lt;=S106),"Buy",IF(AND(T_CALC[[#This Row],[Value]]&lt;T_CALC[[#This Row],[WMA]],R106&gt;=S106),"Sell","")),NA()))</f>
        <v/>
      </c>
      <c r="U107" s="4">
        <f ca="1">IFERROR(IF(T_CALC[[#This Row],[Signal]]="Buy",T_CALC[[#This Row],[Value]],-10000),-10000)</f>
        <v>-10000</v>
      </c>
      <c r="V107" s="4">
        <f ca="1">IFERROR(IF(T_CALC[[#This Row],[Signal]]="Sell",T_CALC[[#This Row],[Value]],-10000),-10000)</f>
        <v>-10000</v>
      </c>
      <c r="X107">
        <v>104</v>
      </c>
      <c r="Y107" t="str">
        <f t="shared" si="3"/>
        <v/>
      </c>
    </row>
    <row r="108" spans="2:25" x14ac:dyDescent="0.2">
      <c r="B108">
        <v>105</v>
      </c>
      <c r="C108" vm="547">
        <f ca="1"/>
        <v>42605</v>
      </c>
      <c r="D108" vm="548">
        <f ca="1"/>
        <v>18732373</v>
      </c>
      <c r="E108" vm="549">
        <f ca="1"/>
        <v>57.9</v>
      </c>
      <c r="F108" vm="550">
        <f ca="1"/>
        <v>58.18</v>
      </c>
      <c r="G108" vm="551">
        <f ca="1"/>
        <v>57.85</v>
      </c>
      <c r="H108" vm="552">
        <f ca="1"/>
        <v>57.89</v>
      </c>
      <c r="K108">
        <f ca="1">IF(ROW(T_CALC[[#This Row],[DAY]])-ROW(T_CALC[[#Headers],[DAY]])&gt;C_N_TRADING_DAYS,"",ROW(T_CALC[[#This Row],[DAY]])-ROW(T_CALC[[#Headers],[DAY]]))</f>
        <v>105</v>
      </c>
      <c r="L108" s="2" cm="1" vm="547">
        <f t="array" aca="1" ref="L108" ca="1">IFERROR(IF(T_CALC[[#This Row],[DAY]]="","",IF(AND(T_CALC[[#This Row],[DAY]]=C_N_TRADING_DAYS,$L$1&gt;C_MAX_HIST_DT),$L$1,INDEX(_xlfn.ANCHORARRAY($C$3),T_CALC[[#This Row],[DAY]]+1,1))),NA())</f>
        <v>42605</v>
      </c>
      <c r="M108" cm="1" vm="549">
        <f t="array" aca="1" ref="M108" ca="1">IFERROR(IF(T_CALC[[#This Row],[DAY]]="","",IF(AND(T_CALC[[#This Row],[DAY]]=C_N_TRADING_DAYS,$L$1&gt;C_MAX_HIST_DT),$M$1,INDEX(_xlfn.ANCHORARRAY($C$3),T_CALC[[#This Row],[DAY]]+1,3))),NA())</f>
        <v>57.9</v>
      </c>
      <c r="N108" cm="1" vm="550">
        <f t="array" aca="1" ref="N108" ca="1">IFERROR(IF(T_CALC[[#This Row],[DAY]]="","",IF(AND(T_CALC[[#This Row],[DAY]]=C_N_TRADING_DAYS,$L$1&gt;C_MAX_HIST_DT),$N$1,INDEX(_xlfn.ANCHORARRAY($C$3),T_CALC[[#This Row],[DAY]]+1,4))),NA())</f>
        <v>58.18</v>
      </c>
      <c r="O108" cm="1" vm="551">
        <f t="array" aca="1" ref="O108" ca="1">IFERROR(IF(T_CALC[[#This Row],[DAY]]="","",IF(AND(T_CALC[[#This Row],[DAY]]=C_N_TRADING_DAYS,$L$1&gt;C_MAX_HIST_DT),$O$1,INDEX(_xlfn.ANCHORARRAY($C$3),T_CALC[[#This Row],[DAY]]+1,5))),NA())</f>
        <v>57.85</v>
      </c>
      <c r="P108" cm="1" vm="552">
        <f t="array" aca="1" ref="P108" ca="1">IFERROR(IF(T_CALC[[#This Row],[DAY]]="","",IF(AND(T_CALC[[#This Row],[DAY]]=C_N_TRADING_DAYS,$L$1&gt;C_MAX_HIST_DT),$P$1,INDEX(_xlfn.ANCHORARRAY($C$3),T_CALC[[#This Row],[DAY]]+1,6))),NA())</f>
        <v>57.89</v>
      </c>
      <c r="Q108" cm="1" vm="548">
        <f t="array" aca="1" ref="Q108" ca="1">IFERROR(IF(T_CALC[[#This Row],[DAY]]="","",IF(AND(T_CALC[[#This Row],[DAY]]=C_N_TRADING_DAYS,$L$1&gt;C_MAX_HIST_DT),$Q$1,INDEX(_xlfn.ANCHORARRAY($C$3),T_CALC[[#This Row],[DAY]]+1,2))),NA())</f>
        <v>18732373</v>
      </c>
      <c r="R108" s="4" vm="552">
        <f ca="1">IFERROR(IF(I_SRC="Open",T_CALC[[#This Row],[Open]],IF(I_SRC="High",T_CALC[[#This Row],[High]],IF(I_SRC="low",T_CALC[[#This Row],[Low]],IF(I_SRC="Volume",T_CALC[[#This Row],[VOLUME]],T_CALC[[#This Row],[Close]])))),"")</f>
        <v>57.89</v>
      </c>
      <c r="S108" cm="1">
        <f t="array" aca="1" ref="S108" ca="1">IF(T_CALC[[#This Row],[DAY]]="","",IF(T_CALC[[#This Row],[DAY]]&gt;=I_MA_PER,
ROUND(SUMPRODUCT(OFFSET($Y$4,0,0,I_MA_PER),OFFSET(T_CALC[[#This Row],[Value]],-(I_MA_PER-1),0,I_MA_PER))/C_DEN,2),NA()))</f>
        <v>56</v>
      </c>
      <c r="T108" s="4" t="str">
        <f ca="1">IF(T_CALC[[#This Row],[DAY]]="","",IF(T_CALC[[#This Row],[DAY]]&gt;=I_MA_PER,IF(AND(T_CALC[[#This Row],[Value]]&gt;T_CALC[[#This Row],[WMA]],R107&lt;=S107),"Buy",IF(AND(T_CALC[[#This Row],[Value]]&lt;T_CALC[[#This Row],[WMA]],R107&gt;=S107),"Sell","")),NA()))</f>
        <v/>
      </c>
      <c r="U108" s="4">
        <f ca="1">IFERROR(IF(T_CALC[[#This Row],[Signal]]="Buy",T_CALC[[#This Row],[Value]],-10000),-10000)</f>
        <v>-10000</v>
      </c>
      <c r="V108" s="4">
        <f ca="1">IFERROR(IF(T_CALC[[#This Row],[Signal]]="Sell",T_CALC[[#This Row],[Value]],-10000),-10000)</f>
        <v>-10000</v>
      </c>
      <c r="X108">
        <v>105</v>
      </c>
      <c r="Y108" t="str">
        <f t="shared" si="3"/>
        <v/>
      </c>
    </row>
    <row r="109" spans="2:25" x14ac:dyDescent="0.2">
      <c r="B109" s="4">
        <v>106</v>
      </c>
      <c r="C109" vm="553">
        <f ca="1"/>
        <v>42606</v>
      </c>
      <c r="D109" vm="554">
        <f ca="1"/>
        <v>18151506</v>
      </c>
      <c r="E109" vm="555">
        <f ca="1"/>
        <v>57.8</v>
      </c>
      <c r="F109" vm="556">
        <f ca="1"/>
        <v>58.04</v>
      </c>
      <c r="G109" vm="557">
        <f ca="1"/>
        <v>57.715000000000003</v>
      </c>
      <c r="H109" vm="558">
        <f ca="1"/>
        <v>57.95</v>
      </c>
      <c r="K109">
        <f ca="1">IF(ROW(T_CALC[[#This Row],[DAY]])-ROW(T_CALC[[#Headers],[DAY]])&gt;C_N_TRADING_DAYS,"",ROW(T_CALC[[#This Row],[DAY]])-ROW(T_CALC[[#Headers],[DAY]]))</f>
        <v>106</v>
      </c>
      <c r="L109" s="2" cm="1" vm="553">
        <f t="array" aca="1" ref="L109" ca="1">IFERROR(IF(T_CALC[[#This Row],[DAY]]="","",IF(AND(T_CALC[[#This Row],[DAY]]=C_N_TRADING_DAYS,$L$1&gt;C_MAX_HIST_DT),$L$1,INDEX(_xlfn.ANCHORARRAY($C$3),T_CALC[[#This Row],[DAY]]+1,1))),NA())</f>
        <v>42606</v>
      </c>
      <c r="M109" cm="1" vm="555">
        <f t="array" aca="1" ref="M109" ca="1">IFERROR(IF(T_CALC[[#This Row],[DAY]]="","",IF(AND(T_CALC[[#This Row],[DAY]]=C_N_TRADING_DAYS,$L$1&gt;C_MAX_HIST_DT),$M$1,INDEX(_xlfn.ANCHORARRAY($C$3),T_CALC[[#This Row],[DAY]]+1,3))),NA())</f>
        <v>57.8</v>
      </c>
      <c r="N109" cm="1" vm="556">
        <f t="array" aca="1" ref="N109" ca="1">IFERROR(IF(T_CALC[[#This Row],[DAY]]="","",IF(AND(T_CALC[[#This Row],[DAY]]=C_N_TRADING_DAYS,$L$1&gt;C_MAX_HIST_DT),$N$1,INDEX(_xlfn.ANCHORARRAY($C$3),T_CALC[[#This Row],[DAY]]+1,4))),NA())</f>
        <v>58.04</v>
      </c>
      <c r="O109" cm="1" vm="557">
        <f t="array" aca="1" ref="O109" ca="1">IFERROR(IF(T_CALC[[#This Row],[DAY]]="","",IF(AND(T_CALC[[#This Row],[DAY]]=C_N_TRADING_DAYS,$L$1&gt;C_MAX_HIST_DT),$O$1,INDEX(_xlfn.ANCHORARRAY($C$3),T_CALC[[#This Row],[DAY]]+1,5))),NA())</f>
        <v>57.715000000000003</v>
      </c>
      <c r="P109" cm="1" vm="558">
        <f t="array" aca="1" ref="P109" ca="1">IFERROR(IF(T_CALC[[#This Row],[DAY]]="","",IF(AND(T_CALC[[#This Row],[DAY]]=C_N_TRADING_DAYS,$L$1&gt;C_MAX_HIST_DT),$P$1,INDEX(_xlfn.ANCHORARRAY($C$3),T_CALC[[#This Row],[DAY]]+1,6))),NA())</f>
        <v>57.95</v>
      </c>
      <c r="Q109" cm="1" vm="554">
        <f t="array" aca="1" ref="Q109" ca="1">IFERROR(IF(T_CALC[[#This Row],[DAY]]="","",IF(AND(T_CALC[[#This Row],[DAY]]=C_N_TRADING_DAYS,$L$1&gt;C_MAX_HIST_DT),$Q$1,INDEX(_xlfn.ANCHORARRAY($C$3),T_CALC[[#This Row],[DAY]]+1,2))),NA())</f>
        <v>18151506</v>
      </c>
      <c r="R109" s="4" vm="558">
        <f ca="1">IFERROR(IF(I_SRC="Open",T_CALC[[#This Row],[Open]],IF(I_SRC="High",T_CALC[[#This Row],[High]],IF(I_SRC="low",T_CALC[[#This Row],[Low]],IF(I_SRC="Volume",T_CALC[[#This Row],[VOLUME]],T_CALC[[#This Row],[Close]])))),"")</f>
        <v>57.95</v>
      </c>
      <c r="S109" cm="1">
        <f t="array" aca="1" ref="S109" ca="1">IF(T_CALC[[#This Row],[DAY]]="","",IF(T_CALC[[#This Row],[DAY]]&gt;=I_MA_PER,
ROUND(SUMPRODUCT(OFFSET($Y$4,0,0,I_MA_PER),OFFSET(T_CALC[[#This Row],[Value]],-(I_MA_PER-1),0,I_MA_PER))/C_DEN,2),NA()))</f>
        <v>56.15</v>
      </c>
      <c r="T109" s="4" t="str">
        <f ca="1">IF(T_CALC[[#This Row],[DAY]]="","",IF(T_CALC[[#This Row],[DAY]]&gt;=I_MA_PER,IF(AND(T_CALC[[#This Row],[Value]]&gt;T_CALC[[#This Row],[WMA]],R108&lt;=S108),"Buy",IF(AND(T_CALC[[#This Row],[Value]]&lt;T_CALC[[#This Row],[WMA]],R108&gt;=S108),"Sell","")),NA()))</f>
        <v/>
      </c>
      <c r="U109" s="4">
        <f ca="1">IFERROR(IF(T_CALC[[#This Row],[Signal]]="Buy",T_CALC[[#This Row],[Value]],-10000),-10000)</f>
        <v>-10000</v>
      </c>
      <c r="V109" s="4">
        <f ca="1">IFERROR(IF(T_CALC[[#This Row],[Signal]]="Sell",T_CALC[[#This Row],[Value]],-10000),-10000)</f>
        <v>-10000</v>
      </c>
      <c r="X109">
        <v>106</v>
      </c>
      <c r="Y109" t="str">
        <f t="shared" si="3"/>
        <v/>
      </c>
    </row>
    <row r="110" spans="2:25" x14ac:dyDescent="0.2">
      <c r="B110">
        <v>107</v>
      </c>
      <c r="C110" vm="559">
        <f ca="1"/>
        <v>42607</v>
      </c>
      <c r="D110" vm="560">
        <f ca="1"/>
        <v>18552579</v>
      </c>
      <c r="E110" vm="561">
        <f ca="1"/>
        <v>57.88</v>
      </c>
      <c r="F110" vm="562">
        <f ca="1"/>
        <v>58.29</v>
      </c>
      <c r="G110" vm="494">
        <f ca="1"/>
        <v>57.78</v>
      </c>
      <c r="H110" vm="498">
        <f ca="1"/>
        <v>58.17</v>
      </c>
      <c r="K110">
        <f ca="1">IF(ROW(T_CALC[[#This Row],[DAY]])-ROW(T_CALC[[#Headers],[DAY]])&gt;C_N_TRADING_DAYS,"",ROW(T_CALC[[#This Row],[DAY]])-ROW(T_CALC[[#Headers],[DAY]]))</f>
        <v>107</v>
      </c>
      <c r="L110" s="2" cm="1" vm="559">
        <f t="array" aca="1" ref="L110" ca="1">IFERROR(IF(T_CALC[[#This Row],[DAY]]="","",IF(AND(T_CALC[[#This Row],[DAY]]=C_N_TRADING_DAYS,$L$1&gt;C_MAX_HIST_DT),$L$1,INDEX(_xlfn.ANCHORARRAY($C$3),T_CALC[[#This Row],[DAY]]+1,1))),NA())</f>
        <v>42607</v>
      </c>
      <c r="M110" cm="1" vm="561">
        <f t="array" aca="1" ref="M110" ca="1">IFERROR(IF(T_CALC[[#This Row],[DAY]]="","",IF(AND(T_CALC[[#This Row],[DAY]]=C_N_TRADING_DAYS,$L$1&gt;C_MAX_HIST_DT),$M$1,INDEX(_xlfn.ANCHORARRAY($C$3),T_CALC[[#This Row],[DAY]]+1,3))),NA())</f>
        <v>57.88</v>
      </c>
      <c r="N110" cm="1" vm="562">
        <f t="array" aca="1" ref="N110" ca="1">IFERROR(IF(T_CALC[[#This Row],[DAY]]="","",IF(AND(T_CALC[[#This Row],[DAY]]=C_N_TRADING_DAYS,$L$1&gt;C_MAX_HIST_DT),$N$1,INDEX(_xlfn.ANCHORARRAY($C$3),T_CALC[[#This Row],[DAY]]+1,4))),NA())</f>
        <v>58.29</v>
      </c>
      <c r="O110" cm="1" vm="494">
        <f t="array" aca="1" ref="O110" ca="1">IFERROR(IF(T_CALC[[#This Row],[DAY]]="","",IF(AND(T_CALC[[#This Row],[DAY]]=C_N_TRADING_DAYS,$L$1&gt;C_MAX_HIST_DT),$O$1,INDEX(_xlfn.ANCHORARRAY($C$3),T_CALC[[#This Row],[DAY]]+1,5))),NA())</f>
        <v>57.78</v>
      </c>
      <c r="P110" cm="1" vm="498">
        <f t="array" aca="1" ref="P110" ca="1">IFERROR(IF(T_CALC[[#This Row],[DAY]]="","",IF(AND(T_CALC[[#This Row],[DAY]]=C_N_TRADING_DAYS,$L$1&gt;C_MAX_HIST_DT),$P$1,INDEX(_xlfn.ANCHORARRAY($C$3),T_CALC[[#This Row],[DAY]]+1,6))),NA())</f>
        <v>58.17</v>
      </c>
      <c r="Q110" cm="1" vm="560">
        <f t="array" aca="1" ref="Q110" ca="1">IFERROR(IF(T_CALC[[#This Row],[DAY]]="","",IF(AND(T_CALC[[#This Row],[DAY]]=C_N_TRADING_DAYS,$L$1&gt;C_MAX_HIST_DT),$Q$1,INDEX(_xlfn.ANCHORARRAY($C$3),T_CALC[[#This Row],[DAY]]+1,2))),NA())</f>
        <v>18552579</v>
      </c>
      <c r="R110" s="4" vm="498">
        <f ca="1">IFERROR(IF(I_SRC="Open",T_CALC[[#This Row],[Open]],IF(I_SRC="High",T_CALC[[#This Row],[High]],IF(I_SRC="low",T_CALC[[#This Row],[Low]],IF(I_SRC="Volume",T_CALC[[#This Row],[VOLUME]],T_CALC[[#This Row],[Close]])))),"")</f>
        <v>58.17</v>
      </c>
      <c r="S110" cm="1">
        <f t="array" aca="1" ref="S110" ca="1">IF(T_CALC[[#This Row],[DAY]]="","",IF(T_CALC[[#This Row],[DAY]]&gt;=I_MA_PER,
ROUND(SUMPRODUCT(OFFSET($Y$4,0,0,I_MA_PER),OFFSET(T_CALC[[#This Row],[Value]],-(I_MA_PER-1),0,I_MA_PER))/C_DEN,2),NA()))</f>
        <v>56.29</v>
      </c>
      <c r="T110" s="4" t="str">
        <f ca="1">IF(T_CALC[[#This Row],[DAY]]="","",IF(T_CALC[[#This Row],[DAY]]&gt;=I_MA_PER,IF(AND(T_CALC[[#This Row],[Value]]&gt;T_CALC[[#This Row],[WMA]],R109&lt;=S109),"Buy",IF(AND(T_CALC[[#This Row],[Value]]&lt;T_CALC[[#This Row],[WMA]],R109&gt;=S109),"Sell","")),NA()))</f>
        <v/>
      </c>
      <c r="U110" s="4">
        <f ca="1">IFERROR(IF(T_CALC[[#This Row],[Signal]]="Buy",T_CALC[[#This Row],[Value]],-10000),-10000)</f>
        <v>-10000</v>
      </c>
      <c r="V110" s="4">
        <f ca="1">IFERROR(IF(T_CALC[[#This Row],[Signal]]="Sell",T_CALC[[#This Row],[Value]],-10000),-10000)</f>
        <v>-10000</v>
      </c>
      <c r="X110">
        <v>107</v>
      </c>
      <c r="Y110" t="str">
        <f t="shared" si="3"/>
        <v/>
      </c>
    </row>
    <row r="111" spans="2:25" x14ac:dyDescent="0.2">
      <c r="B111">
        <v>108</v>
      </c>
      <c r="C111" vm="563">
        <f ca="1"/>
        <v>42608</v>
      </c>
      <c r="D111" vm="564">
        <f ca="1"/>
        <v>20971202</v>
      </c>
      <c r="E111" vm="565">
        <f ca="1"/>
        <v>58.28</v>
      </c>
      <c r="F111" vm="566">
        <f ca="1"/>
        <v>58.7</v>
      </c>
      <c r="G111" vm="567">
        <f ca="1"/>
        <v>57.69</v>
      </c>
      <c r="H111" vm="509">
        <f ca="1"/>
        <v>58.03</v>
      </c>
      <c r="K111">
        <f ca="1">IF(ROW(T_CALC[[#This Row],[DAY]])-ROW(T_CALC[[#Headers],[DAY]])&gt;C_N_TRADING_DAYS,"",ROW(T_CALC[[#This Row],[DAY]])-ROW(T_CALC[[#Headers],[DAY]]))</f>
        <v>108</v>
      </c>
      <c r="L111" s="2" cm="1" vm="563">
        <f t="array" aca="1" ref="L111" ca="1">IFERROR(IF(T_CALC[[#This Row],[DAY]]="","",IF(AND(T_CALC[[#This Row],[DAY]]=C_N_TRADING_DAYS,$L$1&gt;C_MAX_HIST_DT),$L$1,INDEX(_xlfn.ANCHORARRAY($C$3),T_CALC[[#This Row],[DAY]]+1,1))),NA())</f>
        <v>42608</v>
      </c>
      <c r="M111" cm="1" vm="565">
        <f t="array" aca="1" ref="M111" ca="1">IFERROR(IF(T_CALC[[#This Row],[DAY]]="","",IF(AND(T_CALC[[#This Row],[DAY]]=C_N_TRADING_DAYS,$L$1&gt;C_MAX_HIST_DT),$M$1,INDEX(_xlfn.ANCHORARRAY($C$3),T_CALC[[#This Row],[DAY]]+1,3))),NA())</f>
        <v>58.28</v>
      </c>
      <c r="N111" cm="1" vm="566">
        <f t="array" aca="1" ref="N111" ca="1">IFERROR(IF(T_CALC[[#This Row],[DAY]]="","",IF(AND(T_CALC[[#This Row],[DAY]]=C_N_TRADING_DAYS,$L$1&gt;C_MAX_HIST_DT),$N$1,INDEX(_xlfn.ANCHORARRAY($C$3),T_CALC[[#This Row],[DAY]]+1,4))),NA())</f>
        <v>58.7</v>
      </c>
      <c r="O111" cm="1" vm="567">
        <f t="array" aca="1" ref="O111" ca="1">IFERROR(IF(T_CALC[[#This Row],[DAY]]="","",IF(AND(T_CALC[[#This Row],[DAY]]=C_N_TRADING_DAYS,$L$1&gt;C_MAX_HIST_DT),$O$1,INDEX(_xlfn.ANCHORARRAY($C$3),T_CALC[[#This Row],[DAY]]+1,5))),NA())</f>
        <v>57.69</v>
      </c>
      <c r="P111" cm="1" vm="509">
        <f t="array" aca="1" ref="P111" ca="1">IFERROR(IF(T_CALC[[#This Row],[DAY]]="","",IF(AND(T_CALC[[#This Row],[DAY]]=C_N_TRADING_DAYS,$L$1&gt;C_MAX_HIST_DT),$P$1,INDEX(_xlfn.ANCHORARRAY($C$3),T_CALC[[#This Row],[DAY]]+1,6))),NA())</f>
        <v>58.03</v>
      </c>
      <c r="Q111" cm="1" vm="564">
        <f t="array" aca="1" ref="Q111" ca="1">IFERROR(IF(T_CALC[[#This Row],[DAY]]="","",IF(AND(T_CALC[[#This Row],[DAY]]=C_N_TRADING_DAYS,$L$1&gt;C_MAX_HIST_DT),$Q$1,INDEX(_xlfn.ANCHORARRAY($C$3),T_CALC[[#This Row],[DAY]]+1,2))),NA())</f>
        <v>20971202</v>
      </c>
      <c r="R111" s="4" vm="509">
        <f ca="1">IFERROR(IF(I_SRC="Open",T_CALC[[#This Row],[Open]],IF(I_SRC="High",T_CALC[[#This Row],[High]],IF(I_SRC="low",T_CALC[[#This Row],[Low]],IF(I_SRC="Volume",T_CALC[[#This Row],[VOLUME]],T_CALC[[#This Row],[Close]])))),"")</f>
        <v>58.03</v>
      </c>
      <c r="S111" cm="1">
        <f t="array" aca="1" ref="S111" ca="1">IF(T_CALC[[#This Row],[DAY]]="","",IF(T_CALC[[#This Row],[DAY]]&gt;=I_MA_PER,
ROUND(SUMPRODUCT(OFFSET($Y$4,0,0,I_MA_PER),OFFSET(T_CALC[[#This Row],[Value]],-(I_MA_PER-1),0,I_MA_PER))/C_DEN,2),NA()))</f>
        <v>56.42</v>
      </c>
      <c r="T111" s="4" t="str">
        <f ca="1">IF(T_CALC[[#This Row],[DAY]]="","",IF(T_CALC[[#This Row],[DAY]]&gt;=I_MA_PER,IF(AND(T_CALC[[#This Row],[Value]]&gt;T_CALC[[#This Row],[WMA]],R110&lt;=S110),"Buy",IF(AND(T_CALC[[#This Row],[Value]]&lt;T_CALC[[#This Row],[WMA]],R110&gt;=S110),"Sell","")),NA()))</f>
        <v/>
      </c>
      <c r="U111" s="4">
        <f ca="1">IFERROR(IF(T_CALC[[#This Row],[Signal]]="Buy",T_CALC[[#This Row],[Value]],-10000),-10000)</f>
        <v>-10000</v>
      </c>
      <c r="V111" s="4">
        <f ca="1">IFERROR(IF(T_CALC[[#This Row],[Signal]]="Sell",T_CALC[[#This Row],[Value]],-10000),-10000)</f>
        <v>-10000</v>
      </c>
      <c r="X111">
        <v>108</v>
      </c>
      <c r="Y111" t="str">
        <f t="shared" si="3"/>
        <v/>
      </c>
    </row>
    <row r="112" spans="2:25" x14ac:dyDescent="0.2">
      <c r="B112" s="4">
        <v>109</v>
      </c>
      <c r="C112" vm="568">
        <f ca="1"/>
        <v>42611</v>
      </c>
      <c r="D112" vm="569">
        <f ca="1"/>
        <v>16417207</v>
      </c>
      <c r="E112" vm="550">
        <f ca="1"/>
        <v>58.18</v>
      </c>
      <c r="F112" vm="570">
        <f ca="1"/>
        <v>58.6</v>
      </c>
      <c r="G112" vm="571">
        <f ca="1"/>
        <v>58.1</v>
      </c>
      <c r="H112" vm="571">
        <f ca="1"/>
        <v>58.1</v>
      </c>
      <c r="K112">
        <f ca="1">IF(ROW(T_CALC[[#This Row],[DAY]])-ROW(T_CALC[[#Headers],[DAY]])&gt;C_N_TRADING_DAYS,"",ROW(T_CALC[[#This Row],[DAY]])-ROW(T_CALC[[#Headers],[DAY]]))</f>
        <v>109</v>
      </c>
      <c r="L112" s="2" cm="1" vm="568">
        <f t="array" aca="1" ref="L112" ca="1">IFERROR(IF(T_CALC[[#This Row],[DAY]]="","",IF(AND(T_CALC[[#This Row],[DAY]]=C_N_TRADING_DAYS,$L$1&gt;C_MAX_HIST_DT),$L$1,INDEX(_xlfn.ANCHORARRAY($C$3),T_CALC[[#This Row],[DAY]]+1,1))),NA())</f>
        <v>42611</v>
      </c>
      <c r="M112" cm="1" vm="550">
        <f t="array" aca="1" ref="M112" ca="1">IFERROR(IF(T_CALC[[#This Row],[DAY]]="","",IF(AND(T_CALC[[#This Row],[DAY]]=C_N_TRADING_DAYS,$L$1&gt;C_MAX_HIST_DT),$M$1,INDEX(_xlfn.ANCHORARRAY($C$3),T_CALC[[#This Row],[DAY]]+1,3))),NA())</f>
        <v>58.18</v>
      </c>
      <c r="N112" cm="1" vm="570">
        <f t="array" aca="1" ref="N112" ca="1">IFERROR(IF(T_CALC[[#This Row],[DAY]]="","",IF(AND(T_CALC[[#This Row],[DAY]]=C_N_TRADING_DAYS,$L$1&gt;C_MAX_HIST_DT),$N$1,INDEX(_xlfn.ANCHORARRAY($C$3),T_CALC[[#This Row],[DAY]]+1,4))),NA())</f>
        <v>58.6</v>
      </c>
      <c r="O112" cm="1" vm="571">
        <f t="array" aca="1" ref="O112" ca="1">IFERROR(IF(T_CALC[[#This Row],[DAY]]="","",IF(AND(T_CALC[[#This Row],[DAY]]=C_N_TRADING_DAYS,$L$1&gt;C_MAX_HIST_DT),$O$1,INDEX(_xlfn.ANCHORARRAY($C$3),T_CALC[[#This Row],[DAY]]+1,5))),NA())</f>
        <v>58.1</v>
      </c>
      <c r="P112" cm="1" vm="571">
        <f t="array" aca="1" ref="P112" ca="1">IFERROR(IF(T_CALC[[#This Row],[DAY]]="","",IF(AND(T_CALC[[#This Row],[DAY]]=C_N_TRADING_DAYS,$L$1&gt;C_MAX_HIST_DT),$P$1,INDEX(_xlfn.ANCHORARRAY($C$3),T_CALC[[#This Row],[DAY]]+1,6))),NA())</f>
        <v>58.1</v>
      </c>
      <c r="Q112" cm="1" vm="569">
        <f t="array" aca="1" ref="Q112" ca="1">IFERROR(IF(T_CALC[[#This Row],[DAY]]="","",IF(AND(T_CALC[[#This Row],[DAY]]=C_N_TRADING_DAYS,$L$1&gt;C_MAX_HIST_DT),$Q$1,INDEX(_xlfn.ANCHORARRAY($C$3),T_CALC[[#This Row],[DAY]]+1,2))),NA())</f>
        <v>16417207</v>
      </c>
      <c r="R112" s="4" vm="571">
        <f ca="1">IFERROR(IF(I_SRC="Open",T_CALC[[#This Row],[Open]],IF(I_SRC="High",T_CALC[[#This Row],[High]],IF(I_SRC="low",T_CALC[[#This Row],[Low]],IF(I_SRC="Volume",T_CALC[[#This Row],[VOLUME]],T_CALC[[#This Row],[Close]])))),"")</f>
        <v>58.1</v>
      </c>
      <c r="S112" cm="1">
        <f t="array" aca="1" ref="S112" ca="1">IF(T_CALC[[#This Row],[DAY]]="","",IF(T_CALC[[#This Row],[DAY]]&gt;=I_MA_PER,
ROUND(SUMPRODUCT(OFFSET($Y$4,0,0,I_MA_PER),OFFSET(T_CALC[[#This Row],[Value]],-(I_MA_PER-1),0,I_MA_PER))/C_DEN,2),NA()))</f>
        <v>56.55</v>
      </c>
      <c r="T112" s="4" t="str">
        <f ca="1">IF(T_CALC[[#This Row],[DAY]]="","",IF(T_CALC[[#This Row],[DAY]]&gt;=I_MA_PER,IF(AND(T_CALC[[#This Row],[Value]]&gt;T_CALC[[#This Row],[WMA]],R111&lt;=S111),"Buy",IF(AND(T_CALC[[#This Row],[Value]]&lt;T_CALC[[#This Row],[WMA]],R111&gt;=S111),"Sell","")),NA()))</f>
        <v/>
      </c>
      <c r="U112" s="4">
        <f ca="1">IFERROR(IF(T_CALC[[#This Row],[Signal]]="Buy",T_CALC[[#This Row],[Value]],-10000),-10000)</f>
        <v>-10000</v>
      </c>
      <c r="V112" s="4">
        <f ca="1">IFERROR(IF(T_CALC[[#This Row],[Signal]]="Sell",T_CALC[[#This Row],[Value]],-10000),-10000)</f>
        <v>-10000</v>
      </c>
      <c r="X112">
        <v>109</v>
      </c>
      <c r="Y112" t="str">
        <f t="shared" si="3"/>
        <v/>
      </c>
    </row>
    <row r="113" spans="2:25" x14ac:dyDescent="0.2">
      <c r="B113">
        <v>110</v>
      </c>
      <c r="C113" vm="572">
        <f ca="1"/>
        <v>42612</v>
      </c>
      <c r="D113" vm="573">
        <f ca="1"/>
        <v>16930185</v>
      </c>
      <c r="E113" vm="574">
        <f ca="1"/>
        <v>57.98</v>
      </c>
      <c r="F113" vm="514">
        <f ca="1"/>
        <v>58.19</v>
      </c>
      <c r="G113" vm="523">
        <f ca="1"/>
        <v>57.61</v>
      </c>
      <c r="H113" vm="552">
        <f ca="1"/>
        <v>57.89</v>
      </c>
      <c r="K113">
        <f ca="1">IF(ROW(T_CALC[[#This Row],[DAY]])-ROW(T_CALC[[#Headers],[DAY]])&gt;C_N_TRADING_DAYS,"",ROW(T_CALC[[#This Row],[DAY]])-ROW(T_CALC[[#Headers],[DAY]]))</f>
        <v>110</v>
      </c>
      <c r="L113" s="2" cm="1" vm="572">
        <f t="array" aca="1" ref="L113" ca="1">IFERROR(IF(T_CALC[[#This Row],[DAY]]="","",IF(AND(T_CALC[[#This Row],[DAY]]=C_N_TRADING_DAYS,$L$1&gt;C_MAX_HIST_DT),$L$1,INDEX(_xlfn.ANCHORARRAY($C$3),T_CALC[[#This Row],[DAY]]+1,1))),NA())</f>
        <v>42612</v>
      </c>
      <c r="M113" cm="1" vm="574">
        <f t="array" aca="1" ref="M113" ca="1">IFERROR(IF(T_CALC[[#This Row],[DAY]]="","",IF(AND(T_CALC[[#This Row],[DAY]]=C_N_TRADING_DAYS,$L$1&gt;C_MAX_HIST_DT),$M$1,INDEX(_xlfn.ANCHORARRAY($C$3),T_CALC[[#This Row],[DAY]]+1,3))),NA())</f>
        <v>57.98</v>
      </c>
      <c r="N113" cm="1" vm="514">
        <f t="array" aca="1" ref="N113" ca="1">IFERROR(IF(T_CALC[[#This Row],[DAY]]="","",IF(AND(T_CALC[[#This Row],[DAY]]=C_N_TRADING_DAYS,$L$1&gt;C_MAX_HIST_DT),$N$1,INDEX(_xlfn.ANCHORARRAY($C$3),T_CALC[[#This Row],[DAY]]+1,4))),NA())</f>
        <v>58.19</v>
      </c>
      <c r="O113" cm="1" vm="523">
        <f t="array" aca="1" ref="O113" ca="1">IFERROR(IF(T_CALC[[#This Row],[DAY]]="","",IF(AND(T_CALC[[#This Row],[DAY]]=C_N_TRADING_DAYS,$L$1&gt;C_MAX_HIST_DT),$O$1,INDEX(_xlfn.ANCHORARRAY($C$3),T_CALC[[#This Row],[DAY]]+1,5))),NA())</f>
        <v>57.61</v>
      </c>
      <c r="P113" cm="1" vm="552">
        <f t="array" aca="1" ref="P113" ca="1">IFERROR(IF(T_CALC[[#This Row],[DAY]]="","",IF(AND(T_CALC[[#This Row],[DAY]]=C_N_TRADING_DAYS,$L$1&gt;C_MAX_HIST_DT),$P$1,INDEX(_xlfn.ANCHORARRAY($C$3),T_CALC[[#This Row],[DAY]]+1,6))),NA())</f>
        <v>57.89</v>
      </c>
      <c r="Q113" cm="1" vm="573">
        <f t="array" aca="1" ref="Q113" ca="1">IFERROR(IF(T_CALC[[#This Row],[DAY]]="","",IF(AND(T_CALC[[#This Row],[DAY]]=C_N_TRADING_DAYS,$L$1&gt;C_MAX_HIST_DT),$Q$1,INDEX(_xlfn.ANCHORARRAY($C$3),T_CALC[[#This Row],[DAY]]+1,2))),NA())</f>
        <v>16930185</v>
      </c>
      <c r="R113" s="4" vm="552">
        <f ca="1">IFERROR(IF(I_SRC="Open",T_CALC[[#This Row],[Open]],IF(I_SRC="High",T_CALC[[#This Row],[High]],IF(I_SRC="low",T_CALC[[#This Row],[Low]],IF(I_SRC="Volume",T_CALC[[#This Row],[VOLUME]],T_CALC[[#This Row],[Close]])))),"")</f>
        <v>57.89</v>
      </c>
      <c r="S113" cm="1">
        <f t="array" aca="1" ref="S113" ca="1">IF(T_CALC[[#This Row],[DAY]]="","",IF(T_CALC[[#This Row],[DAY]]&gt;=I_MA_PER,
ROUND(SUMPRODUCT(OFFSET($Y$4,0,0,I_MA_PER),OFFSET(T_CALC[[#This Row],[Value]],-(I_MA_PER-1),0,I_MA_PER))/C_DEN,2),NA()))</f>
        <v>56.67</v>
      </c>
      <c r="T113" s="4" t="str">
        <f ca="1">IF(T_CALC[[#This Row],[DAY]]="","",IF(T_CALC[[#This Row],[DAY]]&gt;=I_MA_PER,IF(AND(T_CALC[[#This Row],[Value]]&gt;T_CALC[[#This Row],[WMA]],R112&lt;=S112),"Buy",IF(AND(T_CALC[[#This Row],[Value]]&lt;T_CALC[[#This Row],[WMA]],R112&gt;=S112),"Sell","")),NA()))</f>
        <v/>
      </c>
      <c r="U113" s="4">
        <f ca="1">IFERROR(IF(T_CALC[[#This Row],[Signal]]="Buy",T_CALC[[#This Row],[Value]],-10000),-10000)</f>
        <v>-10000</v>
      </c>
      <c r="V113" s="4">
        <f ca="1">IFERROR(IF(T_CALC[[#This Row],[Signal]]="Sell",T_CALC[[#This Row],[Value]],-10000),-10000)</f>
        <v>-10000</v>
      </c>
      <c r="X113">
        <v>110</v>
      </c>
      <c r="Y113" t="str">
        <f t="shared" si="3"/>
        <v/>
      </c>
    </row>
    <row r="114" spans="2:25" x14ac:dyDescent="0.2">
      <c r="B114">
        <v>111</v>
      </c>
      <c r="C114" vm="575">
        <f ca="1"/>
        <v>42613</v>
      </c>
      <c r="D114" vm="576">
        <f ca="1"/>
        <v>20860269</v>
      </c>
      <c r="E114" vm="486">
        <f ca="1"/>
        <v>57.65</v>
      </c>
      <c r="F114" vm="555">
        <f ca="1"/>
        <v>57.8</v>
      </c>
      <c r="G114" vm="577">
        <f ca="1"/>
        <v>57.3</v>
      </c>
      <c r="H114" vm="578">
        <f ca="1"/>
        <v>57.46</v>
      </c>
      <c r="K114">
        <f ca="1">IF(ROW(T_CALC[[#This Row],[DAY]])-ROW(T_CALC[[#Headers],[DAY]])&gt;C_N_TRADING_DAYS,"",ROW(T_CALC[[#This Row],[DAY]])-ROW(T_CALC[[#Headers],[DAY]]))</f>
        <v>111</v>
      </c>
      <c r="L114" s="2" cm="1" vm="575">
        <f t="array" aca="1" ref="L114" ca="1">IFERROR(IF(T_CALC[[#This Row],[DAY]]="","",IF(AND(T_CALC[[#This Row],[DAY]]=C_N_TRADING_DAYS,$L$1&gt;C_MAX_HIST_DT),$L$1,INDEX(_xlfn.ANCHORARRAY($C$3),T_CALC[[#This Row],[DAY]]+1,1))),NA())</f>
        <v>42613</v>
      </c>
      <c r="M114" cm="1" vm="486">
        <f t="array" aca="1" ref="M114" ca="1">IFERROR(IF(T_CALC[[#This Row],[DAY]]="","",IF(AND(T_CALC[[#This Row],[DAY]]=C_N_TRADING_DAYS,$L$1&gt;C_MAX_HIST_DT),$M$1,INDEX(_xlfn.ANCHORARRAY($C$3),T_CALC[[#This Row],[DAY]]+1,3))),NA())</f>
        <v>57.65</v>
      </c>
      <c r="N114" cm="1" vm="555">
        <f t="array" aca="1" ref="N114" ca="1">IFERROR(IF(T_CALC[[#This Row],[DAY]]="","",IF(AND(T_CALC[[#This Row],[DAY]]=C_N_TRADING_DAYS,$L$1&gt;C_MAX_HIST_DT),$N$1,INDEX(_xlfn.ANCHORARRAY($C$3),T_CALC[[#This Row],[DAY]]+1,4))),NA())</f>
        <v>57.8</v>
      </c>
      <c r="O114" cm="1" vm="577">
        <f t="array" aca="1" ref="O114" ca="1">IFERROR(IF(T_CALC[[#This Row],[DAY]]="","",IF(AND(T_CALC[[#This Row],[DAY]]=C_N_TRADING_DAYS,$L$1&gt;C_MAX_HIST_DT),$O$1,INDEX(_xlfn.ANCHORARRAY($C$3),T_CALC[[#This Row],[DAY]]+1,5))),NA())</f>
        <v>57.3</v>
      </c>
      <c r="P114" cm="1" vm="578">
        <f t="array" aca="1" ref="P114" ca="1">IFERROR(IF(T_CALC[[#This Row],[DAY]]="","",IF(AND(T_CALC[[#This Row],[DAY]]=C_N_TRADING_DAYS,$L$1&gt;C_MAX_HIST_DT),$P$1,INDEX(_xlfn.ANCHORARRAY($C$3),T_CALC[[#This Row],[DAY]]+1,6))),NA())</f>
        <v>57.46</v>
      </c>
      <c r="Q114" cm="1" vm="576">
        <f t="array" aca="1" ref="Q114" ca="1">IFERROR(IF(T_CALC[[#This Row],[DAY]]="","",IF(AND(T_CALC[[#This Row],[DAY]]=C_N_TRADING_DAYS,$L$1&gt;C_MAX_HIST_DT),$Q$1,INDEX(_xlfn.ANCHORARRAY($C$3),T_CALC[[#This Row],[DAY]]+1,2))),NA())</f>
        <v>20860269</v>
      </c>
      <c r="R114" s="4" vm="578">
        <f ca="1">IFERROR(IF(I_SRC="Open",T_CALC[[#This Row],[Open]],IF(I_SRC="High",T_CALC[[#This Row],[High]],IF(I_SRC="low",T_CALC[[#This Row],[Low]],IF(I_SRC="Volume",T_CALC[[#This Row],[VOLUME]],T_CALC[[#This Row],[Close]])))),"")</f>
        <v>57.46</v>
      </c>
      <c r="S114" cm="1">
        <f t="array" aca="1" ref="S114" ca="1">IF(T_CALC[[#This Row],[DAY]]="","",IF(T_CALC[[#This Row],[DAY]]&gt;=I_MA_PER,
ROUND(SUMPRODUCT(OFFSET($Y$4,0,0,I_MA_PER),OFFSET(T_CALC[[#This Row],[Value]],-(I_MA_PER-1),0,I_MA_PER))/C_DEN,2),NA()))</f>
        <v>56.76</v>
      </c>
      <c r="T114" s="4" t="str">
        <f ca="1">IF(T_CALC[[#This Row],[DAY]]="","",IF(T_CALC[[#This Row],[DAY]]&gt;=I_MA_PER,IF(AND(T_CALC[[#This Row],[Value]]&gt;T_CALC[[#This Row],[WMA]],R113&lt;=S113),"Buy",IF(AND(T_CALC[[#This Row],[Value]]&lt;T_CALC[[#This Row],[WMA]],R113&gt;=S113),"Sell","")),NA()))</f>
        <v/>
      </c>
      <c r="U114" s="4">
        <f ca="1">IFERROR(IF(T_CALC[[#This Row],[Signal]]="Buy",T_CALC[[#This Row],[Value]],-10000),-10000)</f>
        <v>-10000</v>
      </c>
      <c r="V114" s="4">
        <f ca="1">IFERROR(IF(T_CALC[[#This Row],[Signal]]="Sell",T_CALC[[#This Row],[Value]],-10000),-10000)</f>
        <v>-10000</v>
      </c>
      <c r="X114">
        <v>111</v>
      </c>
      <c r="Y114" t="str">
        <f t="shared" si="3"/>
        <v/>
      </c>
    </row>
    <row r="115" spans="2:25" x14ac:dyDescent="0.2">
      <c r="B115" s="4">
        <v>112</v>
      </c>
      <c r="C115" vm="579">
        <f ca="1"/>
        <v>42614</v>
      </c>
      <c r="D115" vm="580">
        <f ca="1"/>
        <v>26075363</v>
      </c>
      <c r="E115" vm="581">
        <f ca="1"/>
        <v>57.01</v>
      </c>
      <c r="F115" vm="506">
        <f ca="1"/>
        <v>57.82</v>
      </c>
      <c r="G115" vm="581">
        <f ca="1"/>
        <v>57.01</v>
      </c>
      <c r="H115" vm="582">
        <f ca="1"/>
        <v>57.59</v>
      </c>
      <c r="K115">
        <f ca="1">IF(ROW(T_CALC[[#This Row],[DAY]])-ROW(T_CALC[[#Headers],[DAY]])&gt;C_N_TRADING_DAYS,"",ROW(T_CALC[[#This Row],[DAY]])-ROW(T_CALC[[#Headers],[DAY]]))</f>
        <v>112</v>
      </c>
      <c r="L115" s="2" cm="1" vm="579">
        <f t="array" aca="1" ref="L115" ca="1">IFERROR(IF(T_CALC[[#This Row],[DAY]]="","",IF(AND(T_CALC[[#This Row],[DAY]]=C_N_TRADING_DAYS,$L$1&gt;C_MAX_HIST_DT),$L$1,INDEX(_xlfn.ANCHORARRAY($C$3),T_CALC[[#This Row],[DAY]]+1,1))),NA())</f>
        <v>42614</v>
      </c>
      <c r="M115" cm="1" vm="581">
        <f t="array" aca="1" ref="M115" ca="1">IFERROR(IF(T_CALC[[#This Row],[DAY]]="","",IF(AND(T_CALC[[#This Row],[DAY]]=C_N_TRADING_DAYS,$L$1&gt;C_MAX_HIST_DT),$M$1,INDEX(_xlfn.ANCHORARRAY($C$3),T_CALC[[#This Row],[DAY]]+1,3))),NA())</f>
        <v>57.01</v>
      </c>
      <c r="N115" cm="1" vm="506">
        <f t="array" aca="1" ref="N115" ca="1">IFERROR(IF(T_CALC[[#This Row],[DAY]]="","",IF(AND(T_CALC[[#This Row],[DAY]]=C_N_TRADING_DAYS,$L$1&gt;C_MAX_HIST_DT),$N$1,INDEX(_xlfn.ANCHORARRAY($C$3),T_CALC[[#This Row],[DAY]]+1,4))),NA())</f>
        <v>57.82</v>
      </c>
      <c r="O115" cm="1" vm="581">
        <f t="array" aca="1" ref="O115" ca="1">IFERROR(IF(T_CALC[[#This Row],[DAY]]="","",IF(AND(T_CALC[[#This Row],[DAY]]=C_N_TRADING_DAYS,$L$1&gt;C_MAX_HIST_DT),$O$1,INDEX(_xlfn.ANCHORARRAY($C$3),T_CALC[[#This Row],[DAY]]+1,5))),NA())</f>
        <v>57.01</v>
      </c>
      <c r="P115" cm="1" vm="582">
        <f t="array" aca="1" ref="P115" ca="1">IFERROR(IF(T_CALC[[#This Row],[DAY]]="","",IF(AND(T_CALC[[#This Row],[DAY]]=C_N_TRADING_DAYS,$L$1&gt;C_MAX_HIST_DT),$P$1,INDEX(_xlfn.ANCHORARRAY($C$3),T_CALC[[#This Row],[DAY]]+1,6))),NA())</f>
        <v>57.59</v>
      </c>
      <c r="Q115" cm="1" vm="580">
        <f t="array" aca="1" ref="Q115" ca="1">IFERROR(IF(T_CALC[[#This Row],[DAY]]="","",IF(AND(T_CALC[[#This Row],[DAY]]=C_N_TRADING_DAYS,$L$1&gt;C_MAX_HIST_DT),$Q$1,INDEX(_xlfn.ANCHORARRAY($C$3),T_CALC[[#This Row],[DAY]]+1,2))),NA())</f>
        <v>26075363</v>
      </c>
      <c r="R115" s="4" vm="582">
        <f ca="1">IFERROR(IF(I_SRC="Open",T_CALC[[#This Row],[Open]],IF(I_SRC="High",T_CALC[[#This Row],[High]],IF(I_SRC="low",T_CALC[[#This Row],[Low]],IF(I_SRC="Volume",T_CALC[[#This Row],[VOLUME]],T_CALC[[#This Row],[Close]])))),"")</f>
        <v>57.59</v>
      </c>
      <c r="S115" cm="1">
        <f t="array" aca="1" ref="S115" ca="1">IF(T_CALC[[#This Row],[DAY]]="","",IF(T_CALC[[#This Row],[DAY]]&gt;=I_MA_PER,
ROUND(SUMPRODUCT(OFFSET($Y$4,0,0,I_MA_PER),OFFSET(T_CALC[[#This Row],[Value]],-(I_MA_PER-1),0,I_MA_PER))/C_DEN,2),NA()))</f>
        <v>56.85</v>
      </c>
      <c r="T115" s="4" t="str">
        <f ca="1">IF(T_CALC[[#This Row],[DAY]]="","",IF(T_CALC[[#This Row],[DAY]]&gt;=I_MA_PER,IF(AND(T_CALC[[#This Row],[Value]]&gt;T_CALC[[#This Row],[WMA]],R114&lt;=S114),"Buy",IF(AND(T_CALC[[#This Row],[Value]]&lt;T_CALC[[#This Row],[WMA]],R114&gt;=S114),"Sell","")),NA()))</f>
        <v/>
      </c>
      <c r="U115" s="4">
        <f ca="1">IFERROR(IF(T_CALC[[#This Row],[Signal]]="Buy",T_CALC[[#This Row],[Value]],-10000),-10000)</f>
        <v>-10000</v>
      </c>
      <c r="V115" s="4">
        <f ca="1">IFERROR(IF(T_CALC[[#This Row],[Signal]]="Sell",T_CALC[[#This Row],[Value]],-10000),-10000)</f>
        <v>-10000</v>
      </c>
      <c r="X115">
        <v>112</v>
      </c>
      <c r="Y115" t="str">
        <f t="shared" si="3"/>
        <v/>
      </c>
    </row>
    <row r="116" spans="2:25" x14ac:dyDescent="0.2">
      <c r="B116">
        <v>113</v>
      </c>
      <c r="C116" vm="583">
        <f ca="1"/>
        <v>42615</v>
      </c>
      <c r="D116" vm="584">
        <f ca="1"/>
        <v>18900489</v>
      </c>
      <c r="E116" vm="546">
        <f ca="1"/>
        <v>57.67</v>
      </c>
      <c r="F116" vm="514">
        <f ca="1"/>
        <v>58.19</v>
      </c>
      <c r="G116" vm="534">
        <f ca="1"/>
        <v>57.42</v>
      </c>
      <c r="H116" vm="546">
        <f ca="1"/>
        <v>57.67</v>
      </c>
      <c r="K116">
        <f ca="1">IF(ROW(T_CALC[[#This Row],[DAY]])-ROW(T_CALC[[#Headers],[DAY]])&gt;C_N_TRADING_DAYS,"",ROW(T_CALC[[#This Row],[DAY]])-ROW(T_CALC[[#Headers],[DAY]]))</f>
        <v>113</v>
      </c>
      <c r="L116" s="2" cm="1" vm="583">
        <f t="array" aca="1" ref="L116" ca="1">IFERROR(IF(T_CALC[[#This Row],[DAY]]="","",IF(AND(T_CALC[[#This Row],[DAY]]=C_N_TRADING_DAYS,$L$1&gt;C_MAX_HIST_DT),$L$1,INDEX(_xlfn.ANCHORARRAY($C$3),T_CALC[[#This Row],[DAY]]+1,1))),NA())</f>
        <v>42615</v>
      </c>
      <c r="M116" cm="1" vm="546">
        <f t="array" aca="1" ref="M116" ca="1">IFERROR(IF(T_CALC[[#This Row],[DAY]]="","",IF(AND(T_CALC[[#This Row],[DAY]]=C_N_TRADING_DAYS,$L$1&gt;C_MAX_HIST_DT),$M$1,INDEX(_xlfn.ANCHORARRAY($C$3),T_CALC[[#This Row],[DAY]]+1,3))),NA())</f>
        <v>57.67</v>
      </c>
      <c r="N116" cm="1" vm="514">
        <f t="array" aca="1" ref="N116" ca="1">IFERROR(IF(T_CALC[[#This Row],[DAY]]="","",IF(AND(T_CALC[[#This Row],[DAY]]=C_N_TRADING_DAYS,$L$1&gt;C_MAX_HIST_DT),$N$1,INDEX(_xlfn.ANCHORARRAY($C$3),T_CALC[[#This Row],[DAY]]+1,4))),NA())</f>
        <v>58.19</v>
      </c>
      <c r="O116" cm="1" vm="534">
        <f t="array" aca="1" ref="O116" ca="1">IFERROR(IF(T_CALC[[#This Row],[DAY]]="","",IF(AND(T_CALC[[#This Row],[DAY]]=C_N_TRADING_DAYS,$L$1&gt;C_MAX_HIST_DT),$O$1,INDEX(_xlfn.ANCHORARRAY($C$3),T_CALC[[#This Row],[DAY]]+1,5))),NA())</f>
        <v>57.42</v>
      </c>
      <c r="P116" cm="1" vm="546">
        <f t="array" aca="1" ref="P116" ca="1">IFERROR(IF(T_CALC[[#This Row],[DAY]]="","",IF(AND(T_CALC[[#This Row],[DAY]]=C_N_TRADING_DAYS,$L$1&gt;C_MAX_HIST_DT),$P$1,INDEX(_xlfn.ANCHORARRAY($C$3),T_CALC[[#This Row],[DAY]]+1,6))),NA())</f>
        <v>57.67</v>
      </c>
      <c r="Q116" cm="1" vm="584">
        <f t="array" aca="1" ref="Q116" ca="1">IFERROR(IF(T_CALC[[#This Row],[DAY]]="","",IF(AND(T_CALC[[#This Row],[DAY]]=C_N_TRADING_DAYS,$L$1&gt;C_MAX_HIST_DT),$Q$1,INDEX(_xlfn.ANCHORARRAY($C$3),T_CALC[[#This Row],[DAY]]+1,2))),NA())</f>
        <v>18900489</v>
      </c>
      <c r="R116" s="4" vm="546">
        <f ca="1">IFERROR(IF(I_SRC="Open",T_CALC[[#This Row],[Open]],IF(I_SRC="High",T_CALC[[#This Row],[High]],IF(I_SRC="low",T_CALC[[#This Row],[Low]],IF(I_SRC="Volume",T_CALC[[#This Row],[VOLUME]],T_CALC[[#This Row],[Close]])))),"")</f>
        <v>57.67</v>
      </c>
      <c r="S116" cm="1">
        <f t="array" aca="1" ref="S116" ca="1">IF(T_CALC[[#This Row],[DAY]]="","",IF(T_CALC[[#This Row],[DAY]]&gt;=I_MA_PER,
ROUND(SUMPRODUCT(OFFSET($Y$4,0,0,I_MA_PER),OFFSET(T_CALC[[#This Row],[Value]],-(I_MA_PER-1),0,I_MA_PER))/C_DEN,2),NA()))</f>
        <v>56.94</v>
      </c>
      <c r="T116" s="4" t="str">
        <f ca="1">IF(T_CALC[[#This Row],[DAY]]="","",IF(T_CALC[[#This Row],[DAY]]&gt;=I_MA_PER,IF(AND(T_CALC[[#This Row],[Value]]&gt;T_CALC[[#This Row],[WMA]],R115&lt;=S115),"Buy",IF(AND(T_CALC[[#This Row],[Value]]&lt;T_CALC[[#This Row],[WMA]],R115&gt;=S115),"Sell","")),NA()))</f>
        <v/>
      </c>
      <c r="U116" s="4">
        <f ca="1">IFERROR(IF(T_CALC[[#This Row],[Signal]]="Buy",T_CALC[[#This Row],[Value]],-10000),-10000)</f>
        <v>-10000</v>
      </c>
      <c r="V116" s="4">
        <f ca="1">IFERROR(IF(T_CALC[[#This Row],[Signal]]="Sell",T_CALC[[#This Row],[Value]],-10000),-10000)</f>
        <v>-10000</v>
      </c>
      <c r="X116">
        <v>113</v>
      </c>
      <c r="Y116" t="str">
        <f t="shared" si="3"/>
        <v/>
      </c>
    </row>
    <row r="117" spans="2:25" x14ac:dyDescent="0.2">
      <c r="B117">
        <v>114</v>
      </c>
      <c r="C117" vm="585">
        <f ca="1"/>
        <v>42619</v>
      </c>
      <c r="D117" vm="586">
        <f ca="1"/>
        <v>16278416</v>
      </c>
      <c r="E117" vm="494">
        <f ca="1"/>
        <v>57.78</v>
      </c>
      <c r="F117" vm="555">
        <f ca="1"/>
        <v>57.8</v>
      </c>
      <c r="G117" vm="587">
        <f ca="1"/>
        <v>57.21</v>
      </c>
      <c r="H117" vm="523">
        <f ca="1"/>
        <v>57.61</v>
      </c>
      <c r="K117">
        <f ca="1">IF(ROW(T_CALC[[#This Row],[DAY]])-ROW(T_CALC[[#Headers],[DAY]])&gt;C_N_TRADING_DAYS,"",ROW(T_CALC[[#This Row],[DAY]])-ROW(T_CALC[[#Headers],[DAY]]))</f>
        <v>114</v>
      </c>
      <c r="L117" s="2" cm="1" vm="585">
        <f t="array" aca="1" ref="L117" ca="1">IFERROR(IF(T_CALC[[#This Row],[DAY]]="","",IF(AND(T_CALC[[#This Row],[DAY]]=C_N_TRADING_DAYS,$L$1&gt;C_MAX_HIST_DT),$L$1,INDEX(_xlfn.ANCHORARRAY($C$3),T_CALC[[#This Row],[DAY]]+1,1))),NA())</f>
        <v>42619</v>
      </c>
      <c r="M117" cm="1" vm="494">
        <f t="array" aca="1" ref="M117" ca="1">IFERROR(IF(T_CALC[[#This Row],[DAY]]="","",IF(AND(T_CALC[[#This Row],[DAY]]=C_N_TRADING_DAYS,$L$1&gt;C_MAX_HIST_DT),$M$1,INDEX(_xlfn.ANCHORARRAY($C$3),T_CALC[[#This Row],[DAY]]+1,3))),NA())</f>
        <v>57.78</v>
      </c>
      <c r="N117" cm="1" vm="555">
        <f t="array" aca="1" ref="N117" ca="1">IFERROR(IF(T_CALC[[#This Row],[DAY]]="","",IF(AND(T_CALC[[#This Row],[DAY]]=C_N_TRADING_DAYS,$L$1&gt;C_MAX_HIST_DT),$N$1,INDEX(_xlfn.ANCHORARRAY($C$3),T_CALC[[#This Row],[DAY]]+1,4))),NA())</f>
        <v>57.8</v>
      </c>
      <c r="O117" cm="1" vm="587">
        <f t="array" aca="1" ref="O117" ca="1">IFERROR(IF(T_CALC[[#This Row],[DAY]]="","",IF(AND(T_CALC[[#This Row],[DAY]]=C_N_TRADING_DAYS,$L$1&gt;C_MAX_HIST_DT),$O$1,INDEX(_xlfn.ANCHORARRAY($C$3),T_CALC[[#This Row],[DAY]]+1,5))),NA())</f>
        <v>57.21</v>
      </c>
      <c r="P117" cm="1" vm="523">
        <f t="array" aca="1" ref="P117" ca="1">IFERROR(IF(T_CALC[[#This Row],[DAY]]="","",IF(AND(T_CALC[[#This Row],[DAY]]=C_N_TRADING_DAYS,$L$1&gt;C_MAX_HIST_DT),$P$1,INDEX(_xlfn.ANCHORARRAY($C$3),T_CALC[[#This Row],[DAY]]+1,6))),NA())</f>
        <v>57.61</v>
      </c>
      <c r="Q117" cm="1" vm="586">
        <f t="array" aca="1" ref="Q117" ca="1">IFERROR(IF(T_CALC[[#This Row],[DAY]]="","",IF(AND(T_CALC[[#This Row],[DAY]]=C_N_TRADING_DAYS,$L$1&gt;C_MAX_HIST_DT),$Q$1,INDEX(_xlfn.ANCHORARRAY($C$3),T_CALC[[#This Row],[DAY]]+1,2))),NA())</f>
        <v>16278416</v>
      </c>
      <c r="R117" s="4" vm="523">
        <f ca="1">IFERROR(IF(I_SRC="Open",T_CALC[[#This Row],[Open]],IF(I_SRC="High",T_CALC[[#This Row],[High]],IF(I_SRC="low",T_CALC[[#This Row],[Low]],IF(I_SRC="Volume",T_CALC[[#This Row],[VOLUME]],T_CALC[[#This Row],[Close]])))),"")</f>
        <v>57.61</v>
      </c>
      <c r="S117" cm="1">
        <f t="array" aca="1" ref="S117" ca="1">IF(T_CALC[[#This Row],[DAY]]="","",IF(T_CALC[[#This Row],[DAY]]&gt;=I_MA_PER,
ROUND(SUMPRODUCT(OFFSET($Y$4,0,0,I_MA_PER),OFFSET(T_CALC[[#This Row],[Value]],-(I_MA_PER-1),0,I_MA_PER))/C_DEN,2),NA()))</f>
        <v>57.03</v>
      </c>
      <c r="T117" s="4" t="str">
        <f ca="1">IF(T_CALC[[#This Row],[DAY]]="","",IF(T_CALC[[#This Row],[DAY]]&gt;=I_MA_PER,IF(AND(T_CALC[[#This Row],[Value]]&gt;T_CALC[[#This Row],[WMA]],R116&lt;=S116),"Buy",IF(AND(T_CALC[[#This Row],[Value]]&lt;T_CALC[[#This Row],[WMA]],R116&gt;=S116),"Sell","")),NA()))</f>
        <v/>
      </c>
      <c r="U117" s="4">
        <f ca="1">IFERROR(IF(T_CALC[[#This Row],[Signal]]="Buy",T_CALC[[#This Row],[Value]],-10000),-10000)</f>
        <v>-10000</v>
      </c>
      <c r="V117" s="4">
        <f ca="1">IFERROR(IF(T_CALC[[#This Row],[Signal]]="Sell",T_CALC[[#This Row],[Value]],-10000),-10000)</f>
        <v>-10000</v>
      </c>
      <c r="X117">
        <v>114</v>
      </c>
      <c r="Y117" t="str">
        <f t="shared" si="3"/>
        <v/>
      </c>
    </row>
    <row r="118" spans="2:25" x14ac:dyDescent="0.2">
      <c r="B118" s="4">
        <v>115</v>
      </c>
      <c r="C118" vm="588">
        <f ca="1"/>
        <v>42620</v>
      </c>
      <c r="D118" vm="589">
        <f ca="1"/>
        <v>17493359</v>
      </c>
      <c r="E118" vm="590">
        <f ca="1"/>
        <v>57.47</v>
      </c>
      <c r="F118" vm="591">
        <f ca="1"/>
        <v>57.84</v>
      </c>
      <c r="G118" vm="592">
        <f ca="1"/>
        <v>57.405000000000001</v>
      </c>
      <c r="H118" vm="593">
        <f ca="1"/>
        <v>57.66</v>
      </c>
      <c r="K118">
        <f ca="1">IF(ROW(T_CALC[[#This Row],[DAY]])-ROW(T_CALC[[#Headers],[DAY]])&gt;C_N_TRADING_DAYS,"",ROW(T_CALC[[#This Row],[DAY]])-ROW(T_CALC[[#Headers],[DAY]]))</f>
        <v>115</v>
      </c>
      <c r="L118" s="2" cm="1" vm="588">
        <f t="array" aca="1" ref="L118" ca="1">IFERROR(IF(T_CALC[[#This Row],[DAY]]="","",IF(AND(T_CALC[[#This Row],[DAY]]=C_N_TRADING_DAYS,$L$1&gt;C_MAX_HIST_DT),$L$1,INDEX(_xlfn.ANCHORARRAY($C$3),T_CALC[[#This Row],[DAY]]+1,1))),NA())</f>
        <v>42620</v>
      </c>
      <c r="M118" cm="1" vm="590">
        <f t="array" aca="1" ref="M118" ca="1">IFERROR(IF(T_CALC[[#This Row],[DAY]]="","",IF(AND(T_CALC[[#This Row],[DAY]]=C_N_TRADING_DAYS,$L$1&gt;C_MAX_HIST_DT),$M$1,INDEX(_xlfn.ANCHORARRAY($C$3),T_CALC[[#This Row],[DAY]]+1,3))),NA())</f>
        <v>57.47</v>
      </c>
      <c r="N118" cm="1" vm="591">
        <f t="array" aca="1" ref="N118" ca="1">IFERROR(IF(T_CALC[[#This Row],[DAY]]="","",IF(AND(T_CALC[[#This Row],[DAY]]=C_N_TRADING_DAYS,$L$1&gt;C_MAX_HIST_DT),$N$1,INDEX(_xlfn.ANCHORARRAY($C$3),T_CALC[[#This Row],[DAY]]+1,4))),NA())</f>
        <v>57.84</v>
      </c>
      <c r="O118" cm="1" vm="592">
        <f t="array" aca="1" ref="O118" ca="1">IFERROR(IF(T_CALC[[#This Row],[DAY]]="","",IF(AND(T_CALC[[#This Row],[DAY]]=C_N_TRADING_DAYS,$L$1&gt;C_MAX_HIST_DT),$O$1,INDEX(_xlfn.ANCHORARRAY($C$3),T_CALC[[#This Row],[DAY]]+1,5))),NA())</f>
        <v>57.405000000000001</v>
      </c>
      <c r="P118" cm="1" vm="593">
        <f t="array" aca="1" ref="P118" ca="1">IFERROR(IF(T_CALC[[#This Row],[DAY]]="","",IF(AND(T_CALC[[#This Row],[DAY]]=C_N_TRADING_DAYS,$L$1&gt;C_MAX_HIST_DT),$P$1,INDEX(_xlfn.ANCHORARRAY($C$3),T_CALC[[#This Row],[DAY]]+1,6))),NA())</f>
        <v>57.66</v>
      </c>
      <c r="Q118" cm="1" vm="589">
        <f t="array" aca="1" ref="Q118" ca="1">IFERROR(IF(T_CALC[[#This Row],[DAY]]="","",IF(AND(T_CALC[[#This Row],[DAY]]=C_N_TRADING_DAYS,$L$1&gt;C_MAX_HIST_DT),$Q$1,INDEX(_xlfn.ANCHORARRAY($C$3),T_CALC[[#This Row],[DAY]]+1,2))),NA())</f>
        <v>17493359</v>
      </c>
      <c r="R118" s="4" vm="593">
        <f ca="1">IFERROR(IF(I_SRC="Open",T_CALC[[#This Row],[Open]],IF(I_SRC="High",T_CALC[[#This Row],[High]],IF(I_SRC="low",T_CALC[[#This Row],[Low]],IF(I_SRC="Volume",T_CALC[[#This Row],[VOLUME]],T_CALC[[#This Row],[Close]])))),"")</f>
        <v>57.66</v>
      </c>
      <c r="S118" cm="1">
        <f t="array" aca="1" ref="S118" ca="1">IF(T_CALC[[#This Row],[DAY]]="","",IF(T_CALC[[#This Row],[DAY]]&gt;=I_MA_PER,
ROUND(SUMPRODUCT(OFFSET($Y$4,0,0,I_MA_PER),OFFSET(T_CALC[[#This Row],[Value]],-(I_MA_PER-1),0,I_MA_PER))/C_DEN,2),NA()))</f>
        <v>57.11</v>
      </c>
      <c r="T118" s="4" t="str">
        <f ca="1">IF(T_CALC[[#This Row],[DAY]]="","",IF(T_CALC[[#This Row],[DAY]]&gt;=I_MA_PER,IF(AND(T_CALC[[#This Row],[Value]]&gt;T_CALC[[#This Row],[WMA]],R117&lt;=S117),"Buy",IF(AND(T_CALC[[#This Row],[Value]]&lt;T_CALC[[#This Row],[WMA]],R117&gt;=S117),"Sell","")),NA()))</f>
        <v/>
      </c>
      <c r="U118" s="4">
        <f ca="1">IFERROR(IF(T_CALC[[#This Row],[Signal]]="Buy",T_CALC[[#This Row],[Value]],-10000),-10000)</f>
        <v>-10000</v>
      </c>
      <c r="V118" s="4">
        <f ca="1">IFERROR(IF(T_CALC[[#This Row],[Signal]]="Sell",T_CALC[[#This Row],[Value]],-10000),-10000)</f>
        <v>-10000</v>
      </c>
      <c r="X118">
        <v>115</v>
      </c>
      <c r="Y118" t="str">
        <f t="shared" si="3"/>
        <v/>
      </c>
    </row>
    <row r="119" spans="2:25" x14ac:dyDescent="0.2">
      <c r="B119">
        <v>116</v>
      </c>
      <c r="C119" vm="594">
        <f ca="1"/>
        <v>42621</v>
      </c>
      <c r="D119" vm="595">
        <f ca="1"/>
        <v>20146083</v>
      </c>
      <c r="E119" vm="596">
        <f ca="1"/>
        <v>57.63</v>
      </c>
      <c r="F119" vm="597">
        <f ca="1"/>
        <v>57.79</v>
      </c>
      <c r="G119" vm="598">
        <f ca="1"/>
        <v>57.18</v>
      </c>
      <c r="H119" vm="539">
        <f ca="1"/>
        <v>57.43</v>
      </c>
      <c r="K119">
        <f ca="1">IF(ROW(T_CALC[[#This Row],[DAY]])-ROW(T_CALC[[#Headers],[DAY]])&gt;C_N_TRADING_DAYS,"",ROW(T_CALC[[#This Row],[DAY]])-ROW(T_CALC[[#Headers],[DAY]]))</f>
        <v>116</v>
      </c>
      <c r="L119" s="2" cm="1" vm="594">
        <f t="array" aca="1" ref="L119" ca="1">IFERROR(IF(T_CALC[[#This Row],[DAY]]="","",IF(AND(T_CALC[[#This Row],[DAY]]=C_N_TRADING_DAYS,$L$1&gt;C_MAX_HIST_DT),$L$1,INDEX(_xlfn.ANCHORARRAY($C$3),T_CALC[[#This Row],[DAY]]+1,1))),NA())</f>
        <v>42621</v>
      </c>
      <c r="M119" cm="1" vm="596">
        <f t="array" aca="1" ref="M119" ca="1">IFERROR(IF(T_CALC[[#This Row],[DAY]]="","",IF(AND(T_CALC[[#This Row],[DAY]]=C_N_TRADING_DAYS,$L$1&gt;C_MAX_HIST_DT),$M$1,INDEX(_xlfn.ANCHORARRAY($C$3),T_CALC[[#This Row],[DAY]]+1,3))),NA())</f>
        <v>57.63</v>
      </c>
      <c r="N119" cm="1" vm="597">
        <f t="array" aca="1" ref="N119" ca="1">IFERROR(IF(T_CALC[[#This Row],[DAY]]="","",IF(AND(T_CALC[[#This Row],[DAY]]=C_N_TRADING_DAYS,$L$1&gt;C_MAX_HIST_DT),$N$1,INDEX(_xlfn.ANCHORARRAY($C$3),T_CALC[[#This Row],[DAY]]+1,4))),NA())</f>
        <v>57.79</v>
      </c>
      <c r="O119" cm="1" vm="598">
        <f t="array" aca="1" ref="O119" ca="1">IFERROR(IF(T_CALC[[#This Row],[DAY]]="","",IF(AND(T_CALC[[#This Row],[DAY]]=C_N_TRADING_DAYS,$L$1&gt;C_MAX_HIST_DT),$O$1,INDEX(_xlfn.ANCHORARRAY($C$3),T_CALC[[#This Row],[DAY]]+1,5))),NA())</f>
        <v>57.18</v>
      </c>
      <c r="P119" cm="1" vm="539">
        <f t="array" aca="1" ref="P119" ca="1">IFERROR(IF(T_CALC[[#This Row],[DAY]]="","",IF(AND(T_CALC[[#This Row],[DAY]]=C_N_TRADING_DAYS,$L$1&gt;C_MAX_HIST_DT),$P$1,INDEX(_xlfn.ANCHORARRAY($C$3),T_CALC[[#This Row],[DAY]]+1,6))),NA())</f>
        <v>57.43</v>
      </c>
      <c r="Q119" cm="1" vm="595">
        <f t="array" aca="1" ref="Q119" ca="1">IFERROR(IF(T_CALC[[#This Row],[DAY]]="","",IF(AND(T_CALC[[#This Row],[DAY]]=C_N_TRADING_DAYS,$L$1&gt;C_MAX_HIST_DT),$Q$1,INDEX(_xlfn.ANCHORARRAY($C$3),T_CALC[[#This Row],[DAY]]+1,2))),NA())</f>
        <v>20146083</v>
      </c>
      <c r="R119" s="4" vm="539">
        <f ca="1">IFERROR(IF(I_SRC="Open",T_CALC[[#This Row],[Open]],IF(I_SRC="High",T_CALC[[#This Row],[High]],IF(I_SRC="low",T_CALC[[#This Row],[Low]],IF(I_SRC="Volume",T_CALC[[#This Row],[VOLUME]],T_CALC[[#This Row],[Close]])))),"")</f>
        <v>57.43</v>
      </c>
      <c r="S119" cm="1">
        <f t="array" aca="1" ref="S119" ca="1">IF(T_CALC[[#This Row],[DAY]]="","",IF(T_CALC[[#This Row],[DAY]]&gt;=I_MA_PER,
ROUND(SUMPRODUCT(OFFSET($Y$4,0,0,I_MA_PER),OFFSET(T_CALC[[#This Row],[Value]],-(I_MA_PER-1),0,I_MA_PER))/C_DEN,2),NA()))</f>
        <v>57.17</v>
      </c>
      <c r="T119" s="4" t="str">
        <f ca="1">IF(T_CALC[[#This Row],[DAY]]="","",IF(T_CALC[[#This Row],[DAY]]&gt;=I_MA_PER,IF(AND(T_CALC[[#This Row],[Value]]&gt;T_CALC[[#This Row],[WMA]],R118&lt;=S118),"Buy",IF(AND(T_CALC[[#This Row],[Value]]&lt;T_CALC[[#This Row],[WMA]],R118&gt;=S118),"Sell","")),NA()))</f>
        <v/>
      </c>
      <c r="U119" s="4">
        <f ca="1">IFERROR(IF(T_CALC[[#This Row],[Signal]]="Buy",T_CALC[[#This Row],[Value]],-10000),-10000)</f>
        <v>-10000</v>
      </c>
      <c r="V119" s="4">
        <f ca="1">IFERROR(IF(T_CALC[[#This Row],[Signal]]="Sell",T_CALC[[#This Row],[Value]],-10000),-10000)</f>
        <v>-10000</v>
      </c>
      <c r="X119">
        <v>116</v>
      </c>
      <c r="Y119" t="str">
        <f t="shared" si="3"/>
        <v/>
      </c>
    </row>
    <row r="120" spans="2:25" x14ac:dyDescent="0.2">
      <c r="B120">
        <v>117</v>
      </c>
      <c r="C120" vm="599">
        <f ca="1"/>
        <v>42622</v>
      </c>
      <c r="D120" vm="600">
        <f ca="1"/>
        <v>35113934</v>
      </c>
      <c r="E120" vm="601">
        <f ca="1"/>
        <v>56.79</v>
      </c>
      <c r="F120" vm="602">
        <f ca="1"/>
        <v>57.52</v>
      </c>
      <c r="G120" vm="457">
        <f ca="1"/>
        <v>56.21</v>
      </c>
      <c r="H120" vm="457">
        <f ca="1"/>
        <v>56.21</v>
      </c>
      <c r="K120">
        <f ca="1">IF(ROW(T_CALC[[#This Row],[DAY]])-ROW(T_CALC[[#Headers],[DAY]])&gt;C_N_TRADING_DAYS,"",ROW(T_CALC[[#This Row],[DAY]])-ROW(T_CALC[[#Headers],[DAY]]))</f>
        <v>117</v>
      </c>
      <c r="L120" s="2" cm="1" vm="599">
        <f t="array" aca="1" ref="L120" ca="1">IFERROR(IF(T_CALC[[#This Row],[DAY]]="","",IF(AND(T_CALC[[#This Row],[DAY]]=C_N_TRADING_DAYS,$L$1&gt;C_MAX_HIST_DT),$L$1,INDEX(_xlfn.ANCHORARRAY($C$3),T_CALC[[#This Row],[DAY]]+1,1))),NA())</f>
        <v>42622</v>
      </c>
      <c r="M120" cm="1" vm="601">
        <f t="array" aca="1" ref="M120" ca="1">IFERROR(IF(T_CALC[[#This Row],[DAY]]="","",IF(AND(T_CALC[[#This Row],[DAY]]=C_N_TRADING_DAYS,$L$1&gt;C_MAX_HIST_DT),$M$1,INDEX(_xlfn.ANCHORARRAY($C$3),T_CALC[[#This Row],[DAY]]+1,3))),NA())</f>
        <v>56.79</v>
      </c>
      <c r="N120" cm="1" vm="602">
        <f t="array" aca="1" ref="N120" ca="1">IFERROR(IF(T_CALC[[#This Row],[DAY]]="","",IF(AND(T_CALC[[#This Row],[DAY]]=C_N_TRADING_DAYS,$L$1&gt;C_MAX_HIST_DT),$N$1,INDEX(_xlfn.ANCHORARRAY($C$3),T_CALC[[#This Row],[DAY]]+1,4))),NA())</f>
        <v>57.52</v>
      </c>
      <c r="O120" cm="1" vm="457">
        <f t="array" aca="1" ref="O120" ca="1">IFERROR(IF(T_CALC[[#This Row],[DAY]]="","",IF(AND(T_CALC[[#This Row],[DAY]]=C_N_TRADING_DAYS,$L$1&gt;C_MAX_HIST_DT),$O$1,INDEX(_xlfn.ANCHORARRAY($C$3),T_CALC[[#This Row],[DAY]]+1,5))),NA())</f>
        <v>56.21</v>
      </c>
      <c r="P120" cm="1" vm="457">
        <f t="array" aca="1" ref="P120" ca="1">IFERROR(IF(T_CALC[[#This Row],[DAY]]="","",IF(AND(T_CALC[[#This Row],[DAY]]=C_N_TRADING_DAYS,$L$1&gt;C_MAX_HIST_DT),$P$1,INDEX(_xlfn.ANCHORARRAY($C$3),T_CALC[[#This Row],[DAY]]+1,6))),NA())</f>
        <v>56.21</v>
      </c>
      <c r="Q120" cm="1" vm="600">
        <f t="array" aca="1" ref="Q120" ca="1">IFERROR(IF(T_CALC[[#This Row],[DAY]]="","",IF(AND(T_CALC[[#This Row],[DAY]]=C_N_TRADING_DAYS,$L$1&gt;C_MAX_HIST_DT),$Q$1,INDEX(_xlfn.ANCHORARRAY($C$3),T_CALC[[#This Row],[DAY]]+1,2))),NA())</f>
        <v>35113934</v>
      </c>
      <c r="R120" s="4" vm="457">
        <f ca="1">IFERROR(IF(I_SRC="Open",T_CALC[[#This Row],[Open]],IF(I_SRC="High",T_CALC[[#This Row],[High]],IF(I_SRC="low",T_CALC[[#This Row],[Low]],IF(I_SRC="Volume",T_CALC[[#This Row],[VOLUME]],T_CALC[[#This Row],[Close]])))),"")</f>
        <v>56.21</v>
      </c>
      <c r="S120" cm="1">
        <f t="array" aca="1" ref="S120" ca="1">IF(T_CALC[[#This Row],[DAY]]="","",IF(T_CALC[[#This Row],[DAY]]&gt;=I_MA_PER,
ROUND(SUMPRODUCT(OFFSET($Y$4,0,0,I_MA_PER),OFFSET(T_CALC[[#This Row],[Value]],-(I_MA_PER-1),0,I_MA_PER))/C_DEN,2),NA()))</f>
        <v>57.18</v>
      </c>
      <c r="T120" s="4" t="str">
        <f ca="1">IF(T_CALC[[#This Row],[DAY]]="","",IF(T_CALC[[#This Row],[DAY]]&gt;=I_MA_PER,IF(AND(T_CALC[[#This Row],[Value]]&gt;T_CALC[[#This Row],[WMA]],R119&lt;=S119),"Buy",IF(AND(T_CALC[[#This Row],[Value]]&lt;T_CALC[[#This Row],[WMA]],R119&gt;=S119),"Sell","")),NA()))</f>
        <v>Sell</v>
      </c>
      <c r="U120" s="4">
        <f ca="1">IFERROR(IF(T_CALC[[#This Row],[Signal]]="Buy",T_CALC[[#This Row],[Value]],-10000),-10000)</f>
        <v>-10000</v>
      </c>
      <c r="V120" s="4" vm="457">
        <f ca="1">IFERROR(IF(T_CALC[[#This Row],[Signal]]="Sell",T_CALC[[#This Row],[Value]],-10000),-10000)</f>
        <v>56.21</v>
      </c>
      <c r="X120">
        <v>117</v>
      </c>
      <c r="Y120" t="str">
        <f t="shared" si="3"/>
        <v/>
      </c>
    </row>
    <row r="121" spans="2:25" x14ac:dyDescent="0.2">
      <c r="B121" s="4">
        <v>118</v>
      </c>
      <c r="C121" vm="603">
        <f ca="1"/>
        <v>42625</v>
      </c>
      <c r="D121" vm="604">
        <f ca="1"/>
        <v>29302962</v>
      </c>
      <c r="E121" vm="454">
        <f ca="1"/>
        <v>56</v>
      </c>
      <c r="F121" vm="605">
        <f ca="1"/>
        <v>57.204999999999998</v>
      </c>
      <c r="G121" vm="27">
        <f ca="1"/>
        <v>55.61</v>
      </c>
      <c r="H121" vm="606">
        <f ca="1"/>
        <v>57.05</v>
      </c>
      <c r="K121">
        <f ca="1">IF(ROW(T_CALC[[#This Row],[DAY]])-ROW(T_CALC[[#Headers],[DAY]])&gt;C_N_TRADING_DAYS,"",ROW(T_CALC[[#This Row],[DAY]])-ROW(T_CALC[[#Headers],[DAY]]))</f>
        <v>118</v>
      </c>
      <c r="L121" s="2" cm="1" vm="603">
        <f t="array" aca="1" ref="L121" ca="1">IFERROR(IF(T_CALC[[#This Row],[DAY]]="","",IF(AND(T_CALC[[#This Row],[DAY]]=C_N_TRADING_DAYS,$L$1&gt;C_MAX_HIST_DT),$L$1,INDEX(_xlfn.ANCHORARRAY($C$3),T_CALC[[#This Row],[DAY]]+1,1))),NA())</f>
        <v>42625</v>
      </c>
      <c r="M121" cm="1" vm="454">
        <f t="array" aca="1" ref="M121" ca="1">IFERROR(IF(T_CALC[[#This Row],[DAY]]="","",IF(AND(T_CALC[[#This Row],[DAY]]=C_N_TRADING_DAYS,$L$1&gt;C_MAX_HIST_DT),$M$1,INDEX(_xlfn.ANCHORARRAY($C$3),T_CALC[[#This Row],[DAY]]+1,3))),NA())</f>
        <v>56</v>
      </c>
      <c r="N121" cm="1" vm="605">
        <f t="array" aca="1" ref="N121" ca="1">IFERROR(IF(T_CALC[[#This Row],[DAY]]="","",IF(AND(T_CALC[[#This Row],[DAY]]=C_N_TRADING_DAYS,$L$1&gt;C_MAX_HIST_DT),$N$1,INDEX(_xlfn.ANCHORARRAY($C$3),T_CALC[[#This Row],[DAY]]+1,4))),NA())</f>
        <v>57.204999999999998</v>
      </c>
      <c r="O121" cm="1" vm="27">
        <f t="array" aca="1" ref="O121" ca="1">IFERROR(IF(T_CALC[[#This Row],[DAY]]="","",IF(AND(T_CALC[[#This Row],[DAY]]=C_N_TRADING_DAYS,$L$1&gt;C_MAX_HIST_DT),$O$1,INDEX(_xlfn.ANCHORARRAY($C$3),T_CALC[[#This Row],[DAY]]+1,5))),NA())</f>
        <v>55.61</v>
      </c>
      <c r="P121" cm="1" vm="606">
        <f t="array" aca="1" ref="P121" ca="1">IFERROR(IF(T_CALC[[#This Row],[DAY]]="","",IF(AND(T_CALC[[#This Row],[DAY]]=C_N_TRADING_DAYS,$L$1&gt;C_MAX_HIST_DT),$P$1,INDEX(_xlfn.ANCHORARRAY($C$3),T_CALC[[#This Row],[DAY]]+1,6))),NA())</f>
        <v>57.05</v>
      </c>
      <c r="Q121" cm="1" vm="604">
        <f t="array" aca="1" ref="Q121" ca="1">IFERROR(IF(T_CALC[[#This Row],[DAY]]="","",IF(AND(T_CALC[[#This Row],[DAY]]=C_N_TRADING_DAYS,$L$1&gt;C_MAX_HIST_DT),$Q$1,INDEX(_xlfn.ANCHORARRAY($C$3),T_CALC[[#This Row],[DAY]]+1,2))),NA())</f>
        <v>29302962</v>
      </c>
      <c r="R121" s="4" vm="606">
        <f ca="1">IFERROR(IF(I_SRC="Open",T_CALC[[#This Row],[Open]],IF(I_SRC="High",T_CALC[[#This Row],[High]],IF(I_SRC="low",T_CALC[[#This Row],[Low]],IF(I_SRC="Volume",T_CALC[[#This Row],[VOLUME]],T_CALC[[#This Row],[Close]])))),"")</f>
        <v>57.05</v>
      </c>
      <c r="S121" cm="1">
        <f t="array" aca="1" ref="S121" ca="1">IF(T_CALC[[#This Row],[DAY]]="","",IF(T_CALC[[#This Row],[DAY]]&gt;=I_MA_PER,
ROUND(SUMPRODUCT(OFFSET($Y$4,0,0,I_MA_PER),OFFSET(T_CALC[[#This Row],[Value]],-(I_MA_PER-1),0,I_MA_PER))/C_DEN,2),NA()))</f>
        <v>57.22</v>
      </c>
      <c r="T121" s="4" t="str">
        <f ca="1">IF(T_CALC[[#This Row],[DAY]]="","",IF(T_CALC[[#This Row],[DAY]]&gt;=I_MA_PER,IF(AND(T_CALC[[#This Row],[Value]]&gt;T_CALC[[#This Row],[WMA]],R120&lt;=S120),"Buy",IF(AND(T_CALC[[#This Row],[Value]]&lt;T_CALC[[#This Row],[WMA]],R120&gt;=S120),"Sell","")),NA()))</f>
        <v/>
      </c>
      <c r="U121" s="4">
        <f ca="1">IFERROR(IF(T_CALC[[#This Row],[Signal]]="Buy",T_CALC[[#This Row],[Value]],-10000),-10000)</f>
        <v>-10000</v>
      </c>
      <c r="V121" s="4">
        <f ca="1">IFERROR(IF(T_CALC[[#This Row],[Signal]]="Sell",T_CALC[[#This Row],[Value]],-10000),-10000)</f>
        <v>-10000</v>
      </c>
      <c r="X121">
        <v>118</v>
      </c>
      <c r="Y121" t="str">
        <f t="shared" si="3"/>
        <v/>
      </c>
    </row>
    <row r="122" spans="2:25" x14ac:dyDescent="0.2">
      <c r="B122">
        <v>119</v>
      </c>
      <c r="C122" vm="607">
        <f ca="1"/>
        <v>42626</v>
      </c>
      <c r="D122" vm="608">
        <f ca="1"/>
        <v>30130213</v>
      </c>
      <c r="E122" vm="101">
        <f ca="1"/>
        <v>56.5</v>
      </c>
      <c r="F122" vm="609">
        <f ca="1"/>
        <v>56.65</v>
      </c>
      <c r="G122" vm="461">
        <f ca="1"/>
        <v>56.05</v>
      </c>
      <c r="H122" vm="610">
        <f ca="1"/>
        <v>56.53</v>
      </c>
      <c r="K122">
        <f ca="1">IF(ROW(T_CALC[[#This Row],[DAY]])-ROW(T_CALC[[#Headers],[DAY]])&gt;C_N_TRADING_DAYS,"",ROW(T_CALC[[#This Row],[DAY]])-ROW(T_CALC[[#Headers],[DAY]]))</f>
        <v>119</v>
      </c>
      <c r="L122" s="2" cm="1" vm="607">
        <f t="array" aca="1" ref="L122" ca="1">IFERROR(IF(T_CALC[[#This Row],[DAY]]="","",IF(AND(T_CALC[[#This Row],[DAY]]=C_N_TRADING_DAYS,$L$1&gt;C_MAX_HIST_DT),$L$1,INDEX(_xlfn.ANCHORARRAY($C$3),T_CALC[[#This Row],[DAY]]+1,1))),NA())</f>
        <v>42626</v>
      </c>
      <c r="M122" cm="1" vm="101">
        <f t="array" aca="1" ref="M122" ca="1">IFERROR(IF(T_CALC[[#This Row],[DAY]]="","",IF(AND(T_CALC[[#This Row],[DAY]]=C_N_TRADING_DAYS,$L$1&gt;C_MAX_HIST_DT),$M$1,INDEX(_xlfn.ANCHORARRAY($C$3),T_CALC[[#This Row],[DAY]]+1,3))),NA())</f>
        <v>56.5</v>
      </c>
      <c r="N122" cm="1" vm="609">
        <f t="array" aca="1" ref="N122" ca="1">IFERROR(IF(T_CALC[[#This Row],[DAY]]="","",IF(AND(T_CALC[[#This Row],[DAY]]=C_N_TRADING_DAYS,$L$1&gt;C_MAX_HIST_DT),$N$1,INDEX(_xlfn.ANCHORARRAY($C$3),T_CALC[[#This Row],[DAY]]+1,4))),NA())</f>
        <v>56.65</v>
      </c>
      <c r="O122" cm="1" vm="461">
        <f t="array" aca="1" ref="O122" ca="1">IFERROR(IF(T_CALC[[#This Row],[DAY]]="","",IF(AND(T_CALC[[#This Row],[DAY]]=C_N_TRADING_DAYS,$L$1&gt;C_MAX_HIST_DT),$O$1,INDEX(_xlfn.ANCHORARRAY($C$3),T_CALC[[#This Row],[DAY]]+1,5))),NA())</f>
        <v>56.05</v>
      </c>
      <c r="P122" cm="1" vm="610">
        <f t="array" aca="1" ref="P122" ca="1">IFERROR(IF(T_CALC[[#This Row],[DAY]]="","",IF(AND(T_CALC[[#This Row],[DAY]]=C_N_TRADING_DAYS,$L$1&gt;C_MAX_HIST_DT),$P$1,INDEX(_xlfn.ANCHORARRAY($C$3),T_CALC[[#This Row],[DAY]]+1,6))),NA())</f>
        <v>56.53</v>
      </c>
      <c r="Q122" cm="1" vm="608">
        <f t="array" aca="1" ref="Q122" ca="1">IFERROR(IF(T_CALC[[#This Row],[DAY]]="","",IF(AND(T_CALC[[#This Row],[DAY]]=C_N_TRADING_DAYS,$L$1&gt;C_MAX_HIST_DT),$Q$1,INDEX(_xlfn.ANCHORARRAY($C$3),T_CALC[[#This Row],[DAY]]+1,2))),NA())</f>
        <v>30130213</v>
      </c>
      <c r="R122" s="4" vm="610">
        <f ca="1">IFERROR(IF(I_SRC="Open",T_CALC[[#This Row],[Open]],IF(I_SRC="High",T_CALC[[#This Row],[High]],IF(I_SRC="low",T_CALC[[#This Row],[Low]],IF(I_SRC="Volume",T_CALC[[#This Row],[VOLUME]],T_CALC[[#This Row],[Close]])))),"")</f>
        <v>56.53</v>
      </c>
      <c r="S122" cm="1">
        <f t="array" aca="1" ref="S122" ca="1">IF(T_CALC[[#This Row],[DAY]]="","",IF(T_CALC[[#This Row],[DAY]]&gt;=I_MA_PER,
ROUND(SUMPRODUCT(OFFSET($Y$4,0,0,I_MA_PER),OFFSET(T_CALC[[#This Row],[Value]],-(I_MA_PER-1),0,I_MA_PER))/C_DEN,2),NA()))</f>
        <v>57.23</v>
      </c>
      <c r="T122" s="4" t="str">
        <f ca="1">IF(T_CALC[[#This Row],[DAY]]="","",IF(T_CALC[[#This Row],[DAY]]&gt;=I_MA_PER,IF(AND(T_CALC[[#This Row],[Value]]&gt;T_CALC[[#This Row],[WMA]],R121&lt;=S121),"Buy",IF(AND(T_CALC[[#This Row],[Value]]&lt;T_CALC[[#This Row],[WMA]],R121&gt;=S121),"Sell","")),NA()))</f>
        <v/>
      </c>
      <c r="U122" s="4">
        <f ca="1">IFERROR(IF(T_CALC[[#This Row],[Signal]]="Buy",T_CALC[[#This Row],[Value]],-10000),-10000)</f>
        <v>-10000</v>
      </c>
      <c r="V122" s="4">
        <f ca="1">IFERROR(IF(T_CALC[[#This Row],[Signal]]="Sell",T_CALC[[#This Row],[Value]],-10000),-10000)</f>
        <v>-10000</v>
      </c>
      <c r="X122">
        <v>119</v>
      </c>
      <c r="Y122" t="str">
        <f t="shared" si="3"/>
        <v/>
      </c>
    </row>
    <row r="123" spans="2:25" x14ac:dyDescent="0.2">
      <c r="B123">
        <v>120</v>
      </c>
      <c r="C123" vm="611">
        <f ca="1"/>
        <v>42627</v>
      </c>
      <c r="D123" vm="612">
        <f ca="1"/>
        <v>24274273</v>
      </c>
      <c r="E123" vm="97">
        <f ca="1"/>
        <v>56.39</v>
      </c>
      <c r="F123" vm="94">
        <f ca="1"/>
        <v>56.63</v>
      </c>
      <c r="G123" vm="613">
        <f ca="1"/>
        <v>56.03</v>
      </c>
      <c r="H123" vm="460">
        <f ca="1"/>
        <v>56.26</v>
      </c>
      <c r="K123">
        <f ca="1">IF(ROW(T_CALC[[#This Row],[DAY]])-ROW(T_CALC[[#Headers],[DAY]])&gt;C_N_TRADING_DAYS,"",ROW(T_CALC[[#This Row],[DAY]])-ROW(T_CALC[[#Headers],[DAY]]))</f>
        <v>120</v>
      </c>
      <c r="L123" s="2" cm="1" vm="611">
        <f t="array" aca="1" ref="L123" ca="1">IFERROR(IF(T_CALC[[#This Row],[DAY]]="","",IF(AND(T_CALC[[#This Row],[DAY]]=C_N_TRADING_DAYS,$L$1&gt;C_MAX_HIST_DT),$L$1,INDEX(_xlfn.ANCHORARRAY($C$3),T_CALC[[#This Row],[DAY]]+1,1))),NA())</f>
        <v>42627</v>
      </c>
      <c r="M123" cm="1" vm="97">
        <f t="array" aca="1" ref="M123" ca="1">IFERROR(IF(T_CALC[[#This Row],[DAY]]="","",IF(AND(T_CALC[[#This Row],[DAY]]=C_N_TRADING_DAYS,$L$1&gt;C_MAX_HIST_DT),$M$1,INDEX(_xlfn.ANCHORARRAY($C$3),T_CALC[[#This Row],[DAY]]+1,3))),NA())</f>
        <v>56.39</v>
      </c>
      <c r="N123" cm="1" vm="94">
        <f t="array" aca="1" ref="N123" ca="1">IFERROR(IF(T_CALC[[#This Row],[DAY]]="","",IF(AND(T_CALC[[#This Row],[DAY]]=C_N_TRADING_DAYS,$L$1&gt;C_MAX_HIST_DT),$N$1,INDEX(_xlfn.ANCHORARRAY($C$3),T_CALC[[#This Row],[DAY]]+1,4))),NA())</f>
        <v>56.63</v>
      </c>
      <c r="O123" cm="1" vm="613">
        <f t="array" aca="1" ref="O123" ca="1">IFERROR(IF(T_CALC[[#This Row],[DAY]]="","",IF(AND(T_CALC[[#This Row],[DAY]]=C_N_TRADING_DAYS,$L$1&gt;C_MAX_HIST_DT),$O$1,INDEX(_xlfn.ANCHORARRAY($C$3),T_CALC[[#This Row],[DAY]]+1,5))),NA())</f>
        <v>56.03</v>
      </c>
      <c r="P123" cm="1" vm="460">
        <f t="array" aca="1" ref="P123" ca="1">IFERROR(IF(T_CALC[[#This Row],[DAY]]="","",IF(AND(T_CALC[[#This Row],[DAY]]=C_N_TRADING_DAYS,$L$1&gt;C_MAX_HIST_DT),$P$1,INDEX(_xlfn.ANCHORARRAY($C$3),T_CALC[[#This Row],[DAY]]+1,6))),NA())</f>
        <v>56.26</v>
      </c>
      <c r="Q123" cm="1" vm="612">
        <f t="array" aca="1" ref="Q123" ca="1">IFERROR(IF(T_CALC[[#This Row],[DAY]]="","",IF(AND(T_CALC[[#This Row],[DAY]]=C_N_TRADING_DAYS,$L$1&gt;C_MAX_HIST_DT),$Q$1,INDEX(_xlfn.ANCHORARRAY($C$3),T_CALC[[#This Row],[DAY]]+1,2))),NA())</f>
        <v>24274273</v>
      </c>
      <c r="R123" s="4" vm="460">
        <f ca="1">IFERROR(IF(I_SRC="Open",T_CALC[[#This Row],[Open]],IF(I_SRC="High",T_CALC[[#This Row],[High]],IF(I_SRC="low",T_CALC[[#This Row],[Low]],IF(I_SRC="Volume",T_CALC[[#This Row],[VOLUME]],T_CALC[[#This Row],[Close]])))),"")</f>
        <v>56.26</v>
      </c>
      <c r="S123" cm="1">
        <f t="array" aca="1" ref="S123" ca="1">IF(T_CALC[[#This Row],[DAY]]="","",IF(T_CALC[[#This Row],[DAY]]&gt;=I_MA_PER,
ROUND(SUMPRODUCT(OFFSET($Y$4,0,0,I_MA_PER),OFFSET(T_CALC[[#This Row],[Value]],-(I_MA_PER-1),0,I_MA_PER))/C_DEN,2),NA()))</f>
        <v>57.23</v>
      </c>
      <c r="T123" s="4" t="str">
        <f ca="1">IF(T_CALC[[#This Row],[DAY]]="","",IF(T_CALC[[#This Row],[DAY]]&gt;=I_MA_PER,IF(AND(T_CALC[[#This Row],[Value]]&gt;T_CALC[[#This Row],[WMA]],R122&lt;=S122),"Buy",IF(AND(T_CALC[[#This Row],[Value]]&lt;T_CALC[[#This Row],[WMA]],R122&gt;=S122),"Sell","")),NA()))</f>
        <v/>
      </c>
      <c r="U123" s="4">
        <f ca="1">IFERROR(IF(T_CALC[[#This Row],[Signal]]="Buy",T_CALC[[#This Row],[Value]],-10000),-10000)</f>
        <v>-10000</v>
      </c>
      <c r="V123" s="4">
        <f ca="1">IFERROR(IF(T_CALC[[#This Row],[Signal]]="Sell",T_CALC[[#This Row],[Value]],-10000),-10000)</f>
        <v>-10000</v>
      </c>
      <c r="X123">
        <v>120</v>
      </c>
      <c r="Y123" t="str">
        <f t="shared" si="3"/>
        <v/>
      </c>
    </row>
    <row r="124" spans="2:25" x14ac:dyDescent="0.2">
      <c r="B124" s="4">
        <v>121</v>
      </c>
      <c r="C124" vm="614">
        <f ca="1"/>
        <v>42628</v>
      </c>
      <c r="D124" vm="615">
        <f ca="1"/>
        <v>27062614</v>
      </c>
      <c r="E124" vm="421">
        <f ca="1"/>
        <v>56.15</v>
      </c>
      <c r="F124" vm="616">
        <f ca="1"/>
        <v>57.35</v>
      </c>
      <c r="G124" vm="427">
        <f ca="1"/>
        <v>55.98</v>
      </c>
      <c r="H124" vm="617">
        <f ca="1"/>
        <v>57.19</v>
      </c>
      <c r="K124">
        <f ca="1">IF(ROW(T_CALC[[#This Row],[DAY]])-ROW(T_CALC[[#Headers],[DAY]])&gt;C_N_TRADING_DAYS,"",ROW(T_CALC[[#This Row],[DAY]])-ROW(T_CALC[[#Headers],[DAY]]))</f>
        <v>121</v>
      </c>
      <c r="L124" s="2" cm="1" vm="614">
        <f t="array" aca="1" ref="L124" ca="1">IFERROR(IF(T_CALC[[#This Row],[DAY]]="","",IF(AND(T_CALC[[#This Row],[DAY]]=C_N_TRADING_DAYS,$L$1&gt;C_MAX_HIST_DT),$L$1,INDEX(_xlfn.ANCHORARRAY($C$3),T_CALC[[#This Row],[DAY]]+1,1))),NA())</f>
        <v>42628</v>
      </c>
      <c r="M124" cm="1" vm="421">
        <f t="array" aca="1" ref="M124" ca="1">IFERROR(IF(T_CALC[[#This Row],[DAY]]="","",IF(AND(T_CALC[[#This Row],[DAY]]=C_N_TRADING_DAYS,$L$1&gt;C_MAX_HIST_DT),$M$1,INDEX(_xlfn.ANCHORARRAY($C$3),T_CALC[[#This Row],[DAY]]+1,3))),NA())</f>
        <v>56.15</v>
      </c>
      <c r="N124" cm="1" vm="616">
        <f t="array" aca="1" ref="N124" ca="1">IFERROR(IF(T_CALC[[#This Row],[DAY]]="","",IF(AND(T_CALC[[#This Row],[DAY]]=C_N_TRADING_DAYS,$L$1&gt;C_MAX_HIST_DT),$N$1,INDEX(_xlfn.ANCHORARRAY($C$3),T_CALC[[#This Row],[DAY]]+1,4))),NA())</f>
        <v>57.35</v>
      </c>
      <c r="O124" cm="1" vm="427">
        <f t="array" aca="1" ref="O124" ca="1">IFERROR(IF(T_CALC[[#This Row],[DAY]]="","",IF(AND(T_CALC[[#This Row],[DAY]]=C_N_TRADING_DAYS,$L$1&gt;C_MAX_HIST_DT),$O$1,INDEX(_xlfn.ANCHORARRAY($C$3),T_CALC[[#This Row],[DAY]]+1,5))),NA())</f>
        <v>55.98</v>
      </c>
      <c r="P124" cm="1" vm="617">
        <f t="array" aca="1" ref="P124" ca="1">IFERROR(IF(T_CALC[[#This Row],[DAY]]="","",IF(AND(T_CALC[[#This Row],[DAY]]=C_N_TRADING_DAYS,$L$1&gt;C_MAX_HIST_DT),$P$1,INDEX(_xlfn.ANCHORARRAY($C$3),T_CALC[[#This Row],[DAY]]+1,6))),NA())</f>
        <v>57.19</v>
      </c>
      <c r="Q124" cm="1" vm="615">
        <f t="array" aca="1" ref="Q124" ca="1">IFERROR(IF(T_CALC[[#This Row],[DAY]]="","",IF(AND(T_CALC[[#This Row],[DAY]]=C_N_TRADING_DAYS,$L$1&gt;C_MAX_HIST_DT),$Q$1,INDEX(_xlfn.ANCHORARRAY($C$3),T_CALC[[#This Row],[DAY]]+1,2))),NA())</f>
        <v>27062614</v>
      </c>
      <c r="R124" s="4" vm="617">
        <f ca="1">IFERROR(IF(I_SRC="Open",T_CALC[[#This Row],[Open]],IF(I_SRC="High",T_CALC[[#This Row],[High]],IF(I_SRC="low",T_CALC[[#This Row],[Low]],IF(I_SRC="Volume",T_CALC[[#This Row],[VOLUME]],T_CALC[[#This Row],[Close]])))),"")</f>
        <v>57.19</v>
      </c>
      <c r="S124" cm="1">
        <f t="array" aca="1" ref="S124" ca="1">IF(T_CALC[[#This Row],[DAY]]="","",IF(T_CALC[[#This Row],[DAY]]&gt;=I_MA_PER,
ROUND(SUMPRODUCT(OFFSET($Y$4,0,0,I_MA_PER),OFFSET(T_CALC[[#This Row],[Value]],-(I_MA_PER-1),0,I_MA_PER))/C_DEN,2),NA()))</f>
        <v>57.26</v>
      </c>
      <c r="T124" s="4" t="str">
        <f ca="1">IF(T_CALC[[#This Row],[DAY]]="","",IF(T_CALC[[#This Row],[DAY]]&gt;=I_MA_PER,IF(AND(T_CALC[[#This Row],[Value]]&gt;T_CALC[[#This Row],[WMA]],R123&lt;=S123),"Buy",IF(AND(T_CALC[[#This Row],[Value]]&lt;T_CALC[[#This Row],[WMA]],R123&gt;=S123),"Sell","")),NA()))</f>
        <v/>
      </c>
      <c r="U124" s="4">
        <f ca="1">IFERROR(IF(T_CALC[[#This Row],[Signal]]="Buy",T_CALC[[#This Row],[Value]],-10000),-10000)</f>
        <v>-10000</v>
      </c>
      <c r="V124" s="4">
        <f ca="1">IFERROR(IF(T_CALC[[#This Row],[Signal]]="Sell",T_CALC[[#This Row],[Value]],-10000),-10000)</f>
        <v>-10000</v>
      </c>
      <c r="X124">
        <v>121</v>
      </c>
      <c r="Y124" t="str">
        <f t="shared" si="3"/>
        <v/>
      </c>
    </row>
    <row r="125" spans="2:25" x14ac:dyDescent="0.2">
      <c r="B125">
        <v>122</v>
      </c>
      <c r="C125" vm="618">
        <f ca="1"/>
        <v>42629</v>
      </c>
      <c r="D125" vm="619">
        <f ca="1"/>
        <v>44606965</v>
      </c>
      <c r="E125" vm="596">
        <f ca="1"/>
        <v>57.63</v>
      </c>
      <c r="F125" vm="596">
        <f ca="1"/>
        <v>57.63</v>
      </c>
      <c r="G125" vm="466">
        <f ca="1"/>
        <v>56.75</v>
      </c>
      <c r="H125" vm="620">
        <f ca="1"/>
        <v>57.25</v>
      </c>
      <c r="K125">
        <f ca="1">IF(ROW(T_CALC[[#This Row],[DAY]])-ROW(T_CALC[[#Headers],[DAY]])&gt;C_N_TRADING_DAYS,"",ROW(T_CALC[[#This Row],[DAY]])-ROW(T_CALC[[#Headers],[DAY]]))</f>
        <v>122</v>
      </c>
      <c r="L125" s="2" cm="1" vm="618">
        <f t="array" aca="1" ref="L125" ca="1">IFERROR(IF(T_CALC[[#This Row],[DAY]]="","",IF(AND(T_CALC[[#This Row],[DAY]]=C_N_TRADING_DAYS,$L$1&gt;C_MAX_HIST_DT),$L$1,INDEX(_xlfn.ANCHORARRAY($C$3),T_CALC[[#This Row],[DAY]]+1,1))),NA())</f>
        <v>42629</v>
      </c>
      <c r="M125" cm="1" vm="596">
        <f t="array" aca="1" ref="M125" ca="1">IFERROR(IF(T_CALC[[#This Row],[DAY]]="","",IF(AND(T_CALC[[#This Row],[DAY]]=C_N_TRADING_DAYS,$L$1&gt;C_MAX_HIST_DT),$M$1,INDEX(_xlfn.ANCHORARRAY($C$3),T_CALC[[#This Row],[DAY]]+1,3))),NA())</f>
        <v>57.63</v>
      </c>
      <c r="N125" cm="1" vm="596">
        <f t="array" aca="1" ref="N125" ca="1">IFERROR(IF(T_CALC[[#This Row],[DAY]]="","",IF(AND(T_CALC[[#This Row],[DAY]]=C_N_TRADING_DAYS,$L$1&gt;C_MAX_HIST_DT),$N$1,INDEX(_xlfn.ANCHORARRAY($C$3),T_CALC[[#This Row],[DAY]]+1,4))),NA())</f>
        <v>57.63</v>
      </c>
      <c r="O125" cm="1" vm="466">
        <f t="array" aca="1" ref="O125" ca="1">IFERROR(IF(T_CALC[[#This Row],[DAY]]="","",IF(AND(T_CALC[[#This Row],[DAY]]=C_N_TRADING_DAYS,$L$1&gt;C_MAX_HIST_DT),$O$1,INDEX(_xlfn.ANCHORARRAY($C$3),T_CALC[[#This Row],[DAY]]+1,5))),NA())</f>
        <v>56.75</v>
      </c>
      <c r="P125" cm="1" vm="620">
        <f t="array" aca="1" ref="P125" ca="1">IFERROR(IF(T_CALC[[#This Row],[DAY]]="","",IF(AND(T_CALC[[#This Row],[DAY]]=C_N_TRADING_DAYS,$L$1&gt;C_MAX_HIST_DT),$P$1,INDEX(_xlfn.ANCHORARRAY($C$3),T_CALC[[#This Row],[DAY]]+1,6))),NA())</f>
        <v>57.25</v>
      </c>
      <c r="Q125" cm="1" vm="619">
        <f t="array" aca="1" ref="Q125" ca="1">IFERROR(IF(T_CALC[[#This Row],[DAY]]="","",IF(AND(T_CALC[[#This Row],[DAY]]=C_N_TRADING_DAYS,$L$1&gt;C_MAX_HIST_DT),$Q$1,INDEX(_xlfn.ANCHORARRAY($C$3),T_CALC[[#This Row],[DAY]]+1,2))),NA())</f>
        <v>44606965</v>
      </c>
      <c r="R125" s="4" vm="620">
        <f ca="1">IFERROR(IF(I_SRC="Open",T_CALC[[#This Row],[Open]],IF(I_SRC="High",T_CALC[[#This Row],[High]],IF(I_SRC="low",T_CALC[[#This Row],[Low]],IF(I_SRC="Volume",T_CALC[[#This Row],[VOLUME]],T_CALC[[#This Row],[Close]])))),"")</f>
        <v>57.25</v>
      </c>
      <c r="S125" cm="1">
        <f t="array" aca="1" ref="S125" ca="1">IF(T_CALC[[#This Row],[DAY]]="","",IF(T_CALC[[#This Row],[DAY]]&gt;=I_MA_PER,
ROUND(SUMPRODUCT(OFFSET($Y$4,0,0,I_MA_PER),OFFSET(T_CALC[[#This Row],[Value]],-(I_MA_PER-1),0,I_MA_PER))/C_DEN,2),NA()))</f>
        <v>57.28</v>
      </c>
      <c r="T125" s="4" t="str">
        <f ca="1">IF(T_CALC[[#This Row],[DAY]]="","",IF(T_CALC[[#This Row],[DAY]]&gt;=I_MA_PER,IF(AND(T_CALC[[#This Row],[Value]]&gt;T_CALC[[#This Row],[WMA]],R124&lt;=S124),"Buy",IF(AND(T_CALC[[#This Row],[Value]]&lt;T_CALC[[#This Row],[WMA]],R124&gt;=S124),"Sell","")),NA()))</f>
        <v/>
      </c>
      <c r="U125" s="4">
        <f ca="1">IFERROR(IF(T_CALC[[#This Row],[Signal]]="Buy",T_CALC[[#This Row],[Value]],-10000),-10000)</f>
        <v>-10000</v>
      </c>
      <c r="V125" s="4">
        <f ca="1">IFERROR(IF(T_CALC[[#This Row],[Signal]]="Sell",T_CALC[[#This Row],[Value]],-10000),-10000)</f>
        <v>-10000</v>
      </c>
      <c r="X125">
        <v>122</v>
      </c>
      <c r="Y125" t="str">
        <f t="shared" si="3"/>
        <v/>
      </c>
    </row>
    <row r="126" spans="2:25" x14ac:dyDescent="0.2">
      <c r="B126">
        <v>123</v>
      </c>
      <c r="C126" vm="621">
        <f ca="1"/>
        <v>42632</v>
      </c>
      <c r="D126" vm="622">
        <f ca="1"/>
        <v>20937104</v>
      </c>
      <c r="E126" vm="524">
        <f ca="1"/>
        <v>57.27</v>
      </c>
      <c r="F126" vm="544">
        <f ca="1"/>
        <v>57.75</v>
      </c>
      <c r="G126" vm="471">
        <f ca="1"/>
        <v>56.85</v>
      </c>
      <c r="H126" vm="623">
        <f ca="1"/>
        <v>56.93</v>
      </c>
      <c r="K126">
        <f ca="1">IF(ROW(T_CALC[[#This Row],[DAY]])-ROW(T_CALC[[#Headers],[DAY]])&gt;C_N_TRADING_DAYS,"",ROW(T_CALC[[#This Row],[DAY]])-ROW(T_CALC[[#Headers],[DAY]]))</f>
        <v>123</v>
      </c>
      <c r="L126" s="2" cm="1" vm="621">
        <f t="array" aca="1" ref="L126" ca="1">IFERROR(IF(T_CALC[[#This Row],[DAY]]="","",IF(AND(T_CALC[[#This Row],[DAY]]=C_N_TRADING_DAYS,$L$1&gt;C_MAX_HIST_DT),$L$1,INDEX(_xlfn.ANCHORARRAY($C$3),T_CALC[[#This Row],[DAY]]+1,1))),NA())</f>
        <v>42632</v>
      </c>
      <c r="M126" cm="1" vm="524">
        <f t="array" aca="1" ref="M126" ca="1">IFERROR(IF(T_CALC[[#This Row],[DAY]]="","",IF(AND(T_CALC[[#This Row],[DAY]]=C_N_TRADING_DAYS,$L$1&gt;C_MAX_HIST_DT),$M$1,INDEX(_xlfn.ANCHORARRAY($C$3),T_CALC[[#This Row],[DAY]]+1,3))),NA())</f>
        <v>57.27</v>
      </c>
      <c r="N126" cm="1" vm="544">
        <f t="array" aca="1" ref="N126" ca="1">IFERROR(IF(T_CALC[[#This Row],[DAY]]="","",IF(AND(T_CALC[[#This Row],[DAY]]=C_N_TRADING_DAYS,$L$1&gt;C_MAX_HIST_DT),$N$1,INDEX(_xlfn.ANCHORARRAY($C$3),T_CALC[[#This Row],[DAY]]+1,4))),NA())</f>
        <v>57.75</v>
      </c>
      <c r="O126" cm="1" vm="471">
        <f t="array" aca="1" ref="O126" ca="1">IFERROR(IF(T_CALC[[#This Row],[DAY]]="","",IF(AND(T_CALC[[#This Row],[DAY]]=C_N_TRADING_DAYS,$L$1&gt;C_MAX_HIST_DT),$O$1,INDEX(_xlfn.ANCHORARRAY($C$3),T_CALC[[#This Row],[DAY]]+1,5))),NA())</f>
        <v>56.85</v>
      </c>
      <c r="P126" cm="1" vm="623">
        <f t="array" aca="1" ref="P126" ca="1">IFERROR(IF(T_CALC[[#This Row],[DAY]]="","",IF(AND(T_CALC[[#This Row],[DAY]]=C_N_TRADING_DAYS,$L$1&gt;C_MAX_HIST_DT),$P$1,INDEX(_xlfn.ANCHORARRAY($C$3),T_CALC[[#This Row],[DAY]]+1,6))),NA())</f>
        <v>56.93</v>
      </c>
      <c r="Q126" cm="1" vm="622">
        <f t="array" aca="1" ref="Q126" ca="1">IFERROR(IF(T_CALC[[#This Row],[DAY]]="","",IF(AND(T_CALC[[#This Row],[DAY]]=C_N_TRADING_DAYS,$L$1&gt;C_MAX_HIST_DT),$Q$1,INDEX(_xlfn.ANCHORARRAY($C$3),T_CALC[[#This Row],[DAY]]+1,2))),NA())</f>
        <v>20937104</v>
      </c>
      <c r="R126" s="4" vm="623">
        <f ca="1">IFERROR(IF(I_SRC="Open",T_CALC[[#This Row],[Open]],IF(I_SRC="High",T_CALC[[#This Row],[High]],IF(I_SRC="low",T_CALC[[#This Row],[Low]],IF(I_SRC="Volume",T_CALC[[#This Row],[VOLUME]],T_CALC[[#This Row],[Close]])))),"")</f>
        <v>56.93</v>
      </c>
      <c r="S126" cm="1">
        <f t="array" aca="1" ref="S126" ca="1">IF(T_CALC[[#This Row],[DAY]]="","",IF(T_CALC[[#This Row],[DAY]]&gt;=I_MA_PER,
ROUND(SUMPRODUCT(OFFSET($Y$4,0,0,I_MA_PER),OFFSET(T_CALC[[#This Row],[Value]],-(I_MA_PER-1),0,I_MA_PER))/C_DEN,2),NA()))</f>
        <v>57.29</v>
      </c>
      <c r="T126" s="4" t="str">
        <f ca="1">IF(T_CALC[[#This Row],[DAY]]="","",IF(T_CALC[[#This Row],[DAY]]&gt;=I_MA_PER,IF(AND(T_CALC[[#This Row],[Value]]&gt;T_CALC[[#This Row],[WMA]],R125&lt;=S125),"Buy",IF(AND(T_CALC[[#This Row],[Value]]&lt;T_CALC[[#This Row],[WMA]],R125&gt;=S125),"Sell","")),NA()))</f>
        <v/>
      </c>
      <c r="U126" s="4">
        <f ca="1">IFERROR(IF(T_CALC[[#This Row],[Signal]]="Buy",T_CALC[[#This Row],[Value]],-10000),-10000)</f>
        <v>-10000</v>
      </c>
      <c r="V126" s="4">
        <f ca="1">IFERROR(IF(T_CALC[[#This Row],[Signal]]="Sell",T_CALC[[#This Row],[Value]],-10000),-10000)</f>
        <v>-10000</v>
      </c>
      <c r="X126">
        <v>123</v>
      </c>
      <c r="Y126" t="str">
        <f t="shared" si="3"/>
        <v/>
      </c>
    </row>
    <row r="127" spans="2:25" x14ac:dyDescent="0.2">
      <c r="B127" s="4">
        <v>124</v>
      </c>
      <c r="C127" vm="624">
        <f ca="1"/>
        <v>42633</v>
      </c>
      <c r="D127" vm="625">
        <f ca="1"/>
        <v>17383982</v>
      </c>
      <c r="E127" vm="616">
        <f ca="1"/>
        <v>57.35</v>
      </c>
      <c r="F127" vm="616">
        <f ca="1"/>
        <v>57.35</v>
      </c>
      <c r="G127" vm="466">
        <f ca="1"/>
        <v>56.75</v>
      </c>
      <c r="H127" vm="626">
        <f ca="1"/>
        <v>56.81</v>
      </c>
      <c r="K127">
        <f ca="1">IF(ROW(T_CALC[[#This Row],[DAY]])-ROW(T_CALC[[#Headers],[DAY]])&gt;C_N_TRADING_DAYS,"",ROW(T_CALC[[#This Row],[DAY]])-ROW(T_CALC[[#Headers],[DAY]]))</f>
        <v>124</v>
      </c>
      <c r="L127" s="2" cm="1" vm="624">
        <f t="array" aca="1" ref="L127" ca="1">IFERROR(IF(T_CALC[[#This Row],[DAY]]="","",IF(AND(T_CALC[[#This Row],[DAY]]=C_N_TRADING_DAYS,$L$1&gt;C_MAX_HIST_DT),$L$1,INDEX(_xlfn.ANCHORARRAY($C$3),T_CALC[[#This Row],[DAY]]+1,1))),NA())</f>
        <v>42633</v>
      </c>
      <c r="M127" cm="1" vm="616">
        <f t="array" aca="1" ref="M127" ca="1">IFERROR(IF(T_CALC[[#This Row],[DAY]]="","",IF(AND(T_CALC[[#This Row],[DAY]]=C_N_TRADING_DAYS,$L$1&gt;C_MAX_HIST_DT),$M$1,INDEX(_xlfn.ANCHORARRAY($C$3),T_CALC[[#This Row],[DAY]]+1,3))),NA())</f>
        <v>57.35</v>
      </c>
      <c r="N127" cm="1" vm="616">
        <f t="array" aca="1" ref="N127" ca="1">IFERROR(IF(T_CALC[[#This Row],[DAY]]="","",IF(AND(T_CALC[[#This Row],[DAY]]=C_N_TRADING_DAYS,$L$1&gt;C_MAX_HIST_DT),$N$1,INDEX(_xlfn.ANCHORARRAY($C$3),T_CALC[[#This Row],[DAY]]+1,4))),NA())</f>
        <v>57.35</v>
      </c>
      <c r="O127" cm="1" vm="466">
        <f t="array" aca="1" ref="O127" ca="1">IFERROR(IF(T_CALC[[#This Row],[DAY]]="","",IF(AND(T_CALC[[#This Row],[DAY]]=C_N_TRADING_DAYS,$L$1&gt;C_MAX_HIST_DT),$O$1,INDEX(_xlfn.ANCHORARRAY($C$3),T_CALC[[#This Row],[DAY]]+1,5))),NA())</f>
        <v>56.75</v>
      </c>
      <c r="P127" cm="1" vm="626">
        <f t="array" aca="1" ref="P127" ca="1">IFERROR(IF(T_CALC[[#This Row],[DAY]]="","",IF(AND(T_CALC[[#This Row],[DAY]]=C_N_TRADING_DAYS,$L$1&gt;C_MAX_HIST_DT),$P$1,INDEX(_xlfn.ANCHORARRAY($C$3),T_CALC[[#This Row],[DAY]]+1,6))),NA())</f>
        <v>56.81</v>
      </c>
      <c r="Q127" cm="1" vm="625">
        <f t="array" aca="1" ref="Q127" ca="1">IFERROR(IF(T_CALC[[#This Row],[DAY]]="","",IF(AND(T_CALC[[#This Row],[DAY]]=C_N_TRADING_DAYS,$L$1&gt;C_MAX_HIST_DT),$Q$1,INDEX(_xlfn.ANCHORARRAY($C$3),T_CALC[[#This Row],[DAY]]+1,2))),NA())</f>
        <v>17383982</v>
      </c>
      <c r="R127" s="4" vm="626">
        <f ca="1">IFERROR(IF(I_SRC="Open",T_CALC[[#This Row],[Open]],IF(I_SRC="High",T_CALC[[#This Row],[High]],IF(I_SRC="low",T_CALC[[#This Row],[Low]],IF(I_SRC="Volume",T_CALC[[#This Row],[VOLUME]],T_CALC[[#This Row],[Close]])))),"")</f>
        <v>56.81</v>
      </c>
      <c r="S127" cm="1">
        <f t="array" aca="1" ref="S127" ca="1">IF(T_CALC[[#This Row],[DAY]]="","",IF(T_CALC[[#This Row],[DAY]]&gt;=I_MA_PER,
ROUND(SUMPRODUCT(OFFSET($Y$4,0,0,I_MA_PER),OFFSET(T_CALC[[#This Row],[Value]],-(I_MA_PER-1),0,I_MA_PER))/C_DEN,2),NA()))</f>
        <v>57.3</v>
      </c>
      <c r="T127" s="4" t="str">
        <f ca="1">IF(T_CALC[[#This Row],[DAY]]="","",IF(T_CALC[[#This Row],[DAY]]&gt;=I_MA_PER,IF(AND(T_CALC[[#This Row],[Value]]&gt;T_CALC[[#This Row],[WMA]],R126&lt;=S126),"Buy",IF(AND(T_CALC[[#This Row],[Value]]&lt;T_CALC[[#This Row],[WMA]],R126&gt;=S126),"Sell","")),NA()))</f>
        <v/>
      </c>
      <c r="U127" s="4">
        <f ca="1">IFERROR(IF(T_CALC[[#This Row],[Signal]]="Buy",T_CALC[[#This Row],[Value]],-10000),-10000)</f>
        <v>-10000</v>
      </c>
      <c r="V127" s="4">
        <f ca="1">IFERROR(IF(T_CALC[[#This Row],[Signal]]="Sell",T_CALC[[#This Row],[Value]],-10000),-10000)</f>
        <v>-10000</v>
      </c>
      <c r="X127">
        <v>124</v>
      </c>
      <c r="Y127" t="str">
        <f t="shared" si="3"/>
        <v/>
      </c>
    </row>
    <row r="128" spans="2:25" x14ac:dyDescent="0.2">
      <c r="B128">
        <v>125</v>
      </c>
      <c r="C128" vm="627">
        <f ca="1"/>
        <v>42634</v>
      </c>
      <c r="D128" vm="628">
        <f ca="1"/>
        <v>33707272</v>
      </c>
      <c r="E128" vm="629">
        <f ca="1"/>
        <v>57.51</v>
      </c>
      <c r="F128" vm="551">
        <f ca="1"/>
        <v>57.85</v>
      </c>
      <c r="G128" vm="630">
        <f ca="1"/>
        <v>57.08</v>
      </c>
      <c r="H128" vm="631">
        <f ca="1"/>
        <v>57.76</v>
      </c>
      <c r="K128">
        <f ca="1">IF(ROW(T_CALC[[#This Row],[DAY]])-ROW(T_CALC[[#Headers],[DAY]])&gt;C_N_TRADING_DAYS,"",ROW(T_CALC[[#This Row],[DAY]])-ROW(T_CALC[[#Headers],[DAY]]))</f>
        <v>125</v>
      </c>
      <c r="L128" s="2" cm="1" vm="627">
        <f t="array" aca="1" ref="L128" ca="1">IFERROR(IF(T_CALC[[#This Row],[DAY]]="","",IF(AND(T_CALC[[#This Row],[DAY]]=C_N_TRADING_DAYS,$L$1&gt;C_MAX_HIST_DT),$L$1,INDEX(_xlfn.ANCHORARRAY($C$3),T_CALC[[#This Row],[DAY]]+1,1))),NA())</f>
        <v>42634</v>
      </c>
      <c r="M128" cm="1" vm="629">
        <f t="array" aca="1" ref="M128" ca="1">IFERROR(IF(T_CALC[[#This Row],[DAY]]="","",IF(AND(T_CALC[[#This Row],[DAY]]=C_N_TRADING_DAYS,$L$1&gt;C_MAX_HIST_DT),$M$1,INDEX(_xlfn.ANCHORARRAY($C$3),T_CALC[[#This Row],[DAY]]+1,3))),NA())</f>
        <v>57.51</v>
      </c>
      <c r="N128" cm="1" vm="551">
        <f t="array" aca="1" ref="N128" ca="1">IFERROR(IF(T_CALC[[#This Row],[DAY]]="","",IF(AND(T_CALC[[#This Row],[DAY]]=C_N_TRADING_DAYS,$L$1&gt;C_MAX_HIST_DT),$N$1,INDEX(_xlfn.ANCHORARRAY($C$3),T_CALC[[#This Row],[DAY]]+1,4))),NA())</f>
        <v>57.85</v>
      </c>
      <c r="O128" cm="1" vm="630">
        <f t="array" aca="1" ref="O128" ca="1">IFERROR(IF(T_CALC[[#This Row],[DAY]]="","",IF(AND(T_CALC[[#This Row],[DAY]]=C_N_TRADING_DAYS,$L$1&gt;C_MAX_HIST_DT),$O$1,INDEX(_xlfn.ANCHORARRAY($C$3),T_CALC[[#This Row],[DAY]]+1,5))),NA())</f>
        <v>57.08</v>
      </c>
      <c r="P128" cm="1" vm="631">
        <f t="array" aca="1" ref="P128" ca="1">IFERROR(IF(T_CALC[[#This Row],[DAY]]="","",IF(AND(T_CALC[[#This Row],[DAY]]=C_N_TRADING_DAYS,$L$1&gt;C_MAX_HIST_DT),$P$1,INDEX(_xlfn.ANCHORARRAY($C$3),T_CALC[[#This Row],[DAY]]+1,6))),NA())</f>
        <v>57.76</v>
      </c>
      <c r="Q128" cm="1" vm="628">
        <f t="array" aca="1" ref="Q128" ca="1">IFERROR(IF(T_CALC[[#This Row],[DAY]]="","",IF(AND(T_CALC[[#This Row],[DAY]]=C_N_TRADING_DAYS,$L$1&gt;C_MAX_HIST_DT),$Q$1,INDEX(_xlfn.ANCHORARRAY($C$3),T_CALC[[#This Row],[DAY]]+1,2))),NA())</f>
        <v>33707272</v>
      </c>
      <c r="R128" s="4" vm="631">
        <f ca="1">IFERROR(IF(I_SRC="Open",T_CALC[[#This Row],[Open]],IF(I_SRC="High",T_CALC[[#This Row],[High]],IF(I_SRC="low",T_CALC[[#This Row],[Low]],IF(I_SRC="Volume",T_CALC[[#This Row],[VOLUME]],T_CALC[[#This Row],[Close]])))),"")</f>
        <v>57.76</v>
      </c>
      <c r="S128" cm="1">
        <f t="array" aca="1" ref="S128" ca="1">IF(T_CALC[[#This Row],[DAY]]="","",IF(T_CALC[[#This Row],[DAY]]&gt;=I_MA_PER,
ROUND(SUMPRODUCT(OFFSET($Y$4,0,0,I_MA_PER),OFFSET(T_CALC[[#This Row],[Value]],-(I_MA_PER-1),0,I_MA_PER))/C_DEN,2),NA()))</f>
        <v>57.33</v>
      </c>
      <c r="T128" s="4" t="str">
        <f ca="1">IF(T_CALC[[#This Row],[DAY]]="","",IF(T_CALC[[#This Row],[DAY]]&gt;=I_MA_PER,IF(AND(T_CALC[[#This Row],[Value]]&gt;T_CALC[[#This Row],[WMA]],R127&lt;=S127),"Buy",IF(AND(T_CALC[[#This Row],[Value]]&lt;T_CALC[[#This Row],[WMA]],R127&gt;=S127),"Sell","")),NA()))</f>
        <v>Buy</v>
      </c>
      <c r="U128" s="4" vm="631">
        <f ca="1">IFERROR(IF(T_CALC[[#This Row],[Signal]]="Buy",T_CALC[[#This Row],[Value]],-10000),-10000)</f>
        <v>57.76</v>
      </c>
      <c r="V128" s="4">
        <f ca="1">IFERROR(IF(T_CALC[[#This Row],[Signal]]="Sell",T_CALC[[#This Row],[Value]],-10000),-10000)</f>
        <v>-10000</v>
      </c>
      <c r="X128">
        <v>125</v>
      </c>
      <c r="Y128" t="str">
        <f t="shared" si="3"/>
        <v/>
      </c>
    </row>
    <row r="129" spans="2:25" x14ac:dyDescent="0.2">
      <c r="B129">
        <v>126</v>
      </c>
      <c r="C129" vm="632">
        <f ca="1"/>
        <v>42635</v>
      </c>
      <c r="D129" vm="633">
        <f ca="1"/>
        <v>19822203</v>
      </c>
      <c r="E129" vm="634">
        <f ca="1"/>
        <v>57.92</v>
      </c>
      <c r="F129" vm="635">
        <f ca="1"/>
        <v>58</v>
      </c>
      <c r="G129" vm="596">
        <f ca="1"/>
        <v>57.63</v>
      </c>
      <c r="H129" vm="506">
        <f ca="1"/>
        <v>57.82</v>
      </c>
      <c r="K129">
        <f ca="1">IF(ROW(T_CALC[[#This Row],[DAY]])-ROW(T_CALC[[#Headers],[DAY]])&gt;C_N_TRADING_DAYS,"",ROW(T_CALC[[#This Row],[DAY]])-ROW(T_CALC[[#Headers],[DAY]]))</f>
        <v>126</v>
      </c>
      <c r="L129" s="2" cm="1" vm="632">
        <f t="array" aca="1" ref="L129" ca="1">IFERROR(IF(T_CALC[[#This Row],[DAY]]="","",IF(AND(T_CALC[[#This Row],[DAY]]=C_N_TRADING_DAYS,$L$1&gt;C_MAX_HIST_DT),$L$1,INDEX(_xlfn.ANCHORARRAY($C$3),T_CALC[[#This Row],[DAY]]+1,1))),NA())</f>
        <v>42635</v>
      </c>
      <c r="M129" cm="1" vm="634">
        <f t="array" aca="1" ref="M129" ca="1">IFERROR(IF(T_CALC[[#This Row],[DAY]]="","",IF(AND(T_CALC[[#This Row],[DAY]]=C_N_TRADING_DAYS,$L$1&gt;C_MAX_HIST_DT),$M$1,INDEX(_xlfn.ANCHORARRAY($C$3),T_CALC[[#This Row],[DAY]]+1,3))),NA())</f>
        <v>57.92</v>
      </c>
      <c r="N129" cm="1" vm="635">
        <f t="array" aca="1" ref="N129" ca="1">IFERROR(IF(T_CALC[[#This Row],[DAY]]="","",IF(AND(T_CALC[[#This Row],[DAY]]=C_N_TRADING_DAYS,$L$1&gt;C_MAX_HIST_DT),$N$1,INDEX(_xlfn.ANCHORARRAY($C$3),T_CALC[[#This Row],[DAY]]+1,4))),NA())</f>
        <v>58</v>
      </c>
      <c r="O129" cm="1" vm="596">
        <f t="array" aca="1" ref="O129" ca="1">IFERROR(IF(T_CALC[[#This Row],[DAY]]="","",IF(AND(T_CALC[[#This Row],[DAY]]=C_N_TRADING_DAYS,$L$1&gt;C_MAX_HIST_DT),$O$1,INDEX(_xlfn.ANCHORARRAY($C$3),T_CALC[[#This Row],[DAY]]+1,5))),NA())</f>
        <v>57.63</v>
      </c>
      <c r="P129" cm="1" vm="506">
        <f t="array" aca="1" ref="P129" ca="1">IFERROR(IF(T_CALC[[#This Row],[DAY]]="","",IF(AND(T_CALC[[#This Row],[DAY]]=C_N_TRADING_DAYS,$L$1&gt;C_MAX_HIST_DT),$P$1,INDEX(_xlfn.ANCHORARRAY($C$3),T_CALC[[#This Row],[DAY]]+1,6))),NA())</f>
        <v>57.82</v>
      </c>
      <c r="Q129" cm="1" vm="633">
        <f t="array" aca="1" ref="Q129" ca="1">IFERROR(IF(T_CALC[[#This Row],[DAY]]="","",IF(AND(T_CALC[[#This Row],[DAY]]=C_N_TRADING_DAYS,$L$1&gt;C_MAX_HIST_DT),$Q$1,INDEX(_xlfn.ANCHORARRAY($C$3),T_CALC[[#This Row],[DAY]]+1,2))),NA())</f>
        <v>19822203</v>
      </c>
      <c r="R129" s="4" vm="506">
        <f ca="1">IFERROR(IF(I_SRC="Open",T_CALC[[#This Row],[Open]],IF(I_SRC="High",T_CALC[[#This Row],[High]],IF(I_SRC="low",T_CALC[[#This Row],[Low]],IF(I_SRC="Volume",T_CALC[[#This Row],[VOLUME]],T_CALC[[#This Row],[Close]])))),"")</f>
        <v>57.82</v>
      </c>
      <c r="S129" cm="1">
        <f t="array" aca="1" ref="S129" ca="1">IF(T_CALC[[#This Row],[DAY]]="","",IF(T_CALC[[#This Row],[DAY]]&gt;=I_MA_PER,
ROUND(SUMPRODUCT(OFFSET($Y$4,0,0,I_MA_PER),OFFSET(T_CALC[[#This Row],[Value]],-(I_MA_PER-1),0,I_MA_PER))/C_DEN,2),NA()))</f>
        <v>57.37</v>
      </c>
      <c r="T129" s="4" t="str">
        <f ca="1">IF(T_CALC[[#This Row],[DAY]]="","",IF(T_CALC[[#This Row],[DAY]]&gt;=I_MA_PER,IF(AND(T_CALC[[#This Row],[Value]]&gt;T_CALC[[#This Row],[WMA]],R128&lt;=S128),"Buy",IF(AND(T_CALC[[#This Row],[Value]]&lt;T_CALC[[#This Row],[WMA]],R128&gt;=S128),"Sell","")),NA()))</f>
        <v/>
      </c>
      <c r="U129" s="4">
        <f ca="1">IFERROR(IF(T_CALC[[#This Row],[Signal]]="Buy",T_CALC[[#This Row],[Value]],-10000),-10000)</f>
        <v>-10000</v>
      </c>
      <c r="V129" s="4">
        <f ca="1">IFERROR(IF(T_CALC[[#This Row],[Signal]]="Sell",T_CALC[[#This Row],[Value]],-10000),-10000)</f>
        <v>-10000</v>
      </c>
      <c r="X129">
        <v>126</v>
      </c>
      <c r="Y129" t="str">
        <f t="shared" si="3"/>
        <v/>
      </c>
    </row>
    <row r="130" spans="2:25" x14ac:dyDescent="0.2">
      <c r="B130" s="4">
        <v>127</v>
      </c>
      <c r="C130" vm="636">
        <f ca="1"/>
        <v>42636</v>
      </c>
      <c r="D130" vm="637">
        <f ca="1"/>
        <v>19955336</v>
      </c>
      <c r="E130" vm="638">
        <f ca="1"/>
        <v>57.87</v>
      </c>
      <c r="F130" vm="639">
        <f ca="1"/>
        <v>57.91</v>
      </c>
      <c r="G130" vm="640">
        <f ca="1"/>
        <v>57.38</v>
      </c>
      <c r="H130" vm="539">
        <f ca="1"/>
        <v>57.43</v>
      </c>
      <c r="K130">
        <f ca="1">IF(ROW(T_CALC[[#This Row],[DAY]])-ROW(T_CALC[[#Headers],[DAY]])&gt;C_N_TRADING_DAYS,"",ROW(T_CALC[[#This Row],[DAY]])-ROW(T_CALC[[#Headers],[DAY]]))</f>
        <v>127</v>
      </c>
      <c r="L130" s="2" cm="1" vm="636">
        <f t="array" aca="1" ref="L130" ca="1">IFERROR(IF(T_CALC[[#This Row],[DAY]]="","",IF(AND(T_CALC[[#This Row],[DAY]]=C_N_TRADING_DAYS,$L$1&gt;C_MAX_HIST_DT),$L$1,INDEX(_xlfn.ANCHORARRAY($C$3),T_CALC[[#This Row],[DAY]]+1,1))),NA())</f>
        <v>42636</v>
      </c>
      <c r="M130" cm="1" vm="638">
        <f t="array" aca="1" ref="M130" ca="1">IFERROR(IF(T_CALC[[#This Row],[DAY]]="","",IF(AND(T_CALC[[#This Row],[DAY]]=C_N_TRADING_DAYS,$L$1&gt;C_MAX_HIST_DT),$M$1,INDEX(_xlfn.ANCHORARRAY($C$3),T_CALC[[#This Row],[DAY]]+1,3))),NA())</f>
        <v>57.87</v>
      </c>
      <c r="N130" cm="1" vm="639">
        <f t="array" aca="1" ref="N130" ca="1">IFERROR(IF(T_CALC[[#This Row],[DAY]]="","",IF(AND(T_CALC[[#This Row],[DAY]]=C_N_TRADING_DAYS,$L$1&gt;C_MAX_HIST_DT),$N$1,INDEX(_xlfn.ANCHORARRAY($C$3),T_CALC[[#This Row],[DAY]]+1,4))),NA())</f>
        <v>57.91</v>
      </c>
      <c r="O130" cm="1" vm="640">
        <f t="array" aca="1" ref="O130" ca="1">IFERROR(IF(T_CALC[[#This Row],[DAY]]="","",IF(AND(T_CALC[[#This Row],[DAY]]=C_N_TRADING_DAYS,$L$1&gt;C_MAX_HIST_DT),$O$1,INDEX(_xlfn.ANCHORARRAY($C$3),T_CALC[[#This Row],[DAY]]+1,5))),NA())</f>
        <v>57.38</v>
      </c>
      <c r="P130" cm="1" vm="539">
        <f t="array" aca="1" ref="P130" ca="1">IFERROR(IF(T_CALC[[#This Row],[DAY]]="","",IF(AND(T_CALC[[#This Row],[DAY]]=C_N_TRADING_DAYS,$L$1&gt;C_MAX_HIST_DT),$P$1,INDEX(_xlfn.ANCHORARRAY($C$3),T_CALC[[#This Row],[DAY]]+1,6))),NA())</f>
        <v>57.43</v>
      </c>
      <c r="Q130" cm="1" vm="637">
        <f t="array" aca="1" ref="Q130" ca="1">IFERROR(IF(T_CALC[[#This Row],[DAY]]="","",IF(AND(T_CALC[[#This Row],[DAY]]=C_N_TRADING_DAYS,$L$1&gt;C_MAX_HIST_DT),$Q$1,INDEX(_xlfn.ANCHORARRAY($C$3),T_CALC[[#This Row],[DAY]]+1,2))),NA())</f>
        <v>19955336</v>
      </c>
      <c r="R130" s="4" vm="539">
        <f ca="1">IFERROR(IF(I_SRC="Open",T_CALC[[#This Row],[Open]],IF(I_SRC="High",T_CALC[[#This Row],[High]],IF(I_SRC="low",T_CALC[[#This Row],[Low]],IF(I_SRC="Volume",T_CALC[[#This Row],[VOLUME]],T_CALC[[#This Row],[Close]])))),"")</f>
        <v>57.43</v>
      </c>
      <c r="S130" cm="1">
        <f t="array" aca="1" ref="S130" ca="1">IF(T_CALC[[#This Row],[DAY]]="","",IF(T_CALC[[#This Row],[DAY]]&gt;=I_MA_PER,
ROUND(SUMPRODUCT(OFFSET($Y$4,0,0,I_MA_PER),OFFSET(T_CALC[[#This Row],[Value]],-(I_MA_PER-1),0,I_MA_PER))/C_DEN,2),NA()))</f>
        <v>57.38</v>
      </c>
      <c r="T130" s="4" t="str">
        <f ca="1">IF(T_CALC[[#This Row],[DAY]]="","",IF(T_CALC[[#This Row],[DAY]]&gt;=I_MA_PER,IF(AND(T_CALC[[#This Row],[Value]]&gt;T_CALC[[#This Row],[WMA]],R129&lt;=S129),"Buy",IF(AND(T_CALC[[#This Row],[Value]]&lt;T_CALC[[#This Row],[WMA]],R129&gt;=S129),"Sell","")),NA()))</f>
        <v/>
      </c>
      <c r="U130" s="4">
        <f ca="1">IFERROR(IF(T_CALC[[#This Row],[Signal]]="Buy",T_CALC[[#This Row],[Value]],-10000),-10000)</f>
        <v>-10000</v>
      </c>
      <c r="V130" s="4">
        <f ca="1">IFERROR(IF(T_CALC[[#This Row],[Signal]]="Sell",T_CALC[[#This Row],[Value]],-10000),-10000)</f>
        <v>-10000</v>
      </c>
      <c r="X130">
        <v>127</v>
      </c>
      <c r="Y130" t="str">
        <f t="shared" si="3"/>
        <v/>
      </c>
    </row>
    <row r="131" spans="2:25" x14ac:dyDescent="0.2">
      <c r="B131">
        <v>128</v>
      </c>
      <c r="C131" vm="641">
        <f ca="1"/>
        <v>42639</v>
      </c>
      <c r="D131" vm="642">
        <f ca="1"/>
        <v>21688720</v>
      </c>
      <c r="E131" vm="630">
        <f ca="1"/>
        <v>57.08</v>
      </c>
      <c r="F131" vm="643">
        <f ca="1"/>
        <v>57.14</v>
      </c>
      <c r="G131" vm="644">
        <f ca="1"/>
        <v>56.83</v>
      </c>
      <c r="H131" vm="472">
        <f ca="1"/>
        <v>56.9</v>
      </c>
      <c r="K131">
        <f ca="1">IF(ROW(T_CALC[[#This Row],[DAY]])-ROW(T_CALC[[#Headers],[DAY]])&gt;C_N_TRADING_DAYS,"",ROW(T_CALC[[#This Row],[DAY]])-ROW(T_CALC[[#Headers],[DAY]]))</f>
        <v>128</v>
      </c>
      <c r="L131" s="2" cm="1" vm="641">
        <f t="array" aca="1" ref="L131" ca="1">IFERROR(IF(T_CALC[[#This Row],[DAY]]="","",IF(AND(T_CALC[[#This Row],[DAY]]=C_N_TRADING_DAYS,$L$1&gt;C_MAX_HIST_DT),$L$1,INDEX(_xlfn.ANCHORARRAY($C$3),T_CALC[[#This Row],[DAY]]+1,1))),NA())</f>
        <v>42639</v>
      </c>
      <c r="M131" cm="1" vm="630">
        <f t="array" aca="1" ref="M131" ca="1">IFERROR(IF(T_CALC[[#This Row],[DAY]]="","",IF(AND(T_CALC[[#This Row],[DAY]]=C_N_TRADING_DAYS,$L$1&gt;C_MAX_HIST_DT),$M$1,INDEX(_xlfn.ANCHORARRAY($C$3),T_CALC[[#This Row],[DAY]]+1,3))),NA())</f>
        <v>57.08</v>
      </c>
      <c r="N131" cm="1" vm="643">
        <f t="array" aca="1" ref="N131" ca="1">IFERROR(IF(T_CALC[[#This Row],[DAY]]="","",IF(AND(T_CALC[[#This Row],[DAY]]=C_N_TRADING_DAYS,$L$1&gt;C_MAX_HIST_DT),$N$1,INDEX(_xlfn.ANCHORARRAY($C$3),T_CALC[[#This Row],[DAY]]+1,4))),NA())</f>
        <v>57.14</v>
      </c>
      <c r="O131" cm="1" vm="644">
        <f t="array" aca="1" ref="O131" ca="1">IFERROR(IF(T_CALC[[#This Row],[DAY]]="","",IF(AND(T_CALC[[#This Row],[DAY]]=C_N_TRADING_DAYS,$L$1&gt;C_MAX_HIST_DT),$O$1,INDEX(_xlfn.ANCHORARRAY($C$3),T_CALC[[#This Row],[DAY]]+1,5))),NA())</f>
        <v>56.83</v>
      </c>
      <c r="P131" cm="1" vm="472">
        <f t="array" aca="1" ref="P131" ca="1">IFERROR(IF(T_CALC[[#This Row],[DAY]]="","",IF(AND(T_CALC[[#This Row],[DAY]]=C_N_TRADING_DAYS,$L$1&gt;C_MAX_HIST_DT),$P$1,INDEX(_xlfn.ANCHORARRAY($C$3),T_CALC[[#This Row],[DAY]]+1,6))),NA())</f>
        <v>56.9</v>
      </c>
      <c r="Q131" cm="1" vm="642">
        <f t="array" aca="1" ref="Q131" ca="1">IFERROR(IF(T_CALC[[#This Row],[DAY]]="","",IF(AND(T_CALC[[#This Row],[DAY]]=C_N_TRADING_DAYS,$L$1&gt;C_MAX_HIST_DT),$Q$1,INDEX(_xlfn.ANCHORARRAY($C$3),T_CALC[[#This Row],[DAY]]+1,2))),NA())</f>
        <v>21688720</v>
      </c>
      <c r="R131" s="4" vm="472">
        <f ca="1">IFERROR(IF(I_SRC="Open",T_CALC[[#This Row],[Open]],IF(I_SRC="High",T_CALC[[#This Row],[High]],IF(I_SRC="low",T_CALC[[#This Row],[Low]],IF(I_SRC="Volume",T_CALC[[#This Row],[VOLUME]],T_CALC[[#This Row],[Close]])))),"")</f>
        <v>56.9</v>
      </c>
      <c r="S131" cm="1">
        <f t="array" aca="1" ref="S131" ca="1">IF(T_CALC[[#This Row],[DAY]]="","",IF(T_CALC[[#This Row],[DAY]]&gt;=I_MA_PER,
ROUND(SUMPRODUCT(OFFSET($Y$4,0,0,I_MA_PER),OFFSET(T_CALC[[#This Row],[Value]],-(I_MA_PER-1),0,I_MA_PER))/C_DEN,2),NA()))</f>
        <v>57.38</v>
      </c>
      <c r="T131" s="4" t="str">
        <f ca="1">IF(T_CALC[[#This Row],[DAY]]="","",IF(T_CALC[[#This Row],[DAY]]&gt;=I_MA_PER,IF(AND(T_CALC[[#This Row],[Value]]&gt;T_CALC[[#This Row],[WMA]],R130&lt;=S130),"Buy",IF(AND(T_CALC[[#This Row],[Value]]&lt;T_CALC[[#This Row],[WMA]],R130&gt;=S130),"Sell","")),NA()))</f>
        <v>Sell</v>
      </c>
      <c r="U131" s="4">
        <f ca="1">IFERROR(IF(T_CALC[[#This Row],[Signal]]="Buy",T_CALC[[#This Row],[Value]],-10000),-10000)</f>
        <v>-10000</v>
      </c>
      <c r="V131" s="4" vm="472">
        <f ca="1">IFERROR(IF(T_CALC[[#This Row],[Signal]]="Sell",T_CALC[[#This Row],[Value]],-10000),-10000)</f>
        <v>56.9</v>
      </c>
      <c r="X131">
        <v>128</v>
      </c>
      <c r="Y131" t="str">
        <f t="shared" si="3"/>
        <v/>
      </c>
    </row>
    <row r="132" spans="2:25" x14ac:dyDescent="0.2">
      <c r="B132">
        <v>129</v>
      </c>
      <c r="C132" vm="645">
        <f ca="1"/>
        <v>42640</v>
      </c>
      <c r="D132" vm="646">
        <f ca="1"/>
        <v>28065071</v>
      </c>
      <c r="E132" vm="623">
        <f ca="1"/>
        <v>56.93</v>
      </c>
      <c r="F132" vm="495">
        <f ca="1"/>
        <v>58.06</v>
      </c>
      <c r="G132" vm="647">
        <f ca="1"/>
        <v>56.680999999999997</v>
      </c>
      <c r="H132" vm="558">
        <f ca="1"/>
        <v>57.95</v>
      </c>
      <c r="K132">
        <f ca="1">IF(ROW(T_CALC[[#This Row],[DAY]])-ROW(T_CALC[[#Headers],[DAY]])&gt;C_N_TRADING_DAYS,"",ROW(T_CALC[[#This Row],[DAY]])-ROW(T_CALC[[#Headers],[DAY]]))</f>
        <v>129</v>
      </c>
      <c r="L132" s="2" cm="1" vm="645">
        <f t="array" aca="1" ref="L132" ca="1">IFERROR(IF(T_CALC[[#This Row],[DAY]]="","",IF(AND(T_CALC[[#This Row],[DAY]]=C_N_TRADING_DAYS,$L$1&gt;C_MAX_HIST_DT),$L$1,INDEX(_xlfn.ANCHORARRAY($C$3),T_CALC[[#This Row],[DAY]]+1,1))),NA())</f>
        <v>42640</v>
      </c>
      <c r="M132" cm="1" vm="623">
        <f t="array" aca="1" ref="M132" ca="1">IFERROR(IF(T_CALC[[#This Row],[DAY]]="","",IF(AND(T_CALC[[#This Row],[DAY]]=C_N_TRADING_DAYS,$L$1&gt;C_MAX_HIST_DT),$M$1,INDEX(_xlfn.ANCHORARRAY($C$3),T_CALC[[#This Row],[DAY]]+1,3))),NA())</f>
        <v>56.93</v>
      </c>
      <c r="N132" cm="1" vm="495">
        <f t="array" aca="1" ref="N132" ca="1">IFERROR(IF(T_CALC[[#This Row],[DAY]]="","",IF(AND(T_CALC[[#This Row],[DAY]]=C_N_TRADING_DAYS,$L$1&gt;C_MAX_HIST_DT),$N$1,INDEX(_xlfn.ANCHORARRAY($C$3),T_CALC[[#This Row],[DAY]]+1,4))),NA())</f>
        <v>58.06</v>
      </c>
      <c r="O132" cm="1" vm="647">
        <f t="array" aca="1" ref="O132" ca="1">IFERROR(IF(T_CALC[[#This Row],[DAY]]="","",IF(AND(T_CALC[[#This Row],[DAY]]=C_N_TRADING_DAYS,$L$1&gt;C_MAX_HIST_DT),$O$1,INDEX(_xlfn.ANCHORARRAY($C$3),T_CALC[[#This Row],[DAY]]+1,5))),NA())</f>
        <v>56.680999999999997</v>
      </c>
      <c r="P132" cm="1" vm="558">
        <f t="array" aca="1" ref="P132" ca="1">IFERROR(IF(T_CALC[[#This Row],[DAY]]="","",IF(AND(T_CALC[[#This Row],[DAY]]=C_N_TRADING_DAYS,$L$1&gt;C_MAX_HIST_DT),$P$1,INDEX(_xlfn.ANCHORARRAY($C$3),T_CALC[[#This Row],[DAY]]+1,6))),NA())</f>
        <v>57.95</v>
      </c>
      <c r="Q132" cm="1" vm="646">
        <f t="array" aca="1" ref="Q132" ca="1">IFERROR(IF(T_CALC[[#This Row],[DAY]]="","",IF(AND(T_CALC[[#This Row],[DAY]]=C_N_TRADING_DAYS,$L$1&gt;C_MAX_HIST_DT),$Q$1,INDEX(_xlfn.ANCHORARRAY($C$3),T_CALC[[#This Row],[DAY]]+1,2))),NA())</f>
        <v>28065071</v>
      </c>
      <c r="R132" s="4" vm="558">
        <f ca="1">IFERROR(IF(I_SRC="Open",T_CALC[[#This Row],[Open]],IF(I_SRC="High",T_CALC[[#This Row],[High]],IF(I_SRC="low",T_CALC[[#This Row],[Low]],IF(I_SRC="Volume",T_CALC[[#This Row],[VOLUME]],T_CALC[[#This Row],[Close]])))),"")</f>
        <v>57.95</v>
      </c>
      <c r="S132" cm="1">
        <f t="array" aca="1" ref="S132" ca="1">IF(T_CALC[[#This Row],[DAY]]="","",IF(T_CALC[[#This Row],[DAY]]&gt;=I_MA_PER,
ROUND(SUMPRODUCT(OFFSET($Y$4,0,0,I_MA_PER),OFFSET(T_CALC[[#This Row],[Value]],-(I_MA_PER-1),0,I_MA_PER))/C_DEN,2),NA()))</f>
        <v>57.41</v>
      </c>
      <c r="T132" s="4" t="str">
        <f ca="1">IF(T_CALC[[#This Row],[DAY]]="","",IF(T_CALC[[#This Row],[DAY]]&gt;=I_MA_PER,IF(AND(T_CALC[[#This Row],[Value]]&gt;T_CALC[[#This Row],[WMA]],R131&lt;=S131),"Buy",IF(AND(T_CALC[[#This Row],[Value]]&lt;T_CALC[[#This Row],[WMA]],R131&gt;=S131),"Sell","")),NA()))</f>
        <v>Buy</v>
      </c>
      <c r="U132" s="4" vm="558">
        <f ca="1">IFERROR(IF(T_CALC[[#This Row],[Signal]]="Buy",T_CALC[[#This Row],[Value]],-10000),-10000)</f>
        <v>57.95</v>
      </c>
      <c r="V132" s="4">
        <f ca="1">IFERROR(IF(T_CALC[[#This Row],[Signal]]="Sell",T_CALC[[#This Row],[Value]],-10000),-10000)</f>
        <v>-10000</v>
      </c>
      <c r="X132">
        <v>129</v>
      </c>
      <c r="Y132" t="str">
        <f t="shared" ref="Y132:Y163" si="4">IF(X132&lt;=I_MA_PER,X132,"")</f>
        <v/>
      </c>
    </row>
    <row r="133" spans="2:25" x14ac:dyDescent="0.2">
      <c r="B133" s="4">
        <v>130</v>
      </c>
      <c r="C133" vm="648">
        <f ca="1"/>
        <v>42641</v>
      </c>
      <c r="D133" vm="649">
        <f ca="1"/>
        <v>20536400</v>
      </c>
      <c r="E133" vm="561">
        <f ca="1"/>
        <v>57.88</v>
      </c>
      <c r="F133" vm="495">
        <f ca="1"/>
        <v>58.06</v>
      </c>
      <c r="G133" vm="546">
        <f ca="1"/>
        <v>57.67</v>
      </c>
      <c r="H133" vm="509">
        <f ca="1"/>
        <v>58.03</v>
      </c>
      <c r="K133">
        <f ca="1">IF(ROW(T_CALC[[#This Row],[DAY]])-ROW(T_CALC[[#Headers],[DAY]])&gt;C_N_TRADING_DAYS,"",ROW(T_CALC[[#This Row],[DAY]])-ROW(T_CALC[[#Headers],[DAY]]))</f>
        <v>130</v>
      </c>
      <c r="L133" s="2" cm="1" vm="648">
        <f t="array" aca="1" ref="L133" ca="1">IFERROR(IF(T_CALC[[#This Row],[DAY]]="","",IF(AND(T_CALC[[#This Row],[DAY]]=C_N_TRADING_DAYS,$L$1&gt;C_MAX_HIST_DT),$L$1,INDEX(_xlfn.ANCHORARRAY($C$3),T_CALC[[#This Row],[DAY]]+1,1))),NA())</f>
        <v>42641</v>
      </c>
      <c r="M133" cm="1" vm="561">
        <f t="array" aca="1" ref="M133" ca="1">IFERROR(IF(T_CALC[[#This Row],[DAY]]="","",IF(AND(T_CALC[[#This Row],[DAY]]=C_N_TRADING_DAYS,$L$1&gt;C_MAX_HIST_DT),$M$1,INDEX(_xlfn.ANCHORARRAY($C$3),T_CALC[[#This Row],[DAY]]+1,3))),NA())</f>
        <v>57.88</v>
      </c>
      <c r="N133" cm="1" vm="495">
        <f t="array" aca="1" ref="N133" ca="1">IFERROR(IF(T_CALC[[#This Row],[DAY]]="","",IF(AND(T_CALC[[#This Row],[DAY]]=C_N_TRADING_DAYS,$L$1&gt;C_MAX_HIST_DT),$N$1,INDEX(_xlfn.ANCHORARRAY($C$3),T_CALC[[#This Row],[DAY]]+1,4))),NA())</f>
        <v>58.06</v>
      </c>
      <c r="O133" cm="1" vm="546">
        <f t="array" aca="1" ref="O133" ca="1">IFERROR(IF(T_CALC[[#This Row],[DAY]]="","",IF(AND(T_CALC[[#This Row],[DAY]]=C_N_TRADING_DAYS,$L$1&gt;C_MAX_HIST_DT),$O$1,INDEX(_xlfn.ANCHORARRAY($C$3),T_CALC[[#This Row],[DAY]]+1,5))),NA())</f>
        <v>57.67</v>
      </c>
      <c r="P133" cm="1" vm="509">
        <f t="array" aca="1" ref="P133" ca="1">IFERROR(IF(T_CALC[[#This Row],[DAY]]="","",IF(AND(T_CALC[[#This Row],[DAY]]=C_N_TRADING_DAYS,$L$1&gt;C_MAX_HIST_DT),$P$1,INDEX(_xlfn.ANCHORARRAY($C$3),T_CALC[[#This Row],[DAY]]+1,6))),NA())</f>
        <v>58.03</v>
      </c>
      <c r="Q133" cm="1" vm="649">
        <f t="array" aca="1" ref="Q133" ca="1">IFERROR(IF(T_CALC[[#This Row],[DAY]]="","",IF(AND(T_CALC[[#This Row],[DAY]]=C_N_TRADING_DAYS,$L$1&gt;C_MAX_HIST_DT),$Q$1,INDEX(_xlfn.ANCHORARRAY($C$3),T_CALC[[#This Row],[DAY]]+1,2))),NA())</f>
        <v>20536400</v>
      </c>
      <c r="R133" s="4" vm="509">
        <f ca="1">IFERROR(IF(I_SRC="Open",T_CALC[[#This Row],[Open]],IF(I_SRC="High",T_CALC[[#This Row],[High]],IF(I_SRC="low",T_CALC[[#This Row],[Low]],IF(I_SRC="Volume",T_CALC[[#This Row],[VOLUME]],T_CALC[[#This Row],[Close]])))),"")</f>
        <v>58.03</v>
      </c>
      <c r="S133" cm="1">
        <f t="array" aca="1" ref="S133" ca="1">IF(T_CALC[[#This Row],[DAY]]="","",IF(T_CALC[[#This Row],[DAY]]&gt;=I_MA_PER,
ROUND(SUMPRODUCT(OFFSET($Y$4,0,0,I_MA_PER),OFFSET(T_CALC[[#This Row],[Value]],-(I_MA_PER-1),0,I_MA_PER))/C_DEN,2),NA()))</f>
        <v>57.44</v>
      </c>
      <c r="T133" s="4" t="str">
        <f ca="1">IF(T_CALC[[#This Row],[DAY]]="","",IF(T_CALC[[#This Row],[DAY]]&gt;=I_MA_PER,IF(AND(T_CALC[[#This Row],[Value]]&gt;T_CALC[[#This Row],[WMA]],R132&lt;=S132),"Buy",IF(AND(T_CALC[[#This Row],[Value]]&lt;T_CALC[[#This Row],[WMA]],R132&gt;=S132),"Sell","")),NA()))</f>
        <v/>
      </c>
      <c r="U133" s="4">
        <f ca="1">IFERROR(IF(T_CALC[[#This Row],[Signal]]="Buy",T_CALC[[#This Row],[Value]],-10000),-10000)</f>
        <v>-10000</v>
      </c>
      <c r="V133" s="4">
        <f ca="1">IFERROR(IF(T_CALC[[#This Row],[Signal]]="Sell",T_CALC[[#This Row],[Value]],-10000),-10000)</f>
        <v>-10000</v>
      </c>
      <c r="X133">
        <v>130</v>
      </c>
      <c r="Y133" t="str">
        <f t="shared" si="4"/>
        <v/>
      </c>
    </row>
    <row r="134" spans="2:25" x14ac:dyDescent="0.2">
      <c r="B134">
        <v>131</v>
      </c>
      <c r="C134" vm="650">
        <f ca="1"/>
        <v>42642</v>
      </c>
      <c r="D134" vm="651">
        <f ca="1"/>
        <v>25463536</v>
      </c>
      <c r="E134" vm="652">
        <f ca="1"/>
        <v>57.81</v>
      </c>
      <c r="F134" vm="653">
        <f ca="1"/>
        <v>58.167900000000003</v>
      </c>
      <c r="G134" vm="587">
        <f ca="1"/>
        <v>57.21</v>
      </c>
      <c r="H134" vm="654">
        <f ca="1"/>
        <v>57.4</v>
      </c>
      <c r="K134">
        <f ca="1">IF(ROW(T_CALC[[#This Row],[DAY]])-ROW(T_CALC[[#Headers],[DAY]])&gt;C_N_TRADING_DAYS,"",ROW(T_CALC[[#This Row],[DAY]])-ROW(T_CALC[[#Headers],[DAY]]))</f>
        <v>131</v>
      </c>
      <c r="L134" s="2" cm="1" vm="650">
        <f t="array" aca="1" ref="L134" ca="1">IFERROR(IF(T_CALC[[#This Row],[DAY]]="","",IF(AND(T_CALC[[#This Row],[DAY]]=C_N_TRADING_DAYS,$L$1&gt;C_MAX_HIST_DT),$L$1,INDEX(_xlfn.ANCHORARRAY($C$3),T_CALC[[#This Row],[DAY]]+1,1))),NA())</f>
        <v>42642</v>
      </c>
      <c r="M134" cm="1" vm="652">
        <f t="array" aca="1" ref="M134" ca="1">IFERROR(IF(T_CALC[[#This Row],[DAY]]="","",IF(AND(T_CALC[[#This Row],[DAY]]=C_N_TRADING_DAYS,$L$1&gt;C_MAX_HIST_DT),$M$1,INDEX(_xlfn.ANCHORARRAY($C$3),T_CALC[[#This Row],[DAY]]+1,3))),NA())</f>
        <v>57.81</v>
      </c>
      <c r="N134" cm="1" vm="653">
        <f t="array" aca="1" ref="N134" ca="1">IFERROR(IF(T_CALC[[#This Row],[DAY]]="","",IF(AND(T_CALC[[#This Row],[DAY]]=C_N_TRADING_DAYS,$L$1&gt;C_MAX_HIST_DT),$N$1,INDEX(_xlfn.ANCHORARRAY($C$3),T_CALC[[#This Row],[DAY]]+1,4))),NA())</f>
        <v>58.167900000000003</v>
      </c>
      <c r="O134" cm="1" vm="587">
        <f t="array" aca="1" ref="O134" ca="1">IFERROR(IF(T_CALC[[#This Row],[DAY]]="","",IF(AND(T_CALC[[#This Row],[DAY]]=C_N_TRADING_DAYS,$L$1&gt;C_MAX_HIST_DT),$O$1,INDEX(_xlfn.ANCHORARRAY($C$3),T_CALC[[#This Row],[DAY]]+1,5))),NA())</f>
        <v>57.21</v>
      </c>
      <c r="P134" cm="1" vm="654">
        <f t="array" aca="1" ref="P134" ca="1">IFERROR(IF(T_CALC[[#This Row],[DAY]]="","",IF(AND(T_CALC[[#This Row],[DAY]]=C_N_TRADING_DAYS,$L$1&gt;C_MAX_HIST_DT),$P$1,INDEX(_xlfn.ANCHORARRAY($C$3),T_CALC[[#This Row],[DAY]]+1,6))),NA())</f>
        <v>57.4</v>
      </c>
      <c r="Q134" cm="1" vm="651">
        <f t="array" aca="1" ref="Q134" ca="1">IFERROR(IF(T_CALC[[#This Row],[DAY]]="","",IF(AND(T_CALC[[#This Row],[DAY]]=C_N_TRADING_DAYS,$L$1&gt;C_MAX_HIST_DT),$Q$1,INDEX(_xlfn.ANCHORARRAY($C$3),T_CALC[[#This Row],[DAY]]+1,2))),NA())</f>
        <v>25463536</v>
      </c>
      <c r="R134" s="4" vm="654">
        <f ca="1">IFERROR(IF(I_SRC="Open",T_CALC[[#This Row],[Open]],IF(I_SRC="High",T_CALC[[#This Row],[High]],IF(I_SRC="low",T_CALC[[#This Row],[Low]],IF(I_SRC="Volume",T_CALC[[#This Row],[VOLUME]],T_CALC[[#This Row],[Close]])))),"")</f>
        <v>57.4</v>
      </c>
      <c r="S134" cm="1">
        <f t="array" aca="1" ref="S134" ca="1">IF(T_CALC[[#This Row],[DAY]]="","",IF(T_CALC[[#This Row],[DAY]]&gt;=I_MA_PER,
ROUND(SUMPRODUCT(OFFSET($Y$4,0,0,I_MA_PER),OFFSET(T_CALC[[#This Row],[Value]],-(I_MA_PER-1),0,I_MA_PER))/C_DEN,2),NA()))</f>
        <v>57.44</v>
      </c>
      <c r="T134" s="4" t="str">
        <f ca="1">IF(T_CALC[[#This Row],[DAY]]="","",IF(T_CALC[[#This Row],[DAY]]&gt;=I_MA_PER,IF(AND(T_CALC[[#This Row],[Value]]&gt;T_CALC[[#This Row],[WMA]],R133&lt;=S133),"Buy",IF(AND(T_CALC[[#This Row],[Value]]&lt;T_CALC[[#This Row],[WMA]],R133&gt;=S133),"Sell","")),NA()))</f>
        <v>Sell</v>
      </c>
      <c r="U134" s="4">
        <f ca="1">IFERROR(IF(T_CALC[[#This Row],[Signal]]="Buy",T_CALC[[#This Row],[Value]],-10000),-10000)</f>
        <v>-10000</v>
      </c>
      <c r="V134" s="4" vm="654">
        <f ca="1">IFERROR(IF(T_CALC[[#This Row],[Signal]]="Sell",T_CALC[[#This Row],[Value]],-10000),-10000)</f>
        <v>57.4</v>
      </c>
      <c r="X134">
        <v>131</v>
      </c>
      <c r="Y134" t="str">
        <f t="shared" si="4"/>
        <v/>
      </c>
    </row>
    <row r="135" spans="2:25" x14ac:dyDescent="0.2">
      <c r="B135">
        <v>132</v>
      </c>
      <c r="C135" vm="655">
        <f ca="1"/>
        <v>42643</v>
      </c>
      <c r="D135" vm="656">
        <f ca="1"/>
        <v>29910788</v>
      </c>
      <c r="E135" vm="657">
        <f ca="1"/>
        <v>57.57</v>
      </c>
      <c r="F135" vm="658">
        <f ca="1"/>
        <v>57.77</v>
      </c>
      <c r="G135" vm="659">
        <f ca="1"/>
        <v>57.34</v>
      </c>
      <c r="H135" vm="536">
        <f ca="1"/>
        <v>57.6</v>
      </c>
      <c r="K135">
        <f ca="1">IF(ROW(T_CALC[[#This Row],[DAY]])-ROW(T_CALC[[#Headers],[DAY]])&gt;C_N_TRADING_DAYS,"",ROW(T_CALC[[#This Row],[DAY]])-ROW(T_CALC[[#Headers],[DAY]]))</f>
        <v>132</v>
      </c>
      <c r="L135" s="2" cm="1" vm="655">
        <f t="array" aca="1" ref="L135" ca="1">IFERROR(IF(T_CALC[[#This Row],[DAY]]="","",IF(AND(T_CALC[[#This Row],[DAY]]=C_N_TRADING_DAYS,$L$1&gt;C_MAX_HIST_DT),$L$1,INDEX(_xlfn.ANCHORARRAY($C$3),T_CALC[[#This Row],[DAY]]+1,1))),NA())</f>
        <v>42643</v>
      </c>
      <c r="M135" cm="1" vm="657">
        <f t="array" aca="1" ref="M135" ca="1">IFERROR(IF(T_CALC[[#This Row],[DAY]]="","",IF(AND(T_CALC[[#This Row],[DAY]]=C_N_TRADING_DAYS,$L$1&gt;C_MAX_HIST_DT),$M$1,INDEX(_xlfn.ANCHORARRAY($C$3),T_CALC[[#This Row],[DAY]]+1,3))),NA())</f>
        <v>57.57</v>
      </c>
      <c r="N135" cm="1" vm="658">
        <f t="array" aca="1" ref="N135" ca="1">IFERROR(IF(T_CALC[[#This Row],[DAY]]="","",IF(AND(T_CALC[[#This Row],[DAY]]=C_N_TRADING_DAYS,$L$1&gt;C_MAX_HIST_DT),$N$1,INDEX(_xlfn.ANCHORARRAY($C$3),T_CALC[[#This Row],[DAY]]+1,4))),NA())</f>
        <v>57.77</v>
      </c>
      <c r="O135" cm="1" vm="659">
        <f t="array" aca="1" ref="O135" ca="1">IFERROR(IF(T_CALC[[#This Row],[DAY]]="","",IF(AND(T_CALC[[#This Row],[DAY]]=C_N_TRADING_DAYS,$L$1&gt;C_MAX_HIST_DT),$O$1,INDEX(_xlfn.ANCHORARRAY($C$3),T_CALC[[#This Row],[DAY]]+1,5))),NA())</f>
        <v>57.34</v>
      </c>
      <c r="P135" cm="1" vm="536">
        <f t="array" aca="1" ref="P135" ca="1">IFERROR(IF(T_CALC[[#This Row],[DAY]]="","",IF(AND(T_CALC[[#This Row],[DAY]]=C_N_TRADING_DAYS,$L$1&gt;C_MAX_HIST_DT),$P$1,INDEX(_xlfn.ANCHORARRAY($C$3),T_CALC[[#This Row],[DAY]]+1,6))),NA())</f>
        <v>57.6</v>
      </c>
      <c r="Q135" cm="1" vm="656">
        <f t="array" aca="1" ref="Q135" ca="1">IFERROR(IF(T_CALC[[#This Row],[DAY]]="","",IF(AND(T_CALC[[#This Row],[DAY]]=C_N_TRADING_DAYS,$L$1&gt;C_MAX_HIST_DT),$Q$1,INDEX(_xlfn.ANCHORARRAY($C$3),T_CALC[[#This Row],[DAY]]+1,2))),NA())</f>
        <v>29910788</v>
      </c>
      <c r="R135" s="4" vm="536">
        <f ca="1">IFERROR(IF(I_SRC="Open",T_CALC[[#This Row],[Open]],IF(I_SRC="High",T_CALC[[#This Row],[High]],IF(I_SRC="low",T_CALC[[#This Row],[Low]],IF(I_SRC="Volume",T_CALC[[#This Row],[VOLUME]],T_CALC[[#This Row],[Close]])))),"")</f>
        <v>57.6</v>
      </c>
      <c r="S135" cm="1">
        <f t="array" aca="1" ref="S135" ca="1">IF(T_CALC[[#This Row],[DAY]]="","",IF(T_CALC[[#This Row],[DAY]]&gt;=I_MA_PER,
ROUND(SUMPRODUCT(OFFSET($Y$4,0,0,I_MA_PER),OFFSET(T_CALC[[#This Row],[Value]],-(I_MA_PER-1),0,I_MA_PER))/C_DEN,2),NA()))</f>
        <v>57.45</v>
      </c>
      <c r="T135" s="4" t="str">
        <f ca="1">IF(T_CALC[[#This Row],[DAY]]="","",IF(T_CALC[[#This Row],[DAY]]&gt;=I_MA_PER,IF(AND(T_CALC[[#This Row],[Value]]&gt;T_CALC[[#This Row],[WMA]],R134&lt;=S134),"Buy",IF(AND(T_CALC[[#This Row],[Value]]&lt;T_CALC[[#This Row],[WMA]],R134&gt;=S134),"Sell","")),NA()))</f>
        <v>Buy</v>
      </c>
      <c r="U135" s="4" vm="536">
        <f ca="1">IFERROR(IF(T_CALC[[#This Row],[Signal]]="Buy",T_CALC[[#This Row],[Value]],-10000),-10000)</f>
        <v>57.6</v>
      </c>
      <c r="V135" s="4">
        <f ca="1">IFERROR(IF(T_CALC[[#This Row],[Signal]]="Sell",T_CALC[[#This Row],[Value]],-10000),-10000)</f>
        <v>-10000</v>
      </c>
      <c r="X135">
        <v>132</v>
      </c>
      <c r="Y135" t="str">
        <f t="shared" si="4"/>
        <v/>
      </c>
    </row>
    <row r="136" spans="2:25" x14ac:dyDescent="0.2">
      <c r="B136" s="4">
        <v>133</v>
      </c>
      <c r="C136" vm="660">
        <f ca="1"/>
        <v>42646</v>
      </c>
      <c r="D136" vm="661">
        <f ca="1"/>
        <v>19189515</v>
      </c>
      <c r="E136" vm="592">
        <f ca="1"/>
        <v>57.405000000000001</v>
      </c>
      <c r="F136" vm="662">
        <f ca="1"/>
        <v>57.55</v>
      </c>
      <c r="G136" vm="663">
        <f ca="1"/>
        <v>57.06</v>
      </c>
      <c r="H136" vm="534">
        <f ca="1"/>
        <v>57.42</v>
      </c>
      <c r="K136">
        <f ca="1">IF(ROW(T_CALC[[#This Row],[DAY]])-ROW(T_CALC[[#Headers],[DAY]])&gt;C_N_TRADING_DAYS,"",ROW(T_CALC[[#This Row],[DAY]])-ROW(T_CALC[[#Headers],[DAY]]))</f>
        <v>133</v>
      </c>
      <c r="L136" s="2" cm="1" vm="660">
        <f t="array" aca="1" ref="L136" ca="1">IFERROR(IF(T_CALC[[#This Row],[DAY]]="","",IF(AND(T_CALC[[#This Row],[DAY]]=C_N_TRADING_DAYS,$L$1&gt;C_MAX_HIST_DT),$L$1,INDEX(_xlfn.ANCHORARRAY($C$3),T_CALC[[#This Row],[DAY]]+1,1))),NA())</f>
        <v>42646</v>
      </c>
      <c r="M136" cm="1" vm="592">
        <f t="array" aca="1" ref="M136" ca="1">IFERROR(IF(T_CALC[[#This Row],[DAY]]="","",IF(AND(T_CALC[[#This Row],[DAY]]=C_N_TRADING_DAYS,$L$1&gt;C_MAX_HIST_DT),$M$1,INDEX(_xlfn.ANCHORARRAY($C$3),T_CALC[[#This Row],[DAY]]+1,3))),NA())</f>
        <v>57.405000000000001</v>
      </c>
      <c r="N136" cm="1" vm="662">
        <f t="array" aca="1" ref="N136" ca="1">IFERROR(IF(T_CALC[[#This Row],[DAY]]="","",IF(AND(T_CALC[[#This Row],[DAY]]=C_N_TRADING_DAYS,$L$1&gt;C_MAX_HIST_DT),$N$1,INDEX(_xlfn.ANCHORARRAY($C$3),T_CALC[[#This Row],[DAY]]+1,4))),NA())</f>
        <v>57.55</v>
      </c>
      <c r="O136" cm="1" vm="663">
        <f t="array" aca="1" ref="O136" ca="1">IFERROR(IF(T_CALC[[#This Row],[DAY]]="","",IF(AND(T_CALC[[#This Row],[DAY]]=C_N_TRADING_DAYS,$L$1&gt;C_MAX_HIST_DT),$O$1,INDEX(_xlfn.ANCHORARRAY($C$3),T_CALC[[#This Row],[DAY]]+1,5))),NA())</f>
        <v>57.06</v>
      </c>
      <c r="P136" cm="1" vm="534">
        <f t="array" aca="1" ref="P136" ca="1">IFERROR(IF(T_CALC[[#This Row],[DAY]]="","",IF(AND(T_CALC[[#This Row],[DAY]]=C_N_TRADING_DAYS,$L$1&gt;C_MAX_HIST_DT),$P$1,INDEX(_xlfn.ANCHORARRAY($C$3),T_CALC[[#This Row],[DAY]]+1,6))),NA())</f>
        <v>57.42</v>
      </c>
      <c r="Q136" cm="1" vm="661">
        <f t="array" aca="1" ref="Q136" ca="1">IFERROR(IF(T_CALC[[#This Row],[DAY]]="","",IF(AND(T_CALC[[#This Row],[DAY]]=C_N_TRADING_DAYS,$L$1&gt;C_MAX_HIST_DT),$Q$1,INDEX(_xlfn.ANCHORARRAY($C$3),T_CALC[[#This Row],[DAY]]+1,2))),NA())</f>
        <v>19189515</v>
      </c>
      <c r="R136" s="4" vm="534">
        <f ca="1">IFERROR(IF(I_SRC="Open",T_CALC[[#This Row],[Open]],IF(I_SRC="High",T_CALC[[#This Row],[High]],IF(I_SRC="low",T_CALC[[#This Row],[Low]],IF(I_SRC="Volume",T_CALC[[#This Row],[VOLUME]],T_CALC[[#This Row],[Close]])))),"")</f>
        <v>57.42</v>
      </c>
      <c r="S136" cm="1">
        <f t="array" aca="1" ref="S136" ca="1">IF(T_CALC[[#This Row],[DAY]]="","",IF(T_CALC[[#This Row],[DAY]]&gt;=I_MA_PER,
ROUND(SUMPRODUCT(OFFSET($Y$4,0,0,I_MA_PER),OFFSET(T_CALC[[#This Row],[Value]],-(I_MA_PER-1),0,I_MA_PER))/C_DEN,2),NA()))</f>
        <v>57.45</v>
      </c>
      <c r="T136" s="4" t="str">
        <f ca="1">IF(T_CALC[[#This Row],[DAY]]="","",IF(T_CALC[[#This Row],[DAY]]&gt;=I_MA_PER,IF(AND(T_CALC[[#This Row],[Value]]&gt;T_CALC[[#This Row],[WMA]],R135&lt;=S135),"Buy",IF(AND(T_CALC[[#This Row],[Value]]&lt;T_CALC[[#This Row],[WMA]],R135&gt;=S135),"Sell","")),NA()))</f>
        <v>Sell</v>
      </c>
      <c r="U136" s="4">
        <f ca="1">IFERROR(IF(T_CALC[[#This Row],[Signal]]="Buy",T_CALC[[#This Row],[Value]],-10000),-10000)</f>
        <v>-10000</v>
      </c>
      <c r="V136" s="4" vm="534">
        <f ca="1">IFERROR(IF(T_CALC[[#This Row],[Signal]]="Sell",T_CALC[[#This Row],[Value]],-10000),-10000)</f>
        <v>57.42</v>
      </c>
      <c r="X136">
        <v>133</v>
      </c>
      <c r="Y136" t="str">
        <f t="shared" si="4"/>
        <v/>
      </c>
    </row>
    <row r="137" spans="2:25" x14ac:dyDescent="0.2">
      <c r="B137">
        <v>134</v>
      </c>
      <c r="C137" vm="664">
        <f ca="1"/>
        <v>42647</v>
      </c>
      <c r="D137" vm="665">
        <f ca="1"/>
        <v>20085874</v>
      </c>
      <c r="E137" vm="524">
        <f ca="1"/>
        <v>57.27</v>
      </c>
      <c r="F137" vm="666">
        <f ca="1"/>
        <v>57.594999999999999</v>
      </c>
      <c r="G137" vm="478">
        <f ca="1"/>
        <v>56.97</v>
      </c>
      <c r="H137" vm="667">
        <f ca="1"/>
        <v>57.24</v>
      </c>
      <c r="K137">
        <f ca="1">IF(ROW(T_CALC[[#This Row],[DAY]])-ROW(T_CALC[[#Headers],[DAY]])&gt;C_N_TRADING_DAYS,"",ROW(T_CALC[[#This Row],[DAY]])-ROW(T_CALC[[#Headers],[DAY]]))</f>
        <v>134</v>
      </c>
      <c r="L137" s="2" cm="1" vm="664">
        <f t="array" aca="1" ref="L137" ca="1">IFERROR(IF(T_CALC[[#This Row],[DAY]]="","",IF(AND(T_CALC[[#This Row],[DAY]]=C_N_TRADING_DAYS,$L$1&gt;C_MAX_HIST_DT),$L$1,INDEX(_xlfn.ANCHORARRAY($C$3),T_CALC[[#This Row],[DAY]]+1,1))),NA())</f>
        <v>42647</v>
      </c>
      <c r="M137" cm="1" vm="524">
        <f t="array" aca="1" ref="M137" ca="1">IFERROR(IF(T_CALC[[#This Row],[DAY]]="","",IF(AND(T_CALC[[#This Row],[DAY]]=C_N_TRADING_DAYS,$L$1&gt;C_MAX_HIST_DT),$M$1,INDEX(_xlfn.ANCHORARRAY($C$3),T_CALC[[#This Row],[DAY]]+1,3))),NA())</f>
        <v>57.27</v>
      </c>
      <c r="N137" cm="1" vm="666">
        <f t="array" aca="1" ref="N137" ca="1">IFERROR(IF(T_CALC[[#This Row],[DAY]]="","",IF(AND(T_CALC[[#This Row],[DAY]]=C_N_TRADING_DAYS,$L$1&gt;C_MAX_HIST_DT),$N$1,INDEX(_xlfn.ANCHORARRAY($C$3),T_CALC[[#This Row],[DAY]]+1,4))),NA())</f>
        <v>57.594999999999999</v>
      </c>
      <c r="O137" cm="1" vm="478">
        <f t="array" aca="1" ref="O137" ca="1">IFERROR(IF(T_CALC[[#This Row],[DAY]]="","",IF(AND(T_CALC[[#This Row],[DAY]]=C_N_TRADING_DAYS,$L$1&gt;C_MAX_HIST_DT),$O$1,INDEX(_xlfn.ANCHORARRAY($C$3),T_CALC[[#This Row],[DAY]]+1,5))),NA())</f>
        <v>56.97</v>
      </c>
      <c r="P137" cm="1" vm="667">
        <f t="array" aca="1" ref="P137" ca="1">IFERROR(IF(T_CALC[[#This Row],[DAY]]="","",IF(AND(T_CALC[[#This Row],[DAY]]=C_N_TRADING_DAYS,$L$1&gt;C_MAX_HIST_DT),$P$1,INDEX(_xlfn.ANCHORARRAY($C$3),T_CALC[[#This Row],[DAY]]+1,6))),NA())</f>
        <v>57.24</v>
      </c>
      <c r="Q137" cm="1" vm="665">
        <f t="array" aca="1" ref="Q137" ca="1">IFERROR(IF(T_CALC[[#This Row],[DAY]]="","",IF(AND(T_CALC[[#This Row],[DAY]]=C_N_TRADING_DAYS,$L$1&gt;C_MAX_HIST_DT),$Q$1,INDEX(_xlfn.ANCHORARRAY($C$3),T_CALC[[#This Row],[DAY]]+1,2))),NA())</f>
        <v>20085874</v>
      </c>
      <c r="R137" s="4" vm="667">
        <f ca="1">IFERROR(IF(I_SRC="Open",T_CALC[[#This Row],[Open]],IF(I_SRC="High",T_CALC[[#This Row],[High]],IF(I_SRC="low",T_CALC[[#This Row],[Low]],IF(I_SRC="Volume",T_CALC[[#This Row],[VOLUME]],T_CALC[[#This Row],[Close]])))),"")</f>
        <v>57.24</v>
      </c>
      <c r="S137" cm="1">
        <f t="array" aca="1" ref="S137" ca="1">IF(T_CALC[[#This Row],[DAY]]="","",IF(T_CALC[[#This Row],[DAY]]&gt;=I_MA_PER,
ROUND(SUMPRODUCT(OFFSET($Y$4,0,0,I_MA_PER),OFFSET(T_CALC[[#This Row],[Value]],-(I_MA_PER-1),0,I_MA_PER))/C_DEN,2),NA()))</f>
        <v>57.45</v>
      </c>
      <c r="T137" s="4" t="str">
        <f ca="1">IF(T_CALC[[#This Row],[DAY]]="","",IF(T_CALC[[#This Row],[DAY]]&gt;=I_MA_PER,IF(AND(T_CALC[[#This Row],[Value]]&gt;T_CALC[[#This Row],[WMA]],R136&lt;=S136),"Buy",IF(AND(T_CALC[[#This Row],[Value]]&lt;T_CALC[[#This Row],[WMA]],R136&gt;=S136),"Sell","")),NA()))</f>
        <v/>
      </c>
      <c r="U137" s="4">
        <f ca="1">IFERROR(IF(T_CALC[[#This Row],[Signal]]="Buy",T_CALC[[#This Row],[Value]],-10000),-10000)</f>
        <v>-10000</v>
      </c>
      <c r="V137" s="4">
        <f ca="1">IFERROR(IF(T_CALC[[#This Row],[Signal]]="Sell",T_CALC[[#This Row],[Value]],-10000),-10000)</f>
        <v>-10000</v>
      </c>
      <c r="X137">
        <v>134</v>
      </c>
      <c r="Y137" t="str">
        <f t="shared" si="4"/>
        <v/>
      </c>
    </row>
    <row r="138" spans="2:25" x14ac:dyDescent="0.2">
      <c r="B138">
        <v>135</v>
      </c>
      <c r="C138" vm="668">
        <f ca="1"/>
        <v>42648</v>
      </c>
      <c r="D138" vm="669">
        <f ca="1"/>
        <v>16726411</v>
      </c>
      <c r="E138" vm="443">
        <f ca="1"/>
        <v>57.29</v>
      </c>
      <c r="F138" vm="670">
        <f ca="1"/>
        <v>57.960099999999997</v>
      </c>
      <c r="G138" vm="545">
        <f ca="1"/>
        <v>57.26</v>
      </c>
      <c r="H138" vm="671">
        <f ca="1"/>
        <v>57.64</v>
      </c>
      <c r="K138">
        <f ca="1">IF(ROW(T_CALC[[#This Row],[DAY]])-ROW(T_CALC[[#Headers],[DAY]])&gt;C_N_TRADING_DAYS,"",ROW(T_CALC[[#This Row],[DAY]])-ROW(T_CALC[[#Headers],[DAY]]))</f>
        <v>135</v>
      </c>
      <c r="L138" s="2" cm="1" vm="668">
        <f t="array" aca="1" ref="L138" ca="1">IFERROR(IF(T_CALC[[#This Row],[DAY]]="","",IF(AND(T_CALC[[#This Row],[DAY]]=C_N_TRADING_DAYS,$L$1&gt;C_MAX_HIST_DT),$L$1,INDEX(_xlfn.ANCHORARRAY($C$3),T_CALC[[#This Row],[DAY]]+1,1))),NA())</f>
        <v>42648</v>
      </c>
      <c r="M138" cm="1" vm="443">
        <f t="array" aca="1" ref="M138" ca="1">IFERROR(IF(T_CALC[[#This Row],[DAY]]="","",IF(AND(T_CALC[[#This Row],[DAY]]=C_N_TRADING_DAYS,$L$1&gt;C_MAX_HIST_DT),$M$1,INDEX(_xlfn.ANCHORARRAY($C$3),T_CALC[[#This Row],[DAY]]+1,3))),NA())</f>
        <v>57.29</v>
      </c>
      <c r="N138" cm="1" vm="670">
        <f t="array" aca="1" ref="N138" ca="1">IFERROR(IF(T_CALC[[#This Row],[DAY]]="","",IF(AND(T_CALC[[#This Row],[DAY]]=C_N_TRADING_DAYS,$L$1&gt;C_MAX_HIST_DT),$N$1,INDEX(_xlfn.ANCHORARRAY($C$3),T_CALC[[#This Row],[DAY]]+1,4))),NA())</f>
        <v>57.960099999999997</v>
      </c>
      <c r="O138" cm="1" vm="545">
        <f t="array" aca="1" ref="O138" ca="1">IFERROR(IF(T_CALC[[#This Row],[DAY]]="","",IF(AND(T_CALC[[#This Row],[DAY]]=C_N_TRADING_DAYS,$L$1&gt;C_MAX_HIST_DT),$O$1,INDEX(_xlfn.ANCHORARRAY($C$3),T_CALC[[#This Row],[DAY]]+1,5))),NA())</f>
        <v>57.26</v>
      </c>
      <c r="P138" cm="1" vm="671">
        <f t="array" aca="1" ref="P138" ca="1">IFERROR(IF(T_CALC[[#This Row],[DAY]]="","",IF(AND(T_CALC[[#This Row],[DAY]]=C_N_TRADING_DAYS,$L$1&gt;C_MAX_HIST_DT),$P$1,INDEX(_xlfn.ANCHORARRAY($C$3),T_CALC[[#This Row],[DAY]]+1,6))),NA())</f>
        <v>57.64</v>
      </c>
      <c r="Q138" cm="1" vm="669">
        <f t="array" aca="1" ref="Q138" ca="1">IFERROR(IF(T_CALC[[#This Row],[DAY]]="","",IF(AND(T_CALC[[#This Row],[DAY]]=C_N_TRADING_DAYS,$L$1&gt;C_MAX_HIST_DT),$Q$1,INDEX(_xlfn.ANCHORARRAY($C$3),T_CALC[[#This Row],[DAY]]+1,2))),NA())</f>
        <v>16726411</v>
      </c>
      <c r="R138" s="4" vm="671">
        <f ca="1">IFERROR(IF(I_SRC="Open",T_CALC[[#This Row],[Open]],IF(I_SRC="High",T_CALC[[#This Row],[High]],IF(I_SRC="low",T_CALC[[#This Row],[Low]],IF(I_SRC="Volume",T_CALC[[#This Row],[VOLUME]],T_CALC[[#This Row],[Close]])))),"")</f>
        <v>57.64</v>
      </c>
      <c r="S138" cm="1">
        <f t="array" aca="1" ref="S138" ca="1">IF(T_CALC[[#This Row],[DAY]]="","",IF(T_CALC[[#This Row],[DAY]]&gt;=I_MA_PER,
ROUND(SUMPRODUCT(OFFSET($Y$4,0,0,I_MA_PER),OFFSET(T_CALC[[#This Row],[Value]],-(I_MA_PER-1),0,I_MA_PER))/C_DEN,2),NA()))</f>
        <v>57.45</v>
      </c>
      <c r="T138" s="4" t="str">
        <f ca="1">IF(T_CALC[[#This Row],[DAY]]="","",IF(T_CALC[[#This Row],[DAY]]&gt;=I_MA_PER,IF(AND(T_CALC[[#This Row],[Value]]&gt;T_CALC[[#This Row],[WMA]],R137&lt;=S137),"Buy",IF(AND(T_CALC[[#This Row],[Value]]&lt;T_CALC[[#This Row],[WMA]],R137&gt;=S137),"Sell","")),NA()))</f>
        <v>Buy</v>
      </c>
      <c r="U138" s="4" vm="671">
        <f ca="1">IFERROR(IF(T_CALC[[#This Row],[Signal]]="Buy",T_CALC[[#This Row],[Value]],-10000),-10000)</f>
        <v>57.64</v>
      </c>
      <c r="V138" s="4">
        <f ca="1">IFERROR(IF(T_CALC[[#This Row],[Signal]]="Sell",T_CALC[[#This Row],[Value]],-10000),-10000)</f>
        <v>-10000</v>
      </c>
      <c r="X138">
        <v>135</v>
      </c>
      <c r="Y138" t="str">
        <f t="shared" si="4"/>
        <v/>
      </c>
    </row>
    <row r="139" spans="2:25" x14ac:dyDescent="0.2">
      <c r="B139" s="4">
        <v>136</v>
      </c>
      <c r="C139" vm="672">
        <f ca="1"/>
        <v>42649</v>
      </c>
      <c r="D139" vm="673">
        <f ca="1"/>
        <v>16212611</v>
      </c>
      <c r="E139" vm="674">
        <f ca="1"/>
        <v>57.74</v>
      </c>
      <c r="F139" vm="675">
        <f ca="1"/>
        <v>57.86</v>
      </c>
      <c r="G139" vm="676">
        <f ca="1"/>
        <v>57.28</v>
      </c>
      <c r="H139" vm="674">
        <f ca="1"/>
        <v>57.74</v>
      </c>
      <c r="K139">
        <f ca="1">IF(ROW(T_CALC[[#This Row],[DAY]])-ROW(T_CALC[[#Headers],[DAY]])&gt;C_N_TRADING_DAYS,"",ROW(T_CALC[[#This Row],[DAY]])-ROW(T_CALC[[#Headers],[DAY]]))</f>
        <v>136</v>
      </c>
      <c r="L139" s="2" cm="1" vm="672">
        <f t="array" aca="1" ref="L139" ca="1">IFERROR(IF(T_CALC[[#This Row],[DAY]]="","",IF(AND(T_CALC[[#This Row],[DAY]]=C_N_TRADING_DAYS,$L$1&gt;C_MAX_HIST_DT),$L$1,INDEX(_xlfn.ANCHORARRAY($C$3),T_CALC[[#This Row],[DAY]]+1,1))),NA())</f>
        <v>42649</v>
      </c>
      <c r="M139" cm="1" vm="674">
        <f t="array" aca="1" ref="M139" ca="1">IFERROR(IF(T_CALC[[#This Row],[DAY]]="","",IF(AND(T_CALC[[#This Row],[DAY]]=C_N_TRADING_DAYS,$L$1&gt;C_MAX_HIST_DT),$M$1,INDEX(_xlfn.ANCHORARRAY($C$3),T_CALC[[#This Row],[DAY]]+1,3))),NA())</f>
        <v>57.74</v>
      </c>
      <c r="N139" cm="1" vm="675">
        <f t="array" aca="1" ref="N139" ca="1">IFERROR(IF(T_CALC[[#This Row],[DAY]]="","",IF(AND(T_CALC[[#This Row],[DAY]]=C_N_TRADING_DAYS,$L$1&gt;C_MAX_HIST_DT),$N$1,INDEX(_xlfn.ANCHORARRAY($C$3),T_CALC[[#This Row],[DAY]]+1,4))),NA())</f>
        <v>57.86</v>
      </c>
      <c r="O139" cm="1" vm="676">
        <f t="array" aca="1" ref="O139" ca="1">IFERROR(IF(T_CALC[[#This Row],[DAY]]="","",IF(AND(T_CALC[[#This Row],[DAY]]=C_N_TRADING_DAYS,$L$1&gt;C_MAX_HIST_DT),$O$1,INDEX(_xlfn.ANCHORARRAY($C$3),T_CALC[[#This Row],[DAY]]+1,5))),NA())</f>
        <v>57.28</v>
      </c>
      <c r="P139" cm="1" vm="674">
        <f t="array" aca="1" ref="P139" ca="1">IFERROR(IF(T_CALC[[#This Row],[DAY]]="","",IF(AND(T_CALC[[#This Row],[DAY]]=C_N_TRADING_DAYS,$L$1&gt;C_MAX_HIST_DT),$P$1,INDEX(_xlfn.ANCHORARRAY($C$3),T_CALC[[#This Row],[DAY]]+1,6))),NA())</f>
        <v>57.74</v>
      </c>
      <c r="Q139" cm="1" vm="673">
        <f t="array" aca="1" ref="Q139" ca="1">IFERROR(IF(T_CALC[[#This Row],[DAY]]="","",IF(AND(T_CALC[[#This Row],[DAY]]=C_N_TRADING_DAYS,$L$1&gt;C_MAX_HIST_DT),$Q$1,INDEX(_xlfn.ANCHORARRAY($C$3),T_CALC[[#This Row],[DAY]]+1,2))),NA())</f>
        <v>16212611</v>
      </c>
      <c r="R139" s="4" vm="674">
        <f ca="1">IFERROR(IF(I_SRC="Open",T_CALC[[#This Row],[Open]],IF(I_SRC="High",T_CALC[[#This Row],[High]],IF(I_SRC="low",T_CALC[[#This Row],[Low]],IF(I_SRC="Volume",T_CALC[[#This Row],[VOLUME]],T_CALC[[#This Row],[Close]])))),"")</f>
        <v>57.74</v>
      </c>
      <c r="S139" cm="1">
        <f t="array" aca="1" ref="S139" ca="1">IF(T_CALC[[#This Row],[DAY]]="","",IF(T_CALC[[#This Row],[DAY]]&gt;=I_MA_PER,
ROUND(SUMPRODUCT(OFFSET($Y$4,0,0,I_MA_PER),OFFSET(T_CALC[[#This Row],[Value]],-(I_MA_PER-1),0,I_MA_PER))/C_DEN,2),NA()))</f>
        <v>57.47</v>
      </c>
      <c r="T139" s="4" t="str">
        <f ca="1">IF(T_CALC[[#This Row],[DAY]]="","",IF(T_CALC[[#This Row],[DAY]]&gt;=I_MA_PER,IF(AND(T_CALC[[#This Row],[Value]]&gt;T_CALC[[#This Row],[WMA]],R138&lt;=S138),"Buy",IF(AND(T_CALC[[#This Row],[Value]]&lt;T_CALC[[#This Row],[WMA]],R138&gt;=S138),"Sell","")),NA()))</f>
        <v/>
      </c>
      <c r="U139" s="4">
        <f ca="1">IFERROR(IF(T_CALC[[#This Row],[Signal]]="Buy",T_CALC[[#This Row],[Value]],-10000),-10000)</f>
        <v>-10000</v>
      </c>
      <c r="V139" s="4">
        <f ca="1">IFERROR(IF(T_CALC[[#This Row],[Signal]]="Sell",T_CALC[[#This Row],[Value]],-10000),-10000)</f>
        <v>-10000</v>
      </c>
      <c r="X139">
        <v>136</v>
      </c>
      <c r="Y139" t="str">
        <f t="shared" si="4"/>
        <v/>
      </c>
    </row>
    <row r="140" spans="2:25" x14ac:dyDescent="0.2">
      <c r="B140">
        <v>137</v>
      </c>
      <c r="C140" vm="677">
        <f ca="1"/>
        <v>42650</v>
      </c>
      <c r="D140" vm="678">
        <f ca="1"/>
        <v>20089020</v>
      </c>
      <c r="E140" vm="551">
        <f ca="1"/>
        <v>57.85</v>
      </c>
      <c r="F140" vm="574">
        <f ca="1"/>
        <v>57.98</v>
      </c>
      <c r="G140" vm="534">
        <f ca="1"/>
        <v>57.42</v>
      </c>
      <c r="H140" vm="555">
        <f ca="1"/>
        <v>57.8</v>
      </c>
      <c r="K140">
        <f ca="1">IF(ROW(T_CALC[[#This Row],[DAY]])-ROW(T_CALC[[#Headers],[DAY]])&gt;C_N_TRADING_DAYS,"",ROW(T_CALC[[#This Row],[DAY]])-ROW(T_CALC[[#Headers],[DAY]]))</f>
        <v>137</v>
      </c>
      <c r="L140" s="2" cm="1" vm="677">
        <f t="array" aca="1" ref="L140" ca="1">IFERROR(IF(T_CALC[[#This Row],[DAY]]="","",IF(AND(T_CALC[[#This Row],[DAY]]=C_N_TRADING_DAYS,$L$1&gt;C_MAX_HIST_DT),$L$1,INDEX(_xlfn.ANCHORARRAY($C$3),T_CALC[[#This Row],[DAY]]+1,1))),NA())</f>
        <v>42650</v>
      </c>
      <c r="M140" cm="1" vm="551">
        <f t="array" aca="1" ref="M140" ca="1">IFERROR(IF(T_CALC[[#This Row],[DAY]]="","",IF(AND(T_CALC[[#This Row],[DAY]]=C_N_TRADING_DAYS,$L$1&gt;C_MAX_HIST_DT),$M$1,INDEX(_xlfn.ANCHORARRAY($C$3),T_CALC[[#This Row],[DAY]]+1,3))),NA())</f>
        <v>57.85</v>
      </c>
      <c r="N140" cm="1" vm="574">
        <f t="array" aca="1" ref="N140" ca="1">IFERROR(IF(T_CALC[[#This Row],[DAY]]="","",IF(AND(T_CALC[[#This Row],[DAY]]=C_N_TRADING_DAYS,$L$1&gt;C_MAX_HIST_DT),$N$1,INDEX(_xlfn.ANCHORARRAY($C$3),T_CALC[[#This Row],[DAY]]+1,4))),NA())</f>
        <v>57.98</v>
      </c>
      <c r="O140" cm="1" vm="534">
        <f t="array" aca="1" ref="O140" ca="1">IFERROR(IF(T_CALC[[#This Row],[DAY]]="","",IF(AND(T_CALC[[#This Row],[DAY]]=C_N_TRADING_DAYS,$L$1&gt;C_MAX_HIST_DT),$O$1,INDEX(_xlfn.ANCHORARRAY($C$3),T_CALC[[#This Row],[DAY]]+1,5))),NA())</f>
        <v>57.42</v>
      </c>
      <c r="P140" cm="1" vm="555">
        <f t="array" aca="1" ref="P140" ca="1">IFERROR(IF(T_CALC[[#This Row],[DAY]]="","",IF(AND(T_CALC[[#This Row],[DAY]]=C_N_TRADING_DAYS,$L$1&gt;C_MAX_HIST_DT),$P$1,INDEX(_xlfn.ANCHORARRAY($C$3),T_CALC[[#This Row],[DAY]]+1,6))),NA())</f>
        <v>57.8</v>
      </c>
      <c r="Q140" cm="1" vm="678">
        <f t="array" aca="1" ref="Q140" ca="1">IFERROR(IF(T_CALC[[#This Row],[DAY]]="","",IF(AND(T_CALC[[#This Row],[DAY]]=C_N_TRADING_DAYS,$L$1&gt;C_MAX_HIST_DT),$Q$1,INDEX(_xlfn.ANCHORARRAY($C$3),T_CALC[[#This Row],[DAY]]+1,2))),NA())</f>
        <v>20089020</v>
      </c>
      <c r="R140" s="4" vm="555">
        <f ca="1">IFERROR(IF(I_SRC="Open",T_CALC[[#This Row],[Open]],IF(I_SRC="High",T_CALC[[#This Row],[High]],IF(I_SRC="low",T_CALC[[#This Row],[Low]],IF(I_SRC="Volume",T_CALC[[#This Row],[VOLUME]],T_CALC[[#This Row],[Close]])))),"")</f>
        <v>57.8</v>
      </c>
      <c r="S140" cm="1">
        <f t="array" aca="1" ref="S140" ca="1">IF(T_CALC[[#This Row],[DAY]]="","",IF(T_CALC[[#This Row],[DAY]]&gt;=I_MA_PER,
ROUND(SUMPRODUCT(OFFSET($Y$4,0,0,I_MA_PER),OFFSET(T_CALC[[#This Row],[Value]],-(I_MA_PER-1),0,I_MA_PER))/C_DEN,2),NA()))</f>
        <v>57.48</v>
      </c>
      <c r="T140" s="4" t="str">
        <f ca="1">IF(T_CALC[[#This Row],[DAY]]="","",IF(T_CALC[[#This Row],[DAY]]&gt;=I_MA_PER,IF(AND(T_CALC[[#This Row],[Value]]&gt;T_CALC[[#This Row],[WMA]],R139&lt;=S139),"Buy",IF(AND(T_CALC[[#This Row],[Value]]&lt;T_CALC[[#This Row],[WMA]],R139&gt;=S139),"Sell","")),NA()))</f>
        <v/>
      </c>
      <c r="U140" s="4">
        <f ca="1">IFERROR(IF(T_CALC[[#This Row],[Signal]]="Buy",T_CALC[[#This Row],[Value]],-10000),-10000)</f>
        <v>-10000</v>
      </c>
      <c r="V140" s="4">
        <f ca="1">IFERROR(IF(T_CALC[[#This Row],[Signal]]="Sell",T_CALC[[#This Row],[Value]],-10000),-10000)</f>
        <v>-10000</v>
      </c>
      <c r="X140">
        <v>137</v>
      </c>
      <c r="Y140" t="str">
        <f t="shared" si="4"/>
        <v/>
      </c>
    </row>
    <row r="141" spans="2:25" x14ac:dyDescent="0.2">
      <c r="B141">
        <v>138</v>
      </c>
      <c r="C141" vm="679">
        <f ca="1"/>
        <v>42653</v>
      </c>
      <c r="D141" vm="680">
        <f ca="1"/>
        <v>18196509</v>
      </c>
      <c r="E141" vm="639">
        <f ca="1"/>
        <v>57.91</v>
      </c>
      <c r="F141" vm="681">
        <f ca="1"/>
        <v>58.39</v>
      </c>
      <c r="G141" vm="638">
        <f ca="1"/>
        <v>57.87</v>
      </c>
      <c r="H141" vm="556">
        <f ca="1"/>
        <v>58.04</v>
      </c>
      <c r="K141">
        <f ca="1">IF(ROW(T_CALC[[#This Row],[DAY]])-ROW(T_CALC[[#Headers],[DAY]])&gt;C_N_TRADING_DAYS,"",ROW(T_CALC[[#This Row],[DAY]])-ROW(T_CALC[[#Headers],[DAY]]))</f>
        <v>138</v>
      </c>
      <c r="L141" s="2" cm="1" vm="679">
        <f t="array" aca="1" ref="L141" ca="1">IFERROR(IF(T_CALC[[#This Row],[DAY]]="","",IF(AND(T_CALC[[#This Row],[DAY]]=C_N_TRADING_DAYS,$L$1&gt;C_MAX_HIST_DT),$L$1,INDEX(_xlfn.ANCHORARRAY($C$3),T_CALC[[#This Row],[DAY]]+1,1))),NA())</f>
        <v>42653</v>
      </c>
      <c r="M141" cm="1" vm="639">
        <f t="array" aca="1" ref="M141" ca="1">IFERROR(IF(T_CALC[[#This Row],[DAY]]="","",IF(AND(T_CALC[[#This Row],[DAY]]=C_N_TRADING_DAYS,$L$1&gt;C_MAX_HIST_DT),$M$1,INDEX(_xlfn.ANCHORARRAY($C$3),T_CALC[[#This Row],[DAY]]+1,3))),NA())</f>
        <v>57.91</v>
      </c>
      <c r="N141" cm="1" vm="681">
        <f t="array" aca="1" ref="N141" ca="1">IFERROR(IF(T_CALC[[#This Row],[DAY]]="","",IF(AND(T_CALC[[#This Row],[DAY]]=C_N_TRADING_DAYS,$L$1&gt;C_MAX_HIST_DT),$N$1,INDEX(_xlfn.ANCHORARRAY($C$3),T_CALC[[#This Row],[DAY]]+1,4))),NA())</f>
        <v>58.39</v>
      </c>
      <c r="O141" cm="1" vm="638">
        <f t="array" aca="1" ref="O141" ca="1">IFERROR(IF(T_CALC[[#This Row],[DAY]]="","",IF(AND(T_CALC[[#This Row],[DAY]]=C_N_TRADING_DAYS,$L$1&gt;C_MAX_HIST_DT),$O$1,INDEX(_xlfn.ANCHORARRAY($C$3),T_CALC[[#This Row],[DAY]]+1,5))),NA())</f>
        <v>57.87</v>
      </c>
      <c r="P141" cm="1" vm="556">
        <f t="array" aca="1" ref="P141" ca="1">IFERROR(IF(T_CALC[[#This Row],[DAY]]="","",IF(AND(T_CALC[[#This Row],[DAY]]=C_N_TRADING_DAYS,$L$1&gt;C_MAX_HIST_DT),$P$1,INDEX(_xlfn.ANCHORARRAY($C$3),T_CALC[[#This Row],[DAY]]+1,6))),NA())</f>
        <v>58.04</v>
      </c>
      <c r="Q141" cm="1" vm="680">
        <f t="array" aca="1" ref="Q141" ca="1">IFERROR(IF(T_CALC[[#This Row],[DAY]]="","",IF(AND(T_CALC[[#This Row],[DAY]]=C_N_TRADING_DAYS,$L$1&gt;C_MAX_HIST_DT),$Q$1,INDEX(_xlfn.ANCHORARRAY($C$3),T_CALC[[#This Row],[DAY]]+1,2))),NA())</f>
        <v>18196509</v>
      </c>
      <c r="R141" s="4" vm="556">
        <f ca="1">IFERROR(IF(I_SRC="Open",T_CALC[[#This Row],[Open]],IF(I_SRC="High",T_CALC[[#This Row],[High]],IF(I_SRC="low",T_CALC[[#This Row],[Low]],IF(I_SRC="Volume",T_CALC[[#This Row],[VOLUME]],T_CALC[[#This Row],[Close]])))),"")</f>
        <v>58.04</v>
      </c>
      <c r="S141" cm="1">
        <f t="array" aca="1" ref="S141" ca="1">IF(T_CALC[[#This Row],[DAY]]="","",IF(T_CALC[[#This Row],[DAY]]&gt;=I_MA_PER,
ROUND(SUMPRODUCT(OFFSET($Y$4,0,0,I_MA_PER),OFFSET(T_CALC[[#This Row],[Value]],-(I_MA_PER-1),0,I_MA_PER))/C_DEN,2),NA()))</f>
        <v>57.5</v>
      </c>
      <c r="T141" s="4" t="str">
        <f ca="1">IF(T_CALC[[#This Row],[DAY]]="","",IF(T_CALC[[#This Row],[DAY]]&gt;=I_MA_PER,IF(AND(T_CALC[[#This Row],[Value]]&gt;T_CALC[[#This Row],[WMA]],R140&lt;=S140),"Buy",IF(AND(T_CALC[[#This Row],[Value]]&lt;T_CALC[[#This Row],[WMA]],R140&gt;=S140),"Sell","")),NA()))</f>
        <v/>
      </c>
      <c r="U141" s="4">
        <f ca="1">IFERROR(IF(T_CALC[[#This Row],[Signal]]="Buy",T_CALC[[#This Row],[Value]],-10000),-10000)</f>
        <v>-10000</v>
      </c>
      <c r="V141" s="4">
        <f ca="1">IFERROR(IF(T_CALC[[#This Row],[Signal]]="Sell",T_CALC[[#This Row],[Value]],-10000),-10000)</f>
        <v>-10000</v>
      </c>
      <c r="X141">
        <v>138</v>
      </c>
      <c r="Y141" t="str">
        <f t="shared" si="4"/>
        <v/>
      </c>
    </row>
    <row r="142" spans="2:25" x14ac:dyDescent="0.2">
      <c r="B142" s="4">
        <v>139</v>
      </c>
      <c r="C142" vm="682">
        <f ca="1"/>
        <v>42654</v>
      </c>
      <c r="D142" vm="683">
        <f ca="1"/>
        <v>26497418</v>
      </c>
      <c r="E142" vm="552">
        <f ca="1"/>
        <v>57.89</v>
      </c>
      <c r="F142" vm="500">
        <f ca="1"/>
        <v>58.02</v>
      </c>
      <c r="G142" vm="684">
        <f ca="1"/>
        <v>56.89</v>
      </c>
      <c r="H142" vm="617">
        <f ca="1"/>
        <v>57.19</v>
      </c>
      <c r="K142">
        <f ca="1">IF(ROW(T_CALC[[#This Row],[DAY]])-ROW(T_CALC[[#Headers],[DAY]])&gt;C_N_TRADING_DAYS,"",ROW(T_CALC[[#This Row],[DAY]])-ROW(T_CALC[[#Headers],[DAY]]))</f>
        <v>139</v>
      </c>
      <c r="L142" s="2" cm="1" vm="682">
        <f t="array" aca="1" ref="L142" ca="1">IFERROR(IF(T_CALC[[#This Row],[DAY]]="","",IF(AND(T_CALC[[#This Row],[DAY]]=C_N_TRADING_DAYS,$L$1&gt;C_MAX_HIST_DT),$L$1,INDEX(_xlfn.ANCHORARRAY($C$3),T_CALC[[#This Row],[DAY]]+1,1))),NA())</f>
        <v>42654</v>
      </c>
      <c r="M142" cm="1" vm="552">
        <f t="array" aca="1" ref="M142" ca="1">IFERROR(IF(T_CALC[[#This Row],[DAY]]="","",IF(AND(T_CALC[[#This Row],[DAY]]=C_N_TRADING_DAYS,$L$1&gt;C_MAX_HIST_DT),$M$1,INDEX(_xlfn.ANCHORARRAY($C$3),T_CALC[[#This Row],[DAY]]+1,3))),NA())</f>
        <v>57.89</v>
      </c>
      <c r="N142" cm="1" vm="500">
        <f t="array" aca="1" ref="N142" ca="1">IFERROR(IF(T_CALC[[#This Row],[DAY]]="","",IF(AND(T_CALC[[#This Row],[DAY]]=C_N_TRADING_DAYS,$L$1&gt;C_MAX_HIST_DT),$N$1,INDEX(_xlfn.ANCHORARRAY($C$3),T_CALC[[#This Row],[DAY]]+1,4))),NA())</f>
        <v>58.02</v>
      </c>
      <c r="O142" cm="1" vm="684">
        <f t="array" aca="1" ref="O142" ca="1">IFERROR(IF(T_CALC[[#This Row],[DAY]]="","",IF(AND(T_CALC[[#This Row],[DAY]]=C_N_TRADING_DAYS,$L$1&gt;C_MAX_HIST_DT),$O$1,INDEX(_xlfn.ANCHORARRAY($C$3),T_CALC[[#This Row],[DAY]]+1,5))),NA())</f>
        <v>56.89</v>
      </c>
      <c r="P142" cm="1" vm="617">
        <f t="array" aca="1" ref="P142" ca="1">IFERROR(IF(T_CALC[[#This Row],[DAY]]="","",IF(AND(T_CALC[[#This Row],[DAY]]=C_N_TRADING_DAYS,$L$1&gt;C_MAX_HIST_DT),$P$1,INDEX(_xlfn.ANCHORARRAY($C$3),T_CALC[[#This Row],[DAY]]+1,6))),NA())</f>
        <v>57.19</v>
      </c>
      <c r="Q142" cm="1" vm="683">
        <f t="array" aca="1" ref="Q142" ca="1">IFERROR(IF(T_CALC[[#This Row],[DAY]]="","",IF(AND(T_CALC[[#This Row],[DAY]]=C_N_TRADING_DAYS,$L$1&gt;C_MAX_HIST_DT),$Q$1,INDEX(_xlfn.ANCHORARRAY($C$3),T_CALC[[#This Row],[DAY]]+1,2))),NA())</f>
        <v>26497418</v>
      </c>
      <c r="R142" s="4" vm="617">
        <f ca="1">IFERROR(IF(I_SRC="Open",T_CALC[[#This Row],[Open]],IF(I_SRC="High",T_CALC[[#This Row],[High]],IF(I_SRC="low",T_CALC[[#This Row],[Low]],IF(I_SRC="Volume",T_CALC[[#This Row],[VOLUME]],T_CALC[[#This Row],[Close]])))),"")</f>
        <v>57.19</v>
      </c>
      <c r="S142" cm="1">
        <f t="array" aca="1" ref="S142" ca="1">IF(T_CALC[[#This Row],[DAY]]="","",IF(T_CALC[[#This Row],[DAY]]&gt;=I_MA_PER,
ROUND(SUMPRODUCT(OFFSET($Y$4,0,0,I_MA_PER),OFFSET(T_CALC[[#This Row],[Value]],-(I_MA_PER-1),0,I_MA_PER))/C_DEN,2),NA()))</f>
        <v>57.49</v>
      </c>
      <c r="T142" s="4" t="str">
        <f ca="1">IF(T_CALC[[#This Row],[DAY]]="","",IF(T_CALC[[#This Row],[DAY]]&gt;=I_MA_PER,IF(AND(T_CALC[[#This Row],[Value]]&gt;T_CALC[[#This Row],[WMA]],R141&lt;=S141),"Buy",IF(AND(T_CALC[[#This Row],[Value]]&lt;T_CALC[[#This Row],[WMA]],R141&gt;=S141),"Sell","")),NA()))</f>
        <v>Sell</v>
      </c>
      <c r="U142" s="4">
        <f ca="1">IFERROR(IF(T_CALC[[#This Row],[Signal]]="Buy",T_CALC[[#This Row],[Value]],-10000),-10000)</f>
        <v>-10000</v>
      </c>
      <c r="V142" s="4" vm="617">
        <f ca="1">IFERROR(IF(T_CALC[[#This Row],[Signal]]="Sell",T_CALC[[#This Row],[Value]],-10000),-10000)</f>
        <v>57.19</v>
      </c>
      <c r="X142">
        <v>139</v>
      </c>
      <c r="Y142" t="str">
        <f t="shared" si="4"/>
        <v/>
      </c>
    </row>
    <row r="143" spans="2:25" x14ac:dyDescent="0.2">
      <c r="B143">
        <v>140</v>
      </c>
      <c r="C143" vm="685">
        <f ca="1"/>
        <v>42655</v>
      </c>
      <c r="D143" vm="686">
        <f ca="1"/>
        <v>22177464</v>
      </c>
      <c r="E143" vm="476">
        <f ca="1"/>
        <v>57.11</v>
      </c>
      <c r="F143" vm="524">
        <f ca="1"/>
        <v>57.27</v>
      </c>
      <c r="G143" vm="687">
        <f ca="1"/>
        <v>56.4</v>
      </c>
      <c r="H143" vm="476">
        <f ca="1"/>
        <v>57.11</v>
      </c>
      <c r="K143">
        <f ca="1">IF(ROW(T_CALC[[#This Row],[DAY]])-ROW(T_CALC[[#Headers],[DAY]])&gt;C_N_TRADING_DAYS,"",ROW(T_CALC[[#This Row],[DAY]])-ROW(T_CALC[[#Headers],[DAY]]))</f>
        <v>140</v>
      </c>
      <c r="L143" s="2" cm="1" vm="685">
        <f t="array" aca="1" ref="L143" ca="1">IFERROR(IF(T_CALC[[#This Row],[DAY]]="","",IF(AND(T_CALC[[#This Row],[DAY]]=C_N_TRADING_DAYS,$L$1&gt;C_MAX_HIST_DT),$L$1,INDEX(_xlfn.ANCHORARRAY($C$3),T_CALC[[#This Row],[DAY]]+1,1))),NA())</f>
        <v>42655</v>
      </c>
      <c r="M143" cm="1" vm="476">
        <f t="array" aca="1" ref="M143" ca="1">IFERROR(IF(T_CALC[[#This Row],[DAY]]="","",IF(AND(T_CALC[[#This Row],[DAY]]=C_N_TRADING_DAYS,$L$1&gt;C_MAX_HIST_DT),$M$1,INDEX(_xlfn.ANCHORARRAY($C$3),T_CALC[[#This Row],[DAY]]+1,3))),NA())</f>
        <v>57.11</v>
      </c>
      <c r="N143" cm="1" vm="524">
        <f t="array" aca="1" ref="N143" ca="1">IFERROR(IF(T_CALC[[#This Row],[DAY]]="","",IF(AND(T_CALC[[#This Row],[DAY]]=C_N_TRADING_DAYS,$L$1&gt;C_MAX_HIST_DT),$N$1,INDEX(_xlfn.ANCHORARRAY($C$3),T_CALC[[#This Row],[DAY]]+1,4))),NA())</f>
        <v>57.27</v>
      </c>
      <c r="O143" cm="1" vm="687">
        <f t="array" aca="1" ref="O143" ca="1">IFERROR(IF(T_CALC[[#This Row],[DAY]]="","",IF(AND(T_CALC[[#This Row],[DAY]]=C_N_TRADING_DAYS,$L$1&gt;C_MAX_HIST_DT),$O$1,INDEX(_xlfn.ANCHORARRAY($C$3),T_CALC[[#This Row],[DAY]]+1,5))),NA())</f>
        <v>56.4</v>
      </c>
      <c r="P143" cm="1" vm="476">
        <f t="array" aca="1" ref="P143" ca="1">IFERROR(IF(T_CALC[[#This Row],[DAY]]="","",IF(AND(T_CALC[[#This Row],[DAY]]=C_N_TRADING_DAYS,$L$1&gt;C_MAX_HIST_DT),$P$1,INDEX(_xlfn.ANCHORARRAY($C$3),T_CALC[[#This Row],[DAY]]+1,6))),NA())</f>
        <v>57.11</v>
      </c>
      <c r="Q143" cm="1" vm="686">
        <f t="array" aca="1" ref="Q143" ca="1">IFERROR(IF(T_CALC[[#This Row],[DAY]]="","",IF(AND(T_CALC[[#This Row],[DAY]]=C_N_TRADING_DAYS,$L$1&gt;C_MAX_HIST_DT),$Q$1,INDEX(_xlfn.ANCHORARRAY($C$3),T_CALC[[#This Row],[DAY]]+1,2))),NA())</f>
        <v>22177464</v>
      </c>
      <c r="R143" s="4" vm="476">
        <f ca="1">IFERROR(IF(I_SRC="Open",T_CALC[[#This Row],[Open]],IF(I_SRC="High",T_CALC[[#This Row],[High]],IF(I_SRC="low",T_CALC[[#This Row],[Low]],IF(I_SRC="Volume",T_CALC[[#This Row],[VOLUME]],T_CALC[[#This Row],[Close]])))),"")</f>
        <v>57.11</v>
      </c>
      <c r="S143" cm="1">
        <f t="array" aca="1" ref="S143" ca="1">IF(T_CALC[[#This Row],[DAY]]="","",IF(T_CALC[[#This Row],[DAY]]&gt;=I_MA_PER,
ROUND(SUMPRODUCT(OFFSET($Y$4,0,0,I_MA_PER),OFFSET(T_CALC[[#This Row],[Value]],-(I_MA_PER-1),0,I_MA_PER))/C_DEN,2),NA()))</f>
        <v>57.47</v>
      </c>
      <c r="T143" s="4" t="str">
        <f ca="1">IF(T_CALC[[#This Row],[DAY]]="","",IF(T_CALC[[#This Row],[DAY]]&gt;=I_MA_PER,IF(AND(T_CALC[[#This Row],[Value]]&gt;T_CALC[[#This Row],[WMA]],R142&lt;=S142),"Buy",IF(AND(T_CALC[[#This Row],[Value]]&lt;T_CALC[[#This Row],[WMA]],R142&gt;=S142),"Sell","")),NA()))</f>
        <v/>
      </c>
      <c r="U143" s="4">
        <f ca="1">IFERROR(IF(T_CALC[[#This Row],[Signal]]="Buy",T_CALC[[#This Row],[Value]],-10000),-10000)</f>
        <v>-10000</v>
      </c>
      <c r="V143" s="4">
        <f ca="1">IFERROR(IF(T_CALC[[#This Row],[Signal]]="Sell",T_CALC[[#This Row],[Value]],-10000),-10000)</f>
        <v>-10000</v>
      </c>
      <c r="X143">
        <v>140</v>
      </c>
      <c r="Y143" t="str">
        <f t="shared" si="4"/>
        <v/>
      </c>
    </row>
    <row r="144" spans="2:25" x14ac:dyDescent="0.2">
      <c r="B144">
        <v>141</v>
      </c>
      <c r="C144" vm="688">
        <f ca="1"/>
        <v>42656</v>
      </c>
      <c r="D144" vm="689">
        <f ca="1"/>
        <v>25313748</v>
      </c>
      <c r="E144" vm="690">
        <f ca="1"/>
        <v>56.7</v>
      </c>
      <c r="F144" vm="577">
        <f ca="1"/>
        <v>57.3</v>
      </c>
      <c r="G144" vm="691">
        <f ca="1"/>
        <v>56.314999999999998</v>
      </c>
      <c r="H144" vm="692">
        <f ca="1"/>
        <v>56.92</v>
      </c>
      <c r="K144">
        <f ca="1">IF(ROW(T_CALC[[#This Row],[DAY]])-ROW(T_CALC[[#Headers],[DAY]])&gt;C_N_TRADING_DAYS,"",ROW(T_CALC[[#This Row],[DAY]])-ROW(T_CALC[[#Headers],[DAY]]))</f>
        <v>141</v>
      </c>
      <c r="L144" s="2" cm="1" vm="688">
        <f t="array" aca="1" ref="L144" ca="1">IFERROR(IF(T_CALC[[#This Row],[DAY]]="","",IF(AND(T_CALC[[#This Row],[DAY]]=C_N_TRADING_DAYS,$L$1&gt;C_MAX_HIST_DT),$L$1,INDEX(_xlfn.ANCHORARRAY($C$3),T_CALC[[#This Row],[DAY]]+1,1))),NA())</f>
        <v>42656</v>
      </c>
      <c r="M144" cm="1" vm="690">
        <f t="array" aca="1" ref="M144" ca="1">IFERROR(IF(T_CALC[[#This Row],[DAY]]="","",IF(AND(T_CALC[[#This Row],[DAY]]=C_N_TRADING_DAYS,$L$1&gt;C_MAX_HIST_DT),$M$1,INDEX(_xlfn.ANCHORARRAY($C$3),T_CALC[[#This Row],[DAY]]+1,3))),NA())</f>
        <v>56.7</v>
      </c>
      <c r="N144" cm="1" vm="577">
        <f t="array" aca="1" ref="N144" ca="1">IFERROR(IF(T_CALC[[#This Row],[DAY]]="","",IF(AND(T_CALC[[#This Row],[DAY]]=C_N_TRADING_DAYS,$L$1&gt;C_MAX_HIST_DT),$N$1,INDEX(_xlfn.ANCHORARRAY($C$3),T_CALC[[#This Row],[DAY]]+1,4))),NA())</f>
        <v>57.3</v>
      </c>
      <c r="O144" cm="1" vm="691">
        <f t="array" aca="1" ref="O144" ca="1">IFERROR(IF(T_CALC[[#This Row],[DAY]]="","",IF(AND(T_CALC[[#This Row],[DAY]]=C_N_TRADING_DAYS,$L$1&gt;C_MAX_HIST_DT),$O$1,INDEX(_xlfn.ANCHORARRAY($C$3),T_CALC[[#This Row],[DAY]]+1,5))),NA())</f>
        <v>56.314999999999998</v>
      </c>
      <c r="P144" cm="1" vm="692">
        <f t="array" aca="1" ref="P144" ca="1">IFERROR(IF(T_CALC[[#This Row],[DAY]]="","",IF(AND(T_CALC[[#This Row],[DAY]]=C_N_TRADING_DAYS,$L$1&gt;C_MAX_HIST_DT),$P$1,INDEX(_xlfn.ANCHORARRAY($C$3),T_CALC[[#This Row],[DAY]]+1,6))),NA())</f>
        <v>56.92</v>
      </c>
      <c r="Q144" cm="1" vm="689">
        <f t="array" aca="1" ref="Q144" ca="1">IFERROR(IF(T_CALC[[#This Row],[DAY]]="","",IF(AND(T_CALC[[#This Row],[DAY]]=C_N_TRADING_DAYS,$L$1&gt;C_MAX_HIST_DT),$Q$1,INDEX(_xlfn.ANCHORARRAY($C$3),T_CALC[[#This Row],[DAY]]+1,2))),NA())</f>
        <v>25313748</v>
      </c>
      <c r="R144" s="4" vm="692">
        <f ca="1">IFERROR(IF(I_SRC="Open",T_CALC[[#This Row],[Open]],IF(I_SRC="High",T_CALC[[#This Row],[High]],IF(I_SRC="low",T_CALC[[#This Row],[Low]],IF(I_SRC="Volume",T_CALC[[#This Row],[VOLUME]],T_CALC[[#This Row],[Close]])))),"")</f>
        <v>56.92</v>
      </c>
      <c r="S144" cm="1">
        <f t="array" aca="1" ref="S144" ca="1">IF(T_CALC[[#This Row],[DAY]]="","",IF(T_CALC[[#This Row],[DAY]]&gt;=I_MA_PER,
ROUND(SUMPRODUCT(OFFSET($Y$4,0,0,I_MA_PER),OFFSET(T_CALC[[#This Row],[Value]],-(I_MA_PER-1),0,I_MA_PER))/C_DEN,2),NA()))</f>
        <v>57.45</v>
      </c>
      <c r="T144" s="4" t="str">
        <f ca="1">IF(T_CALC[[#This Row],[DAY]]="","",IF(T_CALC[[#This Row],[DAY]]&gt;=I_MA_PER,IF(AND(T_CALC[[#This Row],[Value]]&gt;T_CALC[[#This Row],[WMA]],R143&lt;=S143),"Buy",IF(AND(T_CALC[[#This Row],[Value]]&lt;T_CALC[[#This Row],[WMA]],R143&gt;=S143),"Sell","")),NA()))</f>
        <v/>
      </c>
      <c r="U144" s="4">
        <f ca="1">IFERROR(IF(T_CALC[[#This Row],[Signal]]="Buy",T_CALC[[#This Row],[Value]],-10000),-10000)</f>
        <v>-10000</v>
      </c>
      <c r="V144" s="4">
        <f ca="1">IFERROR(IF(T_CALC[[#This Row],[Signal]]="Sell",T_CALC[[#This Row],[Value]],-10000),-10000)</f>
        <v>-10000</v>
      </c>
      <c r="X144">
        <v>141</v>
      </c>
      <c r="Y144" t="str">
        <f t="shared" si="4"/>
        <v/>
      </c>
    </row>
    <row r="145" spans="2:25" x14ac:dyDescent="0.2">
      <c r="B145" s="4">
        <v>142</v>
      </c>
      <c r="C145" vm="693">
        <f ca="1"/>
        <v>42657</v>
      </c>
      <c r="D145" vm="694">
        <f ca="1"/>
        <v>27402451</v>
      </c>
      <c r="E145" vm="695">
        <f ca="1"/>
        <v>57.12</v>
      </c>
      <c r="F145" vm="674">
        <f ca="1"/>
        <v>57.74</v>
      </c>
      <c r="G145" vm="695">
        <f ca="1"/>
        <v>57.12</v>
      </c>
      <c r="H145" vm="534">
        <f ca="1"/>
        <v>57.42</v>
      </c>
      <c r="K145">
        <f ca="1">IF(ROW(T_CALC[[#This Row],[DAY]])-ROW(T_CALC[[#Headers],[DAY]])&gt;C_N_TRADING_DAYS,"",ROW(T_CALC[[#This Row],[DAY]])-ROW(T_CALC[[#Headers],[DAY]]))</f>
        <v>142</v>
      </c>
      <c r="L145" s="2" cm="1" vm="693">
        <f t="array" aca="1" ref="L145" ca="1">IFERROR(IF(T_CALC[[#This Row],[DAY]]="","",IF(AND(T_CALC[[#This Row],[DAY]]=C_N_TRADING_DAYS,$L$1&gt;C_MAX_HIST_DT),$L$1,INDEX(_xlfn.ANCHORARRAY($C$3),T_CALC[[#This Row],[DAY]]+1,1))),NA())</f>
        <v>42657</v>
      </c>
      <c r="M145" cm="1" vm="695">
        <f t="array" aca="1" ref="M145" ca="1">IFERROR(IF(T_CALC[[#This Row],[DAY]]="","",IF(AND(T_CALC[[#This Row],[DAY]]=C_N_TRADING_DAYS,$L$1&gt;C_MAX_HIST_DT),$M$1,INDEX(_xlfn.ANCHORARRAY($C$3),T_CALC[[#This Row],[DAY]]+1,3))),NA())</f>
        <v>57.12</v>
      </c>
      <c r="N145" cm="1" vm="674">
        <f t="array" aca="1" ref="N145" ca="1">IFERROR(IF(T_CALC[[#This Row],[DAY]]="","",IF(AND(T_CALC[[#This Row],[DAY]]=C_N_TRADING_DAYS,$L$1&gt;C_MAX_HIST_DT),$N$1,INDEX(_xlfn.ANCHORARRAY($C$3),T_CALC[[#This Row],[DAY]]+1,4))),NA())</f>
        <v>57.74</v>
      </c>
      <c r="O145" cm="1" vm="695">
        <f t="array" aca="1" ref="O145" ca="1">IFERROR(IF(T_CALC[[#This Row],[DAY]]="","",IF(AND(T_CALC[[#This Row],[DAY]]=C_N_TRADING_DAYS,$L$1&gt;C_MAX_HIST_DT),$O$1,INDEX(_xlfn.ANCHORARRAY($C$3),T_CALC[[#This Row],[DAY]]+1,5))),NA())</f>
        <v>57.12</v>
      </c>
      <c r="P145" cm="1" vm="534">
        <f t="array" aca="1" ref="P145" ca="1">IFERROR(IF(T_CALC[[#This Row],[DAY]]="","",IF(AND(T_CALC[[#This Row],[DAY]]=C_N_TRADING_DAYS,$L$1&gt;C_MAX_HIST_DT),$P$1,INDEX(_xlfn.ANCHORARRAY($C$3),T_CALC[[#This Row],[DAY]]+1,6))),NA())</f>
        <v>57.42</v>
      </c>
      <c r="Q145" cm="1" vm="694">
        <f t="array" aca="1" ref="Q145" ca="1">IFERROR(IF(T_CALC[[#This Row],[DAY]]="","",IF(AND(T_CALC[[#This Row],[DAY]]=C_N_TRADING_DAYS,$L$1&gt;C_MAX_HIST_DT),$Q$1,INDEX(_xlfn.ANCHORARRAY($C$3),T_CALC[[#This Row],[DAY]]+1,2))),NA())</f>
        <v>27402451</v>
      </c>
      <c r="R145" s="4" vm="534">
        <f ca="1">IFERROR(IF(I_SRC="Open",T_CALC[[#This Row],[Open]],IF(I_SRC="High",T_CALC[[#This Row],[High]],IF(I_SRC="low",T_CALC[[#This Row],[Low]],IF(I_SRC="Volume",T_CALC[[#This Row],[VOLUME]],T_CALC[[#This Row],[Close]])))),"")</f>
        <v>57.42</v>
      </c>
      <c r="S145" cm="1">
        <f t="array" aca="1" ref="S145" ca="1">IF(T_CALC[[#This Row],[DAY]]="","",IF(T_CALC[[#This Row],[DAY]]&gt;=I_MA_PER,
ROUND(SUMPRODUCT(OFFSET($Y$4,0,0,I_MA_PER),OFFSET(T_CALC[[#This Row],[Value]],-(I_MA_PER-1),0,I_MA_PER))/C_DEN,2),NA()))</f>
        <v>57.44</v>
      </c>
      <c r="T145" s="4" t="str">
        <f ca="1">IF(T_CALC[[#This Row],[DAY]]="","",IF(T_CALC[[#This Row],[DAY]]&gt;=I_MA_PER,IF(AND(T_CALC[[#This Row],[Value]]&gt;T_CALC[[#This Row],[WMA]],R144&lt;=S144),"Buy",IF(AND(T_CALC[[#This Row],[Value]]&lt;T_CALC[[#This Row],[WMA]],R144&gt;=S144),"Sell","")),NA()))</f>
        <v/>
      </c>
      <c r="U145" s="4">
        <f ca="1">IFERROR(IF(T_CALC[[#This Row],[Signal]]="Buy",T_CALC[[#This Row],[Value]],-10000),-10000)</f>
        <v>-10000</v>
      </c>
      <c r="V145" s="4">
        <f ca="1">IFERROR(IF(T_CALC[[#This Row],[Signal]]="Sell",T_CALC[[#This Row],[Value]],-10000),-10000)</f>
        <v>-10000</v>
      </c>
      <c r="X145">
        <v>142</v>
      </c>
      <c r="Y145" t="str">
        <f t="shared" si="4"/>
        <v/>
      </c>
    </row>
    <row r="146" spans="2:25" x14ac:dyDescent="0.2">
      <c r="B146">
        <v>143</v>
      </c>
      <c r="C146" vm="696">
        <f ca="1"/>
        <v>42660</v>
      </c>
      <c r="D146" vm="697">
        <f ca="1"/>
        <v>23830014</v>
      </c>
      <c r="E146" vm="698">
        <f ca="1"/>
        <v>57.36</v>
      </c>
      <c r="F146" vm="578">
        <f ca="1"/>
        <v>57.46</v>
      </c>
      <c r="G146" vm="699">
        <f ca="1"/>
        <v>56.87</v>
      </c>
      <c r="H146" vm="700">
        <f ca="1"/>
        <v>57.22</v>
      </c>
      <c r="K146">
        <f ca="1">IF(ROW(T_CALC[[#This Row],[DAY]])-ROW(T_CALC[[#Headers],[DAY]])&gt;C_N_TRADING_DAYS,"",ROW(T_CALC[[#This Row],[DAY]])-ROW(T_CALC[[#Headers],[DAY]]))</f>
        <v>143</v>
      </c>
      <c r="L146" s="2" cm="1" vm="696">
        <f t="array" aca="1" ref="L146" ca="1">IFERROR(IF(T_CALC[[#This Row],[DAY]]="","",IF(AND(T_CALC[[#This Row],[DAY]]=C_N_TRADING_DAYS,$L$1&gt;C_MAX_HIST_DT),$L$1,INDEX(_xlfn.ANCHORARRAY($C$3),T_CALC[[#This Row],[DAY]]+1,1))),NA())</f>
        <v>42660</v>
      </c>
      <c r="M146" cm="1" vm="698">
        <f t="array" aca="1" ref="M146" ca="1">IFERROR(IF(T_CALC[[#This Row],[DAY]]="","",IF(AND(T_CALC[[#This Row],[DAY]]=C_N_TRADING_DAYS,$L$1&gt;C_MAX_HIST_DT),$M$1,INDEX(_xlfn.ANCHORARRAY($C$3),T_CALC[[#This Row],[DAY]]+1,3))),NA())</f>
        <v>57.36</v>
      </c>
      <c r="N146" cm="1" vm="578">
        <f t="array" aca="1" ref="N146" ca="1">IFERROR(IF(T_CALC[[#This Row],[DAY]]="","",IF(AND(T_CALC[[#This Row],[DAY]]=C_N_TRADING_DAYS,$L$1&gt;C_MAX_HIST_DT),$N$1,INDEX(_xlfn.ANCHORARRAY($C$3),T_CALC[[#This Row],[DAY]]+1,4))),NA())</f>
        <v>57.46</v>
      </c>
      <c r="O146" cm="1" vm="699">
        <f t="array" aca="1" ref="O146" ca="1">IFERROR(IF(T_CALC[[#This Row],[DAY]]="","",IF(AND(T_CALC[[#This Row],[DAY]]=C_N_TRADING_DAYS,$L$1&gt;C_MAX_HIST_DT),$O$1,INDEX(_xlfn.ANCHORARRAY($C$3),T_CALC[[#This Row],[DAY]]+1,5))),NA())</f>
        <v>56.87</v>
      </c>
      <c r="P146" cm="1" vm="700">
        <f t="array" aca="1" ref="P146" ca="1">IFERROR(IF(T_CALC[[#This Row],[DAY]]="","",IF(AND(T_CALC[[#This Row],[DAY]]=C_N_TRADING_DAYS,$L$1&gt;C_MAX_HIST_DT),$P$1,INDEX(_xlfn.ANCHORARRAY($C$3),T_CALC[[#This Row],[DAY]]+1,6))),NA())</f>
        <v>57.22</v>
      </c>
      <c r="Q146" cm="1" vm="697">
        <f t="array" aca="1" ref="Q146" ca="1">IFERROR(IF(T_CALC[[#This Row],[DAY]]="","",IF(AND(T_CALC[[#This Row],[DAY]]=C_N_TRADING_DAYS,$L$1&gt;C_MAX_HIST_DT),$Q$1,INDEX(_xlfn.ANCHORARRAY($C$3),T_CALC[[#This Row],[DAY]]+1,2))),NA())</f>
        <v>23830014</v>
      </c>
      <c r="R146" s="4" vm="700">
        <f ca="1">IFERROR(IF(I_SRC="Open",T_CALC[[#This Row],[Open]],IF(I_SRC="High",T_CALC[[#This Row],[High]],IF(I_SRC="low",T_CALC[[#This Row],[Low]],IF(I_SRC="Volume",T_CALC[[#This Row],[VOLUME]],T_CALC[[#This Row],[Close]])))),"")</f>
        <v>57.22</v>
      </c>
      <c r="S146" cm="1">
        <f t="array" aca="1" ref="S146" ca="1">IF(T_CALC[[#This Row],[DAY]]="","",IF(T_CALC[[#This Row],[DAY]]&gt;=I_MA_PER,
ROUND(SUMPRODUCT(OFFSET($Y$4,0,0,I_MA_PER),OFFSET(T_CALC[[#This Row],[Value]],-(I_MA_PER-1),0,I_MA_PER))/C_DEN,2),NA()))</f>
        <v>57.43</v>
      </c>
      <c r="T146" s="4" t="str">
        <f ca="1">IF(T_CALC[[#This Row],[DAY]]="","",IF(T_CALC[[#This Row],[DAY]]&gt;=I_MA_PER,IF(AND(T_CALC[[#This Row],[Value]]&gt;T_CALC[[#This Row],[WMA]],R145&lt;=S145),"Buy",IF(AND(T_CALC[[#This Row],[Value]]&lt;T_CALC[[#This Row],[WMA]],R145&gt;=S145),"Sell","")),NA()))</f>
        <v/>
      </c>
      <c r="U146" s="4">
        <f ca="1">IFERROR(IF(T_CALC[[#This Row],[Signal]]="Buy",T_CALC[[#This Row],[Value]],-10000),-10000)</f>
        <v>-10000</v>
      </c>
      <c r="V146" s="4">
        <f ca="1">IFERROR(IF(T_CALC[[#This Row],[Signal]]="Sell",T_CALC[[#This Row],[Value]],-10000),-10000)</f>
        <v>-10000</v>
      </c>
      <c r="X146">
        <v>143</v>
      </c>
      <c r="Y146" t="str">
        <f t="shared" si="4"/>
        <v/>
      </c>
    </row>
    <row r="147" spans="2:25" x14ac:dyDescent="0.2">
      <c r="B147">
        <v>144</v>
      </c>
      <c r="C147" vm="701">
        <f ca="1"/>
        <v>42661</v>
      </c>
      <c r="D147" vm="702">
        <f ca="1"/>
        <v>19149538</v>
      </c>
      <c r="E147" vm="703">
        <f ca="1"/>
        <v>57.53</v>
      </c>
      <c r="F147" vm="704">
        <f ca="1"/>
        <v>57.945</v>
      </c>
      <c r="G147" vm="705">
        <f ca="1"/>
        <v>57.41</v>
      </c>
      <c r="H147" vm="593">
        <f ca="1"/>
        <v>57.66</v>
      </c>
      <c r="K147">
        <f ca="1">IF(ROW(T_CALC[[#This Row],[DAY]])-ROW(T_CALC[[#Headers],[DAY]])&gt;C_N_TRADING_DAYS,"",ROW(T_CALC[[#This Row],[DAY]])-ROW(T_CALC[[#Headers],[DAY]]))</f>
        <v>144</v>
      </c>
      <c r="L147" s="2" cm="1" vm="701">
        <f t="array" aca="1" ref="L147" ca="1">IFERROR(IF(T_CALC[[#This Row],[DAY]]="","",IF(AND(T_CALC[[#This Row],[DAY]]=C_N_TRADING_DAYS,$L$1&gt;C_MAX_HIST_DT),$L$1,INDEX(_xlfn.ANCHORARRAY($C$3),T_CALC[[#This Row],[DAY]]+1,1))),NA())</f>
        <v>42661</v>
      </c>
      <c r="M147" cm="1" vm="703">
        <f t="array" aca="1" ref="M147" ca="1">IFERROR(IF(T_CALC[[#This Row],[DAY]]="","",IF(AND(T_CALC[[#This Row],[DAY]]=C_N_TRADING_DAYS,$L$1&gt;C_MAX_HIST_DT),$M$1,INDEX(_xlfn.ANCHORARRAY($C$3),T_CALC[[#This Row],[DAY]]+1,3))),NA())</f>
        <v>57.53</v>
      </c>
      <c r="N147" cm="1" vm="704">
        <f t="array" aca="1" ref="N147" ca="1">IFERROR(IF(T_CALC[[#This Row],[DAY]]="","",IF(AND(T_CALC[[#This Row],[DAY]]=C_N_TRADING_DAYS,$L$1&gt;C_MAX_HIST_DT),$N$1,INDEX(_xlfn.ANCHORARRAY($C$3),T_CALC[[#This Row],[DAY]]+1,4))),NA())</f>
        <v>57.945</v>
      </c>
      <c r="O147" cm="1" vm="705">
        <f t="array" aca="1" ref="O147" ca="1">IFERROR(IF(T_CALC[[#This Row],[DAY]]="","",IF(AND(T_CALC[[#This Row],[DAY]]=C_N_TRADING_DAYS,$L$1&gt;C_MAX_HIST_DT),$O$1,INDEX(_xlfn.ANCHORARRAY($C$3),T_CALC[[#This Row],[DAY]]+1,5))),NA())</f>
        <v>57.41</v>
      </c>
      <c r="P147" cm="1" vm="593">
        <f t="array" aca="1" ref="P147" ca="1">IFERROR(IF(T_CALC[[#This Row],[DAY]]="","",IF(AND(T_CALC[[#This Row],[DAY]]=C_N_TRADING_DAYS,$L$1&gt;C_MAX_HIST_DT),$P$1,INDEX(_xlfn.ANCHORARRAY($C$3),T_CALC[[#This Row],[DAY]]+1,6))),NA())</f>
        <v>57.66</v>
      </c>
      <c r="Q147" cm="1" vm="702">
        <f t="array" aca="1" ref="Q147" ca="1">IFERROR(IF(T_CALC[[#This Row],[DAY]]="","",IF(AND(T_CALC[[#This Row],[DAY]]=C_N_TRADING_DAYS,$L$1&gt;C_MAX_HIST_DT),$Q$1,INDEX(_xlfn.ANCHORARRAY($C$3),T_CALC[[#This Row],[DAY]]+1,2))),NA())</f>
        <v>19149538</v>
      </c>
      <c r="R147" s="4" vm="593">
        <f ca="1">IFERROR(IF(I_SRC="Open",T_CALC[[#This Row],[Open]],IF(I_SRC="High",T_CALC[[#This Row],[High]],IF(I_SRC="low",T_CALC[[#This Row],[Low]],IF(I_SRC="Volume",T_CALC[[#This Row],[VOLUME]],T_CALC[[#This Row],[Close]])))),"")</f>
        <v>57.66</v>
      </c>
      <c r="S147" cm="1">
        <f t="array" aca="1" ref="S147" ca="1">IF(T_CALC[[#This Row],[DAY]]="","",IF(T_CALC[[#This Row],[DAY]]&gt;=I_MA_PER,
ROUND(SUMPRODUCT(OFFSET($Y$4,0,0,I_MA_PER),OFFSET(T_CALC[[#This Row],[Value]],-(I_MA_PER-1),0,I_MA_PER))/C_DEN,2),NA()))</f>
        <v>57.43</v>
      </c>
      <c r="T147" s="4" t="str">
        <f ca="1">IF(T_CALC[[#This Row],[DAY]]="","",IF(T_CALC[[#This Row],[DAY]]&gt;=I_MA_PER,IF(AND(T_CALC[[#This Row],[Value]]&gt;T_CALC[[#This Row],[WMA]],R146&lt;=S146),"Buy",IF(AND(T_CALC[[#This Row],[Value]]&lt;T_CALC[[#This Row],[WMA]],R146&gt;=S146),"Sell","")),NA()))</f>
        <v>Buy</v>
      </c>
      <c r="U147" s="4" vm="593">
        <f ca="1">IFERROR(IF(T_CALC[[#This Row],[Signal]]="Buy",T_CALC[[#This Row],[Value]],-10000),-10000)</f>
        <v>57.66</v>
      </c>
      <c r="V147" s="4">
        <f ca="1">IFERROR(IF(T_CALC[[#This Row],[Signal]]="Sell",T_CALC[[#This Row],[Value]],-10000),-10000)</f>
        <v>-10000</v>
      </c>
      <c r="X147">
        <v>144</v>
      </c>
      <c r="Y147" t="str">
        <f t="shared" si="4"/>
        <v/>
      </c>
    </row>
    <row r="148" spans="2:25" x14ac:dyDescent="0.2">
      <c r="B148" s="4">
        <v>145</v>
      </c>
      <c r="C148" vm="706">
        <f ca="1"/>
        <v>42662</v>
      </c>
      <c r="D148" vm="707">
        <f ca="1"/>
        <v>22878397</v>
      </c>
      <c r="E148" vm="590">
        <f ca="1"/>
        <v>57.47</v>
      </c>
      <c r="F148" vm="591">
        <f ca="1"/>
        <v>57.84</v>
      </c>
      <c r="G148" vm="708">
        <f ca="1"/>
        <v>57.395000000000003</v>
      </c>
      <c r="H148" vm="703">
        <f ca="1"/>
        <v>57.53</v>
      </c>
      <c r="K148">
        <f ca="1">IF(ROW(T_CALC[[#This Row],[DAY]])-ROW(T_CALC[[#Headers],[DAY]])&gt;C_N_TRADING_DAYS,"",ROW(T_CALC[[#This Row],[DAY]])-ROW(T_CALC[[#Headers],[DAY]]))</f>
        <v>145</v>
      </c>
      <c r="L148" s="2" cm="1" vm="706">
        <f t="array" aca="1" ref="L148" ca="1">IFERROR(IF(T_CALC[[#This Row],[DAY]]="","",IF(AND(T_CALC[[#This Row],[DAY]]=C_N_TRADING_DAYS,$L$1&gt;C_MAX_HIST_DT),$L$1,INDEX(_xlfn.ANCHORARRAY($C$3),T_CALC[[#This Row],[DAY]]+1,1))),NA())</f>
        <v>42662</v>
      </c>
      <c r="M148" cm="1" vm="590">
        <f t="array" aca="1" ref="M148" ca="1">IFERROR(IF(T_CALC[[#This Row],[DAY]]="","",IF(AND(T_CALC[[#This Row],[DAY]]=C_N_TRADING_DAYS,$L$1&gt;C_MAX_HIST_DT),$M$1,INDEX(_xlfn.ANCHORARRAY($C$3),T_CALC[[#This Row],[DAY]]+1,3))),NA())</f>
        <v>57.47</v>
      </c>
      <c r="N148" cm="1" vm="591">
        <f t="array" aca="1" ref="N148" ca="1">IFERROR(IF(T_CALC[[#This Row],[DAY]]="","",IF(AND(T_CALC[[#This Row],[DAY]]=C_N_TRADING_DAYS,$L$1&gt;C_MAX_HIST_DT),$N$1,INDEX(_xlfn.ANCHORARRAY($C$3),T_CALC[[#This Row],[DAY]]+1,4))),NA())</f>
        <v>57.84</v>
      </c>
      <c r="O148" cm="1" vm="708">
        <f t="array" aca="1" ref="O148" ca="1">IFERROR(IF(T_CALC[[#This Row],[DAY]]="","",IF(AND(T_CALC[[#This Row],[DAY]]=C_N_TRADING_DAYS,$L$1&gt;C_MAX_HIST_DT),$O$1,INDEX(_xlfn.ANCHORARRAY($C$3),T_CALC[[#This Row],[DAY]]+1,5))),NA())</f>
        <v>57.395000000000003</v>
      </c>
      <c r="P148" cm="1" vm="703">
        <f t="array" aca="1" ref="P148" ca="1">IFERROR(IF(T_CALC[[#This Row],[DAY]]="","",IF(AND(T_CALC[[#This Row],[DAY]]=C_N_TRADING_DAYS,$L$1&gt;C_MAX_HIST_DT),$P$1,INDEX(_xlfn.ANCHORARRAY($C$3),T_CALC[[#This Row],[DAY]]+1,6))),NA())</f>
        <v>57.53</v>
      </c>
      <c r="Q148" cm="1" vm="707">
        <f t="array" aca="1" ref="Q148" ca="1">IFERROR(IF(T_CALC[[#This Row],[DAY]]="","",IF(AND(T_CALC[[#This Row],[DAY]]=C_N_TRADING_DAYS,$L$1&gt;C_MAX_HIST_DT),$Q$1,INDEX(_xlfn.ANCHORARRAY($C$3),T_CALC[[#This Row],[DAY]]+1,2))),NA())</f>
        <v>22878397</v>
      </c>
      <c r="R148" s="4" vm="703">
        <f ca="1">IFERROR(IF(I_SRC="Open",T_CALC[[#This Row],[Open]],IF(I_SRC="High",T_CALC[[#This Row],[High]],IF(I_SRC="low",T_CALC[[#This Row],[Low]],IF(I_SRC="Volume",T_CALC[[#This Row],[VOLUME]],T_CALC[[#This Row],[Close]])))),"")</f>
        <v>57.53</v>
      </c>
      <c r="S148" cm="1">
        <f t="array" aca="1" ref="S148" ca="1">IF(T_CALC[[#This Row],[DAY]]="","",IF(T_CALC[[#This Row],[DAY]]&gt;=I_MA_PER,
ROUND(SUMPRODUCT(OFFSET($Y$4,0,0,I_MA_PER),OFFSET(T_CALC[[#This Row],[Value]],-(I_MA_PER-1),0,I_MA_PER))/C_DEN,2),NA()))</f>
        <v>57.43</v>
      </c>
      <c r="T148" s="4" t="str">
        <f ca="1">IF(T_CALC[[#This Row],[DAY]]="","",IF(T_CALC[[#This Row],[DAY]]&gt;=I_MA_PER,IF(AND(T_CALC[[#This Row],[Value]]&gt;T_CALC[[#This Row],[WMA]],R147&lt;=S147),"Buy",IF(AND(T_CALC[[#This Row],[Value]]&lt;T_CALC[[#This Row],[WMA]],R147&gt;=S147),"Sell","")),NA()))</f>
        <v/>
      </c>
      <c r="U148" s="4">
        <f ca="1">IFERROR(IF(T_CALC[[#This Row],[Signal]]="Buy",T_CALC[[#This Row],[Value]],-10000),-10000)</f>
        <v>-10000</v>
      </c>
      <c r="V148" s="4">
        <f ca="1">IFERROR(IF(T_CALC[[#This Row],[Signal]]="Sell",T_CALC[[#This Row],[Value]],-10000),-10000)</f>
        <v>-10000</v>
      </c>
      <c r="X148">
        <v>145</v>
      </c>
      <c r="Y148" t="str">
        <f t="shared" si="4"/>
        <v/>
      </c>
    </row>
    <row r="149" spans="2:25" x14ac:dyDescent="0.2">
      <c r="B149">
        <v>146</v>
      </c>
      <c r="C149" vm="709">
        <f ca="1"/>
        <v>42663</v>
      </c>
      <c r="D149" vm="710">
        <f ca="1"/>
        <v>49455612</v>
      </c>
      <c r="E149" vm="711">
        <f ca="1"/>
        <v>57.5</v>
      </c>
      <c r="F149" vm="602">
        <f ca="1"/>
        <v>57.52</v>
      </c>
      <c r="G149" vm="712">
        <f ca="1"/>
        <v>56.66</v>
      </c>
      <c r="H149" vm="620">
        <f ca="1"/>
        <v>57.25</v>
      </c>
      <c r="K149">
        <f ca="1">IF(ROW(T_CALC[[#This Row],[DAY]])-ROW(T_CALC[[#Headers],[DAY]])&gt;C_N_TRADING_DAYS,"",ROW(T_CALC[[#This Row],[DAY]])-ROW(T_CALC[[#Headers],[DAY]]))</f>
        <v>146</v>
      </c>
      <c r="L149" s="2" cm="1" vm="709">
        <f t="array" aca="1" ref="L149" ca="1">IFERROR(IF(T_CALC[[#This Row],[DAY]]="","",IF(AND(T_CALC[[#This Row],[DAY]]=C_N_TRADING_DAYS,$L$1&gt;C_MAX_HIST_DT),$L$1,INDEX(_xlfn.ANCHORARRAY($C$3),T_CALC[[#This Row],[DAY]]+1,1))),NA())</f>
        <v>42663</v>
      </c>
      <c r="M149" cm="1" vm="711">
        <f t="array" aca="1" ref="M149" ca="1">IFERROR(IF(T_CALC[[#This Row],[DAY]]="","",IF(AND(T_CALC[[#This Row],[DAY]]=C_N_TRADING_DAYS,$L$1&gt;C_MAX_HIST_DT),$M$1,INDEX(_xlfn.ANCHORARRAY($C$3),T_CALC[[#This Row],[DAY]]+1,3))),NA())</f>
        <v>57.5</v>
      </c>
      <c r="N149" cm="1" vm="602">
        <f t="array" aca="1" ref="N149" ca="1">IFERROR(IF(T_CALC[[#This Row],[DAY]]="","",IF(AND(T_CALC[[#This Row],[DAY]]=C_N_TRADING_DAYS,$L$1&gt;C_MAX_HIST_DT),$N$1,INDEX(_xlfn.ANCHORARRAY($C$3),T_CALC[[#This Row],[DAY]]+1,4))),NA())</f>
        <v>57.52</v>
      </c>
      <c r="O149" cm="1" vm="712">
        <f t="array" aca="1" ref="O149" ca="1">IFERROR(IF(T_CALC[[#This Row],[DAY]]="","",IF(AND(T_CALC[[#This Row],[DAY]]=C_N_TRADING_DAYS,$L$1&gt;C_MAX_HIST_DT),$O$1,INDEX(_xlfn.ANCHORARRAY($C$3),T_CALC[[#This Row],[DAY]]+1,5))),NA())</f>
        <v>56.66</v>
      </c>
      <c r="P149" cm="1" vm="620">
        <f t="array" aca="1" ref="P149" ca="1">IFERROR(IF(T_CALC[[#This Row],[DAY]]="","",IF(AND(T_CALC[[#This Row],[DAY]]=C_N_TRADING_DAYS,$L$1&gt;C_MAX_HIST_DT),$P$1,INDEX(_xlfn.ANCHORARRAY($C$3),T_CALC[[#This Row],[DAY]]+1,6))),NA())</f>
        <v>57.25</v>
      </c>
      <c r="Q149" cm="1" vm="710">
        <f t="array" aca="1" ref="Q149" ca="1">IFERROR(IF(T_CALC[[#This Row],[DAY]]="","",IF(AND(T_CALC[[#This Row],[DAY]]=C_N_TRADING_DAYS,$L$1&gt;C_MAX_HIST_DT),$Q$1,INDEX(_xlfn.ANCHORARRAY($C$3),T_CALC[[#This Row],[DAY]]+1,2))),NA())</f>
        <v>49455612</v>
      </c>
      <c r="R149" s="4" vm="620">
        <f ca="1">IFERROR(IF(I_SRC="Open",T_CALC[[#This Row],[Open]],IF(I_SRC="High",T_CALC[[#This Row],[High]],IF(I_SRC="low",T_CALC[[#This Row],[Low]],IF(I_SRC="Volume",T_CALC[[#This Row],[VOLUME]],T_CALC[[#This Row],[Close]])))),"")</f>
        <v>57.25</v>
      </c>
      <c r="S149" cm="1">
        <f t="array" aca="1" ref="S149" ca="1">IF(T_CALC[[#This Row],[DAY]]="","",IF(T_CALC[[#This Row],[DAY]]&gt;=I_MA_PER,
ROUND(SUMPRODUCT(OFFSET($Y$4,0,0,I_MA_PER),OFFSET(T_CALC[[#This Row],[Value]],-(I_MA_PER-1),0,I_MA_PER))/C_DEN,2),NA()))</f>
        <v>57.42</v>
      </c>
      <c r="T149" s="4" t="str">
        <f ca="1">IF(T_CALC[[#This Row],[DAY]]="","",IF(T_CALC[[#This Row],[DAY]]&gt;=I_MA_PER,IF(AND(T_CALC[[#This Row],[Value]]&gt;T_CALC[[#This Row],[WMA]],R148&lt;=S148),"Buy",IF(AND(T_CALC[[#This Row],[Value]]&lt;T_CALC[[#This Row],[WMA]],R148&gt;=S148),"Sell","")),NA()))</f>
        <v>Sell</v>
      </c>
      <c r="U149" s="4">
        <f ca="1">IFERROR(IF(T_CALC[[#This Row],[Signal]]="Buy",T_CALC[[#This Row],[Value]],-10000),-10000)</f>
        <v>-10000</v>
      </c>
      <c r="V149" s="4" vm="620">
        <f ca="1">IFERROR(IF(T_CALC[[#This Row],[Signal]]="Sell",T_CALC[[#This Row],[Value]],-10000),-10000)</f>
        <v>57.25</v>
      </c>
      <c r="X149">
        <v>146</v>
      </c>
      <c r="Y149" t="str">
        <f t="shared" si="4"/>
        <v/>
      </c>
    </row>
    <row r="150" spans="2:25" x14ac:dyDescent="0.2">
      <c r="B150">
        <v>147</v>
      </c>
      <c r="C150" vm="713">
        <f ca="1"/>
        <v>42664</v>
      </c>
      <c r="D150" vm="714">
        <f ca="1"/>
        <v>80032206</v>
      </c>
      <c r="E150" vm="715">
        <f ca="1"/>
        <v>60.28</v>
      </c>
      <c r="F150" vm="716">
        <f ca="1"/>
        <v>60.45</v>
      </c>
      <c r="G150" vm="717">
        <f ca="1"/>
        <v>59.484999999999999</v>
      </c>
      <c r="H150" vm="718">
        <f ca="1"/>
        <v>59.66</v>
      </c>
      <c r="K150">
        <f ca="1">IF(ROW(T_CALC[[#This Row],[DAY]])-ROW(T_CALC[[#Headers],[DAY]])&gt;C_N_TRADING_DAYS,"",ROW(T_CALC[[#This Row],[DAY]])-ROW(T_CALC[[#Headers],[DAY]]))</f>
        <v>147</v>
      </c>
      <c r="L150" s="2" cm="1" vm="713">
        <f t="array" aca="1" ref="L150" ca="1">IFERROR(IF(T_CALC[[#This Row],[DAY]]="","",IF(AND(T_CALC[[#This Row],[DAY]]=C_N_TRADING_DAYS,$L$1&gt;C_MAX_HIST_DT),$L$1,INDEX(_xlfn.ANCHORARRAY($C$3),T_CALC[[#This Row],[DAY]]+1,1))),NA())</f>
        <v>42664</v>
      </c>
      <c r="M150" cm="1" vm="715">
        <f t="array" aca="1" ref="M150" ca="1">IFERROR(IF(T_CALC[[#This Row],[DAY]]="","",IF(AND(T_CALC[[#This Row],[DAY]]=C_N_TRADING_DAYS,$L$1&gt;C_MAX_HIST_DT),$M$1,INDEX(_xlfn.ANCHORARRAY($C$3),T_CALC[[#This Row],[DAY]]+1,3))),NA())</f>
        <v>60.28</v>
      </c>
      <c r="N150" cm="1" vm="716">
        <f t="array" aca="1" ref="N150" ca="1">IFERROR(IF(T_CALC[[#This Row],[DAY]]="","",IF(AND(T_CALC[[#This Row],[DAY]]=C_N_TRADING_DAYS,$L$1&gt;C_MAX_HIST_DT),$N$1,INDEX(_xlfn.ANCHORARRAY($C$3),T_CALC[[#This Row],[DAY]]+1,4))),NA())</f>
        <v>60.45</v>
      </c>
      <c r="O150" cm="1" vm="717">
        <f t="array" aca="1" ref="O150" ca="1">IFERROR(IF(T_CALC[[#This Row],[DAY]]="","",IF(AND(T_CALC[[#This Row],[DAY]]=C_N_TRADING_DAYS,$L$1&gt;C_MAX_HIST_DT),$O$1,INDEX(_xlfn.ANCHORARRAY($C$3),T_CALC[[#This Row],[DAY]]+1,5))),NA())</f>
        <v>59.484999999999999</v>
      </c>
      <c r="P150" cm="1" vm="718">
        <f t="array" aca="1" ref="P150" ca="1">IFERROR(IF(T_CALC[[#This Row],[DAY]]="","",IF(AND(T_CALC[[#This Row],[DAY]]=C_N_TRADING_DAYS,$L$1&gt;C_MAX_HIST_DT),$P$1,INDEX(_xlfn.ANCHORARRAY($C$3),T_CALC[[#This Row],[DAY]]+1,6))),NA())</f>
        <v>59.66</v>
      </c>
      <c r="Q150" cm="1" vm="714">
        <f t="array" aca="1" ref="Q150" ca="1">IFERROR(IF(T_CALC[[#This Row],[DAY]]="","",IF(AND(T_CALC[[#This Row],[DAY]]=C_N_TRADING_DAYS,$L$1&gt;C_MAX_HIST_DT),$Q$1,INDEX(_xlfn.ANCHORARRAY($C$3),T_CALC[[#This Row],[DAY]]+1,2))),NA())</f>
        <v>80032206</v>
      </c>
      <c r="R150" s="4" vm="718">
        <f ca="1">IFERROR(IF(I_SRC="Open",T_CALC[[#This Row],[Open]],IF(I_SRC="High",T_CALC[[#This Row],[High]],IF(I_SRC="low",T_CALC[[#This Row],[Low]],IF(I_SRC="Volume",T_CALC[[#This Row],[VOLUME]],T_CALC[[#This Row],[Close]])))),"")</f>
        <v>59.66</v>
      </c>
      <c r="S150" cm="1">
        <f t="array" aca="1" ref="S150" ca="1">IF(T_CALC[[#This Row],[DAY]]="","",IF(T_CALC[[#This Row],[DAY]]&gt;=I_MA_PER,
ROUND(SUMPRODUCT(OFFSET($Y$4,0,0,I_MA_PER),OFFSET(T_CALC[[#This Row],[Value]],-(I_MA_PER-1),0,I_MA_PER))/C_DEN,2),NA()))</f>
        <v>57.51</v>
      </c>
      <c r="T150" s="4" t="str">
        <f ca="1">IF(T_CALC[[#This Row],[DAY]]="","",IF(T_CALC[[#This Row],[DAY]]&gt;=I_MA_PER,IF(AND(T_CALC[[#This Row],[Value]]&gt;T_CALC[[#This Row],[WMA]],R149&lt;=S149),"Buy",IF(AND(T_CALC[[#This Row],[Value]]&lt;T_CALC[[#This Row],[WMA]],R149&gt;=S149),"Sell","")),NA()))</f>
        <v>Buy</v>
      </c>
      <c r="U150" s="4" vm="718">
        <f ca="1">IFERROR(IF(T_CALC[[#This Row],[Signal]]="Buy",T_CALC[[#This Row],[Value]],-10000),-10000)</f>
        <v>59.66</v>
      </c>
      <c r="V150" s="4">
        <f ca="1">IFERROR(IF(T_CALC[[#This Row],[Signal]]="Sell",T_CALC[[#This Row],[Value]],-10000),-10000)</f>
        <v>-10000</v>
      </c>
      <c r="X150">
        <v>147</v>
      </c>
      <c r="Y150" t="str">
        <f t="shared" si="4"/>
        <v/>
      </c>
    </row>
    <row r="151" spans="2:25" x14ac:dyDescent="0.2">
      <c r="B151" s="4">
        <v>148</v>
      </c>
      <c r="C151" vm="719">
        <f ca="1"/>
        <v>42667</v>
      </c>
      <c r="D151" vm="720">
        <f ca="1"/>
        <v>54066978</v>
      </c>
      <c r="E151" vm="721">
        <f ca="1"/>
        <v>59.94</v>
      </c>
      <c r="F151" vm="722">
        <f ca="1"/>
        <v>61</v>
      </c>
      <c r="G151" vm="723">
        <f ca="1"/>
        <v>59.93</v>
      </c>
      <c r="H151" vm="722">
        <f ca="1"/>
        <v>61</v>
      </c>
      <c r="K151">
        <f ca="1">IF(ROW(T_CALC[[#This Row],[DAY]])-ROW(T_CALC[[#Headers],[DAY]])&gt;C_N_TRADING_DAYS,"",ROW(T_CALC[[#This Row],[DAY]])-ROW(T_CALC[[#Headers],[DAY]]))</f>
        <v>148</v>
      </c>
      <c r="L151" s="2" cm="1" vm="719">
        <f t="array" aca="1" ref="L151" ca="1">IFERROR(IF(T_CALC[[#This Row],[DAY]]="","",IF(AND(T_CALC[[#This Row],[DAY]]=C_N_TRADING_DAYS,$L$1&gt;C_MAX_HIST_DT),$L$1,INDEX(_xlfn.ANCHORARRAY($C$3),T_CALC[[#This Row],[DAY]]+1,1))),NA())</f>
        <v>42667</v>
      </c>
      <c r="M151" cm="1" vm="721">
        <f t="array" aca="1" ref="M151" ca="1">IFERROR(IF(T_CALC[[#This Row],[DAY]]="","",IF(AND(T_CALC[[#This Row],[DAY]]=C_N_TRADING_DAYS,$L$1&gt;C_MAX_HIST_DT),$M$1,INDEX(_xlfn.ANCHORARRAY($C$3),T_CALC[[#This Row],[DAY]]+1,3))),NA())</f>
        <v>59.94</v>
      </c>
      <c r="N151" cm="1" vm="722">
        <f t="array" aca="1" ref="N151" ca="1">IFERROR(IF(T_CALC[[#This Row],[DAY]]="","",IF(AND(T_CALC[[#This Row],[DAY]]=C_N_TRADING_DAYS,$L$1&gt;C_MAX_HIST_DT),$N$1,INDEX(_xlfn.ANCHORARRAY($C$3),T_CALC[[#This Row],[DAY]]+1,4))),NA())</f>
        <v>61</v>
      </c>
      <c r="O151" cm="1" vm="723">
        <f t="array" aca="1" ref="O151" ca="1">IFERROR(IF(T_CALC[[#This Row],[DAY]]="","",IF(AND(T_CALC[[#This Row],[DAY]]=C_N_TRADING_DAYS,$L$1&gt;C_MAX_HIST_DT),$O$1,INDEX(_xlfn.ANCHORARRAY($C$3),T_CALC[[#This Row],[DAY]]+1,5))),NA())</f>
        <v>59.93</v>
      </c>
      <c r="P151" cm="1" vm="722">
        <f t="array" aca="1" ref="P151" ca="1">IFERROR(IF(T_CALC[[#This Row],[DAY]]="","",IF(AND(T_CALC[[#This Row],[DAY]]=C_N_TRADING_DAYS,$L$1&gt;C_MAX_HIST_DT),$P$1,INDEX(_xlfn.ANCHORARRAY($C$3),T_CALC[[#This Row],[DAY]]+1,6))),NA())</f>
        <v>61</v>
      </c>
      <c r="Q151" cm="1" vm="720">
        <f t="array" aca="1" ref="Q151" ca="1">IFERROR(IF(T_CALC[[#This Row],[DAY]]="","",IF(AND(T_CALC[[#This Row],[DAY]]=C_N_TRADING_DAYS,$L$1&gt;C_MAX_HIST_DT),$Q$1,INDEX(_xlfn.ANCHORARRAY($C$3),T_CALC[[#This Row],[DAY]]+1,2))),NA())</f>
        <v>54066978</v>
      </c>
      <c r="R151" s="4" vm="722">
        <f ca="1">IFERROR(IF(I_SRC="Open",T_CALC[[#This Row],[Open]],IF(I_SRC="High",T_CALC[[#This Row],[High]],IF(I_SRC="low",T_CALC[[#This Row],[Low]],IF(I_SRC="Volume",T_CALC[[#This Row],[VOLUME]],T_CALC[[#This Row],[Close]])))),"")</f>
        <v>61</v>
      </c>
      <c r="S151" cm="1">
        <f t="array" aca="1" ref="S151" ca="1">IF(T_CALC[[#This Row],[DAY]]="","",IF(T_CALC[[#This Row],[DAY]]&gt;=I_MA_PER,
ROUND(SUMPRODUCT(OFFSET($Y$4,0,0,I_MA_PER),OFFSET(T_CALC[[#This Row],[Value]],-(I_MA_PER-1),0,I_MA_PER))/C_DEN,2),NA()))</f>
        <v>57.64</v>
      </c>
      <c r="T151" s="4" t="str">
        <f ca="1">IF(T_CALC[[#This Row],[DAY]]="","",IF(T_CALC[[#This Row],[DAY]]&gt;=I_MA_PER,IF(AND(T_CALC[[#This Row],[Value]]&gt;T_CALC[[#This Row],[WMA]],R150&lt;=S150),"Buy",IF(AND(T_CALC[[#This Row],[Value]]&lt;T_CALC[[#This Row],[WMA]],R150&gt;=S150),"Sell","")),NA()))</f>
        <v/>
      </c>
      <c r="U151" s="4">
        <f ca="1">IFERROR(IF(T_CALC[[#This Row],[Signal]]="Buy",T_CALC[[#This Row],[Value]],-10000),-10000)</f>
        <v>-10000</v>
      </c>
      <c r="V151" s="4">
        <f ca="1">IFERROR(IF(T_CALC[[#This Row],[Signal]]="Sell",T_CALC[[#This Row],[Value]],-10000),-10000)</f>
        <v>-10000</v>
      </c>
      <c r="X151">
        <v>148</v>
      </c>
      <c r="Y151" t="str">
        <f t="shared" si="4"/>
        <v/>
      </c>
    </row>
    <row r="152" spans="2:25" x14ac:dyDescent="0.2">
      <c r="B152">
        <v>149</v>
      </c>
      <c r="C152" vm="724">
        <f ca="1"/>
        <v>42668</v>
      </c>
      <c r="D152" vm="725">
        <f ca="1"/>
        <v>35137164</v>
      </c>
      <c r="E152" vm="726">
        <f ca="1"/>
        <v>60.85</v>
      </c>
      <c r="F152" vm="727">
        <f ca="1"/>
        <v>61.369900000000001</v>
      </c>
      <c r="G152" vm="728">
        <f ca="1"/>
        <v>60.8</v>
      </c>
      <c r="H152" vm="729">
        <f ca="1"/>
        <v>60.99</v>
      </c>
      <c r="K152">
        <f ca="1">IF(ROW(T_CALC[[#This Row],[DAY]])-ROW(T_CALC[[#Headers],[DAY]])&gt;C_N_TRADING_DAYS,"",ROW(T_CALC[[#This Row],[DAY]])-ROW(T_CALC[[#Headers],[DAY]]))</f>
        <v>149</v>
      </c>
      <c r="L152" s="2" cm="1" vm="724">
        <f t="array" aca="1" ref="L152" ca="1">IFERROR(IF(T_CALC[[#This Row],[DAY]]="","",IF(AND(T_CALC[[#This Row],[DAY]]=C_N_TRADING_DAYS,$L$1&gt;C_MAX_HIST_DT),$L$1,INDEX(_xlfn.ANCHORARRAY($C$3),T_CALC[[#This Row],[DAY]]+1,1))),NA())</f>
        <v>42668</v>
      </c>
      <c r="M152" cm="1" vm="726">
        <f t="array" aca="1" ref="M152" ca="1">IFERROR(IF(T_CALC[[#This Row],[DAY]]="","",IF(AND(T_CALC[[#This Row],[DAY]]=C_N_TRADING_DAYS,$L$1&gt;C_MAX_HIST_DT),$M$1,INDEX(_xlfn.ANCHORARRAY($C$3),T_CALC[[#This Row],[DAY]]+1,3))),NA())</f>
        <v>60.85</v>
      </c>
      <c r="N152" cm="1" vm="727">
        <f t="array" aca="1" ref="N152" ca="1">IFERROR(IF(T_CALC[[#This Row],[DAY]]="","",IF(AND(T_CALC[[#This Row],[DAY]]=C_N_TRADING_DAYS,$L$1&gt;C_MAX_HIST_DT),$N$1,INDEX(_xlfn.ANCHORARRAY($C$3),T_CALC[[#This Row],[DAY]]+1,4))),NA())</f>
        <v>61.369900000000001</v>
      </c>
      <c r="O152" cm="1" vm="728">
        <f t="array" aca="1" ref="O152" ca="1">IFERROR(IF(T_CALC[[#This Row],[DAY]]="","",IF(AND(T_CALC[[#This Row],[DAY]]=C_N_TRADING_DAYS,$L$1&gt;C_MAX_HIST_DT),$O$1,INDEX(_xlfn.ANCHORARRAY($C$3),T_CALC[[#This Row],[DAY]]+1,5))),NA())</f>
        <v>60.8</v>
      </c>
      <c r="P152" cm="1" vm="729">
        <f t="array" aca="1" ref="P152" ca="1">IFERROR(IF(T_CALC[[#This Row],[DAY]]="","",IF(AND(T_CALC[[#This Row],[DAY]]=C_N_TRADING_DAYS,$L$1&gt;C_MAX_HIST_DT),$P$1,INDEX(_xlfn.ANCHORARRAY($C$3),T_CALC[[#This Row],[DAY]]+1,6))),NA())</f>
        <v>60.99</v>
      </c>
      <c r="Q152" cm="1" vm="725">
        <f t="array" aca="1" ref="Q152" ca="1">IFERROR(IF(T_CALC[[#This Row],[DAY]]="","",IF(AND(T_CALC[[#This Row],[DAY]]=C_N_TRADING_DAYS,$L$1&gt;C_MAX_HIST_DT),$Q$1,INDEX(_xlfn.ANCHORARRAY($C$3),T_CALC[[#This Row],[DAY]]+1,2))),NA())</f>
        <v>35137164</v>
      </c>
      <c r="R152" s="4" vm="729">
        <f ca="1">IFERROR(IF(I_SRC="Open",T_CALC[[#This Row],[Open]],IF(I_SRC="High",T_CALC[[#This Row],[High]],IF(I_SRC="low",T_CALC[[#This Row],[Low]],IF(I_SRC="Volume",T_CALC[[#This Row],[VOLUME]],T_CALC[[#This Row],[Close]])))),"")</f>
        <v>60.99</v>
      </c>
      <c r="S152" cm="1">
        <f t="array" aca="1" ref="S152" ca="1">IF(T_CALC[[#This Row],[DAY]]="","",IF(T_CALC[[#This Row],[DAY]]&gt;=I_MA_PER,
ROUND(SUMPRODUCT(OFFSET($Y$4,0,0,I_MA_PER),OFFSET(T_CALC[[#This Row],[Value]],-(I_MA_PER-1),0,I_MA_PER))/C_DEN,2),NA()))</f>
        <v>57.78</v>
      </c>
      <c r="T152" s="4" t="str">
        <f ca="1">IF(T_CALC[[#This Row],[DAY]]="","",IF(T_CALC[[#This Row],[DAY]]&gt;=I_MA_PER,IF(AND(T_CALC[[#This Row],[Value]]&gt;T_CALC[[#This Row],[WMA]],R151&lt;=S151),"Buy",IF(AND(T_CALC[[#This Row],[Value]]&lt;T_CALC[[#This Row],[WMA]],R151&gt;=S151),"Sell","")),NA()))</f>
        <v/>
      </c>
      <c r="U152" s="4">
        <f ca="1">IFERROR(IF(T_CALC[[#This Row],[Signal]]="Buy",T_CALC[[#This Row],[Value]],-10000),-10000)</f>
        <v>-10000</v>
      </c>
      <c r="V152" s="4">
        <f ca="1">IFERROR(IF(T_CALC[[#This Row],[Signal]]="Sell",T_CALC[[#This Row],[Value]],-10000),-10000)</f>
        <v>-10000</v>
      </c>
      <c r="X152">
        <v>149</v>
      </c>
      <c r="Y152" t="str">
        <f t="shared" si="4"/>
        <v/>
      </c>
    </row>
    <row r="153" spans="2:25" x14ac:dyDescent="0.2">
      <c r="B153">
        <v>150</v>
      </c>
      <c r="C153" vm="730">
        <f ca="1"/>
        <v>42669</v>
      </c>
      <c r="D153" vm="731">
        <f ca="1"/>
        <v>29911608</v>
      </c>
      <c r="E153" vm="732">
        <f ca="1"/>
        <v>60.81</v>
      </c>
      <c r="F153" vm="733">
        <f ca="1"/>
        <v>61.2</v>
      </c>
      <c r="G153" vm="734">
        <f ca="1"/>
        <v>60.47</v>
      </c>
      <c r="H153" vm="735">
        <f ca="1"/>
        <v>60.63</v>
      </c>
      <c r="K153">
        <f ca="1">IF(ROW(T_CALC[[#This Row],[DAY]])-ROW(T_CALC[[#Headers],[DAY]])&gt;C_N_TRADING_DAYS,"",ROW(T_CALC[[#This Row],[DAY]])-ROW(T_CALC[[#Headers],[DAY]]))</f>
        <v>150</v>
      </c>
      <c r="L153" s="2" cm="1" vm="730">
        <f t="array" aca="1" ref="L153" ca="1">IFERROR(IF(T_CALC[[#This Row],[DAY]]="","",IF(AND(T_CALC[[#This Row],[DAY]]=C_N_TRADING_DAYS,$L$1&gt;C_MAX_HIST_DT),$L$1,INDEX(_xlfn.ANCHORARRAY($C$3),T_CALC[[#This Row],[DAY]]+1,1))),NA())</f>
        <v>42669</v>
      </c>
      <c r="M153" cm="1" vm="732">
        <f t="array" aca="1" ref="M153" ca="1">IFERROR(IF(T_CALC[[#This Row],[DAY]]="","",IF(AND(T_CALC[[#This Row],[DAY]]=C_N_TRADING_DAYS,$L$1&gt;C_MAX_HIST_DT),$M$1,INDEX(_xlfn.ANCHORARRAY($C$3),T_CALC[[#This Row],[DAY]]+1,3))),NA())</f>
        <v>60.81</v>
      </c>
      <c r="N153" cm="1" vm="733">
        <f t="array" aca="1" ref="N153" ca="1">IFERROR(IF(T_CALC[[#This Row],[DAY]]="","",IF(AND(T_CALC[[#This Row],[DAY]]=C_N_TRADING_DAYS,$L$1&gt;C_MAX_HIST_DT),$N$1,INDEX(_xlfn.ANCHORARRAY($C$3),T_CALC[[#This Row],[DAY]]+1,4))),NA())</f>
        <v>61.2</v>
      </c>
      <c r="O153" cm="1" vm="734">
        <f t="array" aca="1" ref="O153" ca="1">IFERROR(IF(T_CALC[[#This Row],[DAY]]="","",IF(AND(T_CALC[[#This Row],[DAY]]=C_N_TRADING_DAYS,$L$1&gt;C_MAX_HIST_DT),$O$1,INDEX(_xlfn.ANCHORARRAY($C$3),T_CALC[[#This Row],[DAY]]+1,5))),NA())</f>
        <v>60.47</v>
      </c>
      <c r="P153" cm="1" vm="735">
        <f t="array" aca="1" ref="P153" ca="1">IFERROR(IF(T_CALC[[#This Row],[DAY]]="","",IF(AND(T_CALC[[#This Row],[DAY]]=C_N_TRADING_DAYS,$L$1&gt;C_MAX_HIST_DT),$P$1,INDEX(_xlfn.ANCHORARRAY($C$3),T_CALC[[#This Row],[DAY]]+1,6))),NA())</f>
        <v>60.63</v>
      </c>
      <c r="Q153" cm="1" vm="731">
        <f t="array" aca="1" ref="Q153" ca="1">IFERROR(IF(T_CALC[[#This Row],[DAY]]="","",IF(AND(T_CALC[[#This Row],[DAY]]=C_N_TRADING_DAYS,$L$1&gt;C_MAX_HIST_DT),$Q$1,INDEX(_xlfn.ANCHORARRAY($C$3),T_CALC[[#This Row],[DAY]]+1,2))),NA())</f>
        <v>29911608</v>
      </c>
      <c r="R153" s="4" vm="735">
        <f ca="1">IFERROR(IF(I_SRC="Open",T_CALC[[#This Row],[Open]],IF(I_SRC="High",T_CALC[[#This Row],[High]],IF(I_SRC="low",T_CALC[[#This Row],[Low]],IF(I_SRC="Volume",T_CALC[[#This Row],[VOLUME]],T_CALC[[#This Row],[Close]])))),"")</f>
        <v>60.63</v>
      </c>
      <c r="S153" cm="1">
        <f t="array" aca="1" ref="S153" ca="1">IF(T_CALC[[#This Row],[DAY]]="","",IF(T_CALC[[#This Row],[DAY]]&gt;=I_MA_PER,
ROUND(SUMPRODUCT(OFFSET($Y$4,0,0,I_MA_PER),OFFSET(T_CALC[[#This Row],[Value]],-(I_MA_PER-1),0,I_MA_PER))/C_DEN,2),NA()))</f>
        <v>57.89</v>
      </c>
      <c r="T153" s="4" t="str">
        <f ca="1">IF(T_CALC[[#This Row],[DAY]]="","",IF(T_CALC[[#This Row],[DAY]]&gt;=I_MA_PER,IF(AND(T_CALC[[#This Row],[Value]]&gt;T_CALC[[#This Row],[WMA]],R152&lt;=S152),"Buy",IF(AND(T_CALC[[#This Row],[Value]]&lt;T_CALC[[#This Row],[WMA]],R152&gt;=S152),"Sell","")),NA()))</f>
        <v/>
      </c>
      <c r="U153" s="4">
        <f ca="1">IFERROR(IF(T_CALC[[#This Row],[Signal]]="Buy",T_CALC[[#This Row],[Value]],-10000),-10000)</f>
        <v>-10000</v>
      </c>
      <c r="V153" s="4">
        <f ca="1">IFERROR(IF(T_CALC[[#This Row],[Signal]]="Sell",T_CALC[[#This Row],[Value]],-10000),-10000)</f>
        <v>-10000</v>
      </c>
      <c r="X153">
        <v>150</v>
      </c>
      <c r="Y153" t="str">
        <f t="shared" si="4"/>
        <v/>
      </c>
    </row>
    <row r="154" spans="2:25" x14ac:dyDescent="0.2">
      <c r="B154" s="4">
        <v>151</v>
      </c>
      <c r="C154" vm="736">
        <f ca="1"/>
        <v>42670</v>
      </c>
      <c r="D154" vm="737">
        <f ca="1"/>
        <v>28479856</v>
      </c>
      <c r="E154" vm="738">
        <f ca="1"/>
        <v>60.61</v>
      </c>
      <c r="F154" vm="739">
        <f ca="1"/>
        <v>60.83</v>
      </c>
      <c r="G154" vm="740">
        <f ca="1"/>
        <v>60.09</v>
      </c>
      <c r="H154" vm="741">
        <f ca="1"/>
        <v>60.1</v>
      </c>
      <c r="K154">
        <f ca="1">IF(ROW(T_CALC[[#This Row],[DAY]])-ROW(T_CALC[[#Headers],[DAY]])&gt;C_N_TRADING_DAYS,"",ROW(T_CALC[[#This Row],[DAY]])-ROW(T_CALC[[#Headers],[DAY]]))</f>
        <v>151</v>
      </c>
      <c r="L154" s="2" cm="1" vm="736">
        <f t="array" aca="1" ref="L154" ca="1">IFERROR(IF(T_CALC[[#This Row],[DAY]]="","",IF(AND(T_CALC[[#This Row],[DAY]]=C_N_TRADING_DAYS,$L$1&gt;C_MAX_HIST_DT),$L$1,INDEX(_xlfn.ANCHORARRAY($C$3),T_CALC[[#This Row],[DAY]]+1,1))),NA())</f>
        <v>42670</v>
      </c>
      <c r="M154" cm="1" vm="738">
        <f t="array" aca="1" ref="M154" ca="1">IFERROR(IF(T_CALC[[#This Row],[DAY]]="","",IF(AND(T_CALC[[#This Row],[DAY]]=C_N_TRADING_DAYS,$L$1&gt;C_MAX_HIST_DT),$M$1,INDEX(_xlfn.ANCHORARRAY($C$3),T_CALC[[#This Row],[DAY]]+1,3))),NA())</f>
        <v>60.61</v>
      </c>
      <c r="N154" cm="1" vm="739">
        <f t="array" aca="1" ref="N154" ca="1">IFERROR(IF(T_CALC[[#This Row],[DAY]]="","",IF(AND(T_CALC[[#This Row],[DAY]]=C_N_TRADING_DAYS,$L$1&gt;C_MAX_HIST_DT),$N$1,INDEX(_xlfn.ANCHORARRAY($C$3),T_CALC[[#This Row],[DAY]]+1,4))),NA())</f>
        <v>60.83</v>
      </c>
      <c r="O154" cm="1" vm="740">
        <f t="array" aca="1" ref="O154" ca="1">IFERROR(IF(T_CALC[[#This Row],[DAY]]="","",IF(AND(T_CALC[[#This Row],[DAY]]=C_N_TRADING_DAYS,$L$1&gt;C_MAX_HIST_DT),$O$1,INDEX(_xlfn.ANCHORARRAY($C$3),T_CALC[[#This Row],[DAY]]+1,5))),NA())</f>
        <v>60.09</v>
      </c>
      <c r="P154" cm="1" vm="741">
        <f t="array" aca="1" ref="P154" ca="1">IFERROR(IF(T_CALC[[#This Row],[DAY]]="","",IF(AND(T_CALC[[#This Row],[DAY]]=C_N_TRADING_DAYS,$L$1&gt;C_MAX_HIST_DT),$P$1,INDEX(_xlfn.ANCHORARRAY($C$3),T_CALC[[#This Row],[DAY]]+1,6))),NA())</f>
        <v>60.1</v>
      </c>
      <c r="Q154" cm="1" vm="737">
        <f t="array" aca="1" ref="Q154" ca="1">IFERROR(IF(T_CALC[[#This Row],[DAY]]="","",IF(AND(T_CALC[[#This Row],[DAY]]=C_N_TRADING_DAYS,$L$1&gt;C_MAX_HIST_DT),$Q$1,INDEX(_xlfn.ANCHORARRAY($C$3),T_CALC[[#This Row],[DAY]]+1,2))),NA())</f>
        <v>28479856</v>
      </c>
      <c r="R154" s="4" vm="741">
        <f ca="1">IFERROR(IF(I_SRC="Open",T_CALC[[#This Row],[Open]],IF(I_SRC="High",T_CALC[[#This Row],[High]],IF(I_SRC="low",T_CALC[[#This Row],[Low]],IF(I_SRC="Volume",T_CALC[[#This Row],[VOLUME]],T_CALC[[#This Row],[Close]])))),"")</f>
        <v>60.1</v>
      </c>
      <c r="S154" cm="1">
        <f t="array" aca="1" ref="S154" ca="1">IF(T_CALC[[#This Row],[DAY]]="","",IF(T_CALC[[#This Row],[DAY]]&gt;=I_MA_PER,
ROUND(SUMPRODUCT(OFFSET($Y$4,0,0,I_MA_PER),OFFSET(T_CALC[[#This Row],[Value]],-(I_MA_PER-1),0,I_MA_PER))/C_DEN,2),NA()))</f>
        <v>57.99</v>
      </c>
      <c r="T154" s="4" t="str">
        <f ca="1">IF(T_CALC[[#This Row],[DAY]]="","",IF(T_CALC[[#This Row],[DAY]]&gt;=I_MA_PER,IF(AND(T_CALC[[#This Row],[Value]]&gt;T_CALC[[#This Row],[WMA]],R153&lt;=S153),"Buy",IF(AND(T_CALC[[#This Row],[Value]]&lt;T_CALC[[#This Row],[WMA]],R153&gt;=S153),"Sell","")),NA()))</f>
        <v/>
      </c>
      <c r="U154" s="4">
        <f ca="1">IFERROR(IF(T_CALC[[#This Row],[Signal]]="Buy",T_CALC[[#This Row],[Value]],-10000),-10000)</f>
        <v>-10000</v>
      </c>
      <c r="V154" s="4">
        <f ca="1">IFERROR(IF(T_CALC[[#This Row],[Signal]]="Sell",T_CALC[[#This Row],[Value]],-10000),-10000)</f>
        <v>-10000</v>
      </c>
      <c r="X154">
        <v>151</v>
      </c>
      <c r="Y154" t="str">
        <f t="shared" si="4"/>
        <v/>
      </c>
    </row>
    <row r="155" spans="2:25" x14ac:dyDescent="0.2">
      <c r="B155">
        <v>152</v>
      </c>
      <c r="C155" vm="742">
        <f ca="1"/>
        <v>42671</v>
      </c>
      <c r="D155" vm="743">
        <f ca="1"/>
        <v>33574684</v>
      </c>
      <c r="E155" vm="744">
        <f ca="1"/>
        <v>60.01</v>
      </c>
      <c r="F155" vm="745">
        <f ca="1"/>
        <v>60.52</v>
      </c>
      <c r="G155" vm="746">
        <f ca="1"/>
        <v>59.58</v>
      </c>
      <c r="H155" vm="747">
        <f ca="1"/>
        <v>59.87</v>
      </c>
      <c r="K155">
        <f ca="1">IF(ROW(T_CALC[[#This Row],[DAY]])-ROW(T_CALC[[#Headers],[DAY]])&gt;C_N_TRADING_DAYS,"",ROW(T_CALC[[#This Row],[DAY]])-ROW(T_CALC[[#Headers],[DAY]]))</f>
        <v>152</v>
      </c>
      <c r="L155" s="2" cm="1" vm="742">
        <f t="array" aca="1" ref="L155" ca="1">IFERROR(IF(T_CALC[[#This Row],[DAY]]="","",IF(AND(T_CALC[[#This Row],[DAY]]=C_N_TRADING_DAYS,$L$1&gt;C_MAX_HIST_DT),$L$1,INDEX(_xlfn.ANCHORARRAY($C$3),T_CALC[[#This Row],[DAY]]+1,1))),NA())</f>
        <v>42671</v>
      </c>
      <c r="M155" cm="1" vm="744">
        <f t="array" aca="1" ref="M155" ca="1">IFERROR(IF(T_CALC[[#This Row],[DAY]]="","",IF(AND(T_CALC[[#This Row],[DAY]]=C_N_TRADING_DAYS,$L$1&gt;C_MAX_HIST_DT),$M$1,INDEX(_xlfn.ANCHORARRAY($C$3),T_CALC[[#This Row],[DAY]]+1,3))),NA())</f>
        <v>60.01</v>
      </c>
      <c r="N155" cm="1" vm="745">
        <f t="array" aca="1" ref="N155" ca="1">IFERROR(IF(T_CALC[[#This Row],[DAY]]="","",IF(AND(T_CALC[[#This Row],[DAY]]=C_N_TRADING_DAYS,$L$1&gt;C_MAX_HIST_DT),$N$1,INDEX(_xlfn.ANCHORARRAY($C$3),T_CALC[[#This Row],[DAY]]+1,4))),NA())</f>
        <v>60.52</v>
      </c>
      <c r="O155" cm="1" vm="746">
        <f t="array" aca="1" ref="O155" ca="1">IFERROR(IF(T_CALC[[#This Row],[DAY]]="","",IF(AND(T_CALC[[#This Row],[DAY]]=C_N_TRADING_DAYS,$L$1&gt;C_MAX_HIST_DT),$O$1,INDEX(_xlfn.ANCHORARRAY($C$3),T_CALC[[#This Row],[DAY]]+1,5))),NA())</f>
        <v>59.58</v>
      </c>
      <c r="P155" cm="1" vm="747">
        <f t="array" aca="1" ref="P155" ca="1">IFERROR(IF(T_CALC[[#This Row],[DAY]]="","",IF(AND(T_CALC[[#This Row],[DAY]]=C_N_TRADING_DAYS,$L$1&gt;C_MAX_HIST_DT),$P$1,INDEX(_xlfn.ANCHORARRAY($C$3),T_CALC[[#This Row],[DAY]]+1,6))),NA())</f>
        <v>59.87</v>
      </c>
      <c r="Q155" cm="1" vm="743">
        <f t="array" aca="1" ref="Q155" ca="1">IFERROR(IF(T_CALC[[#This Row],[DAY]]="","",IF(AND(T_CALC[[#This Row],[DAY]]=C_N_TRADING_DAYS,$L$1&gt;C_MAX_HIST_DT),$Q$1,INDEX(_xlfn.ANCHORARRAY($C$3),T_CALC[[#This Row],[DAY]]+1,2))),NA())</f>
        <v>33574684</v>
      </c>
      <c r="R155" s="4" vm="747">
        <f ca="1">IFERROR(IF(I_SRC="Open",T_CALC[[#This Row],[Open]],IF(I_SRC="High",T_CALC[[#This Row],[High]],IF(I_SRC="low",T_CALC[[#This Row],[Low]],IF(I_SRC="Volume",T_CALC[[#This Row],[VOLUME]],T_CALC[[#This Row],[Close]])))),"")</f>
        <v>59.87</v>
      </c>
      <c r="S155" cm="1">
        <f t="array" aca="1" ref="S155" ca="1">IF(T_CALC[[#This Row],[DAY]]="","",IF(T_CALC[[#This Row],[DAY]]&gt;=I_MA_PER,
ROUND(SUMPRODUCT(OFFSET($Y$4,0,0,I_MA_PER),OFFSET(T_CALC[[#This Row],[Value]],-(I_MA_PER-1),0,I_MA_PER))/C_DEN,2),NA()))</f>
        <v>58.07</v>
      </c>
      <c r="T155" s="4" t="str">
        <f ca="1">IF(T_CALC[[#This Row],[DAY]]="","",IF(T_CALC[[#This Row],[DAY]]&gt;=I_MA_PER,IF(AND(T_CALC[[#This Row],[Value]]&gt;T_CALC[[#This Row],[WMA]],R154&lt;=S154),"Buy",IF(AND(T_CALC[[#This Row],[Value]]&lt;T_CALC[[#This Row],[WMA]],R154&gt;=S154),"Sell","")),NA()))</f>
        <v/>
      </c>
      <c r="U155" s="4">
        <f ca="1">IFERROR(IF(T_CALC[[#This Row],[Signal]]="Buy",T_CALC[[#This Row],[Value]],-10000),-10000)</f>
        <v>-10000</v>
      </c>
      <c r="V155" s="4">
        <f ca="1">IFERROR(IF(T_CALC[[#This Row],[Signal]]="Sell",T_CALC[[#This Row],[Value]],-10000),-10000)</f>
        <v>-10000</v>
      </c>
      <c r="X155">
        <v>152</v>
      </c>
      <c r="Y155" t="str">
        <f t="shared" si="4"/>
        <v/>
      </c>
    </row>
    <row r="156" spans="2:25" x14ac:dyDescent="0.2">
      <c r="B156">
        <v>153</v>
      </c>
      <c r="C156" vm="748">
        <f ca="1"/>
        <v>42674</v>
      </c>
      <c r="D156" vm="749">
        <f ca="1"/>
        <v>26434697</v>
      </c>
      <c r="E156" vm="750">
        <f ca="1"/>
        <v>60.16</v>
      </c>
      <c r="F156" vm="751">
        <f ca="1"/>
        <v>60.42</v>
      </c>
      <c r="G156" vm="752">
        <f ca="1"/>
        <v>59.92</v>
      </c>
      <c r="H156" vm="752">
        <f ca="1"/>
        <v>59.92</v>
      </c>
      <c r="K156">
        <f ca="1">IF(ROW(T_CALC[[#This Row],[DAY]])-ROW(T_CALC[[#Headers],[DAY]])&gt;C_N_TRADING_DAYS,"",ROW(T_CALC[[#This Row],[DAY]])-ROW(T_CALC[[#Headers],[DAY]]))</f>
        <v>153</v>
      </c>
      <c r="L156" s="2" cm="1" vm="748">
        <f t="array" aca="1" ref="L156" ca="1">IFERROR(IF(T_CALC[[#This Row],[DAY]]="","",IF(AND(T_CALC[[#This Row],[DAY]]=C_N_TRADING_DAYS,$L$1&gt;C_MAX_HIST_DT),$L$1,INDEX(_xlfn.ANCHORARRAY($C$3),T_CALC[[#This Row],[DAY]]+1,1))),NA())</f>
        <v>42674</v>
      </c>
      <c r="M156" cm="1" vm="750">
        <f t="array" aca="1" ref="M156" ca="1">IFERROR(IF(T_CALC[[#This Row],[DAY]]="","",IF(AND(T_CALC[[#This Row],[DAY]]=C_N_TRADING_DAYS,$L$1&gt;C_MAX_HIST_DT),$M$1,INDEX(_xlfn.ANCHORARRAY($C$3),T_CALC[[#This Row],[DAY]]+1,3))),NA())</f>
        <v>60.16</v>
      </c>
      <c r="N156" cm="1" vm="751">
        <f t="array" aca="1" ref="N156" ca="1">IFERROR(IF(T_CALC[[#This Row],[DAY]]="","",IF(AND(T_CALC[[#This Row],[DAY]]=C_N_TRADING_DAYS,$L$1&gt;C_MAX_HIST_DT),$N$1,INDEX(_xlfn.ANCHORARRAY($C$3),T_CALC[[#This Row],[DAY]]+1,4))),NA())</f>
        <v>60.42</v>
      </c>
      <c r="O156" cm="1" vm="752">
        <f t="array" aca="1" ref="O156" ca="1">IFERROR(IF(T_CALC[[#This Row],[DAY]]="","",IF(AND(T_CALC[[#This Row],[DAY]]=C_N_TRADING_DAYS,$L$1&gt;C_MAX_HIST_DT),$O$1,INDEX(_xlfn.ANCHORARRAY($C$3),T_CALC[[#This Row],[DAY]]+1,5))),NA())</f>
        <v>59.92</v>
      </c>
      <c r="P156" cm="1" vm="752">
        <f t="array" aca="1" ref="P156" ca="1">IFERROR(IF(T_CALC[[#This Row],[DAY]]="","",IF(AND(T_CALC[[#This Row],[DAY]]=C_N_TRADING_DAYS,$L$1&gt;C_MAX_HIST_DT),$P$1,INDEX(_xlfn.ANCHORARRAY($C$3),T_CALC[[#This Row],[DAY]]+1,6))),NA())</f>
        <v>59.92</v>
      </c>
      <c r="Q156" cm="1" vm="749">
        <f t="array" aca="1" ref="Q156" ca="1">IFERROR(IF(T_CALC[[#This Row],[DAY]]="","",IF(AND(T_CALC[[#This Row],[DAY]]=C_N_TRADING_DAYS,$L$1&gt;C_MAX_HIST_DT),$Q$1,INDEX(_xlfn.ANCHORARRAY($C$3),T_CALC[[#This Row],[DAY]]+1,2))),NA())</f>
        <v>26434697</v>
      </c>
      <c r="R156" s="4" vm="752">
        <f ca="1">IFERROR(IF(I_SRC="Open",T_CALC[[#This Row],[Open]],IF(I_SRC="High",T_CALC[[#This Row],[High]],IF(I_SRC="low",T_CALC[[#This Row],[Low]],IF(I_SRC="Volume",T_CALC[[#This Row],[VOLUME]],T_CALC[[#This Row],[Close]])))),"")</f>
        <v>59.92</v>
      </c>
      <c r="S156" cm="1">
        <f t="array" aca="1" ref="S156" ca="1">IF(T_CALC[[#This Row],[DAY]]="","",IF(T_CALC[[#This Row],[DAY]]&gt;=I_MA_PER,
ROUND(SUMPRODUCT(OFFSET($Y$4,0,0,I_MA_PER),OFFSET(T_CALC[[#This Row],[Value]],-(I_MA_PER-1),0,I_MA_PER))/C_DEN,2),NA()))</f>
        <v>58.15</v>
      </c>
      <c r="T156" s="4" t="str">
        <f ca="1">IF(T_CALC[[#This Row],[DAY]]="","",IF(T_CALC[[#This Row],[DAY]]&gt;=I_MA_PER,IF(AND(T_CALC[[#This Row],[Value]]&gt;T_CALC[[#This Row],[WMA]],R155&lt;=S155),"Buy",IF(AND(T_CALC[[#This Row],[Value]]&lt;T_CALC[[#This Row],[WMA]],R155&gt;=S155),"Sell","")),NA()))</f>
        <v/>
      </c>
      <c r="U156" s="4">
        <f ca="1">IFERROR(IF(T_CALC[[#This Row],[Signal]]="Buy",T_CALC[[#This Row],[Value]],-10000),-10000)</f>
        <v>-10000</v>
      </c>
      <c r="V156" s="4">
        <f ca="1">IFERROR(IF(T_CALC[[#This Row],[Signal]]="Sell",T_CALC[[#This Row],[Value]],-10000),-10000)</f>
        <v>-10000</v>
      </c>
      <c r="X156">
        <v>153</v>
      </c>
      <c r="Y156" t="str">
        <f t="shared" si="4"/>
        <v/>
      </c>
    </row>
    <row r="157" spans="2:25" x14ac:dyDescent="0.2">
      <c r="B157" s="4">
        <v>154</v>
      </c>
      <c r="C157" vm="753">
        <f ca="1"/>
        <v>42675</v>
      </c>
      <c r="D157" vm="754">
        <f ca="1"/>
        <v>24532986</v>
      </c>
      <c r="E157" vm="755">
        <f ca="1"/>
        <v>59.97</v>
      </c>
      <c r="F157" vm="756">
        <f ca="1"/>
        <v>60.02</v>
      </c>
      <c r="G157" vm="757">
        <f ca="1"/>
        <v>59.25</v>
      </c>
      <c r="H157" vm="758">
        <f ca="1"/>
        <v>59.8</v>
      </c>
      <c r="K157">
        <f ca="1">IF(ROW(T_CALC[[#This Row],[DAY]])-ROW(T_CALC[[#Headers],[DAY]])&gt;C_N_TRADING_DAYS,"",ROW(T_CALC[[#This Row],[DAY]])-ROW(T_CALC[[#Headers],[DAY]]))</f>
        <v>154</v>
      </c>
      <c r="L157" s="2" cm="1" vm="753">
        <f t="array" aca="1" ref="L157" ca="1">IFERROR(IF(T_CALC[[#This Row],[DAY]]="","",IF(AND(T_CALC[[#This Row],[DAY]]=C_N_TRADING_DAYS,$L$1&gt;C_MAX_HIST_DT),$L$1,INDEX(_xlfn.ANCHORARRAY($C$3),T_CALC[[#This Row],[DAY]]+1,1))),NA())</f>
        <v>42675</v>
      </c>
      <c r="M157" cm="1" vm="755">
        <f t="array" aca="1" ref="M157" ca="1">IFERROR(IF(T_CALC[[#This Row],[DAY]]="","",IF(AND(T_CALC[[#This Row],[DAY]]=C_N_TRADING_DAYS,$L$1&gt;C_MAX_HIST_DT),$M$1,INDEX(_xlfn.ANCHORARRAY($C$3),T_CALC[[#This Row],[DAY]]+1,3))),NA())</f>
        <v>59.97</v>
      </c>
      <c r="N157" cm="1" vm="756">
        <f t="array" aca="1" ref="N157" ca="1">IFERROR(IF(T_CALC[[#This Row],[DAY]]="","",IF(AND(T_CALC[[#This Row],[DAY]]=C_N_TRADING_DAYS,$L$1&gt;C_MAX_HIST_DT),$N$1,INDEX(_xlfn.ANCHORARRAY($C$3),T_CALC[[#This Row],[DAY]]+1,4))),NA())</f>
        <v>60.02</v>
      </c>
      <c r="O157" cm="1" vm="757">
        <f t="array" aca="1" ref="O157" ca="1">IFERROR(IF(T_CALC[[#This Row],[DAY]]="","",IF(AND(T_CALC[[#This Row],[DAY]]=C_N_TRADING_DAYS,$L$1&gt;C_MAX_HIST_DT),$O$1,INDEX(_xlfn.ANCHORARRAY($C$3),T_CALC[[#This Row],[DAY]]+1,5))),NA())</f>
        <v>59.25</v>
      </c>
      <c r="P157" cm="1" vm="758">
        <f t="array" aca="1" ref="P157" ca="1">IFERROR(IF(T_CALC[[#This Row],[DAY]]="","",IF(AND(T_CALC[[#This Row],[DAY]]=C_N_TRADING_DAYS,$L$1&gt;C_MAX_HIST_DT),$P$1,INDEX(_xlfn.ANCHORARRAY($C$3),T_CALC[[#This Row],[DAY]]+1,6))),NA())</f>
        <v>59.8</v>
      </c>
      <c r="Q157" cm="1" vm="754">
        <f t="array" aca="1" ref="Q157" ca="1">IFERROR(IF(T_CALC[[#This Row],[DAY]]="","",IF(AND(T_CALC[[#This Row],[DAY]]=C_N_TRADING_DAYS,$L$1&gt;C_MAX_HIST_DT),$Q$1,INDEX(_xlfn.ANCHORARRAY($C$3),T_CALC[[#This Row],[DAY]]+1,2))),NA())</f>
        <v>24532986</v>
      </c>
      <c r="R157" s="4" vm="758">
        <f ca="1">IFERROR(IF(I_SRC="Open",T_CALC[[#This Row],[Open]],IF(I_SRC="High",T_CALC[[#This Row],[High]],IF(I_SRC="low",T_CALC[[#This Row],[Low]],IF(I_SRC="Volume",T_CALC[[#This Row],[VOLUME]],T_CALC[[#This Row],[Close]])))),"")</f>
        <v>59.8</v>
      </c>
      <c r="S157" cm="1">
        <f t="array" aca="1" ref="S157" ca="1">IF(T_CALC[[#This Row],[DAY]]="","",IF(T_CALC[[#This Row],[DAY]]&gt;=I_MA_PER,
ROUND(SUMPRODUCT(OFFSET($Y$4,0,0,I_MA_PER),OFFSET(T_CALC[[#This Row],[Value]],-(I_MA_PER-1),0,I_MA_PER))/C_DEN,2),NA()))</f>
        <v>58.23</v>
      </c>
      <c r="T157" s="4" t="str">
        <f ca="1">IF(T_CALC[[#This Row],[DAY]]="","",IF(T_CALC[[#This Row],[DAY]]&gt;=I_MA_PER,IF(AND(T_CALC[[#This Row],[Value]]&gt;T_CALC[[#This Row],[WMA]],R156&lt;=S156),"Buy",IF(AND(T_CALC[[#This Row],[Value]]&lt;T_CALC[[#This Row],[WMA]],R156&gt;=S156),"Sell","")),NA()))</f>
        <v/>
      </c>
      <c r="U157" s="4">
        <f ca="1">IFERROR(IF(T_CALC[[#This Row],[Signal]]="Buy",T_CALC[[#This Row],[Value]],-10000),-10000)</f>
        <v>-10000</v>
      </c>
      <c r="V157" s="4">
        <f ca="1">IFERROR(IF(T_CALC[[#This Row],[Signal]]="Sell",T_CALC[[#This Row],[Value]],-10000),-10000)</f>
        <v>-10000</v>
      </c>
      <c r="X157">
        <v>154</v>
      </c>
      <c r="Y157" t="str">
        <f t="shared" si="4"/>
        <v/>
      </c>
    </row>
    <row r="158" spans="2:25" x14ac:dyDescent="0.2">
      <c r="B158">
        <v>155</v>
      </c>
      <c r="C158" vm="759">
        <f ca="1"/>
        <v>42676</v>
      </c>
      <c r="D158" vm="760">
        <f ca="1"/>
        <v>22147005</v>
      </c>
      <c r="E158" vm="761">
        <f ca="1"/>
        <v>59.82</v>
      </c>
      <c r="F158" vm="723">
        <f ca="1"/>
        <v>59.93</v>
      </c>
      <c r="G158" vm="762">
        <f ca="1"/>
        <v>59.3</v>
      </c>
      <c r="H158" vm="763">
        <f ca="1"/>
        <v>59.43</v>
      </c>
      <c r="K158">
        <f ca="1">IF(ROW(T_CALC[[#This Row],[DAY]])-ROW(T_CALC[[#Headers],[DAY]])&gt;C_N_TRADING_DAYS,"",ROW(T_CALC[[#This Row],[DAY]])-ROW(T_CALC[[#Headers],[DAY]]))</f>
        <v>155</v>
      </c>
      <c r="L158" s="2" cm="1" vm="759">
        <f t="array" aca="1" ref="L158" ca="1">IFERROR(IF(T_CALC[[#This Row],[DAY]]="","",IF(AND(T_CALC[[#This Row],[DAY]]=C_N_TRADING_DAYS,$L$1&gt;C_MAX_HIST_DT),$L$1,INDEX(_xlfn.ANCHORARRAY($C$3),T_CALC[[#This Row],[DAY]]+1,1))),NA())</f>
        <v>42676</v>
      </c>
      <c r="M158" cm="1" vm="761">
        <f t="array" aca="1" ref="M158" ca="1">IFERROR(IF(T_CALC[[#This Row],[DAY]]="","",IF(AND(T_CALC[[#This Row],[DAY]]=C_N_TRADING_DAYS,$L$1&gt;C_MAX_HIST_DT),$M$1,INDEX(_xlfn.ANCHORARRAY($C$3),T_CALC[[#This Row],[DAY]]+1,3))),NA())</f>
        <v>59.82</v>
      </c>
      <c r="N158" cm="1" vm="723">
        <f t="array" aca="1" ref="N158" ca="1">IFERROR(IF(T_CALC[[#This Row],[DAY]]="","",IF(AND(T_CALC[[#This Row],[DAY]]=C_N_TRADING_DAYS,$L$1&gt;C_MAX_HIST_DT),$N$1,INDEX(_xlfn.ANCHORARRAY($C$3),T_CALC[[#This Row],[DAY]]+1,4))),NA())</f>
        <v>59.93</v>
      </c>
      <c r="O158" cm="1" vm="762">
        <f t="array" aca="1" ref="O158" ca="1">IFERROR(IF(T_CALC[[#This Row],[DAY]]="","",IF(AND(T_CALC[[#This Row],[DAY]]=C_N_TRADING_DAYS,$L$1&gt;C_MAX_HIST_DT),$O$1,INDEX(_xlfn.ANCHORARRAY($C$3),T_CALC[[#This Row],[DAY]]+1,5))),NA())</f>
        <v>59.3</v>
      </c>
      <c r="P158" cm="1" vm="763">
        <f t="array" aca="1" ref="P158" ca="1">IFERROR(IF(T_CALC[[#This Row],[DAY]]="","",IF(AND(T_CALC[[#This Row],[DAY]]=C_N_TRADING_DAYS,$L$1&gt;C_MAX_HIST_DT),$P$1,INDEX(_xlfn.ANCHORARRAY($C$3),T_CALC[[#This Row],[DAY]]+1,6))),NA())</f>
        <v>59.43</v>
      </c>
      <c r="Q158" cm="1" vm="760">
        <f t="array" aca="1" ref="Q158" ca="1">IFERROR(IF(T_CALC[[#This Row],[DAY]]="","",IF(AND(T_CALC[[#This Row],[DAY]]=C_N_TRADING_DAYS,$L$1&gt;C_MAX_HIST_DT),$Q$1,INDEX(_xlfn.ANCHORARRAY($C$3),T_CALC[[#This Row],[DAY]]+1,2))),NA())</f>
        <v>22147005</v>
      </c>
      <c r="R158" s="4" vm="763">
        <f ca="1">IFERROR(IF(I_SRC="Open",T_CALC[[#This Row],[Open]],IF(I_SRC="High",T_CALC[[#This Row],[High]],IF(I_SRC="low",T_CALC[[#This Row],[Low]],IF(I_SRC="Volume",T_CALC[[#This Row],[VOLUME]],T_CALC[[#This Row],[Close]])))),"")</f>
        <v>59.43</v>
      </c>
      <c r="S158" cm="1">
        <f t="array" aca="1" ref="S158" ca="1">IF(T_CALC[[#This Row],[DAY]]="","",IF(T_CALC[[#This Row],[DAY]]&gt;=I_MA_PER,
ROUND(SUMPRODUCT(OFFSET($Y$4,0,0,I_MA_PER),OFFSET(T_CALC[[#This Row],[Value]],-(I_MA_PER-1),0,I_MA_PER))/C_DEN,2),NA()))</f>
        <v>58.29</v>
      </c>
      <c r="T158" s="4" t="str">
        <f ca="1">IF(T_CALC[[#This Row],[DAY]]="","",IF(T_CALC[[#This Row],[DAY]]&gt;=I_MA_PER,IF(AND(T_CALC[[#This Row],[Value]]&gt;T_CALC[[#This Row],[WMA]],R157&lt;=S157),"Buy",IF(AND(T_CALC[[#This Row],[Value]]&lt;T_CALC[[#This Row],[WMA]],R157&gt;=S157),"Sell","")),NA()))</f>
        <v/>
      </c>
      <c r="U158" s="4">
        <f ca="1">IFERROR(IF(T_CALC[[#This Row],[Signal]]="Buy",T_CALC[[#This Row],[Value]],-10000),-10000)</f>
        <v>-10000</v>
      </c>
      <c r="V158" s="4">
        <f ca="1">IFERROR(IF(T_CALC[[#This Row],[Signal]]="Sell",T_CALC[[#This Row],[Value]],-10000),-10000)</f>
        <v>-10000</v>
      </c>
      <c r="X158">
        <v>155</v>
      </c>
      <c r="Y158" t="str">
        <f t="shared" si="4"/>
        <v/>
      </c>
    </row>
    <row r="159" spans="2:25" x14ac:dyDescent="0.2">
      <c r="B159">
        <v>156</v>
      </c>
      <c r="C159" vm="764">
        <f ca="1"/>
        <v>42677</v>
      </c>
      <c r="D159" vm="765">
        <f ca="1"/>
        <v>21600427</v>
      </c>
      <c r="E159" vm="766">
        <f ca="1"/>
        <v>59.53</v>
      </c>
      <c r="F159" vm="767">
        <f ca="1"/>
        <v>59.64</v>
      </c>
      <c r="G159" vm="768">
        <f ca="1"/>
        <v>59.11</v>
      </c>
      <c r="H159" vm="769">
        <f ca="1"/>
        <v>59.21</v>
      </c>
      <c r="K159">
        <f ca="1">IF(ROW(T_CALC[[#This Row],[DAY]])-ROW(T_CALC[[#Headers],[DAY]])&gt;C_N_TRADING_DAYS,"",ROW(T_CALC[[#This Row],[DAY]])-ROW(T_CALC[[#Headers],[DAY]]))</f>
        <v>156</v>
      </c>
      <c r="L159" s="2" cm="1" vm="764">
        <f t="array" aca="1" ref="L159" ca="1">IFERROR(IF(T_CALC[[#This Row],[DAY]]="","",IF(AND(T_CALC[[#This Row],[DAY]]=C_N_TRADING_DAYS,$L$1&gt;C_MAX_HIST_DT),$L$1,INDEX(_xlfn.ANCHORARRAY($C$3),T_CALC[[#This Row],[DAY]]+1,1))),NA())</f>
        <v>42677</v>
      </c>
      <c r="M159" cm="1" vm="766">
        <f t="array" aca="1" ref="M159" ca="1">IFERROR(IF(T_CALC[[#This Row],[DAY]]="","",IF(AND(T_CALC[[#This Row],[DAY]]=C_N_TRADING_DAYS,$L$1&gt;C_MAX_HIST_DT),$M$1,INDEX(_xlfn.ANCHORARRAY($C$3),T_CALC[[#This Row],[DAY]]+1,3))),NA())</f>
        <v>59.53</v>
      </c>
      <c r="N159" cm="1" vm="767">
        <f t="array" aca="1" ref="N159" ca="1">IFERROR(IF(T_CALC[[#This Row],[DAY]]="","",IF(AND(T_CALC[[#This Row],[DAY]]=C_N_TRADING_DAYS,$L$1&gt;C_MAX_HIST_DT),$N$1,INDEX(_xlfn.ANCHORARRAY($C$3),T_CALC[[#This Row],[DAY]]+1,4))),NA())</f>
        <v>59.64</v>
      </c>
      <c r="O159" cm="1" vm="768">
        <f t="array" aca="1" ref="O159" ca="1">IFERROR(IF(T_CALC[[#This Row],[DAY]]="","",IF(AND(T_CALC[[#This Row],[DAY]]=C_N_TRADING_DAYS,$L$1&gt;C_MAX_HIST_DT),$O$1,INDEX(_xlfn.ANCHORARRAY($C$3),T_CALC[[#This Row],[DAY]]+1,5))),NA())</f>
        <v>59.11</v>
      </c>
      <c r="P159" cm="1" vm="769">
        <f t="array" aca="1" ref="P159" ca="1">IFERROR(IF(T_CALC[[#This Row],[DAY]]="","",IF(AND(T_CALC[[#This Row],[DAY]]=C_N_TRADING_DAYS,$L$1&gt;C_MAX_HIST_DT),$P$1,INDEX(_xlfn.ANCHORARRAY($C$3),T_CALC[[#This Row],[DAY]]+1,6))),NA())</f>
        <v>59.21</v>
      </c>
      <c r="Q159" cm="1" vm="765">
        <f t="array" aca="1" ref="Q159" ca="1">IFERROR(IF(T_CALC[[#This Row],[DAY]]="","",IF(AND(T_CALC[[#This Row],[DAY]]=C_N_TRADING_DAYS,$L$1&gt;C_MAX_HIST_DT),$Q$1,INDEX(_xlfn.ANCHORARRAY($C$3),T_CALC[[#This Row],[DAY]]+1,2))),NA())</f>
        <v>21600427</v>
      </c>
      <c r="R159" s="4" vm="769">
        <f ca="1">IFERROR(IF(I_SRC="Open",T_CALC[[#This Row],[Open]],IF(I_SRC="High",T_CALC[[#This Row],[High]],IF(I_SRC="low",T_CALC[[#This Row],[Low]],IF(I_SRC="Volume",T_CALC[[#This Row],[VOLUME]],T_CALC[[#This Row],[Close]])))),"")</f>
        <v>59.21</v>
      </c>
      <c r="S159" cm="1">
        <f t="array" aca="1" ref="S159" ca="1">IF(T_CALC[[#This Row],[DAY]]="","",IF(T_CALC[[#This Row],[DAY]]&gt;=I_MA_PER,
ROUND(SUMPRODUCT(OFFSET($Y$4,0,0,I_MA_PER),OFFSET(T_CALC[[#This Row],[Value]],-(I_MA_PER-1),0,I_MA_PER))/C_DEN,2),NA()))</f>
        <v>58.34</v>
      </c>
      <c r="T159" s="4" t="str">
        <f ca="1">IF(T_CALC[[#This Row],[DAY]]="","",IF(T_CALC[[#This Row],[DAY]]&gt;=I_MA_PER,IF(AND(T_CALC[[#This Row],[Value]]&gt;T_CALC[[#This Row],[WMA]],R158&lt;=S158),"Buy",IF(AND(T_CALC[[#This Row],[Value]]&lt;T_CALC[[#This Row],[WMA]],R158&gt;=S158),"Sell","")),NA()))</f>
        <v/>
      </c>
      <c r="U159" s="4">
        <f ca="1">IFERROR(IF(T_CALC[[#This Row],[Signal]]="Buy",T_CALC[[#This Row],[Value]],-10000),-10000)</f>
        <v>-10000</v>
      </c>
      <c r="V159" s="4">
        <f ca="1">IFERROR(IF(T_CALC[[#This Row],[Signal]]="Sell",T_CALC[[#This Row],[Value]],-10000),-10000)</f>
        <v>-10000</v>
      </c>
      <c r="X159">
        <v>156</v>
      </c>
      <c r="Y159" t="str">
        <f t="shared" si="4"/>
        <v/>
      </c>
    </row>
    <row r="160" spans="2:25" x14ac:dyDescent="0.2">
      <c r="B160" s="4">
        <v>157</v>
      </c>
      <c r="C160" vm="770">
        <f ca="1"/>
        <v>42678</v>
      </c>
      <c r="D160" vm="771">
        <f ca="1"/>
        <v>28697016</v>
      </c>
      <c r="E160" vm="772">
        <f ca="1"/>
        <v>58.65</v>
      </c>
      <c r="F160" vm="773">
        <f ca="1"/>
        <v>59.28</v>
      </c>
      <c r="G160" vm="774">
        <f ca="1"/>
        <v>58.52</v>
      </c>
      <c r="H160" vm="775">
        <f ca="1"/>
        <v>58.71</v>
      </c>
      <c r="K160">
        <f ca="1">IF(ROW(T_CALC[[#This Row],[DAY]])-ROW(T_CALC[[#Headers],[DAY]])&gt;C_N_TRADING_DAYS,"",ROW(T_CALC[[#This Row],[DAY]])-ROW(T_CALC[[#Headers],[DAY]]))</f>
        <v>157</v>
      </c>
      <c r="L160" s="2" cm="1" vm="770">
        <f t="array" aca="1" ref="L160" ca="1">IFERROR(IF(T_CALC[[#This Row],[DAY]]="","",IF(AND(T_CALC[[#This Row],[DAY]]=C_N_TRADING_DAYS,$L$1&gt;C_MAX_HIST_DT),$L$1,INDEX(_xlfn.ANCHORARRAY($C$3),T_CALC[[#This Row],[DAY]]+1,1))),NA())</f>
        <v>42678</v>
      </c>
      <c r="M160" cm="1" vm="772">
        <f t="array" aca="1" ref="M160" ca="1">IFERROR(IF(T_CALC[[#This Row],[DAY]]="","",IF(AND(T_CALC[[#This Row],[DAY]]=C_N_TRADING_DAYS,$L$1&gt;C_MAX_HIST_DT),$M$1,INDEX(_xlfn.ANCHORARRAY($C$3),T_CALC[[#This Row],[DAY]]+1,3))),NA())</f>
        <v>58.65</v>
      </c>
      <c r="N160" cm="1" vm="773">
        <f t="array" aca="1" ref="N160" ca="1">IFERROR(IF(T_CALC[[#This Row],[DAY]]="","",IF(AND(T_CALC[[#This Row],[DAY]]=C_N_TRADING_DAYS,$L$1&gt;C_MAX_HIST_DT),$N$1,INDEX(_xlfn.ANCHORARRAY($C$3),T_CALC[[#This Row],[DAY]]+1,4))),NA())</f>
        <v>59.28</v>
      </c>
      <c r="O160" cm="1" vm="774">
        <f t="array" aca="1" ref="O160" ca="1">IFERROR(IF(T_CALC[[#This Row],[DAY]]="","",IF(AND(T_CALC[[#This Row],[DAY]]=C_N_TRADING_DAYS,$L$1&gt;C_MAX_HIST_DT),$O$1,INDEX(_xlfn.ANCHORARRAY($C$3),T_CALC[[#This Row],[DAY]]+1,5))),NA())</f>
        <v>58.52</v>
      </c>
      <c r="P160" cm="1" vm="775">
        <f t="array" aca="1" ref="P160" ca="1">IFERROR(IF(T_CALC[[#This Row],[DAY]]="","",IF(AND(T_CALC[[#This Row],[DAY]]=C_N_TRADING_DAYS,$L$1&gt;C_MAX_HIST_DT),$P$1,INDEX(_xlfn.ANCHORARRAY($C$3),T_CALC[[#This Row],[DAY]]+1,6))),NA())</f>
        <v>58.71</v>
      </c>
      <c r="Q160" cm="1" vm="771">
        <f t="array" aca="1" ref="Q160" ca="1">IFERROR(IF(T_CALC[[#This Row],[DAY]]="","",IF(AND(T_CALC[[#This Row],[DAY]]=C_N_TRADING_DAYS,$L$1&gt;C_MAX_HIST_DT),$Q$1,INDEX(_xlfn.ANCHORARRAY($C$3),T_CALC[[#This Row],[DAY]]+1,2))),NA())</f>
        <v>28697016</v>
      </c>
      <c r="R160" s="4" vm="775">
        <f ca="1">IFERROR(IF(I_SRC="Open",T_CALC[[#This Row],[Open]],IF(I_SRC="High",T_CALC[[#This Row],[High]],IF(I_SRC="low",T_CALC[[#This Row],[Low]],IF(I_SRC="Volume",T_CALC[[#This Row],[VOLUME]],T_CALC[[#This Row],[Close]])))),"")</f>
        <v>58.71</v>
      </c>
      <c r="S160" cm="1">
        <f t="array" aca="1" ref="S160" ca="1">IF(T_CALC[[#This Row],[DAY]]="","",IF(T_CALC[[#This Row],[DAY]]&gt;=I_MA_PER,
ROUND(SUMPRODUCT(OFFSET($Y$4,0,0,I_MA_PER),OFFSET(T_CALC[[#This Row],[Value]],-(I_MA_PER-1),0,I_MA_PER))/C_DEN,2),NA()))</f>
        <v>58.37</v>
      </c>
      <c r="T160" s="4" t="str">
        <f ca="1">IF(T_CALC[[#This Row],[DAY]]="","",IF(T_CALC[[#This Row],[DAY]]&gt;=I_MA_PER,IF(AND(T_CALC[[#This Row],[Value]]&gt;T_CALC[[#This Row],[WMA]],R159&lt;=S159),"Buy",IF(AND(T_CALC[[#This Row],[Value]]&lt;T_CALC[[#This Row],[WMA]],R159&gt;=S159),"Sell","")),NA()))</f>
        <v/>
      </c>
      <c r="U160" s="4">
        <f ca="1">IFERROR(IF(T_CALC[[#This Row],[Signal]]="Buy",T_CALC[[#This Row],[Value]],-10000),-10000)</f>
        <v>-10000</v>
      </c>
      <c r="V160" s="4">
        <f ca="1">IFERROR(IF(T_CALC[[#This Row],[Signal]]="Sell",T_CALC[[#This Row],[Value]],-10000),-10000)</f>
        <v>-10000</v>
      </c>
      <c r="X160">
        <v>157</v>
      </c>
      <c r="Y160" t="str">
        <f t="shared" si="4"/>
        <v/>
      </c>
    </row>
    <row r="161" spans="2:25" x14ac:dyDescent="0.2">
      <c r="B161">
        <v>158</v>
      </c>
      <c r="C161" vm="776">
        <f ca="1"/>
        <v>42681</v>
      </c>
      <c r="D161" vm="777">
        <f ca="1"/>
        <v>31664798</v>
      </c>
      <c r="E161" vm="778">
        <f ca="1"/>
        <v>59.78</v>
      </c>
      <c r="F161" vm="745">
        <f ca="1"/>
        <v>60.52</v>
      </c>
      <c r="G161" vm="778">
        <f ca="1"/>
        <v>59.78</v>
      </c>
      <c r="H161" vm="751">
        <f ca="1"/>
        <v>60.42</v>
      </c>
      <c r="K161">
        <f ca="1">IF(ROW(T_CALC[[#This Row],[DAY]])-ROW(T_CALC[[#Headers],[DAY]])&gt;C_N_TRADING_DAYS,"",ROW(T_CALC[[#This Row],[DAY]])-ROW(T_CALC[[#Headers],[DAY]]))</f>
        <v>158</v>
      </c>
      <c r="L161" s="2" cm="1" vm="776">
        <f t="array" aca="1" ref="L161" ca="1">IFERROR(IF(T_CALC[[#This Row],[DAY]]="","",IF(AND(T_CALC[[#This Row],[DAY]]=C_N_TRADING_DAYS,$L$1&gt;C_MAX_HIST_DT),$L$1,INDEX(_xlfn.ANCHORARRAY($C$3),T_CALC[[#This Row],[DAY]]+1,1))),NA())</f>
        <v>42681</v>
      </c>
      <c r="M161" cm="1" vm="778">
        <f t="array" aca="1" ref="M161" ca="1">IFERROR(IF(T_CALC[[#This Row],[DAY]]="","",IF(AND(T_CALC[[#This Row],[DAY]]=C_N_TRADING_DAYS,$L$1&gt;C_MAX_HIST_DT),$M$1,INDEX(_xlfn.ANCHORARRAY($C$3),T_CALC[[#This Row],[DAY]]+1,3))),NA())</f>
        <v>59.78</v>
      </c>
      <c r="N161" cm="1" vm="745">
        <f t="array" aca="1" ref="N161" ca="1">IFERROR(IF(T_CALC[[#This Row],[DAY]]="","",IF(AND(T_CALC[[#This Row],[DAY]]=C_N_TRADING_DAYS,$L$1&gt;C_MAX_HIST_DT),$N$1,INDEX(_xlfn.ANCHORARRAY($C$3),T_CALC[[#This Row],[DAY]]+1,4))),NA())</f>
        <v>60.52</v>
      </c>
      <c r="O161" cm="1" vm="778">
        <f t="array" aca="1" ref="O161" ca="1">IFERROR(IF(T_CALC[[#This Row],[DAY]]="","",IF(AND(T_CALC[[#This Row],[DAY]]=C_N_TRADING_DAYS,$L$1&gt;C_MAX_HIST_DT),$O$1,INDEX(_xlfn.ANCHORARRAY($C$3),T_CALC[[#This Row],[DAY]]+1,5))),NA())</f>
        <v>59.78</v>
      </c>
      <c r="P161" cm="1" vm="751">
        <f t="array" aca="1" ref="P161" ca="1">IFERROR(IF(T_CALC[[#This Row],[DAY]]="","",IF(AND(T_CALC[[#This Row],[DAY]]=C_N_TRADING_DAYS,$L$1&gt;C_MAX_HIST_DT),$P$1,INDEX(_xlfn.ANCHORARRAY($C$3),T_CALC[[#This Row],[DAY]]+1,6))),NA())</f>
        <v>60.42</v>
      </c>
      <c r="Q161" cm="1" vm="777">
        <f t="array" aca="1" ref="Q161" ca="1">IFERROR(IF(T_CALC[[#This Row],[DAY]]="","",IF(AND(T_CALC[[#This Row],[DAY]]=C_N_TRADING_DAYS,$L$1&gt;C_MAX_HIST_DT),$Q$1,INDEX(_xlfn.ANCHORARRAY($C$3),T_CALC[[#This Row],[DAY]]+1,2))),NA())</f>
        <v>31664798</v>
      </c>
      <c r="R161" s="4" vm="751">
        <f ca="1">IFERROR(IF(I_SRC="Open",T_CALC[[#This Row],[Open]],IF(I_SRC="High",T_CALC[[#This Row],[High]],IF(I_SRC="low",T_CALC[[#This Row],[Low]],IF(I_SRC="Volume",T_CALC[[#This Row],[VOLUME]],T_CALC[[#This Row],[Close]])))),"")</f>
        <v>60.42</v>
      </c>
      <c r="S161" cm="1">
        <f t="array" aca="1" ref="S161" ca="1">IF(T_CALC[[#This Row],[DAY]]="","",IF(T_CALC[[#This Row],[DAY]]&gt;=I_MA_PER,
ROUND(SUMPRODUCT(OFFSET($Y$4,0,0,I_MA_PER),OFFSET(T_CALC[[#This Row],[Value]],-(I_MA_PER-1),0,I_MA_PER))/C_DEN,2),NA()))</f>
        <v>58.47</v>
      </c>
      <c r="T161" s="4" t="str">
        <f ca="1">IF(T_CALC[[#This Row],[DAY]]="","",IF(T_CALC[[#This Row],[DAY]]&gt;=I_MA_PER,IF(AND(T_CALC[[#This Row],[Value]]&gt;T_CALC[[#This Row],[WMA]],R160&lt;=S160),"Buy",IF(AND(T_CALC[[#This Row],[Value]]&lt;T_CALC[[#This Row],[WMA]],R160&gt;=S160),"Sell","")),NA()))</f>
        <v/>
      </c>
      <c r="U161" s="4">
        <f ca="1">IFERROR(IF(T_CALC[[#This Row],[Signal]]="Buy",T_CALC[[#This Row],[Value]],-10000),-10000)</f>
        <v>-10000</v>
      </c>
      <c r="V161" s="4">
        <f ca="1">IFERROR(IF(T_CALC[[#This Row],[Signal]]="Sell",T_CALC[[#This Row],[Value]],-10000),-10000)</f>
        <v>-10000</v>
      </c>
      <c r="X161">
        <v>158</v>
      </c>
      <c r="Y161" t="str">
        <f t="shared" si="4"/>
        <v/>
      </c>
    </row>
    <row r="162" spans="2:25" x14ac:dyDescent="0.2">
      <c r="B162">
        <v>159</v>
      </c>
      <c r="C162" vm="779">
        <f ca="1"/>
        <v>42682</v>
      </c>
      <c r="D162" vm="780">
        <f ca="1"/>
        <v>22935355</v>
      </c>
      <c r="E162" vm="781">
        <f ca="1"/>
        <v>60.55</v>
      </c>
      <c r="F162" vm="782">
        <f ca="1"/>
        <v>60.78</v>
      </c>
      <c r="G162" vm="783">
        <f ca="1"/>
        <v>60.15</v>
      </c>
      <c r="H162" vm="734">
        <f ca="1"/>
        <v>60.47</v>
      </c>
      <c r="K162">
        <f ca="1">IF(ROW(T_CALC[[#This Row],[DAY]])-ROW(T_CALC[[#Headers],[DAY]])&gt;C_N_TRADING_DAYS,"",ROW(T_CALC[[#This Row],[DAY]])-ROW(T_CALC[[#Headers],[DAY]]))</f>
        <v>159</v>
      </c>
      <c r="L162" s="2" cm="1" vm="779">
        <f t="array" aca="1" ref="L162" ca="1">IFERROR(IF(T_CALC[[#This Row],[DAY]]="","",IF(AND(T_CALC[[#This Row],[DAY]]=C_N_TRADING_DAYS,$L$1&gt;C_MAX_HIST_DT),$L$1,INDEX(_xlfn.ANCHORARRAY($C$3),T_CALC[[#This Row],[DAY]]+1,1))),NA())</f>
        <v>42682</v>
      </c>
      <c r="M162" cm="1" vm="781">
        <f t="array" aca="1" ref="M162" ca="1">IFERROR(IF(T_CALC[[#This Row],[DAY]]="","",IF(AND(T_CALC[[#This Row],[DAY]]=C_N_TRADING_DAYS,$L$1&gt;C_MAX_HIST_DT),$M$1,INDEX(_xlfn.ANCHORARRAY($C$3),T_CALC[[#This Row],[DAY]]+1,3))),NA())</f>
        <v>60.55</v>
      </c>
      <c r="N162" cm="1" vm="782">
        <f t="array" aca="1" ref="N162" ca="1">IFERROR(IF(T_CALC[[#This Row],[DAY]]="","",IF(AND(T_CALC[[#This Row],[DAY]]=C_N_TRADING_DAYS,$L$1&gt;C_MAX_HIST_DT),$N$1,INDEX(_xlfn.ANCHORARRAY($C$3),T_CALC[[#This Row],[DAY]]+1,4))),NA())</f>
        <v>60.78</v>
      </c>
      <c r="O162" cm="1" vm="783">
        <f t="array" aca="1" ref="O162" ca="1">IFERROR(IF(T_CALC[[#This Row],[DAY]]="","",IF(AND(T_CALC[[#This Row],[DAY]]=C_N_TRADING_DAYS,$L$1&gt;C_MAX_HIST_DT),$O$1,INDEX(_xlfn.ANCHORARRAY($C$3),T_CALC[[#This Row],[DAY]]+1,5))),NA())</f>
        <v>60.15</v>
      </c>
      <c r="P162" cm="1" vm="734">
        <f t="array" aca="1" ref="P162" ca="1">IFERROR(IF(T_CALC[[#This Row],[DAY]]="","",IF(AND(T_CALC[[#This Row],[DAY]]=C_N_TRADING_DAYS,$L$1&gt;C_MAX_HIST_DT),$P$1,INDEX(_xlfn.ANCHORARRAY($C$3),T_CALC[[#This Row],[DAY]]+1,6))),NA())</f>
        <v>60.47</v>
      </c>
      <c r="Q162" cm="1" vm="780">
        <f t="array" aca="1" ref="Q162" ca="1">IFERROR(IF(T_CALC[[#This Row],[DAY]]="","",IF(AND(T_CALC[[#This Row],[DAY]]=C_N_TRADING_DAYS,$L$1&gt;C_MAX_HIST_DT),$Q$1,INDEX(_xlfn.ANCHORARRAY($C$3),T_CALC[[#This Row],[DAY]]+1,2))),NA())</f>
        <v>22935355</v>
      </c>
      <c r="R162" s="4" vm="734">
        <f ca="1">IFERROR(IF(I_SRC="Open",T_CALC[[#This Row],[Open]],IF(I_SRC="High",T_CALC[[#This Row],[High]],IF(I_SRC="low",T_CALC[[#This Row],[Low]],IF(I_SRC="Volume",T_CALC[[#This Row],[VOLUME]],T_CALC[[#This Row],[Close]])))),"")</f>
        <v>60.47</v>
      </c>
      <c r="S162" cm="1">
        <f t="array" aca="1" ref="S162" ca="1">IF(T_CALC[[#This Row],[DAY]]="","",IF(T_CALC[[#This Row],[DAY]]&gt;=I_MA_PER,
ROUND(SUMPRODUCT(OFFSET($Y$4,0,0,I_MA_PER),OFFSET(T_CALC[[#This Row],[Value]],-(I_MA_PER-1),0,I_MA_PER))/C_DEN,2),NA()))</f>
        <v>58.56</v>
      </c>
      <c r="T162" s="4" t="str">
        <f ca="1">IF(T_CALC[[#This Row],[DAY]]="","",IF(T_CALC[[#This Row],[DAY]]&gt;=I_MA_PER,IF(AND(T_CALC[[#This Row],[Value]]&gt;T_CALC[[#This Row],[WMA]],R161&lt;=S161),"Buy",IF(AND(T_CALC[[#This Row],[Value]]&lt;T_CALC[[#This Row],[WMA]],R161&gt;=S161),"Sell","")),NA()))</f>
        <v/>
      </c>
      <c r="U162" s="4">
        <f ca="1">IFERROR(IF(T_CALC[[#This Row],[Signal]]="Buy",T_CALC[[#This Row],[Value]],-10000),-10000)</f>
        <v>-10000</v>
      </c>
      <c r="V162" s="4">
        <f ca="1">IFERROR(IF(T_CALC[[#This Row],[Signal]]="Sell",T_CALC[[#This Row],[Value]],-10000),-10000)</f>
        <v>-10000</v>
      </c>
      <c r="X162">
        <v>159</v>
      </c>
      <c r="Y162" t="str">
        <f t="shared" si="4"/>
        <v/>
      </c>
    </row>
    <row r="163" spans="2:25" x14ac:dyDescent="0.2">
      <c r="B163" s="4">
        <v>160</v>
      </c>
      <c r="C163" vm="784">
        <f ca="1"/>
        <v>42683</v>
      </c>
      <c r="D163" vm="785">
        <f ca="1"/>
        <v>49632479</v>
      </c>
      <c r="E163" vm="786">
        <f ca="1"/>
        <v>60</v>
      </c>
      <c r="F163" vm="787">
        <f ca="1"/>
        <v>60.59</v>
      </c>
      <c r="G163" vm="788">
        <f ca="1"/>
        <v>59.2</v>
      </c>
      <c r="H163" vm="789">
        <f ca="1"/>
        <v>60.17</v>
      </c>
      <c r="K163">
        <f ca="1">IF(ROW(T_CALC[[#This Row],[DAY]])-ROW(T_CALC[[#Headers],[DAY]])&gt;C_N_TRADING_DAYS,"",ROW(T_CALC[[#This Row],[DAY]])-ROW(T_CALC[[#Headers],[DAY]]))</f>
        <v>160</v>
      </c>
      <c r="L163" s="2" cm="1" vm="784">
        <f t="array" aca="1" ref="L163" ca="1">IFERROR(IF(T_CALC[[#This Row],[DAY]]="","",IF(AND(T_CALC[[#This Row],[DAY]]=C_N_TRADING_DAYS,$L$1&gt;C_MAX_HIST_DT),$L$1,INDEX(_xlfn.ANCHORARRAY($C$3),T_CALC[[#This Row],[DAY]]+1,1))),NA())</f>
        <v>42683</v>
      </c>
      <c r="M163" cm="1" vm="786">
        <f t="array" aca="1" ref="M163" ca="1">IFERROR(IF(T_CALC[[#This Row],[DAY]]="","",IF(AND(T_CALC[[#This Row],[DAY]]=C_N_TRADING_DAYS,$L$1&gt;C_MAX_HIST_DT),$M$1,INDEX(_xlfn.ANCHORARRAY($C$3),T_CALC[[#This Row],[DAY]]+1,3))),NA())</f>
        <v>60</v>
      </c>
      <c r="N163" cm="1" vm="787">
        <f t="array" aca="1" ref="N163" ca="1">IFERROR(IF(T_CALC[[#This Row],[DAY]]="","",IF(AND(T_CALC[[#This Row],[DAY]]=C_N_TRADING_DAYS,$L$1&gt;C_MAX_HIST_DT),$N$1,INDEX(_xlfn.ANCHORARRAY($C$3),T_CALC[[#This Row],[DAY]]+1,4))),NA())</f>
        <v>60.59</v>
      </c>
      <c r="O163" cm="1" vm="788">
        <f t="array" aca="1" ref="O163" ca="1">IFERROR(IF(T_CALC[[#This Row],[DAY]]="","",IF(AND(T_CALC[[#This Row],[DAY]]=C_N_TRADING_DAYS,$L$1&gt;C_MAX_HIST_DT),$O$1,INDEX(_xlfn.ANCHORARRAY($C$3),T_CALC[[#This Row],[DAY]]+1,5))),NA())</f>
        <v>59.2</v>
      </c>
      <c r="P163" cm="1" vm="789">
        <f t="array" aca="1" ref="P163" ca="1">IFERROR(IF(T_CALC[[#This Row],[DAY]]="","",IF(AND(T_CALC[[#This Row],[DAY]]=C_N_TRADING_DAYS,$L$1&gt;C_MAX_HIST_DT),$P$1,INDEX(_xlfn.ANCHORARRAY($C$3),T_CALC[[#This Row],[DAY]]+1,6))),NA())</f>
        <v>60.17</v>
      </c>
      <c r="Q163" cm="1" vm="785">
        <f t="array" aca="1" ref="Q163" ca="1">IFERROR(IF(T_CALC[[#This Row],[DAY]]="","",IF(AND(T_CALC[[#This Row],[DAY]]=C_N_TRADING_DAYS,$L$1&gt;C_MAX_HIST_DT),$Q$1,INDEX(_xlfn.ANCHORARRAY($C$3),T_CALC[[#This Row],[DAY]]+1,2))),NA())</f>
        <v>49632479</v>
      </c>
      <c r="R163" s="4" vm="789">
        <f ca="1">IFERROR(IF(I_SRC="Open",T_CALC[[#This Row],[Open]],IF(I_SRC="High",T_CALC[[#This Row],[High]],IF(I_SRC="low",T_CALC[[#This Row],[Low]],IF(I_SRC="Volume",T_CALC[[#This Row],[VOLUME]],T_CALC[[#This Row],[Close]])))),"")</f>
        <v>60.17</v>
      </c>
      <c r="S163" cm="1">
        <f t="array" aca="1" ref="S163" ca="1">IF(T_CALC[[#This Row],[DAY]]="","",IF(T_CALC[[#This Row],[DAY]]&gt;=I_MA_PER,
ROUND(SUMPRODUCT(OFFSET($Y$4,0,0,I_MA_PER),OFFSET(T_CALC[[#This Row],[Value]],-(I_MA_PER-1),0,I_MA_PER))/C_DEN,2),NA()))</f>
        <v>58.64</v>
      </c>
      <c r="T163" s="4" t="str">
        <f ca="1">IF(T_CALC[[#This Row],[DAY]]="","",IF(T_CALC[[#This Row],[DAY]]&gt;=I_MA_PER,IF(AND(T_CALC[[#This Row],[Value]]&gt;T_CALC[[#This Row],[WMA]],R162&lt;=S162),"Buy",IF(AND(T_CALC[[#This Row],[Value]]&lt;T_CALC[[#This Row],[WMA]],R162&gt;=S162),"Sell","")),NA()))</f>
        <v/>
      </c>
      <c r="U163" s="4">
        <f ca="1">IFERROR(IF(T_CALC[[#This Row],[Signal]]="Buy",T_CALC[[#This Row],[Value]],-10000),-10000)</f>
        <v>-10000</v>
      </c>
      <c r="V163" s="4">
        <f ca="1">IFERROR(IF(T_CALC[[#This Row],[Signal]]="Sell",T_CALC[[#This Row],[Value]],-10000),-10000)</f>
        <v>-10000</v>
      </c>
      <c r="X163">
        <v>160</v>
      </c>
      <c r="Y163" t="str">
        <f t="shared" si="4"/>
        <v/>
      </c>
    </row>
    <row r="164" spans="2:25" x14ac:dyDescent="0.2">
      <c r="B164">
        <v>161</v>
      </c>
      <c r="C164" vm="790">
        <f ca="1"/>
        <v>42684</v>
      </c>
      <c r="D164" vm="791">
        <f ca="1"/>
        <v>57822394</v>
      </c>
      <c r="E164" vm="792">
        <f ca="1"/>
        <v>60.48</v>
      </c>
      <c r="F164" vm="793">
        <f ca="1"/>
        <v>60.49</v>
      </c>
      <c r="G164" vm="794">
        <f ca="1"/>
        <v>57.630200000000002</v>
      </c>
      <c r="H164" vm="566">
        <f ca="1"/>
        <v>58.7</v>
      </c>
      <c r="K164">
        <f ca="1">IF(ROW(T_CALC[[#This Row],[DAY]])-ROW(T_CALC[[#Headers],[DAY]])&gt;C_N_TRADING_DAYS,"",ROW(T_CALC[[#This Row],[DAY]])-ROW(T_CALC[[#Headers],[DAY]]))</f>
        <v>161</v>
      </c>
      <c r="L164" s="2" cm="1" vm="790">
        <f t="array" aca="1" ref="L164" ca="1">IFERROR(IF(T_CALC[[#This Row],[DAY]]="","",IF(AND(T_CALC[[#This Row],[DAY]]=C_N_TRADING_DAYS,$L$1&gt;C_MAX_HIST_DT),$L$1,INDEX(_xlfn.ANCHORARRAY($C$3),T_CALC[[#This Row],[DAY]]+1,1))),NA())</f>
        <v>42684</v>
      </c>
      <c r="M164" cm="1" vm="792">
        <f t="array" aca="1" ref="M164" ca="1">IFERROR(IF(T_CALC[[#This Row],[DAY]]="","",IF(AND(T_CALC[[#This Row],[DAY]]=C_N_TRADING_DAYS,$L$1&gt;C_MAX_HIST_DT),$M$1,INDEX(_xlfn.ANCHORARRAY($C$3),T_CALC[[#This Row],[DAY]]+1,3))),NA())</f>
        <v>60.48</v>
      </c>
      <c r="N164" cm="1" vm="793">
        <f t="array" aca="1" ref="N164" ca="1">IFERROR(IF(T_CALC[[#This Row],[DAY]]="","",IF(AND(T_CALC[[#This Row],[DAY]]=C_N_TRADING_DAYS,$L$1&gt;C_MAX_HIST_DT),$N$1,INDEX(_xlfn.ANCHORARRAY($C$3),T_CALC[[#This Row],[DAY]]+1,4))),NA())</f>
        <v>60.49</v>
      </c>
      <c r="O164" cm="1" vm="794">
        <f t="array" aca="1" ref="O164" ca="1">IFERROR(IF(T_CALC[[#This Row],[DAY]]="","",IF(AND(T_CALC[[#This Row],[DAY]]=C_N_TRADING_DAYS,$L$1&gt;C_MAX_HIST_DT),$O$1,INDEX(_xlfn.ANCHORARRAY($C$3),T_CALC[[#This Row],[DAY]]+1,5))),NA())</f>
        <v>57.630200000000002</v>
      </c>
      <c r="P164" cm="1" vm="566">
        <f t="array" aca="1" ref="P164" ca="1">IFERROR(IF(T_CALC[[#This Row],[DAY]]="","",IF(AND(T_CALC[[#This Row],[DAY]]=C_N_TRADING_DAYS,$L$1&gt;C_MAX_HIST_DT),$P$1,INDEX(_xlfn.ANCHORARRAY($C$3),T_CALC[[#This Row],[DAY]]+1,6))),NA())</f>
        <v>58.7</v>
      </c>
      <c r="Q164" cm="1" vm="791">
        <f t="array" aca="1" ref="Q164" ca="1">IFERROR(IF(T_CALC[[#This Row],[DAY]]="","",IF(AND(T_CALC[[#This Row],[DAY]]=C_N_TRADING_DAYS,$L$1&gt;C_MAX_HIST_DT),$Q$1,INDEX(_xlfn.ANCHORARRAY($C$3),T_CALC[[#This Row],[DAY]]+1,2))),NA())</f>
        <v>57822394</v>
      </c>
      <c r="R164" s="4" vm="566">
        <f ca="1">IFERROR(IF(I_SRC="Open",T_CALC[[#This Row],[Open]],IF(I_SRC="High",T_CALC[[#This Row],[High]],IF(I_SRC="low",T_CALC[[#This Row],[Low]],IF(I_SRC="Volume",T_CALC[[#This Row],[VOLUME]],T_CALC[[#This Row],[Close]])))),"")</f>
        <v>58.7</v>
      </c>
      <c r="S164" cm="1">
        <f t="array" aca="1" ref="S164" ca="1">IF(T_CALC[[#This Row],[DAY]]="","",IF(T_CALC[[#This Row],[DAY]]&gt;=I_MA_PER,
ROUND(SUMPRODUCT(OFFSET($Y$4,0,0,I_MA_PER),OFFSET(T_CALC[[#This Row],[Value]],-(I_MA_PER-1),0,I_MA_PER))/C_DEN,2),NA()))</f>
        <v>58.67</v>
      </c>
      <c r="T164" s="4" t="str">
        <f ca="1">IF(T_CALC[[#This Row],[DAY]]="","",IF(T_CALC[[#This Row],[DAY]]&gt;=I_MA_PER,IF(AND(T_CALC[[#This Row],[Value]]&gt;T_CALC[[#This Row],[WMA]],R163&lt;=S163),"Buy",IF(AND(T_CALC[[#This Row],[Value]]&lt;T_CALC[[#This Row],[WMA]],R163&gt;=S163),"Sell","")),NA()))</f>
        <v/>
      </c>
      <c r="U164" s="4">
        <f ca="1">IFERROR(IF(T_CALC[[#This Row],[Signal]]="Buy",T_CALC[[#This Row],[Value]],-10000),-10000)</f>
        <v>-10000</v>
      </c>
      <c r="V164" s="4">
        <f ca="1">IFERROR(IF(T_CALC[[#This Row],[Signal]]="Sell",T_CALC[[#This Row],[Value]],-10000),-10000)</f>
        <v>-10000</v>
      </c>
      <c r="X164">
        <v>161</v>
      </c>
      <c r="Y164" t="str">
        <f t="shared" ref="Y164:Y195" si="5">IF(X164&lt;=I_MA_PER,X164,"")</f>
        <v/>
      </c>
    </row>
    <row r="165" spans="2:25" x14ac:dyDescent="0.2">
      <c r="B165">
        <v>162</v>
      </c>
      <c r="C165" vm="795">
        <f ca="1"/>
        <v>42685</v>
      </c>
      <c r="D165" vm="796">
        <f ca="1"/>
        <v>38767843</v>
      </c>
      <c r="E165" vm="797">
        <f ca="1"/>
        <v>58.23</v>
      </c>
      <c r="F165" vm="798">
        <f ca="1"/>
        <v>59.116</v>
      </c>
      <c r="G165" vm="519">
        <f ca="1"/>
        <v>58.01</v>
      </c>
      <c r="H165" vm="799">
        <f ca="1"/>
        <v>59.02</v>
      </c>
      <c r="K165">
        <f ca="1">IF(ROW(T_CALC[[#This Row],[DAY]])-ROW(T_CALC[[#Headers],[DAY]])&gt;C_N_TRADING_DAYS,"",ROW(T_CALC[[#This Row],[DAY]])-ROW(T_CALC[[#Headers],[DAY]]))</f>
        <v>162</v>
      </c>
      <c r="L165" s="2" cm="1" vm="795">
        <f t="array" aca="1" ref="L165" ca="1">IFERROR(IF(T_CALC[[#This Row],[DAY]]="","",IF(AND(T_CALC[[#This Row],[DAY]]=C_N_TRADING_DAYS,$L$1&gt;C_MAX_HIST_DT),$L$1,INDEX(_xlfn.ANCHORARRAY($C$3),T_CALC[[#This Row],[DAY]]+1,1))),NA())</f>
        <v>42685</v>
      </c>
      <c r="M165" cm="1" vm="797">
        <f t="array" aca="1" ref="M165" ca="1">IFERROR(IF(T_CALC[[#This Row],[DAY]]="","",IF(AND(T_CALC[[#This Row],[DAY]]=C_N_TRADING_DAYS,$L$1&gt;C_MAX_HIST_DT),$M$1,INDEX(_xlfn.ANCHORARRAY($C$3),T_CALC[[#This Row],[DAY]]+1,3))),NA())</f>
        <v>58.23</v>
      </c>
      <c r="N165" cm="1" vm="798">
        <f t="array" aca="1" ref="N165" ca="1">IFERROR(IF(T_CALC[[#This Row],[DAY]]="","",IF(AND(T_CALC[[#This Row],[DAY]]=C_N_TRADING_DAYS,$L$1&gt;C_MAX_HIST_DT),$N$1,INDEX(_xlfn.ANCHORARRAY($C$3),T_CALC[[#This Row],[DAY]]+1,4))),NA())</f>
        <v>59.116</v>
      </c>
      <c r="O165" cm="1" vm="519">
        <f t="array" aca="1" ref="O165" ca="1">IFERROR(IF(T_CALC[[#This Row],[DAY]]="","",IF(AND(T_CALC[[#This Row],[DAY]]=C_N_TRADING_DAYS,$L$1&gt;C_MAX_HIST_DT),$O$1,INDEX(_xlfn.ANCHORARRAY($C$3),T_CALC[[#This Row],[DAY]]+1,5))),NA())</f>
        <v>58.01</v>
      </c>
      <c r="P165" cm="1" vm="799">
        <f t="array" aca="1" ref="P165" ca="1">IFERROR(IF(T_CALC[[#This Row],[DAY]]="","",IF(AND(T_CALC[[#This Row],[DAY]]=C_N_TRADING_DAYS,$L$1&gt;C_MAX_HIST_DT),$P$1,INDEX(_xlfn.ANCHORARRAY($C$3),T_CALC[[#This Row],[DAY]]+1,6))),NA())</f>
        <v>59.02</v>
      </c>
      <c r="Q165" cm="1" vm="796">
        <f t="array" aca="1" ref="Q165" ca="1">IFERROR(IF(T_CALC[[#This Row],[DAY]]="","",IF(AND(T_CALC[[#This Row],[DAY]]=C_N_TRADING_DAYS,$L$1&gt;C_MAX_HIST_DT),$Q$1,INDEX(_xlfn.ANCHORARRAY($C$3),T_CALC[[#This Row],[DAY]]+1,2))),NA())</f>
        <v>38767843</v>
      </c>
      <c r="R165" s="4" vm="799">
        <f ca="1">IFERROR(IF(I_SRC="Open",T_CALC[[#This Row],[Open]],IF(I_SRC="High",T_CALC[[#This Row],[High]],IF(I_SRC="low",T_CALC[[#This Row],[Low]],IF(I_SRC="Volume",T_CALC[[#This Row],[VOLUME]],T_CALC[[#This Row],[Close]])))),"")</f>
        <v>59.02</v>
      </c>
      <c r="S165" cm="1">
        <f t="array" aca="1" ref="S165" ca="1">IF(T_CALC[[#This Row],[DAY]]="","",IF(T_CALC[[#This Row],[DAY]]&gt;=I_MA_PER,
ROUND(SUMPRODUCT(OFFSET($Y$4,0,0,I_MA_PER),OFFSET(T_CALC[[#This Row],[Value]],-(I_MA_PER-1),0,I_MA_PER))/C_DEN,2),NA()))</f>
        <v>58.7</v>
      </c>
      <c r="T165" s="4" t="str">
        <f ca="1">IF(T_CALC[[#This Row],[DAY]]="","",IF(T_CALC[[#This Row],[DAY]]&gt;=I_MA_PER,IF(AND(T_CALC[[#This Row],[Value]]&gt;T_CALC[[#This Row],[WMA]],R164&lt;=S164),"Buy",IF(AND(T_CALC[[#This Row],[Value]]&lt;T_CALC[[#This Row],[WMA]],R164&gt;=S164),"Sell","")),NA()))</f>
        <v/>
      </c>
      <c r="U165" s="4">
        <f ca="1">IFERROR(IF(T_CALC[[#This Row],[Signal]]="Buy",T_CALC[[#This Row],[Value]],-10000),-10000)</f>
        <v>-10000</v>
      </c>
      <c r="V165" s="4">
        <f ca="1">IFERROR(IF(T_CALC[[#This Row],[Signal]]="Sell",T_CALC[[#This Row],[Value]],-10000),-10000)</f>
        <v>-10000</v>
      </c>
      <c r="X165">
        <v>162</v>
      </c>
      <c r="Y165" t="str">
        <f t="shared" si="5"/>
        <v/>
      </c>
    </row>
    <row r="166" spans="2:25" x14ac:dyDescent="0.2">
      <c r="B166" s="4">
        <v>163</v>
      </c>
      <c r="C166" vm="800">
        <f ca="1"/>
        <v>42688</v>
      </c>
      <c r="D166" vm="801">
        <f ca="1"/>
        <v>41328422</v>
      </c>
      <c r="E166" vm="799">
        <f ca="1"/>
        <v>59.02</v>
      </c>
      <c r="F166" vm="802">
        <f ca="1"/>
        <v>59.08</v>
      </c>
      <c r="G166" vm="676">
        <f ca="1"/>
        <v>57.28</v>
      </c>
      <c r="H166" vm="520">
        <f ca="1"/>
        <v>58.12</v>
      </c>
      <c r="K166">
        <f ca="1">IF(ROW(T_CALC[[#This Row],[DAY]])-ROW(T_CALC[[#Headers],[DAY]])&gt;C_N_TRADING_DAYS,"",ROW(T_CALC[[#This Row],[DAY]])-ROW(T_CALC[[#Headers],[DAY]]))</f>
        <v>163</v>
      </c>
      <c r="L166" s="2" cm="1" vm="800">
        <f t="array" aca="1" ref="L166" ca="1">IFERROR(IF(T_CALC[[#This Row],[DAY]]="","",IF(AND(T_CALC[[#This Row],[DAY]]=C_N_TRADING_DAYS,$L$1&gt;C_MAX_HIST_DT),$L$1,INDEX(_xlfn.ANCHORARRAY($C$3),T_CALC[[#This Row],[DAY]]+1,1))),NA())</f>
        <v>42688</v>
      </c>
      <c r="M166" cm="1" vm="799">
        <f t="array" aca="1" ref="M166" ca="1">IFERROR(IF(T_CALC[[#This Row],[DAY]]="","",IF(AND(T_CALC[[#This Row],[DAY]]=C_N_TRADING_DAYS,$L$1&gt;C_MAX_HIST_DT),$M$1,INDEX(_xlfn.ANCHORARRAY($C$3),T_CALC[[#This Row],[DAY]]+1,3))),NA())</f>
        <v>59.02</v>
      </c>
      <c r="N166" cm="1" vm="802">
        <f t="array" aca="1" ref="N166" ca="1">IFERROR(IF(T_CALC[[#This Row],[DAY]]="","",IF(AND(T_CALC[[#This Row],[DAY]]=C_N_TRADING_DAYS,$L$1&gt;C_MAX_HIST_DT),$N$1,INDEX(_xlfn.ANCHORARRAY($C$3),T_CALC[[#This Row],[DAY]]+1,4))),NA())</f>
        <v>59.08</v>
      </c>
      <c r="O166" cm="1" vm="676">
        <f t="array" aca="1" ref="O166" ca="1">IFERROR(IF(T_CALC[[#This Row],[DAY]]="","",IF(AND(T_CALC[[#This Row],[DAY]]=C_N_TRADING_DAYS,$L$1&gt;C_MAX_HIST_DT),$O$1,INDEX(_xlfn.ANCHORARRAY($C$3),T_CALC[[#This Row],[DAY]]+1,5))),NA())</f>
        <v>57.28</v>
      </c>
      <c r="P166" cm="1" vm="520">
        <f t="array" aca="1" ref="P166" ca="1">IFERROR(IF(T_CALC[[#This Row],[DAY]]="","",IF(AND(T_CALC[[#This Row],[DAY]]=C_N_TRADING_DAYS,$L$1&gt;C_MAX_HIST_DT),$P$1,INDEX(_xlfn.ANCHORARRAY($C$3),T_CALC[[#This Row],[DAY]]+1,6))),NA())</f>
        <v>58.12</v>
      </c>
      <c r="Q166" cm="1" vm="801">
        <f t="array" aca="1" ref="Q166" ca="1">IFERROR(IF(T_CALC[[#This Row],[DAY]]="","",IF(AND(T_CALC[[#This Row],[DAY]]=C_N_TRADING_DAYS,$L$1&gt;C_MAX_HIST_DT),$Q$1,INDEX(_xlfn.ANCHORARRAY($C$3),T_CALC[[#This Row],[DAY]]+1,2))),NA())</f>
        <v>41328422</v>
      </c>
      <c r="R166" s="4" vm="520">
        <f ca="1">IFERROR(IF(I_SRC="Open",T_CALC[[#This Row],[Open]],IF(I_SRC="High",T_CALC[[#This Row],[High]],IF(I_SRC="low",T_CALC[[#This Row],[Low]],IF(I_SRC="Volume",T_CALC[[#This Row],[VOLUME]],T_CALC[[#This Row],[Close]])))),"")</f>
        <v>58.12</v>
      </c>
      <c r="S166" cm="1">
        <f t="array" aca="1" ref="S166" ca="1">IF(T_CALC[[#This Row],[DAY]]="","",IF(T_CALC[[#This Row],[DAY]]&gt;=I_MA_PER,
ROUND(SUMPRODUCT(OFFSET($Y$4,0,0,I_MA_PER),OFFSET(T_CALC[[#This Row],[Value]],-(I_MA_PER-1),0,I_MA_PER))/C_DEN,2),NA()))</f>
        <v>58.7</v>
      </c>
      <c r="T166" s="4" t="str">
        <f ca="1">IF(T_CALC[[#This Row],[DAY]]="","",IF(T_CALC[[#This Row],[DAY]]&gt;=I_MA_PER,IF(AND(T_CALC[[#This Row],[Value]]&gt;T_CALC[[#This Row],[WMA]],R165&lt;=S165),"Buy",IF(AND(T_CALC[[#This Row],[Value]]&lt;T_CALC[[#This Row],[WMA]],R165&gt;=S165),"Sell","")),NA()))</f>
        <v>Sell</v>
      </c>
      <c r="U166" s="4">
        <f ca="1">IFERROR(IF(T_CALC[[#This Row],[Signal]]="Buy",T_CALC[[#This Row],[Value]],-10000),-10000)</f>
        <v>-10000</v>
      </c>
      <c r="V166" s="4" vm="520">
        <f ca="1">IFERROR(IF(T_CALC[[#This Row],[Signal]]="Sell",T_CALC[[#This Row],[Value]],-10000),-10000)</f>
        <v>58.12</v>
      </c>
      <c r="X166">
        <v>163</v>
      </c>
      <c r="Y166" t="str">
        <f t="shared" si="5"/>
        <v/>
      </c>
    </row>
    <row r="167" spans="2:25" x14ac:dyDescent="0.2">
      <c r="B167">
        <v>164</v>
      </c>
      <c r="C167" vm="803">
        <f ca="1"/>
        <v>42689</v>
      </c>
      <c r="D167" vm="804">
        <f ca="1"/>
        <v>35904126</v>
      </c>
      <c r="E167" vm="805">
        <f ca="1"/>
        <v>58.33</v>
      </c>
      <c r="F167" vm="806">
        <f ca="1"/>
        <v>59.49</v>
      </c>
      <c r="G167" vm="807">
        <f ca="1"/>
        <v>58.314999999999998</v>
      </c>
      <c r="H167" vm="808">
        <f ca="1"/>
        <v>58.87</v>
      </c>
      <c r="K167">
        <f ca="1">IF(ROW(T_CALC[[#This Row],[DAY]])-ROW(T_CALC[[#Headers],[DAY]])&gt;C_N_TRADING_DAYS,"",ROW(T_CALC[[#This Row],[DAY]])-ROW(T_CALC[[#Headers],[DAY]]))</f>
        <v>164</v>
      </c>
      <c r="L167" s="2" cm="1" vm="803">
        <f t="array" aca="1" ref="L167" ca="1">IFERROR(IF(T_CALC[[#This Row],[DAY]]="","",IF(AND(T_CALC[[#This Row],[DAY]]=C_N_TRADING_DAYS,$L$1&gt;C_MAX_HIST_DT),$L$1,INDEX(_xlfn.ANCHORARRAY($C$3),T_CALC[[#This Row],[DAY]]+1,1))),NA())</f>
        <v>42689</v>
      </c>
      <c r="M167" cm="1" vm="805">
        <f t="array" aca="1" ref="M167" ca="1">IFERROR(IF(T_CALC[[#This Row],[DAY]]="","",IF(AND(T_CALC[[#This Row],[DAY]]=C_N_TRADING_DAYS,$L$1&gt;C_MAX_HIST_DT),$M$1,INDEX(_xlfn.ANCHORARRAY($C$3),T_CALC[[#This Row],[DAY]]+1,3))),NA())</f>
        <v>58.33</v>
      </c>
      <c r="N167" cm="1" vm="806">
        <f t="array" aca="1" ref="N167" ca="1">IFERROR(IF(T_CALC[[#This Row],[DAY]]="","",IF(AND(T_CALC[[#This Row],[DAY]]=C_N_TRADING_DAYS,$L$1&gt;C_MAX_HIST_DT),$N$1,INDEX(_xlfn.ANCHORARRAY($C$3),T_CALC[[#This Row],[DAY]]+1,4))),NA())</f>
        <v>59.49</v>
      </c>
      <c r="O167" cm="1" vm="807">
        <f t="array" aca="1" ref="O167" ca="1">IFERROR(IF(T_CALC[[#This Row],[DAY]]="","",IF(AND(T_CALC[[#This Row],[DAY]]=C_N_TRADING_DAYS,$L$1&gt;C_MAX_HIST_DT),$O$1,INDEX(_xlfn.ANCHORARRAY($C$3),T_CALC[[#This Row],[DAY]]+1,5))),NA())</f>
        <v>58.314999999999998</v>
      </c>
      <c r="P167" cm="1" vm="808">
        <f t="array" aca="1" ref="P167" ca="1">IFERROR(IF(T_CALC[[#This Row],[DAY]]="","",IF(AND(T_CALC[[#This Row],[DAY]]=C_N_TRADING_DAYS,$L$1&gt;C_MAX_HIST_DT),$P$1,INDEX(_xlfn.ANCHORARRAY($C$3),T_CALC[[#This Row],[DAY]]+1,6))),NA())</f>
        <v>58.87</v>
      </c>
      <c r="Q167" cm="1" vm="804">
        <f t="array" aca="1" ref="Q167" ca="1">IFERROR(IF(T_CALC[[#This Row],[DAY]]="","",IF(AND(T_CALC[[#This Row],[DAY]]=C_N_TRADING_DAYS,$L$1&gt;C_MAX_HIST_DT),$Q$1,INDEX(_xlfn.ANCHORARRAY($C$3),T_CALC[[#This Row],[DAY]]+1,2))),NA())</f>
        <v>35904126</v>
      </c>
      <c r="R167" s="4" vm="808">
        <f ca="1">IFERROR(IF(I_SRC="Open",T_CALC[[#This Row],[Open]],IF(I_SRC="High",T_CALC[[#This Row],[High]],IF(I_SRC="low",T_CALC[[#This Row],[Low]],IF(I_SRC="Volume",T_CALC[[#This Row],[VOLUME]],T_CALC[[#This Row],[Close]])))),"")</f>
        <v>58.87</v>
      </c>
      <c r="S167" cm="1">
        <f t="array" aca="1" ref="S167" ca="1">IF(T_CALC[[#This Row],[DAY]]="","",IF(T_CALC[[#This Row],[DAY]]&gt;=I_MA_PER,
ROUND(SUMPRODUCT(OFFSET($Y$4,0,0,I_MA_PER),OFFSET(T_CALC[[#This Row],[Value]],-(I_MA_PER-1),0,I_MA_PER))/C_DEN,2),NA()))</f>
        <v>58.73</v>
      </c>
      <c r="T167" s="4" t="str">
        <f ca="1">IF(T_CALC[[#This Row],[DAY]]="","",IF(T_CALC[[#This Row],[DAY]]&gt;=I_MA_PER,IF(AND(T_CALC[[#This Row],[Value]]&gt;T_CALC[[#This Row],[WMA]],R166&lt;=S166),"Buy",IF(AND(T_CALC[[#This Row],[Value]]&lt;T_CALC[[#This Row],[WMA]],R166&gt;=S166),"Sell","")),NA()))</f>
        <v>Buy</v>
      </c>
      <c r="U167" s="4" vm="808">
        <f ca="1">IFERROR(IF(T_CALC[[#This Row],[Signal]]="Buy",T_CALC[[#This Row],[Value]],-10000),-10000)</f>
        <v>58.87</v>
      </c>
      <c r="V167" s="4">
        <f ca="1">IFERROR(IF(T_CALC[[#This Row],[Signal]]="Sell",T_CALC[[#This Row],[Value]],-10000),-10000)</f>
        <v>-10000</v>
      </c>
      <c r="X167">
        <v>164</v>
      </c>
      <c r="Y167" t="str">
        <f t="shared" si="5"/>
        <v/>
      </c>
    </row>
    <row r="168" spans="2:25" x14ac:dyDescent="0.2">
      <c r="B168">
        <v>165</v>
      </c>
      <c r="C168" vm="809">
        <f ca="1"/>
        <v>42690</v>
      </c>
      <c r="D168" vm="810">
        <f ca="1"/>
        <v>27332475</v>
      </c>
      <c r="E168" vm="811">
        <f ca="1"/>
        <v>58.94</v>
      </c>
      <c r="F168" vm="718">
        <f ca="1"/>
        <v>59.66</v>
      </c>
      <c r="G168" vm="812">
        <f ca="1"/>
        <v>58.81</v>
      </c>
      <c r="H168" vm="813">
        <f ca="1"/>
        <v>59.65</v>
      </c>
      <c r="K168">
        <f ca="1">IF(ROW(T_CALC[[#This Row],[DAY]])-ROW(T_CALC[[#Headers],[DAY]])&gt;C_N_TRADING_DAYS,"",ROW(T_CALC[[#This Row],[DAY]])-ROW(T_CALC[[#Headers],[DAY]]))</f>
        <v>165</v>
      </c>
      <c r="L168" s="2" cm="1" vm="809">
        <f t="array" aca="1" ref="L168" ca="1">IFERROR(IF(T_CALC[[#This Row],[DAY]]="","",IF(AND(T_CALC[[#This Row],[DAY]]=C_N_TRADING_DAYS,$L$1&gt;C_MAX_HIST_DT),$L$1,INDEX(_xlfn.ANCHORARRAY($C$3),T_CALC[[#This Row],[DAY]]+1,1))),NA())</f>
        <v>42690</v>
      </c>
      <c r="M168" cm="1" vm="811">
        <f t="array" aca="1" ref="M168" ca="1">IFERROR(IF(T_CALC[[#This Row],[DAY]]="","",IF(AND(T_CALC[[#This Row],[DAY]]=C_N_TRADING_DAYS,$L$1&gt;C_MAX_HIST_DT),$M$1,INDEX(_xlfn.ANCHORARRAY($C$3),T_CALC[[#This Row],[DAY]]+1,3))),NA())</f>
        <v>58.94</v>
      </c>
      <c r="N168" cm="1" vm="718">
        <f t="array" aca="1" ref="N168" ca="1">IFERROR(IF(T_CALC[[#This Row],[DAY]]="","",IF(AND(T_CALC[[#This Row],[DAY]]=C_N_TRADING_DAYS,$L$1&gt;C_MAX_HIST_DT),$N$1,INDEX(_xlfn.ANCHORARRAY($C$3),T_CALC[[#This Row],[DAY]]+1,4))),NA())</f>
        <v>59.66</v>
      </c>
      <c r="O168" cm="1" vm="812">
        <f t="array" aca="1" ref="O168" ca="1">IFERROR(IF(T_CALC[[#This Row],[DAY]]="","",IF(AND(T_CALC[[#This Row],[DAY]]=C_N_TRADING_DAYS,$L$1&gt;C_MAX_HIST_DT),$O$1,INDEX(_xlfn.ANCHORARRAY($C$3),T_CALC[[#This Row],[DAY]]+1,5))),NA())</f>
        <v>58.81</v>
      </c>
      <c r="P168" cm="1" vm="813">
        <f t="array" aca="1" ref="P168" ca="1">IFERROR(IF(T_CALC[[#This Row],[DAY]]="","",IF(AND(T_CALC[[#This Row],[DAY]]=C_N_TRADING_DAYS,$L$1&gt;C_MAX_HIST_DT),$P$1,INDEX(_xlfn.ANCHORARRAY($C$3),T_CALC[[#This Row],[DAY]]+1,6))),NA())</f>
        <v>59.65</v>
      </c>
      <c r="Q168" cm="1" vm="810">
        <f t="array" aca="1" ref="Q168" ca="1">IFERROR(IF(T_CALC[[#This Row],[DAY]]="","",IF(AND(T_CALC[[#This Row],[DAY]]=C_N_TRADING_DAYS,$L$1&gt;C_MAX_HIST_DT),$Q$1,INDEX(_xlfn.ANCHORARRAY($C$3),T_CALC[[#This Row],[DAY]]+1,2))),NA())</f>
        <v>27332475</v>
      </c>
      <c r="R168" s="4" vm="813">
        <f ca="1">IFERROR(IF(I_SRC="Open",T_CALC[[#This Row],[Open]],IF(I_SRC="High",T_CALC[[#This Row],[High]],IF(I_SRC="low",T_CALC[[#This Row],[Low]],IF(I_SRC="Volume",T_CALC[[#This Row],[VOLUME]],T_CALC[[#This Row],[Close]])))),"")</f>
        <v>59.65</v>
      </c>
      <c r="S168" cm="1">
        <f t="array" aca="1" ref="S168" ca="1">IF(T_CALC[[#This Row],[DAY]]="","",IF(T_CALC[[#This Row],[DAY]]&gt;=I_MA_PER,
ROUND(SUMPRODUCT(OFFSET($Y$4,0,0,I_MA_PER),OFFSET(T_CALC[[#This Row],[Value]],-(I_MA_PER-1),0,I_MA_PER))/C_DEN,2),NA()))</f>
        <v>58.79</v>
      </c>
      <c r="T168" s="4" t="str">
        <f ca="1">IF(T_CALC[[#This Row],[DAY]]="","",IF(T_CALC[[#This Row],[DAY]]&gt;=I_MA_PER,IF(AND(T_CALC[[#This Row],[Value]]&gt;T_CALC[[#This Row],[WMA]],R167&lt;=S167),"Buy",IF(AND(T_CALC[[#This Row],[Value]]&lt;T_CALC[[#This Row],[WMA]],R167&gt;=S167),"Sell","")),NA()))</f>
        <v/>
      </c>
      <c r="U168" s="4">
        <f ca="1">IFERROR(IF(T_CALC[[#This Row],[Signal]]="Buy",T_CALC[[#This Row],[Value]],-10000),-10000)</f>
        <v>-10000</v>
      </c>
      <c r="V168" s="4">
        <f ca="1">IFERROR(IF(T_CALC[[#This Row],[Signal]]="Sell",T_CALC[[#This Row],[Value]],-10000),-10000)</f>
        <v>-10000</v>
      </c>
      <c r="X168">
        <v>165</v>
      </c>
      <c r="Y168" t="str">
        <f t="shared" si="5"/>
        <v/>
      </c>
    </row>
    <row r="169" spans="2:25" x14ac:dyDescent="0.2">
      <c r="B169" s="4">
        <v>166</v>
      </c>
      <c r="C169" vm="814">
        <f ca="1"/>
        <v>42691</v>
      </c>
      <c r="D169" vm="815">
        <f ca="1"/>
        <v>32132728</v>
      </c>
      <c r="E169" vm="816">
        <f ca="1"/>
        <v>60.41</v>
      </c>
      <c r="F169" vm="817">
        <f ca="1"/>
        <v>60.95</v>
      </c>
      <c r="G169" vm="818">
        <f ca="1"/>
        <v>59.965000000000003</v>
      </c>
      <c r="H169" vm="819">
        <f ca="1"/>
        <v>60.64</v>
      </c>
      <c r="K169">
        <f ca="1">IF(ROW(T_CALC[[#This Row],[DAY]])-ROW(T_CALC[[#Headers],[DAY]])&gt;C_N_TRADING_DAYS,"",ROW(T_CALC[[#This Row],[DAY]])-ROW(T_CALC[[#Headers],[DAY]]))</f>
        <v>166</v>
      </c>
      <c r="L169" s="2" cm="1" vm="814">
        <f t="array" aca="1" ref="L169" ca="1">IFERROR(IF(T_CALC[[#This Row],[DAY]]="","",IF(AND(T_CALC[[#This Row],[DAY]]=C_N_TRADING_DAYS,$L$1&gt;C_MAX_HIST_DT),$L$1,INDEX(_xlfn.ANCHORARRAY($C$3),T_CALC[[#This Row],[DAY]]+1,1))),NA())</f>
        <v>42691</v>
      </c>
      <c r="M169" cm="1" vm="816">
        <f t="array" aca="1" ref="M169" ca="1">IFERROR(IF(T_CALC[[#This Row],[DAY]]="","",IF(AND(T_CALC[[#This Row],[DAY]]=C_N_TRADING_DAYS,$L$1&gt;C_MAX_HIST_DT),$M$1,INDEX(_xlfn.ANCHORARRAY($C$3),T_CALC[[#This Row],[DAY]]+1,3))),NA())</f>
        <v>60.41</v>
      </c>
      <c r="N169" cm="1" vm="817">
        <f t="array" aca="1" ref="N169" ca="1">IFERROR(IF(T_CALC[[#This Row],[DAY]]="","",IF(AND(T_CALC[[#This Row],[DAY]]=C_N_TRADING_DAYS,$L$1&gt;C_MAX_HIST_DT),$N$1,INDEX(_xlfn.ANCHORARRAY($C$3),T_CALC[[#This Row],[DAY]]+1,4))),NA())</f>
        <v>60.95</v>
      </c>
      <c r="O169" cm="1" vm="818">
        <f t="array" aca="1" ref="O169" ca="1">IFERROR(IF(T_CALC[[#This Row],[DAY]]="","",IF(AND(T_CALC[[#This Row],[DAY]]=C_N_TRADING_DAYS,$L$1&gt;C_MAX_HIST_DT),$O$1,INDEX(_xlfn.ANCHORARRAY($C$3),T_CALC[[#This Row],[DAY]]+1,5))),NA())</f>
        <v>59.965000000000003</v>
      </c>
      <c r="P169" cm="1" vm="819">
        <f t="array" aca="1" ref="P169" ca="1">IFERROR(IF(T_CALC[[#This Row],[DAY]]="","",IF(AND(T_CALC[[#This Row],[DAY]]=C_N_TRADING_DAYS,$L$1&gt;C_MAX_HIST_DT),$P$1,INDEX(_xlfn.ANCHORARRAY($C$3),T_CALC[[#This Row],[DAY]]+1,6))),NA())</f>
        <v>60.64</v>
      </c>
      <c r="Q169" cm="1" vm="815">
        <f t="array" aca="1" ref="Q169" ca="1">IFERROR(IF(T_CALC[[#This Row],[DAY]]="","",IF(AND(T_CALC[[#This Row],[DAY]]=C_N_TRADING_DAYS,$L$1&gt;C_MAX_HIST_DT),$Q$1,INDEX(_xlfn.ANCHORARRAY($C$3),T_CALC[[#This Row],[DAY]]+1,2))),NA())</f>
        <v>32132728</v>
      </c>
      <c r="R169" s="4" vm="819">
        <f ca="1">IFERROR(IF(I_SRC="Open",T_CALC[[#This Row],[Open]],IF(I_SRC="High",T_CALC[[#This Row],[High]],IF(I_SRC="low",T_CALC[[#This Row],[Low]],IF(I_SRC="Volume",T_CALC[[#This Row],[VOLUME]],T_CALC[[#This Row],[Close]])))),"")</f>
        <v>60.64</v>
      </c>
      <c r="S169" cm="1">
        <f t="array" aca="1" ref="S169" ca="1">IF(T_CALC[[#This Row],[DAY]]="","",IF(T_CALC[[#This Row],[DAY]]&gt;=I_MA_PER,
ROUND(SUMPRODUCT(OFFSET($Y$4,0,0,I_MA_PER),OFFSET(T_CALC[[#This Row],[Value]],-(I_MA_PER-1),0,I_MA_PER))/C_DEN,2),NA()))</f>
        <v>58.88</v>
      </c>
      <c r="T169" s="4" t="str">
        <f ca="1">IF(T_CALC[[#This Row],[DAY]]="","",IF(T_CALC[[#This Row],[DAY]]&gt;=I_MA_PER,IF(AND(T_CALC[[#This Row],[Value]]&gt;T_CALC[[#This Row],[WMA]],R168&lt;=S168),"Buy",IF(AND(T_CALC[[#This Row],[Value]]&lt;T_CALC[[#This Row],[WMA]],R168&gt;=S168),"Sell","")),NA()))</f>
        <v/>
      </c>
      <c r="U169" s="4">
        <f ca="1">IFERROR(IF(T_CALC[[#This Row],[Signal]]="Buy",T_CALC[[#This Row],[Value]],-10000),-10000)</f>
        <v>-10000</v>
      </c>
      <c r="V169" s="4">
        <f ca="1">IFERROR(IF(T_CALC[[#This Row],[Signal]]="Sell",T_CALC[[#This Row],[Value]],-10000),-10000)</f>
        <v>-10000</v>
      </c>
      <c r="X169">
        <v>166</v>
      </c>
      <c r="Y169" t="str">
        <f t="shared" si="5"/>
        <v/>
      </c>
    </row>
    <row r="170" spans="2:25" x14ac:dyDescent="0.2">
      <c r="B170">
        <v>167</v>
      </c>
      <c r="C170" vm="820">
        <f ca="1"/>
        <v>42692</v>
      </c>
      <c r="D170" vm="821">
        <f ca="1"/>
        <v>27686311</v>
      </c>
      <c r="E170" vm="782">
        <f ca="1"/>
        <v>60.78</v>
      </c>
      <c r="F170" vm="822">
        <f ca="1"/>
        <v>61.14</v>
      </c>
      <c r="G170" vm="823">
        <f ca="1"/>
        <v>60.3</v>
      </c>
      <c r="H170" vm="824">
        <f ca="1"/>
        <v>60.35</v>
      </c>
      <c r="K170">
        <f ca="1">IF(ROW(T_CALC[[#This Row],[DAY]])-ROW(T_CALC[[#Headers],[DAY]])&gt;C_N_TRADING_DAYS,"",ROW(T_CALC[[#This Row],[DAY]])-ROW(T_CALC[[#Headers],[DAY]]))</f>
        <v>167</v>
      </c>
      <c r="L170" s="2" cm="1" vm="820">
        <f t="array" aca="1" ref="L170" ca="1">IFERROR(IF(T_CALC[[#This Row],[DAY]]="","",IF(AND(T_CALC[[#This Row],[DAY]]=C_N_TRADING_DAYS,$L$1&gt;C_MAX_HIST_DT),$L$1,INDEX(_xlfn.ANCHORARRAY($C$3),T_CALC[[#This Row],[DAY]]+1,1))),NA())</f>
        <v>42692</v>
      </c>
      <c r="M170" cm="1" vm="782">
        <f t="array" aca="1" ref="M170" ca="1">IFERROR(IF(T_CALC[[#This Row],[DAY]]="","",IF(AND(T_CALC[[#This Row],[DAY]]=C_N_TRADING_DAYS,$L$1&gt;C_MAX_HIST_DT),$M$1,INDEX(_xlfn.ANCHORARRAY($C$3),T_CALC[[#This Row],[DAY]]+1,3))),NA())</f>
        <v>60.78</v>
      </c>
      <c r="N170" cm="1" vm="822">
        <f t="array" aca="1" ref="N170" ca="1">IFERROR(IF(T_CALC[[#This Row],[DAY]]="","",IF(AND(T_CALC[[#This Row],[DAY]]=C_N_TRADING_DAYS,$L$1&gt;C_MAX_HIST_DT),$N$1,INDEX(_xlfn.ANCHORARRAY($C$3),T_CALC[[#This Row],[DAY]]+1,4))),NA())</f>
        <v>61.14</v>
      </c>
      <c r="O170" cm="1" vm="823">
        <f t="array" aca="1" ref="O170" ca="1">IFERROR(IF(T_CALC[[#This Row],[DAY]]="","",IF(AND(T_CALC[[#This Row],[DAY]]=C_N_TRADING_DAYS,$L$1&gt;C_MAX_HIST_DT),$O$1,INDEX(_xlfn.ANCHORARRAY($C$3),T_CALC[[#This Row],[DAY]]+1,5))),NA())</f>
        <v>60.3</v>
      </c>
      <c r="P170" cm="1" vm="824">
        <f t="array" aca="1" ref="P170" ca="1">IFERROR(IF(T_CALC[[#This Row],[DAY]]="","",IF(AND(T_CALC[[#This Row],[DAY]]=C_N_TRADING_DAYS,$L$1&gt;C_MAX_HIST_DT),$P$1,INDEX(_xlfn.ANCHORARRAY($C$3),T_CALC[[#This Row],[DAY]]+1,6))),NA())</f>
        <v>60.35</v>
      </c>
      <c r="Q170" cm="1" vm="821">
        <f t="array" aca="1" ref="Q170" ca="1">IFERROR(IF(T_CALC[[#This Row],[DAY]]="","",IF(AND(T_CALC[[#This Row],[DAY]]=C_N_TRADING_DAYS,$L$1&gt;C_MAX_HIST_DT),$Q$1,INDEX(_xlfn.ANCHORARRAY($C$3),T_CALC[[#This Row],[DAY]]+1,2))),NA())</f>
        <v>27686311</v>
      </c>
      <c r="R170" s="4" vm="824">
        <f ca="1">IFERROR(IF(I_SRC="Open",T_CALC[[#This Row],[Open]],IF(I_SRC="High",T_CALC[[#This Row],[High]],IF(I_SRC="low",T_CALC[[#This Row],[Low]],IF(I_SRC="Volume",T_CALC[[#This Row],[VOLUME]],T_CALC[[#This Row],[Close]])))),"")</f>
        <v>60.35</v>
      </c>
      <c r="S170" cm="1">
        <f t="array" aca="1" ref="S170" ca="1">IF(T_CALC[[#This Row],[DAY]]="","",IF(T_CALC[[#This Row],[DAY]]&gt;=I_MA_PER,
ROUND(SUMPRODUCT(OFFSET($Y$4,0,0,I_MA_PER),OFFSET(T_CALC[[#This Row],[Value]],-(I_MA_PER-1),0,I_MA_PER))/C_DEN,2),NA()))</f>
        <v>58.96</v>
      </c>
      <c r="T170" s="4" t="str">
        <f ca="1">IF(T_CALC[[#This Row],[DAY]]="","",IF(T_CALC[[#This Row],[DAY]]&gt;=I_MA_PER,IF(AND(T_CALC[[#This Row],[Value]]&gt;T_CALC[[#This Row],[WMA]],R169&lt;=S169),"Buy",IF(AND(T_CALC[[#This Row],[Value]]&lt;T_CALC[[#This Row],[WMA]],R169&gt;=S169),"Sell","")),NA()))</f>
        <v/>
      </c>
      <c r="U170" s="4">
        <f ca="1">IFERROR(IF(T_CALC[[#This Row],[Signal]]="Buy",T_CALC[[#This Row],[Value]],-10000),-10000)</f>
        <v>-10000</v>
      </c>
      <c r="V170" s="4">
        <f ca="1">IFERROR(IF(T_CALC[[#This Row],[Signal]]="Sell",T_CALC[[#This Row],[Value]],-10000),-10000)</f>
        <v>-10000</v>
      </c>
      <c r="X170">
        <v>167</v>
      </c>
      <c r="Y170" t="str">
        <f t="shared" si="5"/>
        <v/>
      </c>
    </row>
    <row r="171" spans="2:25" x14ac:dyDescent="0.2">
      <c r="B171">
        <v>168</v>
      </c>
      <c r="C171" vm="825">
        <f ca="1"/>
        <v>42695</v>
      </c>
      <c r="D171" vm="826">
        <f ca="1"/>
        <v>19652595</v>
      </c>
      <c r="E171" vm="827">
        <f ca="1"/>
        <v>60.5</v>
      </c>
      <c r="F171" vm="828">
        <f ca="1"/>
        <v>60.97</v>
      </c>
      <c r="G171" vm="751">
        <f ca="1"/>
        <v>60.42</v>
      </c>
      <c r="H171" vm="829">
        <f ca="1"/>
        <v>60.86</v>
      </c>
      <c r="K171">
        <f ca="1">IF(ROW(T_CALC[[#This Row],[DAY]])-ROW(T_CALC[[#Headers],[DAY]])&gt;C_N_TRADING_DAYS,"",ROW(T_CALC[[#This Row],[DAY]])-ROW(T_CALC[[#Headers],[DAY]]))</f>
        <v>168</v>
      </c>
      <c r="L171" s="2" cm="1" vm="825">
        <f t="array" aca="1" ref="L171" ca="1">IFERROR(IF(T_CALC[[#This Row],[DAY]]="","",IF(AND(T_CALC[[#This Row],[DAY]]=C_N_TRADING_DAYS,$L$1&gt;C_MAX_HIST_DT),$L$1,INDEX(_xlfn.ANCHORARRAY($C$3),T_CALC[[#This Row],[DAY]]+1,1))),NA())</f>
        <v>42695</v>
      </c>
      <c r="M171" cm="1" vm="827">
        <f t="array" aca="1" ref="M171" ca="1">IFERROR(IF(T_CALC[[#This Row],[DAY]]="","",IF(AND(T_CALC[[#This Row],[DAY]]=C_N_TRADING_DAYS,$L$1&gt;C_MAX_HIST_DT),$M$1,INDEX(_xlfn.ANCHORARRAY($C$3),T_CALC[[#This Row],[DAY]]+1,3))),NA())</f>
        <v>60.5</v>
      </c>
      <c r="N171" cm="1" vm="828">
        <f t="array" aca="1" ref="N171" ca="1">IFERROR(IF(T_CALC[[#This Row],[DAY]]="","",IF(AND(T_CALC[[#This Row],[DAY]]=C_N_TRADING_DAYS,$L$1&gt;C_MAX_HIST_DT),$N$1,INDEX(_xlfn.ANCHORARRAY($C$3),T_CALC[[#This Row],[DAY]]+1,4))),NA())</f>
        <v>60.97</v>
      </c>
      <c r="O171" cm="1" vm="751">
        <f t="array" aca="1" ref="O171" ca="1">IFERROR(IF(T_CALC[[#This Row],[DAY]]="","",IF(AND(T_CALC[[#This Row],[DAY]]=C_N_TRADING_DAYS,$L$1&gt;C_MAX_HIST_DT),$O$1,INDEX(_xlfn.ANCHORARRAY($C$3),T_CALC[[#This Row],[DAY]]+1,5))),NA())</f>
        <v>60.42</v>
      </c>
      <c r="P171" cm="1" vm="829">
        <f t="array" aca="1" ref="P171" ca="1">IFERROR(IF(T_CALC[[#This Row],[DAY]]="","",IF(AND(T_CALC[[#This Row],[DAY]]=C_N_TRADING_DAYS,$L$1&gt;C_MAX_HIST_DT),$P$1,INDEX(_xlfn.ANCHORARRAY($C$3),T_CALC[[#This Row],[DAY]]+1,6))),NA())</f>
        <v>60.86</v>
      </c>
      <c r="Q171" cm="1" vm="826">
        <f t="array" aca="1" ref="Q171" ca="1">IFERROR(IF(T_CALC[[#This Row],[DAY]]="","",IF(AND(T_CALC[[#This Row],[DAY]]=C_N_TRADING_DAYS,$L$1&gt;C_MAX_HIST_DT),$Q$1,INDEX(_xlfn.ANCHORARRAY($C$3),T_CALC[[#This Row],[DAY]]+1,2))),NA())</f>
        <v>19652595</v>
      </c>
      <c r="R171" s="4" vm="829">
        <f ca="1">IFERROR(IF(I_SRC="Open",T_CALC[[#This Row],[Open]],IF(I_SRC="High",T_CALC[[#This Row],[High]],IF(I_SRC="low",T_CALC[[#This Row],[Low]],IF(I_SRC="Volume",T_CALC[[#This Row],[VOLUME]],T_CALC[[#This Row],[Close]])))),"")</f>
        <v>60.86</v>
      </c>
      <c r="S171" cm="1">
        <f t="array" aca="1" ref="S171" ca="1">IF(T_CALC[[#This Row],[DAY]]="","",IF(T_CALC[[#This Row],[DAY]]&gt;=I_MA_PER,
ROUND(SUMPRODUCT(OFFSET($Y$4,0,0,I_MA_PER),OFFSET(T_CALC[[#This Row],[Value]],-(I_MA_PER-1),0,I_MA_PER))/C_DEN,2),NA()))</f>
        <v>59.06</v>
      </c>
      <c r="T171" s="4" t="str">
        <f ca="1">IF(T_CALC[[#This Row],[DAY]]="","",IF(T_CALC[[#This Row],[DAY]]&gt;=I_MA_PER,IF(AND(T_CALC[[#This Row],[Value]]&gt;T_CALC[[#This Row],[WMA]],R170&lt;=S170),"Buy",IF(AND(T_CALC[[#This Row],[Value]]&lt;T_CALC[[#This Row],[WMA]],R170&gt;=S170),"Sell","")),NA()))</f>
        <v/>
      </c>
      <c r="U171" s="4">
        <f ca="1">IFERROR(IF(T_CALC[[#This Row],[Signal]]="Buy",T_CALC[[#This Row],[Value]],-10000),-10000)</f>
        <v>-10000</v>
      </c>
      <c r="V171" s="4">
        <f ca="1">IFERROR(IF(T_CALC[[#This Row],[Signal]]="Sell",T_CALC[[#This Row],[Value]],-10000),-10000)</f>
        <v>-10000</v>
      </c>
      <c r="X171">
        <v>168</v>
      </c>
      <c r="Y171" t="str">
        <f t="shared" si="5"/>
        <v/>
      </c>
    </row>
    <row r="172" spans="2:25" x14ac:dyDescent="0.2">
      <c r="B172" s="4">
        <v>169</v>
      </c>
      <c r="C172" vm="830">
        <f ca="1"/>
        <v>42696</v>
      </c>
      <c r="D172" vm="831">
        <f ca="1"/>
        <v>23206700</v>
      </c>
      <c r="E172" vm="832">
        <f ca="1"/>
        <v>60.98</v>
      </c>
      <c r="F172" vm="833">
        <f ca="1"/>
        <v>61.26</v>
      </c>
      <c r="G172" vm="834">
        <f ca="1"/>
        <v>60.805</v>
      </c>
      <c r="H172" vm="835">
        <f ca="1"/>
        <v>61.12</v>
      </c>
      <c r="K172">
        <f ca="1">IF(ROW(T_CALC[[#This Row],[DAY]])-ROW(T_CALC[[#Headers],[DAY]])&gt;C_N_TRADING_DAYS,"",ROW(T_CALC[[#This Row],[DAY]])-ROW(T_CALC[[#Headers],[DAY]]))</f>
        <v>169</v>
      </c>
      <c r="L172" s="2" cm="1" vm="830">
        <f t="array" aca="1" ref="L172" ca="1">IFERROR(IF(T_CALC[[#This Row],[DAY]]="","",IF(AND(T_CALC[[#This Row],[DAY]]=C_N_TRADING_DAYS,$L$1&gt;C_MAX_HIST_DT),$L$1,INDEX(_xlfn.ANCHORARRAY($C$3),T_CALC[[#This Row],[DAY]]+1,1))),NA())</f>
        <v>42696</v>
      </c>
      <c r="M172" cm="1" vm="832">
        <f t="array" aca="1" ref="M172" ca="1">IFERROR(IF(T_CALC[[#This Row],[DAY]]="","",IF(AND(T_CALC[[#This Row],[DAY]]=C_N_TRADING_DAYS,$L$1&gt;C_MAX_HIST_DT),$M$1,INDEX(_xlfn.ANCHORARRAY($C$3),T_CALC[[#This Row],[DAY]]+1,3))),NA())</f>
        <v>60.98</v>
      </c>
      <c r="N172" cm="1" vm="833">
        <f t="array" aca="1" ref="N172" ca="1">IFERROR(IF(T_CALC[[#This Row],[DAY]]="","",IF(AND(T_CALC[[#This Row],[DAY]]=C_N_TRADING_DAYS,$L$1&gt;C_MAX_HIST_DT),$N$1,INDEX(_xlfn.ANCHORARRAY($C$3),T_CALC[[#This Row],[DAY]]+1,4))),NA())</f>
        <v>61.26</v>
      </c>
      <c r="O172" cm="1" vm="834">
        <f t="array" aca="1" ref="O172" ca="1">IFERROR(IF(T_CALC[[#This Row],[DAY]]="","",IF(AND(T_CALC[[#This Row],[DAY]]=C_N_TRADING_DAYS,$L$1&gt;C_MAX_HIST_DT),$O$1,INDEX(_xlfn.ANCHORARRAY($C$3),T_CALC[[#This Row],[DAY]]+1,5))),NA())</f>
        <v>60.805</v>
      </c>
      <c r="P172" cm="1" vm="835">
        <f t="array" aca="1" ref="P172" ca="1">IFERROR(IF(T_CALC[[#This Row],[DAY]]="","",IF(AND(T_CALC[[#This Row],[DAY]]=C_N_TRADING_DAYS,$L$1&gt;C_MAX_HIST_DT),$P$1,INDEX(_xlfn.ANCHORARRAY($C$3),T_CALC[[#This Row],[DAY]]+1,6))),NA())</f>
        <v>61.12</v>
      </c>
      <c r="Q172" cm="1" vm="831">
        <f t="array" aca="1" ref="Q172" ca="1">IFERROR(IF(T_CALC[[#This Row],[DAY]]="","",IF(AND(T_CALC[[#This Row],[DAY]]=C_N_TRADING_DAYS,$L$1&gt;C_MAX_HIST_DT),$Q$1,INDEX(_xlfn.ANCHORARRAY($C$3),T_CALC[[#This Row],[DAY]]+1,2))),NA())</f>
        <v>23206700</v>
      </c>
      <c r="R172" s="4" vm="835">
        <f ca="1">IFERROR(IF(I_SRC="Open",T_CALC[[#This Row],[Open]],IF(I_SRC="High",T_CALC[[#This Row],[High]],IF(I_SRC="low",T_CALC[[#This Row],[Low]],IF(I_SRC="Volume",T_CALC[[#This Row],[VOLUME]],T_CALC[[#This Row],[Close]])))),"")</f>
        <v>61.12</v>
      </c>
      <c r="S172" cm="1">
        <f t="array" aca="1" ref="S172" ca="1">IF(T_CALC[[#This Row],[DAY]]="","",IF(T_CALC[[#This Row],[DAY]]&gt;=I_MA_PER,
ROUND(SUMPRODUCT(OFFSET($Y$4,0,0,I_MA_PER),OFFSET(T_CALC[[#This Row],[Value]],-(I_MA_PER-1),0,I_MA_PER))/C_DEN,2),NA()))</f>
        <v>59.16</v>
      </c>
      <c r="T172" s="4" t="str">
        <f ca="1">IF(T_CALC[[#This Row],[DAY]]="","",IF(T_CALC[[#This Row],[DAY]]&gt;=I_MA_PER,IF(AND(T_CALC[[#This Row],[Value]]&gt;T_CALC[[#This Row],[WMA]],R171&lt;=S171),"Buy",IF(AND(T_CALC[[#This Row],[Value]]&lt;T_CALC[[#This Row],[WMA]],R171&gt;=S171),"Sell","")),NA()))</f>
        <v/>
      </c>
      <c r="U172" s="4">
        <f ca="1">IFERROR(IF(T_CALC[[#This Row],[Signal]]="Buy",T_CALC[[#This Row],[Value]],-10000),-10000)</f>
        <v>-10000</v>
      </c>
      <c r="V172" s="4">
        <f ca="1">IFERROR(IF(T_CALC[[#This Row],[Signal]]="Sell",T_CALC[[#This Row],[Value]],-10000),-10000)</f>
        <v>-10000</v>
      </c>
      <c r="X172">
        <v>169</v>
      </c>
      <c r="Y172" t="str">
        <f t="shared" si="5"/>
        <v/>
      </c>
    </row>
    <row r="173" spans="2:25" x14ac:dyDescent="0.2">
      <c r="B173">
        <v>170</v>
      </c>
      <c r="C173" vm="836">
        <f ca="1"/>
        <v>42697</v>
      </c>
      <c r="D173" vm="837">
        <f ca="1"/>
        <v>21848913</v>
      </c>
      <c r="E173" vm="838">
        <f ca="1"/>
        <v>61.01</v>
      </c>
      <c r="F173" vm="839">
        <f ca="1"/>
        <v>61.1</v>
      </c>
      <c r="G173" vm="840">
        <f ca="1"/>
        <v>60.25</v>
      </c>
      <c r="H173" vm="841">
        <f ca="1"/>
        <v>60.4</v>
      </c>
      <c r="K173">
        <f ca="1">IF(ROW(T_CALC[[#This Row],[DAY]])-ROW(T_CALC[[#Headers],[DAY]])&gt;C_N_TRADING_DAYS,"",ROW(T_CALC[[#This Row],[DAY]])-ROW(T_CALC[[#Headers],[DAY]]))</f>
        <v>170</v>
      </c>
      <c r="L173" s="2" cm="1" vm="836">
        <f t="array" aca="1" ref="L173" ca="1">IFERROR(IF(T_CALC[[#This Row],[DAY]]="","",IF(AND(T_CALC[[#This Row],[DAY]]=C_N_TRADING_DAYS,$L$1&gt;C_MAX_HIST_DT),$L$1,INDEX(_xlfn.ANCHORARRAY($C$3),T_CALC[[#This Row],[DAY]]+1,1))),NA())</f>
        <v>42697</v>
      </c>
      <c r="M173" cm="1" vm="838">
        <f t="array" aca="1" ref="M173" ca="1">IFERROR(IF(T_CALC[[#This Row],[DAY]]="","",IF(AND(T_CALC[[#This Row],[DAY]]=C_N_TRADING_DAYS,$L$1&gt;C_MAX_HIST_DT),$M$1,INDEX(_xlfn.ANCHORARRAY($C$3),T_CALC[[#This Row],[DAY]]+1,3))),NA())</f>
        <v>61.01</v>
      </c>
      <c r="N173" cm="1" vm="839">
        <f t="array" aca="1" ref="N173" ca="1">IFERROR(IF(T_CALC[[#This Row],[DAY]]="","",IF(AND(T_CALC[[#This Row],[DAY]]=C_N_TRADING_DAYS,$L$1&gt;C_MAX_HIST_DT),$N$1,INDEX(_xlfn.ANCHORARRAY($C$3),T_CALC[[#This Row],[DAY]]+1,4))),NA())</f>
        <v>61.1</v>
      </c>
      <c r="O173" cm="1" vm="840">
        <f t="array" aca="1" ref="O173" ca="1">IFERROR(IF(T_CALC[[#This Row],[DAY]]="","",IF(AND(T_CALC[[#This Row],[DAY]]=C_N_TRADING_DAYS,$L$1&gt;C_MAX_HIST_DT),$O$1,INDEX(_xlfn.ANCHORARRAY($C$3),T_CALC[[#This Row],[DAY]]+1,5))),NA())</f>
        <v>60.25</v>
      </c>
      <c r="P173" cm="1" vm="841">
        <f t="array" aca="1" ref="P173" ca="1">IFERROR(IF(T_CALC[[#This Row],[DAY]]="","",IF(AND(T_CALC[[#This Row],[DAY]]=C_N_TRADING_DAYS,$L$1&gt;C_MAX_HIST_DT),$P$1,INDEX(_xlfn.ANCHORARRAY($C$3),T_CALC[[#This Row],[DAY]]+1,6))),NA())</f>
        <v>60.4</v>
      </c>
      <c r="Q173" cm="1" vm="837">
        <f t="array" aca="1" ref="Q173" ca="1">IFERROR(IF(T_CALC[[#This Row],[DAY]]="","",IF(AND(T_CALC[[#This Row],[DAY]]=C_N_TRADING_DAYS,$L$1&gt;C_MAX_HIST_DT),$Q$1,INDEX(_xlfn.ANCHORARRAY($C$3),T_CALC[[#This Row],[DAY]]+1,2))),NA())</f>
        <v>21848913</v>
      </c>
      <c r="R173" s="4" vm="841">
        <f ca="1">IFERROR(IF(I_SRC="Open",T_CALC[[#This Row],[Open]],IF(I_SRC="High",T_CALC[[#This Row],[High]],IF(I_SRC="low",T_CALC[[#This Row],[Low]],IF(I_SRC="Volume",T_CALC[[#This Row],[VOLUME]],T_CALC[[#This Row],[Close]])))),"")</f>
        <v>60.4</v>
      </c>
      <c r="S173" cm="1">
        <f t="array" aca="1" ref="S173" ca="1">IF(T_CALC[[#This Row],[DAY]]="","",IF(T_CALC[[#This Row],[DAY]]&gt;=I_MA_PER,
ROUND(SUMPRODUCT(OFFSET($Y$4,0,0,I_MA_PER),OFFSET(T_CALC[[#This Row],[Value]],-(I_MA_PER-1),0,I_MA_PER))/C_DEN,2),NA()))</f>
        <v>59.24</v>
      </c>
      <c r="T173" s="4" t="str">
        <f ca="1">IF(T_CALC[[#This Row],[DAY]]="","",IF(T_CALC[[#This Row],[DAY]]&gt;=I_MA_PER,IF(AND(T_CALC[[#This Row],[Value]]&gt;T_CALC[[#This Row],[WMA]],R172&lt;=S172),"Buy",IF(AND(T_CALC[[#This Row],[Value]]&lt;T_CALC[[#This Row],[WMA]],R172&gt;=S172),"Sell","")),NA()))</f>
        <v/>
      </c>
      <c r="U173" s="4">
        <f ca="1">IFERROR(IF(T_CALC[[#This Row],[Signal]]="Buy",T_CALC[[#This Row],[Value]],-10000),-10000)</f>
        <v>-10000</v>
      </c>
      <c r="V173" s="4">
        <f ca="1">IFERROR(IF(T_CALC[[#This Row],[Signal]]="Sell",T_CALC[[#This Row],[Value]],-10000),-10000)</f>
        <v>-10000</v>
      </c>
      <c r="X173">
        <v>170</v>
      </c>
      <c r="Y173" t="str">
        <f t="shared" si="5"/>
        <v/>
      </c>
    </row>
    <row r="174" spans="2:25" x14ac:dyDescent="0.2">
      <c r="B174">
        <v>171</v>
      </c>
      <c r="C174" vm="842">
        <f ca="1"/>
        <v>42699</v>
      </c>
      <c r="D174" vm="843">
        <f ca="1"/>
        <v>8409616</v>
      </c>
      <c r="E174" vm="823">
        <f ca="1"/>
        <v>60.3</v>
      </c>
      <c r="F174" vm="844">
        <f ca="1"/>
        <v>60.53</v>
      </c>
      <c r="G174" vm="845">
        <f ca="1"/>
        <v>60.13</v>
      </c>
      <c r="H174" vm="844">
        <f ca="1"/>
        <v>60.53</v>
      </c>
      <c r="K174">
        <f ca="1">IF(ROW(T_CALC[[#This Row],[DAY]])-ROW(T_CALC[[#Headers],[DAY]])&gt;C_N_TRADING_DAYS,"",ROW(T_CALC[[#This Row],[DAY]])-ROW(T_CALC[[#Headers],[DAY]]))</f>
        <v>171</v>
      </c>
      <c r="L174" s="2" cm="1" vm="842">
        <f t="array" aca="1" ref="L174" ca="1">IFERROR(IF(T_CALC[[#This Row],[DAY]]="","",IF(AND(T_CALC[[#This Row],[DAY]]=C_N_TRADING_DAYS,$L$1&gt;C_MAX_HIST_DT),$L$1,INDEX(_xlfn.ANCHORARRAY($C$3),T_CALC[[#This Row],[DAY]]+1,1))),NA())</f>
        <v>42699</v>
      </c>
      <c r="M174" cm="1" vm="823">
        <f t="array" aca="1" ref="M174" ca="1">IFERROR(IF(T_CALC[[#This Row],[DAY]]="","",IF(AND(T_CALC[[#This Row],[DAY]]=C_N_TRADING_DAYS,$L$1&gt;C_MAX_HIST_DT),$M$1,INDEX(_xlfn.ANCHORARRAY($C$3),T_CALC[[#This Row],[DAY]]+1,3))),NA())</f>
        <v>60.3</v>
      </c>
      <c r="N174" cm="1" vm="844">
        <f t="array" aca="1" ref="N174" ca="1">IFERROR(IF(T_CALC[[#This Row],[DAY]]="","",IF(AND(T_CALC[[#This Row],[DAY]]=C_N_TRADING_DAYS,$L$1&gt;C_MAX_HIST_DT),$N$1,INDEX(_xlfn.ANCHORARRAY($C$3),T_CALC[[#This Row],[DAY]]+1,4))),NA())</f>
        <v>60.53</v>
      </c>
      <c r="O174" cm="1" vm="845">
        <f t="array" aca="1" ref="O174" ca="1">IFERROR(IF(T_CALC[[#This Row],[DAY]]="","",IF(AND(T_CALC[[#This Row],[DAY]]=C_N_TRADING_DAYS,$L$1&gt;C_MAX_HIST_DT),$O$1,INDEX(_xlfn.ANCHORARRAY($C$3),T_CALC[[#This Row],[DAY]]+1,5))),NA())</f>
        <v>60.13</v>
      </c>
      <c r="P174" cm="1" vm="844">
        <f t="array" aca="1" ref="P174" ca="1">IFERROR(IF(T_CALC[[#This Row],[DAY]]="","",IF(AND(T_CALC[[#This Row],[DAY]]=C_N_TRADING_DAYS,$L$1&gt;C_MAX_HIST_DT),$P$1,INDEX(_xlfn.ANCHORARRAY($C$3),T_CALC[[#This Row],[DAY]]+1,6))),NA())</f>
        <v>60.53</v>
      </c>
      <c r="Q174" cm="1" vm="843">
        <f t="array" aca="1" ref="Q174" ca="1">IFERROR(IF(T_CALC[[#This Row],[DAY]]="","",IF(AND(T_CALC[[#This Row],[DAY]]=C_N_TRADING_DAYS,$L$1&gt;C_MAX_HIST_DT),$Q$1,INDEX(_xlfn.ANCHORARRAY($C$3),T_CALC[[#This Row],[DAY]]+1,2))),NA())</f>
        <v>8409616</v>
      </c>
      <c r="R174" s="4" vm="844">
        <f ca="1">IFERROR(IF(I_SRC="Open",T_CALC[[#This Row],[Open]],IF(I_SRC="High",T_CALC[[#This Row],[High]],IF(I_SRC="low",T_CALC[[#This Row],[Low]],IF(I_SRC="Volume",T_CALC[[#This Row],[VOLUME]],T_CALC[[#This Row],[Close]])))),"")</f>
        <v>60.53</v>
      </c>
      <c r="S174" cm="1">
        <f t="array" aca="1" ref="S174" ca="1">IF(T_CALC[[#This Row],[DAY]]="","",IF(T_CALC[[#This Row],[DAY]]&gt;=I_MA_PER,
ROUND(SUMPRODUCT(OFFSET($Y$4,0,0,I_MA_PER),OFFSET(T_CALC[[#This Row],[Value]],-(I_MA_PER-1),0,I_MA_PER))/C_DEN,2),NA()))</f>
        <v>59.31</v>
      </c>
      <c r="T174" s="4" t="str">
        <f ca="1">IF(T_CALC[[#This Row],[DAY]]="","",IF(T_CALC[[#This Row],[DAY]]&gt;=I_MA_PER,IF(AND(T_CALC[[#This Row],[Value]]&gt;T_CALC[[#This Row],[WMA]],R173&lt;=S173),"Buy",IF(AND(T_CALC[[#This Row],[Value]]&lt;T_CALC[[#This Row],[WMA]],R173&gt;=S173),"Sell","")),NA()))</f>
        <v/>
      </c>
      <c r="U174" s="4">
        <f ca="1">IFERROR(IF(T_CALC[[#This Row],[Signal]]="Buy",T_CALC[[#This Row],[Value]],-10000),-10000)</f>
        <v>-10000</v>
      </c>
      <c r="V174" s="4">
        <f ca="1">IFERROR(IF(T_CALC[[#This Row],[Signal]]="Sell",T_CALC[[#This Row],[Value]],-10000),-10000)</f>
        <v>-10000</v>
      </c>
      <c r="X174">
        <v>171</v>
      </c>
      <c r="Y174" t="str">
        <f t="shared" si="5"/>
        <v/>
      </c>
    </row>
    <row r="175" spans="2:25" x14ac:dyDescent="0.2">
      <c r="B175" s="4">
        <v>172</v>
      </c>
      <c r="C175" vm="846">
        <f ca="1"/>
        <v>42702</v>
      </c>
      <c r="D175" vm="847">
        <f ca="1"/>
        <v>20732619</v>
      </c>
      <c r="E175" vm="848">
        <f ca="1"/>
        <v>60.34</v>
      </c>
      <c r="F175" vm="849">
        <f ca="1"/>
        <v>61.02</v>
      </c>
      <c r="G175" vm="850">
        <f ca="1"/>
        <v>60.21</v>
      </c>
      <c r="H175" vm="738">
        <f ca="1"/>
        <v>60.61</v>
      </c>
      <c r="K175">
        <f ca="1">IF(ROW(T_CALC[[#This Row],[DAY]])-ROW(T_CALC[[#Headers],[DAY]])&gt;C_N_TRADING_DAYS,"",ROW(T_CALC[[#This Row],[DAY]])-ROW(T_CALC[[#Headers],[DAY]]))</f>
        <v>172</v>
      </c>
      <c r="L175" s="2" cm="1" vm="846">
        <f t="array" aca="1" ref="L175" ca="1">IFERROR(IF(T_CALC[[#This Row],[DAY]]="","",IF(AND(T_CALC[[#This Row],[DAY]]=C_N_TRADING_DAYS,$L$1&gt;C_MAX_HIST_DT),$L$1,INDEX(_xlfn.ANCHORARRAY($C$3),T_CALC[[#This Row],[DAY]]+1,1))),NA())</f>
        <v>42702</v>
      </c>
      <c r="M175" cm="1" vm="848">
        <f t="array" aca="1" ref="M175" ca="1">IFERROR(IF(T_CALC[[#This Row],[DAY]]="","",IF(AND(T_CALC[[#This Row],[DAY]]=C_N_TRADING_DAYS,$L$1&gt;C_MAX_HIST_DT),$M$1,INDEX(_xlfn.ANCHORARRAY($C$3),T_CALC[[#This Row],[DAY]]+1,3))),NA())</f>
        <v>60.34</v>
      </c>
      <c r="N175" cm="1" vm="849">
        <f t="array" aca="1" ref="N175" ca="1">IFERROR(IF(T_CALC[[#This Row],[DAY]]="","",IF(AND(T_CALC[[#This Row],[DAY]]=C_N_TRADING_DAYS,$L$1&gt;C_MAX_HIST_DT),$N$1,INDEX(_xlfn.ANCHORARRAY($C$3),T_CALC[[#This Row],[DAY]]+1,4))),NA())</f>
        <v>61.02</v>
      </c>
      <c r="O175" cm="1" vm="850">
        <f t="array" aca="1" ref="O175" ca="1">IFERROR(IF(T_CALC[[#This Row],[DAY]]="","",IF(AND(T_CALC[[#This Row],[DAY]]=C_N_TRADING_DAYS,$L$1&gt;C_MAX_HIST_DT),$O$1,INDEX(_xlfn.ANCHORARRAY($C$3),T_CALC[[#This Row],[DAY]]+1,5))),NA())</f>
        <v>60.21</v>
      </c>
      <c r="P175" cm="1" vm="738">
        <f t="array" aca="1" ref="P175" ca="1">IFERROR(IF(T_CALC[[#This Row],[DAY]]="","",IF(AND(T_CALC[[#This Row],[DAY]]=C_N_TRADING_DAYS,$L$1&gt;C_MAX_HIST_DT),$P$1,INDEX(_xlfn.ANCHORARRAY($C$3),T_CALC[[#This Row],[DAY]]+1,6))),NA())</f>
        <v>60.61</v>
      </c>
      <c r="Q175" cm="1" vm="847">
        <f t="array" aca="1" ref="Q175" ca="1">IFERROR(IF(T_CALC[[#This Row],[DAY]]="","",IF(AND(T_CALC[[#This Row],[DAY]]=C_N_TRADING_DAYS,$L$1&gt;C_MAX_HIST_DT),$Q$1,INDEX(_xlfn.ANCHORARRAY($C$3),T_CALC[[#This Row],[DAY]]+1,2))),NA())</f>
        <v>20732619</v>
      </c>
      <c r="R175" s="4" vm="738">
        <f ca="1">IFERROR(IF(I_SRC="Open",T_CALC[[#This Row],[Open]],IF(I_SRC="High",T_CALC[[#This Row],[High]],IF(I_SRC="low",T_CALC[[#This Row],[Low]],IF(I_SRC="Volume",T_CALC[[#This Row],[VOLUME]],T_CALC[[#This Row],[Close]])))),"")</f>
        <v>60.61</v>
      </c>
      <c r="S175" cm="1">
        <f t="array" aca="1" ref="S175" ca="1">IF(T_CALC[[#This Row],[DAY]]="","",IF(T_CALC[[#This Row],[DAY]]&gt;=I_MA_PER,
ROUND(SUMPRODUCT(OFFSET($Y$4,0,0,I_MA_PER),OFFSET(T_CALC[[#This Row],[Value]],-(I_MA_PER-1),0,I_MA_PER))/C_DEN,2),NA()))</f>
        <v>59.39</v>
      </c>
      <c r="T175" s="4" t="str">
        <f ca="1">IF(T_CALC[[#This Row],[DAY]]="","",IF(T_CALC[[#This Row],[DAY]]&gt;=I_MA_PER,IF(AND(T_CALC[[#This Row],[Value]]&gt;T_CALC[[#This Row],[WMA]],R174&lt;=S174),"Buy",IF(AND(T_CALC[[#This Row],[Value]]&lt;T_CALC[[#This Row],[WMA]],R174&gt;=S174),"Sell","")),NA()))</f>
        <v/>
      </c>
      <c r="U175" s="4">
        <f ca="1">IFERROR(IF(T_CALC[[#This Row],[Signal]]="Buy",T_CALC[[#This Row],[Value]],-10000),-10000)</f>
        <v>-10000</v>
      </c>
      <c r="V175" s="4">
        <f ca="1">IFERROR(IF(T_CALC[[#This Row],[Signal]]="Sell",T_CALC[[#This Row],[Value]],-10000),-10000)</f>
        <v>-10000</v>
      </c>
      <c r="X175">
        <v>172</v>
      </c>
      <c r="Y175" t="str">
        <f t="shared" si="5"/>
        <v/>
      </c>
    </row>
    <row r="176" spans="2:25" x14ac:dyDescent="0.2">
      <c r="B176">
        <v>173</v>
      </c>
      <c r="C176" vm="851">
        <f ca="1"/>
        <v>42703</v>
      </c>
      <c r="D176" vm="852">
        <f ca="1"/>
        <v>22366721</v>
      </c>
      <c r="E176" vm="853">
        <f ca="1"/>
        <v>60.65</v>
      </c>
      <c r="F176" vm="854">
        <f ca="1"/>
        <v>61.41</v>
      </c>
      <c r="G176" vm="745">
        <f ca="1"/>
        <v>60.52</v>
      </c>
      <c r="H176" vm="855">
        <f ca="1"/>
        <v>61.09</v>
      </c>
      <c r="K176">
        <f ca="1">IF(ROW(T_CALC[[#This Row],[DAY]])-ROW(T_CALC[[#Headers],[DAY]])&gt;C_N_TRADING_DAYS,"",ROW(T_CALC[[#This Row],[DAY]])-ROW(T_CALC[[#Headers],[DAY]]))</f>
        <v>173</v>
      </c>
      <c r="L176" s="2" cm="1" vm="851">
        <f t="array" aca="1" ref="L176" ca="1">IFERROR(IF(T_CALC[[#This Row],[DAY]]="","",IF(AND(T_CALC[[#This Row],[DAY]]=C_N_TRADING_DAYS,$L$1&gt;C_MAX_HIST_DT),$L$1,INDEX(_xlfn.ANCHORARRAY($C$3),T_CALC[[#This Row],[DAY]]+1,1))),NA())</f>
        <v>42703</v>
      </c>
      <c r="M176" cm="1" vm="853">
        <f t="array" aca="1" ref="M176" ca="1">IFERROR(IF(T_CALC[[#This Row],[DAY]]="","",IF(AND(T_CALC[[#This Row],[DAY]]=C_N_TRADING_DAYS,$L$1&gt;C_MAX_HIST_DT),$M$1,INDEX(_xlfn.ANCHORARRAY($C$3),T_CALC[[#This Row],[DAY]]+1,3))),NA())</f>
        <v>60.65</v>
      </c>
      <c r="N176" cm="1" vm="854">
        <f t="array" aca="1" ref="N176" ca="1">IFERROR(IF(T_CALC[[#This Row],[DAY]]="","",IF(AND(T_CALC[[#This Row],[DAY]]=C_N_TRADING_DAYS,$L$1&gt;C_MAX_HIST_DT),$N$1,INDEX(_xlfn.ANCHORARRAY($C$3),T_CALC[[#This Row],[DAY]]+1,4))),NA())</f>
        <v>61.41</v>
      </c>
      <c r="O176" cm="1" vm="745">
        <f t="array" aca="1" ref="O176" ca="1">IFERROR(IF(T_CALC[[#This Row],[DAY]]="","",IF(AND(T_CALC[[#This Row],[DAY]]=C_N_TRADING_DAYS,$L$1&gt;C_MAX_HIST_DT),$O$1,INDEX(_xlfn.ANCHORARRAY($C$3),T_CALC[[#This Row],[DAY]]+1,5))),NA())</f>
        <v>60.52</v>
      </c>
      <c r="P176" cm="1" vm="855">
        <f t="array" aca="1" ref="P176" ca="1">IFERROR(IF(T_CALC[[#This Row],[DAY]]="","",IF(AND(T_CALC[[#This Row],[DAY]]=C_N_TRADING_DAYS,$L$1&gt;C_MAX_HIST_DT),$P$1,INDEX(_xlfn.ANCHORARRAY($C$3),T_CALC[[#This Row],[DAY]]+1,6))),NA())</f>
        <v>61.09</v>
      </c>
      <c r="Q176" cm="1" vm="852">
        <f t="array" aca="1" ref="Q176" ca="1">IFERROR(IF(T_CALC[[#This Row],[DAY]]="","",IF(AND(T_CALC[[#This Row],[DAY]]=C_N_TRADING_DAYS,$L$1&gt;C_MAX_HIST_DT),$Q$1,INDEX(_xlfn.ANCHORARRAY($C$3),T_CALC[[#This Row],[DAY]]+1,2))),NA())</f>
        <v>22366721</v>
      </c>
      <c r="R176" s="4" vm="855">
        <f ca="1">IFERROR(IF(I_SRC="Open",T_CALC[[#This Row],[Open]],IF(I_SRC="High",T_CALC[[#This Row],[High]],IF(I_SRC="low",T_CALC[[#This Row],[Low]],IF(I_SRC="Volume",T_CALC[[#This Row],[VOLUME]],T_CALC[[#This Row],[Close]])))),"")</f>
        <v>61.09</v>
      </c>
      <c r="S176" cm="1">
        <f t="array" aca="1" ref="S176" ca="1">IF(T_CALC[[#This Row],[DAY]]="","",IF(T_CALC[[#This Row],[DAY]]&gt;=I_MA_PER,
ROUND(SUMPRODUCT(OFFSET($Y$4,0,0,I_MA_PER),OFFSET(T_CALC[[#This Row],[Value]],-(I_MA_PER-1),0,I_MA_PER))/C_DEN,2),NA()))</f>
        <v>59.48</v>
      </c>
      <c r="T176" s="4" t="str">
        <f ca="1">IF(T_CALC[[#This Row],[DAY]]="","",IF(T_CALC[[#This Row],[DAY]]&gt;=I_MA_PER,IF(AND(T_CALC[[#This Row],[Value]]&gt;T_CALC[[#This Row],[WMA]],R175&lt;=S175),"Buy",IF(AND(T_CALC[[#This Row],[Value]]&lt;T_CALC[[#This Row],[WMA]],R175&gt;=S175),"Sell","")),NA()))</f>
        <v/>
      </c>
      <c r="U176" s="4">
        <f ca="1">IFERROR(IF(T_CALC[[#This Row],[Signal]]="Buy",T_CALC[[#This Row],[Value]],-10000),-10000)</f>
        <v>-10000</v>
      </c>
      <c r="V176" s="4">
        <f ca="1">IFERROR(IF(T_CALC[[#This Row],[Signal]]="Sell",T_CALC[[#This Row],[Value]],-10000),-10000)</f>
        <v>-10000</v>
      </c>
      <c r="X176">
        <v>173</v>
      </c>
      <c r="Y176" t="str">
        <f t="shared" si="5"/>
        <v/>
      </c>
    </row>
    <row r="177" spans="2:25" x14ac:dyDescent="0.2">
      <c r="B177">
        <v>174</v>
      </c>
      <c r="C177" vm="856">
        <f ca="1"/>
        <v>42704</v>
      </c>
      <c r="D177" vm="857">
        <f ca="1"/>
        <v>34655435</v>
      </c>
      <c r="E177" vm="829">
        <f ca="1"/>
        <v>60.86</v>
      </c>
      <c r="F177" vm="858">
        <f ca="1"/>
        <v>61.18</v>
      </c>
      <c r="G177" vm="859">
        <f ca="1"/>
        <v>60.215000000000003</v>
      </c>
      <c r="H177" vm="860">
        <f ca="1"/>
        <v>60.26</v>
      </c>
      <c r="K177">
        <f ca="1">IF(ROW(T_CALC[[#This Row],[DAY]])-ROW(T_CALC[[#Headers],[DAY]])&gt;C_N_TRADING_DAYS,"",ROW(T_CALC[[#This Row],[DAY]])-ROW(T_CALC[[#Headers],[DAY]]))</f>
        <v>174</v>
      </c>
      <c r="L177" s="2" cm="1" vm="856">
        <f t="array" aca="1" ref="L177" ca="1">IFERROR(IF(T_CALC[[#This Row],[DAY]]="","",IF(AND(T_CALC[[#This Row],[DAY]]=C_N_TRADING_DAYS,$L$1&gt;C_MAX_HIST_DT),$L$1,INDEX(_xlfn.ANCHORARRAY($C$3),T_CALC[[#This Row],[DAY]]+1,1))),NA())</f>
        <v>42704</v>
      </c>
      <c r="M177" cm="1" vm="829">
        <f t="array" aca="1" ref="M177" ca="1">IFERROR(IF(T_CALC[[#This Row],[DAY]]="","",IF(AND(T_CALC[[#This Row],[DAY]]=C_N_TRADING_DAYS,$L$1&gt;C_MAX_HIST_DT),$M$1,INDEX(_xlfn.ANCHORARRAY($C$3),T_CALC[[#This Row],[DAY]]+1,3))),NA())</f>
        <v>60.86</v>
      </c>
      <c r="N177" cm="1" vm="858">
        <f t="array" aca="1" ref="N177" ca="1">IFERROR(IF(T_CALC[[#This Row],[DAY]]="","",IF(AND(T_CALC[[#This Row],[DAY]]=C_N_TRADING_DAYS,$L$1&gt;C_MAX_HIST_DT),$N$1,INDEX(_xlfn.ANCHORARRAY($C$3),T_CALC[[#This Row],[DAY]]+1,4))),NA())</f>
        <v>61.18</v>
      </c>
      <c r="O177" cm="1" vm="859">
        <f t="array" aca="1" ref="O177" ca="1">IFERROR(IF(T_CALC[[#This Row],[DAY]]="","",IF(AND(T_CALC[[#This Row],[DAY]]=C_N_TRADING_DAYS,$L$1&gt;C_MAX_HIST_DT),$O$1,INDEX(_xlfn.ANCHORARRAY($C$3),T_CALC[[#This Row],[DAY]]+1,5))),NA())</f>
        <v>60.215000000000003</v>
      </c>
      <c r="P177" cm="1" vm="860">
        <f t="array" aca="1" ref="P177" ca="1">IFERROR(IF(T_CALC[[#This Row],[DAY]]="","",IF(AND(T_CALC[[#This Row],[DAY]]=C_N_TRADING_DAYS,$L$1&gt;C_MAX_HIST_DT),$P$1,INDEX(_xlfn.ANCHORARRAY($C$3),T_CALC[[#This Row],[DAY]]+1,6))),NA())</f>
        <v>60.26</v>
      </c>
      <c r="Q177" cm="1" vm="857">
        <f t="array" aca="1" ref="Q177" ca="1">IFERROR(IF(T_CALC[[#This Row],[DAY]]="","",IF(AND(T_CALC[[#This Row],[DAY]]=C_N_TRADING_DAYS,$L$1&gt;C_MAX_HIST_DT),$Q$1,INDEX(_xlfn.ANCHORARRAY($C$3),T_CALC[[#This Row],[DAY]]+1,2))),NA())</f>
        <v>34655435</v>
      </c>
      <c r="R177" s="4" vm="860">
        <f ca="1">IFERROR(IF(I_SRC="Open",T_CALC[[#This Row],[Open]],IF(I_SRC="High",T_CALC[[#This Row],[High]],IF(I_SRC="low",T_CALC[[#This Row],[Low]],IF(I_SRC="Volume",T_CALC[[#This Row],[VOLUME]],T_CALC[[#This Row],[Close]])))),"")</f>
        <v>60.26</v>
      </c>
      <c r="S177" cm="1">
        <f t="array" aca="1" ref="S177" ca="1">IF(T_CALC[[#This Row],[DAY]]="","",IF(T_CALC[[#This Row],[DAY]]&gt;=I_MA_PER,
ROUND(SUMPRODUCT(OFFSET($Y$4,0,0,I_MA_PER),OFFSET(T_CALC[[#This Row],[Value]],-(I_MA_PER-1),0,I_MA_PER))/C_DEN,2),NA()))</f>
        <v>59.53</v>
      </c>
      <c r="T177" s="4" t="str">
        <f ca="1">IF(T_CALC[[#This Row],[DAY]]="","",IF(T_CALC[[#This Row],[DAY]]&gt;=I_MA_PER,IF(AND(T_CALC[[#This Row],[Value]]&gt;T_CALC[[#This Row],[WMA]],R176&lt;=S176),"Buy",IF(AND(T_CALC[[#This Row],[Value]]&lt;T_CALC[[#This Row],[WMA]],R176&gt;=S176),"Sell","")),NA()))</f>
        <v/>
      </c>
      <c r="U177" s="4">
        <f ca="1">IFERROR(IF(T_CALC[[#This Row],[Signal]]="Buy",T_CALC[[#This Row],[Value]],-10000),-10000)</f>
        <v>-10000</v>
      </c>
      <c r="V177" s="4">
        <f ca="1">IFERROR(IF(T_CALC[[#This Row],[Signal]]="Sell",T_CALC[[#This Row],[Value]],-10000),-10000)</f>
        <v>-10000</v>
      </c>
      <c r="X177">
        <v>174</v>
      </c>
      <c r="Y177" t="str">
        <f t="shared" si="5"/>
        <v/>
      </c>
    </row>
    <row r="178" spans="2:25" x14ac:dyDescent="0.2">
      <c r="B178" s="4">
        <v>175</v>
      </c>
      <c r="C178" vm="861">
        <f ca="1"/>
        <v>42705</v>
      </c>
      <c r="D178" vm="862">
        <f ca="1"/>
        <v>34542121</v>
      </c>
      <c r="E178" vm="863">
        <f ca="1"/>
        <v>60.11</v>
      </c>
      <c r="F178" vm="783">
        <f ca="1"/>
        <v>60.15</v>
      </c>
      <c r="G178" vm="864">
        <f ca="1"/>
        <v>58.935000000000002</v>
      </c>
      <c r="H178" vm="788">
        <f ca="1"/>
        <v>59.2</v>
      </c>
      <c r="K178">
        <f ca="1">IF(ROW(T_CALC[[#This Row],[DAY]])-ROW(T_CALC[[#Headers],[DAY]])&gt;C_N_TRADING_DAYS,"",ROW(T_CALC[[#This Row],[DAY]])-ROW(T_CALC[[#Headers],[DAY]]))</f>
        <v>175</v>
      </c>
      <c r="L178" s="2" cm="1" vm="861">
        <f t="array" aca="1" ref="L178" ca="1">IFERROR(IF(T_CALC[[#This Row],[DAY]]="","",IF(AND(T_CALC[[#This Row],[DAY]]=C_N_TRADING_DAYS,$L$1&gt;C_MAX_HIST_DT),$L$1,INDEX(_xlfn.ANCHORARRAY($C$3),T_CALC[[#This Row],[DAY]]+1,1))),NA())</f>
        <v>42705</v>
      </c>
      <c r="M178" cm="1" vm="863">
        <f t="array" aca="1" ref="M178" ca="1">IFERROR(IF(T_CALC[[#This Row],[DAY]]="","",IF(AND(T_CALC[[#This Row],[DAY]]=C_N_TRADING_DAYS,$L$1&gt;C_MAX_HIST_DT),$M$1,INDEX(_xlfn.ANCHORARRAY($C$3),T_CALC[[#This Row],[DAY]]+1,3))),NA())</f>
        <v>60.11</v>
      </c>
      <c r="N178" cm="1" vm="783">
        <f t="array" aca="1" ref="N178" ca="1">IFERROR(IF(T_CALC[[#This Row],[DAY]]="","",IF(AND(T_CALC[[#This Row],[DAY]]=C_N_TRADING_DAYS,$L$1&gt;C_MAX_HIST_DT),$N$1,INDEX(_xlfn.ANCHORARRAY($C$3),T_CALC[[#This Row],[DAY]]+1,4))),NA())</f>
        <v>60.15</v>
      </c>
      <c r="O178" cm="1" vm="864">
        <f t="array" aca="1" ref="O178" ca="1">IFERROR(IF(T_CALC[[#This Row],[DAY]]="","",IF(AND(T_CALC[[#This Row],[DAY]]=C_N_TRADING_DAYS,$L$1&gt;C_MAX_HIST_DT),$O$1,INDEX(_xlfn.ANCHORARRAY($C$3),T_CALC[[#This Row],[DAY]]+1,5))),NA())</f>
        <v>58.935000000000002</v>
      </c>
      <c r="P178" cm="1" vm="788">
        <f t="array" aca="1" ref="P178" ca="1">IFERROR(IF(T_CALC[[#This Row],[DAY]]="","",IF(AND(T_CALC[[#This Row],[DAY]]=C_N_TRADING_DAYS,$L$1&gt;C_MAX_HIST_DT),$P$1,INDEX(_xlfn.ANCHORARRAY($C$3),T_CALC[[#This Row],[DAY]]+1,6))),NA())</f>
        <v>59.2</v>
      </c>
      <c r="Q178" cm="1" vm="862">
        <f t="array" aca="1" ref="Q178" ca="1">IFERROR(IF(T_CALC[[#This Row],[DAY]]="","",IF(AND(T_CALC[[#This Row],[DAY]]=C_N_TRADING_DAYS,$L$1&gt;C_MAX_HIST_DT),$Q$1,INDEX(_xlfn.ANCHORARRAY($C$3),T_CALC[[#This Row],[DAY]]+1,2))),NA())</f>
        <v>34542121</v>
      </c>
      <c r="R178" s="4" vm="788">
        <f ca="1">IFERROR(IF(I_SRC="Open",T_CALC[[#This Row],[Open]],IF(I_SRC="High",T_CALC[[#This Row],[High]],IF(I_SRC="low",T_CALC[[#This Row],[Low]],IF(I_SRC="Volume",T_CALC[[#This Row],[VOLUME]],T_CALC[[#This Row],[Close]])))),"")</f>
        <v>59.2</v>
      </c>
      <c r="S178" cm="1">
        <f t="array" aca="1" ref="S178" ca="1">IF(T_CALC[[#This Row],[DAY]]="","",IF(T_CALC[[#This Row],[DAY]]&gt;=I_MA_PER,
ROUND(SUMPRODUCT(OFFSET($Y$4,0,0,I_MA_PER),OFFSET(T_CALC[[#This Row],[Value]],-(I_MA_PER-1),0,I_MA_PER))/C_DEN,2),NA()))</f>
        <v>59.54</v>
      </c>
      <c r="T178" s="4" t="str">
        <f ca="1">IF(T_CALC[[#This Row],[DAY]]="","",IF(T_CALC[[#This Row],[DAY]]&gt;=I_MA_PER,IF(AND(T_CALC[[#This Row],[Value]]&gt;T_CALC[[#This Row],[WMA]],R177&lt;=S177),"Buy",IF(AND(T_CALC[[#This Row],[Value]]&lt;T_CALC[[#This Row],[WMA]],R177&gt;=S177),"Sell","")),NA()))</f>
        <v>Sell</v>
      </c>
      <c r="U178" s="4">
        <f ca="1">IFERROR(IF(T_CALC[[#This Row],[Signal]]="Buy",T_CALC[[#This Row],[Value]],-10000),-10000)</f>
        <v>-10000</v>
      </c>
      <c r="V178" s="4" vm="788">
        <f ca="1">IFERROR(IF(T_CALC[[#This Row],[Signal]]="Sell",T_CALC[[#This Row],[Value]],-10000),-10000)</f>
        <v>59.2</v>
      </c>
      <c r="X178">
        <v>175</v>
      </c>
      <c r="Y178" t="str">
        <f t="shared" si="5"/>
        <v/>
      </c>
    </row>
    <row r="179" spans="2:25" x14ac:dyDescent="0.2">
      <c r="B179">
        <v>176</v>
      </c>
      <c r="C179" vm="865">
        <f ca="1"/>
        <v>42706</v>
      </c>
      <c r="D179" vm="866">
        <f ca="1"/>
        <v>25515665</v>
      </c>
      <c r="E179" vm="802">
        <f ca="1"/>
        <v>59.08</v>
      </c>
      <c r="F179" vm="867">
        <f ca="1"/>
        <v>59.47</v>
      </c>
      <c r="G179" vm="868">
        <f ca="1"/>
        <v>58.8</v>
      </c>
      <c r="H179" vm="757">
        <f ca="1"/>
        <v>59.25</v>
      </c>
      <c r="K179">
        <f ca="1">IF(ROW(T_CALC[[#This Row],[DAY]])-ROW(T_CALC[[#Headers],[DAY]])&gt;C_N_TRADING_DAYS,"",ROW(T_CALC[[#This Row],[DAY]])-ROW(T_CALC[[#Headers],[DAY]]))</f>
        <v>176</v>
      </c>
      <c r="L179" s="2" cm="1" vm="865">
        <f t="array" aca="1" ref="L179" ca="1">IFERROR(IF(T_CALC[[#This Row],[DAY]]="","",IF(AND(T_CALC[[#This Row],[DAY]]=C_N_TRADING_DAYS,$L$1&gt;C_MAX_HIST_DT),$L$1,INDEX(_xlfn.ANCHORARRAY($C$3),T_CALC[[#This Row],[DAY]]+1,1))),NA())</f>
        <v>42706</v>
      </c>
      <c r="M179" cm="1" vm="802">
        <f t="array" aca="1" ref="M179" ca="1">IFERROR(IF(T_CALC[[#This Row],[DAY]]="","",IF(AND(T_CALC[[#This Row],[DAY]]=C_N_TRADING_DAYS,$L$1&gt;C_MAX_HIST_DT),$M$1,INDEX(_xlfn.ANCHORARRAY($C$3),T_CALC[[#This Row],[DAY]]+1,3))),NA())</f>
        <v>59.08</v>
      </c>
      <c r="N179" cm="1" vm="867">
        <f t="array" aca="1" ref="N179" ca="1">IFERROR(IF(T_CALC[[#This Row],[DAY]]="","",IF(AND(T_CALC[[#This Row],[DAY]]=C_N_TRADING_DAYS,$L$1&gt;C_MAX_HIST_DT),$N$1,INDEX(_xlfn.ANCHORARRAY($C$3),T_CALC[[#This Row],[DAY]]+1,4))),NA())</f>
        <v>59.47</v>
      </c>
      <c r="O179" cm="1" vm="868">
        <f t="array" aca="1" ref="O179" ca="1">IFERROR(IF(T_CALC[[#This Row],[DAY]]="","",IF(AND(T_CALC[[#This Row],[DAY]]=C_N_TRADING_DAYS,$L$1&gt;C_MAX_HIST_DT),$O$1,INDEX(_xlfn.ANCHORARRAY($C$3),T_CALC[[#This Row],[DAY]]+1,5))),NA())</f>
        <v>58.8</v>
      </c>
      <c r="P179" cm="1" vm="757">
        <f t="array" aca="1" ref="P179" ca="1">IFERROR(IF(T_CALC[[#This Row],[DAY]]="","",IF(AND(T_CALC[[#This Row],[DAY]]=C_N_TRADING_DAYS,$L$1&gt;C_MAX_HIST_DT),$P$1,INDEX(_xlfn.ANCHORARRAY($C$3),T_CALC[[#This Row],[DAY]]+1,6))),NA())</f>
        <v>59.25</v>
      </c>
      <c r="Q179" cm="1" vm="866">
        <f t="array" aca="1" ref="Q179" ca="1">IFERROR(IF(T_CALC[[#This Row],[DAY]]="","",IF(AND(T_CALC[[#This Row],[DAY]]=C_N_TRADING_DAYS,$L$1&gt;C_MAX_HIST_DT),$Q$1,INDEX(_xlfn.ANCHORARRAY($C$3),T_CALC[[#This Row],[DAY]]+1,2))),NA())</f>
        <v>25515665</v>
      </c>
      <c r="R179" s="4" vm="757">
        <f ca="1">IFERROR(IF(I_SRC="Open",T_CALC[[#This Row],[Open]],IF(I_SRC="High",T_CALC[[#This Row],[High]],IF(I_SRC="low",T_CALC[[#This Row],[Low]],IF(I_SRC="Volume",T_CALC[[#This Row],[VOLUME]],T_CALC[[#This Row],[Close]])))),"")</f>
        <v>59.25</v>
      </c>
      <c r="S179" cm="1">
        <f t="array" aca="1" ref="S179" ca="1">IF(T_CALC[[#This Row],[DAY]]="","",IF(T_CALC[[#This Row],[DAY]]&gt;=I_MA_PER,
ROUND(SUMPRODUCT(OFFSET($Y$4,0,0,I_MA_PER),OFFSET(T_CALC[[#This Row],[Value]],-(I_MA_PER-1),0,I_MA_PER))/C_DEN,2),NA()))</f>
        <v>59.56</v>
      </c>
      <c r="T179" s="4" t="str">
        <f ca="1">IF(T_CALC[[#This Row],[DAY]]="","",IF(T_CALC[[#This Row],[DAY]]&gt;=I_MA_PER,IF(AND(T_CALC[[#This Row],[Value]]&gt;T_CALC[[#This Row],[WMA]],R178&lt;=S178),"Buy",IF(AND(T_CALC[[#This Row],[Value]]&lt;T_CALC[[#This Row],[WMA]],R178&gt;=S178),"Sell","")),NA()))</f>
        <v/>
      </c>
      <c r="U179" s="4">
        <f ca="1">IFERROR(IF(T_CALC[[#This Row],[Signal]]="Buy",T_CALC[[#This Row],[Value]],-10000),-10000)</f>
        <v>-10000</v>
      </c>
      <c r="V179" s="4">
        <f ca="1">IFERROR(IF(T_CALC[[#This Row],[Signal]]="Sell",T_CALC[[#This Row],[Value]],-10000),-10000)</f>
        <v>-10000</v>
      </c>
      <c r="X179">
        <v>176</v>
      </c>
      <c r="Y179" t="str">
        <f t="shared" si="5"/>
        <v/>
      </c>
    </row>
    <row r="180" spans="2:25" x14ac:dyDescent="0.2">
      <c r="B180">
        <v>177</v>
      </c>
      <c r="C180" vm="869">
        <f ca="1"/>
        <v>42709</v>
      </c>
      <c r="D180" vm="870">
        <f ca="1"/>
        <v>23552658</v>
      </c>
      <c r="E180" vm="871">
        <f ca="1"/>
        <v>59.7</v>
      </c>
      <c r="F180" vm="872">
        <f ca="1"/>
        <v>60.585000000000001</v>
      </c>
      <c r="G180" vm="873">
        <f ca="1"/>
        <v>59.56</v>
      </c>
      <c r="H180" vm="874">
        <f ca="1"/>
        <v>60.22</v>
      </c>
      <c r="K180">
        <f ca="1">IF(ROW(T_CALC[[#This Row],[DAY]])-ROW(T_CALC[[#Headers],[DAY]])&gt;C_N_TRADING_DAYS,"",ROW(T_CALC[[#This Row],[DAY]])-ROW(T_CALC[[#Headers],[DAY]]))</f>
        <v>177</v>
      </c>
      <c r="L180" s="2" cm="1" vm="869">
        <f t="array" aca="1" ref="L180" ca="1">IFERROR(IF(T_CALC[[#This Row],[DAY]]="","",IF(AND(T_CALC[[#This Row],[DAY]]=C_N_TRADING_DAYS,$L$1&gt;C_MAX_HIST_DT),$L$1,INDEX(_xlfn.ANCHORARRAY($C$3),T_CALC[[#This Row],[DAY]]+1,1))),NA())</f>
        <v>42709</v>
      </c>
      <c r="M180" cm="1" vm="871">
        <f t="array" aca="1" ref="M180" ca="1">IFERROR(IF(T_CALC[[#This Row],[DAY]]="","",IF(AND(T_CALC[[#This Row],[DAY]]=C_N_TRADING_DAYS,$L$1&gt;C_MAX_HIST_DT),$M$1,INDEX(_xlfn.ANCHORARRAY($C$3),T_CALC[[#This Row],[DAY]]+1,3))),NA())</f>
        <v>59.7</v>
      </c>
      <c r="N180" cm="1" vm="872">
        <f t="array" aca="1" ref="N180" ca="1">IFERROR(IF(T_CALC[[#This Row],[DAY]]="","",IF(AND(T_CALC[[#This Row],[DAY]]=C_N_TRADING_DAYS,$L$1&gt;C_MAX_HIST_DT),$N$1,INDEX(_xlfn.ANCHORARRAY($C$3),T_CALC[[#This Row],[DAY]]+1,4))),NA())</f>
        <v>60.585000000000001</v>
      </c>
      <c r="O180" cm="1" vm="873">
        <f t="array" aca="1" ref="O180" ca="1">IFERROR(IF(T_CALC[[#This Row],[DAY]]="","",IF(AND(T_CALC[[#This Row],[DAY]]=C_N_TRADING_DAYS,$L$1&gt;C_MAX_HIST_DT),$O$1,INDEX(_xlfn.ANCHORARRAY($C$3),T_CALC[[#This Row],[DAY]]+1,5))),NA())</f>
        <v>59.56</v>
      </c>
      <c r="P180" cm="1" vm="874">
        <f t="array" aca="1" ref="P180" ca="1">IFERROR(IF(T_CALC[[#This Row],[DAY]]="","",IF(AND(T_CALC[[#This Row],[DAY]]=C_N_TRADING_DAYS,$L$1&gt;C_MAX_HIST_DT),$P$1,INDEX(_xlfn.ANCHORARRAY($C$3),T_CALC[[#This Row],[DAY]]+1,6))),NA())</f>
        <v>60.22</v>
      </c>
      <c r="Q180" cm="1" vm="870">
        <f t="array" aca="1" ref="Q180" ca="1">IFERROR(IF(T_CALC[[#This Row],[DAY]]="","",IF(AND(T_CALC[[#This Row],[DAY]]=C_N_TRADING_DAYS,$L$1&gt;C_MAX_HIST_DT),$Q$1,INDEX(_xlfn.ANCHORARRAY($C$3),T_CALC[[#This Row],[DAY]]+1,2))),NA())</f>
        <v>23552658</v>
      </c>
      <c r="R180" s="4" vm="874">
        <f ca="1">IFERROR(IF(I_SRC="Open",T_CALC[[#This Row],[Open]],IF(I_SRC="High",T_CALC[[#This Row],[High]],IF(I_SRC="low",T_CALC[[#This Row],[Low]],IF(I_SRC="Volume",T_CALC[[#This Row],[VOLUME]],T_CALC[[#This Row],[Close]])))),"")</f>
        <v>60.22</v>
      </c>
      <c r="S180" cm="1">
        <f t="array" aca="1" ref="S180" ca="1">IF(T_CALC[[#This Row],[DAY]]="","",IF(T_CALC[[#This Row],[DAY]]&gt;=I_MA_PER,
ROUND(SUMPRODUCT(OFFSET($Y$4,0,0,I_MA_PER),OFFSET(T_CALC[[#This Row],[Value]],-(I_MA_PER-1),0,I_MA_PER))/C_DEN,2),NA()))</f>
        <v>59.61</v>
      </c>
      <c r="T180" s="4" t="str">
        <f ca="1">IF(T_CALC[[#This Row],[DAY]]="","",IF(T_CALC[[#This Row],[DAY]]&gt;=I_MA_PER,IF(AND(T_CALC[[#This Row],[Value]]&gt;T_CALC[[#This Row],[WMA]],R179&lt;=S179),"Buy",IF(AND(T_CALC[[#This Row],[Value]]&lt;T_CALC[[#This Row],[WMA]],R179&gt;=S179),"Sell","")),NA()))</f>
        <v>Buy</v>
      </c>
      <c r="U180" s="4" vm="874">
        <f ca="1">IFERROR(IF(T_CALC[[#This Row],[Signal]]="Buy",T_CALC[[#This Row],[Value]],-10000),-10000)</f>
        <v>60.22</v>
      </c>
      <c r="V180" s="4">
        <f ca="1">IFERROR(IF(T_CALC[[#This Row],[Signal]]="Sell",T_CALC[[#This Row],[Value]],-10000),-10000)</f>
        <v>-10000</v>
      </c>
      <c r="X180">
        <v>177</v>
      </c>
      <c r="Y180" t="str">
        <f t="shared" si="5"/>
        <v/>
      </c>
    </row>
    <row r="181" spans="2:25" x14ac:dyDescent="0.2">
      <c r="B181" s="4">
        <v>178</v>
      </c>
      <c r="C181" vm="875">
        <f ca="1"/>
        <v>42710</v>
      </c>
      <c r="D181" vm="876">
        <f ca="1"/>
        <v>19907035</v>
      </c>
      <c r="E181" vm="877">
        <f ca="1"/>
        <v>60.43</v>
      </c>
      <c r="F181" vm="878">
        <f ca="1"/>
        <v>60.46</v>
      </c>
      <c r="G181" vm="758">
        <f ca="1"/>
        <v>59.8</v>
      </c>
      <c r="H181" vm="879">
        <f ca="1"/>
        <v>59.95</v>
      </c>
      <c r="K181">
        <f ca="1">IF(ROW(T_CALC[[#This Row],[DAY]])-ROW(T_CALC[[#Headers],[DAY]])&gt;C_N_TRADING_DAYS,"",ROW(T_CALC[[#This Row],[DAY]])-ROW(T_CALC[[#Headers],[DAY]]))</f>
        <v>178</v>
      </c>
      <c r="L181" s="2" cm="1" vm="875">
        <f t="array" aca="1" ref="L181" ca="1">IFERROR(IF(T_CALC[[#This Row],[DAY]]="","",IF(AND(T_CALC[[#This Row],[DAY]]=C_N_TRADING_DAYS,$L$1&gt;C_MAX_HIST_DT),$L$1,INDEX(_xlfn.ANCHORARRAY($C$3),T_CALC[[#This Row],[DAY]]+1,1))),NA())</f>
        <v>42710</v>
      </c>
      <c r="M181" cm="1" vm="877">
        <f t="array" aca="1" ref="M181" ca="1">IFERROR(IF(T_CALC[[#This Row],[DAY]]="","",IF(AND(T_CALC[[#This Row],[DAY]]=C_N_TRADING_DAYS,$L$1&gt;C_MAX_HIST_DT),$M$1,INDEX(_xlfn.ANCHORARRAY($C$3),T_CALC[[#This Row],[DAY]]+1,3))),NA())</f>
        <v>60.43</v>
      </c>
      <c r="N181" cm="1" vm="878">
        <f t="array" aca="1" ref="N181" ca="1">IFERROR(IF(T_CALC[[#This Row],[DAY]]="","",IF(AND(T_CALC[[#This Row],[DAY]]=C_N_TRADING_DAYS,$L$1&gt;C_MAX_HIST_DT),$N$1,INDEX(_xlfn.ANCHORARRAY($C$3),T_CALC[[#This Row],[DAY]]+1,4))),NA())</f>
        <v>60.46</v>
      </c>
      <c r="O181" cm="1" vm="758">
        <f t="array" aca="1" ref="O181" ca="1">IFERROR(IF(T_CALC[[#This Row],[DAY]]="","",IF(AND(T_CALC[[#This Row],[DAY]]=C_N_TRADING_DAYS,$L$1&gt;C_MAX_HIST_DT),$O$1,INDEX(_xlfn.ANCHORARRAY($C$3),T_CALC[[#This Row],[DAY]]+1,5))),NA())</f>
        <v>59.8</v>
      </c>
      <c r="P181" cm="1" vm="879">
        <f t="array" aca="1" ref="P181" ca="1">IFERROR(IF(T_CALC[[#This Row],[DAY]]="","",IF(AND(T_CALC[[#This Row],[DAY]]=C_N_TRADING_DAYS,$L$1&gt;C_MAX_HIST_DT),$P$1,INDEX(_xlfn.ANCHORARRAY($C$3),T_CALC[[#This Row],[DAY]]+1,6))),NA())</f>
        <v>59.95</v>
      </c>
      <c r="Q181" cm="1" vm="876">
        <f t="array" aca="1" ref="Q181" ca="1">IFERROR(IF(T_CALC[[#This Row],[DAY]]="","",IF(AND(T_CALC[[#This Row],[DAY]]=C_N_TRADING_DAYS,$L$1&gt;C_MAX_HIST_DT),$Q$1,INDEX(_xlfn.ANCHORARRAY($C$3),T_CALC[[#This Row],[DAY]]+1,2))),NA())</f>
        <v>19907035</v>
      </c>
      <c r="R181" s="4" vm="879">
        <f ca="1">IFERROR(IF(I_SRC="Open",T_CALC[[#This Row],[Open]],IF(I_SRC="High",T_CALC[[#This Row],[High]],IF(I_SRC="low",T_CALC[[#This Row],[Low]],IF(I_SRC="Volume",T_CALC[[#This Row],[VOLUME]],T_CALC[[#This Row],[Close]])))),"")</f>
        <v>59.95</v>
      </c>
      <c r="S181" cm="1">
        <f t="array" aca="1" ref="S181" ca="1">IF(T_CALC[[#This Row],[DAY]]="","",IF(T_CALC[[#This Row],[DAY]]&gt;=I_MA_PER,
ROUND(SUMPRODUCT(OFFSET($Y$4,0,0,I_MA_PER),OFFSET(T_CALC[[#This Row],[Value]],-(I_MA_PER-1),0,I_MA_PER))/C_DEN,2),NA()))</f>
        <v>59.64</v>
      </c>
      <c r="T181" s="4" t="str">
        <f ca="1">IF(T_CALC[[#This Row],[DAY]]="","",IF(T_CALC[[#This Row],[DAY]]&gt;=I_MA_PER,IF(AND(T_CALC[[#This Row],[Value]]&gt;T_CALC[[#This Row],[WMA]],R180&lt;=S180),"Buy",IF(AND(T_CALC[[#This Row],[Value]]&lt;T_CALC[[#This Row],[WMA]],R180&gt;=S180),"Sell","")),NA()))</f>
        <v/>
      </c>
      <c r="U181" s="4">
        <f ca="1">IFERROR(IF(T_CALC[[#This Row],[Signal]]="Buy",T_CALC[[#This Row],[Value]],-10000),-10000)</f>
        <v>-10000</v>
      </c>
      <c r="V181" s="4">
        <f ca="1">IFERROR(IF(T_CALC[[#This Row],[Signal]]="Sell",T_CALC[[#This Row],[Value]],-10000),-10000)</f>
        <v>-10000</v>
      </c>
      <c r="X181">
        <v>178</v>
      </c>
      <c r="Y181" t="str">
        <f t="shared" si="5"/>
        <v/>
      </c>
    </row>
    <row r="182" spans="2:25" x14ac:dyDescent="0.2">
      <c r="B182">
        <v>179</v>
      </c>
      <c r="C182" vm="880">
        <f ca="1"/>
        <v>42711</v>
      </c>
      <c r="D182" vm="881">
        <f ca="1"/>
        <v>30808969</v>
      </c>
      <c r="E182" vm="744">
        <f ca="1"/>
        <v>60.01</v>
      </c>
      <c r="F182" vm="882">
        <f ca="1"/>
        <v>61.38</v>
      </c>
      <c r="G182" vm="758">
        <f ca="1"/>
        <v>59.8</v>
      </c>
      <c r="H182" vm="883">
        <f ca="1"/>
        <v>61.37</v>
      </c>
      <c r="K182">
        <f ca="1">IF(ROW(T_CALC[[#This Row],[DAY]])-ROW(T_CALC[[#Headers],[DAY]])&gt;C_N_TRADING_DAYS,"",ROW(T_CALC[[#This Row],[DAY]])-ROW(T_CALC[[#Headers],[DAY]]))</f>
        <v>179</v>
      </c>
      <c r="L182" s="2" cm="1" vm="880">
        <f t="array" aca="1" ref="L182" ca="1">IFERROR(IF(T_CALC[[#This Row],[DAY]]="","",IF(AND(T_CALC[[#This Row],[DAY]]=C_N_TRADING_DAYS,$L$1&gt;C_MAX_HIST_DT),$L$1,INDEX(_xlfn.ANCHORARRAY($C$3),T_CALC[[#This Row],[DAY]]+1,1))),NA())</f>
        <v>42711</v>
      </c>
      <c r="M182" cm="1" vm="744">
        <f t="array" aca="1" ref="M182" ca="1">IFERROR(IF(T_CALC[[#This Row],[DAY]]="","",IF(AND(T_CALC[[#This Row],[DAY]]=C_N_TRADING_DAYS,$L$1&gt;C_MAX_HIST_DT),$M$1,INDEX(_xlfn.ANCHORARRAY($C$3),T_CALC[[#This Row],[DAY]]+1,3))),NA())</f>
        <v>60.01</v>
      </c>
      <c r="N182" cm="1" vm="882">
        <f t="array" aca="1" ref="N182" ca="1">IFERROR(IF(T_CALC[[#This Row],[DAY]]="","",IF(AND(T_CALC[[#This Row],[DAY]]=C_N_TRADING_DAYS,$L$1&gt;C_MAX_HIST_DT),$N$1,INDEX(_xlfn.ANCHORARRAY($C$3),T_CALC[[#This Row],[DAY]]+1,4))),NA())</f>
        <v>61.38</v>
      </c>
      <c r="O182" cm="1" vm="758">
        <f t="array" aca="1" ref="O182" ca="1">IFERROR(IF(T_CALC[[#This Row],[DAY]]="","",IF(AND(T_CALC[[#This Row],[DAY]]=C_N_TRADING_DAYS,$L$1&gt;C_MAX_HIST_DT),$O$1,INDEX(_xlfn.ANCHORARRAY($C$3),T_CALC[[#This Row],[DAY]]+1,5))),NA())</f>
        <v>59.8</v>
      </c>
      <c r="P182" cm="1" vm="883">
        <f t="array" aca="1" ref="P182" ca="1">IFERROR(IF(T_CALC[[#This Row],[DAY]]="","",IF(AND(T_CALC[[#This Row],[DAY]]=C_N_TRADING_DAYS,$L$1&gt;C_MAX_HIST_DT),$P$1,INDEX(_xlfn.ANCHORARRAY($C$3),T_CALC[[#This Row],[DAY]]+1,6))),NA())</f>
        <v>61.37</v>
      </c>
      <c r="Q182" cm="1" vm="881">
        <f t="array" aca="1" ref="Q182" ca="1">IFERROR(IF(T_CALC[[#This Row],[DAY]]="","",IF(AND(T_CALC[[#This Row],[DAY]]=C_N_TRADING_DAYS,$L$1&gt;C_MAX_HIST_DT),$Q$1,INDEX(_xlfn.ANCHORARRAY($C$3),T_CALC[[#This Row],[DAY]]+1,2))),NA())</f>
        <v>30808969</v>
      </c>
      <c r="R182" s="4" vm="883">
        <f ca="1">IFERROR(IF(I_SRC="Open",T_CALC[[#This Row],[Open]],IF(I_SRC="High",T_CALC[[#This Row],[High]],IF(I_SRC="low",T_CALC[[#This Row],[Low]],IF(I_SRC="Volume",T_CALC[[#This Row],[VOLUME]],T_CALC[[#This Row],[Close]])))),"")</f>
        <v>61.37</v>
      </c>
      <c r="S182" cm="1">
        <f t="array" aca="1" ref="S182" ca="1">IF(T_CALC[[#This Row],[DAY]]="","",IF(T_CALC[[#This Row],[DAY]]&gt;=I_MA_PER,
ROUND(SUMPRODUCT(OFFSET($Y$4,0,0,I_MA_PER),OFFSET(T_CALC[[#This Row],[Value]],-(I_MA_PER-1),0,I_MA_PER))/C_DEN,2),NA()))</f>
        <v>59.73</v>
      </c>
      <c r="T182" s="4" t="str">
        <f ca="1">IF(T_CALC[[#This Row],[DAY]]="","",IF(T_CALC[[#This Row],[DAY]]&gt;=I_MA_PER,IF(AND(T_CALC[[#This Row],[Value]]&gt;T_CALC[[#This Row],[WMA]],R181&lt;=S181),"Buy",IF(AND(T_CALC[[#This Row],[Value]]&lt;T_CALC[[#This Row],[WMA]],R181&gt;=S181),"Sell","")),NA()))</f>
        <v/>
      </c>
      <c r="U182" s="4">
        <f ca="1">IFERROR(IF(T_CALC[[#This Row],[Signal]]="Buy",T_CALC[[#This Row],[Value]],-10000),-10000)</f>
        <v>-10000</v>
      </c>
      <c r="V182" s="4">
        <f ca="1">IFERROR(IF(T_CALC[[#This Row],[Signal]]="Sell",T_CALC[[#This Row],[Value]],-10000),-10000)</f>
        <v>-10000</v>
      </c>
      <c r="X182">
        <v>179</v>
      </c>
      <c r="Y182" t="str">
        <f t="shared" si="5"/>
        <v/>
      </c>
    </row>
    <row r="183" spans="2:25" x14ac:dyDescent="0.2">
      <c r="B183">
        <v>180</v>
      </c>
      <c r="C183" vm="884">
        <f ca="1"/>
        <v>42712</v>
      </c>
      <c r="D183" vm="885">
        <f ca="1"/>
        <v>21220753</v>
      </c>
      <c r="E183" vm="886">
        <f ca="1"/>
        <v>61.3</v>
      </c>
      <c r="F183" vm="887">
        <f ca="1"/>
        <v>61.58</v>
      </c>
      <c r="G183" vm="888">
        <f ca="1"/>
        <v>60.84</v>
      </c>
      <c r="H183" vm="838">
        <f ca="1"/>
        <v>61.01</v>
      </c>
      <c r="K183">
        <f ca="1">IF(ROW(T_CALC[[#This Row],[DAY]])-ROW(T_CALC[[#Headers],[DAY]])&gt;C_N_TRADING_DAYS,"",ROW(T_CALC[[#This Row],[DAY]])-ROW(T_CALC[[#Headers],[DAY]]))</f>
        <v>180</v>
      </c>
      <c r="L183" s="2" cm="1" vm="884">
        <f t="array" aca="1" ref="L183" ca="1">IFERROR(IF(T_CALC[[#This Row],[DAY]]="","",IF(AND(T_CALC[[#This Row],[DAY]]=C_N_TRADING_DAYS,$L$1&gt;C_MAX_HIST_DT),$L$1,INDEX(_xlfn.ANCHORARRAY($C$3),T_CALC[[#This Row],[DAY]]+1,1))),NA())</f>
        <v>42712</v>
      </c>
      <c r="M183" cm="1" vm="886">
        <f t="array" aca="1" ref="M183" ca="1">IFERROR(IF(T_CALC[[#This Row],[DAY]]="","",IF(AND(T_CALC[[#This Row],[DAY]]=C_N_TRADING_DAYS,$L$1&gt;C_MAX_HIST_DT),$M$1,INDEX(_xlfn.ANCHORARRAY($C$3),T_CALC[[#This Row],[DAY]]+1,3))),NA())</f>
        <v>61.3</v>
      </c>
      <c r="N183" cm="1" vm="887">
        <f t="array" aca="1" ref="N183" ca="1">IFERROR(IF(T_CALC[[#This Row],[DAY]]="","",IF(AND(T_CALC[[#This Row],[DAY]]=C_N_TRADING_DAYS,$L$1&gt;C_MAX_HIST_DT),$N$1,INDEX(_xlfn.ANCHORARRAY($C$3),T_CALC[[#This Row],[DAY]]+1,4))),NA())</f>
        <v>61.58</v>
      </c>
      <c r="O183" cm="1" vm="888">
        <f t="array" aca="1" ref="O183" ca="1">IFERROR(IF(T_CALC[[#This Row],[DAY]]="","",IF(AND(T_CALC[[#This Row],[DAY]]=C_N_TRADING_DAYS,$L$1&gt;C_MAX_HIST_DT),$O$1,INDEX(_xlfn.ANCHORARRAY($C$3),T_CALC[[#This Row],[DAY]]+1,5))),NA())</f>
        <v>60.84</v>
      </c>
      <c r="P183" cm="1" vm="838">
        <f t="array" aca="1" ref="P183" ca="1">IFERROR(IF(T_CALC[[#This Row],[DAY]]="","",IF(AND(T_CALC[[#This Row],[DAY]]=C_N_TRADING_DAYS,$L$1&gt;C_MAX_HIST_DT),$P$1,INDEX(_xlfn.ANCHORARRAY($C$3),T_CALC[[#This Row],[DAY]]+1,6))),NA())</f>
        <v>61.01</v>
      </c>
      <c r="Q183" cm="1" vm="885">
        <f t="array" aca="1" ref="Q183" ca="1">IFERROR(IF(T_CALC[[#This Row],[DAY]]="","",IF(AND(T_CALC[[#This Row],[DAY]]=C_N_TRADING_DAYS,$L$1&gt;C_MAX_HIST_DT),$Q$1,INDEX(_xlfn.ANCHORARRAY($C$3),T_CALC[[#This Row],[DAY]]+1,2))),NA())</f>
        <v>21220753</v>
      </c>
      <c r="R183" s="4" vm="838">
        <f ca="1">IFERROR(IF(I_SRC="Open",T_CALC[[#This Row],[Open]],IF(I_SRC="High",T_CALC[[#This Row],[High]],IF(I_SRC="low",T_CALC[[#This Row],[Low]],IF(I_SRC="Volume",T_CALC[[#This Row],[VOLUME]],T_CALC[[#This Row],[Close]])))),"")</f>
        <v>61.01</v>
      </c>
      <c r="S183" cm="1">
        <f t="array" aca="1" ref="S183" ca="1">IF(T_CALC[[#This Row],[DAY]]="","",IF(T_CALC[[#This Row],[DAY]]&gt;=I_MA_PER,
ROUND(SUMPRODUCT(OFFSET($Y$4,0,0,I_MA_PER),OFFSET(T_CALC[[#This Row],[Value]],-(I_MA_PER-1),0,I_MA_PER))/C_DEN,2),NA()))</f>
        <v>59.8</v>
      </c>
      <c r="T183" s="4" t="str">
        <f ca="1">IF(T_CALC[[#This Row],[DAY]]="","",IF(T_CALC[[#This Row],[DAY]]&gt;=I_MA_PER,IF(AND(T_CALC[[#This Row],[Value]]&gt;T_CALC[[#This Row],[WMA]],R182&lt;=S182),"Buy",IF(AND(T_CALC[[#This Row],[Value]]&lt;T_CALC[[#This Row],[WMA]],R182&gt;=S182),"Sell","")),NA()))</f>
        <v/>
      </c>
      <c r="U183" s="4">
        <f ca="1">IFERROR(IF(T_CALC[[#This Row],[Signal]]="Buy",T_CALC[[#This Row],[Value]],-10000),-10000)</f>
        <v>-10000</v>
      </c>
      <c r="V183" s="4">
        <f ca="1">IFERROR(IF(T_CALC[[#This Row],[Signal]]="Sell",T_CALC[[#This Row],[Value]],-10000),-10000)</f>
        <v>-10000</v>
      </c>
      <c r="X183">
        <v>180</v>
      </c>
      <c r="Y183" t="str">
        <f t="shared" si="5"/>
        <v/>
      </c>
    </row>
    <row r="184" spans="2:25" x14ac:dyDescent="0.2">
      <c r="B184" s="4">
        <v>181</v>
      </c>
      <c r="C184" vm="889">
        <f ca="1"/>
        <v>42713</v>
      </c>
      <c r="D184" vm="890">
        <f ca="1"/>
        <v>27349356</v>
      </c>
      <c r="E184" vm="858">
        <f ca="1"/>
        <v>61.18</v>
      </c>
      <c r="F184" vm="891">
        <f ca="1"/>
        <v>61.99</v>
      </c>
      <c r="G184" vm="892">
        <f ca="1"/>
        <v>61.125</v>
      </c>
      <c r="H184" vm="893">
        <f ca="1"/>
        <v>61.97</v>
      </c>
      <c r="K184">
        <f ca="1">IF(ROW(T_CALC[[#This Row],[DAY]])-ROW(T_CALC[[#Headers],[DAY]])&gt;C_N_TRADING_DAYS,"",ROW(T_CALC[[#This Row],[DAY]])-ROW(T_CALC[[#Headers],[DAY]]))</f>
        <v>181</v>
      </c>
      <c r="L184" s="2" cm="1" vm="889">
        <f t="array" aca="1" ref="L184" ca="1">IFERROR(IF(T_CALC[[#This Row],[DAY]]="","",IF(AND(T_CALC[[#This Row],[DAY]]=C_N_TRADING_DAYS,$L$1&gt;C_MAX_HIST_DT),$L$1,INDEX(_xlfn.ANCHORARRAY($C$3),T_CALC[[#This Row],[DAY]]+1,1))),NA())</f>
        <v>42713</v>
      </c>
      <c r="M184" cm="1" vm="858">
        <f t="array" aca="1" ref="M184" ca="1">IFERROR(IF(T_CALC[[#This Row],[DAY]]="","",IF(AND(T_CALC[[#This Row],[DAY]]=C_N_TRADING_DAYS,$L$1&gt;C_MAX_HIST_DT),$M$1,INDEX(_xlfn.ANCHORARRAY($C$3),T_CALC[[#This Row],[DAY]]+1,3))),NA())</f>
        <v>61.18</v>
      </c>
      <c r="N184" cm="1" vm="891">
        <f t="array" aca="1" ref="N184" ca="1">IFERROR(IF(T_CALC[[#This Row],[DAY]]="","",IF(AND(T_CALC[[#This Row],[DAY]]=C_N_TRADING_DAYS,$L$1&gt;C_MAX_HIST_DT),$N$1,INDEX(_xlfn.ANCHORARRAY($C$3),T_CALC[[#This Row],[DAY]]+1,4))),NA())</f>
        <v>61.99</v>
      </c>
      <c r="O184" cm="1" vm="892">
        <f t="array" aca="1" ref="O184" ca="1">IFERROR(IF(T_CALC[[#This Row],[DAY]]="","",IF(AND(T_CALC[[#This Row],[DAY]]=C_N_TRADING_DAYS,$L$1&gt;C_MAX_HIST_DT),$O$1,INDEX(_xlfn.ANCHORARRAY($C$3),T_CALC[[#This Row],[DAY]]+1,5))),NA())</f>
        <v>61.125</v>
      </c>
      <c r="P184" cm="1" vm="893">
        <f t="array" aca="1" ref="P184" ca="1">IFERROR(IF(T_CALC[[#This Row],[DAY]]="","",IF(AND(T_CALC[[#This Row],[DAY]]=C_N_TRADING_DAYS,$L$1&gt;C_MAX_HIST_DT),$P$1,INDEX(_xlfn.ANCHORARRAY($C$3),T_CALC[[#This Row],[DAY]]+1,6))),NA())</f>
        <v>61.97</v>
      </c>
      <c r="Q184" cm="1" vm="890">
        <f t="array" aca="1" ref="Q184" ca="1">IFERROR(IF(T_CALC[[#This Row],[DAY]]="","",IF(AND(T_CALC[[#This Row],[DAY]]=C_N_TRADING_DAYS,$L$1&gt;C_MAX_HIST_DT),$Q$1,INDEX(_xlfn.ANCHORARRAY($C$3),T_CALC[[#This Row],[DAY]]+1,2))),NA())</f>
        <v>27349356</v>
      </c>
      <c r="R184" s="4" vm="893">
        <f ca="1">IFERROR(IF(I_SRC="Open",T_CALC[[#This Row],[Open]],IF(I_SRC="High",T_CALC[[#This Row],[High]],IF(I_SRC="low",T_CALC[[#This Row],[Low]],IF(I_SRC="Volume",T_CALC[[#This Row],[VOLUME]],T_CALC[[#This Row],[Close]])))),"")</f>
        <v>61.97</v>
      </c>
      <c r="S184" cm="1">
        <f t="array" aca="1" ref="S184" ca="1">IF(T_CALC[[#This Row],[DAY]]="","",IF(T_CALC[[#This Row],[DAY]]&gt;=I_MA_PER,
ROUND(SUMPRODUCT(OFFSET($Y$4,0,0,I_MA_PER),OFFSET(T_CALC[[#This Row],[Value]],-(I_MA_PER-1),0,I_MA_PER))/C_DEN,2),NA()))</f>
        <v>59.91</v>
      </c>
      <c r="T184" s="4" t="str">
        <f ca="1">IF(T_CALC[[#This Row],[DAY]]="","",IF(T_CALC[[#This Row],[DAY]]&gt;=I_MA_PER,IF(AND(T_CALC[[#This Row],[Value]]&gt;T_CALC[[#This Row],[WMA]],R183&lt;=S183),"Buy",IF(AND(T_CALC[[#This Row],[Value]]&lt;T_CALC[[#This Row],[WMA]],R183&gt;=S183),"Sell","")),NA()))</f>
        <v/>
      </c>
      <c r="U184" s="4">
        <f ca="1">IFERROR(IF(T_CALC[[#This Row],[Signal]]="Buy",T_CALC[[#This Row],[Value]],-10000),-10000)</f>
        <v>-10000</v>
      </c>
      <c r="V184" s="4">
        <f ca="1">IFERROR(IF(T_CALC[[#This Row],[Signal]]="Sell",T_CALC[[#This Row],[Value]],-10000),-10000)</f>
        <v>-10000</v>
      </c>
      <c r="X184">
        <v>181</v>
      </c>
      <c r="Y184" t="str">
        <f t="shared" si="5"/>
        <v/>
      </c>
    </row>
    <row r="185" spans="2:25" x14ac:dyDescent="0.2">
      <c r="B185">
        <v>182</v>
      </c>
      <c r="C185" vm="894">
        <f ca="1"/>
        <v>42716</v>
      </c>
      <c r="D185" vm="895">
        <f ca="1"/>
        <v>20198081</v>
      </c>
      <c r="E185" vm="896">
        <f ca="1"/>
        <v>61.82</v>
      </c>
      <c r="F185" vm="897">
        <f ca="1"/>
        <v>62.3</v>
      </c>
      <c r="G185" vm="898">
        <f ca="1"/>
        <v>61.72</v>
      </c>
      <c r="H185" vm="899">
        <f ca="1"/>
        <v>62.17</v>
      </c>
      <c r="K185">
        <f ca="1">IF(ROW(T_CALC[[#This Row],[DAY]])-ROW(T_CALC[[#Headers],[DAY]])&gt;C_N_TRADING_DAYS,"",ROW(T_CALC[[#This Row],[DAY]])-ROW(T_CALC[[#Headers],[DAY]]))</f>
        <v>182</v>
      </c>
      <c r="L185" s="2" cm="1" vm="894">
        <f t="array" aca="1" ref="L185" ca="1">IFERROR(IF(T_CALC[[#This Row],[DAY]]="","",IF(AND(T_CALC[[#This Row],[DAY]]=C_N_TRADING_DAYS,$L$1&gt;C_MAX_HIST_DT),$L$1,INDEX(_xlfn.ANCHORARRAY($C$3),T_CALC[[#This Row],[DAY]]+1,1))),NA())</f>
        <v>42716</v>
      </c>
      <c r="M185" cm="1" vm="896">
        <f t="array" aca="1" ref="M185" ca="1">IFERROR(IF(T_CALC[[#This Row],[DAY]]="","",IF(AND(T_CALC[[#This Row],[DAY]]=C_N_TRADING_DAYS,$L$1&gt;C_MAX_HIST_DT),$M$1,INDEX(_xlfn.ANCHORARRAY($C$3),T_CALC[[#This Row],[DAY]]+1,3))),NA())</f>
        <v>61.82</v>
      </c>
      <c r="N185" cm="1" vm="897">
        <f t="array" aca="1" ref="N185" ca="1">IFERROR(IF(T_CALC[[#This Row],[DAY]]="","",IF(AND(T_CALC[[#This Row],[DAY]]=C_N_TRADING_DAYS,$L$1&gt;C_MAX_HIST_DT),$N$1,INDEX(_xlfn.ANCHORARRAY($C$3),T_CALC[[#This Row],[DAY]]+1,4))),NA())</f>
        <v>62.3</v>
      </c>
      <c r="O185" cm="1" vm="898">
        <f t="array" aca="1" ref="O185" ca="1">IFERROR(IF(T_CALC[[#This Row],[DAY]]="","",IF(AND(T_CALC[[#This Row],[DAY]]=C_N_TRADING_DAYS,$L$1&gt;C_MAX_HIST_DT),$O$1,INDEX(_xlfn.ANCHORARRAY($C$3),T_CALC[[#This Row],[DAY]]+1,5))),NA())</f>
        <v>61.72</v>
      </c>
      <c r="P185" cm="1" vm="899">
        <f t="array" aca="1" ref="P185" ca="1">IFERROR(IF(T_CALC[[#This Row],[DAY]]="","",IF(AND(T_CALC[[#This Row],[DAY]]=C_N_TRADING_DAYS,$L$1&gt;C_MAX_HIST_DT),$P$1,INDEX(_xlfn.ANCHORARRAY($C$3),T_CALC[[#This Row],[DAY]]+1,6))),NA())</f>
        <v>62.17</v>
      </c>
      <c r="Q185" cm="1" vm="895">
        <f t="array" aca="1" ref="Q185" ca="1">IFERROR(IF(T_CALC[[#This Row],[DAY]]="","",IF(AND(T_CALC[[#This Row],[DAY]]=C_N_TRADING_DAYS,$L$1&gt;C_MAX_HIST_DT),$Q$1,INDEX(_xlfn.ANCHORARRAY($C$3),T_CALC[[#This Row],[DAY]]+1,2))),NA())</f>
        <v>20198081</v>
      </c>
      <c r="R185" s="4" vm="899">
        <f ca="1">IFERROR(IF(I_SRC="Open",T_CALC[[#This Row],[Open]],IF(I_SRC="High",T_CALC[[#This Row],[High]],IF(I_SRC="low",T_CALC[[#This Row],[Low]],IF(I_SRC="Volume",T_CALC[[#This Row],[VOLUME]],T_CALC[[#This Row],[Close]])))),"")</f>
        <v>62.17</v>
      </c>
      <c r="S185" cm="1">
        <f t="array" aca="1" ref="S185" ca="1">IF(T_CALC[[#This Row],[DAY]]="","",IF(T_CALC[[#This Row],[DAY]]&gt;=I_MA_PER,
ROUND(SUMPRODUCT(OFFSET($Y$4,0,0,I_MA_PER),OFFSET(T_CALC[[#This Row],[Value]],-(I_MA_PER-1),0,I_MA_PER))/C_DEN,2),NA()))</f>
        <v>60.02</v>
      </c>
      <c r="T185" s="4" t="str">
        <f ca="1">IF(T_CALC[[#This Row],[DAY]]="","",IF(T_CALC[[#This Row],[DAY]]&gt;=I_MA_PER,IF(AND(T_CALC[[#This Row],[Value]]&gt;T_CALC[[#This Row],[WMA]],R184&lt;=S184),"Buy",IF(AND(T_CALC[[#This Row],[Value]]&lt;T_CALC[[#This Row],[WMA]],R184&gt;=S184),"Sell","")),NA()))</f>
        <v/>
      </c>
      <c r="U185" s="4">
        <f ca="1">IFERROR(IF(T_CALC[[#This Row],[Signal]]="Buy",T_CALC[[#This Row],[Value]],-10000),-10000)</f>
        <v>-10000</v>
      </c>
      <c r="V185" s="4">
        <f ca="1">IFERROR(IF(T_CALC[[#This Row],[Signal]]="Sell",T_CALC[[#This Row],[Value]],-10000),-10000)</f>
        <v>-10000</v>
      </c>
      <c r="X185">
        <v>182</v>
      </c>
      <c r="Y185" t="str">
        <f t="shared" si="5"/>
        <v/>
      </c>
    </row>
    <row r="186" spans="2:25" x14ac:dyDescent="0.2">
      <c r="B186">
        <v>183</v>
      </c>
      <c r="C186" vm="900">
        <f ca="1"/>
        <v>42717</v>
      </c>
      <c r="D186" vm="901">
        <f ca="1"/>
        <v>35718868</v>
      </c>
      <c r="E186" vm="902">
        <f ca="1"/>
        <v>62.5</v>
      </c>
      <c r="F186" vm="903">
        <f ca="1"/>
        <v>63.42</v>
      </c>
      <c r="G186" vm="904">
        <f ca="1"/>
        <v>62.24</v>
      </c>
      <c r="H186" vm="905">
        <f ca="1"/>
        <v>62.98</v>
      </c>
      <c r="K186">
        <f ca="1">IF(ROW(T_CALC[[#This Row],[DAY]])-ROW(T_CALC[[#Headers],[DAY]])&gt;C_N_TRADING_DAYS,"",ROW(T_CALC[[#This Row],[DAY]])-ROW(T_CALC[[#Headers],[DAY]]))</f>
        <v>183</v>
      </c>
      <c r="L186" s="2" cm="1" vm="900">
        <f t="array" aca="1" ref="L186" ca="1">IFERROR(IF(T_CALC[[#This Row],[DAY]]="","",IF(AND(T_CALC[[#This Row],[DAY]]=C_N_TRADING_DAYS,$L$1&gt;C_MAX_HIST_DT),$L$1,INDEX(_xlfn.ANCHORARRAY($C$3),T_CALC[[#This Row],[DAY]]+1,1))),NA())</f>
        <v>42717</v>
      </c>
      <c r="M186" cm="1" vm="902">
        <f t="array" aca="1" ref="M186" ca="1">IFERROR(IF(T_CALC[[#This Row],[DAY]]="","",IF(AND(T_CALC[[#This Row],[DAY]]=C_N_TRADING_DAYS,$L$1&gt;C_MAX_HIST_DT),$M$1,INDEX(_xlfn.ANCHORARRAY($C$3),T_CALC[[#This Row],[DAY]]+1,3))),NA())</f>
        <v>62.5</v>
      </c>
      <c r="N186" cm="1" vm="903">
        <f t="array" aca="1" ref="N186" ca="1">IFERROR(IF(T_CALC[[#This Row],[DAY]]="","",IF(AND(T_CALC[[#This Row],[DAY]]=C_N_TRADING_DAYS,$L$1&gt;C_MAX_HIST_DT),$N$1,INDEX(_xlfn.ANCHORARRAY($C$3),T_CALC[[#This Row],[DAY]]+1,4))),NA())</f>
        <v>63.42</v>
      </c>
      <c r="O186" cm="1" vm="904">
        <f t="array" aca="1" ref="O186" ca="1">IFERROR(IF(T_CALC[[#This Row],[DAY]]="","",IF(AND(T_CALC[[#This Row],[DAY]]=C_N_TRADING_DAYS,$L$1&gt;C_MAX_HIST_DT),$O$1,INDEX(_xlfn.ANCHORARRAY($C$3),T_CALC[[#This Row],[DAY]]+1,5))),NA())</f>
        <v>62.24</v>
      </c>
      <c r="P186" cm="1" vm="905">
        <f t="array" aca="1" ref="P186" ca="1">IFERROR(IF(T_CALC[[#This Row],[DAY]]="","",IF(AND(T_CALC[[#This Row],[DAY]]=C_N_TRADING_DAYS,$L$1&gt;C_MAX_HIST_DT),$P$1,INDEX(_xlfn.ANCHORARRAY($C$3),T_CALC[[#This Row],[DAY]]+1,6))),NA())</f>
        <v>62.98</v>
      </c>
      <c r="Q186" cm="1" vm="901">
        <f t="array" aca="1" ref="Q186" ca="1">IFERROR(IF(T_CALC[[#This Row],[DAY]]="","",IF(AND(T_CALC[[#This Row],[DAY]]=C_N_TRADING_DAYS,$L$1&gt;C_MAX_HIST_DT),$Q$1,INDEX(_xlfn.ANCHORARRAY($C$3),T_CALC[[#This Row],[DAY]]+1,2))),NA())</f>
        <v>35718868</v>
      </c>
      <c r="R186" s="4" vm="905">
        <f ca="1">IFERROR(IF(I_SRC="Open",T_CALC[[#This Row],[Open]],IF(I_SRC="High",T_CALC[[#This Row],[High]],IF(I_SRC="low",T_CALC[[#This Row],[Low]],IF(I_SRC="Volume",T_CALC[[#This Row],[VOLUME]],T_CALC[[#This Row],[Close]])))),"")</f>
        <v>62.98</v>
      </c>
      <c r="S186" cm="1">
        <f t="array" aca="1" ref="S186" ca="1">IF(T_CALC[[#This Row],[DAY]]="","",IF(T_CALC[[#This Row],[DAY]]&gt;=I_MA_PER,
ROUND(SUMPRODUCT(OFFSET($Y$4,0,0,I_MA_PER),OFFSET(T_CALC[[#This Row],[Value]],-(I_MA_PER-1),0,I_MA_PER))/C_DEN,2),NA()))</f>
        <v>60.16</v>
      </c>
      <c r="T186" s="4" t="str">
        <f ca="1">IF(T_CALC[[#This Row],[DAY]]="","",IF(T_CALC[[#This Row],[DAY]]&gt;=I_MA_PER,IF(AND(T_CALC[[#This Row],[Value]]&gt;T_CALC[[#This Row],[WMA]],R185&lt;=S185),"Buy",IF(AND(T_CALC[[#This Row],[Value]]&lt;T_CALC[[#This Row],[WMA]],R185&gt;=S185),"Sell","")),NA()))</f>
        <v/>
      </c>
      <c r="U186" s="4">
        <f ca="1">IFERROR(IF(T_CALC[[#This Row],[Signal]]="Buy",T_CALC[[#This Row],[Value]],-10000),-10000)</f>
        <v>-10000</v>
      </c>
      <c r="V186" s="4">
        <f ca="1">IFERROR(IF(T_CALC[[#This Row],[Signal]]="Sell",T_CALC[[#This Row],[Value]],-10000),-10000)</f>
        <v>-10000</v>
      </c>
      <c r="X186">
        <v>183</v>
      </c>
      <c r="Y186" t="str">
        <f t="shared" si="5"/>
        <v/>
      </c>
    </row>
    <row r="187" spans="2:25" x14ac:dyDescent="0.2">
      <c r="B187" s="4">
        <v>184</v>
      </c>
      <c r="C187" vm="906">
        <f ca="1"/>
        <v>42718</v>
      </c>
      <c r="D187" vm="907">
        <f ca="1"/>
        <v>30352654</v>
      </c>
      <c r="E187" vm="908">
        <f ca="1"/>
        <v>63</v>
      </c>
      <c r="F187" vm="909">
        <f ca="1"/>
        <v>63.45</v>
      </c>
      <c r="G187" vm="910">
        <f ca="1"/>
        <v>62.53</v>
      </c>
      <c r="H187" vm="911">
        <f ca="1"/>
        <v>62.68</v>
      </c>
      <c r="K187">
        <f ca="1">IF(ROW(T_CALC[[#This Row],[DAY]])-ROW(T_CALC[[#Headers],[DAY]])&gt;C_N_TRADING_DAYS,"",ROW(T_CALC[[#This Row],[DAY]])-ROW(T_CALC[[#Headers],[DAY]]))</f>
        <v>184</v>
      </c>
      <c r="L187" s="2" cm="1" vm="906">
        <f t="array" aca="1" ref="L187" ca="1">IFERROR(IF(T_CALC[[#This Row],[DAY]]="","",IF(AND(T_CALC[[#This Row],[DAY]]=C_N_TRADING_DAYS,$L$1&gt;C_MAX_HIST_DT),$L$1,INDEX(_xlfn.ANCHORARRAY($C$3),T_CALC[[#This Row],[DAY]]+1,1))),NA())</f>
        <v>42718</v>
      </c>
      <c r="M187" cm="1" vm="908">
        <f t="array" aca="1" ref="M187" ca="1">IFERROR(IF(T_CALC[[#This Row],[DAY]]="","",IF(AND(T_CALC[[#This Row],[DAY]]=C_N_TRADING_DAYS,$L$1&gt;C_MAX_HIST_DT),$M$1,INDEX(_xlfn.ANCHORARRAY($C$3),T_CALC[[#This Row],[DAY]]+1,3))),NA())</f>
        <v>63</v>
      </c>
      <c r="N187" cm="1" vm="909">
        <f t="array" aca="1" ref="N187" ca="1">IFERROR(IF(T_CALC[[#This Row],[DAY]]="","",IF(AND(T_CALC[[#This Row],[DAY]]=C_N_TRADING_DAYS,$L$1&gt;C_MAX_HIST_DT),$N$1,INDEX(_xlfn.ANCHORARRAY($C$3),T_CALC[[#This Row],[DAY]]+1,4))),NA())</f>
        <v>63.45</v>
      </c>
      <c r="O187" cm="1" vm="910">
        <f t="array" aca="1" ref="O187" ca="1">IFERROR(IF(T_CALC[[#This Row],[DAY]]="","",IF(AND(T_CALC[[#This Row],[DAY]]=C_N_TRADING_DAYS,$L$1&gt;C_MAX_HIST_DT),$O$1,INDEX(_xlfn.ANCHORARRAY($C$3),T_CALC[[#This Row],[DAY]]+1,5))),NA())</f>
        <v>62.53</v>
      </c>
      <c r="P187" cm="1" vm="911">
        <f t="array" aca="1" ref="P187" ca="1">IFERROR(IF(T_CALC[[#This Row],[DAY]]="","",IF(AND(T_CALC[[#This Row],[DAY]]=C_N_TRADING_DAYS,$L$1&gt;C_MAX_HIST_DT),$P$1,INDEX(_xlfn.ANCHORARRAY($C$3),T_CALC[[#This Row],[DAY]]+1,6))),NA())</f>
        <v>62.68</v>
      </c>
      <c r="Q187" cm="1" vm="907">
        <f t="array" aca="1" ref="Q187" ca="1">IFERROR(IF(T_CALC[[#This Row],[DAY]]="","",IF(AND(T_CALC[[#This Row],[DAY]]=C_N_TRADING_DAYS,$L$1&gt;C_MAX_HIST_DT),$Q$1,INDEX(_xlfn.ANCHORARRAY($C$3),T_CALC[[#This Row],[DAY]]+1,2))),NA())</f>
        <v>30352654</v>
      </c>
      <c r="R187" s="4" vm="911">
        <f ca="1">IFERROR(IF(I_SRC="Open",T_CALC[[#This Row],[Open]],IF(I_SRC="High",T_CALC[[#This Row],[High]],IF(I_SRC="low",T_CALC[[#This Row],[Low]],IF(I_SRC="Volume",T_CALC[[#This Row],[VOLUME]],T_CALC[[#This Row],[Close]])))),"")</f>
        <v>62.68</v>
      </c>
      <c r="S187" cm="1">
        <f t="array" aca="1" ref="S187" ca="1">IF(T_CALC[[#This Row],[DAY]]="","",IF(T_CALC[[#This Row],[DAY]]&gt;=I_MA_PER,
ROUND(SUMPRODUCT(OFFSET($Y$4,0,0,I_MA_PER),OFFSET(T_CALC[[#This Row],[Value]],-(I_MA_PER-1),0,I_MA_PER))/C_DEN,2),NA()))</f>
        <v>60.29</v>
      </c>
      <c r="T187" s="4" t="str">
        <f ca="1">IF(T_CALC[[#This Row],[DAY]]="","",IF(T_CALC[[#This Row],[DAY]]&gt;=I_MA_PER,IF(AND(T_CALC[[#This Row],[Value]]&gt;T_CALC[[#This Row],[WMA]],R186&lt;=S186),"Buy",IF(AND(T_CALC[[#This Row],[Value]]&lt;T_CALC[[#This Row],[WMA]],R186&gt;=S186),"Sell","")),NA()))</f>
        <v/>
      </c>
      <c r="U187" s="4">
        <f ca="1">IFERROR(IF(T_CALC[[#This Row],[Signal]]="Buy",T_CALC[[#This Row],[Value]],-10000),-10000)</f>
        <v>-10000</v>
      </c>
      <c r="V187" s="4">
        <f ca="1">IFERROR(IF(T_CALC[[#This Row],[Signal]]="Sell",T_CALC[[#This Row],[Value]],-10000),-10000)</f>
        <v>-10000</v>
      </c>
      <c r="X187">
        <v>184</v>
      </c>
      <c r="Y187" t="str">
        <f t="shared" si="5"/>
        <v/>
      </c>
    </row>
    <row r="188" spans="2:25" x14ac:dyDescent="0.2">
      <c r="B188">
        <v>185</v>
      </c>
      <c r="C188" vm="912">
        <f ca="1"/>
        <v>42719</v>
      </c>
      <c r="D188" vm="913">
        <f ca="1"/>
        <v>27669868</v>
      </c>
      <c r="E188" vm="914">
        <f ca="1"/>
        <v>62.7</v>
      </c>
      <c r="F188" vm="915">
        <f ca="1"/>
        <v>63.153500000000001</v>
      </c>
      <c r="G188" vm="897">
        <f ca="1"/>
        <v>62.3</v>
      </c>
      <c r="H188" vm="916">
        <f ca="1"/>
        <v>62.58</v>
      </c>
      <c r="K188">
        <f ca="1">IF(ROW(T_CALC[[#This Row],[DAY]])-ROW(T_CALC[[#Headers],[DAY]])&gt;C_N_TRADING_DAYS,"",ROW(T_CALC[[#This Row],[DAY]])-ROW(T_CALC[[#Headers],[DAY]]))</f>
        <v>185</v>
      </c>
      <c r="L188" s="2" cm="1" vm="912">
        <f t="array" aca="1" ref="L188" ca="1">IFERROR(IF(T_CALC[[#This Row],[DAY]]="","",IF(AND(T_CALC[[#This Row],[DAY]]=C_N_TRADING_DAYS,$L$1&gt;C_MAX_HIST_DT),$L$1,INDEX(_xlfn.ANCHORARRAY($C$3),T_CALC[[#This Row],[DAY]]+1,1))),NA())</f>
        <v>42719</v>
      </c>
      <c r="M188" cm="1" vm="914">
        <f t="array" aca="1" ref="M188" ca="1">IFERROR(IF(T_CALC[[#This Row],[DAY]]="","",IF(AND(T_CALC[[#This Row],[DAY]]=C_N_TRADING_DAYS,$L$1&gt;C_MAX_HIST_DT),$M$1,INDEX(_xlfn.ANCHORARRAY($C$3),T_CALC[[#This Row],[DAY]]+1,3))),NA())</f>
        <v>62.7</v>
      </c>
      <c r="N188" cm="1" vm="915">
        <f t="array" aca="1" ref="N188" ca="1">IFERROR(IF(T_CALC[[#This Row],[DAY]]="","",IF(AND(T_CALC[[#This Row],[DAY]]=C_N_TRADING_DAYS,$L$1&gt;C_MAX_HIST_DT),$N$1,INDEX(_xlfn.ANCHORARRAY($C$3),T_CALC[[#This Row],[DAY]]+1,4))),NA())</f>
        <v>63.153500000000001</v>
      </c>
      <c r="O188" cm="1" vm="897">
        <f t="array" aca="1" ref="O188" ca="1">IFERROR(IF(T_CALC[[#This Row],[DAY]]="","",IF(AND(T_CALC[[#This Row],[DAY]]=C_N_TRADING_DAYS,$L$1&gt;C_MAX_HIST_DT),$O$1,INDEX(_xlfn.ANCHORARRAY($C$3),T_CALC[[#This Row],[DAY]]+1,5))),NA())</f>
        <v>62.3</v>
      </c>
      <c r="P188" cm="1" vm="916">
        <f t="array" aca="1" ref="P188" ca="1">IFERROR(IF(T_CALC[[#This Row],[DAY]]="","",IF(AND(T_CALC[[#This Row],[DAY]]=C_N_TRADING_DAYS,$L$1&gt;C_MAX_HIST_DT),$P$1,INDEX(_xlfn.ANCHORARRAY($C$3),T_CALC[[#This Row],[DAY]]+1,6))),NA())</f>
        <v>62.58</v>
      </c>
      <c r="Q188" cm="1" vm="913">
        <f t="array" aca="1" ref="Q188" ca="1">IFERROR(IF(T_CALC[[#This Row],[DAY]]="","",IF(AND(T_CALC[[#This Row],[DAY]]=C_N_TRADING_DAYS,$L$1&gt;C_MAX_HIST_DT),$Q$1,INDEX(_xlfn.ANCHORARRAY($C$3),T_CALC[[#This Row],[DAY]]+1,2))),NA())</f>
        <v>27669868</v>
      </c>
      <c r="R188" s="4" vm="916">
        <f ca="1">IFERROR(IF(I_SRC="Open",T_CALC[[#This Row],[Open]],IF(I_SRC="High",T_CALC[[#This Row],[High]],IF(I_SRC="low",T_CALC[[#This Row],[Low]],IF(I_SRC="Volume",T_CALC[[#This Row],[VOLUME]],T_CALC[[#This Row],[Close]])))),"")</f>
        <v>62.58</v>
      </c>
      <c r="S188" cm="1">
        <f t="array" aca="1" ref="S188" ca="1">IF(T_CALC[[#This Row],[DAY]]="","",IF(T_CALC[[#This Row],[DAY]]&gt;=I_MA_PER,
ROUND(SUMPRODUCT(OFFSET($Y$4,0,0,I_MA_PER),OFFSET(T_CALC[[#This Row],[Value]],-(I_MA_PER-1),0,I_MA_PER))/C_DEN,2),NA()))</f>
        <v>60.41</v>
      </c>
      <c r="T188" s="4" t="str">
        <f ca="1">IF(T_CALC[[#This Row],[DAY]]="","",IF(T_CALC[[#This Row],[DAY]]&gt;=I_MA_PER,IF(AND(T_CALC[[#This Row],[Value]]&gt;T_CALC[[#This Row],[WMA]],R187&lt;=S187),"Buy",IF(AND(T_CALC[[#This Row],[Value]]&lt;T_CALC[[#This Row],[WMA]],R187&gt;=S187),"Sell","")),NA()))</f>
        <v/>
      </c>
      <c r="U188" s="4">
        <f ca="1">IFERROR(IF(T_CALC[[#This Row],[Signal]]="Buy",T_CALC[[#This Row],[Value]],-10000),-10000)</f>
        <v>-10000</v>
      </c>
      <c r="V188" s="4">
        <f ca="1">IFERROR(IF(T_CALC[[#This Row],[Signal]]="Sell",T_CALC[[#This Row],[Value]],-10000),-10000)</f>
        <v>-10000</v>
      </c>
      <c r="X188">
        <v>185</v>
      </c>
      <c r="Y188" t="str">
        <f t="shared" si="5"/>
        <v/>
      </c>
    </row>
    <row r="189" spans="2:25" x14ac:dyDescent="0.2">
      <c r="B189">
        <v>186</v>
      </c>
      <c r="C189" vm="917">
        <f ca="1"/>
        <v>42720</v>
      </c>
      <c r="D189" vm="918">
        <f ca="1"/>
        <v>42453083</v>
      </c>
      <c r="E189" vm="919">
        <f ca="1"/>
        <v>62.95</v>
      </c>
      <c r="F189" vm="919">
        <f ca="1"/>
        <v>62.95</v>
      </c>
      <c r="G189" vm="920">
        <f ca="1"/>
        <v>62.115000000000002</v>
      </c>
      <c r="H189" vm="897">
        <f ca="1"/>
        <v>62.3</v>
      </c>
      <c r="K189">
        <f ca="1">IF(ROW(T_CALC[[#This Row],[DAY]])-ROW(T_CALC[[#Headers],[DAY]])&gt;C_N_TRADING_DAYS,"",ROW(T_CALC[[#This Row],[DAY]])-ROW(T_CALC[[#Headers],[DAY]]))</f>
        <v>186</v>
      </c>
      <c r="L189" s="2" cm="1" vm="917">
        <f t="array" aca="1" ref="L189" ca="1">IFERROR(IF(T_CALC[[#This Row],[DAY]]="","",IF(AND(T_CALC[[#This Row],[DAY]]=C_N_TRADING_DAYS,$L$1&gt;C_MAX_HIST_DT),$L$1,INDEX(_xlfn.ANCHORARRAY($C$3),T_CALC[[#This Row],[DAY]]+1,1))),NA())</f>
        <v>42720</v>
      </c>
      <c r="M189" cm="1" vm="919">
        <f t="array" aca="1" ref="M189" ca="1">IFERROR(IF(T_CALC[[#This Row],[DAY]]="","",IF(AND(T_CALC[[#This Row],[DAY]]=C_N_TRADING_DAYS,$L$1&gt;C_MAX_HIST_DT),$M$1,INDEX(_xlfn.ANCHORARRAY($C$3),T_CALC[[#This Row],[DAY]]+1,3))),NA())</f>
        <v>62.95</v>
      </c>
      <c r="N189" cm="1" vm="919">
        <f t="array" aca="1" ref="N189" ca="1">IFERROR(IF(T_CALC[[#This Row],[DAY]]="","",IF(AND(T_CALC[[#This Row],[DAY]]=C_N_TRADING_DAYS,$L$1&gt;C_MAX_HIST_DT),$N$1,INDEX(_xlfn.ANCHORARRAY($C$3),T_CALC[[#This Row],[DAY]]+1,4))),NA())</f>
        <v>62.95</v>
      </c>
      <c r="O189" cm="1" vm="920">
        <f t="array" aca="1" ref="O189" ca="1">IFERROR(IF(T_CALC[[#This Row],[DAY]]="","",IF(AND(T_CALC[[#This Row],[DAY]]=C_N_TRADING_DAYS,$L$1&gt;C_MAX_HIST_DT),$O$1,INDEX(_xlfn.ANCHORARRAY($C$3),T_CALC[[#This Row],[DAY]]+1,5))),NA())</f>
        <v>62.115000000000002</v>
      </c>
      <c r="P189" cm="1" vm="897">
        <f t="array" aca="1" ref="P189" ca="1">IFERROR(IF(T_CALC[[#This Row],[DAY]]="","",IF(AND(T_CALC[[#This Row],[DAY]]=C_N_TRADING_DAYS,$L$1&gt;C_MAX_HIST_DT),$P$1,INDEX(_xlfn.ANCHORARRAY($C$3),T_CALC[[#This Row],[DAY]]+1,6))),NA())</f>
        <v>62.3</v>
      </c>
      <c r="Q189" cm="1" vm="918">
        <f t="array" aca="1" ref="Q189" ca="1">IFERROR(IF(T_CALC[[#This Row],[DAY]]="","",IF(AND(T_CALC[[#This Row],[DAY]]=C_N_TRADING_DAYS,$L$1&gt;C_MAX_HIST_DT),$Q$1,INDEX(_xlfn.ANCHORARRAY($C$3),T_CALC[[#This Row],[DAY]]+1,2))),NA())</f>
        <v>42453083</v>
      </c>
      <c r="R189" s="4" vm="897">
        <f ca="1">IFERROR(IF(I_SRC="Open",T_CALC[[#This Row],[Open]],IF(I_SRC="High",T_CALC[[#This Row],[High]],IF(I_SRC="low",T_CALC[[#This Row],[Low]],IF(I_SRC="Volume",T_CALC[[#This Row],[VOLUME]],T_CALC[[#This Row],[Close]])))),"")</f>
        <v>62.3</v>
      </c>
      <c r="S189" cm="1">
        <f t="array" aca="1" ref="S189" ca="1">IF(T_CALC[[#This Row],[DAY]]="","",IF(T_CALC[[#This Row],[DAY]]&gt;=I_MA_PER,
ROUND(SUMPRODUCT(OFFSET($Y$4,0,0,I_MA_PER),OFFSET(T_CALC[[#This Row],[Value]],-(I_MA_PER-1),0,I_MA_PER))/C_DEN,2),NA()))</f>
        <v>60.51</v>
      </c>
      <c r="T189" s="4" t="str">
        <f ca="1">IF(T_CALC[[#This Row],[DAY]]="","",IF(T_CALC[[#This Row],[DAY]]&gt;=I_MA_PER,IF(AND(T_CALC[[#This Row],[Value]]&gt;T_CALC[[#This Row],[WMA]],R188&lt;=S188),"Buy",IF(AND(T_CALC[[#This Row],[Value]]&lt;T_CALC[[#This Row],[WMA]],R188&gt;=S188),"Sell","")),NA()))</f>
        <v/>
      </c>
      <c r="U189" s="4">
        <f ca="1">IFERROR(IF(T_CALC[[#This Row],[Signal]]="Buy",T_CALC[[#This Row],[Value]],-10000),-10000)</f>
        <v>-10000</v>
      </c>
      <c r="V189" s="4">
        <f ca="1">IFERROR(IF(T_CALC[[#This Row],[Signal]]="Sell",T_CALC[[#This Row],[Value]],-10000),-10000)</f>
        <v>-10000</v>
      </c>
      <c r="X189">
        <v>186</v>
      </c>
      <c r="Y189" t="str">
        <f t="shared" si="5"/>
        <v/>
      </c>
    </row>
    <row r="190" spans="2:25" x14ac:dyDescent="0.2">
      <c r="B190" s="4">
        <v>187</v>
      </c>
      <c r="C190" vm="921">
        <f ca="1"/>
        <v>42723</v>
      </c>
      <c r="D190" vm="922">
        <f ca="1"/>
        <v>34338219</v>
      </c>
      <c r="E190" vm="923">
        <f ca="1"/>
        <v>62.56</v>
      </c>
      <c r="F190" vm="924">
        <f ca="1"/>
        <v>63.77</v>
      </c>
      <c r="G190" vm="925">
        <f ca="1"/>
        <v>62.42</v>
      </c>
      <c r="H190" vm="926">
        <f ca="1"/>
        <v>63.62</v>
      </c>
      <c r="K190">
        <f ca="1">IF(ROW(T_CALC[[#This Row],[DAY]])-ROW(T_CALC[[#Headers],[DAY]])&gt;C_N_TRADING_DAYS,"",ROW(T_CALC[[#This Row],[DAY]])-ROW(T_CALC[[#Headers],[DAY]]))</f>
        <v>187</v>
      </c>
      <c r="L190" s="2" cm="1" vm="921">
        <f t="array" aca="1" ref="L190" ca="1">IFERROR(IF(T_CALC[[#This Row],[DAY]]="","",IF(AND(T_CALC[[#This Row],[DAY]]=C_N_TRADING_DAYS,$L$1&gt;C_MAX_HIST_DT),$L$1,INDEX(_xlfn.ANCHORARRAY($C$3),T_CALC[[#This Row],[DAY]]+1,1))),NA())</f>
        <v>42723</v>
      </c>
      <c r="M190" cm="1" vm="923">
        <f t="array" aca="1" ref="M190" ca="1">IFERROR(IF(T_CALC[[#This Row],[DAY]]="","",IF(AND(T_CALC[[#This Row],[DAY]]=C_N_TRADING_DAYS,$L$1&gt;C_MAX_HIST_DT),$M$1,INDEX(_xlfn.ANCHORARRAY($C$3),T_CALC[[#This Row],[DAY]]+1,3))),NA())</f>
        <v>62.56</v>
      </c>
      <c r="N190" cm="1" vm="924">
        <f t="array" aca="1" ref="N190" ca="1">IFERROR(IF(T_CALC[[#This Row],[DAY]]="","",IF(AND(T_CALC[[#This Row],[DAY]]=C_N_TRADING_DAYS,$L$1&gt;C_MAX_HIST_DT),$N$1,INDEX(_xlfn.ANCHORARRAY($C$3),T_CALC[[#This Row],[DAY]]+1,4))),NA())</f>
        <v>63.77</v>
      </c>
      <c r="O190" cm="1" vm="925">
        <f t="array" aca="1" ref="O190" ca="1">IFERROR(IF(T_CALC[[#This Row],[DAY]]="","",IF(AND(T_CALC[[#This Row],[DAY]]=C_N_TRADING_DAYS,$L$1&gt;C_MAX_HIST_DT),$O$1,INDEX(_xlfn.ANCHORARRAY($C$3),T_CALC[[#This Row],[DAY]]+1,5))),NA())</f>
        <v>62.42</v>
      </c>
      <c r="P190" cm="1" vm="926">
        <f t="array" aca="1" ref="P190" ca="1">IFERROR(IF(T_CALC[[#This Row],[DAY]]="","",IF(AND(T_CALC[[#This Row],[DAY]]=C_N_TRADING_DAYS,$L$1&gt;C_MAX_HIST_DT),$P$1,INDEX(_xlfn.ANCHORARRAY($C$3),T_CALC[[#This Row],[DAY]]+1,6))),NA())</f>
        <v>63.62</v>
      </c>
      <c r="Q190" cm="1" vm="922">
        <f t="array" aca="1" ref="Q190" ca="1">IFERROR(IF(T_CALC[[#This Row],[DAY]]="","",IF(AND(T_CALC[[#This Row],[DAY]]=C_N_TRADING_DAYS,$L$1&gt;C_MAX_HIST_DT),$Q$1,INDEX(_xlfn.ANCHORARRAY($C$3),T_CALC[[#This Row],[DAY]]+1,2))),NA())</f>
        <v>34338219</v>
      </c>
      <c r="R190" s="4" vm="926">
        <f ca="1">IFERROR(IF(I_SRC="Open",T_CALC[[#This Row],[Open]],IF(I_SRC="High",T_CALC[[#This Row],[High]],IF(I_SRC="low",T_CALC[[#This Row],[Low]],IF(I_SRC="Volume",T_CALC[[#This Row],[VOLUME]],T_CALC[[#This Row],[Close]])))),"")</f>
        <v>63.62</v>
      </c>
      <c r="S190" cm="1">
        <f t="array" aca="1" ref="S190" ca="1">IF(T_CALC[[#This Row],[DAY]]="","",IF(T_CALC[[#This Row],[DAY]]&gt;=I_MA_PER,
ROUND(SUMPRODUCT(OFFSET($Y$4,0,0,I_MA_PER),OFFSET(T_CALC[[#This Row],[Value]],-(I_MA_PER-1),0,I_MA_PER))/C_DEN,2),NA()))</f>
        <v>60.66</v>
      </c>
      <c r="T190" s="4" t="str">
        <f ca="1">IF(T_CALC[[#This Row],[DAY]]="","",IF(T_CALC[[#This Row],[DAY]]&gt;=I_MA_PER,IF(AND(T_CALC[[#This Row],[Value]]&gt;T_CALC[[#This Row],[WMA]],R189&lt;=S189),"Buy",IF(AND(T_CALC[[#This Row],[Value]]&lt;T_CALC[[#This Row],[WMA]],R189&gt;=S189),"Sell","")),NA()))</f>
        <v/>
      </c>
      <c r="U190" s="4">
        <f ca="1">IFERROR(IF(T_CALC[[#This Row],[Signal]]="Buy",T_CALC[[#This Row],[Value]],-10000),-10000)</f>
        <v>-10000</v>
      </c>
      <c r="V190" s="4">
        <f ca="1">IFERROR(IF(T_CALC[[#This Row],[Signal]]="Sell",T_CALC[[#This Row],[Value]],-10000),-10000)</f>
        <v>-10000</v>
      </c>
      <c r="X190">
        <v>187</v>
      </c>
      <c r="Y190" t="str">
        <f t="shared" si="5"/>
        <v/>
      </c>
    </row>
    <row r="191" spans="2:25" x14ac:dyDescent="0.2">
      <c r="B191">
        <v>188</v>
      </c>
      <c r="C191" vm="927">
        <f ca="1"/>
        <v>42724</v>
      </c>
      <c r="D191" vm="928">
        <f ca="1"/>
        <v>26028379</v>
      </c>
      <c r="E191" vm="929">
        <f ca="1"/>
        <v>63.69</v>
      </c>
      <c r="F191" vm="930">
        <f ca="1"/>
        <v>63.8</v>
      </c>
      <c r="G191" vm="931">
        <f ca="1"/>
        <v>63.024999999999999</v>
      </c>
      <c r="H191" vm="932">
        <f ca="1"/>
        <v>63.54</v>
      </c>
      <c r="K191">
        <f ca="1">IF(ROW(T_CALC[[#This Row],[DAY]])-ROW(T_CALC[[#Headers],[DAY]])&gt;C_N_TRADING_DAYS,"",ROW(T_CALC[[#This Row],[DAY]])-ROW(T_CALC[[#Headers],[DAY]]))</f>
        <v>188</v>
      </c>
      <c r="L191" s="2" cm="1" vm="927">
        <f t="array" aca="1" ref="L191" ca="1">IFERROR(IF(T_CALC[[#This Row],[DAY]]="","",IF(AND(T_CALC[[#This Row],[DAY]]=C_N_TRADING_DAYS,$L$1&gt;C_MAX_HIST_DT),$L$1,INDEX(_xlfn.ANCHORARRAY($C$3),T_CALC[[#This Row],[DAY]]+1,1))),NA())</f>
        <v>42724</v>
      </c>
      <c r="M191" cm="1" vm="929">
        <f t="array" aca="1" ref="M191" ca="1">IFERROR(IF(T_CALC[[#This Row],[DAY]]="","",IF(AND(T_CALC[[#This Row],[DAY]]=C_N_TRADING_DAYS,$L$1&gt;C_MAX_HIST_DT),$M$1,INDEX(_xlfn.ANCHORARRAY($C$3),T_CALC[[#This Row],[DAY]]+1,3))),NA())</f>
        <v>63.69</v>
      </c>
      <c r="N191" cm="1" vm="930">
        <f t="array" aca="1" ref="N191" ca="1">IFERROR(IF(T_CALC[[#This Row],[DAY]]="","",IF(AND(T_CALC[[#This Row],[DAY]]=C_N_TRADING_DAYS,$L$1&gt;C_MAX_HIST_DT),$N$1,INDEX(_xlfn.ANCHORARRAY($C$3),T_CALC[[#This Row],[DAY]]+1,4))),NA())</f>
        <v>63.8</v>
      </c>
      <c r="O191" cm="1" vm="931">
        <f t="array" aca="1" ref="O191" ca="1">IFERROR(IF(T_CALC[[#This Row],[DAY]]="","",IF(AND(T_CALC[[#This Row],[DAY]]=C_N_TRADING_DAYS,$L$1&gt;C_MAX_HIST_DT),$O$1,INDEX(_xlfn.ANCHORARRAY($C$3),T_CALC[[#This Row],[DAY]]+1,5))),NA())</f>
        <v>63.024999999999999</v>
      </c>
      <c r="P191" cm="1" vm="932">
        <f t="array" aca="1" ref="P191" ca="1">IFERROR(IF(T_CALC[[#This Row],[DAY]]="","",IF(AND(T_CALC[[#This Row],[DAY]]=C_N_TRADING_DAYS,$L$1&gt;C_MAX_HIST_DT),$P$1,INDEX(_xlfn.ANCHORARRAY($C$3),T_CALC[[#This Row],[DAY]]+1,6))),NA())</f>
        <v>63.54</v>
      </c>
      <c r="Q191" cm="1" vm="928">
        <f t="array" aca="1" ref="Q191" ca="1">IFERROR(IF(T_CALC[[#This Row],[DAY]]="","",IF(AND(T_CALC[[#This Row],[DAY]]=C_N_TRADING_DAYS,$L$1&gt;C_MAX_HIST_DT),$Q$1,INDEX(_xlfn.ANCHORARRAY($C$3),T_CALC[[#This Row],[DAY]]+1,2))),NA())</f>
        <v>26028379</v>
      </c>
      <c r="R191" s="4" vm="932">
        <f ca="1">IFERROR(IF(I_SRC="Open",T_CALC[[#This Row],[Open]],IF(I_SRC="High",T_CALC[[#This Row],[High]],IF(I_SRC="low",T_CALC[[#This Row],[Low]],IF(I_SRC="Volume",T_CALC[[#This Row],[VOLUME]],T_CALC[[#This Row],[Close]])))),"")</f>
        <v>63.54</v>
      </c>
      <c r="S191" cm="1">
        <f t="array" aca="1" ref="S191" ca="1">IF(T_CALC[[#This Row],[DAY]]="","",IF(T_CALC[[#This Row],[DAY]]&gt;=I_MA_PER,
ROUND(SUMPRODUCT(OFFSET($Y$4,0,0,I_MA_PER),OFFSET(T_CALC[[#This Row],[Value]],-(I_MA_PER-1),0,I_MA_PER))/C_DEN,2),NA()))</f>
        <v>60.8</v>
      </c>
      <c r="T191" s="4" t="str">
        <f ca="1">IF(T_CALC[[#This Row],[DAY]]="","",IF(T_CALC[[#This Row],[DAY]]&gt;=I_MA_PER,IF(AND(T_CALC[[#This Row],[Value]]&gt;T_CALC[[#This Row],[WMA]],R190&lt;=S190),"Buy",IF(AND(T_CALC[[#This Row],[Value]]&lt;T_CALC[[#This Row],[WMA]],R190&gt;=S190),"Sell","")),NA()))</f>
        <v/>
      </c>
      <c r="U191" s="4">
        <f ca="1">IFERROR(IF(T_CALC[[#This Row],[Signal]]="Buy",T_CALC[[#This Row],[Value]],-10000),-10000)</f>
        <v>-10000</v>
      </c>
      <c r="V191" s="4">
        <f ca="1">IFERROR(IF(T_CALC[[#This Row],[Signal]]="Sell",T_CALC[[#This Row],[Value]],-10000),-10000)</f>
        <v>-10000</v>
      </c>
      <c r="X191">
        <v>188</v>
      </c>
      <c r="Y191" t="str">
        <f t="shared" si="5"/>
        <v/>
      </c>
    </row>
    <row r="192" spans="2:25" x14ac:dyDescent="0.2">
      <c r="B192">
        <v>189</v>
      </c>
      <c r="C192" vm="933">
        <f ca="1"/>
        <v>42725</v>
      </c>
      <c r="D192" vm="934">
        <f ca="1"/>
        <v>17096304</v>
      </c>
      <c r="E192" vm="935">
        <f ca="1"/>
        <v>63.43</v>
      </c>
      <c r="F192" vm="936">
        <f ca="1"/>
        <v>63.7</v>
      </c>
      <c r="G192" vm="937">
        <f ca="1"/>
        <v>63.12</v>
      </c>
      <c r="H192" vm="932">
        <f ca="1"/>
        <v>63.54</v>
      </c>
      <c r="K192">
        <f ca="1">IF(ROW(T_CALC[[#This Row],[DAY]])-ROW(T_CALC[[#Headers],[DAY]])&gt;C_N_TRADING_DAYS,"",ROW(T_CALC[[#This Row],[DAY]])-ROW(T_CALC[[#Headers],[DAY]]))</f>
        <v>189</v>
      </c>
      <c r="L192" s="2" cm="1" vm="933">
        <f t="array" aca="1" ref="L192" ca="1">IFERROR(IF(T_CALC[[#This Row],[DAY]]="","",IF(AND(T_CALC[[#This Row],[DAY]]=C_N_TRADING_DAYS,$L$1&gt;C_MAX_HIST_DT),$L$1,INDEX(_xlfn.ANCHORARRAY($C$3),T_CALC[[#This Row],[DAY]]+1,1))),NA())</f>
        <v>42725</v>
      </c>
      <c r="M192" cm="1" vm="935">
        <f t="array" aca="1" ref="M192" ca="1">IFERROR(IF(T_CALC[[#This Row],[DAY]]="","",IF(AND(T_CALC[[#This Row],[DAY]]=C_N_TRADING_DAYS,$L$1&gt;C_MAX_HIST_DT),$M$1,INDEX(_xlfn.ANCHORARRAY($C$3),T_CALC[[#This Row],[DAY]]+1,3))),NA())</f>
        <v>63.43</v>
      </c>
      <c r="N192" cm="1" vm="936">
        <f t="array" aca="1" ref="N192" ca="1">IFERROR(IF(T_CALC[[#This Row],[DAY]]="","",IF(AND(T_CALC[[#This Row],[DAY]]=C_N_TRADING_DAYS,$L$1&gt;C_MAX_HIST_DT),$N$1,INDEX(_xlfn.ANCHORARRAY($C$3),T_CALC[[#This Row],[DAY]]+1,4))),NA())</f>
        <v>63.7</v>
      </c>
      <c r="O192" cm="1" vm="937">
        <f t="array" aca="1" ref="O192" ca="1">IFERROR(IF(T_CALC[[#This Row],[DAY]]="","",IF(AND(T_CALC[[#This Row],[DAY]]=C_N_TRADING_DAYS,$L$1&gt;C_MAX_HIST_DT),$O$1,INDEX(_xlfn.ANCHORARRAY($C$3),T_CALC[[#This Row],[DAY]]+1,5))),NA())</f>
        <v>63.12</v>
      </c>
      <c r="P192" cm="1" vm="932">
        <f t="array" aca="1" ref="P192" ca="1">IFERROR(IF(T_CALC[[#This Row],[DAY]]="","",IF(AND(T_CALC[[#This Row],[DAY]]=C_N_TRADING_DAYS,$L$1&gt;C_MAX_HIST_DT),$P$1,INDEX(_xlfn.ANCHORARRAY($C$3),T_CALC[[#This Row],[DAY]]+1,6))),NA())</f>
        <v>63.54</v>
      </c>
      <c r="Q192" cm="1" vm="934">
        <f t="array" aca="1" ref="Q192" ca="1">IFERROR(IF(T_CALC[[#This Row],[DAY]]="","",IF(AND(T_CALC[[#This Row],[DAY]]=C_N_TRADING_DAYS,$L$1&gt;C_MAX_HIST_DT),$Q$1,INDEX(_xlfn.ANCHORARRAY($C$3),T_CALC[[#This Row],[DAY]]+1,2))),NA())</f>
        <v>17096304</v>
      </c>
      <c r="R192" s="4" vm="932">
        <f ca="1">IFERROR(IF(I_SRC="Open",T_CALC[[#This Row],[Open]],IF(I_SRC="High",T_CALC[[#This Row],[High]],IF(I_SRC="low",T_CALC[[#This Row],[Low]],IF(I_SRC="Volume",T_CALC[[#This Row],[VOLUME]],T_CALC[[#This Row],[Close]])))),"")</f>
        <v>63.54</v>
      </c>
      <c r="S192" cm="1">
        <f t="array" aca="1" ref="S192" ca="1">IF(T_CALC[[#This Row],[DAY]]="","",IF(T_CALC[[#This Row],[DAY]]&gt;=I_MA_PER,
ROUND(SUMPRODUCT(OFFSET($Y$4,0,0,I_MA_PER),OFFSET(T_CALC[[#This Row],[Value]],-(I_MA_PER-1),0,I_MA_PER))/C_DEN,2),NA()))</f>
        <v>60.94</v>
      </c>
      <c r="T192" s="4" t="str">
        <f ca="1">IF(T_CALC[[#This Row],[DAY]]="","",IF(T_CALC[[#This Row],[DAY]]&gt;=I_MA_PER,IF(AND(T_CALC[[#This Row],[Value]]&gt;T_CALC[[#This Row],[WMA]],R191&lt;=S191),"Buy",IF(AND(T_CALC[[#This Row],[Value]]&lt;T_CALC[[#This Row],[WMA]],R191&gt;=S191),"Sell","")),NA()))</f>
        <v/>
      </c>
      <c r="U192" s="4">
        <f ca="1">IFERROR(IF(T_CALC[[#This Row],[Signal]]="Buy",T_CALC[[#This Row],[Value]],-10000),-10000)</f>
        <v>-10000</v>
      </c>
      <c r="V192" s="4">
        <f ca="1">IFERROR(IF(T_CALC[[#This Row],[Signal]]="Sell",T_CALC[[#This Row],[Value]],-10000),-10000)</f>
        <v>-10000</v>
      </c>
      <c r="X192">
        <v>189</v>
      </c>
      <c r="Y192" t="str">
        <f t="shared" si="5"/>
        <v/>
      </c>
    </row>
    <row r="193" spans="2:25" x14ac:dyDescent="0.2">
      <c r="B193" s="4">
        <v>190</v>
      </c>
      <c r="C193" vm="938">
        <f ca="1"/>
        <v>42726</v>
      </c>
      <c r="D193" vm="939">
        <f ca="1"/>
        <v>22176585</v>
      </c>
      <c r="E193" vm="940">
        <f ca="1"/>
        <v>63.84</v>
      </c>
      <c r="F193" vm="941">
        <f ca="1"/>
        <v>64.099999999999994</v>
      </c>
      <c r="G193" vm="942">
        <f ca="1"/>
        <v>63.405000000000001</v>
      </c>
      <c r="H193" vm="943">
        <f ca="1"/>
        <v>63.55</v>
      </c>
      <c r="K193">
        <f ca="1">IF(ROW(T_CALC[[#This Row],[DAY]])-ROW(T_CALC[[#Headers],[DAY]])&gt;C_N_TRADING_DAYS,"",ROW(T_CALC[[#This Row],[DAY]])-ROW(T_CALC[[#Headers],[DAY]]))</f>
        <v>190</v>
      </c>
      <c r="L193" s="2" cm="1" vm="938">
        <f t="array" aca="1" ref="L193" ca="1">IFERROR(IF(T_CALC[[#This Row],[DAY]]="","",IF(AND(T_CALC[[#This Row],[DAY]]=C_N_TRADING_DAYS,$L$1&gt;C_MAX_HIST_DT),$L$1,INDEX(_xlfn.ANCHORARRAY($C$3),T_CALC[[#This Row],[DAY]]+1,1))),NA())</f>
        <v>42726</v>
      </c>
      <c r="M193" cm="1" vm="940">
        <f t="array" aca="1" ref="M193" ca="1">IFERROR(IF(T_CALC[[#This Row],[DAY]]="","",IF(AND(T_CALC[[#This Row],[DAY]]=C_N_TRADING_DAYS,$L$1&gt;C_MAX_HIST_DT),$M$1,INDEX(_xlfn.ANCHORARRAY($C$3),T_CALC[[#This Row],[DAY]]+1,3))),NA())</f>
        <v>63.84</v>
      </c>
      <c r="N193" cm="1" vm="941">
        <f t="array" aca="1" ref="N193" ca="1">IFERROR(IF(T_CALC[[#This Row],[DAY]]="","",IF(AND(T_CALC[[#This Row],[DAY]]=C_N_TRADING_DAYS,$L$1&gt;C_MAX_HIST_DT),$N$1,INDEX(_xlfn.ANCHORARRAY($C$3),T_CALC[[#This Row],[DAY]]+1,4))),NA())</f>
        <v>64.099999999999994</v>
      </c>
      <c r="O193" cm="1" vm="942">
        <f t="array" aca="1" ref="O193" ca="1">IFERROR(IF(T_CALC[[#This Row],[DAY]]="","",IF(AND(T_CALC[[#This Row],[DAY]]=C_N_TRADING_DAYS,$L$1&gt;C_MAX_HIST_DT),$O$1,INDEX(_xlfn.ANCHORARRAY($C$3),T_CALC[[#This Row],[DAY]]+1,5))),NA())</f>
        <v>63.405000000000001</v>
      </c>
      <c r="P193" cm="1" vm="943">
        <f t="array" aca="1" ref="P193" ca="1">IFERROR(IF(T_CALC[[#This Row],[DAY]]="","",IF(AND(T_CALC[[#This Row],[DAY]]=C_N_TRADING_DAYS,$L$1&gt;C_MAX_HIST_DT),$P$1,INDEX(_xlfn.ANCHORARRAY($C$3),T_CALC[[#This Row],[DAY]]+1,6))),NA())</f>
        <v>63.55</v>
      </c>
      <c r="Q193" cm="1" vm="939">
        <f t="array" aca="1" ref="Q193" ca="1">IFERROR(IF(T_CALC[[#This Row],[DAY]]="","",IF(AND(T_CALC[[#This Row],[DAY]]=C_N_TRADING_DAYS,$L$1&gt;C_MAX_HIST_DT),$Q$1,INDEX(_xlfn.ANCHORARRAY($C$3),T_CALC[[#This Row],[DAY]]+1,2))),NA())</f>
        <v>22176585</v>
      </c>
      <c r="R193" s="4" vm="943">
        <f ca="1">IFERROR(IF(I_SRC="Open",T_CALC[[#This Row],[Open]],IF(I_SRC="High",T_CALC[[#This Row],[High]],IF(I_SRC="low",T_CALC[[#This Row],[Low]],IF(I_SRC="Volume",T_CALC[[#This Row],[VOLUME]],T_CALC[[#This Row],[Close]])))),"")</f>
        <v>63.55</v>
      </c>
      <c r="S193" cm="1">
        <f t="array" aca="1" ref="S193" ca="1">IF(T_CALC[[#This Row],[DAY]]="","",IF(T_CALC[[#This Row],[DAY]]&gt;=I_MA_PER,
ROUND(SUMPRODUCT(OFFSET($Y$4,0,0,I_MA_PER),OFFSET(T_CALC[[#This Row],[Value]],-(I_MA_PER-1),0,I_MA_PER))/C_DEN,2),NA()))</f>
        <v>61.07</v>
      </c>
      <c r="T193" s="4" t="str">
        <f ca="1">IF(T_CALC[[#This Row],[DAY]]="","",IF(T_CALC[[#This Row],[DAY]]&gt;=I_MA_PER,IF(AND(T_CALC[[#This Row],[Value]]&gt;T_CALC[[#This Row],[WMA]],R192&lt;=S192),"Buy",IF(AND(T_CALC[[#This Row],[Value]]&lt;T_CALC[[#This Row],[WMA]],R192&gt;=S192),"Sell","")),NA()))</f>
        <v/>
      </c>
      <c r="U193" s="4">
        <f ca="1">IFERROR(IF(T_CALC[[#This Row],[Signal]]="Buy",T_CALC[[#This Row],[Value]],-10000),-10000)</f>
        <v>-10000</v>
      </c>
      <c r="V193" s="4">
        <f ca="1">IFERROR(IF(T_CALC[[#This Row],[Signal]]="Sell",T_CALC[[#This Row],[Value]],-10000),-10000)</f>
        <v>-10000</v>
      </c>
      <c r="X193">
        <v>190</v>
      </c>
      <c r="Y193" t="str">
        <f t="shared" si="5"/>
        <v/>
      </c>
    </row>
    <row r="194" spans="2:25" x14ac:dyDescent="0.2">
      <c r="B194">
        <v>191</v>
      </c>
      <c r="C194" vm="944">
        <f ca="1"/>
        <v>42727</v>
      </c>
      <c r="D194" vm="945">
        <f ca="1"/>
        <v>12403819</v>
      </c>
      <c r="E194" vm="909">
        <f ca="1"/>
        <v>63.45</v>
      </c>
      <c r="F194" vm="932">
        <f ca="1"/>
        <v>63.54</v>
      </c>
      <c r="G194" vm="946">
        <f ca="1"/>
        <v>62.8</v>
      </c>
      <c r="H194" vm="947">
        <f ca="1"/>
        <v>63.24</v>
      </c>
      <c r="K194">
        <f ca="1">IF(ROW(T_CALC[[#This Row],[DAY]])-ROW(T_CALC[[#Headers],[DAY]])&gt;C_N_TRADING_DAYS,"",ROW(T_CALC[[#This Row],[DAY]])-ROW(T_CALC[[#Headers],[DAY]]))</f>
        <v>191</v>
      </c>
      <c r="L194" s="2" cm="1" vm="944">
        <f t="array" aca="1" ref="L194" ca="1">IFERROR(IF(T_CALC[[#This Row],[DAY]]="","",IF(AND(T_CALC[[#This Row],[DAY]]=C_N_TRADING_DAYS,$L$1&gt;C_MAX_HIST_DT),$L$1,INDEX(_xlfn.ANCHORARRAY($C$3),T_CALC[[#This Row],[DAY]]+1,1))),NA())</f>
        <v>42727</v>
      </c>
      <c r="M194" cm="1" vm="909">
        <f t="array" aca="1" ref="M194" ca="1">IFERROR(IF(T_CALC[[#This Row],[DAY]]="","",IF(AND(T_CALC[[#This Row],[DAY]]=C_N_TRADING_DAYS,$L$1&gt;C_MAX_HIST_DT),$M$1,INDEX(_xlfn.ANCHORARRAY($C$3),T_CALC[[#This Row],[DAY]]+1,3))),NA())</f>
        <v>63.45</v>
      </c>
      <c r="N194" cm="1" vm="932">
        <f t="array" aca="1" ref="N194" ca="1">IFERROR(IF(T_CALC[[#This Row],[DAY]]="","",IF(AND(T_CALC[[#This Row],[DAY]]=C_N_TRADING_DAYS,$L$1&gt;C_MAX_HIST_DT),$N$1,INDEX(_xlfn.ANCHORARRAY($C$3),T_CALC[[#This Row],[DAY]]+1,4))),NA())</f>
        <v>63.54</v>
      </c>
      <c r="O194" cm="1" vm="946">
        <f t="array" aca="1" ref="O194" ca="1">IFERROR(IF(T_CALC[[#This Row],[DAY]]="","",IF(AND(T_CALC[[#This Row],[DAY]]=C_N_TRADING_DAYS,$L$1&gt;C_MAX_HIST_DT),$O$1,INDEX(_xlfn.ANCHORARRAY($C$3),T_CALC[[#This Row],[DAY]]+1,5))),NA())</f>
        <v>62.8</v>
      </c>
      <c r="P194" cm="1" vm="947">
        <f t="array" aca="1" ref="P194" ca="1">IFERROR(IF(T_CALC[[#This Row],[DAY]]="","",IF(AND(T_CALC[[#This Row],[DAY]]=C_N_TRADING_DAYS,$L$1&gt;C_MAX_HIST_DT),$P$1,INDEX(_xlfn.ANCHORARRAY($C$3),T_CALC[[#This Row],[DAY]]+1,6))),NA())</f>
        <v>63.24</v>
      </c>
      <c r="Q194" cm="1" vm="945">
        <f t="array" aca="1" ref="Q194" ca="1">IFERROR(IF(T_CALC[[#This Row],[DAY]]="","",IF(AND(T_CALC[[#This Row],[DAY]]=C_N_TRADING_DAYS,$L$1&gt;C_MAX_HIST_DT),$Q$1,INDEX(_xlfn.ANCHORARRAY($C$3),T_CALC[[#This Row],[DAY]]+1,2))),NA())</f>
        <v>12403819</v>
      </c>
      <c r="R194" s="4" vm="947">
        <f ca="1">IFERROR(IF(I_SRC="Open",T_CALC[[#This Row],[Open]],IF(I_SRC="High",T_CALC[[#This Row],[High]],IF(I_SRC="low",T_CALC[[#This Row],[Low]],IF(I_SRC="Volume",T_CALC[[#This Row],[VOLUME]],T_CALC[[#This Row],[Close]])))),"")</f>
        <v>63.24</v>
      </c>
      <c r="S194" cm="1">
        <f t="array" aca="1" ref="S194" ca="1">IF(T_CALC[[#This Row],[DAY]]="","",IF(T_CALC[[#This Row],[DAY]]&gt;=I_MA_PER,
ROUND(SUMPRODUCT(OFFSET($Y$4,0,0,I_MA_PER),OFFSET(T_CALC[[#This Row],[Value]],-(I_MA_PER-1),0,I_MA_PER))/C_DEN,2),NA()))</f>
        <v>61.18</v>
      </c>
      <c r="T194" s="4" t="str">
        <f ca="1">IF(T_CALC[[#This Row],[DAY]]="","",IF(T_CALC[[#This Row],[DAY]]&gt;=I_MA_PER,IF(AND(T_CALC[[#This Row],[Value]]&gt;T_CALC[[#This Row],[WMA]],R193&lt;=S193),"Buy",IF(AND(T_CALC[[#This Row],[Value]]&lt;T_CALC[[#This Row],[WMA]],R193&gt;=S193),"Sell","")),NA()))</f>
        <v/>
      </c>
      <c r="U194" s="4">
        <f ca="1">IFERROR(IF(T_CALC[[#This Row],[Signal]]="Buy",T_CALC[[#This Row],[Value]],-10000),-10000)</f>
        <v>-10000</v>
      </c>
      <c r="V194" s="4">
        <f ca="1">IFERROR(IF(T_CALC[[#This Row],[Signal]]="Sell",T_CALC[[#This Row],[Value]],-10000),-10000)</f>
        <v>-10000</v>
      </c>
      <c r="X194">
        <v>191</v>
      </c>
      <c r="Y194" t="str">
        <f t="shared" si="5"/>
        <v/>
      </c>
    </row>
    <row r="195" spans="2:25" x14ac:dyDescent="0.2">
      <c r="B195">
        <v>192</v>
      </c>
      <c r="C195" vm="948">
        <f ca="1"/>
        <v>42731</v>
      </c>
      <c r="D195" vm="949">
        <f ca="1"/>
        <v>11763173</v>
      </c>
      <c r="E195" vm="950">
        <f ca="1"/>
        <v>63.21</v>
      </c>
      <c r="F195" vm="951">
        <f ca="1"/>
        <v>64.069999999999993</v>
      </c>
      <c r="G195" vm="950">
        <f ca="1"/>
        <v>63.21</v>
      </c>
      <c r="H195" vm="952">
        <f ca="1"/>
        <v>63.28</v>
      </c>
      <c r="K195">
        <f ca="1">IF(ROW(T_CALC[[#This Row],[DAY]])-ROW(T_CALC[[#Headers],[DAY]])&gt;C_N_TRADING_DAYS,"",ROW(T_CALC[[#This Row],[DAY]])-ROW(T_CALC[[#Headers],[DAY]]))</f>
        <v>192</v>
      </c>
      <c r="L195" s="2" cm="1" vm="948">
        <f t="array" aca="1" ref="L195" ca="1">IFERROR(IF(T_CALC[[#This Row],[DAY]]="","",IF(AND(T_CALC[[#This Row],[DAY]]=C_N_TRADING_DAYS,$L$1&gt;C_MAX_HIST_DT),$L$1,INDEX(_xlfn.ANCHORARRAY($C$3),T_CALC[[#This Row],[DAY]]+1,1))),NA())</f>
        <v>42731</v>
      </c>
      <c r="M195" cm="1" vm="950">
        <f t="array" aca="1" ref="M195" ca="1">IFERROR(IF(T_CALC[[#This Row],[DAY]]="","",IF(AND(T_CALC[[#This Row],[DAY]]=C_N_TRADING_DAYS,$L$1&gt;C_MAX_HIST_DT),$M$1,INDEX(_xlfn.ANCHORARRAY($C$3),T_CALC[[#This Row],[DAY]]+1,3))),NA())</f>
        <v>63.21</v>
      </c>
      <c r="N195" cm="1" vm="951">
        <f t="array" aca="1" ref="N195" ca="1">IFERROR(IF(T_CALC[[#This Row],[DAY]]="","",IF(AND(T_CALC[[#This Row],[DAY]]=C_N_TRADING_DAYS,$L$1&gt;C_MAX_HIST_DT),$N$1,INDEX(_xlfn.ANCHORARRAY($C$3),T_CALC[[#This Row],[DAY]]+1,4))),NA())</f>
        <v>64.069999999999993</v>
      </c>
      <c r="O195" cm="1" vm="950">
        <f t="array" aca="1" ref="O195" ca="1">IFERROR(IF(T_CALC[[#This Row],[DAY]]="","",IF(AND(T_CALC[[#This Row],[DAY]]=C_N_TRADING_DAYS,$L$1&gt;C_MAX_HIST_DT),$O$1,INDEX(_xlfn.ANCHORARRAY($C$3),T_CALC[[#This Row],[DAY]]+1,5))),NA())</f>
        <v>63.21</v>
      </c>
      <c r="P195" cm="1" vm="952">
        <f t="array" aca="1" ref="P195" ca="1">IFERROR(IF(T_CALC[[#This Row],[DAY]]="","",IF(AND(T_CALC[[#This Row],[DAY]]=C_N_TRADING_DAYS,$L$1&gt;C_MAX_HIST_DT),$P$1,INDEX(_xlfn.ANCHORARRAY($C$3),T_CALC[[#This Row],[DAY]]+1,6))),NA())</f>
        <v>63.28</v>
      </c>
      <c r="Q195" cm="1" vm="949">
        <f t="array" aca="1" ref="Q195" ca="1">IFERROR(IF(T_CALC[[#This Row],[DAY]]="","",IF(AND(T_CALC[[#This Row],[DAY]]=C_N_TRADING_DAYS,$L$1&gt;C_MAX_HIST_DT),$Q$1,INDEX(_xlfn.ANCHORARRAY($C$3),T_CALC[[#This Row],[DAY]]+1,2))),NA())</f>
        <v>11763173</v>
      </c>
      <c r="R195" s="4" vm="952">
        <f ca="1">IFERROR(IF(I_SRC="Open",T_CALC[[#This Row],[Open]],IF(I_SRC="High",T_CALC[[#This Row],[High]],IF(I_SRC="low",T_CALC[[#This Row],[Low]],IF(I_SRC="Volume",T_CALC[[#This Row],[VOLUME]],T_CALC[[#This Row],[Close]])))),"")</f>
        <v>63.28</v>
      </c>
      <c r="S195" cm="1">
        <f t="array" aca="1" ref="S195" ca="1">IF(T_CALC[[#This Row],[DAY]]="","",IF(T_CALC[[#This Row],[DAY]]&gt;=I_MA_PER,
ROUND(SUMPRODUCT(OFFSET($Y$4,0,0,I_MA_PER),OFFSET(T_CALC[[#This Row],[Value]],-(I_MA_PER-1),0,I_MA_PER))/C_DEN,2),NA()))</f>
        <v>61.3</v>
      </c>
      <c r="T195" s="4" t="str">
        <f ca="1">IF(T_CALC[[#This Row],[DAY]]="","",IF(T_CALC[[#This Row],[DAY]]&gt;=I_MA_PER,IF(AND(T_CALC[[#This Row],[Value]]&gt;T_CALC[[#This Row],[WMA]],R194&lt;=S194),"Buy",IF(AND(T_CALC[[#This Row],[Value]]&lt;T_CALC[[#This Row],[WMA]],R194&gt;=S194),"Sell","")),NA()))</f>
        <v/>
      </c>
      <c r="U195" s="4">
        <f ca="1">IFERROR(IF(T_CALC[[#This Row],[Signal]]="Buy",T_CALC[[#This Row],[Value]],-10000),-10000)</f>
        <v>-10000</v>
      </c>
      <c r="V195" s="4">
        <f ca="1">IFERROR(IF(T_CALC[[#This Row],[Signal]]="Sell",T_CALC[[#This Row],[Value]],-10000),-10000)</f>
        <v>-10000</v>
      </c>
      <c r="X195">
        <v>192</v>
      </c>
      <c r="Y195" t="str">
        <f t="shared" si="5"/>
        <v/>
      </c>
    </row>
    <row r="196" spans="2:25" x14ac:dyDescent="0.2">
      <c r="B196" s="4">
        <v>193</v>
      </c>
      <c r="C196" vm="953">
        <f ca="1"/>
        <v>42732</v>
      </c>
      <c r="D196" vm="954">
        <f ca="1"/>
        <v>14653348</v>
      </c>
      <c r="E196" vm="955">
        <f ca="1"/>
        <v>63.4</v>
      </c>
      <c r="F196" vm="955">
        <f ca="1"/>
        <v>63.4</v>
      </c>
      <c r="G196" vm="956">
        <f ca="1"/>
        <v>62.83</v>
      </c>
      <c r="H196" vm="957">
        <f ca="1"/>
        <v>62.99</v>
      </c>
      <c r="K196">
        <f ca="1">IF(ROW(T_CALC[[#This Row],[DAY]])-ROW(T_CALC[[#Headers],[DAY]])&gt;C_N_TRADING_DAYS,"",ROW(T_CALC[[#This Row],[DAY]])-ROW(T_CALC[[#Headers],[DAY]]))</f>
        <v>193</v>
      </c>
      <c r="L196" s="2" cm="1" vm="953">
        <f t="array" aca="1" ref="L196" ca="1">IFERROR(IF(T_CALC[[#This Row],[DAY]]="","",IF(AND(T_CALC[[#This Row],[DAY]]=C_N_TRADING_DAYS,$L$1&gt;C_MAX_HIST_DT),$L$1,INDEX(_xlfn.ANCHORARRAY($C$3),T_CALC[[#This Row],[DAY]]+1,1))),NA())</f>
        <v>42732</v>
      </c>
      <c r="M196" cm="1" vm="955">
        <f t="array" aca="1" ref="M196" ca="1">IFERROR(IF(T_CALC[[#This Row],[DAY]]="","",IF(AND(T_CALC[[#This Row],[DAY]]=C_N_TRADING_DAYS,$L$1&gt;C_MAX_HIST_DT),$M$1,INDEX(_xlfn.ANCHORARRAY($C$3),T_CALC[[#This Row],[DAY]]+1,3))),NA())</f>
        <v>63.4</v>
      </c>
      <c r="N196" cm="1" vm="955">
        <f t="array" aca="1" ref="N196" ca="1">IFERROR(IF(T_CALC[[#This Row],[DAY]]="","",IF(AND(T_CALC[[#This Row],[DAY]]=C_N_TRADING_DAYS,$L$1&gt;C_MAX_HIST_DT),$N$1,INDEX(_xlfn.ANCHORARRAY($C$3),T_CALC[[#This Row],[DAY]]+1,4))),NA())</f>
        <v>63.4</v>
      </c>
      <c r="O196" cm="1" vm="956">
        <f t="array" aca="1" ref="O196" ca="1">IFERROR(IF(T_CALC[[#This Row],[DAY]]="","",IF(AND(T_CALC[[#This Row],[DAY]]=C_N_TRADING_DAYS,$L$1&gt;C_MAX_HIST_DT),$O$1,INDEX(_xlfn.ANCHORARRAY($C$3),T_CALC[[#This Row],[DAY]]+1,5))),NA())</f>
        <v>62.83</v>
      </c>
      <c r="P196" cm="1" vm="957">
        <f t="array" aca="1" ref="P196" ca="1">IFERROR(IF(T_CALC[[#This Row],[DAY]]="","",IF(AND(T_CALC[[#This Row],[DAY]]=C_N_TRADING_DAYS,$L$1&gt;C_MAX_HIST_DT),$P$1,INDEX(_xlfn.ANCHORARRAY($C$3),T_CALC[[#This Row],[DAY]]+1,6))),NA())</f>
        <v>62.99</v>
      </c>
      <c r="Q196" cm="1" vm="954">
        <f t="array" aca="1" ref="Q196" ca="1">IFERROR(IF(T_CALC[[#This Row],[DAY]]="","",IF(AND(T_CALC[[#This Row],[DAY]]=C_N_TRADING_DAYS,$L$1&gt;C_MAX_HIST_DT),$Q$1,INDEX(_xlfn.ANCHORARRAY($C$3),T_CALC[[#This Row],[DAY]]+1,2))),NA())</f>
        <v>14653348</v>
      </c>
      <c r="R196" s="4" vm="957">
        <f ca="1">IFERROR(IF(I_SRC="Open",T_CALC[[#This Row],[Open]],IF(I_SRC="High",T_CALC[[#This Row],[High]],IF(I_SRC="low",T_CALC[[#This Row],[Low]],IF(I_SRC="Volume",T_CALC[[#This Row],[VOLUME]],T_CALC[[#This Row],[Close]])))),"")</f>
        <v>62.99</v>
      </c>
      <c r="S196" cm="1">
        <f t="array" aca="1" ref="S196" ca="1">IF(T_CALC[[#This Row],[DAY]]="","",IF(T_CALC[[#This Row],[DAY]]&gt;=I_MA_PER,
ROUND(SUMPRODUCT(OFFSET($Y$4,0,0,I_MA_PER),OFFSET(T_CALC[[#This Row],[Value]],-(I_MA_PER-1),0,I_MA_PER))/C_DEN,2),NA()))</f>
        <v>61.39</v>
      </c>
      <c r="T196" s="4" t="str">
        <f ca="1">IF(T_CALC[[#This Row],[DAY]]="","",IF(T_CALC[[#This Row],[DAY]]&gt;=I_MA_PER,IF(AND(T_CALC[[#This Row],[Value]]&gt;T_CALC[[#This Row],[WMA]],R195&lt;=S195),"Buy",IF(AND(T_CALC[[#This Row],[Value]]&lt;T_CALC[[#This Row],[WMA]],R195&gt;=S195),"Sell","")),NA()))</f>
        <v/>
      </c>
      <c r="U196" s="4">
        <f ca="1">IFERROR(IF(T_CALC[[#This Row],[Signal]]="Buy",T_CALC[[#This Row],[Value]],-10000),-10000)</f>
        <v>-10000</v>
      </c>
      <c r="V196" s="4">
        <f ca="1">IFERROR(IF(T_CALC[[#This Row],[Signal]]="Sell",T_CALC[[#This Row],[Value]],-10000),-10000)</f>
        <v>-10000</v>
      </c>
      <c r="X196">
        <v>193</v>
      </c>
      <c r="Y196" t="str">
        <f t="shared" ref="Y196:Y203" si="6">IF(X196&lt;=I_MA_PER,X196,"")</f>
        <v/>
      </c>
    </row>
    <row r="197" spans="2:25" x14ac:dyDescent="0.2">
      <c r="B197">
        <v>194</v>
      </c>
      <c r="C197" vm="958">
        <f ca="1"/>
        <v>42733</v>
      </c>
      <c r="D197" vm="959">
        <f ca="1"/>
        <v>10250582</v>
      </c>
      <c r="E197" vm="960">
        <f ca="1"/>
        <v>62.86</v>
      </c>
      <c r="F197" vm="961">
        <f ca="1"/>
        <v>63.2</v>
      </c>
      <c r="G197" vm="962">
        <f ca="1"/>
        <v>62.73</v>
      </c>
      <c r="H197" vm="963">
        <f ca="1"/>
        <v>62.9</v>
      </c>
      <c r="K197">
        <f ca="1">IF(ROW(T_CALC[[#This Row],[DAY]])-ROW(T_CALC[[#Headers],[DAY]])&gt;C_N_TRADING_DAYS,"",ROW(T_CALC[[#This Row],[DAY]])-ROW(T_CALC[[#Headers],[DAY]]))</f>
        <v>194</v>
      </c>
      <c r="L197" s="2" cm="1" vm="958">
        <f t="array" aca="1" ref="L197" ca="1">IFERROR(IF(T_CALC[[#This Row],[DAY]]="","",IF(AND(T_CALC[[#This Row],[DAY]]=C_N_TRADING_DAYS,$L$1&gt;C_MAX_HIST_DT),$L$1,INDEX(_xlfn.ANCHORARRAY($C$3),T_CALC[[#This Row],[DAY]]+1,1))),NA())</f>
        <v>42733</v>
      </c>
      <c r="M197" cm="1" vm="960">
        <f t="array" aca="1" ref="M197" ca="1">IFERROR(IF(T_CALC[[#This Row],[DAY]]="","",IF(AND(T_CALC[[#This Row],[DAY]]=C_N_TRADING_DAYS,$L$1&gt;C_MAX_HIST_DT),$M$1,INDEX(_xlfn.ANCHORARRAY($C$3),T_CALC[[#This Row],[DAY]]+1,3))),NA())</f>
        <v>62.86</v>
      </c>
      <c r="N197" cm="1" vm="961">
        <f t="array" aca="1" ref="N197" ca="1">IFERROR(IF(T_CALC[[#This Row],[DAY]]="","",IF(AND(T_CALC[[#This Row],[DAY]]=C_N_TRADING_DAYS,$L$1&gt;C_MAX_HIST_DT),$N$1,INDEX(_xlfn.ANCHORARRAY($C$3),T_CALC[[#This Row],[DAY]]+1,4))),NA())</f>
        <v>63.2</v>
      </c>
      <c r="O197" cm="1" vm="962">
        <f t="array" aca="1" ref="O197" ca="1">IFERROR(IF(T_CALC[[#This Row],[DAY]]="","",IF(AND(T_CALC[[#This Row],[DAY]]=C_N_TRADING_DAYS,$L$1&gt;C_MAX_HIST_DT),$O$1,INDEX(_xlfn.ANCHORARRAY($C$3),T_CALC[[#This Row],[DAY]]+1,5))),NA())</f>
        <v>62.73</v>
      </c>
      <c r="P197" cm="1" vm="963">
        <f t="array" aca="1" ref="P197" ca="1">IFERROR(IF(T_CALC[[#This Row],[DAY]]="","",IF(AND(T_CALC[[#This Row],[DAY]]=C_N_TRADING_DAYS,$L$1&gt;C_MAX_HIST_DT),$P$1,INDEX(_xlfn.ANCHORARRAY($C$3),T_CALC[[#This Row],[DAY]]+1,6))),NA())</f>
        <v>62.9</v>
      </c>
      <c r="Q197" cm="1" vm="959">
        <f t="array" aca="1" ref="Q197" ca="1">IFERROR(IF(T_CALC[[#This Row],[DAY]]="","",IF(AND(T_CALC[[#This Row],[DAY]]=C_N_TRADING_DAYS,$L$1&gt;C_MAX_HIST_DT),$Q$1,INDEX(_xlfn.ANCHORARRAY($C$3),T_CALC[[#This Row],[DAY]]+1,2))),NA())</f>
        <v>10250582</v>
      </c>
      <c r="R197" s="4" vm="963">
        <f ca="1">IFERROR(IF(I_SRC="Open",T_CALC[[#This Row],[Open]],IF(I_SRC="High",T_CALC[[#This Row],[High]],IF(I_SRC="low",T_CALC[[#This Row],[Low]],IF(I_SRC="Volume",T_CALC[[#This Row],[VOLUME]],T_CALC[[#This Row],[Close]])))),"")</f>
        <v>62.9</v>
      </c>
      <c r="S197" cm="1">
        <f t="array" aca="1" ref="S197" ca="1">IF(T_CALC[[#This Row],[DAY]]="","",IF(T_CALC[[#This Row],[DAY]]&gt;=I_MA_PER,
ROUND(SUMPRODUCT(OFFSET($Y$4,0,0,I_MA_PER),OFFSET(T_CALC[[#This Row],[Value]],-(I_MA_PER-1),0,I_MA_PER))/C_DEN,2),NA()))</f>
        <v>61.48</v>
      </c>
      <c r="T197" s="4" t="str">
        <f ca="1">IF(T_CALC[[#This Row],[DAY]]="","",IF(T_CALC[[#This Row],[DAY]]&gt;=I_MA_PER,IF(AND(T_CALC[[#This Row],[Value]]&gt;T_CALC[[#This Row],[WMA]],R196&lt;=S196),"Buy",IF(AND(T_CALC[[#This Row],[Value]]&lt;T_CALC[[#This Row],[WMA]],R196&gt;=S196),"Sell","")),NA()))</f>
        <v/>
      </c>
      <c r="U197" s="4">
        <f ca="1">IFERROR(IF(T_CALC[[#This Row],[Signal]]="Buy",T_CALC[[#This Row],[Value]],-10000),-10000)</f>
        <v>-10000</v>
      </c>
      <c r="V197" s="4">
        <f ca="1">IFERROR(IF(T_CALC[[#This Row],[Signal]]="Sell",T_CALC[[#This Row],[Value]],-10000),-10000)</f>
        <v>-10000</v>
      </c>
      <c r="X197">
        <v>194</v>
      </c>
      <c r="Y197" t="str">
        <f t="shared" si="6"/>
        <v/>
      </c>
    </row>
    <row r="198" spans="2:25" x14ac:dyDescent="0.2">
      <c r="B198">
        <v>195</v>
      </c>
      <c r="C198" vm="964">
        <f ca="1"/>
        <v>42734</v>
      </c>
      <c r="D198" vm="965">
        <f ca="1"/>
        <v>25579908</v>
      </c>
      <c r="E198" vm="966">
        <f ca="1"/>
        <v>62.96</v>
      </c>
      <c r="F198" vm="957">
        <f ca="1"/>
        <v>62.99</v>
      </c>
      <c r="G198" vm="967">
        <f ca="1"/>
        <v>62.03</v>
      </c>
      <c r="H198" vm="968">
        <f ca="1"/>
        <v>62.14</v>
      </c>
      <c r="K198">
        <f ca="1">IF(ROW(T_CALC[[#This Row],[DAY]])-ROW(T_CALC[[#Headers],[DAY]])&gt;C_N_TRADING_DAYS,"",ROW(T_CALC[[#This Row],[DAY]])-ROW(T_CALC[[#Headers],[DAY]]))</f>
        <v>195</v>
      </c>
      <c r="L198" s="2" cm="1" vm="964">
        <f t="array" aca="1" ref="L198" ca="1">IFERROR(IF(T_CALC[[#This Row],[DAY]]="","",IF(AND(T_CALC[[#This Row],[DAY]]=C_N_TRADING_DAYS,$L$1&gt;C_MAX_HIST_DT),$L$1,INDEX(_xlfn.ANCHORARRAY($C$3),T_CALC[[#This Row],[DAY]]+1,1))),NA())</f>
        <v>42734</v>
      </c>
      <c r="M198" cm="1" vm="966">
        <f t="array" aca="1" ref="M198" ca="1">IFERROR(IF(T_CALC[[#This Row],[DAY]]="","",IF(AND(T_CALC[[#This Row],[DAY]]=C_N_TRADING_DAYS,$L$1&gt;C_MAX_HIST_DT),$M$1,INDEX(_xlfn.ANCHORARRAY($C$3),T_CALC[[#This Row],[DAY]]+1,3))),NA())</f>
        <v>62.96</v>
      </c>
      <c r="N198" cm="1" vm="957">
        <f t="array" aca="1" ref="N198" ca="1">IFERROR(IF(T_CALC[[#This Row],[DAY]]="","",IF(AND(T_CALC[[#This Row],[DAY]]=C_N_TRADING_DAYS,$L$1&gt;C_MAX_HIST_DT),$N$1,INDEX(_xlfn.ANCHORARRAY($C$3),T_CALC[[#This Row],[DAY]]+1,4))),NA())</f>
        <v>62.99</v>
      </c>
      <c r="O198" cm="1" vm="967">
        <f t="array" aca="1" ref="O198" ca="1">IFERROR(IF(T_CALC[[#This Row],[DAY]]="","",IF(AND(T_CALC[[#This Row],[DAY]]=C_N_TRADING_DAYS,$L$1&gt;C_MAX_HIST_DT),$O$1,INDEX(_xlfn.ANCHORARRAY($C$3),T_CALC[[#This Row],[DAY]]+1,5))),NA())</f>
        <v>62.03</v>
      </c>
      <c r="P198" cm="1" vm="968">
        <f t="array" aca="1" ref="P198" ca="1">IFERROR(IF(T_CALC[[#This Row],[DAY]]="","",IF(AND(T_CALC[[#This Row],[DAY]]=C_N_TRADING_DAYS,$L$1&gt;C_MAX_HIST_DT),$P$1,INDEX(_xlfn.ANCHORARRAY($C$3),T_CALC[[#This Row],[DAY]]+1,6))),NA())</f>
        <v>62.14</v>
      </c>
      <c r="Q198" cm="1" vm="965">
        <f t="array" aca="1" ref="Q198" ca="1">IFERROR(IF(T_CALC[[#This Row],[DAY]]="","",IF(AND(T_CALC[[#This Row],[DAY]]=C_N_TRADING_DAYS,$L$1&gt;C_MAX_HIST_DT),$Q$1,INDEX(_xlfn.ANCHORARRAY($C$3),T_CALC[[#This Row],[DAY]]+1,2))),NA())</f>
        <v>25579908</v>
      </c>
      <c r="R198" s="4" vm="968">
        <f ca="1">IFERROR(IF(I_SRC="Open",T_CALC[[#This Row],[Open]],IF(I_SRC="High",T_CALC[[#This Row],[High]],IF(I_SRC="low",T_CALC[[#This Row],[Low]],IF(I_SRC="Volume",T_CALC[[#This Row],[VOLUME]],T_CALC[[#This Row],[Close]])))),"")</f>
        <v>62.14</v>
      </c>
      <c r="S198" cm="1">
        <f t="array" aca="1" ref="S198" ca="1">IF(T_CALC[[#This Row],[DAY]]="","",IF(T_CALC[[#This Row],[DAY]]&gt;=I_MA_PER,
ROUND(SUMPRODUCT(OFFSET($Y$4,0,0,I_MA_PER),OFFSET(T_CALC[[#This Row],[Value]],-(I_MA_PER-1),0,I_MA_PER))/C_DEN,2),NA()))</f>
        <v>61.53</v>
      </c>
      <c r="T198" s="4" t="str">
        <f ca="1">IF(T_CALC[[#This Row],[DAY]]="","",IF(T_CALC[[#This Row],[DAY]]&gt;=I_MA_PER,IF(AND(T_CALC[[#This Row],[Value]]&gt;T_CALC[[#This Row],[WMA]],R197&lt;=S197),"Buy",IF(AND(T_CALC[[#This Row],[Value]]&lt;T_CALC[[#This Row],[WMA]],R197&gt;=S197),"Sell","")),NA()))</f>
        <v/>
      </c>
      <c r="U198" s="4">
        <f ca="1">IFERROR(IF(T_CALC[[#This Row],[Signal]]="Buy",T_CALC[[#This Row],[Value]],-10000),-10000)</f>
        <v>-10000</v>
      </c>
      <c r="V198" s="4">
        <f ca="1">IFERROR(IF(T_CALC[[#This Row],[Signal]]="Sell",T_CALC[[#This Row],[Value]],-10000),-10000)</f>
        <v>-10000</v>
      </c>
      <c r="X198">
        <v>195</v>
      </c>
      <c r="Y198" t="str">
        <f t="shared" si="6"/>
        <v/>
      </c>
    </row>
    <row r="199" spans="2:25" x14ac:dyDescent="0.2">
      <c r="B199" s="4">
        <v>196</v>
      </c>
      <c r="C199" vm="969">
        <f ca="1"/>
        <v>42738</v>
      </c>
      <c r="D199" vm="970">
        <f ca="1"/>
        <v>20694101</v>
      </c>
      <c r="E199" vm="971">
        <f ca="1"/>
        <v>62.79</v>
      </c>
      <c r="F199" vm="972">
        <f ca="1"/>
        <v>62.84</v>
      </c>
      <c r="G199" vm="973">
        <f ca="1"/>
        <v>62.125</v>
      </c>
      <c r="H199" vm="916">
        <f ca="1"/>
        <v>62.58</v>
      </c>
      <c r="K199">
        <f ca="1">IF(ROW(T_CALC[[#This Row],[DAY]])-ROW(T_CALC[[#Headers],[DAY]])&gt;C_N_TRADING_DAYS,"",ROW(T_CALC[[#This Row],[DAY]])-ROW(T_CALC[[#Headers],[DAY]]))</f>
        <v>196</v>
      </c>
      <c r="L199" s="2" cm="1" vm="969">
        <f t="array" aca="1" ref="L199" ca="1">IFERROR(IF(T_CALC[[#This Row],[DAY]]="","",IF(AND(T_CALC[[#This Row],[DAY]]=C_N_TRADING_DAYS,$L$1&gt;C_MAX_HIST_DT),$L$1,INDEX(_xlfn.ANCHORARRAY($C$3),T_CALC[[#This Row],[DAY]]+1,1))),NA())</f>
        <v>42738</v>
      </c>
      <c r="M199" cm="1" vm="971">
        <f t="array" aca="1" ref="M199" ca="1">IFERROR(IF(T_CALC[[#This Row],[DAY]]="","",IF(AND(T_CALC[[#This Row],[DAY]]=C_N_TRADING_DAYS,$L$1&gt;C_MAX_HIST_DT),$M$1,INDEX(_xlfn.ANCHORARRAY($C$3),T_CALC[[#This Row],[DAY]]+1,3))),NA())</f>
        <v>62.79</v>
      </c>
      <c r="N199" cm="1" vm="972">
        <f t="array" aca="1" ref="N199" ca="1">IFERROR(IF(T_CALC[[#This Row],[DAY]]="","",IF(AND(T_CALC[[#This Row],[DAY]]=C_N_TRADING_DAYS,$L$1&gt;C_MAX_HIST_DT),$N$1,INDEX(_xlfn.ANCHORARRAY($C$3),T_CALC[[#This Row],[DAY]]+1,4))),NA())</f>
        <v>62.84</v>
      </c>
      <c r="O199" cm="1" vm="973">
        <f t="array" aca="1" ref="O199" ca="1">IFERROR(IF(T_CALC[[#This Row],[DAY]]="","",IF(AND(T_CALC[[#This Row],[DAY]]=C_N_TRADING_DAYS,$L$1&gt;C_MAX_HIST_DT),$O$1,INDEX(_xlfn.ANCHORARRAY($C$3),T_CALC[[#This Row],[DAY]]+1,5))),NA())</f>
        <v>62.125</v>
      </c>
      <c r="P199" cm="1" vm="916">
        <f t="array" aca="1" ref="P199" ca="1">IFERROR(IF(T_CALC[[#This Row],[DAY]]="","",IF(AND(T_CALC[[#This Row],[DAY]]=C_N_TRADING_DAYS,$L$1&gt;C_MAX_HIST_DT),$P$1,INDEX(_xlfn.ANCHORARRAY($C$3),T_CALC[[#This Row],[DAY]]+1,6))),NA())</f>
        <v>62.58</v>
      </c>
      <c r="Q199" cm="1" vm="970">
        <f t="array" aca="1" ref="Q199" ca="1">IFERROR(IF(T_CALC[[#This Row],[DAY]]="","",IF(AND(T_CALC[[#This Row],[DAY]]=C_N_TRADING_DAYS,$L$1&gt;C_MAX_HIST_DT),$Q$1,INDEX(_xlfn.ANCHORARRAY($C$3),T_CALC[[#This Row],[DAY]]+1,2))),NA())</f>
        <v>20694101</v>
      </c>
      <c r="R199" s="4" vm="916">
        <f ca="1">IFERROR(IF(I_SRC="Open",T_CALC[[#This Row],[Open]],IF(I_SRC="High",T_CALC[[#This Row],[High]],IF(I_SRC="low",T_CALC[[#This Row],[Low]],IF(I_SRC="Volume",T_CALC[[#This Row],[VOLUME]],T_CALC[[#This Row],[Close]])))),"")</f>
        <v>62.58</v>
      </c>
      <c r="S199" cm="1">
        <f t="array" aca="1" ref="S199" ca="1">IF(T_CALC[[#This Row],[DAY]]="","",IF(T_CALC[[#This Row],[DAY]]&gt;=I_MA_PER,
ROUND(SUMPRODUCT(OFFSET($Y$4,0,0,I_MA_PER),OFFSET(T_CALC[[#This Row],[Value]],-(I_MA_PER-1),0,I_MA_PER))/C_DEN,2),NA()))</f>
        <v>61.6</v>
      </c>
      <c r="T199" s="4" t="str">
        <f ca="1">IF(T_CALC[[#This Row],[DAY]]="","",IF(T_CALC[[#This Row],[DAY]]&gt;=I_MA_PER,IF(AND(T_CALC[[#This Row],[Value]]&gt;T_CALC[[#This Row],[WMA]],R198&lt;=S198),"Buy",IF(AND(T_CALC[[#This Row],[Value]]&lt;T_CALC[[#This Row],[WMA]],R198&gt;=S198),"Sell","")),NA()))</f>
        <v/>
      </c>
      <c r="U199" s="4">
        <f ca="1">IFERROR(IF(T_CALC[[#This Row],[Signal]]="Buy",T_CALC[[#This Row],[Value]],-10000),-10000)</f>
        <v>-10000</v>
      </c>
      <c r="V199" s="4">
        <f ca="1">IFERROR(IF(T_CALC[[#This Row],[Signal]]="Sell",T_CALC[[#This Row],[Value]],-10000),-10000)</f>
        <v>-10000</v>
      </c>
      <c r="X199">
        <v>196</v>
      </c>
      <c r="Y199" t="str">
        <f t="shared" si="6"/>
        <v/>
      </c>
    </row>
    <row r="200" spans="2:25" x14ac:dyDescent="0.2">
      <c r="B200">
        <v>197</v>
      </c>
      <c r="C200" vm="974">
        <f ca="1"/>
        <v>42739</v>
      </c>
      <c r="D200" vm="975">
        <f ca="1"/>
        <v>21339969</v>
      </c>
      <c r="E200" vm="976">
        <f ca="1"/>
        <v>62.48</v>
      </c>
      <c r="F200" vm="977">
        <f ca="1"/>
        <v>62.75</v>
      </c>
      <c r="G200" vm="978">
        <f ca="1"/>
        <v>62.12</v>
      </c>
      <c r="H200" vm="897">
        <f ca="1"/>
        <v>62.3</v>
      </c>
      <c r="K200">
        <f ca="1">IF(ROW(T_CALC[[#This Row],[DAY]])-ROW(T_CALC[[#Headers],[DAY]])&gt;C_N_TRADING_DAYS,"",ROW(T_CALC[[#This Row],[DAY]])-ROW(T_CALC[[#Headers],[DAY]]))</f>
        <v>197</v>
      </c>
      <c r="L200" s="2" cm="1" vm="974">
        <f t="array" aca="1" ref="L200" ca="1">IFERROR(IF(T_CALC[[#This Row],[DAY]]="","",IF(AND(T_CALC[[#This Row],[DAY]]=C_N_TRADING_DAYS,$L$1&gt;C_MAX_HIST_DT),$L$1,INDEX(_xlfn.ANCHORARRAY($C$3),T_CALC[[#This Row],[DAY]]+1,1))),NA())</f>
        <v>42739</v>
      </c>
      <c r="M200" cm="1" vm="976">
        <f t="array" aca="1" ref="M200" ca="1">IFERROR(IF(T_CALC[[#This Row],[DAY]]="","",IF(AND(T_CALC[[#This Row],[DAY]]=C_N_TRADING_DAYS,$L$1&gt;C_MAX_HIST_DT),$M$1,INDEX(_xlfn.ANCHORARRAY($C$3),T_CALC[[#This Row],[DAY]]+1,3))),NA())</f>
        <v>62.48</v>
      </c>
      <c r="N200" cm="1" vm="977">
        <f t="array" aca="1" ref="N200" ca="1">IFERROR(IF(T_CALC[[#This Row],[DAY]]="","",IF(AND(T_CALC[[#This Row],[DAY]]=C_N_TRADING_DAYS,$L$1&gt;C_MAX_HIST_DT),$N$1,INDEX(_xlfn.ANCHORARRAY($C$3),T_CALC[[#This Row],[DAY]]+1,4))),NA())</f>
        <v>62.75</v>
      </c>
      <c r="O200" cm="1" vm="978">
        <f t="array" aca="1" ref="O200" ca="1">IFERROR(IF(T_CALC[[#This Row],[DAY]]="","",IF(AND(T_CALC[[#This Row],[DAY]]=C_N_TRADING_DAYS,$L$1&gt;C_MAX_HIST_DT),$O$1,INDEX(_xlfn.ANCHORARRAY($C$3),T_CALC[[#This Row],[DAY]]+1,5))),NA())</f>
        <v>62.12</v>
      </c>
      <c r="P200" cm="1" vm="897">
        <f t="array" aca="1" ref="P200" ca="1">IFERROR(IF(T_CALC[[#This Row],[DAY]]="","",IF(AND(T_CALC[[#This Row],[DAY]]=C_N_TRADING_DAYS,$L$1&gt;C_MAX_HIST_DT),$P$1,INDEX(_xlfn.ANCHORARRAY($C$3),T_CALC[[#This Row],[DAY]]+1,6))),NA())</f>
        <v>62.3</v>
      </c>
      <c r="Q200" cm="1" vm="975">
        <f t="array" aca="1" ref="Q200" ca="1">IFERROR(IF(T_CALC[[#This Row],[DAY]]="","",IF(AND(T_CALC[[#This Row],[DAY]]=C_N_TRADING_DAYS,$L$1&gt;C_MAX_HIST_DT),$Q$1,INDEX(_xlfn.ANCHORARRAY($C$3),T_CALC[[#This Row],[DAY]]+1,2))),NA())</f>
        <v>21339969</v>
      </c>
      <c r="R200" s="4" vm="897">
        <f ca="1">IFERROR(IF(I_SRC="Open",T_CALC[[#This Row],[Open]],IF(I_SRC="High",T_CALC[[#This Row],[High]],IF(I_SRC="low",T_CALC[[#This Row],[Low]],IF(I_SRC="Volume",T_CALC[[#This Row],[VOLUME]],T_CALC[[#This Row],[Close]])))),"")</f>
        <v>62.3</v>
      </c>
      <c r="S200" cm="1">
        <f t="array" aca="1" ref="S200" ca="1">IF(T_CALC[[#This Row],[DAY]]="","",IF(T_CALC[[#This Row],[DAY]]&gt;=I_MA_PER,
ROUND(SUMPRODUCT(OFFSET($Y$4,0,0,I_MA_PER),OFFSET(T_CALC[[#This Row],[Value]],-(I_MA_PER-1),0,I_MA_PER))/C_DEN,2),NA()))</f>
        <v>61.66</v>
      </c>
      <c r="T200" s="4" t="str">
        <f ca="1">IF(T_CALC[[#This Row],[DAY]]="","",IF(T_CALC[[#This Row],[DAY]]&gt;=I_MA_PER,IF(AND(T_CALC[[#This Row],[Value]]&gt;T_CALC[[#This Row],[WMA]],R199&lt;=S199),"Buy",IF(AND(T_CALC[[#This Row],[Value]]&lt;T_CALC[[#This Row],[WMA]],R199&gt;=S199),"Sell","")),NA()))</f>
        <v/>
      </c>
      <c r="U200" s="4">
        <f ca="1">IFERROR(IF(T_CALC[[#This Row],[Signal]]="Buy",T_CALC[[#This Row],[Value]],-10000),-10000)</f>
        <v>-10000</v>
      </c>
      <c r="V200" s="4">
        <f ca="1">IFERROR(IF(T_CALC[[#This Row],[Signal]]="Sell",T_CALC[[#This Row],[Value]],-10000),-10000)</f>
        <v>-10000</v>
      </c>
      <c r="X200">
        <v>197</v>
      </c>
      <c r="Y200" t="str">
        <f t="shared" si="6"/>
        <v/>
      </c>
    </row>
    <row r="201" spans="2:25" x14ac:dyDescent="0.2">
      <c r="B201">
        <v>198</v>
      </c>
      <c r="C201" vm="979">
        <f ca="1"/>
        <v>42740</v>
      </c>
      <c r="D201" vm="980">
        <f ca="1"/>
        <v>24875968</v>
      </c>
      <c r="E201" vm="981">
        <f ca="1"/>
        <v>62.19</v>
      </c>
      <c r="F201" vm="982">
        <f ca="1"/>
        <v>62.66</v>
      </c>
      <c r="G201" vm="967">
        <f ca="1"/>
        <v>62.03</v>
      </c>
      <c r="H201" vm="897">
        <f ca="1"/>
        <v>62.3</v>
      </c>
      <c r="K201">
        <f ca="1">IF(ROW(T_CALC[[#This Row],[DAY]])-ROW(T_CALC[[#Headers],[DAY]])&gt;C_N_TRADING_DAYS,"",ROW(T_CALC[[#This Row],[DAY]])-ROW(T_CALC[[#Headers],[DAY]]))</f>
        <v>198</v>
      </c>
      <c r="L201" s="2" cm="1" vm="979">
        <f t="array" aca="1" ref="L201" ca="1">IFERROR(IF(T_CALC[[#This Row],[DAY]]="","",IF(AND(T_CALC[[#This Row],[DAY]]=C_N_TRADING_DAYS,$L$1&gt;C_MAX_HIST_DT),$L$1,INDEX(_xlfn.ANCHORARRAY($C$3),T_CALC[[#This Row],[DAY]]+1,1))),NA())</f>
        <v>42740</v>
      </c>
      <c r="M201" cm="1" vm="981">
        <f t="array" aca="1" ref="M201" ca="1">IFERROR(IF(T_CALC[[#This Row],[DAY]]="","",IF(AND(T_CALC[[#This Row],[DAY]]=C_N_TRADING_DAYS,$L$1&gt;C_MAX_HIST_DT),$M$1,INDEX(_xlfn.ANCHORARRAY($C$3),T_CALC[[#This Row],[DAY]]+1,3))),NA())</f>
        <v>62.19</v>
      </c>
      <c r="N201" cm="1" vm="982">
        <f t="array" aca="1" ref="N201" ca="1">IFERROR(IF(T_CALC[[#This Row],[DAY]]="","",IF(AND(T_CALC[[#This Row],[DAY]]=C_N_TRADING_DAYS,$L$1&gt;C_MAX_HIST_DT),$N$1,INDEX(_xlfn.ANCHORARRAY($C$3),T_CALC[[#This Row],[DAY]]+1,4))),NA())</f>
        <v>62.66</v>
      </c>
      <c r="O201" cm="1" vm="967">
        <f t="array" aca="1" ref="O201" ca="1">IFERROR(IF(T_CALC[[#This Row],[DAY]]="","",IF(AND(T_CALC[[#This Row],[DAY]]=C_N_TRADING_DAYS,$L$1&gt;C_MAX_HIST_DT),$O$1,INDEX(_xlfn.ANCHORARRAY($C$3),T_CALC[[#This Row],[DAY]]+1,5))),NA())</f>
        <v>62.03</v>
      </c>
      <c r="P201" cm="1" vm="897">
        <f t="array" aca="1" ref="P201" ca="1">IFERROR(IF(T_CALC[[#This Row],[DAY]]="","",IF(AND(T_CALC[[#This Row],[DAY]]=C_N_TRADING_DAYS,$L$1&gt;C_MAX_HIST_DT),$P$1,INDEX(_xlfn.ANCHORARRAY($C$3),T_CALC[[#This Row],[DAY]]+1,6))),NA())</f>
        <v>62.3</v>
      </c>
      <c r="Q201" cm="1" vm="980">
        <f t="array" aca="1" ref="Q201" ca="1">IFERROR(IF(T_CALC[[#This Row],[DAY]]="","",IF(AND(T_CALC[[#This Row],[DAY]]=C_N_TRADING_DAYS,$L$1&gt;C_MAX_HIST_DT),$Q$1,INDEX(_xlfn.ANCHORARRAY($C$3),T_CALC[[#This Row],[DAY]]+1,2))),NA())</f>
        <v>24875968</v>
      </c>
      <c r="R201" s="4" vm="897">
        <f ca="1">IFERROR(IF(I_SRC="Open",T_CALC[[#This Row],[Open]],IF(I_SRC="High",T_CALC[[#This Row],[High]],IF(I_SRC="low",T_CALC[[#This Row],[Low]],IF(I_SRC="Volume",T_CALC[[#This Row],[VOLUME]],T_CALC[[#This Row],[Close]])))),"")</f>
        <v>62.3</v>
      </c>
      <c r="S201" cm="1">
        <f t="array" aca="1" ref="S201" ca="1">IF(T_CALC[[#This Row],[DAY]]="","",IF(T_CALC[[#This Row],[DAY]]&gt;=I_MA_PER,
ROUND(SUMPRODUCT(OFFSET($Y$4,0,0,I_MA_PER),OFFSET(T_CALC[[#This Row],[Value]],-(I_MA_PER-1),0,I_MA_PER))/C_DEN,2),NA()))</f>
        <v>61.71</v>
      </c>
      <c r="T201" s="4" t="str">
        <f ca="1">IF(T_CALC[[#This Row],[DAY]]="","",IF(T_CALC[[#This Row],[DAY]]&gt;=I_MA_PER,IF(AND(T_CALC[[#This Row],[Value]]&gt;T_CALC[[#This Row],[WMA]],R200&lt;=S200),"Buy",IF(AND(T_CALC[[#This Row],[Value]]&lt;T_CALC[[#This Row],[WMA]],R200&gt;=S200),"Sell","")),NA()))</f>
        <v/>
      </c>
      <c r="U201" s="4">
        <f ca="1">IFERROR(IF(T_CALC[[#This Row],[Signal]]="Buy",T_CALC[[#This Row],[Value]],-10000),-10000)</f>
        <v>-10000</v>
      </c>
      <c r="V201" s="4">
        <f ca="1">IFERROR(IF(T_CALC[[#This Row],[Signal]]="Sell",T_CALC[[#This Row],[Value]],-10000),-10000)</f>
        <v>-10000</v>
      </c>
      <c r="X201">
        <v>198</v>
      </c>
      <c r="Y201" t="str">
        <f t="shared" si="6"/>
        <v/>
      </c>
    </row>
    <row r="202" spans="2:25" x14ac:dyDescent="0.2">
      <c r="B202" s="4">
        <v>199</v>
      </c>
      <c r="C202" vm="983">
        <f ca="1"/>
        <v>42741</v>
      </c>
      <c r="D202" vm="984">
        <f ca="1"/>
        <v>19922919</v>
      </c>
      <c r="E202" vm="897">
        <f ca="1"/>
        <v>62.3</v>
      </c>
      <c r="F202" vm="985">
        <f ca="1"/>
        <v>63.15</v>
      </c>
      <c r="G202" vm="986">
        <f ca="1"/>
        <v>62.04</v>
      </c>
      <c r="H202" vm="972">
        <f ca="1"/>
        <v>62.84</v>
      </c>
      <c r="K202">
        <f ca="1">IF(ROW(T_CALC[[#This Row],[DAY]])-ROW(T_CALC[[#Headers],[DAY]])&gt;C_N_TRADING_DAYS,"",ROW(T_CALC[[#This Row],[DAY]])-ROW(T_CALC[[#Headers],[DAY]]))</f>
        <v>199</v>
      </c>
      <c r="L202" s="2" cm="1" vm="983">
        <f t="array" aca="1" ref="L202" ca="1">IFERROR(IF(T_CALC[[#This Row],[DAY]]="","",IF(AND(T_CALC[[#This Row],[DAY]]=C_N_TRADING_DAYS,$L$1&gt;C_MAX_HIST_DT),$L$1,INDEX(_xlfn.ANCHORARRAY($C$3),T_CALC[[#This Row],[DAY]]+1,1))),NA())</f>
        <v>42741</v>
      </c>
      <c r="M202" cm="1" vm="897">
        <f t="array" aca="1" ref="M202" ca="1">IFERROR(IF(T_CALC[[#This Row],[DAY]]="","",IF(AND(T_CALC[[#This Row],[DAY]]=C_N_TRADING_DAYS,$L$1&gt;C_MAX_HIST_DT),$M$1,INDEX(_xlfn.ANCHORARRAY($C$3),T_CALC[[#This Row],[DAY]]+1,3))),NA())</f>
        <v>62.3</v>
      </c>
      <c r="N202" cm="1" vm="985">
        <f t="array" aca="1" ref="N202" ca="1">IFERROR(IF(T_CALC[[#This Row],[DAY]]="","",IF(AND(T_CALC[[#This Row],[DAY]]=C_N_TRADING_DAYS,$L$1&gt;C_MAX_HIST_DT),$N$1,INDEX(_xlfn.ANCHORARRAY($C$3),T_CALC[[#This Row],[DAY]]+1,4))),NA())</f>
        <v>63.15</v>
      </c>
      <c r="O202" cm="1" vm="986">
        <f t="array" aca="1" ref="O202" ca="1">IFERROR(IF(T_CALC[[#This Row],[DAY]]="","",IF(AND(T_CALC[[#This Row],[DAY]]=C_N_TRADING_DAYS,$L$1&gt;C_MAX_HIST_DT),$O$1,INDEX(_xlfn.ANCHORARRAY($C$3),T_CALC[[#This Row],[DAY]]+1,5))),NA())</f>
        <v>62.04</v>
      </c>
      <c r="P202" cm="1" vm="972">
        <f t="array" aca="1" ref="P202" ca="1">IFERROR(IF(T_CALC[[#This Row],[DAY]]="","",IF(AND(T_CALC[[#This Row],[DAY]]=C_N_TRADING_DAYS,$L$1&gt;C_MAX_HIST_DT),$P$1,INDEX(_xlfn.ANCHORARRAY($C$3),T_CALC[[#This Row],[DAY]]+1,6))),NA())</f>
        <v>62.84</v>
      </c>
      <c r="Q202" cm="1" vm="984">
        <f t="array" aca="1" ref="Q202" ca="1">IFERROR(IF(T_CALC[[#This Row],[DAY]]="","",IF(AND(T_CALC[[#This Row],[DAY]]=C_N_TRADING_DAYS,$L$1&gt;C_MAX_HIST_DT),$Q$1,INDEX(_xlfn.ANCHORARRAY($C$3),T_CALC[[#This Row],[DAY]]+1,2))),NA())</f>
        <v>19922919</v>
      </c>
      <c r="R202" s="4" vm="972">
        <f ca="1">IFERROR(IF(I_SRC="Open",T_CALC[[#This Row],[Open]],IF(I_SRC="High",T_CALC[[#This Row],[High]],IF(I_SRC="low",T_CALC[[#This Row],[Low]],IF(I_SRC="Volume",T_CALC[[#This Row],[VOLUME]],T_CALC[[#This Row],[Close]])))),"")</f>
        <v>62.84</v>
      </c>
      <c r="S202" cm="1">
        <f t="array" aca="1" ref="S202" ca="1">IF(T_CALC[[#This Row],[DAY]]="","",IF(T_CALC[[#This Row],[DAY]]&gt;=I_MA_PER,
ROUND(SUMPRODUCT(OFFSET($Y$4,0,0,I_MA_PER),OFFSET(T_CALC[[#This Row],[Value]],-(I_MA_PER-1),0,I_MA_PER))/C_DEN,2),NA()))</f>
        <v>61.78</v>
      </c>
      <c r="T202" s="4" t="str">
        <f ca="1">IF(T_CALC[[#This Row],[DAY]]="","",IF(T_CALC[[#This Row],[DAY]]&gt;=I_MA_PER,IF(AND(T_CALC[[#This Row],[Value]]&gt;T_CALC[[#This Row],[WMA]],R201&lt;=S201),"Buy",IF(AND(T_CALC[[#This Row],[Value]]&lt;T_CALC[[#This Row],[WMA]],R201&gt;=S201),"Sell","")),NA()))</f>
        <v/>
      </c>
      <c r="U202" s="4">
        <f ca="1">IFERROR(IF(T_CALC[[#This Row],[Signal]]="Buy",T_CALC[[#This Row],[Value]],-10000),-10000)</f>
        <v>-10000</v>
      </c>
      <c r="V202" s="4">
        <f ca="1">IFERROR(IF(T_CALC[[#This Row],[Signal]]="Sell",T_CALC[[#This Row],[Value]],-10000),-10000)</f>
        <v>-10000</v>
      </c>
      <c r="X202">
        <v>199</v>
      </c>
      <c r="Y202" t="str">
        <f t="shared" si="6"/>
        <v/>
      </c>
    </row>
    <row r="203" spans="2:25" x14ac:dyDescent="0.2">
      <c r="B203">
        <v>200</v>
      </c>
      <c r="C203" vm="987">
        <f ca="1"/>
        <v>42744</v>
      </c>
      <c r="D203" vm="988">
        <f ca="1"/>
        <v>20382730</v>
      </c>
      <c r="E203" vm="989">
        <f ca="1"/>
        <v>62.76</v>
      </c>
      <c r="F203" vm="990">
        <f ca="1"/>
        <v>63.08</v>
      </c>
      <c r="G203" vm="991">
        <f ca="1"/>
        <v>62.54</v>
      </c>
      <c r="H203" vm="992">
        <f ca="1"/>
        <v>62.64</v>
      </c>
      <c r="K203">
        <f ca="1">IF(ROW(T_CALC[[#This Row],[DAY]])-ROW(T_CALC[[#Headers],[DAY]])&gt;C_N_TRADING_DAYS,"",ROW(T_CALC[[#This Row],[DAY]])-ROW(T_CALC[[#Headers],[DAY]]))</f>
        <v>200</v>
      </c>
      <c r="L203" s="2" cm="1" vm="987">
        <f t="array" aca="1" ref="L203" ca="1">IFERROR(IF(T_CALC[[#This Row],[DAY]]="","",IF(AND(T_CALC[[#This Row],[DAY]]=C_N_TRADING_DAYS,$L$1&gt;C_MAX_HIST_DT),$L$1,INDEX(_xlfn.ANCHORARRAY($C$3),T_CALC[[#This Row],[DAY]]+1,1))),NA())</f>
        <v>42744</v>
      </c>
      <c r="M203" cm="1" vm="989">
        <f t="array" aca="1" ref="M203" ca="1">IFERROR(IF(T_CALC[[#This Row],[DAY]]="","",IF(AND(T_CALC[[#This Row],[DAY]]=C_N_TRADING_DAYS,$L$1&gt;C_MAX_HIST_DT),$M$1,INDEX(_xlfn.ANCHORARRAY($C$3),T_CALC[[#This Row],[DAY]]+1,3))),NA())</f>
        <v>62.76</v>
      </c>
      <c r="N203" cm="1" vm="990">
        <f t="array" aca="1" ref="N203" ca="1">IFERROR(IF(T_CALC[[#This Row],[DAY]]="","",IF(AND(T_CALC[[#This Row],[DAY]]=C_N_TRADING_DAYS,$L$1&gt;C_MAX_HIST_DT),$N$1,INDEX(_xlfn.ANCHORARRAY($C$3),T_CALC[[#This Row],[DAY]]+1,4))),NA())</f>
        <v>63.08</v>
      </c>
      <c r="O203" cm="1" vm="991">
        <f t="array" aca="1" ref="O203" ca="1">IFERROR(IF(T_CALC[[#This Row],[DAY]]="","",IF(AND(T_CALC[[#This Row],[DAY]]=C_N_TRADING_DAYS,$L$1&gt;C_MAX_HIST_DT),$O$1,INDEX(_xlfn.ANCHORARRAY($C$3),T_CALC[[#This Row],[DAY]]+1,5))),NA())</f>
        <v>62.54</v>
      </c>
      <c r="P203" cm="1" vm="992">
        <f t="array" aca="1" ref="P203" ca="1">IFERROR(IF(T_CALC[[#This Row],[DAY]]="","",IF(AND(T_CALC[[#This Row],[DAY]]=C_N_TRADING_DAYS,$L$1&gt;C_MAX_HIST_DT),$P$1,INDEX(_xlfn.ANCHORARRAY($C$3),T_CALC[[#This Row],[DAY]]+1,6))),NA())</f>
        <v>62.64</v>
      </c>
      <c r="Q203" cm="1" vm="988">
        <f t="array" aca="1" ref="Q203" ca="1">IFERROR(IF(T_CALC[[#This Row],[DAY]]="","",IF(AND(T_CALC[[#This Row],[DAY]]=C_N_TRADING_DAYS,$L$1&gt;C_MAX_HIST_DT),$Q$1,INDEX(_xlfn.ANCHORARRAY($C$3),T_CALC[[#This Row],[DAY]]+1,2))),NA())</f>
        <v>20382730</v>
      </c>
      <c r="R203" s="4" vm="992">
        <f ca="1">IFERROR(IF(I_SRC="Open",T_CALC[[#This Row],[Open]],IF(I_SRC="High",T_CALC[[#This Row],[High]],IF(I_SRC="low",T_CALC[[#This Row],[Low]],IF(I_SRC="Volume",T_CALC[[#This Row],[VOLUME]],T_CALC[[#This Row],[Close]])))),"")</f>
        <v>62.64</v>
      </c>
      <c r="S203" cm="1">
        <f t="array" aca="1" ref="S203" ca="1">IF(T_CALC[[#This Row],[DAY]]="","",IF(T_CALC[[#This Row],[DAY]]&gt;=I_MA_PER,
ROUND(SUMPRODUCT(OFFSET($Y$4,0,0,I_MA_PER),OFFSET(T_CALC[[#This Row],[Value]],-(I_MA_PER-1),0,I_MA_PER))/C_DEN,2),NA()))</f>
        <v>61.84</v>
      </c>
      <c r="T203" s="4" t="str">
        <f ca="1">IF(T_CALC[[#This Row],[DAY]]="","",IF(T_CALC[[#This Row],[DAY]]&gt;=I_MA_PER,IF(AND(T_CALC[[#This Row],[Value]]&gt;T_CALC[[#This Row],[WMA]],R202&lt;=S202),"Buy",IF(AND(T_CALC[[#This Row],[Value]]&lt;T_CALC[[#This Row],[WMA]],R202&gt;=S202),"Sell","")),NA()))</f>
        <v/>
      </c>
      <c r="U203" s="4">
        <f ca="1">IFERROR(IF(T_CALC[[#This Row],[Signal]]="Buy",T_CALC[[#This Row],[Value]],-10000),-10000)</f>
        <v>-10000</v>
      </c>
      <c r="V203" s="4">
        <f ca="1">IFERROR(IF(T_CALC[[#This Row],[Signal]]="Sell",T_CALC[[#This Row],[Value]],-10000),-10000)</f>
        <v>-10000</v>
      </c>
      <c r="X203">
        <v>200</v>
      </c>
      <c r="Y203" t="str">
        <f t="shared" si="6"/>
        <v/>
      </c>
    </row>
    <row r="204" spans="2:25" x14ac:dyDescent="0.2">
      <c r="B204">
        <v>201</v>
      </c>
      <c r="C204" vm="993">
        <f ca="1"/>
        <v>42745</v>
      </c>
      <c r="D204" vm="994">
        <f ca="1"/>
        <v>18593004</v>
      </c>
      <c r="E204" vm="962">
        <f ca="1"/>
        <v>62.73</v>
      </c>
      <c r="F204" vm="995">
        <f ca="1"/>
        <v>63.07</v>
      </c>
      <c r="G204" vm="996">
        <f ca="1"/>
        <v>62.28</v>
      </c>
      <c r="H204" vm="997">
        <f ca="1"/>
        <v>62.62</v>
      </c>
      <c r="K204">
        <f ca="1">IF(ROW(T_CALC[[#This Row],[DAY]])-ROW(T_CALC[[#Headers],[DAY]])&gt;C_N_TRADING_DAYS,"",ROW(T_CALC[[#This Row],[DAY]])-ROW(T_CALC[[#Headers],[DAY]]))</f>
        <v>201</v>
      </c>
      <c r="L204" s="2" cm="1" vm="993">
        <f t="array" aca="1" ref="L204" ca="1">IFERROR(IF(T_CALC[[#This Row],[DAY]]="","",IF(AND(T_CALC[[#This Row],[DAY]]=C_N_TRADING_DAYS,$L$1&gt;C_MAX_HIST_DT),$L$1,INDEX(_xlfn.ANCHORARRAY($C$3),T_CALC[[#This Row],[DAY]]+1,1))),NA())</f>
        <v>42745</v>
      </c>
      <c r="M204" cm="1" vm="962">
        <f t="array" aca="1" ref="M204" ca="1">IFERROR(IF(T_CALC[[#This Row],[DAY]]="","",IF(AND(T_CALC[[#This Row],[DAY]]=C_N_TRADING_DAYS,$L$1&gt;C_MAX_HIST_DT),$M$1,INDEX(_xlfn.ANCHORARRAY($C$3),T_CALC[[#This Row],[DAY]]+1,3))),NA())</f>
        <v>62.73</v>
      </c>
      <c r="N204" cm="1" vm="995">
        <f t="array" aca="1" ref="N204" ca="1">IFERROR(IF(T_CALC[[#This Row],[DAY]]="","",IF(AND(T_CALC[[#This Row],[DAY]]=C_N_TRADING_DAYS,$L$1&gt;C_MAX_HIST_DT),$N$1,INDEX(_xlfn.ANCHORARRAY($C$3),T_CALC[[#This Row],[DAY]]+1,4))),NA())</f>
        <v>63.07</v>
      </c>
      <c r="O204" cm="1" vm="996">
        <f t="array" aca="1" ref="O204" ca="1">IFERROR(IF(T_CALC[[#This Row],[DAY]]="","",IF(AND(T_CALC[[#This Row],[DAY]]=C_N_TRADING_DAYS,$L$1&gt;C_MAX_HIST_DT),$O$1,INDEX(_xlfn.ANCHORARRAY($C$3),T_CALC[[#This Row],[DAY]]+1,5))),NA())</f>
        <v>62.28</v>
      </c>
      <c r="P204" cm="1" vm="997">
        <f t="array" aca="1" ref="P204" ca="1">IFERROR(IF(T_CALC[[#This Row],[DAY]]="","",IF(AND(T_CALC[[#This Row],[DAY]]=C_N_TRADING_DAYS,$L$1&gt;C_MAX_HIST_DT),$P$1,INDEX(_xlfn.ANCHORARRAY($C$3),T_CALC[[#This Row],[DAY]]+1,6))),NA())</f>
        <v>62.62</v>
      </c>
      <c r="Q204" cm="1" vm="994">
        <f t="array" aca="1" ref="Q204" ca="1">IFERROR(IF(T_CALC[[#This Row],[DAY]]="","",IF(AND(T_CALC[[#This Row],[DAY]]=C_N_TRADING_DAYS,$L$1&gt;C_MAX_HIST_DT),$Q$1,INDEX(_xlfn.ANCHORARRAY($C$3),T_CALC[[#This Row],[DAY]]+1,2))),NA())</f>
        <v>18593004</v>
      </c>
      <c r="R204" s="4" vm="997">
        <f ca="1">IFERROR(IF(I_SRC="Open",T_CALC[[#This Row],[Open]],IF(I_SRC="High",T_CALC[[#This Row],[High]],IF(I_SRC="low",T_CALC[[#This Row],[Low]],IF(I_SRC="Volume",T_CALC[[#This Row],[VOLUME]],T_CALC[[#This Row],[Close]])))),"")</f>
        <v>62.62</v>
      </c>
      <c r="S204" cm="1">
        <f t="array" aca="1" ref="S204" ca="1">IF(T_CALC[[#This Row],[DAY]]="","",IF(T_CALC[[#This Row],[DAY]]&gt;=I_MA_PER,
ROUND(SUMPRODUCT(OFFSET($Y$4,0,0,I_MA_PER),OFFSET(T_CALC[[#This Row],[Value]],-(I_MA_PER-1),0,I_MA_PER))/C_DEN,2),NA()))</f>
        <v>61.9</v>
      </c>
      <c r="T204" s="4" t="str">
        <f ca="1">IF(T_CALC[[#This Row],[DAY]]="","",IF(T_CALC[[#This Row],[DAY]]&gt;=I_MA_PER,IF(AND(T_CALC[[#This Row],[Value]]&gt;T_CALC[[#This Row],[WMA]],R203&lt;=S203),"Buy",IF(AND(T_CALC[[#This Row],[Value]]&lt;T_CALC[[#This Row],[WMA]],R203&gt;=S203),"Sell","")),NA()))</f>
        <v/>
      </c>
      <c r="U204" s="4">
        <f ca="1">IFERROR(IF(T_CALC[[#This Row],[Signal]]="Buy",T_CALC[[#This Row],[Value]],-10000),-10000)</f>
        <v>-10000</v>
      </c>
      <c r="V204" s="4">
        <f ca="1">IFERROR(IF(T_CALC[[#This Row],[Signal]]="Sell",T_CALC[[#This Row],[Value]],-10000),-10000)</f>
        <v>-10000</v>
      </c>
    </row>
    <row r="205" spans="2:25" x14ac:dyDescent="0.2">
      <c r="B205" s="4">
        <v>202</v>
      </c>
      <c r="C205" vm="998">
        <f ca="1"/>
        <v>42746</v>
      </c>
      <c r="D205" vm="999">
        <f ca="1"/>
        <v>21517335</v>
      </c>
      <c r="E205" vm="1000">
        <f ca="1"/>
        <v>62.61</v>
      </c>
      <c r="F205" vm="1001">
        <f ca="1"/>
        <v>63.23</v>
      </c>
      <c r="G205" vm="1002">
        <f ca="1"/>
        <v>62.43</v>
      </c>
      <c r="H205" vm="1003">
        <f ca="1"/>
        <v>63.19</v>
      </c>
      <c r="K205">
        <f ca="1">IF(ROW(T_CALC[[#This Row],[DAY]])-ROW(T_CALC[[#Headers],[DAY]])&gt;C_N_TRADING_DAYS,"",ROW(T_CALC[[#This Row],[DAY]])-ROW(T_CALC[[#Headers],[DAY]]))</f>
        <v>202</v>
      </c>
      <c r="L205" s="2" cm="1" vm="998">
        <f t="array" aca="1" ref="L205" ca="1">IFERROR(IF(T_CALC[[#This Row],[DAY]]="","",IF(AND(T_CALC[[#This Row],[DAY]]=C_N_TRADING_DAYS,$L$1&gt;C_MAX_HIST_DT),$L$1,INDEX(_xlfn.ANCHORARRAY($C$3),T_CALC[[#This Row],[DAY]]+1,1))),NA())</f>
        <v>42746</v>
      </c>
      <c r="M205" cm="1" vm="1000">
        <f t="array" aca="1" ref="M205" ca="1">IFERROR(IF(T_CALC[[#This Row],[DAY]]="","",IF(AND(T_CALC[[#This Row],[DAY]]=C_N_TRADING_DAYS,$L$1&gt;C_MAX_HIST_DT),$M$1,INDEX(_xlfn.ANCHORARRAY($C$3),T_CALC[[#This Row],[DAY]]+1,3))),NA())</f>
        <v>62.61</v>
      </c>
      <c r="N205" cm="1" vm="1001">
        <f t="array" aca="1" ref="N205" ca="1">IFERROR(IF(T_CALC[[#This Row],[DAY]]="","",IF(AND(T_CALC[[#This Row],[DAY]]=C_N_TRADING_DAYS,$L$1&gt;C_MAX_HIST_DT),$N$1,INDEX(_xlfn.ANCHORARRAY($C$3),T_CALC[[#This Row],[DAY]]+1,4))),NA())</f>
        <v>63.23</v>
      </c>
      <c r="O205" cm="1" vm="1002">
        <f t="array" aca="1" ref="O205" ca="1">IFERROR(IF(T_CALC[[#This Row],[DAY]]="","",IF(AND(T_CALC[[#This Row],[DAY]]=C_N_TRADING_DAYS,$L$1&gt;C_MAX_HIST_DT),$O$1,INDEX(_xlfn.ANCHORARRAY($C$3),T_CALC[[#This Row],[DAY]]+1,5))),NA())</f>
        <v>62.43</v>
      </c>
      <c r="P205" cm="1" vm="1003">
        <f t="array" aca="1" ref="P205" ca="1">IFERROR(IF(T_CALC[[#This Row],[DAY]]="","",IF(AND(T_CALC[[#This Row],[DAY]]=C_N_TRADING_DAYS,$L$1&gt;C_MAX_HIST_DT),$P$1,INDEX(_xlfn.ANCHORARRAY($C$3),T_CALC[[#This Row],[DAY]]+1,6))),NA())</f>
        <v>63.19</v>
      </c>
      <c r="Q205" cm="1" vm="999">
        <f t="array" aca="1" ref="Q205" ca="1">IFERROR(IF(T_CALC[[#This Row],[DAY]]="","",IF(AND(T_CALC[[#This Row],[DAY]]=C_N_TRADING_DAYS,$L$1&gt;C_MAX_HIST_DT),$Q$1,INDEX(_xlfn.ANCHORARRAY($C$3),T_CALC[[#This Row],[DAY]]+1,2))),NA())</f>
        <v>21517335</v>
      </c>
      <c r="R205" s="4" vm="1003">
        <f ca="1">IFERROR(IF(I_SRC="Open",T_CALC[[#This Row],[Open]],IF(I_SRC="High",T_CALC[[#This Row],[High]],IF(I_SRC="low",T_CALC[[#This Row],[Low]],IF(I_SRC="Volume",T_CALC[[#This Row],[VOLUME]],T_CALC[[#This Row],[Close]])))),"")</f>
        <v>63.19</v>
      </c>
      <c r="S205" cm="1">
        <f t="array" aca="1" ref="S205" ca="1">IF(T_CALC[[#This Row],[DAY]]="","",IF(T_CALC[[#This Row],[DAY]]&gt;=I_MA_PER,
ROUND(SUMPRODUCT(OFFSET($Y$4,0,0,I_MA_PER),OFFSET(T_CALC[[#This Row],[Value]],-(I_MA_PER-1),0,I_MA_PER))/C_DEN,2),NA()))</f>
        <v>61.98</v>
      </c>
      <c r="T205" s="4" t="str">
        <f ca="1">IF(T_CALC[[#This Row],[DAY]]="","",IF(T_CALC[[#This Row],[DAY]]&gt;=I_MA_PER,IF(AND(T_CALC[[#This Row],[Value]]&gt;T_CALC[[#This Row],[WMA]],R204&lt;=S204),"Buy",IF(AND(T_CALC[[#This Row],[Value]]&lt;T_CALC[[#This Row],[WMA]],R204&gt;=S204),"Sell","")),NA()))</f>
        <v/>
      </c>
      <c r="U205" s="4">
        <f ca="1">IFERROR(IF(T_CALC[[#This Row],[Signal]]="Buy",T_CALC[[#This Row],[Value]],-10000),-10000)</f>
        <v>-10000</v>
      </c>
      <c r="V205" s="4">
        <f ca="1">IFERROR(IF(T_CALC[[#This Row],[Signal]]="Sell",T_CALC[[#This Row],[Value]],-10000),-10000)</f>
        <v>-10000</v>
      </c>
    </row>
    <row r="206" spans="2:25" x14ac:dyDescent="0.2">
      <c r="B206">
        <v>203</v>
      </c>
      <c r="C206" vm="1004">
        <f ca="1"/>
        <v>42747</v>
      </c>
      <c r="D206" vm="1005">
        <f ca="1"/>
        <v>20968223</v>
      </c>
      <c r="E206" vm="1006">
        <f ca="1"/>
        <v>63.06</v>
      </c>
      <c r="F206" vm="955">
        <f ca="1"/>
        <v>63.4</v>
      </c>
      <c r="G206" vm="1007">
        <f ca="1"/>
        <v>61.95</v>
      </c>
      <c r="H206" vm="1000">
        <f ca="1"/>
        <v>62.61</v>
      </c>
      <c r="K206">
        <f ca="1">IF(ROW(T_CALC[[#This Row],[DAY]])-ROW(T_CALC[[#Headers],[DAY]])&gt;C_N_TRADING_DAYS,"",ROW(T_CALC[[#This Row],[DAY]])-ROW(T_CALC[[#Headers],[DAY]]))</f>
        <v>203</v>
      </c>
      <c r="L206" s="2" cm="1" vm="1004">
        <f t="array" aca="1" ref="L206" ca="1">IFERROR(IF(T_CALC[[#This Row],[DAY]]="","",IF(AND(T_CALC[[#This Row],[DAY]]=C_N_TRADING_DAYS,$L$1&gt;C_MAX_HIST_DT),$L$1,INDEX(_xlfn.ANCHORARRAY($C$3),T_CALC[[#This Row],[DAY]]+1,1))),NA())</f>
        <v>42747</v>
      </c>
      <c r="M206" cm="1" vm="1006">
        <f t="array" aca="1" ref="M206" ca="1">IFERROR(IF(T_CALC[[#This Row],[DAY]]="","",IF(AND(T_CALC[[#This Row],[DAY]]=C_N_TRADING_DAYS,$L$1&gt;C_MAX_HIST_DT),$M$1,INDEX(_xlfn.ANCHORARRAY($C$3),T_CALC[[#This Row],[DAY]]+1,3))),NA())</f>
        <v>63.06</v>
      </c>
      <c r="N206" cm="1" vm="955">
        <f t="array" aca="1" ref="N206" ca="1">IFERROR(IF(T_CALC[[#This Row],[DAY]]="","",IF(AND(T_CALC[[#This Row],[DAY]]=C_N_TRADING_DAYS,$L$1&gt;C_MAX_HIST_DT),$N$1,INDEX(_xlfn.ANCHORARRAY($C$3),T_CALC[[#This Row],[DAY]]+1,4))),NA())</f>
        <v>63.4</v>
      </c>
      <c r="O206" cm="1" vm="1007">
        <f t="array" aca="1" ref="O206" ca="1">IFERROR(IF(T_CALC[[#This Row],[DAY]]="","",IF(AND(T_CALC[[#This Row],[DAY]]=C_N_TRADING_DAYS,$L$1&gt;C_MAX_HIST_DT),$O$1,INDEX(_xlfn.ANCHORARRAY($C$3),T_CALC[[#This Row],[DAY]]+1,5))),NA())</f>
        <v>61.95</v>
      </c>
      <c r="P206" cm="1" vm="1000">
        <f t="array" aca="1" ref="P206" ca="1">IFERROR(IF(T_CALC[[#This Row],[DAY]]="","",IF(AND(T_CALC[[#This Row],[DAY]]=C_N_TRADING_DAYS,$L$1&gt;C_MAX_HIST_DT),$P$1,INDEX(_xlfn.ANCHORARRAY($C$3),T_CALC[[#This Row],[DAY]]+1,6))),NA())</f>
        <v>62.61</v>
      </c>
      <c r="Q206" cm="1" vm="1005">
        <f t="array" aca="1" ref="Q206" ca="1">IFERROR(IF(T_CALC[[#This Row],[DAY]]="","",IF(AND(T_CALC[[#This Row],[DAY]]=C_N_TRADING_DAYS,$L$1&gt;C_MAX_HIST_DT),$Q$1,INDEX(_xlfn.ANCHORARRAY($C$3),T_CALC[[#This Row],[DAY]]+1,2))),NA())</f>
        <v>20968223</v>
      </c>
      <c r="R206" s="4" vm="1000">
        <f ca="1">IFERROR(IF(I_SRC="Open",T_CALC[[#This Row],[Open]],IF(I_SRC="High",T_CALC[[#This Row],[High]],IF(I_SRC="low",T_CALC[[#This Row],[Low]],IF(I_SRC="Volume",T_CALC[[#This Row],[VOLUME]],T_CALC[[#This Row],[Close]])))),"")</f>
        <v>62.61</v>
      </c>
      <c r="S206" cm="1">
        <f t="array" aca="1" ref="S206" ca="1">IF(T_CALC[[#This Row],[DAY]]="","",IF(T_CALC[[#This Row],[DAY]]&gt;=I_MA_PER,
ROUND(SUMPRODUCT(OFFSET($Y$4,0,0,I_MA_PER),OFFSET(T_CALC[[#This Row],[Value]],-(I_MA_PER-1),0,I_MA_PER))/C_DEN,2),NA()))</f>
        <v>62.03</v>
      </c>
      <c r="T206" s="4" t="str">
        <f ca="1">IF(T_CALC[[#This Row],[DAY]]="","",IF(T_CALC[[#This Row],[DAY]]&gt;=I_MA_PER,IF(AND(T_CALC[[#This Row],[Value]]&gt;T_CALC[[#This Row],[WMA]],R205&lt;=S205),"Buy",IF(AND(T_CALC[[#This Row],[Value]]&lt;T_CALC[[#This Row],[WMA]],R205&gt;=S205),"Sell","")),NA()))</f>
        <v/>
      </c>
      <c r="U206" s="4">
        <f ca="1">IFERROR(IF(T_CALC[[#This Row],[Signal]]="Buy",T_CALC[[#This Row],[Value]],-10000),-10000)</f>
        <v>-10000</v>
      </c>
      <c r="V206" s="4">
        <f ca="1">IFERROR(IF(T_CALC[[#This Row],[Signal]]="Sell",T_CALC[[#This Row],[Value]],-10000),-10000)</f>
        <v>-10000</v>
      </c>
    </row>
    <row r="207" spans="2:25" x14ac:dyDescent="0.2">
      <c r="B207">
        <v>204</v>
      </c>
      <c r="C207" vm="1008">
        <f ca="1"/>
        <v>42748</v>
      </c>
      <c r="D207" vm="1009">
        <f ca="1"/>
        <v>19422310</v>
      </c>
      <c r="E207" vm="997">
        <f ca="1"/>
        <v>62.62</v>
      </c>
      <c r="F207" vm="1010">
        <f ca="1"/>
        <v>62.865000000000002</v>
      </c>
      <c r="G207" vm="1011">
        <f ca="1"/>
        <v>62.35</v>
      </c>
      <c r="H207" vm="914">
        <f ca="1"/>
        <v>62.7</v>
      </c>
      <c r="K207">
        <f ca="1">IF(ROW(T_CALC[[#This Row],[DAY]])-ROW(T_CALC[[#Headers],[DAY]])&gt;C_N_TRADING_DAYS,"",ROW(T_CALC[[#This Row],[DAY]])-ROW(T_CALC[[#Headers],[DAY]]))</f>
        <v>204</v>
      </c>
      <c r="L207" s="2" cm="1" vm="1008">
        <f t="array" aca="1" ref="L207" ca="1">IFERROR(IF(T_CALC[[#This Row],[DAY]]="","",IF(AND(T_CALC[[#This Row],[DAY]]=C_N_TRADING_DAYS,$L$1&gt;C_MAX_HIST_DT),$L$1,INDEX(_xlfn.ANCHORARRAY($C$3),T_CALC[[#This Row],[DAY]]+1,1))),NA())</f>
        <v>42748</v>
      </c>
      <c r="M207" cm="1" vm="997">
        <f t="array" aca="1" ref="M207" ca="1">IFERROR(IF(T_CALC[[#This Row],[DAY]]="","",IF(AND(T_CALC[[#This Row],[DAY]]=C_N_TRADING_DAYS,$L$1&gt;C_MAX_HIST_DT),$M$1,INDEX(_xlfn.ANCHORARRAY($C$3),T_CALC[[#This Row],[DAY]]+1,3))),NA())</f>
        <v>62.62</v>
      </c>
      <c r="N207" cm="1" vm="1010">
        <f t="array" aca="1" ref="N207" ca="1">IFERROR(IF(T_CALC[[#This Row],[DAY]]="","",IF(AND(T_CALC[[#This Row],[DAY]]=C_N_TRADING_DAYS,$L$1&gt;C_MAX_HIST_DT),$N$1,INDEX(_xlfn.ANCHORARRAY($C$3),T_CALC[[#This Row],[DAY]]+1,4))),NA())</f>
        <v>62.865000000000002</v>
      </c>
      <c r="O207" cm="1" vm="1011">
        <f t="array" aca="1" ref="O207" ca="1">IFERROR(IF(T_CALC[[#This Row],[DAY]]="","",IF(AND(T_CALC[[#This Row],[DAY]]=C_N_TRADING_DAYS,$L$1&gt;C_MAX_HIST_DT),$O$1,INDEX(_xlfn.ANCHORARRAY($C$3),T_CALC[[#This Row],[DAY]]+1,5))),NA())</f>
        <v>62.35</v>
      </c>
      <c r="P207" cm="1" vm="914">
        <f t="array" aca="1" ref="P207" ca="1">IFERROR(IF(T_CALC[[#This Row],[DAY]]="","",IF(AND(T_CALC[[#This Row],[DAY]]=C_N_TRADING_DAYS,$L$1&gt;C_MAX_HIST_DT),$P$1,INDEX(_xlfn.ANCHORARRAY($C$3),T_CALC[[#This Row],[DAY]]+1,6))),NA())</f>
        <v>62.7</v>
      </c>
      <c r="Q207" cm="1" vm="1009">
        <f t="array" aca="1" ref="Q207" ca="1">IFERROR(IF(T_CALC[[#This Row],[DAY]]="","",IF(AND(T_CALC[[#This Row],[DAY]]=C_N_TRADING_DAYS,$L$1&gt;C_MAX_HIST_DT),$Q$1,INDEX(_xlfn.ANCHORARRAY($C$3),T_CALC[[#This Row],[DAY]]+1,2))),NA())</f>
        <v>19422310</v>
      </c>
      <c r="R207" s="4" vm="914">
        <f ca="1">IFERROR(IF(I_SRC="Open",T_CALC[[#This Row],[Open]],IF(I_SRC="High",T_CALC[[#This Row],[High]],IF(I_SRC="low",T_CALC[[#This Row],[Low]],IF(I_SRC="Volume",T_CALC[[#This Row],[VOLUME]],T_CALC[[#This Row],[Close]])))),"")</f>
        <v>62.7</v>
      </c>
      <c r="S207" cm="1">
        <f t="array" aca="1" ref="S207" ca="1">IF(T_CALC[[#This Row],[DAY]]="","",IF(T_CALC[[#This Row],[DAY]]&gt;=I_MA_PER,
ROUND(SUMPRODUCT(OFFSET($Y$4,0,0,I_MA_PER),OFFSET(T_CALC[[#This Row],[Value]],-(I_MA_PER-1),0,I_MA_PER))/C_DEN,2),NA()))</f>
        <v>62.09</v>
      </c>
      <c r="T207" s="4" t="str">
        <f ca="1">IF(T_CALC[[#This Row],[DAY]]="","",IF(T_CALC[[#This Row],[DAY]]&gt;=I_MA_PER,IF(AND(T_CALC[[#This Row],[Value]]&gt;T_CALC[[#This Row],[WMA]],R206&lt;=S206),"Buy",IF(AND(T_CALC[[#This Row],[Value]]&lt;T_CALC[[#This Row],[WMA]],R206&gt;=S206),"Sell","")),NA()))</f>
        <v/>
      </c>
      <c r="U207" s="4">
        <f ca="1">IFERROR(IF(T_CALC[[#This Row],[Signal]]="Buy",T_CALC[[#This Row],[Value]],-10000),-10000)</f>
        <v>-10000</v>
      </c>
      <c r="V207" s="4">
        <f ca="1">IFERROR(IF(T_CALC[[#This Row],[Signal]]="Sell",T_CALC[[#This Row],[Value]],-10000),-10000)</f>
        <v>-10000</v>
      </c>
    </row>
    <row r="208" spans="2:25" x14ac:dyDescent="0.2">
      <c r="B208" s="4">
        <v>205</v>
      </c>
      <c r="C208" vm="1012">
        <f ca="1"/>
        <v>42752</v>
      </c>
      <c r="D208" vm="1013">
        <f ca="1"/>
        <v>20663983</v>
      </c>
      <c r="E208" vm="911">
        <f ca="1"/>
        <v>62.68</v>
      </c>
      <c r="F208" vm="914">
        <f ca="1"/>
        <v>62.7</v>
      </c>
      <c r="G208" vm="967">
        <f ca="1"/>
        <v>62.03</v>
      </c>
      <c r="H208" vm="910">
        <f ca="1"/>
        <v>62.53</v>
      </c>
      <c r="K208">
        <f ca="1">IF(ROW(T_CALC[[#This Row],[DAY]])-ROW(T_CALC[[#Headers],[DAY]])&gt;C_N_TRADING_DAYS,"",ROW(T_CALC[[#This Row],[DAY]])-ROW(T_CALC[[#Headers],[DAY]]))</f>
        <v>205</v>
      </c>
      <c r="L208" s="2" cm="1" vm="1012">
        <f t="array" aca="1" ref="L208" ca="1">IFERROR(IF(T_CALC[[#This Row],[DAY]]="","",IF(AND(T_CALC[[#This Row],[DAY]]=C_N_TRADING_DAYS,$L$1&gt;C_MAX_HIST_DT),$L$1,INDEX(_xlfn.ANCHORARRAY($C$3),T_CALC[[#This Row],[DAY]]+1,1))),NA())</f>
        <v>42752</v>
      </c>
      <c r="M208" cm="1" vm="911">
        <f t="array" aca="1" ref="M208" ca="1">IFERROR(IF(T_CALC[[#This Row],[DAY]]="","",IF(AND(T_CALC[[#This Row],[DAY]]=C_N_TRADING_DAYS,$L$1&gt;C_MAX_HIST_DT),$M$1,INDEX(_xlfn.ANCHORARRAY($C$3),T_CALC[[#This Row],[DAY]]+1,3))),NA())</f>
        <v>62.68</v>
      </c>
      <c r="N208" cm="1" vm="914">
        <f t="array" aca="1" ref="N208" ca="1">IFERROR(IF(T_CALC[[#This Row],[DAY]]="","",IF(AND(T_CALC[[#This Row],[DAY]]=C_N_TRADING_DAYS,$L$1&gt;C_MAX_HIST_DT),$N$1,INDEX(_xlfn.ANCHORARRAY($C$3),T_CALC[[#This Row],[DAY]]+1,4))),NA())</f>
        <v>62.7</v>
      </c>
      <c r="O208" cm="1" vm="967">
        <f t="array" aca="1" ref="O208" ca="1">IFERROR(IF(T_CALC[[#This Row],[DAY]]="","",IF(AND(T_CALC[[#This Row],[DAY]]=C_N_TRADING_DAYS,$L$1&gt;C_MAX_HIST_DT),$O$1,INDEX(_xlfn.ANCHORARRAY($C$3),T_CALC[[#This Row],[DAY]]+1,5))),NA())</f>
        <v>62.03</v>
      </c>
      <c r="P208" cm="1" vm="910">
        <f t="array" aca="1" ref="P208" ca="1">IFERROR(IF(T_CALC[[#This Row],[DAY]]="","",IF(AND(T_CALC[[#This Row],[DAY]]=C_N_TRADING_DAYS,$L$1&gt;C_MAX_HIST_DT),$P$1,INDEX(_xlfn.ANCHORARRAY($C$3),T_CALC[[#This Row],[DAY]]+1,6))),NA())</f>
        <v>62.53</v>
      </c>
      <c r="Q208" cm="1" vm="1013">
        <f t="array" aca="1" ref="Q208" ca="1">IFERROR(IF(T_CALC[[#This Row],[DAY]]="","",IF(AND(T_CALC[[#This Row],[DAY]]=C_N_TRADING_DAYS,$L$1&gt;C_MAX_HIST_DT),$Q$1,INDEX(_xlfn.ANCHORARRAY($C$3),T_CALC[[#This Row],[DAY]]+1,2))),NA())</f>
        <v>20663983</v>
      </c>
      <c r="R208" s="4" vm="910">
        <f ca="1">IFERROR(IF(I_SRC="Open",T_CALC[[#This Row],[Open]],IF(I_SRC="High",T_CALC[[#This Row],[High]],IF(I_SRC="low",T_CALC[[#This Row],[Low]],IF(I_SRC="Volume",T_CALC[[#This Row],[VOLUME]],T_CALC[[#This Row],[Close]])))),"")</f>
        <v>62.53</v>
      </c>
      <c r="S208" cm="1">
        <f t="array" aca="1" ref="S208" ca="1">IF(T_CALC[[#This Row],[DAY]]="","",IF(T_CALC[[#This Row],[DAY]]&gt;=I_MA_PER,
ROUND(SUMPRODUCT(OFFSET($Y$4,0,0,I_MA_PER),OFFSET(T_CALC[[#This Row],[Value]],-(I_MA_PER-1),0,I_MA_PER))/C_DEN,2),NA()))</f>
        <v>62.13</v>
      </c>
      <c r="T208" s="4" t="str">
        <f ca="1">IF(T_CALC[[#This Row],[DAY]]="","",IF(T_CALC[[#This Row],[DAY]]&gt;=I_MA_PER,IF(AND(T_CALC[[#This Row],[Value]]&gt;T_CALC[[#This Row],[WMA]],R207&lt;=S207),"Buy",IF(AND(T_CALC[[#This Row],[Value]]&lt;T_CALC[[#This Row],[WMA]],R207&gt;=S207),"Sell","")),NA()))</f>
        <v/>
      </c>
      <c r="U208" s="4">
        <f ca="1">IFERROR(IF(T_CALC[[#This Row],[Signal]]="Buy",T_CALC[[#This Row],[Value]],-10000),-10000)</f>
        <v>-10000</v>
      </c>
      <c r="V208" s="4">
        <f ca="1">IFERROR(IF(T_CALC[[#This Row],[Signal]]="Sell",T_CALC[[#This Row],[Value]],-10000),-10000)</f>
        <v>-10000</v>
      </c>
    </row>
    <row r="209" spans="2:22" x14ac:dyDescent="0.2">
      <c r="B209">
        <v>206</v>
      </c>
      <c r="C209" vm="1014">
        <f ca="1"/>
        <v>42753</v>
      </c>
      <c r="D209" vm="1015">
        <f ca="1"/>
        <v>19670102</v>
      </c>
      <c r="E209" vm="1016">
        <f ca="1"/>
        <v>62.67</v>
      </c>
      <c r="F209" vm="914">
        <f ca="1"/>
        <v>62.7</v>
      </c>
      <c r="G209" vm="978">
        <f ca="1"/>
        <v>62.12</v>
      </c>
      <c r="H209" vm="902">
        <f ca="1"/>
        <v>62.5</v>
      </c>
      <c r="K209">
        <f ca="1">IF(ROW(T_CALC[[#This Row],[DAY]])-ROW(T_CALC[[#Headers],[DAY]])&gt;C_N_TRADING_DAYS,"",ROW(T_CALC[[#This Row],[DAY]])-ROW(T_CALC[[#Headers],[DAY]]))</f>
        <v>206</v>
      </c>
      <c r="L209" s="2" cm="1" vm="1014">
        <f t="array" aca="1" ref="L209" ca="1">IFERROR(IF(T_CALC[[#This Row],[DAY]]="","",IF(AND(T_CALC[[#This Row],[DAY]]=C_N_TRADING_DAYS,$L$1&gt;C_MAX_HIST_DT),$L$1,INDEX(_xlfn.ANCHORARRAY($C$3),T_CALC[[#This Row],[DAY]]+1,1))),NA())</f>
        <v>42753</v>
      </c>
      <c r="M209" cm="1" vm="1016">
        <f t="array" aca="1" ref="M209" ca="1">IFERROR(IF(T_CALC[[#This Row],[DAY]]="","",IF(AND(T_CALC[[#This Row],[DAY]]=C_N_TRADING_DAYS,$L$1&gt;C_MAX_HIST_DT),$M$1,INDEX(_xlfn.ANCHORARRAY($C$3),T_CALC[[#This Row],[DAY]]+1,3))),NA())</f>
        <v>62.67</v>
      </c>
      <c r="N209" cm="1" vm="914">
        <f t="array" aca="1" ref="N209" ca="1">IFERROR(IF(T_CALC[[#This Row],[DAY]]="","",IF(AND(T_CALC[[#This Row],[DAY]]=C_N_TRADING_DAYS,$L$1&gt;C_MAX_HIST_DT),$N$1,INDEX(_xlfn.ANCHORARRAY($C$3),T_CALC[[#This Row],[DAY]]+1,4))),NA())</f>
        <v>62.7</v>
      </c>
      <c r="O209" cm="1" vm="978">
        <f t="array" aca="1" ref="O209" ca="1">IFERROR(IF(T_CALC[[#This Row],[DAY]]="","",IF(AND(T_CALC[[#This Row],[DAY]]=C_N_TRADING_DAYS,$L$1&gt;C_MAX_HIST_DT),$O$1,INDEX(_xlfn.ANCHORARRAY($C$3),T_CALC[[#This Row],[DAY]]+1,5))),NA())</f>
        <v>62.12</v>
      </c>
      <c r="P209" cm="1" vm="902">
        <f t="array" aca="1" ref="P209" ca="1">IFERROR(IF(T_CALC[[#This Row],[DAY]]="","",IF(AND(T_CALC[[#This Row],[DAY]]=C_N_TRADING_DAYS,$L$1&gt;C_MAX_HIST_DT),$P$1,INDEX(_xlfn.ANCHORARRAY($C$3),T_CALC[[#This Row],[DAY]]+1,6))),NA())</f>
        <v>62.5</v>
      </c>
      <c r="Q209" cm="1" vm="1015">
        <f t="array" aca="1" ref="Q209" ca="1">IFERROR(IF(T_CALC[[#This Row],[DAY]]="","",IF(AND(T_CALC[[#This Row],[DAY]]=C_N_TRADING_DAYS,$L$1&gt;C_MAX_HIST_DT),$Q$1,INDEX(_xlfn.ANCHORARRAY($C$3),T_CALC[[#This Row],[DAY]]+1,2))),NA())</f>
        <v>19670102</v>
      </c>
      <c r="R209" s="4" vm="902">
        <f ca="1">IFERROR(IF(I_SRC="Open",T_CALC[[#This Row],[Open]],IF(I_SRC="High",T_CALC[[#This Row],[High]],IF(I_SRC="low",T_CALC[[#This Row],[Low]],IF(I_SRC="Volume",T_CALC[[#This Row],[VOLUME]],T_CALC[[#This Row],[Close]])))),"")</f>
        <v>62.5</v>
      </c>
      <c r="S209" cm="1">
        <f t="array" aca="1" ref="S209" ca="1">IF(T_CALC[[#This Row],[DAY]]="","",IF(T_CALC[[#This Row],[DAY]]&gt;=I_MA_PER,
ROUND(SUMPRODUCT(OFFSET($Y$4,0,0,I_MA_PER),OFFSET(T_CALC[[#This Row],[Value]],-(I_MA_PER-1),0,I_MA_PER))/C_DEN,2),NA()))</f>
        <v>62.18</v>
      </c>
      <c r="T209" s="4" t="str">
        <f ca="1">IF(T_CALC[[#This Row],[DAY]]="","",IF(T_CALC[[#This Row],[DAY]]&gt;=I_MA_PER,IF(AND(T_CALC[[#This Row],[Value]]&gt;T_CALC[[#This Row],[WMA]],R208&lt;=S208),"Buy",IF(AND(T_CALC[[#This Row],[Value]]&lt;T_CALC[[#This Row],[WMA]],R208&gt;=S208),"Sell","")),NA()))</f>
        <v/>
      </c>
      <c r="U209" s="4">
        <f ca="1">IFERROR(IF(T_CALC[[#This Row],[Signal]]="Buy",T_CALC[[#This Row],[Value]],-10000),-10000)</f>
        <v>-10000</v>
      </c>
      <c r="V209" s="4">
        <f ca="1">IFERROR(IF(T_CALC[[#This Row],[Signal]]="Sell",T_CALC[[#This Row],[Value]],-10000),-10000)</f>
        <v>-10000</v>
      </c>
    </row>
    <row r="210" spans="2:22" x14ac:dyDescent="0.2">
      <c r="B210">
        <v>207</v>
      </c>
      <c r="C210" vm="1017">
        <f ca="1"/>
        <v>42754</v>
      </c>
      <c r="D210" vm="1018">
        <f ca="1"/>
        <v>18451655</v>
      </c>
      <c r="E210" vm="904">
        <f ca="1"/>
        <v>62.24</v>
      </c>
      <c r="F210" vm="905">
        <f ca="1"/>
        <v>62.98</v>
      </c>
      <c r="G210" vm="1019">
        <f ca="1"/>
        <v>62.195</v>
      </c>
      <c r="H210" vm="897">
        <f ca="1"/>
        <v>62.3</v>
      </c>
      <c r="K210">
        <f ca="1">IF(ROW(T_CALC[[#This Row],[DAY]])-ROW(T_CALC[[#Headers],[DAY]])&gt;C_N_TRADING_DAYS,"",ROW(T_CALC[[#This Row],[DAY]])-ROW(T_CALC[[#Headers],[DAY]]))</f>
        <v>207</v>
      </c>
      <c r="L210" s="2" cm="1" vm="1017">
        <f t="array" aca="1" ref="L210" ca="1">IFERROR(IF(T_CALC[[#This Row],[DAY]]="","",IF(AND(T_CALC[[#This Row],[DAY]]=C_N_TRADING_DAYS,$L$1&gt;C_MAX_HIST_DT),$L$1,INDEX(_xlfn.ANCHORARRAY($C$3),T_CALC[[#This Row],[DAY]]+1,1))),NA())</f>
        <v>42754</v>
      </c>
      <c r="M210" cm="1" vm="904">
        <f t="array" aca="1" ref="M210" ca="1">IFERROR(IF(T_CALC[[#This Row],[DAY]]="","",IF(AND(T_CALC[[#This Row],[DAY]]=C_N_TRADING_DAYS,$L$1&gt;C_MAX_HIST_DT),$M$1,INDEX(_xlfn.ANCHORARRAY($C$3),T_CALC[[#This Row],[DAY]]+1,3))),NA())</f>
        <v>62.24</v>
      </c>
      <c r="N210" cm="1" vm="905">
        <f t="array" aca="1" ref="N210" ca="1">IFERROR(IF(T_CALC[[#This Row],[DAY]]="","",IF(AND(T_CALC[[#This Row],[DAY]]=C_N_TRADING_DAYS,$L$1&gt;C_MAX_HIST_DT),$N$1,INDEX(_xlfn.ANCHORARRAY($C$3),T_CALC[[#This Row],[DAY]]+1,4))),NA())</f>
        <v>62.98</v>
      </c>
      <c r="O210" cm="1" vm="1019">
        <f t="array" aca="1" ref="O210" ca="1">IFERROR(IF(T_CALC[[#This Row],[DAY]]="","",IF(AND(T_CALC[[#This Row],[DAY]]=C_N_TRADING_DAYS,$L$1&gt;C_MAX_HIST_DT),$O$1,INDEX(_xlfn.ANCHORARRAY($C$3),T_CALC[[#This Row],[DAY]]+1,5))),NA())</f>
        <v>62.195</v>
      </c>
      <c r="P210" cm="1" vm="897">
        <f t="array" aca="1" ref="P210" ca="1">IFERROR(IF(T_CALC[[#This Row],[DAY]]="","",IF(AND(T_CALC[[#This Row],[DAY]]=C_N_TRADING_DAYS,$L$1&gt;C_MAX_HIST_DT),$P$1,INDEX(_xlfn.ANCHORARRAY($C$3),T_CALC[[#This Row],[DAY]]+1,6))),NA())</f>
        <v>62.3</v>
      </c>
      <c r="Q210" cm="1" vm="1018">
        <f t="array" aca="1" ref="Q210" ca="1">IFERROR(IF(T_CALC[[#This Row],[DAY]]="","",IF(AND(T_CALC[[#This Row],[DAY]]=C_N_TRADING_DAYS,$L$1&gt;C_MAX_HIST_DT),$Q$1,INDEX(_xlfn.ANCHORARRAY($C$3),T_CALC[[#This Row],[DAY]]+1,2))),NA())</f>
        <v>18451655</v>
      </c>
      <c r="R210" s="4" vm="897">
        <f ca="1">IFERROR(IF(I_SRC="Open",T_CALC[[#This Row],[Open]],IF(I_SRC="High",T_CALC[[#This Row],[High]],IF(I_SRC="low",T_CALC[[#This Row],[Low]],IF(I_SRC="Volume",T_CALC[[#This Row],[VOLUME]],T_CALC[[#This Row],[Close]])))),"")</f>
        <v>62.3</v>
      </c>
      <c r="S210" cm="1">
        <f t="array" aca="1" ref="S210" ca="1">IF(T_CALC[[#This Row],[DAY]]="","",IF(T_CALC[[#This Row],[DAY]]&gt;=I_MA_PER,
ROUND(SUMPRODUCT(OFFSET($Y$4,0,0,I_MA_PER),OFFSET(T_CALC[[#This Row],[Value]],-(I_MA_PER-1),0,I_MA_PER))/C_DEN,2),NA()))</f>
        <v>62.21</v>
      </c>
      <c r="T210" s="4" t="str">
        <f ca="1">IF(T_CALC[[#This Row],[DAY]]="","",IF(T_CALC[[#This Row],[DAY]]&gt;=I_MA_PER,IF(AND(T_CALC[[#This Row],[Value]]&gt;T_CALC[[#This Row],[WMA]],R209&lt;=S209),"Buy",IF(AND(T_CALC[[#This Row],[Value]]&lt;T_CALC[[#This Row],[WMA]],R209&gt;=S209),"Sell","")),NA()))</f>
        <v/>
      </c>
      <c r="U210" s="4">
        <f ca="1">IFERROR(IF(T_CALC[[#This Row],[Signal]]="Buy",T_CALC[[#This Row],[Value]],-10000),-10000)</f>
        <v>-10000</v>
      </c>
      <c r="V210" s="4">
        <f ca="1">IFERROR(IF(T_CALC[[#This Row],[Signal]]="Sell",T_CALC[[#This Row],[Value]],-10000),-10000)</f>
        <v>-10000</v>
      </c>
    </row>
    <row r="211" spans="2:22" x14ac:dyDescent="0.2">
      <c r="B211" s="4">
        <v>208</v>
      </c>
      <c r="C211" vm="1020">
        <f ca="1"/>
        <v>42755</v>
      </c>
      <c r="D211" vm="1021">
        <f ca="1"/>
        <v>30213462</v>
      </c>
      <c r="E211" vm="1016">
        <f ca="1"/>
        <v>62.67</v>
      </c>
      <c r="F211" vm="1022">
        <f ca="1"/>
        <v>62.82</v>
      </c>
      <c r="G211" vm="1023">
        <f ca="1"/>
        <v>62.37</v>
      </c>
      <c r="H211" vm="1024">
        <f ca="1"/>
        <v>62.74</v>
      </c>
      <c r="K211">
        <f ca="1">IF(ROW(T_CALC[[#This Row],[DAY]])-ROW(T_CALC[[#Headers],[DAY]])&gt;C_N_TRADING_DAYS,"",ROW(T_CALC[[#This Row],[DAY]])-ROW(T_CALC[[#Headers],[DAY]]))</f>
        <v>208</v>
      </c>
      <c r="L211" s="2" cm="1" vm="1020">
        <f t="array" aca="1" ref="L211" ca="1">IFERROR(IF(T_CALC[[#This Row],[DAY]]="","",IF(AND(T_CALC[[#This Row],[DAY]]=C_N_TRADING_DAYS,$L$1&gt;C_MAX_HIST_DT),$L$1,INDEX(_xlfn.ANCHORARRAY($C$3),T_CALC[[#This Row],[DAY]]+1,1))),NA())</f>
        <v>42755</v>
      </c>
      <c r="M211" cm="1" vm="1016">
        <f t="array" aca="1" ref="M211" ca="1">IFERROR(IF(T_CALC[[#This Row],[DAY]]="","",IF(AND(T_CALC[[#This Row],[DAY]]=C_N_TRADING_DAYS,$L$1&gt;C_MAX_HIST_DT),$M$1,INDEX(_xlfn.ANCHORARRAY($C$3),T_CALC[[#This Row],[DAY]]+1,3))),NA())</f>
        <v>62.67</v>
      </c>
      <c r="N211" cm="1" vm="1022">
        <f t="array" aca="1" ref="N211" ca="1">IFERROR(IF(T_CALC[[#This Row],[DAY]]="","",IF(AND(T_CALC[[#This Row],[DAY]]=C_N_TRADING_DAYS,$L$1&gt;C_MAX_HIST_DT),$N$1,INDEX(_xlfn.ANCHORARRAY($C$3),T_CALC[[#This Row],[DAY]]+1,4))),NA())</f>
        <v>62.82</v>
      </c>
      <c r="O211" cm="1" vm="1023">
        <f t="array" aca="1" ref="O211" ca="1">IFERROR(IF(T_CALC[[#This Row],[DAY]]="","",IF(AND(T_CALC[[#This Row],[DAY]]=C_N_TRADING_DAYS,$L$1&gt;C_MAX_HIST_DT),$O$1,INDEX(_xlfn.ANCHORARRAY($C$3),T_CALC[[#This Row],[DAY]]+1,5))),NA())</f>
        <v>62.37</v>
      </c>
      <c r="P211" cm="1" vm="1024">
        <f t="array" aca="1" ref="P211" ca="1">IFERROR(IF(T_CALC[[#This Row],[DAY]]="","",IF(AND(T_CALC[[#This Row],[DAY]]=C_N_TRADING_DAYS,$L$1&gt;C_MAX_HIST_DT),$P$1,INDEX(_xlfn.ANCHORARRAY($C$3),T_CALC[[#This Row],[DAY]]+1,6))),NA())</f>
        <v>62.74</v>
      </c>
      <c r="Q211" cm="1" vm="1021">
        <f t="array" aca="1" ref="Q211" ca="1">IFERROR(IF(T_CALC[[#This Row],[DAY]]="","",IF(AND(T_CALC[[#This Row],[DAY]]=C_N_TRADING_DAYS,$L$1&gt;C_MAX_HIST_DT),$Q$1,INDEX(_xlfn.ANCHORARRAY($C$3),T_CALC[[#This Row],[DAY]]+1,2))),NA())</f>
        <v>30213462</v>
      </c>
      <c r="R211" s="4" vm="1024">
        <f ca="1">IFERROR(IF(I_SRC="Open",T_CALC[[#This Row],[Open]],IF(I_SRC="High",T_CALC[[#This Row],[High]],IF(I_SRC="low",T_CALC[[#This Row],[Low]],IF(I_SRC="Volume",T_CALC[[#This Row],[VOLUME]],T_CALC[[#This Row],[Close]])))),"")</f>
        <v>62.74</v>
      </c>
      <c r="S211" cm="1">
        <f t="array" aca="1" ref="S211" ca="1">IF(T_CALC[[#This Row],[DAY]]="","",IF(T_CALC[[#This Row],[DAY]]&gt;=I_MA_PER,
ROUND(SUMPRODUCT(OFFSET($Y$4,0,0,I_MA_PER),OFFSET(T_CALC[[#This Row],[Value]],-(I_MA_PER-1),0,I_MA_PER))/C_DEN,2),NA()))</f>
        <v>62.26</v>
      </c>
      <c r="T211" s="4" t="str">
        <f ca="1">IF(T_CALC[[#This Row],[DAY]]="","",IF(T_CALC[[#This Row],[DAY]]&gt;=I_MA_PER,IF(AND(T_CALC[[#This Row],[Value]]&gt;T_CALC[[#This Row],[WMA]],R210&lt;=S210),"Buy",IF(AND(T_CALC[[#This Row],[Value]]&lt;T_CALC[[#This Row],[WMA]],R210&gt;=S210),"Sell","")),NA()))</f>
        <v/>
      </c>
      <c r="U211" s="4">
        <f ca="1">IFERROR(IF(T_CALC[[#This Row],[Signal]]="Buy",T_CALC[[#This Row],[Value]],-10000),-10000)</f>
        <v>-10000</v>
      </c>
      <c r="V211" s="4">
        <f ca="1">IFERROR(IF(T_CALC[[#This Row],[Signal]]="Sell",T_CALC[[#This Row],[Value]],-10000),-10000)</f>
        <v>-10000</v>
      </c>
    </row>
    <row r="212" spans="2:22" x14ac:dyDescent="0.2">
      <c r="B212">
        <v>209</v>
      </c>
      <c r="C212" vm="1025">
        <f ca="1"/>
        <v>42758</v>
      </c>
      <c r="D212" vm="1026">
        <f ca="1"/>
        <v>23097581</v>
      </c>
      <c r="E212" vm="914">
        <f ca="1"/>
        <v>62.7</v>
      </c>
      <c r="F212" vm="1027">
        <f ca="1"/>
        <v>63.115900000000003</v>
      </c>
      <c r="G212" vm="1028">
        <f ca="1"/>
        <v>62.57</v>
      </c>
      <c r="H212" vm="966">
        <f ca="1"/>
        <v>62.96</v>
      </c>
      <c r="K212">
        <f ca="1">IF(ROW(T_CALC[[#This Row],[DAY]])-ROW(T_CALC[[#Headers],[DAY]])&gt;C_N_TRADING_DAYS,"",ROW(T_CALC[[#This Row],[DAY]])-ROW(T_CALC[[#Headers],[DAY]]))</f>
        <v>209</v>
      </c>
      <c r="L212" s="2" cm="1" vm="1025">
        <f t="array" aca="1" ref="L212" ca="1">IFERROR(IF(T_CALC[[#This Row],[DAY]]="","",IF(AND(T_CALC[[#This Row],[DAY]]=C_N_TRADING_DAYS,$L$1&gt;C_MAX_HIST_DT),$L$1,INDEX(_xlfn.ANCHORARRAY($C$3),T_CALC[[#This Row],[DAY]]+1,1))),NA())</f>
        <v>42758</v>
      </c>
      <c r="M212" cm="1" vm="914">
        <f t="array" aca="1" ref="M212" ca="1">IFERROR(IF(T_CALC[[#This Row],[DAY]]="","",IF(AND(T_CALC[[#This Row],[DAY]]=C_N_TRADING_DAYS,$L$1&gt;C_MAX_HIST_DT),$M$1,INDEX(_xlfn.ANCHORARRAY($C$3),T_CALC[[#This Row],[DAY]]+1,3))),NA())</f>
        <v>62.7</v>
      </c>
      <c r="N212" cm="1" vm="1027">
        <f t="array" aca="1" ref="N212" ca="1">IFERROR(IF(T_CALC[[#This Row],[DAY]]="","",IF(AND(T_CALC[[#This Row],[DAY]]=C_N_TRADING_DAYS,$L$1&gt;C_MAX_HIST_DT),$N$1,INDEX(_xlfn.ANCHORARRAY($C$3),T_CALC[[#This Row],[DAY]]+1,4))),NA())</f>
        <v>63.115900000000003</v>
      </c>
      <c r="O212" cm="1" vm="1028">
        <f t="array" aca="1" ref="O212" ca="1">IFERROR(IF(T_CALC[[#This Row],[DAY]]="","",IF(AND(T_CALC[[#This Row],[DAY]]=C_N_TRADING_DAYS,$L$1&gt;C_MAX_HIST_DT),$O$1,INDEX(_xlfn.ANCHORARRAY($C$3),T_CALC[[#This Row],[DAY]]+1,5))),NA())</f>
        <v>62.57</v>
      </c>
      <c r="P212" cm="1" vm="966">
        <f t="array" aca="1" ref="P212" ca="1">IFERROR(IF(T_CALC[[#This Row],[DAY]]="","",IF(AND(T_CALC[[#This Row],[DAY]]=C_N_TRADING_DAYS,$L$1&gt;C_MAX_HIST_DT),$P$1,INDEX(_xlfn.ANCHORARRAY($C$3),T_CALC[[#This Row],[DAY]]+1,6))),NA())</f>
        <v>62.96</v>
      </c>
      <c r="Q212" cm="1" vm="1026">
        <f t="array" aca="1" ref="Q212" ca="1">IFERROR(IF(T_CALC[[#This Row],[DAY]]="","",IF(AND(T_CALC[[#This Row],[DAY]]=C_N_TRADING_DAYS,$L$1&gt;C_MAX_HIST_DT),$Q$1,INDEX(_xlfn.ANCHORARRAY($C$3),T_CALC[[#This Row],[DAY]]+1,2))),NA())</f>
        <v>23097581</v>
      </c>
      <c r="R212" s="4" vm="966">
        <f ca="1">IFERROR(IF(I_SRC="Open",T_CALC[[#This Row],[Open]],IF(I_SRC="High",T_CALC[[#This Row],[High]],IF(I_SRC="low",T_CALC[[#This Row],[Low]],IF(I_SRC="Volume",T_CALC[[#This Row],[VOLUME]],T_CALC[[#This Row],[Close]])))),"")</f>
        <v>62.96</v>
      </c>
      <c r="S212" cm="1">
        <f t="array" aca="1" ref="S212" ca="1">IF(T_CALC[[#This Row],[DAY]]="","",IF(T_CALC[[#This Row],[DAY]]&gt;=I_MA_PER,
ROUND(SUMPRODUCT(OFFSET($Y$4,0,0,I_MA_PER),OFFSET(T_CALC[[#This Row],[Value]],-(I_MA_PER-1),0,I_MA_PER))/C_DEN,2),NA()))</f>
        <v>62.31</v>
      </c>
      <c r="T212" s="4" t="str">
        <f ca="1">IF(T_CALC[[#This Row],[DAY]]="","",IF(T_CALC[[#This Row],[DAY]]&gt;=I_MA_PER,IF(AND(T_CALC[[#This Row],[Value]]&gt;T_CALC[[#This Row],[WMA]],R211&lt;=S211),"Buy",IF(AND(T_CALC[[#This Row],[Value]]&lt;T_CALC[[#This Row],[WMA]],R211&gt;=S211),"Sell","")),NA()))</f>
        <v/>
      </c>
      <c r="U212" s="4">
        <f ca="1">IFERROR(IF(T_CALC[[#This Row],[Signal]]="Buy",T_CALC[[#This Row],[Value]],-10000),-10000)</f>
        <v>-10000</v>
      </c>
      <c r="V212" s="4">
        <f ca="1">IFERROR(IF(T_CALC[[#This Row],[Signal]]="Sell",T_CALC[[#This Row],[Value]],-10000),-10000)</f>
        <v>-10000</v>
      </c>
    </row>
    <row r="213" spans="2:22" x14ac:dyDescent="0.2">
      <c r="B213">
        <v>210</v>
      </c>
      <c r="C213" vm="1029">
        <f ca="1"/>
        <v>42759</v>
      </c>
      <c r="D213" vm="1030">
        <f ca="1"/>
        <v>24672940</v>
      </c>
      <c r="E213" vm="961">
        <f ca="1"/>
        <v>63.2</v>
      </c>
      <c r="F213" vm="1031">
        <f ca="1"/>
        <v>63.734999999999999</v>
      </c>
      <c r="G213" vm="1032">
        <f ca="1"/>
        <v>62.94</v>
      </c>
      <c r="H213" vm="1033">
        <f ca="1"/>
        <v>63.52</v>
      </c>
      <c r="K213">
        <f ca="1">IF(ROW(T_CALC[[#This Row],[DAY]])-ROW(T_CALC[[#Headers],[DAY]])&gt;C_N_TRADING_DAYS,"",ROW(T_CALC[[#This Row],[DAY]])-ROW(T_CALC[[#Headers],[DAY]]))</f>
        <v>210</v>
      </c>
      <c r="L213" s="2" cm="1" vm="1029">
        <f t="array" aca="1" ref="L213" ca="1">IFERROR(IF(T_CALC[[#This Row],[DAY]]="","",IF(AND(T_CALC[[#This Row],[DAY]]=C_N_TRADING_DAYS,$L$1&gt;C_MAX_HIST_DT),$L$1,INDEX(_xlfn.ANCHORARRAY($C$3),T_CALC[[#This Row],[DAY]]+1,1))),NA())</f>
        <v>42759</v>
      </c>
      <c r="M213" cm="1" vm="961">
        <f t="array" aca="1" ref="M213" ca="1">IFERROR(IF(T_CALC[[#This Row],[DAY]]="","",IF(AND(T_CALC[[#This Row],[DAY]]=C_N_TRADING_DAYS,$L$1&gt;C_MAX_HIST_DT),$M$1,INDEX(_xlfn.ANCHORARRAY($C$3),T_CALC[[#This Row],[DAY]]+1,3))),NA())</f>
        <v>63.2</v>
      </c>
      <c r="N213" cm="1" vm="1031">
        <f t="array" aca="1" ref="N213" ca="1">IFERROR(IF(T_CALC[[#This Row],[DAY]]="","",IF(AND(T_CALC[[#This Row],[DAY]]=C_N_TRADING_DAYS,$L$1&gt;C_MAX_HIST_DT),$N$1,INDEX(_xlfn.ANCHORARRAY($C$3),T_CALC[[#This Row],[DAY]]+1,4))),NA())</f>
        <v>63.734999999999999</v>
      </c>
      <c r="O213" cm="1" vm="1032">
        <f t="array" aca="1" ref="O213" ca="1">IFERROR(IF(T_CALC[[#This Row],[DAY]]="","",IF(AND(T_CALC[[#This Row],[DAY]]=C_N_TRADING_DAYS,$L$1&gt;C_MAX_HIST_DT),$O$1,INDEX(_xlfn.ANCHORARRAY($C$3),T_CALC[[#This Row],[DAY]]+1,5))),NA())</f>
        <v>62.94</v>
      </c>
      <c r="P213" cm="1" vm="1033">
        <f t="array" aca="1" ref="P213" ca="1">IFERROR(IF(T_CALC[[#This Row],[DAY]]="","",IF(AND(T_CALC[[#This Row],[DAY]]=C_N_TRADING_DAYS,$L$1&gt;C_MAX_HIST_DT),$P$1,INDEX(_xlfn.ANCHORARRAY($C$3),T_CALC[[#This Row],[DAY]]+1,6))),NA())</f>
        <v>63.52</v>
      </c>
      <c r="Q213" cm="1" vm="1030">
        <f t="array" aca="1" ref="Q213" ca="1">IFERROR(IF(T_CALC[[#This Row],[DAY]]="","",IF(AND(T_CALC[[#This Row],[DAY]]=C_N_TRADING_DAYS,$L$1&gt;C_MAX_HIST_DT),$Q$1,INDEX(_xlfn.ANCHORARRAY($C$3),T_CALC[[#This Row],[DAY]]+1,2))),NA())</f>
        <v>24672940</v>
      </c>
      <c r="R213" s="4" vm="1033">
        <f ca="1">IFERROR(IF(I_SRC="Open",T_CALC[[#This Row],[Open]],IF(I_SRC="High",T_CALC[[#This Row],[High]],IF(I_SRC="low",T_CALC[[#This Row],[Low]],IF(I_SRC="Volume",T_CALC[[#This Row],[VOLUME]],T_CALC[[#This Row],[Close]])))),"")</f>
        <v>63.52</v>
      </c>
      <c r="S213" cm="1">
        <f t="array" aca="1" ref="S213" ca="1">IF(T_CALC[[#This Row],[DAY]]="","",IF(T_CALC[[#This Row],[DAY]]&gt;=I_MA_PER,
ROUND(SUMPRODUCT(OFFSET($Y$4,0,0,I_MA_PER),OFFSET(T_CALC[[#This Row],[Value]],-(I_MA_PER-1),0,I_MA_PER))/C_DEN,2),NA()))</f>
        <v>62.39</v>
      </c>
      <c r="T213" s="4" t="str">
        <f ca="1">IF(T_CALC[[#This Row],[DAY]]="","",IF(T_CALC[[#This Row],[DAY]]&gt;=I_MA_PER,IF(AND(T_CALC[[#This Row],[Value]]&gt;T_CALC[[#This Row],[WMA]],R212&lt;=S212),"Buy",IF(AND(T_CALC[[#This Row],[Value]]&lt;T_CALC[[#This Row],[WMA]],R212&gt;=S212),"Sell","")),NA()))</f>
        <v/>
      </c>
      <c r="U213" s="4">
        <f ca="1">IFERROR(IF(T_CALC[[#This Row],[Signal]]="Buy",T_CALC[[#This Row],[Value]],-10000),-10000)</f>
        <v>-10000</v>
      </c>
      <c r="V213" s="4">
        <f ca="1">IFERROR(IF(T_CALC[[#This Row],[Signal]]="Sell",T_CALC[[#This Row],[Value]],-10000),-10000)</f>
        <v>-10000</v>
      </c>
    </row>
    <row r="214" spans="2:22" x14ac:dyDescent="0.2">
      <c r="B214" s="4">
        <v>211</v>
      </c>
      <c r="C214" vm="1034">
        <f ca="1"/>
        <v>42760</v>
      </c>
      <c r="D214" vm="1035">
        <f ca="1"/>
        <v>24654933</v>
      </c>
      <c r="E214" vm="1036">
        <f ca="1"/>
        <v>63.95</v>
      </c>
      <c r="F214" vm="941">
        <f ca="1"/>
        <v>64.099999999999994</v>
      </c>
      <c r="G214" vm="909">
        <f ca="1"/>
        <v>63.45</v>
      </c>
      <c r="H214" vm="1037">
        <f ca="1"/>
        <v>63.68</v>
      </c>
      <c r="K214">
        <f ca="1">IF(ROW(T_CALC[[#This Row],[DAY]])-ROW(T_CALC[[#Headers],[DAY]])&gt;C_N_TRADING_DAYS,"",ROW(T_CALC[[#This Row],[DAY]])-ROW(T_CALC[[#Headers],[DAY]]))</f>
        <v>211</v>
      </c>
      <c r="L214" s="2" cm="1" vm="1034">
        <f t="array" aca="1" ref="L214" ca="1">IFERROR(IF(T_CALC[[#This Row],[DAY]]="","",IF(AND(T_CALC[[#This Row],[DAY]]=C_N_TRADING_DAYS,$L$1&gt;C_MAX_HIST_DT),$L$1,INDEX(_xlfn.ANCHORARRAY($C$3),T_CALC[[#This Row],[DAY]]+1,1))),NA())</f>
        <v>42760</v>
      </c>
      <c r="M214" cm="1" vm="1036">
        <f t="array" aca="1" ref="M214" ca="1">IFERROR(IF(T_CALC[[#This Row],[DAY]]="","",IF(AND(T_CALC[[#This Row],[DAY]]=C_N_TRADING_DAYS,$L$1&gt;C_MAX_HIST_DT),$M$1,INDEX(_xlfn.ANCHORARRAY($C$3),T_CALC[[#This Row],[DAY]]+1,3))),NA())</f>
        <v>63.95</v>
      </c>
      <c r="N214" cm="1" vm="941">
        <f t="array" aca="1" ref="N214" ca="1">IFERROR(IF(T_CALC[[#This Row],[DAY]]="","",IF(AND(T_CALC[[#This Row],[DAY]]=C_N_TRADING_DAYS,$L$1&gt;C_MAX_HIST_DT),$N$1,INDEX(_xlfn.ANCHORARRAY($C$3),T_CALC[[#This Row],[DAY]]+1,4))),NA())</f>
        <v>64.099999999999994</v>
      </c>
      <c r="O214" cm="1" vm="909">
        <f t="array" aca="1" ref="O214" ca="1">IFERROR(IF(T_CALC[[#This Row],[DAY]]="","",IF(AND(T_CALC[[#This Row],[DAY]]=C_N_TRADING_DAYS,$L$1&gt;C_MAX_HIST_DT),$O$1,INDEX(_xlfn.ANCHORARRAY($C$3),T_CALC[[#This Row],[DAY]]+1,5))),NA())</f>
        <v>63.45</v>
      </c>
      <c r="P214" cm="1" vm="1037">
        <f t="array" aca="1" ref="P214" ca="1">IFERROR(IF(T_CALC[[#This Row],[DAY]]="","",IF(AND(T_CALC[[#This Row],[DAY]]=C_N_TRADING_DAYS,$L$1&gt;C_MAX_HIST_DT),$P$1,INDEX(_xlfn.ANCHORARRAY($C$3),T_CALC[[#This Row],[DAY]]+1,6))),NA())</f>
        <v>63.68</v>
      </c>
      <c r="Q214" cm="1" vm="1035">
        <f t="array" aca="1" ref="Q214" ca="1">IFERROR(IF(T_CALC[[#This Row],[DAY]]="","",IF(AND(T_CALC[[#This Row],[DAY]]=C_N_TRADING_DAYS,$L$1&gt;C_MAX_HIST_DT),$Q$1,INDEX(_xlfn.ANCHORARRAY($C$3),T_CALC[[#This Row],[DAY]]+1,2))),NA())</f>
        <v>24654933</v>
      </c>
      <c r="R214" s="4" vm="1037">
        <f ca="1">IFERROR(IF(I_SRC="Open",T_CALC[[#This Row],[Open]],IF(I_SRC="High",T_CALC[[#This Row],[High]],IF(I_SRC="low",T_CALC[[#This Row],[Low]],IF(I_SRC="Volume",T_CALC[[#This Row],[VOLUME]],T_CALC[[#This Row],[Close]])))),"")</f>
        <v>63.68</v>
      </c>
      <c r="S214" cm="1">
        <f t="array" aca="1" ref="S214" ca="1">IF(T_CALC[[#This Row],[DAY]]="","",IF(T_CALC[[#This Row],[DAY]]&gt;=I_MA_PER,
ROUND(SUMPRODUCT(OFFSET($Y$4,0,0,I_MA_PER),OFFSET(T_CALC[[#This Row],[Value]],-(I_MA_PER-1),0,I_MA_PER))/C_DEN,2),NA()))</f>
        <v>62.46</v>
      </c>
      <c r="T214" s="4" t="str">
        <f ca="1">IF(T_CALC[[#This Row],[DAY]]="","",IF(T_CALC[[#This Row],[DAY]]&gt;=I_MA_PER,IF(AND(T_CALC[[#This Row],[Value]]&gt;T_CALC[[#This Row],[WMA]],R213&lt;=S213),"Buy",IF(AND(T_CALC[[#This Row],[Value]]&lt;T_CALC[[#This Row],[WMA]],R213&gt;=S213),"Sell","")),NA()))</f>
        <v/>
      </c>
      <c r="U214" s="4">
        <f ca="1">IFERROR(IF(T_CALC[[#This Row],[Signal]]="Buy",T_CALC[[#This Row],[Value]],-10000),-10000)</f>
        <v>-10000</v>
      </c>
      <c r="V214" s="4">
        <f ca="1">IFERROR(IF(T_CALC[[#This Row],[Signal]]="Sell",T_CALC[[#This Row],[Value]],-10000),-10000)</f>
        <v>-10000</v>
      </c>
    </row>
    <row r="215" spans="2:22" x14ac:dyDescent="0.2">
      <c r="B215">
        <v>212</v>
      </c>
      <c r="C215" vm="1038">
        <f ca="1"/>
        <v>42761</v>
      </c>
      <c r="D215" vm="1039">
        <f ca="1"/>
        <v>43554645</v>
      </c>
      <c r="E215" vm="1040">
        <f ca="1"/>
        <v>64.12</v>
      </c>
      <c r="F215" vm="1041">
        <f ca="1"/>
        <v>64.534999999999997</v>
      </c>
      <c r="G215" vm="943">
        <f ca="1"/>
        <v>63.55</v>
      </c>
      <c r="H215" vm="1042">
        <f ca="1"/>
        <v>64.27</v>
      </c>
      <c r="K215">
        <f ca="1">IF(ROW(T_CALC[[#This Row],[DAY]])-ROW(T_CALC[[#Headers],[DAY]])&gt;C_N_TRADING_DAYS,"",ROW(T_CALC[[#This Row],[DAY]])-ROW(T_CALC[[#Headers],[DAY]]))</f>
        <v>212</v>
      </c>
      <c r="L215" s="2" cm="1" vm="1038">
        <f t="array" aca="1" ref="L215" ca="1">IFERROR(IF(T_CALC[[#This Row],[DAY]]="","",IF(AND(T_CALC[[#This Row],[DAY]]=C_N_TRADING_DAYS,$L$1&gt;C_MAX_HIST_DT),$L$1,INDEX(_xlfn.ANCHORARRAY($C$3),T_CALC[[#This Row],[DAY]]+1,1))),NA())</f>
        <v>42761</v>
      </c>
      <c r="M215" cm="1" vm="1040">
        <f t="array" aca="1" ref="M215" ca="1">IFERROR(IF(T_CALC[[#This Row],[DAY]]="","",IF(AND(T_CALC[[#This Row],[DAY]]=C_N_TRADING_DAYS,$L$1&gt;C_MAX_HIST_DT),$M$1,INDEX(_xlfn.ANCHORARRAY($C$3),T_CALC[[#This Row],[DAY]]+1,3))),NA())</f>
        <v>64.12</v>
      </c>
      <c r="N215" cm="1" vm="1041">
        <f t="array" aca="1" ref="N215" ca="1">IFERROR(IF(T_CALC[[#This Row],[DAY]]="","",IF(AND(T_CALC[[#This Row],[DAY]]=C_N_TRADING_DAYS,$L$1&gt;C_MAX_HIST_DT),$N$1,INDEX(_xlfn.ANCHORARRAY($C$3),T_CALC[[#This Row],[DAY]]+1,4))),NA())</f>
        <v>64.534999999999997</v>
      </c>
      <c r="O215" cm="1" vm="943">
        <f t="array" aca="1" ref="O215" ca="1">IFERROR(IF(T_CALC[[#This Row],[DAY]]="","",IF(AND(T_CALC[[#This Row],[DAY]]=C_N_TRADING_DAYS,$L$1&gt;C_MAX_HIST_DT),$O$1,INDEX(_xlfn.ANCHORARRAY($C$3),T_CALC[[#This Row],[DAY]]+1,5))),NA())</f>
        <v>63.55</v>
      </c>
      <c r="P215" cm="1" vm="1042">
        <f t="array" aca="1" ref="P215" ca="1">IFERROR(IF(T_CALC[[#This Row],[DAY]]="","",IF(AND(T_CALC[[#This Row],[DAY]]=C_N_TRADING_DAYS,$L$1&gt;C_MAX_HIST_DT),$P$1,INDEX(_xlfn.ANCHORARRAY($C$3),T_CALC[[#This Row],[DAY]]+1,6))),NA())</f>
        <v>64.27</v>
      </c>
      <c r="Q215" cm="1" vm="1039">
        <f t="array" aca="1" ref="Q215" ca="1">IFERROR(IF(T_CALC[[#This Row],[DAY]]="","",IF(AND(T_CALC[[#This Row],[DAY]]=C_N_TRADING_DAYS,$L$1&gt;C_MAX_HIST_DT),$Q$1,INDEX(_xlfn.ANCHORARRAY($C$3),T_CALC[[#This Row],[DAY]]+1,2))),NA())</f>
        <v>43554645</v>
      </c>
      <c r="R215" s="4" vm="1042">
        <f ca="1">IFERROR(IF(I_SRC="Open",T_CALC[[#This Row],[Open]],IF(I_SRC="High",T_CALC[[#This Row],[High]],IF(I_SRC="low",T_CALC[[#This Row],[Low]],IF(I_SRC="Volume",T_CALC[[#This Row],[VOLUME]],T_CALC[[#This Row],[Close]])))),"")</f>
        <v>64.27</v>
      </c>
      <c r="S215" cm="1">
        <f t="array" aca="1" ref="S215" ca="1">IF(T_CALC[[#This Row],[DAY]]="","",IF(T_CALC[[#This Row],[DAY]]&gt;=I_MA_PER,
ROUND(SUMPRODUCT(OFFSET($Y$4,0,0,I_MA_PER),OFFSET(T_CALC[[#This Row],[Value]],-(I_MA_PER-1),0,I_MA_PER))/C_DEN,2),NA()))</f>
        <v>62.56</v>
      </c>
      <c r="T215" s="4" t="str">
        <f ca="1">IF(T_CALC[[#This Row],[DAY]]="","",IF(T_CALC[[#This Row],[DAY]]&gt;=I_MA_PER,IF(AND(T_CALC[[#This Row],[Value]]&gt;T_CALC[[#This Row],[WMA]],R214&lt;=S214),"Buy",IF(AND(T_CALC[[#This Row],[Value]]&lt;T_CALC[[#This Row],[WMA]],R214&gt;=S214),"Sell","")),NA()))</f>
        <v/>
      </c>
      <c r="U215" s="4">
        <f ca="1">IFERROR(IF(T_CALC[[#This Row],[Signal]]="Buy",T_CALC[[#This Row],[Value]],-10000),-10000)</f>
        <v>-10000</v>
      </c>
      <c r="V215" s="4">
        <f ca="1">IFERROR(IF(T_CALC[[#This Row],[Signal]]="Sell",T_CALC[[#This Row],[Value]],-10000),-10000)</f>
        <v>-10000</v>
      </c>
    </row>
    <row r="216" spans="2:22" x14ac:dyDescent="0.2">
      <c r="B216">
        <v>213</v>
      </c>
      <c r="C216" vm="1043">
        <f ca="1"/>
        <v>42762</v>
      </c>
      <c r="D216" vm="1044">
        <f ca="1"/>
        <v>44817972</v>
      </c>
      <c r="E216" vm="1045">
        <f ca="1"/>
        <v>65.39</v>
      </c>
      <c r="F216" vm="1046">
        <f ca="1"/>
        <v>65.91</v>
      </c>
      <c r="G216" vm="1047">
        <f ca="1"/>
        <v>64.89</v>
      </c>
      <c r="H216" vm="1048">
        <f ca="1"/>
        <v>65.78</v>
      </c>
      <c r="K216">
        <f ca="1">IF(ROW(T_CALC[[#This Row],[DAY]])-ROW(T_CALC[[#Headers],[DAY]])&gt;C_N_TRADING_DAYS,"",ROW(T_CALC[[#This Row],[DAY]])-ROW(T_CALC[[#Headers],[DAY]]))</f>
        <v>213</v>
      </c>
      <c r="L216" s="2" cm="1" vm="1043">
        <f t="array" aca="1" ref="L216" ca="1">IFERROR(IF(T_CALC[[#This Row],[DAY]]="","",IF(AND(T_CALC[[#This Row],[DAY]]=C_N_TRADING_DAYS,$L$1&gt;C_MAX_HIST_DT),$L$1,INDEX(_xlfn.ANCHORARRAY($C$3),T_CALC[[#This Row],[DAY]]+1,1))),NA())</f>
        <v>42762</v>
      </c>
      <c r="M216" cm="1" vm="1045">
        <f t="array" aca="1" ref="M216" ca="1">IFERROR(IF(T_CALC[[#This Row],[DAY]]="","",IF(AND(T_CALC[[#This Row],[DAY]]=C_N_TRADING_DAYS,$L$1&gt;C_MAX_HIST_DT),$M$1,INDEX(_xlfn.ANCHORARRAY($C$3),T_CALC[[#This Row],[DAY]]+1,3))),NA())</f>
        <v>65.39</v>
      </c>
      <c r="N216" cm="1" vm="1046">
        <f t="array" aca="1" ref="N216" ca="1">IFERROR(IF(T_CALC[[#This Row],[DAY]]="","",IF(AND(T_CALC[[#This Row],[DAY]]=C_N_TRADING_DAYS,$L$1&gt;C_MAX_HIST_DT),$N$1,INDEX(_xlfn.ANCHORARRAY($C$3),T_CALC[[#This Row],[DAY]]+1,4))),NA())</f>
        <v>65.91</v>
      </c>
      <c r="O216" cm="1" vm="1047">
        <f t="array" aca="1" ref="O216" ca="1">IFERROR(IF(T_CALC[[#This Row],[DAY]]="","",IF(AND(T_CALC[[#This Row],[DAY]]=C_N_TRADING_DAYS,$L$1&gt;C_MAX_HIST_DT),$O$1,INDEX(_xlfn.ANCHORARRAY($C$3),T_CALC[[#This Row],[DAY]]+1,5))),NA())</f>
        <v>64.89</v>
      </c>
      <c r="P216" cm="1" vm="1048">
        <f t="array" aca="1" ref="P216" ca="1">IFERROR(IF(T_CALC[[#This Row],[DAY]]="","",IF(AND(T_CALC[[#This Row],[DAY]]=C_N_TRADING_DAYS,$L$1&gt;C_MAX_HIST_DT),$P$1,INDEX(_xlfn.ANCHORARRAY($C$3),T_CALC[[#This Row],[DAY]]+1,6))),NA())</f>
        <v>65.78</v>
      </c>
      <c r="Q216" cm="1" vm="1044">
        <f t="array" aca="1" ref="Q216" ca="1">IFERROR(IF(T_CALC[[#This Row],[DAY]]="","",IF(AND(T_CALC[[#This Row],[DAY]]=C_N_TRADING_DAYS,$L$1&gt;C_MAX_HIST_DT),$Q$1,INDEX(_xlfn.ANCHORARRAY($C$3),T_CALC[[#This Row],[DAY]]+1,2))),NA())</f>
        <v>44817972</v>
      </c>
      <c r="R216" s="4" vm="1048">
        <f ca="1">IFERROR(IF(I_SRC="Open",T_CALC[[#This Row],[Open]],IF(I_SRC="High",T_CALC[[#This Row],[High]],IF(I_SRC="low",T_CALC[[#This Row],[Low]],IF(I_SRC="Volume",T_CALC[[#This Row],[VOLUME]],T_CALC[[#This Row],[Close]])))),"")</f>
        <v>65.78</v>
      </c>
      <c r="S216" cm="1">
        <f t="array" aca="1" ref="S216" ca="1">IF(T_CALC[[#This Row],[DAY]]="","",IF(T_CALC[[#This Row],[DAY]]&gt;=I_MA_PER,
ROUND(SUMPRODUCT(OFFSET($Y$4,0,0,I_MA_PER),OFFSET(T_CALC[[#This Row],[Value]],-(I_MA_PER-1),0,I_MA_PER))/C_DEN,2),NA()))</f>
        <v>62.71</v>
      </c>
      <c r="T216" s="4" t="str">
        <f ca="1">IF(T_CALC[[#This Row],[DAY]]="","",IF(T_CALC[[#This Row],[DAY]]&gt;=I_MA_PER,IF(AND(T_CALC[[#This Row],[Value]]&gt;T_CALC[[#This Row],[WMA]],R215&lt;=S215),"Buy",IF(AND(T_CALC[[#This Row],[Value]]&lt;T_CALC[[#This Row],[WMA]],R215&gt;=S215),"Sell","")),NA()))</f>
        <v/>
      </c>
      <c r="U216" s="4">
        <f ca="1">IFERROR(IF(T_CALC[[#This Row],[Signal]]="Buy",T_CALC[[#This Row],[Value]],-10000),-10000)</f>
        <v>-10000</v>
      </c>
      <c r="V216" s="4">
        <f ca="1">IFERROR(IF(T_CALC[[#This Row],[Signal]]="Sell",T_CALC[[#This Row],[Value]],-10000),-10000)</f>
        <v>-10000</v>
      </c>
    </row>
    <row r="217" spans="2:22" x14ac:dyDescent="0.2">
      <c r="B217" s="4">
        <v>214</v>
      </c>
      <c r="C217" vm="1049">
        <f ca="1"/>
        <v>42765</v>
      </c>
      <c r="D217" vm="1050">
        <f ca="1"/>
        <v>31651445</v>
      </c>
      <c r="E217" vm="1051">
        <f ca="1"/>
        <v>65.69</v>
      </c>
      <c r="F217" vm="1052">
        <f ca="1"/>
        <v>65.790000000000006</v>
      </c>
      <c r="G217" vm="1053">
        <f ca="1"/>
        <v>64.8</v>
      </c>
      <c r="H217" vm="1054">
        <f ca="1"/>
        <v>65.13</v>
      </c>
      <c r="K217">
        <f ca="1">IF(ROW(T_CALC[[#This Row],[DAY]])-ROW(T_CALC[[#Headers],[DAY]])&gt;C_N_TRADING_DAYS,"",ROW(T_CALC[[#This Row],[DAY]])-ROW(T_CALC[[#Headers],[DAY]]))</f>
        <v>214</v>
      </c>
      <c r="L217" s="2" cm="1" vm="1049">
        <f t="array" aca="1" ref="L217" ca="1">IFERROR(IF(T_CALC[[#This Row],[DAY]]="","",IF(AND(T_CALC[[#This Row],[DAY]]=C_N_TRADING_DAYS,$L$1&gt;C_MAX_HIST_DT),$L$1,INDEX(_xlfn.ANCHORARRAY($C$3),T_CALC[[#This Row],[DAY]]+1,1))),NA())</f>
        <v>42765</v>
      </c>
      <c r="M217" cm="1" vm="1051">
        <f t="array" aca="1" ref="M217" ca="1">IFERROR(IF(T_CALC[[#This Row],[DAY]]="","",IF(AND(T_CALC[[#This Row],[DAY]]=C_N_TRADING_DAYS,$L$1&gt;C_MAX_HIST_DT),$M$1,INDEX(_xlfn.ANCHORARRAY($C$3),T_CALC[[#This Row],[DAY]]+1,3))),NA())</f>
        <v>65.69</v>
      </c>
      <c r="N217" cm="1" vm="1052">
        <f t="array" aca="1" ref="N217" ca="1">IFERROR(IF(T_CALC[[#This Row],[DAY]]="","",IF(AND(T_CALC[[#This Row],[DAY]]=C_N_TRADING_DAYS,$L$1&gt;C_MAX_HIST_DT),$N$1,INDEX(_xlfn.ANCHORARRAY($C$3),T_CALC[[#This Row],[DAY]]+1,4))),NA())</f>
        <v>65.790000000000006</v>
      </c>
      <c r="O217" cm="1" vm="1053">
        <f t="array" aca="1" ref="O217" ca="1">IFERROR(IF(T_CALC[[#This Row],[DAY]]="","",IF(AND(T_CALC[[#This Row],[DAY]]=C_N_TRADING_DAYS,$L$1&gt;C_MAX_HIST_DT),$O$1,INDEX(_xlfn.ANCHORARRAY($C$3),T_CALC[[#This Row],[DAY]]+1,5))),NA())</f>
        <v>64.8</v>
      </c>
      <c r="P217" cm="1" vm="1054">
        <f t="array" aca="1" ref="P217" ca="1">IFERROR(IF(T_CALC[[#This Row],[DAY]]="","",IF(AND(T_CALC[[#This Row],[DAY]]=C_N_TRADING_DAYS,$L$1&gt;C_MAX_HIST_DT),$P$1,INDEX(_xlfn.ANCHORARRAY($C$3),T_CALC[[#This Row],[DAY]]+1,6))),NA())</f>
        <v>65.13</v>
      </c>
      <c r="Q217" cm="1" vm="1050">
        <f t="array" aca="1" ref="Q217" ca="1">IFERROR(IF(T_CALC[[#This Row],[DAY]]="","",IF(AND(T_CALC[[#This Row],[DAY]]=C_N_TRADING_DAYS,$L$1&gt;C_MAX_HIST_DT),$Q$1,INDEX(_xlfn.ANCHORARRAY($C$3),T_CALC[[#This Row],[DAY]]+1,2))),NA())</f>
        <v>31651445</v>
      </c>
      <c r="R217" s="4" vm="1054">
        <f ca="1">IFERROR(IF(I_SRC="Open",T_CALC[[#This Row],[Open]],IF(I_SRC="High",T_CALC[[#This Row],[High]],IF(I_SRC="low",T_CALC[[#This Row],[Low]],IF(I_SRC="Volume",T_CALC[[#This Row],[VOLUME]],T_CALC[[#This Row],[Close]])))),"")</f>
        <v>65.13</v>
      </c>
      <c r="S217" cm="1">
        <f t="array" aca="1" ref="S217" ca="1">IF(T_CALC[[#This Row],[DAY]]="","",IF(T_CALC[[#This Row],[DAY]]&gt;=I_MA_PER,
ROUND(SUMPRODUCT(OFFSET($Y$4,0,0,I_MA_PER),OFFSET(T_CALC[[#This Row],[Value]],-(I_MA_PER-1),0,I_MA_PER))/C_DEN,2),NA()))</f>
        <v>62.83</v>
      </c>
      <c r="T217" s="4" t="str">
        <f ca="1">IF(T_CALC[[#This Row],[DAY]]="","",IF(T_CALC[[#This Row],[DAY]]&gt;=I_MA_PER,IF(AND(T_CALC[[#This Row],[Value]]&gt;T_CALC[[#This Row],[WMA]],R216&lt;=S216),"Buy",IF(AND(T_CALC[[#This Row],[Value]]&lt;T_CALC[[#This Row],[WMA]],R216&gt;=S216),"Sell","")),NA()))</f>
        <v/>
      </c>
      <c r="U217" s="4">
        <f ca="1">IFERROR(IF(T_CALC[[#This Row],[Signal]]="Buy",T_CALC[[#This Row],[Value]],-10000),-10000)</f>
        <v>-10000</v>
      </c>
      <c r="V217" s="4">
        <f ca="1">IFERROR(IF(T_CALC[[#This Row],[Signal]]="Sell",T_CALC[[#This Row],[Value]],-10000),-10000)</f>
        <v>-10000</v>
      </c>
    </row>
    <row r="218" spans="2:22" x14ac:dyDescent="0.2">
      <c r="B218">
        <v>215</v>
      </c>
      <c r="C218" vm="1055">
        <f ca="1"/>
        <v>42766</v>
      </c>
      <c r="D218" vm="1056">
        <f ca="1"/>
        <v>25270549</v>
      </c>
      <c r="E218" vm="1057">
        <f ca="1"/>
        <v>64.86</v>
      </c>
      <c r="F218" vm="1058">
        <f ca="1"/>
        <v>65.150000000000006</v>
      </c>
      <c r="G218" vm="1059">
        <f ca="1"/>
        <v>64.260000000000005</v>
      </c>
      <c r="H218" vm="1060">
        <f ca="1"/>
        <v>64.650000000000006</v>
      </c>
      <c r="K218">
        <f ca="1">IF(ROW(T_CALC[[#This Row],[DAY]])-ROW(T_CALC[[#Headers],[DAY]])&gt;C_N_TRADING_DAYS,"",ROW(T_CALC[[#This Row],[DAY]])-ROW(T_CALC[[#Headers],[DAY]]))</f>
        <v>215</v>
      </c>
      <c r="L218" s="2" cm="1" vm="1055">
        <f t="array" aca="1" ref="L218" ca="1">IFERROR(IF(T_CALC[[#This Row],[DAY]]="","",IF(AND(T_CALC[[#This Row],[DAY]]=C_N_TRADING_DAYS,$L$1&gt;C_MAX_HIST_DT),$L$1,INDEX(_xlfn.ANCHORARRAY($C$3),T_CALC[[#This Row],[DAY]]+1,1))),NA())</f>
        <v>42766</v>
      </c>
      <c r="M218" cm="1" vm="1057">
        <f t="array" aca="1" ref="M218" ca="1">IFERROR(IF(T_CALC[[#This Row],[DAY]]="","",IF(AND(T_CALC[[#This Row],[DAY]]=C_N_TRADING_DAYS,$L$1&gt;C_MAX_HIST_DT),$M$1,INDEX(_xlfn.ANCHORARRAY($C$3),T_CALC[[#This Row],[DAY]]+1,3))),NA())</f>
        <v>64.86</v>
      </c>
      <c r="N218" cm="1" vm="1058">
        <f t="array" aca="1" ref="N218" ca="1">IFERROR(IF(T_CALC[[#This Row],[DAY]]="","",IF(AND(T_CALC[[#This Row],[DAY]]=C_N_TRADING_DAYS,$L$1&gt;C_MAX_HIST_DT),$N$1,INDEX(_xlfn.ANCHORARRAY($C$3),T_CALC[[#This Row],[DAY]]+1,4))),NA())</f>
        <v>65.150000000000006</v>
      </c>
      <c r="O218" cm="1" vm="1059">
        <f t="array" aca="1" ref="O218" ca="1">IFERROR(IF(T_CALC[[#This Row],[DAY]]="","",IF(AND(T_CALC[[#This Row],[DAY]]=C_N_TRADING_DAYS,$L$1&gt;C_MAX_HIST_DT),$O$1,INDEX(_xlfn.ANCHORARRAY($C$3),T_CALC[[#This Row],[DAY]]+1,5))),NA())</f>
        <v>64.260000000000005</v>
      </c>
      <c r="P218" cm="1" vm="1060">
        <f t="array" aca="1" ref="P218" ca="1">IFERROR(IF(T_CALC[[#This Row],[DAY]]="","",IF(AND(T_CALC[[#This Row],[DAY]]=C_N_TRADING_DAYS,$L$1&gt;C_MAX_HIST_DT),$P$1,INDEX(_xlfn.ANCHORARRAY($C$3),T_CALC[[#This Row],[DAY]]+1,6))),NA())</f>
        <v>64.650000000000006</v>
      </c>
      <c r="Q218" cm="1" vm="1056">
        <f t="array" aca="1" ref="Q218" ca="1">IFERROR(IF(T_CALC[[#This Row],[DAY]]="","",IF(AND(T_CALC[[#This Row],[DAY]]=C_N_TRADING_DAYS,$L$1&gt;C_MAX_HIST_DT),$Q$1,INDEX(_xlfn.ANCHORARRAY($C$3),T_CALC[[#This Row],[DAY]]+1,2))),NA())</f>
        <v>25270549</v>
      </c>
      <c r="R218" s="4" vm="1060">
        <f ca="1">IFERROR(IF(I_SRC="Open",T_CALC[[#This Row],[Open]],IF(I_SRC="High",T_CALC[[#This Row],[High]],IF(I_SRC="low",T_CALC[[#This Row],[Low]],IF(I_SRC="Volume",T_CALC[[#This Row],[VOLUME]],T_CALC[[#This Row],[Close]])))),"")</f>
        <v>64.650000000000006</v>
      </c>
      <c r="S218" cm="1">
        <f t="array" aca="1" ref="S218" ca="1">IF(T_CALC[[#This Row],[DAY]]="","",IF(T_CALC[[#This Row],[DAY]]&gt;=I_MA_PER,
ROUND(SUMPRODUCT(OFFSET($Y$4,0,0,I_MA_PER),OFFSET(T_CALC[[#This Row],[Value]],-(I_MA_PER-1),0,I_MA_PER))/C_DEN,2),NA()))</f>
        <v>62.93</v>
      </c>
      <c r="T218" s="4" t="str">
        <f ca="1">IF(T_CALC[[#This Row],[DAY]]="","",IF(T_CALC[[#This Row],[DAY]]&gt;=I_MA_PER,IF(AND(T_CALC[[#This Row],[Value]]&gt;T_CALC[[#This Row],[WMA]],R217&lt;=S217),"Buy",IF(AND(T_CALC[[#This Row],[Value]]&lt;T_CALC[[#This Row],[WMA]],R217&gt;=S217),"Sell","")),NA()))</f>
        <v/>
      </c>
      <c r="U218" s="4">
        <f ca="1">IFERROR(IF(T_CALC[[#This Row],[Signal]]="Buy",T_CALC[[#This Row],[Value]],-10000),-10000)</f>
        <v>-10000</v>
      </c>
      <c r="V218" s="4">
        <f ca="1">IFERROR(IF(T_CALC[[#This Row],[Signal]]="Sell",T_CALC[[#This Row],[Value]],-10000),-10000)</f>
        <v>-10000</v>
      </c>
    </row>
    <row r="219" spans="2:22" x14ac:dyDescent="0.2">
      <c r="B219">
        <v>216</v>
      </c>
      <c r="C219" vm="1061">
        <f ca="1"/>
        <v>42767</v>
      </c>
      <c r="D219" vm="1062">
        <f ca="1"/>
        <v>39671528</v>
      </c>
      <c r="E219" vm="1063">
        <f ca="1"/>
        <v>64.355000000000004</v>
      </c>
      <c r="F219" vm="1064">
        <f ca="1"/>
        <v>64.62</v>
      </c>
      <c r="G219" vm="1065">
        <f ca="1"/>
        <v>63.47</v>
      </c>
      <c r="H219" vm="1066">
        <f ca="1"/>
        <v>63.58</v>
      </c>
      <c r="K219">
        <f ca="1">IF(ROW(T_CALC[[#This Row],[DAY]])-ROW(T_CALC[[#Headers],[DAY]])&gt;C_N_TRADING_DAYS,"",ROW(T_CALC[[#This Row],[DAY]])-ROW(T_CALC[[#Headers],[DAY]]))</f>
        <v>216</v>
      </c>
      <c r="L219" s="2" cm="1" vm="1061">
        <f t="array" aca="1" ref="L219" ca="1">IFERROR(IF(T_CALC[[#This Row],[DAY]]="","",IF(AND(T_CALC[[#This Row],[DAY]]=C_N_TRADING_DAYS,$L$1&gt;C_MAX_HIST_DT),$L$1,INDEX(_xlfn.ANCHORARRAY($C$3),T_CALC[[#This Row],[DAY]]+1,1))),NA())</f>
        <v>42767</v>
      </c>
      <c r="M219" cm="1" vm="1063">
        <f t="array" aca="1" ref="M219" ca="1">IFERROR(IF(T_CALC[[#This Row],[DAY]]="","",IF(AND(T_CALC[[#This Row],[DAY]]=C_N_TRADING_DAYS,$L$1&gt;C_MAX_HIST_DT),$M$1,INDEX(_xlfn.ANCHORARRAY($C$3),T_CALC[[#This Row],[DAY]]+1,3))),NA())</f>
        <v>64.355000000000004</v>
      </c>
      <c r="N219" cm="1" vm="1064">
        <f t="array" aca="1" ref="N219" ca="1">IFERROR(IF(T_CALC[[#This Row],[DAY]]="","",IF(AND(T_CALC[[#This Row],[DAY]]=C_N_TRADING_DAYS,$L$1&gt;C_MAX_HIST_DT),$N$1,INDEX(_xlfn.ANCHORARRAY($C$3),T_CALC[[#This Row],[DAY]]+1,4))),NA())</f>
        <v>64.62</v>
      </c>
      <c r="O219" cm="1" vm="1065">
        <f t="array" aca="1" ref="O219" ca="1">IFERROR(IF(T_CALC[[#This Row],[DAY]]="","",IF(AND(T_CALC[[#This Row],[DAY]]=C_N_TRADING_DAYS,$L$1&gt;C_MAX_HIST_DT),$O$1,INDEX(_xlfn.ANCHORARRAY($C$3),T_CALC[[#This Row],[DAY]]+1,5))),NA())</f>
        <v>63.47</v>
      </c>
      <c r="P219" cm="1" vm="1066">
        <f t="array" aca="1" ref="P219" ca="1">IFERROR(IF(T_CALC[[#This Row],[DAY]]="","",IF(AND(T_CALC[[#This Row],[DAY]]=C_N_TRADING_DAYS,$L$1&gt;C_MAX_HIST_DT),$P$1,INDEX(_xlfn.ANCHORARRAY($C$3),T_CALC[[#This Row],[DAY]]+1,6))),NA())</f>
        <v>63.58</v>
      </c>
      <c r="Q219" cm="1" vm="1062">
        <f t="array" aca="1" ref="Q219" ca="1">IFERROR(IF(T_CALC[[#This Row],[DAY]]="","",IF(AND(T_CALC[[#This Row],[DAY]]=C_N_TRADING_DAYS,$L$1&gt;C_MAX_HIST_DT),$Q$1,INDEX(_xlfn.ANCHORARRAY($C$3),T_CALC[[#This Row],[DAY]]+1,2))),NA())</f>
        <v>39671528</v>
      </c>
      <c r="R219" s="4" vm="1066">
        <f ca="1">IFERROR(IF(I_SRC="Open",T_CALC[[#This Row],[Open]],IF(I_SRC="High",T_CALC[[#This Row],[High]],IF(I_SRC="low",T_CALC[[#This Row],[Low]],IF(I_SRC="Volume",T_CALC[[#This Row],[VOLUME]],T_CALC[[#This Row],[Close]])))),"")</f>
        <v>63.58</v>
      </c>
      <c r="S219" cm="1">
        <f t="array" aca="1" ref="S219" ca="1">IF(T_CALC[[#This Row],[DAY]]="","",IF(T_CALC[[#This Row],[DAY]]&gt;=I_MA_PER,
ROUND(SUMPRODUCT(OFFSET($Y$4,0,0,I_MA_PER),OFFSET(T_CALC[[#This Row],[Value]],-(I_MA_PER-1),0,I_MA_PER))/C_DEN,2),NA()))</f>
        <v>62.98</v>
      </c>
      <c r="T219" s="4" t="str">
        <f ca="1">IF(T_CALC[[#This Row],[DAY]]="","",IF(T_CALC[[#This Row],[DAY]]&gt;=I_MA_PER,IF(AND(T_CALC[[#This Row],[Value]]&gt;T_CALC[[#This Row],[WMA]],R218&lt;=S218),"Buy",IF(AND(T_CALC[[#This Row],[Value]]&lt;T_CALC[[#This Row],[WMA]],R218&gt;=S218),"Sell","")),NA()))</f>
        <v/>
      </c>
      <c r="U219" s="4">
        <f ca="1">IFERROR(IF(T_CALC[[#This Row],[Signal]]="Buy",T_CALC[[#This Row],[Value]],-10000),-10000)</f>
        <v>-10000</v>
      </c>
      <c r="V219" s="4">
        <f ca="1">IFERROR(IF(T_CALC[[#This Row],[Signal]]="Sell",T_CALC[[#This Row],[Value]],-10000),-10000)</f>
        <v>-10000</v>
      </c>
    </row>
    <row r="220" spans="2:22" x14ac:dyDescent="0.2">
      <c r="B220" s="4">
        <v>217</v>
      </c>
      <c r="C220" vm="1067">
        <f ca="1"/>
        <v>42768</v>
      </c>
      <c r="D220" vm="1068">
        <f ca="1"/>
        <v>45827013</v>
      </c>
      <c r="E220" vm="1069">
        <f ca="1"/>
        <v>63.25</v>
      </c>
      <c r="F220" vm="1070">
        <f ca="1"/>
        <v>63.41</v>
      </c>
      <c r="G220" vm="977">
        <f ca="1"/>
        <v>62.75</v>
      </c>
      <c r="H220" vm="1071">
        <f ca="1"/>
        <v>63.17</v>
      </c>
      <c r="K220">
        <f ca="1">IF(ROW(T_CALC[[#This Row],[DAY]])-ROW(T_CALC[[#Headers],[DAY]])&gt;C_N_TRADING_DAYS,"",ROW(T_CALC[[#This Row],[DAY]])-ROW(T_CALC[[#Headers],[DAY]]))</f>
        <v>217</v>
      </c>
      <c r="L220" s="2" cm="1" vm="1067">
        <f t="array" aca="1" ref="L220" ca="1">IFERROR(IF(T_CALC[[#This Row],[DAY]]="","",IF(AND(T_CALC[[#This Row],[DAY]]=C_N_TRADING_DAYS,$L$1&gt;C_MAX_HIST_DT),$L$1,INDEX(_xlfn.ANCHORARRAY($C$3),T_CALC[[#This Row],[DAY]]+1,1))),NA())</f>
        <v>42768</v>
      </c>
      <c r="M220" cm="1" vm="1069">
        <f t="array" aca="1" ref="M220" ca="1">IFERROR(IF(T_CALC[[#This Row],[DAY]]="","",IF(AND(T_CALC[[#This Row],[DAY]]=C_N_TRADING_DAYS,$L$1&gt;C_MAX_HIST_DT),$M$1,INDEX(_xlfn.ANCHORARRAY($C$3),T_CALC[[#This Row],[DAY]]+1,3))),NA())</f>
        <v>63.25</v>
      </c>
      <c r="N220" cm="1" vm="1070">
        <f t="array" aca="1" ref="N220" ca="1">IFERROR(IF(T_CALC[[#This Row],[DAY]]="","",IF(AND(T_CALC[[#This Row],[DAY]]=C_N_TRADING_DAYS,$L$1&gt;C_MAX_HIST_DT),$N$1,INDEX(_xlfn.ANCHORARRAY($C$3),T_CALC[[#This Row],[DAY]]+1,4))),NA())</f>
        <v>63.41</v>
      </c>
      <c r="O220" cm="1" vm="977">
        <f t="array" aca="1" ref="O220" ca="1">IFERROR(IF(T_CALC[[#This Row],[DAY]]="","",IF(AND(T_CALC[[#This Row],[DAY]]=C_N_TRADING_DAYS,$L$1&gt;C_MAX_HIST_DT),$O$1,INDEX(_xlfn.ANCHORARRAY($C$3),T_CALC[[#This Row],[DAY]]+1,5))),NA())</f>
        <v>62.75</v>
      </c>
      <c r="P220" cm="1" vm="1071">
        <f t="array" aca="1" ref="P220" ca="1">IFERROR(IF(T_CALC[[#This Row],[DAY]]="","",IF(AND(T_CALC[[#This Row],[DAY]]=C_N_TRADING_DAYS,$L$1&gt;C_MAX_HIST_DT),$P$1,INDEX(_xlfn.ANCHORARRAY($C$3),T_CALC[[#This Row],[DAY]]+1,6))),NA())</f>
        <v>63.17</v>
      </c>
      <c r="Q220" cm="1" vm="1068">
        <f t="array" aca="1" ref="Q220" ca="1">IFERROR(IF(T_CALC[[#This Row],[DAY]]="","",IF(AND(T_CALC[[#This Row],[DAY]]=C_N_TRADING_DAYS,$L$1&gt;C_MAX_HIST_DT),$Q$1,INDEX(_xlfn.ANCHORARRAY($C$3),T_CALC[[#This Row],[DAY]]+1,2))),NA())</f>
        <v>45827013</v>
      </c>
      <c r="R220" s="4" vm="1071">
        <f ca="1">IFERROR(IF(I_SRC="Open",T_CALC[[#This Row],[Open]],IF(I_SRC="High",T_CALC[[#This Row],[High]],IF(I_SRC="low",T_CALC[[#This Row],[Low]],IF(I_SRC="Volume",T_CALC[[#This Row],[VOLUME]],T_CALC[[#This Row],[Close]])))),"")</f>
        <v>63.17</v>
      </c>
      <c r="S220" cm="1">
        <f t="array" aca="1" ref="S220" ca="1">IF(T_CALC[[#This Row],[DAY]]="","",IF(T_CALC[[#This Row],[DAY]]&gt;=I_MA_PER,
ROUND(SUMPRODUCT(OFFSET($Y$4,0,0,I_MA_PER),OFFSET(T_CALC[[#This Row],[Value]],-(I_MA_PER-1),0,I_MA_PER))/C_DEN,2),NA()))</f>
        <v>63.01</v>
      </c>
      <c r="T220" s="4" t="str">
        <f ca="1">IF(T_CALC[[#This Row],[DAY]]="","",IF(T_CALC[[#This Row],[DAY]]&gt;=I_MA_PER,IF(AND(T_CALC[[#This Row],[Value]]&gt;T_CALC[[#This Row],[WMA]],R219&lt;=S219),"Buy",IF(AND(T_CALC[[#This Row],[Value]]&lt;T_CALC[[#This Row],[WMA]],R219&gt;=S219),"Sell","")),NA()))</f>
        <v/>
      </c>
      <c r="U220" s="4">
        <f ca="1">IFERROR(IF(T_CALC[[#This Row],[Signal]]="Buy",T_CALC[[#This Row],[Value]],-10000),-10000)</f>
        <v>-10000</v>
      </c>
      <c r="V220" s="4">
        <f ca="1">IFERROR(IF(T_CALC[[#This Row],[Signal]]="Sell",T_CALC[[#This Row],[Value]],-10000),-10000)</f>
        <v>-10000</v>
      </c>
    </row>
    <row r="221" spans="2:22" x14ac:dyDescent="0.2">
      <c r="B221">
        <v>218</v>
      </c>
      <c r="C221" vm="1072">
        <f ca="1"/>
        <v>42769</v>
      </c>
      <c r="D221" vm="1073">
        <f ca="1"/>
        <v>30301759</v>
      </c>
      <c r="E221" vm="1074">
        <f ca="1"/>
        <v>63.5</v>
      </c>
      <c r="F221" vm="936">
        <f ca="1"/>
        <v>63.7</v>
      </c>
      <c r="G221" vm="995">
        <f ca="1"/>
        <v>63.07</v>
      </c>
      <c r="H221" vm="1037">
        <f ca="1"/>
        <v>63.68</v>
      </c>
      <c r="K221">
        <f ca="1">IF(ROW(T_CALC[[#This Row],[DAY]])-ROW(T_CALC[[#Headers],[DAY]])&gt;C_N_TRADING_DAYS,"",ROW(T_CALC[[#This Row],[DAY]])-ROW(T_CALC[[#Headers],[DAY]]))</f>
        <v>218</v>
      </c>
      <c r="L221" s="2" cm="1" vm="1072">
        <f t="array" aca="1" ref="L221" ca="1">IFERROR(IF(T_CALC[[#This Row],[DAY]]="","",IF(AND(T_CALC[[#This Row],[DAY]]=C_N_TRADING_DAYS,$L$1&gt;C_MAX_HIST_DT),$L$1,INDEX(_xlfn.ANCHORARRAY($C$3),T_CALC[[#This Row],[DAY]]+1,1))),NA())</f>
        <v>42769</v>
      </c>
      <c r="M221" cm="1" vm="1074">
        <f t="array" aca="1" ref="M221" ca="1">IFERROR(IF(T_CALC[[#This Row],[DAY]]="","",IF(AND(T_CALC[[#This Row],[DAY]]=C_N_TRADING_DAYS,$L$1&gt;C_MAX_HIST_DT),$M$1,INDEX(_xlfn.ANCHORARRAY($C$3),T_CALC[[#This Row],[DAY]]+1,3))),NA())</f>
        <v>63.5</v>
      </c>
      <c r="N221" cm="1" vm="936">
        <f t="array" aca="1" ref="N221" ca="1">IFERROR(IF(T_CALC[[#This Row],[DAY]]="","",IF(AND(T_CALC[[#This Row],[DAY]]=C_N_TRADING_DAYS,$L$1&gt;C_MAX_HIST_DT),$N$1,INDEX(_xlfn.ANCHORARRAY($C$3),T_CALC[[#This Row],[DAY]]+1,4))),NA())</f>
        <v>63.7</v>
      </c>
      <c r="O221" cm="1" vm="995">
        <f t="array" aca="1" ref="O221" ca="1">IFERROR(IF(T_CALC[[#This Row],[DAY]]="","",IF(AND(T_CALC[[#This Row],[DAY]]=C_N_TRADING_DAYS,$L$1&gt;C_MAX_HIST_DT),$O$1,INDEX(_xlfn.ANCHORARRAY($C$3),T_CALC[[#This Row],[DAY]]+1,5))),NA())</f>
        <v>63.07</v>
      </c>
      <c r="P221" cm="1" vm="1037">
        <f t="array" aca="1" ref="P221" ca="1">IFERROR(IF(T_CALC[[#This Row],[DAY]]="","",IF(AND(T_CALC[[#This Row],[DAY]]=C_N_TRADING_DAYS,$L$1&gt;C_MAX_HIST_DT),$P$1,INDEX(_xlfn.ANCHORARRAY($C$3),T_CALC[[#This Row],[DAY]]+1,6))),NA())</f>
        <v>63.68</v>
      </c>
      <c r="Q221" cm="1" vm="1073">
        <f t="array" aca="1" ref="Q221" ca="1">IFERROR(IF(T_CALC[[#This Row],[DAY]]="","",IF(AND(T_CALC[[#This Row],[DAY]]=C_N_TRADING_DAYS,$L$1&gt;C_MAX_HIST_DT),$Q$1,INDEX(_xlfn.ANCHORARRAY($C$3),T_CALC[[#This Row],[DAY]]+1,2))),NA())</f>
        <v>30301759</v>
      </c>
      <c r="R221" s="4" vm="1037">
        <f ca="1">IFERROR(IF(I_SRC="Open",T_CALC[[#This Row],[Open]],IF(I_SRC="High",T_CALC[[#This Row],[High]],IF(I_SRC="low",T_CALC[[#This Row],[Low]],IF(I_SRC="Volume",T_CALC[[#This Row],[VOLUME]],T_CALC[[#This Row],[Close]])))),"")</f>
        <v>63.68</v>
      </c>
      <c r="S221" cm="1">
        <f t="array" aca="1" ref="S221" ca="1">IF(T_CALC[[#This Row],[DAY]]="","",IF(T_CALC[[#This Row],[DAY]]&gt;=I_MA_PER,
ROUND(SUMPRODUCT(OFFSET($Y$4,0,0,I_MA_PER),OFFSET(T_CALC[[#This Row],[Value]],-(I_MA_PER-1),0,I_MA_PER))/C_DEN,2),NA()))</f>
        <v>63.06</v>
      </c>
      <c r="T221" s="4" t="str">
        <f ca="1">IF(T_CALC[[#This Row],[DAY]]="","",IF(T_CALC[[#This Row],[DAY]]&gt;=I_MA_PER,IF(AND(T_CALC[[#This Row],[Value]]&gt;T_CALC[[#This Row],[WMA]],R220&lt;=S220),"Buy",IF(AND(T_CALC[[#This Row],[Value]]&lt;T_CALC[[#This Row],[WMA]],R220&gt;=S220),"Sell","")),NA()))</f>
        <v/>
      </c>
      <c r="U221" s="4">
        <f ca="1">IFERROR(IF(T_CALC[[#This Row],[Signal]]="Buy",T_CALC[[#This Row],[Value]],-10000),-10000)</f>
        <v>-10000</v>
      </c>
      <c r="V221" s="4">
        <f ca="1">IFERROR(IF(T_CALC[[#This Row],[Signal]]="Sell",T_CALC[[#This Row],[Value]],-10000),-10000)</f>
        <v>-10000</v>
      </c>
    </row>
    <row r="222" spans="2:22" x14ac:dyDescent="0.2">
      <c r="B222">
        <v>219</v>
      </c>
      <c r="C222" vm="1075">
        <f ca="1"/>
        <v>42772</v>
      </c>
      <c r="D222" vm="1076">
        <f ca="1"/>
        <v>19796360</v>
      </c>
      <c r="E222" vm="1074">
        <f ca="1"/>
        <v>63.5</v>
      </c>
      <c r="F222" vm="1077">
        <f ca="1"/>
        <v>63.65</v>
      </c>
      <c r="G222" vm="1078">
        <f ca="1"/>
        <v>63.14</v>
      </c>
      <c r="H222" vm="1079">
        <f ca="1"/>
        <v>63.64</v>
      </c>
      <c r="K222">
        <f ca="1">IF(ROW(T_CALC[[#This Row],[DAY]])-ROW(T_CALC[[#Headers],[DAY]])&gt;C_N_TRADING_DAYS,"",ROW(T_CALC[[#This Row],[DAY]])-ROW(T_CALC[[#Headers],[DAY]]))</f>
        <v>219</v>
      </c>
      <c r="L222" s="2" cm="1" vm="1075">
        <f t="array" aca="1" ref="L222" ca="1">IFERROR(IF(T_CALC[[#This Row],[DAY]]="","",IF(AND(T_CALC[[#This Row],[DAY]]=C_N_TRADING_DAYS,$L$1&gt;C_MAX_HIST_DT),$L$1,INDEX(_xlfn.ANCHORARRAY($C$3),T_CALC[[#This Row],[DAY]]+1,1))),NA())</f>
        <v>42772</v>
      </c>
      <c r="M222" cm="1" vm="1074">
        <f t="array" aca="1" ref="M222" ca="1">IFERROR(IF(T_CALC[[#This Row],[DAY]]="","",IF(AND(T_CALC[[#This Row],[DAY]]=C_N_TRADING_DAYS,$L$1&gt;C_MAX_HIST_DT),$M$1,INDEX(_xlfn.ANCHORARRAY($C$3),T_CALC[[#This Row],[DAY]]+1,3))),NA())</f>
        <v>63.5</v>
      </c>
      <c r="N222" cm="1" vm="1077">
        <f t="array" aca="1" ref="N222" ca="1">IFERROR(IF(T_CALC[[#This Row],[DAY]]="","",IF(AND(T_CALC[[#This Row],[DAY]]=C_N_TRADING_DAYS,$L$1&gt;C_MAX_HIST_DT),$N$1,INDEX(_xlfn.ANCHORARRAY($C$3),T_CALC[[#This Row],[DAY]]+1,4))),NA())</f>
        <v>63.65</v>
      </c>
      <c r="O222" cm="1" vm="1078">
        <f t="array" aca="1" ref="O222" ca="1">IFERROR(IF(T_CALC[[#This Row],[DAY]]="","",IF(AND(T_CALC[[#This Row],[DAY]]=C_N_TRADING_DAYS,$L$1&gt;C_MAX_HIST_DT),$O$1,INDEX(_xlfn.ANCHORARRAY($C$3),T_CALC[[#This Row],[DAY]]+1,5))),NA())</f>
        <v>63.14</v>
      </c>
      <c r="P222" cm="1" vm="1079">
        <f t="array" aca="1" ref="P222" ca="1">IFERROR(IF(T_CALC[[#This Row],[DAY]]="","",IF(AND(T_CALC[[#This Row],[DAY]]=C_N_TRADING_DAYS,$L$1&gt;C_MAX_HIST_DT),$P$1,INDEX(_xlfn.ANCHORARRAY($C$3),T_CALC[[#This Row],[DAY]]+1,6))),NA())</f>
        <v>63.64</v>
      </c>
      <c r="Q222" cm="1" vm="1076">
        <f t="array" aca="1" ref="Q222" ca="1">IFERROR(IF(T_CALC[[#This Row],[DAY]]="","",IF(AND(T_CALC[[#This Row],[DAY]]=C_N_TRADING_DAYS,$L$1&gt;C_MAX_HIST_DT),$Q$1,INDEX(_xlfn.ANCHORARRAY($C$3),T_CALC[[#This Row],[DAY]]+1,2))),NA())</f>
        <v>19796360</v>
      </c>
      <c r="R222" s="4" vm="1079">
        <f ca="1">IFERROR(IF(I_SRC="Open",T_CALC[[#This Row],[Open]],IF(I_SRC="High",T_CALC[[#This Row],[High]],IF(I_SRC="low",T_CALC[[#This Row],[Low]],IF(I_SRC="Volume",T_CALC[[#This Row],[VOLUME]],T_CALC[[#This Row],[Close]])))),"")</f>
        <v>63.64</v>
      </c>
      <c r="S222" cm="1">
        <f t="array" aca="1" ref="S222" ca="1">IF(T_CALC[[#This Row],[DAY]]="","",IF(T_CALC[[#This Row],[DAY]]&gt;=I_MA_PER,
ROUND(SUMPRODUCT(OFFSET($Y$4,0,0,I_MA_PER),OFFSET(T_CALC[[#This Row],[Value]],-(I_MA_PER-1),0,I_MA_PER))/C_DEN,2),NA()))</f>
        <v>63.11</v>
      </c>
      <c r="T222" s="4" t="str">
        <f ca="1">IF(T_CALC[[#This Row],[DAY]]="","",IF(T_CALC[[#This Row],[DAY]]&gt;=I_MA_PER,IF(AND(T_CALC[[#This Row],[Value]]&gt;T_CALC[[#This Row],[WMA]],R221&lt;=S221),"Buy",IF(AND(T_CALC[[#This Row],[Value]]&lt;T_CALC[[#This Row],[WMA]],R221&gt;=S221),"Sell","")),NA()))</f>
        <v/>
      </c>
      <c r="U222" s="4">
        <f ca="1">IFERROR(IF(T_CALC[[#This Row],[Signal]]="Buy",T_CALC[[#This Row],[Value]],-10000),-10000)</f>
        <v>-10000</v>
      </c>
      <c r="V222" s="4">
        <f ca="1">IFERROR(IF(T_CALC[[#This Row],[Signal]]="Sell",T_CALC[[#This Row],[Value]],-10000),-10000)</f>
        <v>-10000</v>
      </c>
    </row>
    <row r="223" spans="2:22" x14ac:dyDescent="0.2">
      <c r="B223" s="4">
        <v>220</v>
      </c>
      <c r="C223" vm="1080">
        <f ca="1"/>
        <v>42773</v>
      </c>
      <c r="D223" vm="1081">
        <f ca="1"/>
        <v>20277226</v>
      </c>
      <c r="E223" vm="1082">
        <f ca="1"/>
        <v>63.74</v>
      </c>
      <c r="F223" vm="1083">
        <f ca="1"/>
        <v>63.78</v>
      </c>
      <c r="G223" vm="1001">
        <f ca="1"/>
        <v>63.23</v>
      </c>
      <c r="H223" vm="935">
        <f ca="1"/>
        <v>63.43</v>
      </c>
      <c r="K223">
        <f ca="1">IF(ROW(T_CALC[[#This Row],[DAY]])-ROW(T_CALC[[#Headers],[DAY]])&gt;C_N_TRADING_DAYS,"",ROW(T_CALC[[#This Row],[DAY]])-ROW(T_CALC[[#Headers],[DAY]]))</f>
        <v>220</v>
      </c>
      <c r="L223" s="2" cm="1" vm="1080">
        <f t="array" aca="1" ref="L223" ca="1">IFERROR(IF(T_CALC[[#This Row],[DAY]]="","",IF(AND(T_CALC[[#This Row],[DAY]]=C_N_TRADING_DAYS,$L$1&gt;C_MAX_HIST_DT),$L$1,INDEX(_xlfn.ANCHORARRAY($C$3),T_CALC[[#This Row],[DAY]]+1,1))),NA())</f>
        <v>42773</v>
      </c>
      <c r="M223" cm="1" vm="1082">
        <f t="array" aca="1" ref="M223" ca="1">IFERROR(IF(T_CALC[[#This Row],[DAY]]="","",IF(AND(T_CALC[[#This Row],[DAY]]=C_N_TRADING_DAYS,$L$1&gt;C_MAX_HIST_DT),$M$1,INDEX(_xlfn.ANCHORARRAY($C$3),T_CALC[[#This Row],[DAY]]+1,3))),NA())</f>
        <v>63.74</v>
      </c>
      <c r="N223" cm="1" vm="1083">
        <f t="array" aca="1" ref="N223" ca="1">IFERROR(IF(T_CALC[[#This Row],[DAY]]="","",IF(AND(T_CALC[[#This Row],[DAY]]=C_N_TRADING_DAYS,$L$1&gt;C_MAX_HIST_DT),$N$1,INDEX(_xlfn.ANCHORARRAY($C$3),T_CALC[[#This Row],[DAY]]+1,4))),NA())</f>
        <v>63.78</v>
      </c>
      <c r="O223" cm="1" vm="1001">
        <f t="array" aca="1" ref="O223" ca="1">IFERROR(IF(T_CALC[[#This Row],[DAY]]="","",IF(AND(T_CALC[[#This Row],[DAY]]=C_N_TRADING_DAYS,$L$1&gt;C_MAX_HIST_DT),$O$1,INDEX(_xlfn.ANCHORARRAY($C$3),T_CALC[[#This Row],[DAY]]+1,5))),NA())</f>
        <v>63.23</v>
      </c>
      <c r="P223" cm="1" vm="935">
        <f t="array" aca="1" ref="P223" ca="1">IFERROR(IF(T_CALC[[#This Row],[DAY]]="","",IF(AND(T_CALC[[#This Row],[DAY]]=C_N_TRADING_DAYS,$L$1&gt;C_MAX_HIST_DT),$P$1,INDEX(_xlfn.ANCHORARRAY($C$3),T_CALC[[#This Row],[DAY]]+1,6))),NA())</f>
        <v>63.43</v>
      </c>
      <c r="Q223" cm="1" vm="1081">
        <f t="array" aca="1" ref="Q223" ca="1">IFERROR(IF(T_CALC[[#This Row],[DAY]]="","",IF(AND(T_CALC[[#This Row],[DAY]]=C_N_TRADING_DAYS,$L$1&gt;C_MAX_HIST_DT),$Q$1,INDEX(_xlfn.ANCHORARRAY($C$3),T_CALC[[#This Row],[DAY]]+1,2))),NA())</f>
        <v>20277226</v>
      </c>
      <c r="R223" s="4" vm="935">
        <f ca="1">IFERROR(IF(I_SRC="Open",T_CALC[[#This Row],[Open]],IF(I_SRC="High",T_CALC[[#This Row],[High]],IF(I_SRC="low",T_CALC[[#This Row],[Low]],IF(I_SRC="Volume",T_CALC[[#This Row],[VOLUME]],T_CALC[[#This Row],[Close]])))),"")</f>
        <v>63.43</v>
      </c>
      <c r="S223" cm="1">
        <f t="array" aca="1" ref="S223" ca="1">IF(T_CALC[[#This Row],[DAY]]="","",IF(T_CALC[[#This Row],[DAY]]&gt;=I_MA_PER,
ROUND(SUMPRODUCT(OFFSET($Y$4,0,0,I_MA_PER),OFFSET(T_CALC[[#This Row],[Value]],-(I_MA_PER-1),0,I_MA_PER))/C_DEN,2),NA()))</f>
        <v>63.15</v>
      </c>
      <c r="T223" s="4" t="str">
        <f ca="1">IF(T_CALC[[#This Row],[DAY]]="","",IF(T_CALC[[#This Row],[DAY]]&gt;=I_MA_PER,IF(AND(T_CALC[[#This Row],[Value]]&gt;T_CALC[[#This Row],[WMA]],R222&lt;=S222),"Buy",IF(AND(T_CALC[[#This Row],[Value]]&lt;T_CALC[[#This Row],[WMA]],R222&gt;=S222),"Sell","")),NA()))</f>
        <v/>
      </c>
      <c r="U223" s="4">
        <f ca="1">IFERROR(IF(T_CALC[[#This Row],[Signal]]="Buy",T_CALC[[#This Row],[Value]],-10000),-10000)</f>
        <v>-10000</v>
      </c>
      <c r="V223" s="4">
        <f ca="1">IFERROR(IF(T_CALC[[#This Row],[Signal]]="Sell",T_CALC[[#This Row],[Value]],-10000),-10000)</f>
        <v>-10000</v>
      </c>
    </row>
    <row r="224" spans="2:22" x14ac:dyDescent="0.2">
      <c r="B224">
        <v>221</v>
      </c>
      <c r="C224" vm="1084">
        <f ca="1"/>
        <v>42774</v>
      </c>
      <c r="D224" vm="1085">
        <f ca="1"/>
        <v>18096358</v>
      </c>
      <c r="E224" vm="1086">
        <f ca="1"/>
        <v>63.57</v>
      </c>
      <c r="F224" vm="1087">
        <f ca="1"/>
        <v>63.81</v>
      </c>
      <c r="G224" vm="1088">
        <f ca="1"/>
        <v>63.22</v>
      </c>
      <c r="H224" vm="1089">
        <f ca="1"/>
        <v>63.34</v>
      </c>
      <c r="K224">
        <f ca="1">IF(ROW(T_CALC[[#This Row],[DAY]])-ROW(T_CALC[[#Headers],[DAY]])&gt;C_N_TRADING_DAYS,"",ROW(T_CALC[[#This Row],[DAY]])-ROW(T_CALC[[#Headers],[DAY]]))</f>
        <v>221</v>
      </c>
      <c r="L224" s="2" cm="1" vm="1084">
        <f t="array" aca="1" ref="L224" ca="1">IFERROR(IF(T_CALC[[#This Row],[DAY]]="","",IF(AND(T_CALC[[#This Row],[DAY]]=C_N_TRADING_DAYS,$L$1&gt;C_MAX_HIST_DT),$L$1,INDEX(_xlfn.ANCHORARRAY($C$3),T_CALC[[#This Row],[DAY]]+1,1))),NA())</f>
        <v>42774</v>
      </c>
      <c r="M224" cm="1" vm="1086">
        <f t="array" aca="1" ref="M224" ca="1">IFERROR(IF(T_CALC[[#This Row],[DAY]]="","",IF(AND(T_CALC[[#This Row],[DAY]]=C_N_TRADING_DAYS,$L$1&gt;C_MAX_HIST_DT),$M$1,INDEX(_xlfn.ANCHORARRAY($C$3),T_CALC[[#This Row],[DAY]]+1,3))),NA())</f>
        <v>63.57</v>
      </c>
      <c r="N224" cm="1" vm="1087">
        <f t="array" aca="1" ref="N224" ca="1">IFERROR(IF(T_CALC[[#This Row],[DAY]]="","",IF(AND(T_CALC[[#This Row],[DAY]]=C_N_TRADING_DAYS,$L$1&gt;C_MAX_HIST_DT),$N$1,INDEX(_xlfn.ANCHORARRAY($C$3),T_CALC[[#This Row],[DAY]]+1,4))),NA())</f>
        <v>63.81</v>
      </c>
      <c r="O224" cm="1" vm="1088">
        <f t="array" aca="1" ref="O224" ca="1">IFERROR(IF(T_CALC[[#This Row],[DAY]]="","",IF(AND(T_CALC[[#This Row],[DAY]]=C_N_TRADING_DAYS,$L$1&gt;C_MAX_HIST_DT),$O$1,INDEX(_xlfn.ANCHORARRAY($C$3),T_CALC[[#This Row],[DAY]]+1,5))),NA())</f>
        <v>63.22</v>
      </c>
      <c r="P224" cm="1" vm="1089">
        <f t="array" aca="1" ref="P224" ca="1">IFERROR(IF(T_CALC[[#This Row],[DAY]]="","",IF(AND(T_CALC[[#This Row],[DAY]]=C_N_TRADING_DAYS,$L$1&gt;C_MAX_HIST_DT),$P$1,INDEX(_xlfn.ANCHORARRAY($C$3),T_CALC[[#This Row],[DAY]]+1,6))),NA())</f>
        <v>63.34</v>
      </c>
      <c r="Q224" cm="1" vm="1085">
        <f t="array" aca="1" ref="Q224" ca="1">IFERROR(IF(T_CALC[[#This Row],[DAY]]="","",IF(AND(T_CALC[[#This Row],[DAY]]=C_N_TRADING_DAYS,$L$1&gt;C_MAX_HIST_DT),$Q$1,INDEX(_xlfn.ANCHORARRAY($C$3),T_CALC[[#This Row],[DAY]]+1,2))),NA())</f>
        <v>18096358</v>
      </c>
      <c r="R224" s="4" vm="1089">
        <f ca="1">IFERROR(IF(I_SRC="Open",T_CALC[[#This Row],[Open]],IF(I_SRC="High",T_CALC[[#This Row],[High]],IF(I_SRC="low",T_CALC[[#This Row],[Low]],IF(I_SRC="Volume",T_CALC[[#This Row],[VOLUME]],T_CALC[[#This Row],[Close]])))),"")</f>
        <v>63.34</v>
      </c>
      <c r="S224" cm="1">
        <f t="array" aca="1" ref="S224" ca="1">IF(T_CALC[[#This Row],[DAY]]="","",IF(T_CALC[[#This Row],[DAY]]&gt;=I_MA_PER,
ROUND(SUMPRODUCT(OFFSET($Y$4,0,0,I_MA_PER),OFFSET(T_CALC[[#This Row],[Value]],-(I_MA_PER-1),0,I_MA_PER))/C_DEN,2),NA()))</f>
        <v>63.18</v>
      </c>
      <c r="T224" s="4" t="str">
        <f ca="1">IF(T_CALC[[#This Row],[DAY]]="","",IF(T_CALC[[#This Row],[DAY]]&gt;=I_MA_PER,IF(AND(T_CALC[[#This Row],[Value]]&gt;T_CALC[[#This Row],[WMA]],R223&lt;=S223),"Buy",IF(AND(T_CALC[[#This Row],[Value]]&lt;T_CALC[[#This Row],[WMA]],R223&gt;=S223),"Sell","")),NA()))</f>
        <v/>
      </c>
      <c r="U224" s="4">
        <f ca="1">IFERROR(IF(T_CALC[[#This Row],[Signal]]="Buy",T_CALC[[#This Row],[Value]],-10000),-10000)</f>
        <v>-10000</v>
      </c>
      <c r="V224" s="4">
        <f ca="1">IFERROR(IF(T_CALC[[#This Row],[Signal]]="Sell",T_CALC[[#This Row],[Value]],-10000),-10000)</f>
        <v>-10000</v>
      </c>
    </row>
    <row r="225" spans="2:22" x14ac:dyDescent="0.2">
      <c r="B225">
        <v>222</v>
      </c>
      <c r="C225" vm="1090">
        <f ca="1"/>
        <v>42775</v>
      </c>
      <c r="D225" vm="1091">
        <f ca="1"/>
        <v>22644443</v>
      </c>
      <c r="E225" vm="1033">
        <f ca="1"/>
        <v>63.52</v>
      </c>
      <c r="F225" vm="1092">
        <f ca="1"/>
        <v>64.435000000000002</v>
      </c>
      <c r="G225" vm="1093">
        <f ca="1"/>
        <v>63.32</v>
      </c>
      <c r="H225" vm="1094">
        <f ca="1"/>
        <v>64.06</v>
      </c>
      <c r="K225">
        <f ca="1">IF(ROW(T_CALC[[#This Row],[DAY]])-ROW(T_CALC[[#Headers],[DAY]])&gt;C_N_TRADING_DAYS,"",ROW(T_CALC[[#This Row],[DAY]])-ROW(T_CALC[[#Headers],[DAY]]))</f>
        <v>222</v>
      </c>
      <c r="L225" s="2" cm="1" vm="1090">
        <f t="array" aca="1" ref="L225" ca="1">IFERROR(IF(T_CALC[[#This Row],[DAY]]="","",IF(AND(T_CALC[[#This Row],[DAY]]=C_N_TRADING_DAYS,$L$1&gt;C_MAX_HIST_DT),$L$1,INDEX(_xlfn.ANCHORARRAY($C$3),T_CALC[[#This Row],[DAY]]+1,1))),NA())</f>
        <v>42775</v>
      </c>
      <c r="M225" cm="1" vm="1033">
        <f t="array" aca="1" ref="M225" ca="1">IFERROR(IF(T_CALC[[#This Row],[DAY]]="","",IF(AND(T_CALC[[#This Row],[DAY]]=C_N_TRADING_DAYS,$L$1&gt;C_MAX_HIST_DT),$M$1,INDEX(_xlfn.ANCHORARRAY($C$3),T_CALC[[#This Row],[DAY]]+1,3))),NA())</f>
        <v>63.52</v>
      </c>
      <c r="N225" cm="1" vm="1092">
        <f t="array" aca="1" ref="N225" ca="1">IFERROR(IF(T_CALC[[#This Row],[DAY]]="","",IF(AND(T_CALC[[#This Row],[DAY]]=C_N_TRADING_DAYS,$L$1&gt;C_MAX_HIST_DT),$N$1,INDEX(_xlfn.ANCHORARRAY($C$3),T_CALC[[#This Row],[DAY]]+1,4))),NA())</f>
        <v>64.435000000000002</v>
      </c>
      <c r="O225" cm="1" vm="1093">
        <f t="array" aca="1" ref="O225" ca="1">IFERROR(IF(T_CALC[[#This Row],[DAY]]="","",IF(AND(T_CALC[[#This Row],[DAY]]=C_N_TRADING_DAYS,$L$1&gt;C_MAX_HIST_DT),$O$1,INDEX(_xlfn.ANCHORARRAY($C$3),T_CALC[[#This Row],[DAY]]+1,5))),NA())</f>
        <v>63.32</v>
      </c>
      <c r="P225" cm="1" vm="1094">
        <f t="array" aca="1" ref="P225" ca="1">IFERROR(IF(T_CALC[[#This Row],[DAY]]="","",IF(AND(T_CALC[[#This Row],[DAY]]=C_N_TRADING_DAYS,$L$1&gt;C_MAX_HIST_DT),$P$1,INDEX(_xlfn.ANCHORARRAY($C$3),T_CALC[[#This Row],[DAY]]+1,6))),NA())</f>
        <v>64.06</v>
      </c>
      <c r="Q225" cm="1" vm="1091">
        <f t="array" aca="1" ref="Q225" ca="1">IFERROR(IF(T_CALC[[#This Row],[DAY]]="","",IF(AND(T_CALC[[#This Row],[DAY]]=C_N_TRADING_DAYS,$L$1&gt;C_MAX_HIST_DT),$Q$1,INDEX(_xlfn.ANCHORARRAY($C$3),T_CALC[[#This Row],[DAY]]+1,2))),NA())</f>
        <v>22644443</v>
      </c>
      <c r="R225" s="4" vm="1094">
        <f ca="1">IFERROR(IF(I_SRC="Open",T_CALC[[#This Row],[Open]],IF(I_SRC="High",T_CALC[[#This Row],[High]],IF(I_SRC="low",T_CALC[[#This Row],[Low]],IF(I_SRC="Volume",T_CALC[[#This Row],[VOLUME]],T_CALC[[#This Row],[Close]])))),"")</f>
        <v>64.06</v>
      </c>
      <c r="S225" cm="1">
        <f t="array" aca="1" ref="S225" ca="1">IF(T_CALC[[#This Row],[DAY]]="","",IF(T_CALC[[#This Row],[DAY]]&gt;=I_MA_PER,
ROUND(SUMPRODUCT(OFFSET($Y$4,0,0,I_MA_PER),OFFSET(T_CALC[[#This Row],[Value]],-(I_MA_PER-1),0,I_MA_PER))/C_DEN,2),NA()))</f>
        <v>63.23</v>
      </c>
      <c r="T225" s="4" t="str">
        <f ca="1">IF(T_CALC[[#This Row],[DAY]]="","",IF(T_CALC[[#This Row],[DAY]]&gt;=I_MA_PER,IF(AND(T_CALC[[#This Row],[Value]]&gt;T_CALC[[#This Row],[WMA]],R224&lt;=S224),"Buy",IF(AND(T_CALC[[#This Row],[Value]]&lt;T_CALC[[#This Row],[WMA]],R224&gt;=S224),"Sell","")),NA()))</f>
        <v/>
      </c>
      <c r="U225" s="4">
        <f ca="1">IFERROR(IF(T_CALC[[#This Row],[Signal]]="Buy",T_CALC[[#This Row],[Value]],-10000),-10000)</f>
        <v>-10000</v>
      </c>
      <c r="V225" s="4">
        <f ca="1">IFERROR(IF(T_CALC[[#This Row],[Signal]]="Sell",T_CALC[[#This Row],[Value]],-10000),-10000)</f>
        <v>-10000</v>
      </c>
    </row>
    <row r="226" spans="2:22" x14ac:dyDescent="0.2">
      <c r="B226" s="4">
        <v>223</v>
      </c>
      <c r="C226" vm="1095">
        <f ca="1"/>
        <v>42776</v>
      </c>
      <c r="D226" vm="1096">
        <f ca="1"/>
        <v>18170729</v>
      </c>
      <c r="E226" vm="1097">
        <f ca="1"/>
        <v>64.25</v>
      </c>
      <c r="F226" vm="1098">
        <f ca="1"/>
        <v>64.3</v>
      </c>
      <c r="G226" vm="1099">
        <f ca="1"/>
        <v>63.975000000000001</v>
      </c>
      <c r="H226" vm="1100">
        <f ca="1"/>
        <v>64</v>
      </c>
      <c r="K226">
        <f ca="1">IF(ROW(T_CALC[[#This Row],[DAY]])-ROW(T_CALC[[#Headers],[DAY]])&gt;C_N_TRADING_DAYS,"",ROW(T_CALC[[#This Row],[DAY]])-ROW(T_CALC[[#Headers],[DAY]]))</f>
        <v>223</v>
      </c>
      <c r="L226" s="2" cm="1" vm="1095">
        <f t="array" aca="1" ref="L226" ca="1">IFERROR(IF(T_CALC[[#This Row],[DAY]]="","",IF(AND(T_CALC[[#This Row],[DAY]]=C_N_TRADING_DAYS,$L$1&gt;C_MAX_HIST_DT),$L$1,INDEX(_xlfn.ANCHORARRAY($C$3),T_CALC[[#This Row],[DAY]]+1,1))),NA())</f>
        <v>42776</v>
      </c>
      <c r="M226" cm="1" vm="1097">
        <f t="array" aca="1" ref="M226" ca="1">IFERROR(IF(T_CALC[[#This Row],[DAY]]="","",IF(AND(T_CALC[[#This Row],[DAY]]=C_N_TRADING_DAYS,$L$1&gt;C_MAX_HIST_DT),$M$1,INDEX(_xlfn.ANCHORARRAY($C$3),T_CALC[[#This Row],[DAY]]+1,3))),NA())</f>
        <v>64.25</v>
      </c>
      <c r="N226" cm="1" vm="1098">
        <f t="array" aca="1" ref="N226" ca="1">IFERROR(IF(T_CALC[[#This Row],[DAY]]="","",IF(AND(T_CALC[[#This Row],[DAY]]=C_N_TRADING_DAYS,$L$1&gt;C_MAX_HIST_DT),$N$1,INDEX(_xlfn.ANCHORARRAY($C$3),T_CALC[[#This Row],[DAY]]+1,4))),NA())</f>
        <v>64.3</v>
      </c>
      <c r="O226" cm="1" vm="1099">
        <f t="array" aca="1" ref="O226" ca="1">IFERROR(IF(T_CALC[[#This Row],[DAY]]="","",IF(AND(T_CALC[[#This Row],[DAY]]=C_N_TRADING_DAYS,$L$1&gt;C_MAX_HIST_DT),$O$1,INDEX(_xlfn.ANCHORARRAY($C$3),T_CALC[[#This Row],[DAY]]+1,5))),NA())</f>
        <v>63.975000000000001</v>
      </c>
      <c r="P226" cm="1" vm="1100">
        <f t="array" aca="1" ref="P226" ca="1">IFERROR(IF(T_CALC[[#This Row],[DAY]]="","",IF(AND(T_CALC[[#This Row],[DAY]]=C_N_TRADING_DAYS,$L$1&gt;C_MAX_HIST_DT),$P$1,INDEX(_xlfn.ANCHORARRAY($C$3),T_CALC[[#This Row],[DAY]]+1,6))),NA())</f>
        <v>64</v>
      </c>
      <c r="Q226" cm="1" vm="1096">
        <f t="array" aca="1" ref="Q226" ca="1">IFERROR(IF(T_CALC[[#This Row],[DAY]]="","",IF(AND(T_CALC[[#This Row],[DAY]]=C_N_TRADING_DAYS,$L$1&gt;C_MAX_HIST_DT),$Q$1,INDEX(_xlfn.ANCHORARRAY($C$3),T_CALC[[#This Row],[DAY]]+1,2))),NA())</f>
        <v>18170729</v>
      </c>
      <c r="R226" s="4" vm="1100">
        <f ca="1">IFERROR(IF(I_SRC="Open",T_CALC[[#This Row],[Open]],IF(I_SRC="High",T_CALC[[#This Row],[High]],IF(I_SRC="low",T_CALC[[#This Row],[Low]],IF(I_SRC="Volume",T_CALC[[#This Row],[VOLUME]],T_CALC[[#This Row],[Close]])))),"")</f>
        <v>64</v>
      </c>
      <c r="S226" cm="1">
        <f t="array" aca="1" ref="S226" ca="1">IF(T_CALC[[#This Row],[DAY]]="","",IF(T_CALC[[#This Row],[DAY]]&gt;=I_MA_PER,
ROUND(SUMPRODUCT(OFFSET($Y$4,0,0,I_MA_PER),OFFSET(T_CALC[[#This Row],[Value]],-(I_MA_PER-1),0,I_MA_PER))/C_DEN,2),NA()))</f>
        <v>63.28</v>
      </c>
      <c r="T226" s="4" t="str">
        <f ca="1">IF(T_CALC[[#This Row],[DAY]]="","",IF(T_CALC[[#This Row],[DAY]]&gt;=I_MA_PER,IF(AND(T_CALC[[#This Row],[Value]]&gt;T_CALC[[#This Row],[WMA]],R225&lt;=S225),"Buy",IF(AND(T_CALC[[#This Row],[Value]]&lt;T_CALC[[#This Row],[WMA]],R225&gt;=S225),"Sell","")),NA()))</f>
        <v/>
      </c>
      <c r="U226" s="4">
        <f ca="1">IFERROR(IF(T_CALC[[#This Row],[Signal]]="Buy",T_CALC[[#This Row],[Value]],-10000),-10000)</f>
        <v>-10000</v>
      </c>
      <c r="V226" s="4">
        <f ca="1">IFERROR(IF(T_CALC[[#This Row],[Signal]]="Sell",T_CALC[[#This Row],[Value]],-10000),-10000)</f>
        <v>-10000</v>
      </c>
    </row>
    <row r="227" spans="2:22" x14ac:dyDescent="0.2">
      <c r="B227">
        <v>224</v>
      </c>
      <c r="C227" vm="1101">
        <f ca="1"/>
        <v>42779</v>
      </c>
      <c r="D227" vm="1102">
        <f ca="1"/>
        <v>22920101</v>
      </c>
      <c r="E227" vm="1103">
        <f ca="1"/>
        <v>64.239999999999995</v>
      </c>
      <c r="F227" vm="1057">
        <f ca="1"/>
        <v>64.86</v>
      </c>
      <c r="G227" vm="1104">
        <f ca="1"/>
        <v>64.13</v>
      </c>
      <c r="H227" vm="1105">
        <f ca="1"/>
        <v>64.72</v>
      </c>
      <c r="K227">
        <f ca="1">IF(ROW(T_CALC[[#This Row],[DAY]])-ROW(T_CALC[[#Headers],[DAY]])&gt;C_N_TRADING_DAYS,"",ROW(T_CALC[[#This Row],[DAY]])-ROW(T_CALC[[#Headers],[DAY]]))</f>
        <v>224</v>
      </c>
      <c r="L227" s="2" cm="1" vm="1101">
        <f t="array" aca="1" ref="L227" ca="1">IFERROR(IF(T_CALC[[#This Row],[DAY]]="","",IF(AND(T_CALC[[#This Row],[DAY]]=C_N_TRADING_DAYS,$L$1&gt;C_MAX_HIST_DT),$L$1,INDEX(_xlfn.ANCHORARRAY($C$3),T_CALC[[#This Row],[DAY]]+1,1))),NA())</f>
        <v>42779</v>
      </c>
      <c r="M227" cm="1" vm="1103">
        <f t="array" aca="1" ref="M227" ca="1">IFERROR(IF(T_CALC[[#This Row],[DAY]]="","",IF(AND(T_CALC[[#This Row],[DAY]]=C_N_TRADING_DAYS,$L$1&gt;C_MAX_HIST_DT),$M$1,INDEX(_xlfn.ANCHORARRAY($C$3),T_CALC[[#This Row],[DAY]]+1,3))),NA())</f>
        <v>64.239999999999995</v>
      </c>
      <c r="N227" cm="1" vm="1057">
        <f t="array" aca="1" ref="N227" ca="1">IFERROR(IF(T_CALC[[#This Row],[DAY]]="","",IF(AND(T_CALC[[#This Row],[DAY]]=C_N_TRADING_DAYS,$L$1&gt;C_MAX_HIST_DT),$N$1,INDEX(_xlfn.ANCHORARRAY($C$3),T_CALC[[#This Row],[DAY]]+1,4))),NA())</f>
        <v>64.86</v>
      </c>
      <c r="O227" cm="1" vm="1104">
        <f t="array" aca="1" ref="O227" ca="1">IFERROR(IF(T_CALC[[#This Row],[DAY]]="","",IF(AND(T_CALC[[#This Row],[DAY]]=C_N_TRADING_DAYS,$L$1&gt;C_MAX_HIST_DT),$O$1,INDEX(_xlfn.ANCHORARRAY($C$3),T_CALC[[#This Row],[DAY]]+1,5))),NA())</f>
        <v>64.13</v>
      </c>
      <c r="P227" cm="1" vm="1105">
        <f t="array" aca="1" ref="P227" ca="1">IFERROR(IF(T_CALC[[#This Row],[DAY]]="","",IF(AND(T_CALC[[#This Row],[DAY]]=C_N_TRADING_DAYS,$L$1&gt;C_MAX_HIST_DT),$P$1,INDEX(_xlfn.ANCHORARRAY($C$3),T_CALC[[#This Row],[DAY]]+1,6))),NA())</f>
        <v>64.72</v>
      </c>
      <c r="Q227" cm="1" vm="1102">
        <f t="array" aca="1" ref="Q227" ca="1">IFERROR(IF(T_CALC[[#This Row],[DAY]]="","",IF(AND(T_CALC[[#This Row],[DAY]]=C_N_TRADING_DAYS,$L$1&gt;C_MAX_HIST_DT),$Q$1,INDEX(_xlfn.ANCHORARRAY($C$3),T_CALC[[#This Row],[DAY]]+1,2))),NA())</f>
        <v>22920101</v>
      </c>
      <c r="R227" s="4" vm="1105">
        <f ca="1">IFERROR(IF(I_SRC="Open",T_CALC[[#This Row],[Open]],IF(I_SRC="High",T_CALC[[#This Row],[High]],IF(I_SRC="low",T_CALC[[#This Row],[Low]],IF(I_SRC="Volume",T_CALC[[#This Row],[VOLUME]],T_CALC[[#This Row],[Close]])))),"")</f>
        <v>64.72</v>
      </c>
      <c r="S227" cm="1">
        <f t="array" aca="1" ref="S227" ca="1">IF(T_CALC[[#This Row],[DAY]]="","",IF(T_CALC[[#This Row],[DAY]]&gt;=I_MA_PER,
ROUND(SUMPRODUCT(OFFSET($Y$4,0,0,I_MA_PER),OFFSET(T_CALC[[#This Row],[Value]],-(I_MA_PER-1),0,I_MA_PER))/C_DEN,2),NA()))</f>
        <v>63.36</v>
      </c>
      <c r="T227" s="4" t="str">
        <f ca="1">IF(T_CALC[[#This Row],[DAY]]="","",IF(T_CALC[[#This Row],[DAY]]&gt;=I_MA_PER,IF(AND(T_CALC[[#This Row],[Value]]&gt;T_CALC[[#This Row],[WMA]],R226&lt;=S226),"Buy",IF(AND(T_CALC[[#This Row],[Value]]&lt;T_CALC[[#This Row],[WMA]],R226&gt;=S226),"Sell","")),NA()))</f>
        <v/>
      </c>
      <c r="U227" s="4">
        <f ca="1">IFERROR(IF(T_CALC[[#This Row],[Signal]]="Buy",T_CALC[[#This Row],[Value]],-10000),-10000)</f>
        <v>-10000</v>
      </c>
      <c r="V227" s="4">
        <f ca="1">IFERROR(IF(T_CALC[[#This Row],[Signal]]="Sell",T_CALC[[#This Row],[Value]],-10000),-10000)</f>
        <v>-10000</v>
      </c>
    </row>
    <row r="228" spans="2:22" x14ac:dyDescent="0.2">
      <c r="B228">
        <v>225</v>
      </c>
      <c r="C228" vm="1106">
        <f ca="1"/>
        <v>42780</v>
      </c>
      <c r="D228" vm="1107">
        <f ca="1"/>
        <v>23108426</v>
      </c>
      <c r="E228" vm="1108">
        <f ca="1"/>
        <v>64.41</v>
      </c>
      <c r="F228" vm="1105">
        <f ca="1"/>
        <v>64.72</v>
      </c>
      <c r="G228" vm="1109">
        <f ca="1"/>
        <v>64.02</v>
      </c>
      <c r="H228" vm="1110">
        <f ca="1"/>
        <v>64.569999999999993</v>
      </c>
      <c r="K228">
        <f ca="1">IF(ROW(T_CALC[[#This Row],[DAY]])-ROW(T_CALC[[#Headers],[DAY]])&gt;C_N_TRADING_DAYS,"",ROW(T_CALC[[#This Row],[DAY]])-ROW(T_CALC[[#Headers],[DAY]]))</f>
        <v>225</v>
      </c>
      <c r="L228" s="2" cm="1" vm="1106">
        <f t="array" aca="1" ref="L228" ca="1">IFERROR(IF(T_CALC[[#This Row],[DAY]]="","",IF(AND(T_CALC[[#This Row],[DAY]]=C_N_TRADING_DAYS,$L$1&gt;C_MAX_HIST_DT),$L$1,INDEX(_xlfn.ANCHORARRAY($C$3),T_CALC[[#This Row],[DAY]]+1,1))),NA())</f>
        <v>42780</v>
      </c>
      <c r="M228" cm="1" vm="1108">
        <f t="array" aca="1" ref="M228" ca="1">IFERROR(IF(T_CALC[[#This Row],[DAY]]="","",IF(AND(T_CALC[[#This Row],[DAY]]=C_N_TRADING_DAYS,$L$1&gt;C_MAX_HIST_DT),$M$1,INDEX(_xlfn.ANCHORARRAY($C$3),T_CALC[[#This Row],[DAY]]+1,3))),NA())</f>
        <v>64.41</v>
      </c>
      <c r="N228" cm="1" vm="1105">
        <f t="array" aca="1" ref="N228" ca="1">IFERROR(IF(T_CALC[[#This Row],[DAY]]="","",IF(AND(T_CALC[[#This Row],[DAY]]=C_N_TRADING_DAYS,$L$1&gt;C_MAX_HIST_DT),$N$1,INDEX(_xlfn.ANCHORARRAY($C$3),T_CALC[[#This Row],[DAY]]+1,4))),NA())</f>
        <v>64.72</v>
      </c>
      <c r="O228" cm="1" vm="1109">
        <f t="array" aca="1" ref="O228" ca="1">IFERROR(IF(T_CALC[[#This Row],[DAY]]="","",IF(AND(T_CALC[[#This Row],[DAY]]=C_N_TRADING_DAYS,$L$1&gt;C_MAX_HIST_DT),$O$1,INDEX(_xlfn.ANCHORARRAY($C$3),T_CALC[[#This Row],[DAY]]+1,5))),NA())</f>
        <v>64.02</v>
      </c>
      <c r="P228" cm="1" vm="1110">
        <f t="array" aca="1" ref="P228" ca="1">IFERROR(IF(T_CALC[[#This Row],[DAY]]="","",IF(AND(T_CALC[[#This Row],[DAY]]=C_N_TRADING_DAYS,$L$1&gt;C_MAX_HIST_DT),$P$1,INDEX(_xlfn.ANCHORARRAY($C$3),T_CALC[[#This Row],[DAY]]+1,6))),NA())</f>
        <v>64.569999999999993</v>
      </c>
      <c r="Q228" cm="1" vm="1107">
        <f t="array" aca="1" ref="Q228" ca="1">IFERROR(IF(T_CALC[[#This Row],[DAY]]="","",IF(AND(T_CALC[[#This Row],[DAY]]=C_N_TRADING_DAYS,$L$1&gt;C_MAX_HIST_DT),$Q$1,INDEX(_xlfn.ANCHORARRAY($C$3),T_CALC[[#This Row],[DAY]]+1,2))),NA())</f>
        <v>23108426</v>
      </c>
      <c r="R228" s="4" vm="1110">
        <f ca="1">IFERROR(IF(I_SRC="Open",T_CALC[[#This Row],[Open]],IF(I_SRC="High",T_CALC[[#This Row],[High]],IF(I_SRC="low",T_CALC[[#This Row],[Low]],IF(I_SRC="Volume",T_CALC[[#This Row],[VOLUME]],T_CALC[[#This Row],[Close]])))),"")</f>
        <v>64.569999999999993</v>
      </c>
      <c r="S228" cm="1">
        <f t="array" aca="1" ref="S228" ca="1">IF(T_CALC[[#This Row],[DAY]]="","",IF(T_CALC[[#This Row],[DAY]]&gt;=I_MA_PER,
ROUND(SUMPRODUCT(OFFSET($Y$4,0,0,I_MA_PER),OFFSET(T_CALC[[#This Row],[Value]],-(I_MA_PER-1),0,I_MA_PER))/C_DEN,2),NA()))</f>
        <v>63.43</v>
      </c>
      <c r="T228" s="4" t="str">
        <f ca="1">IF(T_CALC[[#This Row],[DAY]]="","",IF(T_CALC[[#This Row],[DAY]]&gt;=I_MA_PER,IF(AND(T_CALC[[#This Row],[Value]]&gt;T_CALC[[#This Row],[WMA]],R227&lt;=S227),"Buy",IF(AND(T_CALC[[#This Row],[Value]]&lt;T_CALC[[#This Row],[WMA]],R227&gt;=S227),"Sell","")),NA()))</f>
        <v/>
      </c>
      <c r="U228" s="4">
        <f ca="1">IFERROR(IF(T_CALC[[#This Row],[Signal]]="Buy",T_CALC[[#This Row],[Value]],-10000),-10000)</f>
        <v>-10000</v>
      </c>
      <c r="V228" s="4">
        <f ca="1">IFERROR(IF(T_CALC[[#This Row],[Signal]]="Sell",T_CALC[[#This Row],[Value]],-10000),-10000)</f>
        <v>-10000</v>
      </c>
    </row>
    <row r="229" spans="2:22" x14ac:dyDescent="0.2">
      <c r="B229" s="4">
        <v>226</v>
      </c>
      <c r="C229" vm="1111">
        <f ca="1"/>
        <v>42781</v>
      </c>
      <c r="D229" vm="1112">
        <f ca="1"/>
        <v>17005157</v>
      </c>
      <c r="E229" vm="1113">
        <f ca="1"/>
        <v>64.5</v>
      </c>
      <c r="F229" vm="1110">
        <f ca="1"/>
        <v>64.569999999999993</v>
      </c>
      <c r="G229" vm="1114">
        <f ca="1"/>
        <v>64.155000000000001</v>
      </c>
      <c r="H229" vm="1115">
        <f ca="1"/>
        <v>64.53</v>
      </c>
      <c r="K229">
        <f ca="1">IF(ROW(T_CALC[[#This Row],[DAY]])-ROW(T_CALC[[#Headers],[DAY]])&gt;C_N_TRADING_DAYS,"",ROW(T_CALC[[#This Row],[DAY]])-ROW(T_CALC[[#Headers],[DAY]]))</f>
        <v>226</v>
      </c>
      <c r="L229" s="2" cm="1" vm="1111">
        <f t="array" aca="1" ref="L229" ca="1">IFERROR(IF(T_CALC[[#This Row],[DAY]]="","",IF(AND(T_CALC[[#This Row],[DAY]]=C_N_TRADING_DAYS,$L$1&gt;C_MAX_HIST_DT),$L$1,INDEX(_xlfn.ANCHORARRAY($C$3),T_CALC[[#This Row],[DAY]]+1,1))),NA())</f>
        <v>42781</v>
      </c>
      <c r="M229" cm="1" vm="1113">
        <f t="array" aca="1" ref="M229" ca="1">IFERROR(IF(T_CALC[[#This Row],[DAY]]="","",IF(AND(T_CALC[[#This Row],[DAY]]=C_N_TRADING_DAYS,$L$1&gt;C_MAX_HIST_DT),$M$1,INDEX(_xlfn.ANCHORARRAY($C$3),T_CALC[[#This Row],[DAY]]+1,3))),NA())</f>
        <v>64.5</v>
      </c>
      <c r="N229" cm="1" vm="1110">
        <f t="array" aca="1" ref="N229" ca="1">IFERROR(IF(T_CALC[[#This Row],[DAY]]="","",IF(AND(T_CALC[[#This Row],[DAY]]=C_N_TRADING_DAYS,$L$1&gt;C_MAX_HIST_DT),$N$1,INDEX(_xlfn.ANCHORARRAY($C$3),T_CALC[[#This Row],[DAY]]+1,4))),NA())</f>
        <v>64.569999999999993</v>
      </c>
      <c r="O229" cm="1" vm="1114">
        <f t="array" aca="1" ref="O229" ca="1">IFERROR(IF(T_CALC[[#This Row],[DAY]]="","",IF(AND(T_CALC[[#This Row],[DAY]]=C_N_TRADING_DAYS,$L$1&gt;C_MAX_HIST_DT),$O$1,INDEX(_xlfn.ANCHORARRAY($C$3),T_CALC[[#This Row],[DAY]]+1,5))),NA())</f>
        <v>64.155000000000001</v>
      </c>
      <c r="P229" cm="1" vm="1115">
        <f t="array" aca="1" ref="P229" ca="1">IFERROR(IF(T_CALC[[#This Row],[DAY]]="","",IF(AND(T_CALC[[#This Row],[DAY]]=C_N_TRADING_DAYS,$L$1&gt;C_MAX_HIST_DT),$P$1,INDEX(_xlfn.ANCHORARRAY($C$3),T_CALC[[#This Row],[DAY]]+1,6))),NA())</f>
        <v>64.53</v>
      </c>
      <c r="Q229" cm="1" vm="1112">
        <f t="array" aca="1" ref="Q229" ca="1">IFERROR(IF(T_CALC[[#This Row],[DAY]]="","",IF(AND(T_CALC[[#This Row],[DAY]]=C_N_TRADING_DAYS,$L$1&gt;C_MAX_HIST_DT),$Q$1,INDEX(_xlfn.ANCHORARRAY($C$3),T_CALC[[#This Row],[DAY]]+1,2))),NA())</f>
        <v>17005157</v>
      </c>
      <c r="R229" s="4" vm="1115">
        <f ca="1">IFERROR(IF(I_SRC="Open",T_CALC[[#This Row],[Open]],IF(I_SRC="High",T_CALC[[#This Row],[High]],IF(I_SRC="low",T_CALC[[#This Row],[Low]],IF(I_SRC="Volume",T_CALC[[#This Row],[VOLUME]],T_CALC[[#This Row],[Close]])))),"")</f>
        <v>64.53</v>
      </c>
      <c r="S229" cm="1">
        <f t="array" aca="1" ref="S229" ca="1">IF(T_CALC[[#This Row],[DAY]]="","",IF(T_CALC[[#This Row],[DAY]]&gt;=I_MA_PER,
ROUND(SUMPRODUCT(OFFSET($Y$4,0,0,I_MA_PER),OFFSET(T_CALC[[#This Row],[Value]],-(I_MA_PER-1),0,I_MA_PER))/C_DEN,2),NA()))</f>
        <v>63.49</v>
      </c>
      <c r="T229" s="4" t="str">
        <f ca="1">IF(T_CALC[[#This Row],[DAY]]="","",IF(T_CALC[[#This Row],[DAY]]&gt;=I_MA_PER,IF(AND(T_CALC[[#This Row],[Value]]&gt;T_CALC[[#This Row],[WMA]],R228&lt;=S228),"Buy",IF(AND(T_CALC[[#This Row],[Value]]&lt;T_CALC[[#This Row],[WMA]],R228&gt;=S228),"Sell","")),NA()))</f>
        <v/>
      </c>
      <c r="U229" s="4">
        <f ca="1">IFERROR(IF(T_CALC[[#This Row],[Signal]]="Buy",T_CALC[[#This Row],[Value]],-10000),-10000)</f>
        <v>-10000</v>
      </c>
      <c r="V229" s="4">
        <f ca="1">IFERROR(IF(T_CALC[[#This Row],[Signal]]="Sell",T_CALC[[#This Row],[Value]],-10000),-10000)</f>
        <v>-10000</v>
      </c>
    </row>
    <row r="230" spans="2:22" x14ac:dyDescent="0.2">
      <c r="B230">
        <v>227</v>
      </c>
      <c r="C230" vm="1116">
        <f ca="1"/>
        <v>42782</v>
      </c>
      <c r="D230" vm="1117">
        <f ca="1"/>
        <v>20546345</v>
      </c>
      <c r="E230" vm="1118">
        <f ca="1"/>
        <v>64.739999999999995</v>
      </c>
      <c r="F230" vm="1119">
        <f ca="1"/>
        <v>65.239999999999995</v>
      </c>
      <c r="G230" vm="1120">
        <f ca="1"/>
        <v>64.44</v>
      </c>
      <c r="H230" vm="1121">
        <f ca="1"/>
        <v>64.52</v>
      </c>
      <c r="K230">
        <f ca="1">IF(ROW(T_CALC[[#This Row],[DAY]])-ROW(T_CALC[[#Headers],[DAY]])&gt;C_N_TRADING_DAYS,"",ROW(T_CALC[[#This Row],[DAY]])-ROW(T_CALC[[#Headers],[DAY]]))</f>
        <v>227</v>
      </c>
      <c r="L230" s="2" cm="1" vm="1116">
        <f t="array" aca="1" ref="L230" ca="1">IFERROR(IF(T_CALC[[#This Row],[DAY]]="","",IF(AND(T_CALC[[#This Row],[DAY]]=C_N_TRADING_DAYS,$L$1&gt;C_MAX_HIST_DT),$L$1,INDEX(_xlfn.ANCHORARRAY($C$3),T_CALC[[#This Row],[DAY]]+1,1))),NA())</f>
        <v>42782</v>
      </c>
      <c r="M230" cm="1" vm="1118">
        <f t="array" aca="1" ref="M230" ca="1">IFERROR(IF(T_CALC[[#This Row],[DAY]]="","",IF(AND(T_CALC[[#This Row],[DAY]]=C_N_TRADING_DAYS,$L$1&gt;C_MAX_HIST_DT),$M$1,INDEX(_xlfn.ANCHORARRAY($C$3),T_CALC[[#This Row],[DAY]]+1,3))),NA())</f>
        <v>64.739999999999995</v>
      </c>
      <c r="N230" cm="1" vm="1119">
        <f t="array" aca="1" ref="N230" ca="1">IFERROR(IF(T_CALC[[#This Row],[DAY]]="","",IF(AND(T_CALC[[#This Row],[DAY]]=C_N_TRADING_DAYS,$L$1&gt;C_MAX_HIST_DT),$N$1,INDEX(_xlfn.ANCHORARRAY($C$3),T_CALC[[#This Row],[DAY]]+1,4))),NA())</f>
        <v>65.239999999999995</v>
      </c>
      <c r="O230" cm="1" vm="1120">
        <f t="array" aca="1" ref="O230" ca="1">IFERROR(IF(T_CALC[[#This Row],[DAY]]="","",IF(AND(T_CALC[[#This Row],[DAY]]=C_N_TRADING_DAYS,$L$1&gt;C_MAX_HIST_DT),$O$1,INDEX(_xlfn.ANCHORARRAY($C$3),T_CALC[[#This Row],[DAY]]+1,5))),NA())</f>
        <v>64.44</v>
      </c>
      <c r="P230" cm="1" vm="1121">
        <f t="array" aca="1" ref="P230" ca="1">IFERROR(IF(T_CALC[[#This Row],[DAY]]="","",IF(AND(T_CALC[[#This Row],[DAY]]=C_N_TRADING_DAYS,$L$1&gt;C_MAX_HIST_DT),$P$1,INDEX(_xlfn.ANCHORARRAY($C$3),T_CALC[[#This Row],[DAY]]+1,6))),NA())</f>
        <v>64.52</v>
      </c>
      <c r="Q230" cm="1" vm="1117">
        <f t="array" aca="1" ref="Q230" ca="1">IFERROR(IF(T_CALC[[#This Row],[DAY]]="","",IF(AND(T_CALC[[#This Row],[DAY]]=C_N_TRADING_DAYS,$L$1&gt;C_MAX_HIST_DT),$Q$1,INDEX(_xlfn.ANCHORARRAY($C$3),T_CALC[[#This Row],[DAY]]+1,2))),NA())</f>
        <v>20546345</v>
      </c>
      <c r="R230" s="4" vm="1121">
        <f ca="1">IFERROR(IF(I_SRC="Open",T_CALC[[#This Row],[Open]],IF(I_SRC="High",T_CALC[[#This Row],[High]],IF(I_SRC="low",T_CALC[[#This Row],[Low]],IF(I_SRC="Volume",T_CALC[[#This Row],[VOLUME]],T_CALC[[#This Row],[Close]])))),"")</f>
        <v>64.52</v>
      </c>
      <c r="S230" cm="1">
        <f t="array" aca="1" ref="S230" ca="1">IF(T_CALC[[#This Row],[DAY]]="","",IF(T_CALC[[#This Row],[DAY]]&gt;=I_MA_PER,
ROUND(SUMPRODUCT(OFFSET($Y$4,0,0,I_MA_PER),OFFSET(T_CALC[[#This Row],[Value]],-(I_MA_PER-1),0,I_MA_PER))/C_DEN,2),NA()))</f>
        <v>63.55</v>
      </c>
      <c r="T230" s="4" t="str">
        <f ca="1">IF(T_CALC[[#This Row],[DAY]]="","",IF(T_CALC[[#This Row],[DAY]]&gt;=I_MA_PER,IF(AND(T_CALC[[#This Row],[Value]]&gt;T_CALC[[#This Row],[WMA]],R229&lt;=S229),"Buy",IF(AND(T_CALC[[#This Row],[Value]]&lt;T_CALC[[#This Row],[WMA]],R229&gt;=S229),"Sell","")),NA()))</f>
        <v/>
      </c>
      <c r="U230" s="4">
        <f ca="1">IFERROR(IF(T_CALC[[#This Row],[Signal]]="Buy",T_CALC[[#This Row],[Value]],-10000),-10000)</f>
        <v>-10000</v>
      </c>
      <c r="V230" s="4">
        <f ca="1">IFERROR(IF(T_CALC[[#This Row],[Signal]]="Sell",T_CALC[[#This Row],[Value]],-10000),-10000)</f>
        <v>-10000</v>
      </c>
    </row>
    <row r="231" spans="2:22" x14ac:dyDescent="0.2">
      <c r="B231">
        <v>228</v>
      </c>
      <c r="C231" vm="1122">
        <f ca="1"/>
        <v>42783</v>
      </c>
      <c r="D231" vm="1123">
        <f ca="1"/>
        <v>21248818</v>
      </c>
      <c r="E231" vm="1124">
        <f ca="1"/>
        <v>64.47</v>
      </c>
      <c r="F231" vm="1125">
        <f ca="1"/>
        <v>64.69</v>
      </c>
      <c r="G231" vm="1098">
        <f ca="1"/>
        <v>64.3</v>
      </c>
      <c r="H231" vm="1064">
        <f ca="1"/>
        <v>64.62</v>
      </c>
      <c r="K231">
        <f ca="1">IF(ROW(T_CALC[[#This Row],[DAY]])-ROW(T_CALC[[#Headers],[DAY]])&gt;C_N_TRADING_DAYS,"",ROW(T_CALC[[#This Row],[DAY]])-ROW(T_CALC[[#Headers],[DAY]]))</f>
        <v>228</v>
      </c>
      <c r="L231" s="2" cm="1" vm="1122">
        <f t="array" aca="1" ref="L231" ca="1">IFERROR(IF(T_CALC[[#This Row],[DAY]]="","",IF(AND(T_CALC[[#This Row],[DAY]]=C_N_TRADING_DAYS,$L$1&gt;C_MAX_HIST_DT),$L$1,INDEX(_xlfn.ANCHORARRAY($C$3),T_CALC[[#This Row],[DAY]]+1,1))),NA())</f>
        <v>42783</v>
      </c>
      <c r="M231" cm="1" vm="1124">
        <f t="array" aca="1" ref="M231" ca="1">IFERROR(IF(T_CALC[[#This Row],[DAY]]="","",IF(AND(T_CALC[[#This Row],[DAY]]=C_N_TRADING_DAYS,$L$1&gt;C_MAX_HIST_DT),$M$1,INDEX(_xlfn.ANCHORARRAY($C$3),T_CALC[[#This Row],[DAY]]+1,3))),NA())</f>
        <v>64.47</v>
      </c>
      <c r="N231" cm="1" vm="1125">
        <f t="array" aca="1" ref="N231" ca="1">IFERROR(IF(T_CALC[[#This Row],[DAY]]="","",IF(AND(T_CALC[[#This Row],[DAY]]=C_N_TRADING_DAYS,$L$1&gt;C_MAX_HIST_DT),$N$1,INDEX(_xlfn.ANCHORARRAY($C$3),T_CALC[[#This Row],[DAY]]+1,4))),NA())</f>
        <v>64.69</v>
      </c>
      <c r="O231" cm="1" vm="1098">
        <f t="array" aca="1" ref="O231" ca="1">IFERROR(IF(T_CALC[[#This Row],[DAY]]="","",IF(AND(T_CALC[[#This Row],[DAY]]=C_N_TRADING_DAYS,$L$1&gt;C_MAX_HIST_DT),$O$1,INDEX(_xlfn.ANCHORARRAY($C$3),T_CALC[[#This Row],[DAY]]+1,5))),NA())</f>
        <v>64.3</v>
      </c>
      <c r="P231" cm="1" vm="1064">
        <f t="array" aca="1" ref="P231" ca="1">IFERROR(IF(T_CALC[[#This Row],[DAY]]="","",IF(AND(T_CALC[[#This Row],[DAY]]=C_N_TRADING_DAYS,$L$1&gt;C_MAX_HIST_DT),$P$1,INDEX(_xlfn.ANCHORARRAY($C$3),T_CALC[[#This Row],[DAY]]+1,6))),NA())</f>
        <v>64.62</v>
      </c>
      <c r="Q231" cm="1" vm="1123">
        <f t="array" aca="1" ref="Q231" ca="1">IFERROR(IF(T_CALC[[#This Row],[DAY]]="","",IF(AND(T_CALC[[#This Row],[DAY]]=C_N_TRADING_DAYS,$L$1&gt;C_MAX_HIST_DT),$Q$1,INDEX(_xlfn.ANCHORARRAY($C$3),T_CALC[[#This Row],[DAY]]+1,2))),NA())</f>
        <v>21248818</v>
      </c>
      <c r="R231" s="4" vm="1064">
        <f ca="1">IFERROR(IF(I_SRC="Open",T_CALC[[#This Row],[Open]],IF(I_SRC="High",T_CALC[[#This Row],[High]],IF(I_SRC="low",T_CALC[[#This Row],[Low]],IF(I_SRC="Volume",T_CALC[[#This Row],[VOLUME]],T_CALC[[#This Row],[Close]])))),"")</f>
        <v>64.62</v>
      </c>
      <c r="S231" cm="1">
        <f t="array" aca="1" ref="S231" ca="1">IF(T_CALC[[#This Row],[DAY]]="","",IF(T_CALC[[#This Row],[DAY]]&gt;=I_MA_PER,
ROUND(SUMPRODUCT(OFFSET($Y$4,0,0,I_MA_PER),OFFSET(T_CALC[[#This Row],[Value]],-(I_MA_PER-1),0,I_MA_PER))/C_DEN,2),NA()))</f>
        <v>63.61</v>
      </c>
      <c r="T231" s="4" t="str">
        <f ca="1">IF(T_CALC[[#This Row],[DAY]]="","",IF(T_CALC[[#This Row],[DAY]]&gt;=I_MA_PER,IF(AND(T_CALC[[#This Row],[Value]]&gt;T_CALC[[#This Row],[WMA]],R230&lt;=S230),"Buy",IF(AND(T_CALC[[#This Row],[Value]]&lt;T_CALC[[#This Row],[WMA]],R230&gt;=S230),"Sell","")),NA()))</f>
        <v/>
      </c>
      <c r="U231" s="4">
        <f ca="1">IFERROR(IF(T_CALC[[#This Row],[Signal]]="Buy",T_CALC[[#This Row],[Value]],-10000),-10000)</f>
        <v>-10000</v>
      </c>
      <c r="V231" s="4">
        <f ca="1">IFERROR(IF(T_CALC[[#This Row],[Signal]]="Sell",T_CALC[[#This Row],[Value]],-10000),-10000)</f>
        <v>-10000</v>
      </c>
    </row>
    <row r="232" spans="2:22" x14ac:dyDescent="0.2">
      <c r="B232" s="4">
        <v>229</v>
      </c>
      <c r="C232" vm="1126">
        <f ca="1"/>
        <v>42787</v>
      </c>
      <c r="D232" vm="1127">
        <f ca="1"/>
        <v>20655869</v>
      </c>
      <c r="E232" vm="1128">
        <f ca="1"/>
        <v>64.61</v>
      </c>
      <c r="F232" vm="1129">
        <f ca="1"/>
        <v>64.95</v>
      </c>
      <c r="G232" vm="1130">
        <f ca="1"/>
        <v>64.45</v>
      </c>
      <c r="H232" vm="1131">
        <f ca="1"/>
        <v>64.489999999999995</v>
      </c>
      <c r="K232">
        <f ca="1">IF(ROW(T_CALC[[#This Row],[DAY]])-ROW(T_CALC[[#Headers],[DAY]])&gt;C_N_TRADING_DAYS,"",ROW(T_CALC[[#This Row],[DAY]])-ROW(T_CALC[[#Headers],[DAY]]))</f>
        <v>229</v>
      </c>
      <c r="L232" s="2" cm="1" vm="1126">
        <f t="array" aca="1" ref="L232" ca="1">IFERROR(IF(T_CALC[[#This Row],[DAY]]="","",IF(AND(T_CALC[[#This Row],[DAY]]=C_N_TRADING_DAYS,$L$1&gt;C_MAX_HIST_DT),$L$1,INDEX(_xlfn.ANCHORARRAY($C$3),T_CALC[[#This Row],[DAY]]+1,1))),NA())</f>
        <v>42787</v>
      </c>
      <c r="M232" cm="1" vm="1128">
        <f t="array" aca="1" ref="M232" ca="1">IFERROR(IF(T_CALC[[#This Row],[DAY]]="","",IF(AND(T_CALC[[#This Row],[DAY]]=C_N_TRADING_DAYS,$L$1&gt;C_MAX_HIST_DT),$M$1,INDEX(_xlfn.ANCHORARRAY($C$3),T_CALC[[#This Row],[DAY]]+1,3))),NA())</f>
        <v>64.61</v>
      </c>
      <c r="N232" cm="1" vm="1129">
        <f t="array" aca="1" ref="N232" ca="1">IFERROR(IF(T_CALC[[#This Row],[DAY]]="","",IF(AND(T_CALC[[#This Row],[DAY]]=C_N_TRADING_DAYS,$L$1&gt;C_MAX_HIST_DT),$N$1,INDEX(_xlfn.ANCHORARRAY($C$3),T_CALC[[#This Row],[DAY]]+1,4))),NA())</f>
        <v>64.95</v>
      </c>
      <c r="O232" cm="1" vm="1130">
        <f t="array" aca="1" ref="O232" ca="1">IFERROR(IF(T_CALC[[#This Row],[DAY]]="","",IF(AND(T_CALC[[#This Row],[DAY]]=C_N_TRADING_DAYS,$L$1&gt;C_MAX_HIST_DT),$O$1,INDEX(_xlfn.ANCHORARRAY($C$3),T_CALC[[#This Row],[DAY]]+1,5))),NA())</f>
        <v>64.45</v>
      </c>
      <c r="P232" cm="1" vm="1131">
        <f t="array" aca="1" ref="P232" ca="1">IFERROR(IF(T_CALC[[#This Row],[DAY]]="","",IF(AND(T_CALC[[#This Row],[DAY]]=C_N_TRADING_DAYS,$L$1&gt;C_MAX_HIST_DT),$P$1,INDEX(_xlfn.ANCHORARRAY($C$3),T_CALC[[#This Row],[DAY]]+1,6))),NA())</f>
        <v>64.489999999999995</v>
      </c>
      <c r="Q232" cm="1" vm="1127">
        <f t="array" aca="1" ref="Q232" ca="1">IFERROR(IF(T_CALC[[#This Row],[DAY]]="","",IF(AND(T_CALC[[#This Row],[DAY]]=C_N_TRADING_DAYS,$L$1&gt;C_MAX_HIST_DT),$Q$1,INDEX(_xlfn.ANCHORARRAY($C$3),T_CALC[[#This Row],[DAY]]+1,2))),NA())</f>
        <v>20655869</v>
      </c>
      <c r="R232" s="4" vm="1131">
        <f ca="1">IFERROR(IF(I_SRC="Open",T_CALC[[#This Row],[Open]],IF(I_SRC="High",T_CALC[[#This Row],[High]],IF(I_SRC="low",T_CALC[[#This Row],[Low]],IF(I_SRC="Volume",T_CALC[[#This Row],[VOLUME]],T_CALC[[#This Row],[Close]])))),"")</f>
        <v>64.489999999999995</v>
      </c>
      <c r="S232" cm="1">
        <f t="array" aca="1" ref="S232" ca="1">IF(T_CALC[[#This Row],[DAY]]="","",IF(T_CALC[[#This Row],[DAY]]&gt;=I_MA_PER,
ROUND(SUMPRODUCT(OFFSET($Y$4,0,0,I_MA_PER),OFFSET(T_CALC[[#This Row],[Value]],-(I_MA_PER-1),0,I_MA_PER))/C_DEN,2),NA()))</f>
        <v>63.66</v>
      </c>
      <c r="T232" s="4" t="str">
        <f ca="1">IF(T_CALC[[#This Row],[DAY]]="","",IF(T_CALC[[#This Row],[DAY]]&gt;=I_MA_PER,IF(AND(T_CALC[[#This Row],[Value]]&gt;T_CALC[[#This Row],[WMA]],R231&lt;=S231),"Buy",IF(AND(T_CALC[[#This Row],[Value]]&lt;T_CALC[[#This Row],[WMA]],R231&gt;=S231),"Sell","")),NA()))</f>
        <v/>
      </c>
      <c r="U232" s="4">
        <f ca="1">IFERROR(IF(T_CALC[[#This Row],[Signal]]="Buy",T_CALC[[#This Row],[Value]],-10000),-10000)</f>
        <v>-10000</v>
      </c>
      <c r="V232" s="4">
        <f ca="1">IFERROR(IF(T_CALC[[#This Row],[Signal]]="Sell",T_CALC[[#This Row],[Value]],-10000),-10000)</f>
        <v>-10000</v>
      </c>
    </row>
    <row r="233" spans="2:22" x14ac:dyDescent="0.2">
      <c r="B233">
        <v>230</v>
      </c>
      <c r="C233" vm="1132">
        <f ca="1"/>
        <v>42788</v>
      </c>
      <c r="D233" vm="1133">
        <f ca="1"/>
        <v>19292651</v>
      </c>
      <c r="E233" vm="1134">
        <f ca="1"/>
        <v>64.33</v>
      </c>
      <c r="F233" vm="1135">
        <f ca="1"/>
        <v>64.39</v>
      </c>
      <c r="G233" vm="1136">
        <f ca="1"/>
        <v>64.05</v>
      </c>
      <c r="H233" vm="1137">
        <f ca="1"/>
        <v>64.36</v>
      </c>
      <c r="K233">
        <f ca="1">IF(ROW(T_CALC[[#This Row],[DAY]])-ROW(T_CALC[[#Headers],[DAY]])&gt;C_N_TRADING_DAYS,"",ROW(T_CALC[[#This Row],[DAY]])-ROW(T_CALC[[#Headers],[DAY]]))</f>
        <v>230</v>
      </c>
      <c r="L233" s="2" cm="1" vm="1132">
        <f t="array" aca="1" ref="L233" ca="1">IFERROR(IF(T_CALC[[#This Row],[DAY]]="","",IF(AND(T_CALC[[#This Row],[DAY]]=C_N_TRADING_DAYS,$L$1&gt;C_MAX_HIST_DT),$L$1,INDEX(_xlfn.ANCHORARRAY($C$3),T_CALC[[#This Row],[DAY]]+1,1))),NA())</f>
        <v>42788</v>
      </c>
      <c r="M233" cm="1" vm="1134">
        <f t="array" aca="1" ref="M233" ca="1">IFERROR(IF(T_CALC[[#This Row],[DAY]]="","",IF(AND(T_CALC[[#This Row],[DAY]]=C_N_TRADING_DAYS,$L$1&gt;C_MAX_HIST_DT),$M$1,INDEX(_xlfn.ANCHORARRAY($C$3),T_CALC[[#This Row],[DAY]]+1,3))),NA())</f>
        <v>64.33</v>
      </c>
      <c r="N233" cm="1" vm="1135">
        <f t="array" aca="1" ref="N233" ca="1">IFERROR(IF(T_CALC[[#This Row],[DAY]]="","",IF(AND(T_CALC[[#This Row],[DAY]]=C_N_TRADING_DAYS,$L$1&gt;C_MAX_HIST_DT),$N$1,INDEX(_xlfn.ANCHORARRAY($C$3),T_CALC[[#This Row],[DAY]]+1,4))),NA())</f>
        <v>64.39</v>
      </c>
      <c r="O233" cm="1" vm="1136">
        <f t="array" aca="1" ref="O233" ca="1">IFERROR(IF(T_CALC[[#This Row],[DAY]]="","",IF(AND(T_CALC[[#This Row],[DAY]]=C_N_TRADING_DAYS,$L$1&gt;C_MAX_HIST_DT),$O$1,INDEX(_xlfn.ANCHORARRAY($C$3),T_CALC[[#This Row],[DAY]]+1,5))),NA())</f>
        <v>64.05</v>
      </c>
      <c r="P233" cm="1" vm="1137">
        <f t="array" aca="1" ref="P233" ca="1">IFERROR(IF(T_CALC[[#This Row],[DAY]]="","",IF(AND(T_CALC[[#This Row],[DAY]]=C_N_TRADING_DAYS,$L$1&gt;C_MAX_HIST_DT),$P$1,INDEX(_xlfn.ANCHORARRAY($C$3),T_CALC[[#This Row],[DAY]]+1,6))),NA())</f>
        <v>64.36</v>
      </c>
      <c r="Q233" cm="1" vm="1133">
        <f t="array" aca="1" ref="Q233" ca="1">IFERROR(IF(T_CALC[[#This Row],[DAY]]="","",IF(AND(T_CALC[[#This Row],[DAY]]=C_N_TRADING_DAYS,$L$1&gt;C_MAX_HIST_DT),$Q$1,INDEX(_xlfn.ANCHORARRAY($C$3),T_CALC[[#This Row],[DAY]]+1,2))),NA())</f>
        <v>19292651</v>
      </c>
      <c r="R233" s="4" vm="1137">
        <f ca="1">IFERROR(IF(I_SRC="Open",T_CALC[[#This Row],[Open]],IF(I_SRC="High",T_CALC[[#This Row],[High]],IF(I_SRC="low",T_CALC[[#This Row],[Low]],IF(I_SRC="Volume",T_CALC[[#This Row],[VOLUME]],T_CALC[[#This Row],[Close]])))),"")</f>
        <v>64.36</v>
      </c>
      <c r="S233" cm="1">
        <f t="array" aca="1" ref="S233" ca="1">IF(T_CALC[[#This Row],[DAY]]="","",IF(T_CALC[[#This Row],[DAY]]&gt;=I_MA_PER,
ROUND(SUMPRODUCT(OFFSET($Y$4,0,0,I_MA_PER),OFFSET(T_CALC[[#This Row],[Value]],-(I_MA_PER-1),0,I_MA_PER))/C_DEN,2),NA()))</f>
        <v>63.7</v>
      </c>
      <c r="T233" s="4" t="str">
        <f ca="1">IF(T_CALC[[#This Row],[DAY]]="","",IF(T_CALC[[#This Row],[DAY]]&gt;=I_MA_PER,IF(AND(T_CALC[[#This Row],[Value]]&gt;T_CALC[[#This Row],[WMA]],R232&lt;=S232),"Buy",IF(AND(T_CALC[[#This Row],[Value]]&lt;T_CALC[[#This Row],[WMA]],R232&gt;=S232),"Sell","")),NA()))</f>
        <v/>
      </c>
      <c r="U233" s="4">
        <f ca="1">IFERROR(IF(T_CALC[[#This Row],[Signal]]="Buy",T_CALC[[#This Row],[Value]],-10000),-10000)</f>
        <v>-10000</v>
      </c>
      <c r="V233" s="4">
        <f ca="1">IFERROR(IF(T_CALC[[#This Row],[Signal]]="Sell",T_CALC[[#This Row],[Value]],-10000),-10000)</f>
        <v>-10000</v>
      </c>
    </row>
    <row r="234" spans="2:22" x14ac:dyDescent="0.2">
      <c r="B234">
        <v>231</v>
      </c>
      <c r="C234" vm="1138">
        <f ca="1"/>
        <v>42789</v>
      </c>
      <c r="D234" vm="1139">
        <f ca="1"/>
        <v>20273128</v>
      </c>
      <c r="E234" vm="1140">
        <f ca="1"/>
        <v>64.42</v>
      </c>
      <c r="F234" vm="1141">
        <f ca="1"/>
        <v>64.728499999999997</v>
      </c>
      <c r="G234" vm="1142">
        <f ca="1"/>
        <v>64.194999999999993</v>
      </c>
      <c r="H234" vm="1064">
        <f ca="1"/>
        <v>64.62</v>
      </c>
      <c r="K234">
        <f ca="1">IF(ROW(T_CALC[[#This Row],[DAY]])-ROW(T_CALC[[#Headers],[DAY]])&gt;C_N_TRADING_DAYS,"",ROW(T_CALC[[#This Row],[DAY]])-ROW(T_CALC[[#Headers],[DAY]]))</f>
        <v>231</v>
      </c>
      <c r="L234" s="2" cm="1" vm="1138">
        <f t="array" aca="1" ref="L234" ca="1">IFERROR(IF(T_CALC[[#This Row],[DAY]]="","",IF(AND(T_CALC[[#This Row],[DAY]]=C_N_TRADING_DAYS,$L$1&gt;C_MAX_HIST_DT),$L$1,INDEX(_xlfn.ANCHORARRAY($C$3),T_CALC[[#This Row],[DAY]]+1,1))),NA())</f>
        <v>42789</v>
      </c>
      <c r="M234" cm="1" vm="1140">
        <f t="array" aca="1" ref="M234" ca="1">IFERROR(IF(T_CALC[[#This Row],[DAY]]="","",IF(AND(T_CALC[[#This Row],[DAY]]=C_N_TRADING_DAYS,$L$1&gt;C_MAX_HIST_DT),$M$1,INDEX(_xlfn.ANCHORARRAY($C$3),T_CALC[[#This Row],[DAY]]+1,3))),NA())</f>
        <v>64.42</v>
      </c>
      <c r="N234" cm="1" vm="1141">
        <f t="array" aca="1" ref="N234" ca="1">IFERROR(IF(T_CALC[[#This Row],[DAY]]="","",IF(AND(T_CALC[[#This Row],[DAY]]=C_N_TRADING_DAYS,$L$1&gt;C_MAX_HIST_DT),$N$1,INDEX(_xlfn.ANCHORARRAY($C$3),T_CALC[[#This Row],[DAY]]+1,4))),NA())</f>
        <v>64.728499999999997</v>
      </c>
      <c r="O234" cm="1" vm="1142">
        <f t="array" aca="1" ref="O234" ca="1">IFERROR(IF(T_CALC[[#This Row],[DAY]]="","",IF(AND(T_CALC[[#This Row],[DAY]]=C_N_TRADING_DAYS,$L$1&gt;C_MAX_HIST_DT),$O$1,INDEX(_xlfn.ANCHORARRAY($C$3),T_CALC[[#This Row],[DAY]]+1,5))),NA())</f>
        <v>64.194999999999993</v>
      </c>
      <c r="P234" cm="1" vm="1064">
        <f t="array" aca="1" ref="P234" ca="1">IFERROR(IF(T_CALC[[#This Row],[DAY]]="","",IF(AND(T_CALC[[#This Row],[DAY]]=C_N_TRADING_DAYS,$L$1&gt;C_MAX_HIST_DT),$P$1,INDEX(_xlfn.ANCHORARRAY($C$3),T_CALC[[#This Row],[DAY]]+1,6))),NA())</f>
        <v>64.62</v>
      </c>
      <c r="Q234" cm="1" vm="1139">
        <f t="array" aca="1" ref="Q234" ca="1">IFERROR(IF(T_CALC[[#This Row],[DAY]]="","",IF(AND(T_CALC[[#This Row],[DAY]]=C_N_TRADING_DAYS,$L$1&gt;C_MAX_HIST_DT),$Q$1,INDEX(_xlfn.ANCHORARRAY($C$3),T_CALC[[#This Row],[DAY]]+1,2))),NA())</f>
        <v>20273128</v>
      </c>
      <c r="R234" s="4" vm="1064">
        <f ca="1">IFERROR(IF(I_SRC="Open",T_CALC[[#This Row],[Open]],IF(I_SRC="High",T_CALC[[#This Row],[High]],IF(I_SRC="low",T_CALC[[#This Row],[Low]],IF(I_SRC="Volume",T_CALC[[#This Row],[VOLUME]],T_CALC[[#This Row],[Close]])))),"")</f>
        <v>64.62</v>
      </c>
      <c r="S234" cm="1">
        <f t="array" aca="1" ref="S234" ca="1">IF(T_CALC[[#This Row],[DAY]]="","",IF(T_CALC[[#This Row],[DAY]]&gt;=I_MA_PER,
ROUND(SUMPRODUCT(OFFSET($Y$4,0,0,I_MA_PER),OFFSET(T_CALC[[#This Row],[Value]],-(I_MA_PER-1),0,I_MA_PER))/C_DEN,2),NA()))</f>
        <v>63.75</v>
      </c>
      <c r="T234" s="4" t="str">
        <f ca="1">IF(T_CALC[[#This Row],[DAY]]="","",IF(T_CALC[[#This Row],[DAY]]&gt;=I_MA_PER,IF(AND(T_CALC[[#This Row],[Value]]&gt;T_CALC[[#This Row],[WMA]],R233&lt;=S233),"Buy",IF(AND(T_CALC[[#This Row],[Value]]&lt;T_CALC[[#This Row],[WMA]],R233&gt;=S233),"Sell","")),NA()))</f>
        <v/>
      </c>
      <c r="U234" s="4">
        <f ca="1">IFERROR(IF(T_CALC[[#This Row],[Signal]]="Buy",T_CALC[[#This Row],[Value]],-10000),-10000)</f>
        <v>-10000</v>
      </c>
      <c r="V234" s="4">
        <f ca="1">IFERROR(IF(T_CALC[[#This Row],[Signal]]="Sell",T_CALC[[#This Row],[Value]],-10000),-10000)</f>
        <v>-10000</v>
      </c>
    </row>
    <row r="235" spans="2:22" x14ac:dyDescent="0.2">
      <c r="B235" s="4">
        <v>232</v>
      </c>
      <c r="C235" vm="1143">
        <f ca="1"/>
        <v>42790</v>
      </c>
      <c r="D235" vm="1144">
        <f ca="1"/>
        <v>21796800</v>
      </c>
      <c r="E235" vm="1115">
        <f ca="1"/>
        <v>64.53</v>
      </c>
      <c r="F235" vm="1053">
        <f ca="1"/>
        <v>64.8</v>
      </c>
      <c r="G235" vm="1145">
        <f ca="1"/>
        <v>64.135000000000005</v>
      </c>
      <c r="H235" vm="1064">
        <f ca="1"/>
        <v>64.62</v>
      </c>
      <c r="K235">
        <f ca="1">IF(ROW(T_CALC[[#This Row],[DAY]])-ROW(T_CALC[[#Headers],[DAY]])&gt;C_N_TRADING_DAYS,"",ROW(T_CALC[[#This Row],[DAY]])-ROW(T_CALC[[#Headers],[DAY]]))</f>
        <v>232</v>
      </c>
      <c r="L235" s="2" cm="1" vm="1143">
        <f t="array" aca="1" ref="L235" ca="1">IFERROR(IF(T_CALC[[#This Row],[DAY]]="","",IF(AND(T_CALC[[#This Row],[DAY]]=C_N_TRADING_DAYS,$L$1&gt;C_MAX_HIST_DT),$L$1,INDEX(_xlfn.ANCHORARRAY($C$3),T_CALC[[#This Row],[DAY]]+1,1))),NA())</f>
        <v>42790</v>
      </c>
      <c r="M235" cm="1" vm="1115">
        <f t="array" aca="1" ref="M235" ca="1">IFERROR(IF(T_CALC[[#This Row],[DAY]]="","",IF(AND(T_CALC[[#This Row],[DAY]]=C_N_TRADING_DAYS,$L$1&gt;C_MAX_HIST_DT),$M$1,INDEX(_xlfn.ANCHORARRAY($C$3),T_CALC[[#This Row],[DAY]]+1,3))),NA())</f>
        <v>64.53</v>
      </c>
      <c r="N235" cm="1" vm="1053">
        <f t="array" aca="1" ref="N235" ca="1">IFERROR(IF(T_CALC[[#This Row],[DAY]]="","",IF(AND(T_CALC[[#This Row],[DAY]]=C_N_TRADING_DAYS,$L$1&gt;C_MAX_HIST_DT),$N$1,INDEX(_xlfn.ANCHORARRAY($C$3),T_CALC[[#This Row],[DAY]]+1,4))),NA())</f>
        <v>64.8</v>
      </c>
      <c r="O235" cm="1" vm="1145">
        <f t="array" aca="1" ref="O235" ca="1">IFERROR(IF(T_CALC[[#This Row],[DAY]]="","",IF(AND(T_CALC[[#This Row],[DAY]]=C_N_TRADING_DAYS,$L$1&gt;C_MAX_HIST_DT),$O$1,INDEX(_xlfn.ANCHORARRAY($C$3),T_CALC[[#This Row],[DAY]]+1,5))),NA())</f>
        <v>64.135000000000005</v>
      </c>
      <c r="P235" cm="1" vm="1064">
        <f t="array" aca="1" ref="P235" ca="1">IFERROR(IF(T_CALC[[#This Row],[DAY]]="","",IF(AND(T_CALC[[#This Row],[DAY]]=C_N_TRADING_DAYS,$L$1&gt;C_MAX_HIST_DT),$P$1,INDEX(_xlfn.ANCHORARRAY($C$3),T_CALC[[#This Row],[DAY]]+1,6))),NA())</f>
        <v>64.62</v>
      </c>
      <c r="Q235" cm="1" vm="1144">
        <f t="array" aca="1" ref="Q235" ca="1">IFERROR(IF(T_CALC[[#This Row],[DAY]]="","",IF(AND(T_CALC[[#This Row],[DAY]]=C_N_TRADING_DAYS,$L$1&gt;C_MAX_HIST_DT),$Q$1,INDEX(_xlfn.ANCHORARRAY($C$3),T_CALC[[#This Row],[DAY]]+1,2))),NA())</f>
        <v>21796800</v>
      </c>
      <c r="R235" s="4" vm="1064">
        <f ca="1">IFERROR(IF(I_SRC="Open",T_CALC[[#This Row],[Open]],IF(I_SRC="High",T_CALC[[#This Row],[High]],IF(I_SRC="low",T_CALC[[#This Row],[Low]],IF(I_SRC="Volume",T_CALC[[#This Row],[VOLUME]],T_CALC[[#This Row],[Close]])))),"")</f>
        <v>64.62</v>
      </c>
      <c r="S235" cm="1">
        <f t="array" aca="1" ref="S235" ca="1">IF(T_CALC[[#This Row],[DAY]]="","",IF(T_CALC[[#This Row],[DAY]]&gt;=I_MA_PER,
ROUND(SUMPRODUCT(OFFSET($Y$4,0,0,I_MA_PER),OFFSET(T_CALC[[#This Row],[Value]],-(I_MA_PER-1),0,I_MA_PER))/C_DEN,2),NA()))</f>
        <v>63.79</v>
      </c>
      <c r="T235" s="4" t="str">
        <f ca="1">IF(T_CALC[[#This Row],[DAY]]="","",IF(T_CALC[[#This Row],[DAY]]&gt;=I_MA_PER,IF(AND(T_CALC[[#This Row],[Value]]&gt;T_CALC[[#This Row],[WMA]],R234&lt;=S234),"Buy",IF(AND(T_CALC[[#This Row],[Value]]&lt;T_CALC[[#This Row],[WMA]],R234&gt;=S234),"Sell","")),NA()))</f>
        <v/>
      </c>
      <c r="U235" s="4">
        <f ca="1">IFERROR(IF(T_CALC[[#This Row],[Signal]]="Buy",T_CALC[[#This Row],[Value]],-10000),-10000)</f>
        <v>-10000</v>
      </c>
      <c r="V235" s="4">
        <f ca="1">IFERROR(IF(T_CALC[[#This Row],[Signal]]="Sell",T_CALC[[#This Row],[Value]],-10000),-10000)</f>
        <v>-10000</v>
      </c>
    </row>
    <row r="236" spans="2:22" x14ac:dyDescent="0.2">
      <c r="B236">
        <v>233</v>
      </c>
      <c r="C236" vm="1146">
        <f ca="1"/>
        <v>42793</v>
      </c>
      <c r="D236" vm="1147">
        <f ca="1"/>
        <v>15871507</v>
      </c>
      <c r="E236" vm="1148">
        <f ca="1"/>
        <v>64.540000000000006</v>
      </c>
      <c r="F236" vm="1148">
        <f ca="1"/>
        <v>64.540000000000006</v>
      </c>
      <c r="G236" vm="1149">
        <f ca="1"/>
        <v>64.045000000000002</v>
      </c>
      <c r="H236" vm="1150">
        <f ca="1"/>
        <v>64.23</v>
      </c>
      <c r="K236">
        <f ca="1">IF(ROW(T_CALC[[#This Row],[DAY]])-ROW(T_CALC[[#Headers],[DAY]])&gt;C_N_TRADING_DAYS,"",ROW(T_CALC[[#This Row],[DAY]])-ROW(T_CALC[[#Headers],[DAY]]))</f>
        <v>233</v>
      </c>
      <c r="L236" s="2" cm="1" vm="1146">
        <f t="array" aca="1" ref="L236" ca="1">IFERROR(IF(T_CALC[[#This Row],[DAY]]="","",IF(AND(T_CALC[[#This Row],[DAY]]=C_N_TRADING_DAYS,$L$1&gt;C_MAX_HIST_DT),$L$1,INDEX(_xlfn.ANCHORARRAY($C$3),T_CALC[[#This Row],[DAY]]+1,1))),NA())</f>
        <v>42793</v>
      </c>
      <c r="M236" cm="1" vm="1148">
        <f t="array" aca="1" ref="M236" ca="1">IFERROR(IF(T_CALC[[#This Row],[DAY]]="","",IF(AND(T_CALC[[#This Row],[DAY]]=C_N_TRADING_DAYS,$L$1&gt;C_MAX_HIST_DT),$M$1,INDEX(_xlfn.ANCHORARRAY($C$3),T_CALC[[#This Row],[DAY]]+1,3))),NA())</f>
        <v>64.540000000000006</v>
      </c>
      <c r="N236" cm="1" vm="1148">
        <f t="array" aca="1" ref="N236" ca="1">IFERROR(IF(T_CALC[[#This Row],[DAY]]="","",IF(AND(T_CALC[[#This Row],[DAY]]=C_N_TRADING_DAYS,$L$1&gt;C_MAX_HIST_DT),$N$1,INDEX(_xlfn.ANCHORARRAY($C$3),T_CALC[[#This Row],[DAY]]+1,4))),NA())</f>
        <v>64.540000000000006</v>
      </c>
      <c r="O236" cm="1" vm="1149">
        <f t="array" aca="1" ref="O236" ca="1">IFERROR(IF(T_CALC[[#This Row],[DAY]]="","",IF(AND(T_CALC[[#This Row],[DAY]]=C_N_TRADING_DAYS,$L$1&gt;C_MAX_HIST_DT),$O$1,INDEX(_xlfn.ANCHORARRAY($C$3),T_CALC[[#This Row],[DAY]]+1,5))),NA())</f>
        <v>64.045000000000002</v>
      </c>
      <c r="P236" cm="1" vm="1150">
        <f t="array" aca="1" ref="P236" ca="1">IFERROR(IF(T_CALC[[#This Row],[DAY]]="","",IF(AND(T_CALC[[#This Row],[DAY]]=C_N_TRADING_DAYS,$L$1&gt;C_MAX_HIST_DT),$P$1,INDEX(_xlfn.ANCHORARRAY($C$3),T_CALC[[#This Row],[DAY]]+1,6))),NA())</f>
        <v>64.23</v>
      </c>
      <c r="Q236" cm="1" vm="1147">
        <f t="array" aca="1" ref="Q236" ca="1">IFERROR(IF(T_CALC[[#This Row],[DAY]]="","",IF(AND(T_CALC[[#This Row],[DAY]]=C_N_TRADING_DAYS,$L$1&gt;C_MAX_HIST_DT),$Q$1,INDEX(_xlfn.ANCHORARRAY($C$3),T_CALC[[#This Row],[DAY]]+1,2))),NA())</f>
        <v>15871507</v>
      </c>
      <c r="R236" s="4" vm="1150">
        <f ca="1">IFERROR(IF(I_SRC="Open",T_CALC[[#This Row],[Open]],IF(I_SRC="High",T_CALC[[#This Row],[High]],IF(I_SRC="low",T_CALC[[#This Row],[Low]],IF(I_SRC="Volume",T_CALC[[#This Row],[VOLUME]],T_CALC[[#This Row],[Close]])))),"")</f>
        <v>64.23</v>
      </c>
      <c r="S236" cm="1">
        <f t="array" aca="1" ref="S236" ca="1">IF(T_CALC[[#This Row],[DAY]]="","",IF(T_CALC[[#This Row],[DAY]]&gt;=I_MA_PER,
ROUND(SUMPRODUCT(OFFSET($Y$4,0,0,I_MA_PER),OFFSET(T_CALC[[#This Row],[Value]],-(I_MA_PER-1),0,I_MA_PER))/C_DEN,2),NA()))</f>
        <v>63.82</v>
      </c>
      <c r="T236" s="4" t="str">
        <f ca="1">IF(T_CALC[[#This Row],[DAY]]="","",IF(T_CALC[[#This Row],[DAY]]&gt;=I_MA_PER,IF(AND(T_CALC[[#This Row],[Value]]&gt;T_CALC[[#This Row],[WMA]],R235&lt;=S235),"Buy",IF(AND(T_CALC[[#This Row],[Value]]&lt;T_CALC[[#This Row],[WMA]],R235&gt;=S235),"Sell","")),NA()))</f>
        <v/>
      </c>
      <c r="U236" s="4">
        <f ca="1">IFERROR(IF(T_CALC[[#This Row],[Signal]]="Buy",T_CALC[[#This Row],[Value]],-10000),-10000)</f>
        <v>-10000</v>
      </c>
      <c r="V236" s="4">
        <f ca="1">IFERROR(IF(T_CALC[[#This Row],[Signal]]="Sell",T_CALC[[#This Row],[Value]],-10000),-10000)</f>
        <v>-10000</v>
      </c>
    </row>
    <row r="237" spans="2:22" x14ac:dyDescent="0.2">
      <c r="B237">
        <v>234</v>
      </c>
      <c r="C237" vm="1151">
        <f ca="1"/>
        <v>42794</v>
      </c>
      <c r="D237" vm="1152">
        <f ca="1"/>
        <v>23239825</v>
      </c>
      <c r="E237" vm="1153">
        <f ca="1"/>
        <v>64.08</v>
      </c>
      <c r="F237" vm="1154">
        <f ca="1"/>
        <v>64.2</v>
      </c>
      <c r="G237" vm="1155">
        <f ca="1"/>
        <v>63.76</v>
      </c>
      <c r="H237" vm="1156">
        <f ca="1"/>
        <v>63.98</v>
      </c>
      <c r="K237">
        <f ca="1">IF(ROW(T_CALC[[#This Row],[DAY]])-ROW(T_CALC[[#Headers],[DAY]])&gt;C_N_TRADING_DAYS,"",ROW(T_CALC[[#This Row],[DAY]])-ROW(T_CALC[[#Headers],[DAY]]))</f>
        <v>234</v>
      </c>
      <c r="L237" s="2" cm="1" vm="1151">
        <f t="array" aca="1" ref="L237" ca="1">IFERROR(IF(T_CALC[[#This Row],[DAY]]="","",IF(AND(T_CALC[[#This Row],[DAY]]=C_N_TRADING_DAYS,$L$1&gt;C_MAX_HIST_DT),$L$1,INDEX(_xlfn.ANCHORARRAY($C$3),T_CALC[[#This Row],[DAY]]+1,1))),NA())</f>
        <v>42794</v>
      </c>
      <c r="M237" cm="1" vm="1153">
        <f t="array" aca="1" ref="M237" ca="1">IFERROR(IF(T_CALC[[#This Row],[DAY]]="","",IF(AND(T_CALC[[#This Row],[DAY]]=C_N_TRADING_DAYS,$L$1&gt;C_MAX_HIST_DT),$M$1,INDEX(_xlfn.ANCHORARRAY($C$3),T_CALC[[#This Row],[DAY]]+1,3))),NA())</f>
        <v>64.08</v>
      </c>
      <c r="N237" cm="1" vm="1154">
        <f t="array" aca="1" ref="N237" ca="1">IFERROR(IF(T_CALC[[#This Row],[DAY]]="","",IF(AND(T_CALC[[#This Row],[DAY]]=C_N_TRADING_DAYS,$L$1&gt;C_MAX_HIST_DT),$N$1,INDEX(_xlfn.ANCHORARRAY($C$3),T_CALC[[#This Row],[DAY]]+1,4))),NA())</f>
        <v>64.2</v>
      </c>
      <c r="O237" cm="1" vm="1155">
        <f t="array" aca="1" ref="O237" ca="1">IFERROR(IF(T_CALC[[#This Row],[DAY]]="","",IF(AND(T_CALC[[#This Row],[DAY]]=C_N_TRADING_DAYS,$L$1&gt;C_MAX_HIST_DT),$O$1,INDEX(_xlfn.ANCHORARRAY($C$3),T_CALC[[#This Row],[DAY]]+1,5))),NA())</f>
        <v>63.76</v>
      </c>
      <c r="P237" cm="1" vm="1156">
        <f t="array" aca="1" ref="P237" ca="1">IFERROR(IF(T_CALC[[#This Row],[DAY]]="","",IF(AND(T_CALC[[#This Row],[DAY]]=C_N_TRADING_DAYS,$L$1&gt;C_MAX_HIST_DT),$P$1,INDEX(_xlfn.ANCHORARRAY($C$3),T_CALC[[#This Row],[DAY]]+1,6))),NA())</f>
        <v>63.98</v>
      </c>
      <c r="Q237" cm="1" vm="1152">
        <f t="array" aca="1" ref="Q237" ca="1">IFERROR(IF(T_CALC[[#This Row],[DAY]]="","",IF(AND(T_CALC[[#This Row],[DAY]]=C_N_TRADING_DAYS,$L$1&gt;C_MAX_HIST_DT),$Q$1,INDEX(_xlfn.ANCHORARRAY($C$3),T_CALC[[#This Row],[DAY]]+1,2))),NA())</f>
        <v>23239825</v>
      </c>
      <c r="R237" s="4" vm="1156">
        <f ca="1">IFERROR(IF(I_SRC="Open",T_CALC[[#This Row],[Open]],IF(I_SRC="High",T_CALC[[#This Row],[High]],IF(I_SRC="low",T_CALC[[#This Row],[Low]],IF(I_SRC="Volume",T_CALC[[#This Row],[VOLUME]],T_CALC[[#This Row],[Close]])))),"")</f>
        <v>63.98</v>
      </c>
      <c r="S237" cm="1">
        <f t="array" aca="1" ref="S237" ca="1">IF(T_CALC[[#This Row],[DAY]]="","",IF(T_CALC[[#This Row],[DAY]]&gt;=I_MA_PER,
ROUND(SUMPRODUCT(OFFSET($Y$4,0,0,I_MA_PER),OFFSET(T_CALC[[#This Row],[Value]],-(I_MA_PER-1),0,I_MA_PER))/C_DEN,2),NA()))</f>
        <v>63.84</v>
      </c>
      <c r="T237" s="4" t="str">
        <f ca="1">IF(T_CALC[[#This Row],[DAY]]="","",IF(T_CALC[[#This Row],[DAY]]&gt;=I_MA_PER,IF(AND(T_CALC[[#This Row],[Value]]&gt;T_CALC[[#This Row],[WMA]],R236&lt;=S236),"Buy",IF(AND(T_CALC[[#This Row],[Value]]&lt;T_CALC[[#This Row],[WMA]],R236&gt;=S236),"Sell","")),NA()))</f>
        <v/>
      </c>
      <c r="U237" s="4">
        <f ca="1">IFERROR(IF(T_CALC[[#This Row],[Signal]]="Buy",T_CALC[[#This Row],[Value]],-10000),-10000)</f>
        <v>-10000</v>
      </c>
      <c r="V237" s="4">
        <f ca="1">IFERROR(IF(T_CALC[[#This Row],[Signal]]="Sell",T_CALC[[#This Row],[Value]],-10000),-10000)</f>
        <v>-10000</v>
      </c>
    </row>
    <row r="238" spans="2:22" x14ac:dyDescent="0.2">
      <c r="B238" s="4">
        <v>235</v>
      </c>
      <c r="C238" vm="1157">
        <f ca="1"/>
        <v>42795</v>
      </c>
      <c r="D238" vm="1158">
        <f ca="1"/>
        <v>26937459</v>
      </c>
      <c r="E238" vm="1104">
        <f ca="1"/>
        <v>64.13</v>
      </c>
      <c r="F238" vm="1159">
        <f ca="1"/>
        <v>64.989999999999995</v>
      </c>
      <c r="G238" vm="1160">
        <f ca="1"/>
        <v>64.021799999999999</v>
      </c>
      <c r="H238" vm="1161">
        <f ca="1"/>
        <v>64.94</v>
      </c>
      <c r="K238">
        <f ca="1">IF(ROW(T_CALC[[#This Row],[DAY]])-ROW(T_CALC[[#Headers],[DAY]])&gt;C_N_TRADING_DAYS,"",ROW(T_CALC[[#This Row],[DAY]])-ROW(T_CALC[[#Headers],[DAY]]))</f>
        <v>235</v>
      </c>
      <c r="L238" s="2" cm="1" vm="1157">
        <f t="array" aca="1" ref="L238" ca="1">IFERROR(IF(T_CALC[[#This Row],[DAY]]="","",IF(AND(T_CALC[[#This Row],[DAY]]=C_N_TRADING_DAYS,$L$1&gt;C_MAX_HIST_DT),$L$1,INDEX(_xlfn.ANCHORARRAY($C$3),T_CALC[[#This Row],[DAY]]+1,1))),NA())</f>
        <v>42795</v>
      </c>
      <c r="M238" cm="1" vm="1104">
        <f t="array" aca="1" ref="M238" ca="1">IFERROR(IF(T_CALC[[#This Row],[DAY]]="","",IF(AND(T_CALC[[#This Row],[DAY]]=C_N_TRADING_DAYS,$L$1&gt;C_MAX_HIST_DT),$M$1,INDEX(_xlfn.ANCHORARRAY($C$3),T_CALC[[#This Row],[DAY]]+1,3))),NA())</f>
        <v>64.13</v>
      </c>
      <c r="N238" cm="1" vm="1159">
        <f t="array" aca="1" ref="N238" ca="1">IFERROR(IF(T_CALC[[#This Row],[DAY]]="","",IF(AND(T_CALC[[#This Row],[DAY]]=C_N_TRADING_DAYS,$L$1&gt;C_MAX_HIST_DT),$N$1,INDEX(_xlfn.ANCHORARRAY($C$3),T_CALC[[#This Row],[DAY]]+1,4))),NA())</f>
        <v>64.989999999999995</v>
      </c>
      <c r="O238" cm="1" vm="1160">
        <f t="array" aca="1" ref="O238" ca="1">IFERROR(IF(T_CALC[[#This Row],[DAY]]="","",IF(AND(T_CALC[[#This Row],[DAY]]=C_N_TRADING_DAYS,$L$1&gt;C_MAX_HIST_DT),$O$1,INDEX(_xlfn.ANCHORARRAY($C$3),T_CALC[[#This Row],[DAY]]+1,5))),NA())</f>
        <v>64.021799999999999</v>
      </c>
      <c r="P238" cm="1" vm="1161">
        <f t="array" aca="1" ref="P238" ca="1">IFERROR(IF(T_CALC[[#This Row],[DAY]]="","",IF(AND(T_CALC[[#This Row],[DAY]]=C_N_TRADING_DAYS,$L$1&gt;C_MAX_HIST_DT),$P$1,INDEX(_xlfn.ANCHORARRAY($C$3),T_CALC[[#This Row],[DAY]]+1,6))),NA())</f>
        <v>64.94</v>
      </c>
      <c r="Q238" cm="1" vm="1158">
        <f t="array" aca="1" ref="Q238" ca="1">IFERROR(IF(T_CALC[[#This Row],[DAY]]="","",IF(AND(T_CALC[[#This Row],[DAY]]=C_N_TRADING_DAYS,$L$1&gt;C_MAX_HIST_DT),$Q$1,INDEX(_xlfn.ANCHORARRAY($C$3),T_CALC[[#This Row],[DAY]]+1,2))),NA())</f>
        <v>26937459</v>
      </c>
      <c r="R238" s="4" vm="1161">
        <f ca="1">IFERROR(IF(I_SRC="Open",T_CALC[[#This Row],[Open]],IF(I_SRC="High",T_CALC[[#This Row],[High]],IF(I_SRC="low",T_CALC[[#This Row],[Low]],IF(I_SRC="Volume",T_CALC[[#This Row],[VOLUME]],T_CALC[[#This Row],[Close]])))),"")</f>
        <v>64.94</v>
      </c>
      <c r="S238" cm="1">
        <f t="array" aca="1" ref="S238" ca="1">IF(T_CALC[[#This Row],[DAY]]="","",IF(T_CALC[[#This Row],[DAY]]&gt;=I_MA_PER,
ROUND(SUMPRODUCT(OFFSET($Y$4,0,0,I_MA_PER),OFFSET(T_CALC[[#This Row],[Value]],-(I_MA_PER-1),0,I_MA_PER))/C_DEN,2),NA()))</f>
        <v>63.9</v>
      </c>
      <c r="T238" s="4" t="str">
        <f ca="1">IF(T_CALC[[#This Row],[DAY]]="","",IF(T_CALC[[#This Row],[DAY]]&gt;=I_MA_PER,IF(AND(T_CALC[[#This Row],[Value]]&gt;T_CALC[[#This Row],[WMA]],R237&lt;=S237),"Buy",IF(AND(T_CALC[[#This Row],[Value]]&lt;T_CALC[[#This Row],[WMA]],R237&gt;=S237),"Sell","")),NA()))</f>
        <v/>
      </c>
      <c r="U238" s="4">
        <f ca="1">IFERROR(IF(T_CALC[[#This Row],[Signal]]="Buy",T_CALC[[#This Row],[Value]],-10000),-10000)</f>
        <v>-10000</v>
      </c>
      <c r="V238" s="4">
        <f ca="1">IFERROR(IF(T_CALC[[#This Row],[Signal]]="Sell",T_CALC[[#This Row],[Value]],-10000),-10000)</f>
        <v>-10000</v>
      </c>
    </row>
    <row r="239" spans="2:22" x14ac:dyDescent="0.2">
      <c r="B239">
        <v>236</v>
      </c>
      <c r="C239" vm="1162">
        <f ca="1"/>
        <v>42796</v>
      </c>
      <c r="D239" vm="1163">
        <f ca="1"/>
        <v>24539597</v>
      </c>
      <c r="E239" vm="1125">
        <f ca="1"/>
        <v>64.69</v>
      </c>
      <c r="F239" vm="1164">
        <f ca="1"/>
        <v>64.75</v>
      </c>
      <c r="G239" vm="1165">
        <f ca="1"/>
        <v>63.88</v>
      </c>
      <c r="H239" vm="1166">
        <f ca="1"/>
        <v>64.010000000000005</v>
      </c>
      <c r="K239">
        <f ca="1">IF(ROW(T_CALC[[#This Row],[DAY]])-ROW(T_CALC[[#Headers],[DAY]])&gt;C_N_TRADING_DAYS,"",ROW(T_CALC[[#This Row],[DAY]])-ROW(T_CALC[[#Headers],[DAY]]))</f>
        <v>236</v>
      </c>
      <c r="L239" s="2" cm="1" vm="1162">
        <f t="array" aca="1" ref="L239" ca="1">IFERROR(IF(T_CALC[[#This Row],[DAY]]="","",IF(AND(T_CALC[[#This Row],[DAY]]=C_N_TRADING_DAYS,$L$1&gt;C_MAX_HIST_DT),$L$1,INDEX(_xlfn.ANCHORARRAY($C$3),T_CALC[[#This Row],[DAY]]+1,1))),NA())</f>
        <v>42796</v>
      </c>
      <c r="M239" cm="1" vm="1125">
        <f t="array" aca="1" ref="M239" ca="1">IFERROR(IF(T_CALC[[#This Row],[DAY]]="","",IF(AND(T_CALC[[#This Row],[DAY]]=C_N_TRADING_DAYS,$L$1&gt;C_MAX_HIST_DT),$M$1,INDEX(_xlfn.ANCHORARRAY($C$3),T_CALC[[#This Row],[DAY]]+1,3))),NA())</f>
        <v>64.69</v>
      </c>
      <c r="N239" cm="1" vm="1164">
        <f t="array" aca="1" ref="N239" ca="1">IFERROR(IF(T_CALC[[#This Row],[DAY]]="","",IF(AND(T_CALC[[#This Row],[DAY]]=C_N_TRADING_DAYS,$L$1&gt;C_MAX_HIST_DT),$N$1,INDEX(_xlfn.ANCHORARRAY($C$3),T_CALC[[#This Row],[DAY]]+1,4))),NA())</f>
        <v>64.75</v>
      </c>
      <c r="O239" cm="1" vm="1165">
        <f t="array" aca="1" ref="O239" ca="1">IFERROR(IF(T_CALC[[#This Row],[DAY]]="","",IF(AND(T_CALC[[#This Row],[DAY]]=C_N_TRADING_DAYS,$L$1&gt;C_MAX_HIST_DT),$O$1,INDEX(_xlfn.ANCHORARRAY($C$3),T_CALC[[#This Row],[DAY]]+1,5))),NA())</f>
        <v>63.88</v>
      </c>
      <c r="P239" cm="1" vm="1166">
        <f t="array" aca="1" ref="P239" ca="1">IFERROR(IF(T_CALC[[#This Row],[DAY]]="","",IF(AND(T_CALC[[#This Row],[DAY]]=C_N_TRADING_DAYS,$L$1&gt;C_MAX_HIST_DT),$P$1,INDEX(_xlfn.ANCHORARRAY($C$3),T_CALC[[#This Row],[DAY]]+1,6))),NA())</f>
        <v>64.010000000000005</v>
      </c>
      <c r="Q239" cm="1" vm="1163">
        <f t="array" aca="1" ref="Q239" ca="1">IFERROR(IF(T_CALC[[#This Row],[DAY]]="","",IF(AND(T_CALC[[#This Row],[DAY]]=C_N_TRADING_DAYS,$L$1&gt;C_MAX_HIST_DT),$Q$1,INDEX(_xlfn.ANCHORARRAY($C$3),T_CALC[[#This Row],[DAY]]+1,2))),NA())</f>
        <v>24539597</v>
      </c>
      <c r="R239" s="4" vm="1166">
        <f ca="1">IFERROR(IF(I_SRC="Open",T_CALC[[#This Row],[Open]],IF(I_SRC="High",T_CALC[[#This Row],[High]],IF(I_SRC="low",T_CALC[[#This Row],[Low]],IF(I_SRC="Volume",T_CALC[[#This Row],[VOLUME]],T_CALC[[#This Row],[Close]])))),"")</f>
        <v>64.010000000000005</v>
      </c>
      <c r="S239" cm="1">
        <f t="array" aca="1" ref="S239" ca="1">IF(T_CALC[[#This Row],[DAY]]="","",IF(T_CALC[[#This Row],[DAY]]&gt;=I_MA_PER,
ROUND(SUMPRODUCT(OFFSET($Y$4,0,0,I_MA_PER),OFFSET(T_CALC[[#This Row],[Value]],-(I_MA_PER-1),0,I_MA_PER))/C_DEN,2),NA()))</f>
        <v>63.92</v>
      </c>
      <c r="T239" s="4" t="str">
        <f ca="1">IF(T_CALC[[#This Row],[DAY]]="","",IF(T_CALC[[#This Row],[DAY]]&gt;=I_MA_PER,IF(AND(T_CALC[[#This Row],[Value]]&gt;T_CALC[[#This Row],[WMA]],R238&lt;=S238),"Buy",IF(AND(T_CALC[[#This Row],[Value]]&lt;T_CALC[[#This Row],[WMA]],R238&gt;=S238),"Sell","")),NA()))</f>
        <v/>
      </c>
      <c r="U239" s="4">
        <f ca="1">IFERROR(IF(T_CALC[[#This Row],[Signal]]="Buy",T_CALC[[#This Row],[Value]],-10000),-10000)</f>
        <v>-10000</v>
      </c>
      <c r="V239" s="4">
        <f ca="1">IFERROR(IF(T_CALC[[#This Row],[Signal]]="Sell",T_CALC[[#This Row],[Value]],-10000),-10000)</f>
        <v>-10000</v>
      </c>
    </row>
    <row r="240" spans="2:22" x14ac:dyDescent="0.2">
      <c r="B240">
        <v>237</v>
      </c>
      <c r="C240" vm="1167">
        <f ca="1"/>
        <v>42797</v>
      </c>
      <c r="D240" vm="1168">
        <f ca="1"/>
        <v>18139405</v>
      </c>
      <c r="E240" vm="1169">
        <f ca="1"/>
        <v>63.99</v>
      </c>
      <c r="F240" vm="1170">
        <f ca="1"/>
        <v>64.28</v>
      </c>
      <c r="G240" vm="926">
        <f ca="1"/>
        <v>63.62</v>
      </c>
      <c r="H240" vm="1097">
        <f ca="1"/>
        <v>64.25</v>
      </c>
      <c r="K240">
        <f ca="1">IF(ROW(T_CALC[[#This Row],[DAY]])-ROW(T_CALC[[#Headers],[DAY]])&gt;C_N_TRADING_DAYS,"",ROW(T_CALC[[#This Row],[DAY]])-ROW(T_CALC[[#Headers],[DAY]]))</f>
        <v>237</v>
      </c>
      <c r="L240" s="2" cm="1" vm="1167">
        <f t="array" aca="1" ref="L240" ca="1">IFERROR(IF(T_CALC[[#This Row],[DAY]]="","",IF(AND(T_CALC[[#This Row],[DAY]]=C_N_TRADING_DAYS,$L$1&gt;C_MAX_HIST_DT),$L$1,INDEX(_xlfn.ANCHORARRAY($C$3),T_CALC[[#This Row],[DAY]]+1,1))),NA())</f>
        <v>42797</v>
      </c>
      <c r="M240" cm="1" vm="1169">
        <f t="array" aca="1" ref="M240" ca="1">IFERROR(IF(T_CALC[[#This Row],[DAY]]="","",IF(AND(T_CALC[[#This Row],[DAY]]=C_N_TRADING_DAYS,$L$1&gt;C_MAX_HIST_DT),$M$1,INDEX(_xlfn.ANCHORARRAY($C$3),T_CALC[[#This Row],[DAY]]+1,3))),NA())</f>
        <v>63.99</v>
      </c>
      <c r="N240" cm="1" vm="1170">
        <f t="array" aca="1" ref="N240" ca="1">IFERROR(IF(T_CALC[[#This Row],[DAY]]="","",IF(AND(T_CALC[[#This Row],[DAY]]=C_N_TRADING_DAYS,$L$1&gt;C_MAX_HIST_DT),$N$1,INDEX(_xlfn.ANCHORARRAY($C$3),T_CALC[[#This Row],[DAY]]+1,4))),NA())</f>
        <v>64.28</v>
      </c>
      <c r="O240" cm="1" vm="926">
        <f t="array" aca="1" ref="O240" ca="1">IFERROR(IF(T_CALC[[#This Row],[DAY]]="","",IF(AND(T_CALC[[#This Row],[DAY]]=C_N_TRADING_DAYS,$L$1&gt;C_MAX_HIST_DT),$O$1,INDEX(_xlfn.ANCHORARRAY($C$3),T_CALC[[#This Row],[DAY]]+1,5))),NA())</f>
        <v>63.62</v>
      </c>
      <c r="P240" cm="1" vm="1097">
        <f t="array" aca="1" ref="P240" ca="1">IFERROR(IF(T_CALC[[#This Row],[DAY]]="","",IF(AND(T_CALC[[#This Row],[DAY]]=C_N_TRADING_DAYS,$L$1&gt;C_MAX_HIST_DT),$P$1,INDEX(_xlfn.ANCHORARRAY($C$3),T_CALC[[#This Row],[DAY]]+1,6))),NA())</f>
        <v>64.25</v>
      </c>
      <c r="Q240" cm="1" vm="1168">
        <f t="array" aca="1" ref="Q240" ca="1">IFERROR(IF(T_CALC[[#This Row],[DAY]]="","",IF(AND(T_CALC[[#This Row],[DAY]]=C_N_TRADING_DAYS,$L$1&gt;C_MAX_HIST_DT),$Q$1,INDEX(_xlfn.ANCHORARRAY($C$3),T_CALC[[#This Row],[DAY]]+1,2))),NA())</f>
        <v>18139405</v>
      </c>
      <c r="R240" s="4" vm="1097">
        <f ca="1">IFERROR(IF(I_SRC="Open",T_CALC[[#This Row],[Open]],IF(I_SRC="High",T_CALC[[#This Row],[High]],IF(I_SRC="low",T_CALC[[#This Row],[Low]],IF(I_SRC="Volume",T_CALC[[#This Row],[VOLUME]],T_CALC[[#This Row],[Close]])))),"")</f>
        <v>64.25</v>
      </c>
      <c r="S240" cm="1">
        <f t="array" aca="1" ref="S240" ca="1">IF(T_CALC[[#This Row],[DAY]]="","",IF(T_CALC[[#This Row],[DAY]]&gt;=I_MA_PER,
ROUND(SUMPRODUCT(OFFSET($Y$4,0,0,I_MA_PER),OFFSET(T_CALC[[#This Row],[Value]],-(I_MA_PER-1),0,I_MA_PER))/C_DEN,2),NA()))</f>
        <v>63.94</v>
      </c>
      <c r="T240" s="4" t="str">
        <f ca="1">IF(T_CALC[[#This Row],[DAY]]="","",IF(T_CALC[[#This Row],[DAY]]&gt;=I_MA_PER,IF(AND(T_CALC[[#This Row],[Value]]&gt;T_CALC[[#This Row],[WMA]],R239&lt;=S239),"Buy",IF(AND(T_CALC[[#This Row],[Value]]&lt;T_CALC[[#This Row],[WMA]],R239&gt;=S239),"Sell","")),NA()))</f>
        <v/>
      </c>
      <c r="U240" s="4">
        <f ca="1">IFERROR(IF(T_CALC[[#This Row],[Signal]]="Buy",T_CALC[[#This Row],[Value]],-10000),-10000)</f>
        <v>-10000</v>
      </c>
      <c r="V240" s="4">
        <f ca="1">IFERROR(IF(T_CALC[[#This Row],[Signal]]="Sell",T_CALC[[#This Row],[Value]],-10000),-10000)</f>
        <v>-10000</v>
      </c>
    </row>
    <row r="241" spans="2:22" x14ac:dyDescent="0.2">
      <c r="B241" s="4">
        <v>238</v>
      </c>
      <c r="C241" vm="1171">
        <f ca="1"/>
        <v>42800</v>
      </c>
      <c r="D241" vm="1172">
        <f ca="1"/>
        <v>18750255</v>
      </c>
      <c r="E241" vm="1173">
        <f ca="1"/>
        <v>63.97</v>
      </c>
      <c r="F241" vm="1174">
        <f ca="1"/>
        <v>64.56</v>
      </c>
      <c r="G241" vm="1087">
        <f ca="1"/>
        <v>63.81</v>
      </c>
      <c r="H241" vm="1042">
        <f ca="1"/>
        <v>64.27</v>
      </c>
      <c r="K241">
        <f ca="1">IF(ROW(T_CALC[[#This Row],[DAY]])-ROW(T_CALC[[#Headers],[DAY]])&gt;C_N_TRADING_DAYS,"",ROW(T_CALC[[#This Row],[DAY]])-ROW(T_CALC[[#Headers],[DAY]]))</f>
        <v>238</v>
      </c>
      <c r="L241" s="2" cm="1" vm="1171">
        <f t="array" aca="1" ref="L241" ca="1">IFERROR(IF(T_CALC[[#This Row],[DAY]]="","",IF(AND(T_CALC[[#This Row],[DAY]]=C_N_TRADING_DAYS,$L$1&gt;C_MAX_HIST_DT),$L$1,INDEX(_xlfn.ANCHORARRAY($C$3),T_CALC[[#This Row],[DAY]]+1,1))),NA())</f>
        <v>42800</v>
      </c>
      <c r="M241" cm="1" vm="1173">
        <f t="array" aca="1" ref="M241" ca="1">IFERROR(IF(T_CALC[[#This Row],[DAY]]="","",IF(AND(T_CALC[[#This Row],[DAY]]=C_N_TRADING_DAYS,$L$1&gt;C_MAX_HIST_DT),$M$1,INDEX(_xlfn.ANCHORARRAY($C$3),T_CALC[[#This Row],[DAY]]+1,3))),NA())</f>
        <v>63.97</v>
      </c>
      <c r="N241" cm="1" vm="1174">
        <f t="array" aca="1" ref="N241" ca="1">IFERROR(IF(T_CALC[[#This Row],[DAY]]="","",IF(AND(T_CALC[[#This Row],[DAY]]=C_N_TRADING_DAYS,$L$1&gt;C_MAX_HIST_DT),$N$1,INDEX(_xlfn.ANCHORARRAY($C$3),T_CALC[[#This Row],[DAY]]+1,4))),NA())</f>
        <v>64.56</v>
      </c>
      <c r="O241" cm="1" vm="1087">
        <f t="array" aca="1" ref="O241" ca="1">IFERROR(IF(T_CALC[[#This Row],[DAY]]="","",IF(AND(T_CALC[[#This Row],[DAY]]=C_N_TRADING_DAYS,$L$1&gt;C_MAX_HIST_DT),$O$1,INDEX(_xlfn.ANCHORARRAY($C$3),T_CALC[[#This Row],[DAY]]+1,5))),NA())</f>
        <v>63.81</v>
      </c>
      <c r="P241" cm="1" vm="1042">
        <f t="array" aca="1" ref="P241" ca="1">IFERROR(IF(T_CALC[[#This Row],[DAY]]="","",IF(AND(T_CALC[[#This Row],[DAY]]=C_N_TRADING_DAYS,$L$1&gt;C_MAX_HIST_DT),$P$1,INDEX(_xlfn.ANCHORARRAY($C$3),T_CALC[[#This Row],[DAY]]+1,6))),NA())</f>
        <v>64.27</v>
      </c>
      <c r="Q241" cm="1" vm="1172">
        <f t="array" aca="1" ref="Q241" ca="1">IFERROR(IF(T_CALC[[#This Row],[DAY]]="","",IF(AND(T_CALC[[#This Row],[DAY]]=C_N_TRADING_DAYS,$L$1&gt;C_MAX_HIST_DT),$Q$1,INDEX(_xlfn.ANCHORARRAY($C$3),T_CALC[[#This Row],[DAY]]+1,2))),NA())</f>
        <v>18750255</v>
      </c>
      <c r="R241" s="4" vm="1042">
        <f ca="1">IFERROR(IF(I_SRC="Open",T_CALC[[#This Row],[Open]],IF(I_SRC="High",T_CALC[[#This Row],[High]],IF(I_SRC="low",T_CALC[[#This Row],[Low]],IF(I_SRC="Volume",T_CALC[[#This Row],[VOLUME]],T_CALC[[#This Row],[Close]])))),"")</f>
        <v>64.27</v>
      </c>
      <c r="S241" cm="1">
        <f t="array" aca="1" ref="S241" ca="1">IF(T_CALC[[#This Row],[DAY]]="","",IF(T_CALC[[#This Row],[DAY]]&gt;=I_MA_PER,
ROUND(SUMPRODUCT(OFFSET($Y$4,0,0,I_MA_PER),OFFSET(T_CALC[[#This Row],[Value]],-(I_MA_PER-1),0,I_MA_PER))/C_DEN,2),NA()))</f>
        <v>63.97</v>
      </c>
      <c r="T241" s="4" t="str">
        <f ca="1">IF(T_CALC[[#This Row],[DAY]]="","",IF(T_CALC[[#This Row],[DAY]]&gt;=I_MA_PER,IF(AND(T_CALC[[#This Row],[Value]]&gt;T_CALC[[#This Row],[WMA]],R240&lt;=S240),"Buy",IF(AND(T_CALC[[#This Row],[Value]]&lt;T_CALC[[#This Row],[WMA]],R240&gt;=S240),"Sell","")),NA()))</f>
        <v/>
      </c>
      <c r="U241" s="4">
        <f ca="1">IFERROR(IF(T_CALC[[#This Row],[Signal]]="Buy",T_CALC[[#This Row],[Value]],-10000),-10000)</f>
        <v>-10000</v>
      </c>
      <c r="V241" s="4">
        <f ca="1">IFERROR(IF(T_CALC[[#This Row],[Signal]]="Sell",T_CALC[[#This Row],[Value]],-10000),-10000)</f>
        <v>-10000</v>
      </c>
    </row>
    <row r="242" spans="2:22" x14ac:dyDescent="0.2">
      <c r="B242">
        <v>239</v>
      </c>
      <c r="C242" vm="1175">
        <f ca="1"/>
        <v>42801</v>
      </c>
      <c r="D242" vm="1176">
        <f ca="1"/>
        <v>18520987</v>
      </c>
      <c r="E242" vm="1177">
        <f ca="1"/>
        <v>64.19</v>
      </c>
      <c r="F242" vm="1178">
        <f ca="1"/>
        <v>64.775000000000006</v>
      </c>
      <c r="G242" vm="1177">
        <f ca="1"/>
        <v>64.19</v>
      </c>
      <c r="H242" vm="1179">
        <f ca="1"/>
        <v>64.400000000000006</v>
      </c>
      <c r="K242">
        <f ca="1">IF(ROW(T_CALC[[#This Row],[DAY]])-ROW(T_CALC[[#Headers],[DAY]])&gt;C_N_TRADING_DAYS,"",ROW(T_CALC[[#This Row],[DAY]])-ROW(T_CALC[[#Headers],[DAY]]))</f>
        <v>239</v>
      </c>
      <c r="L242" s="2" cm="1" vm="1175">
        <f t="array" aca="1" ref="L242" ca="1">IFERROR(IF(T_CALC[[#This Row],[DAY]]="","",IF(AND(T_CALC[[#This Row],[DAY]]=C_N_TRADING_DAYS,$L$1&gt;C_MAX_HIST_DT),$L$1,INDEX(_xlfn.ANCHORARRAY($C$3),T_CALC[[#This Row],[DAY]]+1,1))),NA())</f>
        <v>42801</v>
      </c>
      <c r="M242" cm="1" vm="1177">
        <f t="array" aca="1" ref="M242" ca="1">IFERROR(IF(T_CALC[[#This Row],[DAY]]="","",IF(AND(T_CALC[[#This Row],[DAY]]=C_N_TRADING_DAYS,$L$1&gt;C_MAX_HIST_DT),$M$1,INDEX(_xlfn.ANCHORARRAY($C$3),T_CALC[[#This Row],[DAY]]+1,3))),NA())</f>
        <v>64.19</v>
      </c>
      <c r="N242" cm="1" vm="1178">
        <f t="array" aca="1" ref="N242" ca="1">IFERROR(IF(T_CALC[[#This Row],[DAY]]="","",IF(AND(T_CALC[[#This Row],[DAY]]=C_N_TRADING_DAYS,$L$1&gt;C_MAX_HIST_DT),$N$1,INDEX(_xlfn.ANCHORARRAY($C$3),T_CALC[[#This Row],[DAY]]+1,4))),NA())</f>
        <v>64.775000000000006</v>
      </c>
      <c r="O242" cm="1" vm="1177">
        <f t="array" aca="1" ref="O242" ca="1">IFERROR(IF(T_CALC[[#This Row],[DAY]]="","",IF(AND(T_CALC[[#This Row],[DAY]]=C_N_TRADING_DAYS,$L$1&gt;C_MAX_HIST_DT),$O$1,INDEX(_xlfn.ANCHORARRAY($C$3),T_CALC[[#This Row],[DAY]]+1,5))),NA())</f>
        <v>64.19</v>
      </c>
      <c r="P242" cm="1" vm="1179">
        <f t="array" aca="1" ref="P242" ca="1">IFERROR(IF(T_CALC[[#This Row],[DAY]]="","",IF(AND(T_CALC[[#This Row],[DAY]]=C_N_TRADING_DAYS,$L$1&gt;C_MAX_HIST_DT),$P$1,INDEX(_xlfn.ANCHORARRAY($C$3),T_CALC[[#This Row],[DAY]]+1,6))),NA())</f>
        <v>64.400000000000006</v>
      </c>
      <c r="Q242" cm="1" vm="1176">
        <f t="array" aca="1" ref="Q242" ca="1">IFERROR(IF(T_CALC[[#This Row],[DAY]]="","",IF(AND(T_CALC[[#This Row],[DAY]]=C_N_TRADING_DAYS,$L$1&gt;C_MAX_HIST_DT),$Q$1,INDEX(_xlfn.ANCHORARRAY($C$3),T_CALC[[#This Row],[DAY]]+1,2))),NA())</f>
        <v>18520987</v>
      </c>
      <c r="R242" s="4" vm="1179">
        <f ca="1">IFERROR(IF(I_SRC="Open",T_CALC[[#This Row],[Open]],IF(I_SRC="High",T_CALC[[#This Row],[High]],IF(I_SRC="low",T_CALC[[#This Row],[Low]],IF(I_SRC="Volume",T_CALC[[#This Row],[VOLUME]],T_CALC[[#This Row],[Close]])))),"")</f>
        <v>64.400000000000006</v>
      </c>
      <c r="S242" cm="1">
        <f t="array" aca="1" ref="S242" ca="1">IF(T_CALC[[#This Row],[DAY]]="","",IF(T_CALC[[#This Row],[DAY]]&gt;=I_MA_PER,
ROUND(SUMPRODUCT(OFFSET($Y$4,0,0,I_MA_PER),OFFSET(T_CALC[[#This Row],[Value]],-(I_MA_PER-1),0,I_MA_PER))/C_DEN,2),NA()))</f>
        <v>64</v>
      </c>
      <c r="T242" s="4" t="str">
        <f ca="1">IF(T_CALC[[#This Row],[DAY]]="","",IF(T_CALC[[#This Row],[DAY]]&gt;=I_MA_PER,IF(AND(T_CALC[[#This Row],[Value]]&gt;T_CALC[[#This Row],[WMA]],R241&lt;=S241),"Buy",IF(AND(T_CALC[[#This Row],[Value]]&lt;T_CALC[[#This Row],[WMA]],R241&gt;=S241),"Sell","")),NA()))</f>
        <v/>
      </c>
      <c r="U242" s="4">
        <f ca="1">IFERROR(IF(T_CALC[[#This Row],[Signal]]="Buy",T_CALC[[#This Row],[Value]],-10000),-10000)</f>
        <v>-10000</v>
      </c>
      <c r="V242" s="4">
        <f ca="1">IFERROR(IF(T_CALC[[#This Row],[Signal]]="Sell",T_CALC[[#This Row],[Value]],-10000),-10000)</f>
        <v>-10000</v>
      </c>
    </row>
    <row r="243" spans="2:22" x14ac:dyDescent="0.2">
      <c r="B243">
        <v>240</v>
      </c>
      <c r="C243" vm="1180">
        <f ca="1"/>
        <v>42802</v>
      </c>
      <c r="D243" vm="1181">
        <f ca="1"/>
        <v>21510907</v>
      </c>
      <c r="E243" vm="1059">
        <f ca="1"/>
        <v>64.260000000000005</v>
      </c>
      <c r="F243" vm="1182">
        <f ca="1"/>
        <v>65.084999999999994</v>
      </c>
      <c r="G243" vm="1097">
        <f ca="1"/>
        <v>64.25</v>
      </c>
      <c r="H243" vm="1159">
        <f ca="1"/>
        <v>64.989999999999995</v>
      </c>
      <c r="K243">
        <f ca="1">IF(ROW(T_CALC[[#This Row],[DAY]])-ROW(T_CALC[[#Headers],[DAY]])&gt;C_N_TRADING_DAYS,"",ROW(T_CALC[[#This Row],[DAY]])-ROW(T_CALC[[#Headers],[DAY]]))</f>
        <v>240</v>
      </c>
      <c r="L243" s="2" cm="1" vm="1180">
        <f t="array" aca="1" ref="L243" ca="1">IFERROR(IF(T_CALC[[#This Row],[DAY]]="","",IF(AND(T_CALC[[#This Row],[DAY]]=C_N_TRADING_DAYS,$L$1&gt;C_MAX_HIST_DT),$L$1,INDEX(_xlfn.ANCHORARRAY($C$3),T_CALC[[#This Row],[DAY]]+1,1))),NA())</f>
        <v>42802</v>
      </c>
      <c r="M243" cm="1" vm="1059">
        <f t="array" aca="1" ref="M243" ca="1">IFERROR(IF(T_CALC[[#This Row],[DAY]]="","",IF(AND(T_CALC[[#This Row],[DAY]]=C_N_TRADING_DAYS,$L$1&gt;C_MAX_HIST_DT),$M$1,INDEX(_xlfn.ANCHORARRAY($C$3),T_CALC[[#This Row],[DAY]]+1,3))),NA())</f>
        <v>64.260000000000005</v>
      </c>
      <c r="N243" cm="1" vm="1182">
        <f t="array" aca="1" ref="N243" ca="1">IFERROR(IF(T_CALC[[#This Row],[DAY]]="","",IF(AND(T_CALC[[#This Row],[DAY]]=C_N_TRADING_DAYS,$L$1&gt;C_MAX_HIST_DT),$N$1,INDEX(_xlfn.ANCHORARRAY($C$3),T_CALC[[#This Row],[DAY]]+1,4))),NA())</f>
        <v>65.084999999999994</v>
      </c>
      <c r="O243" cm="1" vm="1097">
        <f t="array" aca="1" ref="O243" ca="1">IFERROR(IF(T_CALC[[#This Row],[DAY]]="","",IF(AND(T_CALC[[#This Row],[DAY]]=C_N_TRADING_DAYS,$L$1&gt;C_MAX_HIST_DT),$O$1,INDEX(_xlfn.ANCHORARRAY($C$3),T_CALC[[#This Row],[DAY]]+1,5))),NA())</f>
        <v>64.25</v>
      </c>
      <c r="P243" cm="1" vm="1159">
        <f t="array" aca="1" ref="P243" ca="1">IFERROR(IF(T_CALC[[#This Row],[DAY]]="","",IF(AND(T_CALC[[#This Row],[DAY]]=C_N_TRADING_DAYS,$L$1&gt;C_MAX_HIST_DT),$P$1,INDEX(_xlfn.ANCHORARRAY($C$3),T_CALC[[#This Row],[DAY]]+1,6))),NA())</f>
        <v>64.989999999999995</v>
      </c>
      <c r="Q243" cm="1" vm="1181">
        <f t="array" aca="1" ref="Q243" ca="1">IFERROR(IF(T_CALC[[#This Row],[DAY]]="","",IF(AND(T_CALC[[#This Row],[DAY]]=C_N_TRADING_DAYS,$L$1&gt;C_MAX_HIST_DT),$Q$1,INDEX(_xlfn.ANCHORARRAY($C$3),T_CALC[[#This Row],[DAY]]+1,2))),NA())</f>
        <v>21510907</v>
      </c>
      <c r="R243" s="4" vm="1159">
        <f ca="1">IFERROR(IF(I_SRC="Open",T_CALC[[#This Row],[Open]],IF(I_SRC="High",T_CALC[[#This Row],[High]],IF(I_SRC="low",T_CALC[[#This Row],[Low]],IF(I_SRC="Volume",T_CALC[[#This Row],[VOLUME]],T_CALC[[#This Row],[Close]])))),"")</f>
        <v>64.989999999999995</v>
      </c>
      <c r="S243" cm="1">
        <f t="array" aca="1" ref="S243" ca="1">IF(T_CALC[[#This Row],[DAY]]="","",IF(T_CALC[[#This Row],[DAY]]&gt;=I_MA_PER,
ROUND(SUMPRODUCT(OFFSET($Y$4,0,0,I_MA_PER),OFFSET(T_CALC[[#This Row],[Value]],-(I_MA_PER-1),0,I_MA_PER))/C_DEN,2),NA()))</f>
        <v>64.05</v>
      </c>
      <c r="T243" s="4" t="str">
        <f ca="1">IF(T_CALC[[#This Row],[DAY]]="","",IF(T_CALC[[#This Row],[DAY]]&gt;=I_MA_PER,IF(AND(T_CALC[[#This Row],[Value]]&gt;T_CALC[[#This Row],[WMA]],R242&lt;=S242),"Buy",IF(AND(T_CALC[[#This Row],[Value]]&lt;T_CALC[[#This Row],[WMA]],R242&gt;=S242),"Sell","")),NA()))</f>
        <v/>
      </c>
      <c r="U243" s="4">
        <f ca="1">IFERROR(IF(T_CALC[[#This Row],[Signal]]="Buy",T_CALC[[#This Row],[Value]],-10000),-10000)</f>
        <v>-10000</v>
      </c>
      <c r="V243" s="4">
        <f ca="1">IFERROR(IF(T_CALC[[#This Row],[Signal]]="Sell",T_CALC[[#This Row],[Value]],-10000),-10000)</f>
        <v>-10000</v>
      </c>
    </row>
    <row r="244" spans="2:22" x14ac:dyDescent="0.2">
      <c r="B244" s="4">
        <v>241</v>
      </c>
      <c r="C244" vm="1183">
        <f ca="1"/>
        <v>42803</v>
      </c>
      <c r="D244" vm="1184">
        <f ca="1"/>
        <v>19846832</v>
      </c>
      <c r="E244" vm="1185">
        <f ca="1"/>
        <v>65.19</v>
      </c>
      <c r="F244" vm="1186">
        <f ca="1"/>
        <v>65.2</v>
      </c>
      <c r="G244" vm="1187">
        <f ca="1"/>
        <v>64.48</v>
      </c>
      <c r="H244" vm="1188">
        <f ca="1"/>
        <v>64.73</v>
      </c>
      <c r="K244">
        <f ca="1">IF(ROW(T_CALC[[#This Row],[DAY]])-ROW(T_CALC[[#Headers],[DAY]])&gt;C_N_TRADING_DAYS,"",ROW(T_CALC[[#This Row],[DAY]])-ROW(T_CALC[[#Headers],[DAY]]))</f>
        <v>241</v>
      </c>
      <c r="L244" s="2" cm="1" vm="1183">
        <f t="array" aca="1" ref="L244" ca="1">IFERROR(IF(T_CALC[[#This Row],[DAY]]="","",IF(AND(T_CALC[[#This Row],[DAY]]=C_N_TRADING_DAYS,$L$1&gt;C_MAX_HIST_DT),$L$1,INDEX(_xlfn.ANCHORARRAY($C$3),T_CALC[[#This Row],[DAY]]+1,1))),NA())</f>
        <v>42803</v>
      </c>
      <c r="M244" cm="1" vm="1185">
        <f t="array" aca="1" ref="M244" ca="1">IFERROR(IF(T_CALC[[#This Row],[DAY]]="","",IF(AND(T_CALC[[#This Row],[DAY]]=C_N_TRADING_DAYS,$L$1&gt;C_MAX_HIST_DT),$M$1,INDEX(_xlfn.ANCHORARRAY($C$3),T_CALC[[#This Row],[DAY]]+1,3))),NA())</f>
        <v>65.19</v>
      </c>
      <c r="N244" cm="1" vm="1186">
        <f t="array" aca="1" ref="N244" ca="1">IFERROR(IF(T_CALC[[#This Row],[DAY]]="","",IF(AND(T_CALC[[#This Row],[DAY]]=C_N_TRADING_DAYS,$L$1&gt;C_MAX_HIST_DT),$N$1,INDEX(_xlfn.ANCHORARRAY($C$3),T_CALC[[#This Row],[DAY]]+1,4))),NA())</f>
        <v>65.2</v>
      </c>
      <c r="O244" cm="1" vm="1187">
        <f t="array" aca="1" ref="O244" ca="1">IFERROR(IF(T_CALC[[#This Row],[DAY]]="","",IF(AND(T_CALC[[#This Row],[DAY]]=C_N_TRADING_DAYS,$L$1&gt;C_MAX_HIST_DT),$O$1,INDEX(_xlfn.ANCHORARRAY($C$3),T_CALC[[#This Row],[DAY]]+1,5))),NA())</f>
        <v>64.48</v>
      </c>
      <c r="P244" cm="1" vm="1188">
        <f t="array" aca="1" ref="P244" ca="1">IFERROR(IF(T_CALC[[#This Row],[DAY]]="","",IF(AND(T_CALC[[#This Row],[DAY]]=C_N_TRADING_DAYS,$L$1&gt;C_MAX_HIST_DT),$P$1,INDEX(_xlfn.ANCHORARRAY($C$3),T_CALC[[#This Row],[DAY]]+1,6))),NA())</f>
        <v>64.73</v>
      </c>
      <c r="Q244" cm="1" vm="1184">
        <f t="array" aca="1" ref="Q244" ca="1">IFERROR(IF(T_CALC[[#This Row],[DAY]]="","",IF(AND(T_CALC[[#This Row],[DAY]]=C_N_TRADING_DAYS,$L$1&gt;C_MAX_HIST_DT),$Q$1,INDEX(_xlfn.ANCHORARRAY($C$3),T_CALC[[#This Row],[DAY]]+1,2))),NA())</f>
        <v>19846832</v>
      </c>
      <c r="R244" s="4" vm="1188">
        <f ca="1">IFERROR(IF(I_SRC="Open",T_CALC[[#This Row],[Open]],IF(I_SRC="High",T_CALC[[#This Row],[High]],IF(I_SRC="low",T_CALC[[#This Row],[Low]],IF(I_SRC="Volume",T_CALC[[#This Row],[VOLUME]],T_CALC[[#This Row],[Close]])))),"")</f>
        <v>64.73</v>
      </c>
      <c r="S244" cm="1">
        <f t="array" aca="1" ref="S244" ca="1">IF(T_CALC[[#This Row],[DAY]]="","",IF(T_CALC[[#This Row],[DAY]]&gt;=I_MA_PER,
ROUND(SUMPRODUCT(OFFSET($Y$4,0,0,I_MA_PER),OFFSET(T_CALC[[#This Row],[Value]],-(I_MA_PER-1),0,I_MA_PER))/C_DEN,2),NA()))</f>
        <v>64.09</v>
      </c>
      <c r="T244" s="4" t="str">
        <f ca="1">IF(T_CALC[[#This Row],[DAY]]="","",IF(T_CALC[[#This Row],[DAY]]&gt;=I_MA_PER,IF(AND(T_CALC[[#This Row],[Value]]&gt;T_CALC[[#This Row],[WMA]],R243&lt;=S243),"Buy",IF(AND(T_CALC[[#This Row],[Value]]&lt;T_CALC[[#This Row],[WMA]],R243&gt;=S243),"Sell","")),NA()))</f>
        <v/>
      </c>
      <c r="U244" s="4">
        <f ca="1">IFERROR(IF(T_CALC[[#This Row],[Signal]]="Buy",T_CALC[[#This Row],[Value]],-10000),-10000)</f>
        <v>-10000</v>
      </c>
      <c r="V244" s="4">
        <f ca="1">IFERROR(IF(T_CALC[[#This Row],[Signal]]="Sell",T_CALC[[#This Row],[Value]],-10000),-10000)</f>
        <v>-10000</v>
      </c>
    </row>
    <row r="245" spans="2:22" x14ac:dyDescent="0.2">
      <c r="B245">
        <v>242</v>
      </c>
      <c r="C245" vm="1189">
        <f ca="1"/>
        <v>42804</v>
      </c>
      <c r="D245" vm="1190">
        <f ca="1"/>
        <v>19538245</v>
      </c>
      <c r="E245" vm="1191">
        <f ca="1"/>
        <v>65.11</v>
      </c>
      <c r="F245" vm="1192">
        <f ca="1"/>
        <v>65.260000000000005</v>
      </c>
      <c r="G245" vm="1164">
        <f ca="1"/>
        <v>64.75</v>
      </c>
      <c r="H245" vm="1193">
        <f ca="1"/>
        <v>64.930000000000007</v>
      </c>
      <c r="K245">
        <f ca="1">IF(ROW(T_CALC[[#This Row],[DAY]])-ROW(T_CALC[[#Headers],[DAY]])&gt;C_N_TRADING_DAYS,"",ROW(T_CALC[[#This Row],[DAY]])-ROW(T_CALC[[#Headers],[DAY]]))</f>
        <v>242</v>
      </c>
      <c r="L245" s="2" cm="1" vm="1189">
        <f t="array" aca="1" ref="L245" ca="1">IFERROR(IF(T_CALC[[#This Row],[DAY]]="","",IF(AND(T_CALC[[#This Row],[DAY]]=C_N_TRADING_DAYS,$L$1&gt;C_MAX_HIST_DT),$L$1,INDEX(_xlfn.ANCHORARRAY($C$3),T_CALC[[#This Row],[DAY]]+1,1))),NA())</f>
        <v>42804</v>
      </c>
      <c r="M245" cm="1" vm="1191">
        <f t="array" aca="1" ref="M245" ca="1">IFERROR(IF(T_CALC[[#This Row],[DAY]]="","",IF(AND(T_CALC[[#This Row],[DAY]]=C_N_TRADING_DAYS,$L$1&gt;C_MAX_HIST_DT),$M$1,INDEX(_xlfn.ANCHORARRAY($C$3),T_CALC[[#This Row],[DAY]]+1,3))),NA())</f>
        <v>65.11</v>
      </c>
      <c r="N245" cm="1" vm="1192">
        <f t="array" aca="1" ref="N245" ca="1">IFERROR(IF(T_CALC[[#This Row],[DAY]]="","",IF(AND(T_CALC[[#This Row],[DAY]]=C_N_TRADING_DAYS,$L$1&gt;C_MAX_HIST_DT),$N$1,INDEX(_xlfn.ANCHORARRAY($C$3),T_CALC[[#This Row],[DAY]]+1,4))),NA())</f>
        <v>65.260000000000005</v>
      </c>
      <c r="O245" cm="1" vm="1164">
        <f t="array" aca="1" ref="O245" ca="1">IFERROR(IF(T_CALC[[#This Row],[DAY]]="","",IF(AND(T_CALC[[#This Row],[DAY]]=C_N_TRADING_DAYS,$L$1&gt;C_MAX_HIST_DT),$O$1,INDEX(_xlfn.ANCHORARRAY($C$3),T_CALC[[#This Row],[DAY]]+1,5))),NA())</f>
        <v>64.75</v>
      </c>
      <c r="P245" cm="1" vm="1193">
        <f t="array" aca="1" ref="P245" ca="1">IFERROR(IF(T_CALC[[#This Row],[DAY]]="","",IF(AND(T_CALC[[#This Row],[DAY]]=C_N_TRADING_DAYS,$L$1&gt;C_MAX_HIST_DT),$P$1,INDEX(_xlfn.ANCHORARRAY($C$3),T_CALC[[#This Row],[DAY]]+1,6))),NA())</f>
        <v>64.930000000000007</v>
      </c>
      <c r="Q245" cm="1" vm="1190">
        <f t="array" aca="1" ref="Q245" ca="1">IFERROR(IF(T_CALC[[#This Row],[DAY]]="","",IF(AND(T_CALC[[#This Row],[DAY]]=C_N_TRADING_DAYS,$L$1&gt;C_MAX_HIST_DT),$Q$1,INDEX(_xlfn.ANCHORARRAY($C$3),T_CALC[[#This Row],[DAY]]+1,2))),NA())</f>
        <v>19538245</v>
      </c>
      <c r="R245" s="4" vm="1193">
        <f ca="1">IFERROR(IF(I_SRC="Open",T_CALC[[#This Row],[Open]],IF(I_SRC="High",T_CALC[[#This Row],[High]],IF(I_SRC="low",T_CALC[[#This Row],[Low]],IF(I_SRC="Volume",T_CALC[[#This Row],[VOLUME]],T_CALC[[#This Row],[Close]])))),"")</f>
        <v>64.930000000000007</v>
      </c>
      <c r="S245" cm="1">
        <f t="array" aca="1" ref="S245" ca="1">IF(T_CALC[[#This Row],[DAY]]="","",IF(T_CALC[[#This Row],[DAY]]&gt;=I_MA_PER,
ROUND(SUMPRODUCT(OFFSET($Y$4,0,0,I_MA_PER),OFFSET(T_CALC[[#This Row],[Value]],-(I_MA_PER-1),0,I_MA_PER))/C_DEN,2),NA()))</f>
        <v>64.14</v>
      </c>
      <c r="T245" s="4" t="str">
        <f ca="1">IF(T_CALC[[#This Row],[DAY]]="","",IF(T_CALC[[#This Row],[DAY]]&gt;=I_MA_PER,IF(AND(T_CALC[[#This Row],[Value]]&gt;T_CALC[[#This Row],[WMA]],R244&lt;=S244),"Buy",IF(AND(T_CALC[[#This Row],[Value]]&lt;T_CALC[[#This Row],[WMA]],R244&gt;=S244),"Sell","")),NA()))</f>
        <v/>
      </c>
      <c r="U245" s="4">
        <f ca="1">IFERROR(IF(T_CALC[[#This Row],[Signal]]="Buy",T_CALC[[#This Row],[Value]],-10000),-10000)</f>
        <v>-10000</v>
      </c>
      <c r="V245" s="4">
        <f ca="1">IFERROR(IF(T_CALC[[#This Row],[Signal]]="Sell",T_CALC[[#This Row],[Value]],-10000),-10000)</f>
        <v>-10000</v>
      </c>
    </row>
    <row r="246" spans="2:22" x14ac:dyDescent="0.2">
      <c r="B246">
        <v>243</v>
      </c>
      <c r="C246" vm="1194">
        <f ca="1"/>
        <v>42807</v>
      </c>
      <c r="D246" vm="1195">
        <f ca="1"/>
        <v>20100035</v>
      </c>
      <c r="E246" vm="1196">
        <f ca="1"/>
        <v>65.010000000000005</v>
      </c>
      <c r="F246" vm="1197">
        <f ca="1"/>
        <v>65.194999999999993</v>
      </c>
      <c r="G246" vm="1110">
        <f ca="1"/>
        <v>64.569999999999993</v>
      </c>
      <c r="H246" vm="1198">
        <f ca="1"/>
        <v>64.709999999999994</v>
      </c>
      <c r="K246">
        <f ca="1">IF(ROW(T_CALC[[#This Row],[DAY]])-ROW(T_CALC[[#Headers],[DAY]])&gt;C_N_TRADING_DAYS,"",ROW(T_CALC[[#This Row],[DAY]])-ROW(T_CALC[[#Headers],[DAY]]))</f>
        <v>243</v>
      </c>
      <c r="L246" s="2" cm="1" vm="1194">
        <f t="array" aca="1" ref="L246" ca="1">IFERROR(IF(T_CALC[[#This Row],[DAY]]="","",IF(AND(T_CALC[[#This Row],[DAY]]=C_N_TRADING_DAYS,$L$1&gt;C_MAX_HIST_DT),$L$1,INDEX(_xlfn.ANCHORARRAY($C$3),T_CALC[[#This Row],[DAY]]+1,1))),NA())</f>
        <v>42807</v>
      </c>
      <c r="M246" cm="1" vm="1196">
        <f t="array" aca="1" ref="M246" ca="1">IFERROR(IF(T_CALC[[#This Row],[DAY]]="","",IF(AND(T_CALC[[#This Row],[DAY]]=C_N_TRADING_DAYS,$L$1&gt;C_MAX_HIST_DT),$M$1,INDEX(_xlfn.ANCHORARRAY($C$3),T_CALC[[#This Row],[DAY]]+1,3))),NA())</f>
        <v>65.010000000000005</v>
      </c>
      <c r="N246" cm="1" vm="1197">
        <f t="array" aca="1" ref="N246" ca="1">IFERROR(IF(T_CALC[[#This Row],[DAY]]="","",IF(AND(T_CALC[[#This Row],[DAY]]=C_N_TRADING_DAYS,$L$1&gt;C_MAX_HIST_DT),$N$1,INDEX(_xlfn.ANCHORARRAY($C$3),T_CALC[[#This Row],[DAY]]+1,4))),NA())</f>
        <v>65.194999999999993</v>
      </c>
      <c r="O246" cm="1" vm="1110">
        <f t="array" aca="1" ref="O246" ca="1">IFERROR(IF(T_CALC[[#This Row],[DAY]]="","",IF(AND(T_CALC[[#This Row],[DAY]]=C_N_TRADING_DAYS,$L$1&gt;C_MAX_HIST_DT),$O$1,INDEX(_xlfn.ANCHORARRAY($C$3),T_CALC[[#This Row],[DAY]]+1,5))),NA())</f>
        <v>64.569999999999993</v>
      </c>
      <c r="P246" cm="1" vm="1198">
        <f t="array" aca="1" ref="P246" ca="1">IFERROR(IF(T_CALC[[#This Row],[DAY]]="","",IF(AND(T_CALC[[#This Row],[DAY]]=C_N_TRADING_DAYS,$L$1&gt;C_MAX_HIST_DT),$P$1,INDEX(_xlfn.ANCHORARRAY($C$3),T_CALC[[#This Row],[DAY]]+1,6))),NA())</f>
        <v>64.709999999999994</v>
      </c>
      <c r="Q246" cm="1" vm="1195">
        <f t="array" aca="1" ref="Q246" ca="1">IFERROR(IF(T_CALC[[#This Row],[DAY]]="","",IF(AND(T_CALC[[#This Row],[DAY]]=C_N_TRADING_DAYS,$L$1&gt;C_MAX_HIST_DT),$Q$1,INDEX(_xlfn.ANCHORARRAY($C$3),T_CALC[[#This Row],[DAY]]+1,2))),NA())</f>
        <v>20100035</v>
      </c>
      <c r="R246" s="4" vm="1198">
        <f ca="1">IFERROR(IF(I_SRC="Open",T_CALC[[#This Row],[Open]],IF(I_SRC="High",T_CALC[[#This Row],[High]],IF(I_SRC="low",T_CALC[[#This Row],[Low]],IF(I_SRC="Volume",T_CALC[[#This Row],[VOLUME]],T_CALC[[#This Row],[Close]])))),"")</f>
        <v>64.709999999999994</v>
      </c>
      <c r="S246" cm="1">
        <f t="array" aca="1" ref="S246" ca="1">IF(T_CALC[[#This Row],[DAY]]="","",IF(T_CALC[[#This Row],[DAY]]&gt;=I_MA_PER,
ROUND(SUMPRODUCT(OFFSET($Y$4,0,0,I_MA_PER),OFFSET(T_CALC[[#This Row],[Value]],-(I_MA_PER-1),0,I_MA_PER))/C_DEN,2),NA()))</f>
        <v>64.180000000000007</v>
      </c>
      <c r="T246" s="4" t="str">
        <f ca="1">IF(T_CALC[[#This Row],[DAY]]="","",IF(T_CALC[[#This Row],[DAY]]&gt;=I_MA_PER,IF(AND(T_CALC[[#This Row],[Value]]&gt;T_CALC[[#This Row],[WMA]],R245&lt;=S245),"Buy",IF(AND(T_CALC[[#This Row],[Value]]&lt;T_CALC[[#This Row],[WMA]],R245&gt;=S245),"Sell","")),NA()))</f>
        <v/>
      </c>
      <c r="U246" s="4">
        <f ca="1">IFERROR(IF(T_CALC[[#This Row],[Signal]]="Buy",T_CALC[[#This Row],[Value]],-10000),-10000)</f>
        <v>-10000</v>
      </c>
      <c r="V246" s="4">
        <f ca="1">IFERROR(IF(T_CALC[[#This Row],[Signal]]="Sell",T_CALC[[#This Row],[Value]],-10000),-10000)</f>
        <v>-10000</v>
      </c>
    </row>
    <row r="247" spans="2:22" x14ac:dyDescent="0.2">
      <c r="B247" s="4">
        <v>244</v>
      </c>
      <c r="C247" vm="1199">
        <f ca="1"/>
        <v>42808</v>
      </c>
      <c r="D247" vm="1200">
        <f ca="1"/>
        <v>14280202</v>
      </c>
      <c r="E247" vm="1115">
        <f ca="1"/>
        <v>64.53</v>
      </c>
      <c r="F247" vm="1201">
        <f ca="1"/>
        <v>64.55</v>
      </c>
      <c r="G247" vm="1202">
        <f ca="1"/>
        <v>64.150000000000006</v>
      </c>
      <c r="H247" vm="1108">
        <f ca="1"/>
        <v>64.41</v>
      </c>
      <c r="K247">
        <f ca="1">IF(ROW(T_CALC[[#This Row],[DAY]])-ROW(T_CALC[[#Headers],[DAY]])&gt;C_N_TRADING_DAYS,"",ROW(T_CALC[[#This Row],[DAY]])-ROW(T_CALC[[#Headers],[DAY]]))</f>
        <v>244</v>
      </c>
      <c r="L247" s="2" cm="1" vm="1199">
        <f t="array" aca="1" ref="L247" ca="1">IFERROR(IF(T_CALC[[#This Row],[DAY]]="","",IF(AND(T_CALC[[#This Row],[DAY]]=C_N_TRADING_DAYS,$L$1&gt;C_MAX_HIST_DT),$L$1,INDEX(_xlfn.ANCHORARRAY($C$3),T_CALC[[#This Row],[DAY]]+1,1))),NA())</f>
        <v>42808</v>
      </c>
      <c r="M247" cm="1" vm="1115">
        <f t="array" aca="1" ref="M247" ca="1">IFERROR(IF(T_CALC[[#This Row],[DAY]]="","",IF(AND(T_CALC[[#This Row],[DAY]]=C_N_TRADING_DAYS,$L$1&gt;C_MAX_HIST_DT),$M$1,INDEX(_xlfn.ANCHORARRAY($C$3),T_CALC[[#This Row],[DAY]]+1,3))),NA())</f>
        <v>64.53</v>
      </c>
      <c r="N247" cm="1" vm="1201">
        <f t="array" aca="1" ref="N247" ca="1">IFERROR(IF(T_CALC[[#This Row],[DAY]]="","",IF(AND(T_CALC[[#This Row],[DAY]]=C_N_TRADING_DAYS,$L$1&gt;C_MAX_HIST_DT),$N$1,INDEX(_xlfn.ANCHORARRAY($C$3),T_CALC[[#This Row],[DAY]]+1,4))),NA())</f>
        <v>64.55</v>
      </c>
      <c r="O247" cm="1" vm="1202">
        <f t="array" aca="1" ref="O247" ca="1">IFERROR(IF(T_CALC[[#This Row],[DAY]]="","",IF(AND(T_CALC[[#This Row],[DAY]]=C_N_TRADING_DAYS,$L$1&gt;C_MAX_HIST_DT),$O$1,INDEX(_xlfn.ANCHORARRAY($C$3),T_CALC[[#This Row],[DAY]]+1,5))),NA())</f>
        <v>64.150000000000006</v>
      </c>
      <c r="P247" cm="1" vm="1108">
        <f t="array" aca="1" ref="P247" ca="1">IFERROR(IF(T_CALC[[#This Row],[DAY]]="","",IF(AND(T_CALC[[#This Row],[DAY]]=C_N_TRADING_DAYS,$L$1&gt;C_MAX_HIST_DT),$P$1,INDEX(_xlfn.ANCHORARRAY($C$3),T_CALC[[#This Row],[DAY]]+1,6))),NA())</f>
        <v>64.41</v>
      </c>
      <c r="Q247" cm="1" vm="1200">
        <f t="array" aca="1" ref="Q247" ca="1">IFERROR(IF(T_CALC[[#This Row],[DAY]]="","",IF(AND(T_CALC[[#This Row],[DAY]]=C_N_TRADING_DAYS,$L$1&gt;C_MAX_HIST_DT),$Q$1,INDEX(_xlfn.ANCHORARRAY($C$3),T_CALC[[#This Row],[DAY]]+1,2))),NA())</f>
        <v>14280202</v>
      </c>
      <c r="R247" s="4" vm="1108">
        <f ca="1">IFERROR(IF(I_SRC="Open",T_CALC[[#This Row],[Open]],IF(I_SRC="High",T_CALC[[#This Row],[High]],IF(I_SRC="low",T_CALC[[#This Row],[Low]],IF(I_SRC="Volume",T_CALC[[#This Row],[VOLUME]],T_CALC[[#This Row],[Close]])))),"")</f>
        <v>64.41</v>
      </c>
      <c r="S247" cm="1">
        <f t="array" aca="1" ref="S247" ca="1">IF(T_CALC[[#This Row],[DAY]]="","",IF(T_CALC[[#This Row],[DAY]]&gt;=I_MA_PER,
ROUND(SUMPRODUCT(OFFSET($Y$4,0,0,I_MA_PER),OFFSET(T_CALC[[#This Row],[Value]],-(I_MA_PER-1),0,I_MA_PER))/C_DEN,2),NA()))</f>
        <v>64.209999999999994</v>
      </c>
      <c r="T247" s="4" t="str">
        <f ca="1">IF(T_CALC[[#This Row],[DAY]]="","",IF(T_CALC[[#This Row],[DAY]]&gt;=I_MA_PER,IF(AND(T_CALC[[#This Row],[Value]]&gt;T_CALC[[#This Row],[WMA]],R246&lt;=S246),"Buy",IF(AND(T_CALC[[#This Row],[Value]]&lt;T_CALC[[#This Row],[WMA]],R246&gt;=S246),"Sell","")),NA()))</f>
        <v/>
      </c>
      <c r="U247" s="4">
        <f ca="1">IFERROR(IF(T_CALC[[#This Row],[Signal]]="Buy",T_CALC[[#This Row],[Value]],-10000),-10000)</f>
        <v>-10000</v>
      </c>
      <c r="V247" s="4">
        <f ca="1">IFERROR(IF(T_CALC[[#This Row],[Signal]]="Sell",T_CALC[[#This Row],[Value]],-10000),-10000)</f>
        <v>-10000</v>
      </c>
    </row>
    <row r="248" spans="2:22" x14ac:dyDescent="0.2">
      <c r="B248">
        <v>245</v>
      </c>
      <c r="C248" vm="1203">
        <f ca="1"/>
        <v>42809</v>
      </c>
      <c r="D248" vm="1204">
        <f ca="1"/>
        <v>24833810</v>
      </c>
      <c r="E248" vm="1201">
        <f ca="1"/>
        <v>64.55</v>
      </c>
      <c r="F248" vm="1205">
        <f ca="1"/>
        <v>64.92</v>
      </c>
      <c r="G248" vm="1097">
        <f ca="1"/>
        <v>64.25</v>
      </c>
      <c r="H248" vm="1164">
        <f ca="1"/>
        <v>64.75</v>
      </c>
      <c r="K248">
        <f ca="1">IF(ROW(T_CALC[[#This Row],[DAY]])-ROW(T_CALC[[#Headers],[DAY]])&gt;C_N_TRADING_DAYS,"",ROW(T_CALC[[#This Row],[DAY]])-ROW(T_CALC[[#Headers],[DAY]]))</f>
        <v>245</v>
      </c>
      <c r="L248" s="2" cm="1" vm="1203">
        <f t="array" aca="1" ref="L248" ca="1">IFERROR(IF(T_CALC[[#This Row],[DAY]]="","",IF(AND(T_CALC[[#This Row],[DAY]]=C_N_TRADING_DAYS,$L$1&gt;C_MAX_HIST_DT),$L$1,INDEX(_xlfn.ANCHORARRAY($C$3),T_CALC[[#This Row],[DAY]]+1,1))),NA())</f>
        <v>42809</v>
      </c>
      <c r="M248" cm="1" vm="1201">
        <f t="array" aca="1" ref="M248" ca="1">IFERROR(IF(T_CALC[[#This Row],[DAY]]="","",IF(AND(T_CALC[[#This Row],[DAY]]=C_N_TRADING_DAYS,$L$1&gt;C_MAX_HIST_DT),$M$1,INDEX(_xlfn.ANCHORARRAY($C$3),T_CALC[[#This Row],[DAY]]+1,3))),NA())</f>
        <v>64.55</v>
      </c>
      <c r="N248" cm="1" vm="1205">
        <f t="array" aca="1" ref="N248" ca="1">IFERROR(IF(T_CALC[[#This Row],[DAY]]="","",IF(AND(T_CALC[[#This Row],[DAY]]=C_N_TRADING_DAYS,$L$1&gt;C_MAX_HIST_DT),$N$1,INDEX(_xlfn.ANCHORARRAY($C$3),T_CALC[[#This Row],[DAY]]+1,4))),NA())</f>
        <v>64.92</v>
      </c>
      <c r="O248" cm="1" vm="1097">
        <f t="array" aca="1" ref="O248" ca="1">IFERROR(IF(T_CALC[[#This Row],[DAY]]="","",IF(AND(T_CALC[[#This Row],[DAY]]=C_N_TRADING_DAYS,$L$1&gt;C_MAX_HIST_DT),$O$1,INDEX(_xlfn.ANCHORARRAY($C$3),T_CALC[[#This Row],[DAY]]+1,5))),NA())</f>
        <v>64.25</v>
      </c>
      <c r="P248" cm="1" vm="1164">
        <f t="array" aca="1" ref="P248" ca="1">IFERROR(IF(T_CALC[[#This Row],[DAY]]="","",IF(AND(T_CALC[[#This Row],[DAY]]=C_N_TRADING_DAYS,$L$1&gt;C_MAX_HIST_DT),$P$1,INDEX(_xlfn.ANCHORARRAY($C$3),T_CALC[[#This Row],[DAY]]+1,6))),NA())</f>
        <v>64.75</v>
      </c>
      <c r="Q248" cm="1" vm="1204">
        <f t="array" aca="1" ref="Q248" ca="1">IFERROR(IF(T_CALC[[#This Row],[DAY]]="","",IF(AND(T_CALC[[#This Row],[DAY]]=C_N_TRADING_DAYS,$L$1&gt;C_MAX_HIST_DT),$Q$1,INDEX(_xlfn.ANCHORARRAY($C$3),T_CALC[[#This Row],[DAY]]+1,2))),NA())</f>
        <v>24833810</v>
      </c>
      <c r="R248" s="4" vm="1164">
        <f ca="1">IFERROR(IF(I_SRC="Open",T_CALC[[#This Row],[Open]],IF(I_SRC="High",T_CALC[[#This Row],[High]],IF(I_SRC="low",T_CALC[[#This Row],[Low]],IF(I_SRC="Volume",T_CALC[[#This Row],[VOLUME]],T_CALC[[#This Row],[Close]])))),"")</f>
        <v>64.75</v>
      </c>
      <c r="S248" cm="1">
        <f t="array" aca="1" ref="S248" ca="1">IF(T_CALC[[#This Row],[DAY]]="","",IF(T_CALC[[#This Row],[DAY]]&gt;=I_MA_PER,
ROUND(SUMPRODUCT(OFFSET($Y$4,0,0,I_MA_PER),OFFSET(T_CALC[[#This Row],[Value]],-(I_MA_PER-1),0,I_MA_PER))/C_DEN,2),NA()))</f>
        <v>64.239999999999995</v>
      </c>
      <c r="T248" s="4" t="str">
        <f ca="1">IF(T_CALC[[#This Row],[DAY]]="","",IF(T_CALC[[#This Row],[DAY]]&gt;=I_MA_PER,IF(AND(T_CALC[[#This Row],[Value]]&gt;T_CALC[[#This Row],[WMA]],R247&lt;=S247),"Buy",IF(AND(T_CALC[[#This Row],[Value]]&lt;T_CALC[[#This Row],[WMA]],R247&gt;=S247),"Sell","")),NA()))</f>
        <v/>
      </c>
      <c r="U248" s="4">
        <f ca="1">IFERROR(IF(T_CALC[[#This Row],[Signal]]="Buy",T_CALC[[#This Row],[Value]],-10000),-10000)</f>
        <v>-10000</v>
      </c>
      <c r="V248" s="4">
        <f ca="1">IFERROR(IF(T_CALC[[#This Row],[Signal]]="Sell",T_CALC[[#This Row],[Value]],-10000),-10000)</f>
        <v>-10000</v>
      </c>
    </row>
    <row r="249" spans="2:22" x14ac:dyDescent="0.2">
      <c r="B249">
        <v>246</v>
      </c>
      <c r="C249" vm="1206">
        <f ca="1"/>
        <v>42810</v>
      </c>
      <c r="D249" vm="1207">
        <f ca="1"/>
        <v>20674296</v>
      </c>
      <c r="E249" vm="1164">
        <f ca="1"/>
        <v>64.75</v>
      </c>
      <c r="F249" vm="1208">
        <f ca="1"/>
        <v>64.760000000000005</v>
      </c>
      <c r="G249" vm="1098">
        <f ca="1"/>
        <v>64.3</v>
      </c>
      <c r="H249" vm="1209">
        <f ca="1"/>
        <v>64.64</v>
      </c>
      <c r="K249">
        <f ca="1">IF(ROW(T_CALC[[#This Row],[DAY]])-ROW(T_CALC[[#Headers],[DAY]])&gt;C_N_TRADING_DAYS,"",ROW(T_CALC[[#This Row],[DAY]])-ROW(T_CALC[[#Headers],[DAY]]))</f>
        <v>246</v>
      </c>
      <c r="L249" s="2" cm="1" vm="1206">
        <f t="array" aca="1" ref="L249" ca="1">IFERROR(IF(T_CALC[[#This Row],[DAY]]="","",IF(AND(T_CALC[[#This Row],[DAY]]=C_N_TRADING_DAYS,$L$1&gt;C_MAX_HIST_DT),$L$1,INDEX(_xlfn.ANCHORARRAY($C$3),T_CALC[[#This Row],[DAY]]+1,1))),NA())</f>
        <v>42810</v>
      </c>
      <c r="M249" cm="1" vm="1164">
        <f t="array" aca="1" ref="M249" ca="1">IFERROR(IF(T_CALC[[#This Row],[DAY]]="","",IF(AND(T_CALC[[#This Row],[DAY]]=C_N_TRADING_DAYS,$L$1&gt;C_MAX_HIST_DT),$M$1,INDEX(_xlfn.ANCHORARRAY($C$3),T_CALC[[#This Row],[DAY]]+1,3))),NA())</f>
        <v>64.75</v>
      </c>
      <c r="N249" cm="1" vm="1208">
        <f t="array" aca="1" ref="N249" ca="1">IFERROR(IF(T_CALC[[#This Row],[DAY]]="","",IF(AND(T_CALC[[#This Row],[DAY]]=C_N_TRADING_DAYS,$L$1&gt;C_MAX_HIST_DT),$N$1,INDEX(_xlfn.ANCHORARRAY($C$3),T_CALC[[#This Row],[DAY]]+1,4))),NA())</f>
        <v>64.760000000000005</v>
      </c>
      <c r="O249" cm="1" vm="1098">
        <f t="array" aca="1" ref="O249" ca="1">IFERROR(IF(T_CALC[[#This Row],[DAY]]="","",IF(AND(T_CALC[[#This Row],[DAY]]=C_N_TRADING_DAYS,$L$1&gt;C_MAX_HIST_DT),$O$1,INDEX(_xlfn.ANCHORARRAY($C$3),T_CALC[[#This Row],[DAY]]+1,5))),NA())</f>
        <v>64.3</v>
      </c>
      <c r="P249" cm="1" vm="1209">
        <f t="array" aca="1" ref="P249" ca="1">IFERROR(IF(T_CALC[[#This Row],[DAY]]="","",IF(AND(T_CALC[[#This Row],[DAY]]=C_N_TRADING_DAYS,$L$1&gt;C_MAX_HIST_DT),$P$1,INDEX(_xlfn.ANCHORARRAY($C$3),T_CALC[[#This Row],[DAY]]+1,6))),NA())</f>
        <v>64.64</v>
      </c>
      <c r="Q249" cm="1" vm="1207">
        <f t="array" aca="1" ref="Q249" ca="1">IFERROR(IF(T_CALC[[#This Row],[DAY]]="","",IF(AND(T_CALC[[#This Row],[DAY]]=C_N_TRADING_DAYS,$L$1&gt;C_MAX_HIST_DT),$Q$1,INDEX(_xlfn.ANCHORARRAY($C$3),T_CALC[[#This Row],[DAY]]+1,2))),NA())</f>
        <v>20674296</v>
      </c>
      <c r="R249" s="4" vm="1209">
        <f ca="1">IFERROR(IF(I_SRC="Open",T_CALC[[#This Row],[Open]],IF(I_SRC="High",T_CALC[[#This Row],[High]],IF(I_SRC="low",T_CALC[[#This Row],[Low]],IF(I_SRC="Volume",T_CALC[[#This Row],[VOLUME]],T_CALC[[#This Row],[Close]])))),"")</f>
        <v>64.64</v>
      </c>
      <c r="S249" cm="1">
        <f t="array" aca="1" ref="S249" ca="1">IF(T_CALC[[#This Row],[DAY]]="","",IF(T_CALC[[#This Row],[DAY]]&gt;=I_MA_PER,
ROUND(SUMPRODUCT(OFFSET($Y$4,0,0,I_MA_PER),OFFSET(T_CALC[[#This Row],[Value]],-(I_MA_PER-1),0,I_MA_PER))/C_DEN,2),NA()))</f>
        <v>64.27</v>
      </c>
      <c r="T249" s="4" t="str">
        <f ca="1">IF(T_CALC[[#This Row],[DAY]]="","",IF(T_CALC[[#This Row],[DAY]]&gt;=I_MA_PER,IF(AND(T_CALC[[#This Row],[Value]]&gt;T_CALC[[#This Row],[WMA]],R248&lt;=S248),"Buy",IF(AND(T_CALC[[#This Row],[Value]]&lt;T_CALC[[#This Row],[WMA]],R248&gt;=S248),"Sell","")),NA()))</f>
        <v/>
      </c>
      <c r="U249" s="4">
        <f ca="1">IFERROR(IF(T_CALC[[#This Row],[Signal]]="Buy",T_CALC[[#This Row],[Value]],-10000),-10000)</f>
        <v>-10000</v>
      </c>
      <c r="V249" s="4">
        <f ca="1">IFERROR(IF(T_CALC[[#This Row],[Signal]]="Sell",T_CALC[[#This Row],[Value]],-10000),-10000)</f>
        <v>-10000</v>
      </c>
    </row>
    <row r="250" spans="2:22" x14ac:dyDescent="0.2">
      <c r="B250" s="4">
        <v>247</v>
      </c>
      <c r="C250" vm="1210">
        <f ca="1"/>
        <v>42811</v>
      </c>
      <c r="D250" vm="1211">
        <f ca="1"/>
        <v>49219686</v>
      </c>
      <c r="E250" vm="1212">
        <f ca="1"/>
        <v>64.91</v>
      </c>
      <c r="F250" vm="1119">
        <f ca="1"/>
        <v>65.239999999999995</v>
      </c>
      <c r="G250" vm="1213">
        <f ca="1"/>
        <v>64.680000000000007</v>
      </c>
      <c r="H250" vm="1214">
        <f ca="1"/>
        <v>64.87</v>
      </c>
      <c r="K250">
        <f ca="1">IF(ROW(T_CALC[[#This Row],[DAY]])-ROW(T_CALC[[#Headers],[DAY]])&gt;C_N_TRADING_DAYS,"",ROW(T_CALC[[#This Row],[DAY]])-ROW(T_CALC[[#Headers],[DAY]]))</f>
        <v>247</v>
      </c>
      <c r="L250" s="2" cm="1" vm="1210">
        <f t="array" aca="1" ref="L250" ca="1">IFERROR(IF(T_CALC[[#This Row],[DAY]]="","",IF(AND(T_CALC[[#This Row],[DAY]]=C_N_TRADING_DAYS,$L$1&gt;C_MAX_HIST_DT),$L$1,INDEX(_xlfn.ANCHORARRAY($C$3),T_CALC[[#This Row],[DAY]]+1,1))),NA())</f>
        <v>42811</v>
      </c>
      <c r="M250" cm="1" vm="1212">
        <f t="array" aca="1" ref="M250" ca="1">IFERROR(IF(T_CALC[[#This Row],[DAY]]="","",IF(AND(T_CALC[[#This Row],[DAY]]=C_N_TRADING_DAYS,$L$1&gt;C_MAX_HIST_DT),$M$1,INDEX(_xlfn.ANCHORARRAY($C$3),T_CALC[[#This Row],[DAY]]+1,3))),NA())</f>
        <v>64.91</v>
      </c>
      <c r="N250" cm="1" vm="1119">
        <f t="array" aca="1" ref="N250" ca="1">IFERROR(IF(T_CALC[[#This Row],[DAY]]="","",IF(AND(T_CALC[[#This Row],[DAY]]=C_N_TRADING_DAYS,$L$1&gt;C_MAX_HIST_DT),$N$1,INDEX(_xlfn.ANCHORARRAY($C$3),T_CALC[[#This Row],[DAY]]+1,4))),NA())</f>
        <v>65.239999999999995</v>
      </c>
      <c r="O250" cm="1" vm="1213">
        <f t="array" aca="1" ref="O250" ca="1">IFERROR(IF(T_CALC[[#This Row],[DAY]]="","",IF(AND(T_CALC[[#This Row],[DAY]]=C_N_TRADING_DAYS,$L$1&gt;C_MAX_HIST_DT),$O$1,INDEX(_xlfn.ANCHORARRAY($C$3),T_CALC[[#This Row],[DAY]]+1,5))),NA())</f>
        <v>64.680000000000007</v>
      </c>
      <c r="P250" cm="1" vm="1214">
        <f t="array" aca="1" ref="P250" ca="1">IFERROR(IF(T_CALC[[#This Row],[DAY]]="","",IF(AND(T_CALC[[#This Row],[DAY]]=C_N_TRADING_DAYS,$L$1&gt;C_MAX_HIST_DT),$P$1,INDEX(_xlfn.ANCHORARRAY($C$3),T_CALC[[#This Row],[DAY]]+1,6))),NA())</f>
        <v>64.87</v>
      </c>
      <c r="Q250" cm="1" vm="1211">
        <f t="array" aca="1" ref="Q250" ca="1">IFERROR(IF(T_CALC[[#This Row],[DAY]]="","",IF(AND(T_CALC[[#This Row],[DAY]]=C_N_TRADING_DAYS,$L$1&gt;C_MAX_HIST_DT),$Q$1,INDEX(_xlfn.ANCHORARRAY($C$3),T_CALC[[#This Row],[DAY]]+1,2))),NA())</f>
        <v>49219686</v>
      </c>
      <c r="R250" s="4" vm="1214">
        <f ca="1">IFERROR(IF(I_SRC="Open",T_CALC[[#This Row],[Open]],IF(I_SRC="High",T_CALC[[#This Row],[High]],IF(I_SRC="low",T_CALC[[#This Row],[Low]],IF(I_SRC="Volume",T_CALC[[#This Row],[VOLUME]],T_CALC[[#This Row],[Close]])))),"")</f>
        <v>64.87</v>
      </c>
      <c r="S250" cm="1">
        <f t="array" aca="1" ref="S250" ca="1">IF(T_CALC[[#This Row],[DAY]]="","",IF(T_CALC[[#This Row],[DAY]]&gt;=I_MA_PER,
ROUND(SUMPRODUCT(OFFSET($Y$4,0,0,I_MA_PER),OFFSET(T_CALC[[#This Row],[Value]],-(I_MA_PER-1),0,I_MA_PER))/C_DEN,2),NA()))</f>
        <v>64.31</v>
      </c>
      <c r="T250" s="4" t="str">
        <f ca="1">IF(T_CALC[[#This Row],[DAY]]="","",IF(T_CALC[[#This Row],[DAY]]&gt;=I_MA_PER,IF(AND(T_CALC[[#This Row],[Value]]&gt;T_CALC[[#This Row],[WMA]],R249&lt;=S249),"Buy",IF(AND(T_CALC[[#This Row],[Value]]&lt;T_CALC[[#This Row],[WMA]],R249&gt;=S249),"Sell","")),NA()))</f>
        <v/>
      </c>
      <c r="U250" s="4">
        <f ca="1">IFERROR(IF(T_CALC[[#This Row],[Signal]]="Buy",T_CALC[[#This Row],[Value]],-10000),-10000)</f>
        <v>-10000</v>
      </c>
      <c r="V250" s="4">
        <f ca="1">IFERROR(IF(T_CALC[[#This Row],[Signal]]="Sell",T_CALC[[#This Row],[Value]],-10000),-10000)</f>
        <v>-10000</v>
      </c>
    </row>
    <row r="251" spans="2:22" x14ac:dyDescent="0.2">
      <c r="B251">
        <v>248</v>
      </c>
      <c r="C251" vm="1215">
        <f ca="1"/>
        <v>42814</v>
      </c>
      <c r="D251" vm="1216">
        <f ca="1"/>
        <v>14598083</v>
      </c>
      <c r="E251" vm="1212">
        <f ca="1"/>
        <v>64.91</v>
      </c>
      <c r="F251" vm="1217">
        <f ca="1"/>
        <v>65.174999999999997</v>
      </c>
      <c r="G251" vm="1105">
        <f ca="1"/>
        <v>64.72</v>
      </c>
      <c r="H251" vm="1193">
        <f ca="1"/>
        <v>64.930000000000007</v>
      </c>
      <c r="K251">
        <f ca="1">IF(ROW(T_CALC[[#This Row],[DAY]])-ROW(T_CALC[[#Headers],[DAY]])&gt;C_N_TRADING_DAYS,"",ROW(T_CALC[[#This Row],[DAY]])-ROW(T_CALC[[#Headers],[DAY]]))</f>
        <v>248</v>
      </c>
      <c r="L251" s="2" cm="1" vm="1215">
        <f t="array" aca="1" ref="L251" ca="1">IFERROR(IF(T_CALC[[#This Row],[DAY]]="","",IF(AND(T_CALC[[#This Row],[DAY]]=C_N_TRADING_DAYS,$L$1&gt;C_MAX_HIST_DT),$L$1,INDEX(_xlfn.ANCHORARRAY($C$3),T_CALC[[#This Row],[DAY]]+1,1))),NA())</f>
        <v>42814</v>
      </c>
      <c r="M251" cm="1" vm="1212">
        <f t="array" aca="1" ref="M251" ca="1">IFERROR(IF(T_CALC[[#This Row],[DAY]]="","",IF(AND(T_CALC[[#This Row],[DAY]]=C_N_TRADING_DAYS,$L$1&gt;C_MAX_HIST_DT),$M$1,INDEX(_xlfn.ANCHORARRAY($C$3),T_CALC[[#This Row],[DAY]]+1,3))),NA())</f>
        <v>64.91</v>
      </c>
      <c r="N251" cm="1" vm="1217">
        <f t="array" aca="1" ref="N251" ca="1">IFERROR(IF(T_CALC[[#This Row],[DAY]]="","",IF(AND(T_CALC[[#This Row],[DAY]]=C_N_TRADING_DAYS,$L$1&gt;C_MAX_HIST_DT),$N$1,INDEX(_xlfn.ANCHORARRAY($C$3),T_CALC[[#This Row],[DAY]]+1,4))),NA())</f>
        <v>65.174999999999997</v>
      </c>
      <c r="O251" cm="1" vm="1105">
        <f t="array" aca="1" ref="O251" ca="1">IFERROR(IF(T_CALC[[#This Row],[DAY]]="","",IF(AND(T_CALC[[#This Row],[DAY]]=C_N_TRADING_DAYS,$L$1&gt;C_MAX_HIST_DT),$O$1,INDEX(_xlfn.ANCHORARRAY($C$3),T_CALC[[#This Row],[DAY]]+1,5))),NA())</f>
        <v>64.72</v>
      </c>
      <c r="P251" cm="1" vm="1193">
        <f t="array" aca="1" ref="P251" ca="1">IFERROR(IF(T_CALC[[#This Row],[DAY]]="","",IF(AND(T_CALC[[#This Row],[DAY]]=C_N_TRADING_DAYS,$L$1&gt;C_MAX_HIST_DT),$P$1,INDEX(_xlfn.ANCHORARRAY($C$3),T_CALC[[#This Row],[DAY]]+1,6))),NA())</f>
        <v>64.930000000000007</v>
      </c>
      <c r="Q251" cm="1" vm="1216">
        <f t="array" aca="1" ref="Q251" ca="1">IFERROR(IF(T_CALC[[#This Row],[DAY]]="","",IF(AND(T_CALC[[#This Row],[DAY]]=C_N_TRADING_DAYS,$L$1&gt;C_MAX_HIST_DT),$Q$1,INDEX(_xlfn.ANCHORARRAY($C$3),T_CALC[[#This Row],[DAY]]+1,2))),NA())</f>
        <v>14598083</v>
      </c>
      <c r="R251" s="4" vm="1193">
        <f ca="1">IFERROR(IF(I_SRC="Open",T_CALC[[#This Row],[Open]],IF(I_SRC="High",T_CALC[[#This Row],[High]],IF(I_SRC="low",T_CALC[[#This Row],[Low]],IF(I_SRC="Volume",T_CALC[[#This Row],[VOLUME]],T_CALC[[#This Row],[Close]])))),"")</f>
        <v>64.930000000000007</v>
      </c>
      <c r="S251" cm="1">
        <f t="array" aca="1" ref="S251" ca="1">IF(T_CALC[[#This Row],[DAY]]="","",IF(T_CALC[[#This Row],[DAY]]&gt;=I_MA_PER,
ROUND(SUMPRODUCT(OFFSET($Y$4,0,0,I_MA_PER),OFFSET(T_CALC[[#This Row],[Value]],-(I_MA_PER-1),0,I_MA_PER))/C_DEN,2),NA()))</f>
        <v>64.349999999999994</v>
      </c>
      <c r="T251" s="4" t="str">
        <f ca="1">IF(T_CALC[[#This Row],[DAY]]="","",IF(T_CALC[[#This Row],[DAY]]&gt;=I_MA_PER,IF(AND(T_CALC[[#This Row],[Value]]&gt;T_CALC[[#This Row],[WMA]],R250&lt;=S250),"Buy",IF(AND(T_CALC[[#This Row],[Value]]&lt;T_CALC[[#This Row],[WMA]],R250&gt;=S250),"Sell","")),NA()))</f>
        <v/>
      </c>
      <c r="U251" s="4">
        <f ca="1">IFERROR(IF(T_CALC[[#This Row],[Signal]]="Buy",T_CALC[[#This Row],[Value]],-10000),-10000)</f>
        <v>-10000</v>
      </c>
      <c r="V251" s="4">
        <f ca="1">IFERROR(IF(T_CALC[[#This Row],[Signal]]="Sell",T_CALC[[#This Row],[Value]],-10000),-10000)</f>
        <v>-10000</v>
      </c>
    </row>
    <row r="252" spans="2:22" x14ac:dyDescent="0.2">
      <c r="B252">
        <v>249</v>
      </c>
      <c r="C252" vm="1218">
        <f ca="1"/>
        <v>42815</v>
      </c>
      <c r="D252" vm="1219">
        <f ca="1"/>
        <v>26640480</v>
      </c>
      <c r="E252" vm="1185">
        <f ca="1"/>
        <v>65.19</v>
      </c>
      <c r="F252" vm="1220">
        <f ca="1"/>
        <v>65.5</v>
      </c>
      <c r="G252" vm="1104">
        <f ca="1"/>
        <v>64.13</v>
      </c>
      <c r="H252" vm="1221">
        <f ca="1"/>
        <v>64.209999999999994</v>
      </c>
      <c r="K252">
        <f ca="1">IF(ROW(T_CALC[[#This Row],[DAY]])-ROW(T_CALC[[#Headers],[DAY]])&gt;C_N_TRADING_DAYS,"",ROW(T_CALC[[#This Row],[DAY]])-ROW(T_CALC[[#Headers],[DAY]]))</f>
        <v>249</v>
      </c>
      <c r="L252" s="2" cm="1" vm="1218">
        <f t="array" aca="1" ref="L252" ca="1">IFERROR(IF(T_CALC[[#This Row],[DAY]]="","",IF(AND(T_CALC[[#This Row],[DAY]]=C_N_TRADING_DAYS,$L$1&gt;C_MAX_HIST_DT),$L$1,INDEX(_xlfn.ANCHORARRAY($C$3),T_CALC[[#This Row],[DAY]]+1,1))),NA())</f>
        <v>42815</v>
      </c>
      <c r="M252" cm="1" vm="1185">
        <f t="array" aca="1" ref="M252" ca="1">IFERROR(IF(T_CALC[[#This Row],[DAY]]="","",IF(AND(T_CALC[[#This Row],[DAY]]=C_N_TRADING_DAYS,$L$1&gt;C_MAX_HIST_DT),$M$1,INDEX(_xlfn.ANCHORARRAY($C$3),T_CALC[[#This Row],[DAY]]+1,3))),NA())</f>
        <v>65.19</v>
      </c>
      <c r="N252" cm="1" vm="1220">
        <f t="array" aca="1" ref="N252" ca="1">IFERROR(IF(T_CALC[[#This Row],[DAY]]="","",IF(AND(T_CALC[[#This Row],[DAY]]=C_N_TRADING_DAYS,$L$1&gt;C_MAX_HIST_DT),$N$1,INDEX(_xlfn.ANCHORARRAY($C$3),T_CALC[[#This Row],[DAY]]+1,4))),NA())</f>
        <v>65.5</v>
      </c>
      <c r="O252" cm="1" vm="1104">
        <f t="array" aca="1" ref="O252" ca="1">IFERROR(IF(T_CALC[[#This Row],[DAY]]="","",IF(AND(T_CALC[[#This Row],[DAY]]=C_N_TRADING_DAYS,$L$1&gt;C_MAX_HIST_DT),$O$1,INDEX(_xlfn.ANCHORARRAY($C$3),T_CALC[[#This Row],[DAY]]+1,5))),NA())</f>
        <v>64.13</v>
      </c>
      <c r="P252" cm="1" vm="1221">
        <f t="array" aca="1" ref="P252" ca="1">IFERROR(IF(T_CALC[[#This Row],[DAY]]="","",IF(AND(T_CALC[[#This Row],[DAY]]=C_N_TRADING_DAYS,$L$1&gt;C_MAX_HIST_DT),$P$1,INDEX(_xlfn.ANCHORARRAY($C$3),T_CALC[[#This Row],[DAY]]+1,6))),NA())</f>
        <v>64.209999999999994</v>
      </c>
      <c r="Q252" cm="1" vm="1219">
        <f t="array" aca="1" ref="Q252" ca="1">IFERROR(IF(T_CALC[[#This Row],[DAY]]="","",IF(AND(T_CALC[[#This Row],[DAY]]=C_N_TRADING_DAYS,$L$1&gt;C_MAX_HIST_DT),$Q$1,INDEX(_xlfn.ANCHORARRAY($C$3),T_CALC[[#This Row],[DAY]]+1,2))),NA())</f>
        <v>26640480</v>
      </c>
      <c r="R252" s="4" vm="1221">
        <f ca="1">IFERROR(IF(I_SRC="Open",T_CALC[[#This Row],[Open]],IF(I_SRC="High",T_CALC[[#This Row],[High]],IF(I_SRC="low",T_CALC[[#This Row],[Low]],IF(I_SRC="Volume",T_CALC[[#This Row],[VOLUME]],T_CALC[[#This Row],[Close]])))),"")</f>
        <v>64.209999999999994</v>
      </c>
      <c r="S252" cm="1">
        <f t="array" aca="1" ref="S252" ca="1">IF(T_CALC[[#This Row],[DAY]]="","",IF(T_CALC[[#This Row],[DAY]]&gt;=I_MA_PER,
ROUND(SUMPRODUCT(OFFSET($Y$4,0,0,I_MA_PER),OFFSET(T_CALC[[#This Row],[Value]],-(I_MA_PER-1),0,I_MA_PER))/C_DEN,2),NA()))</f>
        <v>64.36</v>
      </c>
      <c r="T252" s="4" t="str">
        <f ca="1">IF(T_CALC[[#This Row],[DAY]]="","",IF(T_CALC[[#This Row],[DAY]]&gt;=I_MA_PER,IF(AND(T_CALC[[#This Row],[Value]]&gt;T_CALC[[#This Row],[WMA]],R251&lt;=S251),"Buy",IF(AND(T_CALC[[#This Row],[Value]]&lt;T_CALC[[#This Row],[WMA]],R251&gt;=S251),"Sell","")),NA()))</f>
        <v>Sell</v>
      </c>
      <c r="U252" s="4">
        <f ca="1">IFERROR(IF(T_CALC[[#This Row],[Signal]]="Buy",T_CALC[[#This Row],[Value]],-10000),-10000)</f>
        <v>-10000</v>
      </c>
      <c r="V252" s="4" vm="1221">
        <f ca="1">IFERROR(IF(T_CALC[[#This Row],[Signal]]="Sell",T_CALC[[#This Row],[Value]],-10000),-10000)</f>
        <v>64.209999999999994</v>
      </c>
    </row>
    <row r="253" spans="2:22" x14ac:dyDescent="0.2">
      <c r="B253" s="4">
        <v>250</v>
      </c>
      <c r="C253" vm="1222">
        <f ca="1"/>
        <v>42816</v>
      </c>
      <c r="D253" vm="1223">
        <f ca="1"/>
        <v>20680015</v>
      </c>
      <c r="E253" vm="1040">
        <f ca="1"/>
        <v>64.12</v>
      </c>
      <c r="F253" vm="1224">
        <f ca="1"/>
        <v>65.14</v>
      </c>
      <c r="G253" vm="1040">
        <f ca="1"/>
        <v>64.12</v>
      </c>
      <c r="H253" vm="1225">
        <f ca="1"/>
        <v>65.03</v>
      </c>
      <c r="K253">
        <f ca="1">IF(ROW(T_CALC[[#This Row],[DAY]])-ROW(T_CALC[[#Headers],[DAY]])&gt;C_N_TRADING_DAYS,"",ROW(T_CALC[[#This Row],[DAY]])-ROW(T_CALC[[#Headers],[DAY]]))</f>
        <v>250</v>
      </c>
      <c r="L253" s="2" cm="1" vm="1222">
        <f t="array" aca="1" ref="L253" ca="1">IFERROR(IF(T_CALC[[#This Row],[DAY]]="","",IF(AND(T_CALC[[#This Row],[DAY]]=C_N_TRADING_DAYS,$L$1&gt;C_MAX_HIST_DT),$L$1,INDEX(_xlfn.ANCHORARRAY($C$3),T_CALC[[#This Row],[DAY]]+1,1))),NA())</f>
        <v>42816</v>
      </c>
      <c r="M253" cm="1" vm="1040">
        <f t="array" aca="1" ref="M253" ca="1">IFERROR(IF(T_CALC[[#This Row],[DAY]]="","",IF(AND(T_CALC[[#This Row],[DAY]]=C_N_TRADING_DAYS,$L$1&gt;C_MAX_HIST_DT),$M$1,INDEX(_xlfn.ANCHORARRAY($C$3),T_CALC[[#This Row],[DAY]]+1,3))),NA())</f>
        <v>64.12</v>
      </c>
      <c r="N253" cm="1" vm="1224">
        <f t="array" aca="1" ref="N253" ca="1">IFERROR(IF(T_CALC[[#This Row],[DAY]]="","",IF(AND(T_CALC[[#This Row],[DAY]]=C_N_TRADING_DAYS,$L$1&gt;C_MAX_HIST_DT),$N$1,INDEX(_xlfn.ANCHORARRAY($C$3),T_CALC[[#This Row],[DAY]]+1,4))),NA())</f>
        <v>65.14</v>
      </c>
      <c r="O253" cm="1" vm="1040">
        <f t="array" aca="1" ref="O253" ca="1">IFERROR(IF(T_CALC[[#This Row],[DAY]]="","",IF(AND(T_CALC[[#This Row],[DAY]]=C_N_TRADING_DAYS,$L$1&gt;C_MAX_HIST_DT),$O$1,INDEX(_xlfn.ANCHORARRAY($C$3),T_CALC[[#This Row],[DAY]]+1,5))),NA())</f>
        <v>64.12</v>
      </c>
      <c r="P253" cm="1" vm="1225">
        <f t="array" aca="1" ref="P253" ca="1">IFERROR(IF(T_CALC[[#This Row],[DAY]]="","",IF(AND(T_CALC[[#This Row],[DAY]]=C_N_TRADING_DAYS,$L$1&gt;C_MAX_HIST_DT),$P$1,INDEX(_xlfn.ANCHORARRAY($C$3),T_CALC[[#This Row],[DAY]]+1,6))),NA())</f>
        <v>65.03</v>
      </c>
      <c r="Q253" cm="1" vm="1223">
        <f t="array" aca="1" ref="Q253" ca="1">IFERROR(IF(T_CALC[[#This Row],[DAY]]="","",IF(AND(T_CALC[[#This Row],[DAY]]=C_N_TRADING_DAYS,$L$1&gt;C_MAX_HIST_DT),$Q$1,INDEX(_xlfn.ANCHORARRAY($C$3),T_CALC[[#This Row],[DAY]]+1,2))),NA())</f>
        <v>20680015</v>
      </c>
      <c r="R253" s="4" vm="1225">
        <f ca="1">IFERROR(IF(I_SRC="Open",T_CALC[[#This Row],[Open]],IF(I_SRC="High",T_CALC[[#This Row],[High]],IF(I_SRC="low",T_CALC[[#This Row],[Low]],IF(I_SRC="Volume",T_CALC[[#This Row],[VOLUME]],T_CALC[[#This Row],[Close]])))),"")</f>
        <v>65.03</v>
      </c>
      <c r="S253" cm="1">
        <f t="array" aca="1" ref="S253" ca="1">IF(T_CALC[[#This Row],[DAY]]="","",IF(T_CALC[[#This Row],[DAY]]&gt;=I_MA_PER,
ROUND(SUMPRODUCT(OFFSET($Y$4,0,0,I_MA_PER),OFFSET(T_CALC[[#This Row],[Value]],-(I_MA_PER-1),0,I_MA_PER))/C_DEN,2),NA()))</f>
        <v>64.400000000000006</v>
      </c>
      <c r="T253" s="4" t="str">
        <f ca="1">IF(T_CALC[[#This Row],[DAY]]="","",IF(T_CALC[[#This Row],[DAY]]&gt;=I_MA_PER,IF(AND(T_CALC[[#This Row],[Value]]&gt;T_CALC[[#This Row],[WMA]],R252&lt;=S252),"Buy",IF(AND(T_CALC[[#This Row],[Value]]&lt;T_CALC[[#This Row],[WMA]],R252&gt;=S252),"Sell","")),NA()))</f>
        <v>Buy</v>
      </c>
      <c r="U253" s="4" vm="1225">
        <f ca="1">IFERROR(IF(T_CALC[[#This Row],[Signal]]="Buy",T_CALC[[#This Row],[Value]],-10000),-10000)</f>
        <v>65.03</v>
      </c>
      <c r="V253" s="4">
        <f ca="1">IFERROR(IF(T_CALC[[#This Row],[Signal]]="Sell",T_CALC[[#This Row],[Value]],-10000),-10000)</f>
        <v>-10000</v>
      </c>
    </row>
    <row r="254" spans="2:22" x14ac:dyDescent="0.2">
      <c r="B254">
        <v>251</v>
      </c>
      <c r="C254" vm="1226">
        <f ca="1"/>
        <v>42817</v>
      </c>
      <c r="D254" vm="1227">
        <f ca="1"/>
        <v>19269203</v>
      </c>
      <c r="E254" vm="1161">
        <f ca="1"/>
        <v>64.94</v>
      </c>
      <c r="F254" vm="1228">
        <f ca="1"/>
        <v>65.234999999999999</v>
      </c>
      <c r="G254" vm="1229">
        <f ca="1"/>
        <v>64.765000000000001</v>
      </c>
      <c r="H254" vm="1214">
        <f ca="1"/>
        <v>64.87</v>
      </c>
      <c r="K254">
        <f ca="1">IF(ROW(T_CALC[[#This Row],[DAY]])-ROW(T_CALC[[#Headers],[DAY]])&gt;C_N_TRADING_DAYS,"",ROW(T_CALC[[#This Row],[DAY]])-ROW(T_CALC[[#Headers],[DAY]]))</f>
        <v>251</v>
      </c>
      <c r="L254" s="2" cm="1" vm="1226">
        <f t="array" aca="1" ref="L254" ca="1">IFERROR(IF(T_CALC[[#This Row],[DAY]]="","",IF(AND(T_CALC[[#This Row],[DAY]]=C_N_TRADING_DAYS,$L$1&gt;C_MAX_HIST_DT),$L$1,INDEX(_xlfn.ANCHORARRAY($C$3),T_CALC[[#This Row],[DAY]]+1,1))),NA())</f>
        <v>42817</v>
      </c>
      <c r="M254" cm="1" vm="1161">
        <f t="array" aca="1" ref="M254" ca="1">IFERROR(IF(T_CALC[[#This Row],[DAY]]="","",IF(AND(T_CALC[[#This Row],[DAY]]=C_N_TRADING_DAYS,$L$1&gt;C_MAX_HIST_DT),$M$1,INDEX(_xlfn.ANCHORARRAY($C$3),T_CALC[[#This Row],[DAY]]+1,3))),NA())</f>
        <v>64.94</v>
      </c>
      <c r="N254" cm="1" vm="1228">
        <f t="array" aca="1" ref="N254" ca="1">IFERROR(IF(T_CALC[[#This Row],[DAY]]="","",IF(AND(T_CALC[[#This Row],[DAY]]=C_N_TRADING_DAYS,$L$1&gt;C_MAX_HIST_DT),$N$1,INDEX(_xlfn.ANCHORARRAY($C$3),T_CALC[[#This Row],[DAY]]+1,4))),NA())</f>
        <v>65.234999999999999</v>
      </c>
      <c r="O254" cm="1" vm="1229">
        <f t="array" aca="1" ref="O254" ca="1">IFERROR(IF(T_CALC[[#This Row],[DAY]]="","",IF(AND(T_CALC[[#This Row],[DAY]]=C_N_TRADING_DAYS,$L$1&gt;C_MAX_HIST_DT),$O$1,INDEX(_xlfn.ANCHORARRAY($C$3),T_CALC[[#This Row],[DAY]]+1,5))),NA())</f>
        <v>64.765000000000001</v>
      </c>
      <c r="P254" cm="1" vm="1214">
        <f t="array" aca="1" ref="P254" ca="1">IFERROR(IF(T_CALC[[#This Row],[DAY]]="","",IF(AND(T_CALC[[#This Row],[DAY]]=C_N_TRADING_DAYS,$L$1&gt;C_MAX_HIST_DT),$P$1,INDEX(_xlfn.ANCHORARRAY($C$3),T_CALC[[#This Row],[DAY]]+1,6))),NA())</f>
        <v>64.87</v>
      </c>
      <c r="Q254" cm="1" vm="1227">
        <f t="array" aca="1" ref="Q254" ca="1">IFERROR(IF(T_CALC[[#This Row],[DAY]]="","",IF(AND(T_CALC[[#This Row],[DAY]]=C_N_TRADING_DAYS,$L$1&gt;C_MAX_HIST_DT),$Q$1,INDEX(_xlfn.ANCHORARRAY($C$3),T_CALC[[#This Row],[DAY]]+1,2))),NA())</f>
        <v>19269203</v>
      </c>
      <c r="R254" s="4" vm="1214">
        <f ca="1">IFERROR(IF(I_SRC="Open",T_CALC[[#This Row],[Open]],IF(I_SRC="High",T_CALC[[#This Row],[High]],IF(I_SRC="low",T_CALC[[#This Row],[Low]],IF(I_SRC="Volume",T_CALC[[#This Row],[VOLUME]],T_CALC[[#This Row],[Close]])))),"")</f>
        <v>64.87</v>
      </c>
      <c r="S254" cm="1">
        <f t="array" aca="1" ref="S254" ca="1">IF(T_CALC[[#This Row],[DAY]]="","",IF(T_CALC[[#This Row],[DAY]]&gt;=I_MA_PER,
ROUND(SUMPRODUCT(OFFSET($Y$4,0,0,I_MA_PER),OFFSET(T_CALC[[#This Row],[Value]],-(I_MA_PER-1),0,I_MA_PER))/C_DEN,2),NA()))</f>
        <v>64.430000000000007</v>
      </c>
      <c r="T254" s="4" t="str">
        <f ca="1">IF(T_CALC[[#This Row],[DAY]]="","",IF(T_CALC[[#This Row],[DAY]]&gt;=I_MA_PER,IF(AND(T_CALC[[#This Row],[Value]]&gt;T_CALC[[#This Row],[WMA]],R253&lt;=S253),"Buy",IF(AND(T_CALC[[#This Row],[Value]]&lt;T_CALC[[#This Row],[WMA]],R253&gt;=S253),"Sell","")),NA()))</f>
        <v/>
      </c>
      <c r="U254" s="4">
        <f ca="1">IFERROR(IF(T_CALC[[#This Row],[Signal]]="Buy",T_CALC[[#This Row],[Value]],-10000),-10000)</f>
        <v>-10000</v>
      </c>
      <c r="V254" s="4">
        <f ca="1">IFERROR(IF(T_CALC[[#This Row],[Signal]]="Sell",T_CALC[[#This Row],[Value]],-10000),-10000)</f>
        <v>-10000</v>
      </c>
    </row>
    <row r="255" spans="2:22" x14ac:dyDescent="0.2">
      <c r="B255">
        <v>252</v>
      </c>
      <c r="C255" vm="1230">
        <f ca="1"/>
        <v>42818</v>
      </c>
      <c r="D255" vm="1231">
        <f ca="1"/>
        <v>22617105</v>
      </c>
      <c r="E255" vm="1232">
        <f ca="1"/>
        <v>65.12</v>
      </c>
      <c r="F255" vm="1233">
        <f ca="1"/>
        <v>65.45</v>
      </c>
      <c r="G255" vm="1208">
        <f ca="1"/>
        <v>64.760000000000005</v>
      </c>
      <c r="H255" vm="1234">
        <f ca="1"/>
        <v>64.98</v>
      </c>
      <c r="K255">
        <f ca="1">IF(ROW(T_CALC[[#This Row],[DAY]])-ROW(T_CALC[[#Headers],[DAY]])&gt;C_N_TRADING_DAYS,"",ROW(T_CALC[[#This Row],[DAY]])-ROW(T_CALC[[#Headers],[DAY]]))</f>
        <v>252</v>
      </c>
      <c r="L255" s="2" cm="1" vm="1230">
        <f t="array" aca="1" ref="L255" ca="1">IFERROR(IF(T_CALC[[#This Row],[DAY]]="","",IF(AND(T_CALC[[#This Row],[DAY]]=C_N_TRADING_DAYS,$L$1&gt;C_MAX_HIST_DT),$L$1,INDEX(_xlfn.ANCHORARRAY($C$3),T_CALC[[#This Row],[DAY]]+1,1))),NA())</f>
        <v>42818</v>
      </c>
      <c r="M255" cm="1" vm="1232">
        <f t="array" aca="1" ref="M255" ca="1">IFERROR(IF(T_CALC[[#This Row],[DAY]]="","",IF(AND(T_CALC[[#This Row],[DAY]]=C_N_TRADING_DAYS,$L$1&gt;C_MAX_HIST_DT),$M$1,INDEX(_xlfn.ANCHORARRAY($C$3),T_CALC[[#This Row],[DAY]]+1,3))),NA())</f>
        <v>65.12</v>
      </c>
      <c r="N255" cm="1" vm="1233">
        <f t="array" aca="1" ref="N255" ca="1">IFERROR(IF(T_CALC[[#This Row],[DAY]]="","",IF(AND(T_CALC[[#This Row],[DAY]]=C_N_TRADING_DAYS,$L$1&gt;C_MAX_HIST_DT),$N$1,INDEX(_xlfn.ANCHORARRAY($C$3),T_CALC[[#This Row],[DAY]]+1,4))),NA())</f>
        <v>65.45</v>
      </c>
      <c r="O255" cm="1" vm="1208">
        <f t="array" aca="1" ref="O255" ca="1">IFERROR(IF(T_CALC[[#This Row],[DAY]]="","",IF(AND(T_CALC[[#This Row],[DAY]]=C_N_TRADING_DAYS,$L$1&gt;C_MAX_HIST_DT),$O$1,INDEX(_xlfn.ANCHORARRAY($C$3),T_CALC[[#This Row],[DAY]]+1,5))),NA())</f>
        <v>64.760000000000005</v>
      </c>
      <c r="P255" cm="1" vm="1234">
        <f t="array" aca="1" ref="P255" ca="1">IFERROR(IF(T_CALC[[#This Row],[DAY]]="","",IF(AND(T_CALC[[#This Row],[DAY]]=C_N_TRADING_DAYS,$L$1&gt;C_MAX_HIST_DT),$P$1,INDEX(_xlfn.ANCHORARRAY($C$3),T_CALC[[#This Row],[DAY]]+1,6))),NA())</f>
        <v>64.98</v>
      </c>
      <c r="Q255" cm="1" vm="1231">
        <f t="array" aca="1" ref="Q255" ca="1">IFERROR(IF(T_CALC[[#This Row],[DAY]]="","",IF(AND(T_CALC[[#This Row],[DAY]]=C_N_TRADING_DAYS,$L$1&gt;C_MAX_HIST_DT),$Q$1,INDEX(_xlfn.ANCHORARRAY($C$3),T_CALC[[#This Row],[DAY]]+1,2))),NA())</f>
        <v>22617105</v>
      </c>
      <c r="R255" s="4" vm="1234">
        <f ca="1">IFERROR(IF(I_SRC="Open",T_CALC[[#This Row],[Open]],IF(I_SRC="High",T_CALC[[#This Row],[High]],IF(I_SRC="low",T_CALC[[#This Row],[Low]],IF(I_SRC="Volume",T_CALC[[#This Row],[VOLUME]],T_CALC[[#This Row],[Close]])))),"")</f>
        <v>64.98</v>
      </c>
      <c r="S255" cm="1">
        <f t="array" aca="1" ref="S255" ca="1">IF(T_CALC[[#This Row],[DAY]]="","",IF(T_CALC[[#This Row],[DAY]]&gt;=I_MA_PER,
ROUND(SUMPRODUCT(OFFSET($Y$4,0,0,I_MA_PER),OFFSET(T_CALC[[#This Row],[Value]],-(I_MA_PER-1),0,I_MA_PER))/C_DEN,2),NA()))</f>
        <v>64.47</v>
      </c>
      <c r="T255" s="4" t="str">
        <f ca="1">IF(T_CALC[[#This Row],[DAY]]="","",IF(T_CALC[[#This Row],[DAY]]&gt;=I_MA_PER,IF(AND(T_CALC[[#This Row],[Value]]&gt;T_CALC[[#This Row],[WMA]],R254&lt;=S254),"Buy",IF(AND(T_CALC[[#This Row],[Value]]&lt;T_CALC[[#This Row],[WMA]],R254&gt;=S254),"Sell","")),NA()))</f>
        <v/>
      </c>
      <c r="U255" s="4">
        <f ca="1">IFERROR(IF(T_CALC[[#This Row],[Signal]]="Buy",T_CALC[[#This Row],[Value]],-10000),-10000)</f>
        <v>-10000</v>
      </c>
      <c r="V255" s="4">
        <f ca="1">IFERROR(IF(T_CALC[[#This Row],[Signal]]="Sell",T_CALC[[#This Row],[Value]],-10000),-10000)</f>
        <v>-10000</v>
      </c>
    </row>
    <row r="256" spans="2:22" x14ac:dyDescent="0.2">
      <c r="B256" s="4">
        <v>253</v>
      </c>
      <c r="C256" vm="1235">
        <f ca="1"/>
        <v>42821</v>
      </c>
      <c r="D256" vm="1236">
        <f ca="1"/>
        <v>18614662</v>
      </c>
      <c r="E256" vm="1237">
        <f ca="1"/>
        <v>64.63</v>
      </c>
      <c r="F256" vm="1238">
        <f ca="1"/>
        <v>65.22</v>
      </c>
      <c r="G256" vm="1239">
        <f ca="1"/>
        <v>64.349999999999994</v>
      </c>
      <c r="H256" vm="1240">
        <f ca="1"/>
        <v>65.099999999999994</v>
      </c>
      <c r="K256">
        <f ca="1">IF(ROW(T_CALC[[#This Row],[DAY]])-ROW(T_CALC[[#Headers],[DAY]])&gt;C_N_TRADING_DAYS,"",ROW(T_CALC[[#This Row],[DAY]])-ROW(T_CALC[[#Headers],[DAY]]))</f>
        <v>253</v>
      </c>
      <c r="L256" s="2" cm="1" vm="1235">
        <f t="array" aca="1" ref="L256" ca="1">IFERROR(IF(T_CALC[[#This Row],[DAY]]="","",IF(AND(T_CALC[[#This Row],[DAY]]=C_N_TRADING_DAYS,$L$1&gt;C_MAX_HIST_DT),$L$1,INDEX(_xlfn.ANCHORARRAY($C$3),T_CALC[[#This Row],[DAY]]+1,1))),NA())</f>
        <v>42821</v>
      </c>
      <c r="M256" cm="1" vm="1237">
        <f t="array" aca="1" ref="M256" ca="1">IFERROR(IF(T_CALC[[#This Row],[DAY]]="","",IF(AND(T_CALC[[#This Row],[DAY]]=C_N_TRADING_DAYS,$L$1&gt;C_MAX_HIST_DT),$M$1,INDEX(_xlfn.ANCHORARRAY($C$3),T_CALC[[#This Row],[DAY]]+1,3))),NA())</f>
        <v>64.63</v>
      </c>
      <c r="N256" cm="1" vm="1238">
        <f t="array" aca="1" ref="N256" ca="1">IFERROR(IF(T_CALC[[#This Row],[DAY]]="","",IF(AND(T_CALC[[#This Row],[DAY]]=C_N_TRADING_DAYS,$L$1&gt;C_MAX_HIST_DT),$N$1,INDEX(_xlfn.ANCHORARRAY($C$3),T_CALC[[#This Row],[DAY]]+1,4))),NA())</f>
        <v>65.22</v>
      </c>
      <c r="O256" cm="1" vm="1239">
        <f t="array" aca="1" ref="O256" ca="1">IFERROR(IF(T_CALC[[#This Row],[DAY]]="","",IF(AND(T_CALC[[#This Row],[DAY]]=C_N_TRADING_DAYS,$L$1&gt;C_MAX_HIST_DT),$O$1,INDEX(_xlfn.ANCHORARRAY($C$3),T_CALC[[#This Row],[DAY]]+1,5))),NA())</f>
        <v>64.349999999999994</v>
      </c>
      <c r="P256" cm="1" vm="1240">
        <f t="array" aca="1" ref="P256" ca="1">IFERROR(IF(T_CALC[[#This Row],[DAY]]="","",IF(AND(T_CALC[[#This Row],[DAY]]=C_N_TRADING_DAYS,$L$1&gt;C_MAX_HIST_DT),$P$1,INDEX(_xlfn.ANCHORARRAY($C$3),T_CALC[[#This Row],[DAY]]+1,6))),NA())</f>
        <v>65.099999999999994</v>
      </c>
      <c r="Q256" cm="1" vm="1236">
        <f t="array" aca="1" ref="Q256" ca="1">IFERROR(IF(T_CALC[[#This Row],[DAY]]="","",IF(AND(T_CALC[[#This Row],[DAY]]=C_N_TRADING_DAYS,$L$1&gt;C_MAX_HIST_DT),$Q$1,INDEX(_xlfn.ANCHORARRAY($C$3),T_CALC[[#This Row],[DAY]]+1,2))),NA())</f>
        <v>18614662</v>
      </c>
      <c r="R256" s="4" vm="1240">
        <f ca="1">IFERROR(IF(I_SRC="Open",T_CALC[[#This Row],[Open]],IF(I_SRC="High",T_CALC[[#This Row],[High]],IF(I_SRC="low",T_CALC[[#This Row],[Low]],IF(I_SRC="Volume",T_CALC[[#This Row],[VOLUME]],T_CALC[[#This Row],[Close]])))),"")</f>
        <v>65.099999999999994</v>
      </c>
      <c r="S256" cm="1">
        <f t="array" aca="1" ref="S256" ca="1">IF(T_CALC[[#This Row],[DAY]]="","",IF(T_CALC[[#This Row],[DAY]]&gt;=I_MA_PER,
ROUND(SUMPRODUCT(OFFSET($Y$4,0,0,I_MA_PER),OFFSET(T_CALC[[#This Row],[Value]],-(I_MA_PER-1),0,I_MA_PER))/C_DEN,2),NA()))</f>
        <v>64.5</v>
      </c>
      <c r="T256" s="4" t="str">
        <f ca="1">IF(T_CALC[[#This Row],[DAY]]="","",IF(T_CALC[[#This Row],[DAY]]&gt;=I_MA_PER,IF(AND(T_CALC[[#This Row],[Value]]&gt;T_CALC[[#This Row],[WMA]],R255&lt;=S255),"Buy",IF(AND(T_CALC[[#This Row],[Value]]&lt;T_CALC[[#This Row],[WMA]],R255&gt;=S255),"Sell","")),NA()))</f>
        <v/>
      </c>
      <c r="U256" s="4">
        <f ca="1">IFERROR(IF(T_CALC[[#This Row],[Signal]]="Buy",T_CALC[[#This Row],[Value]],-10000),-10000)</f>
        <v>-10000</v>
      </c>
      <c r="V256" s="4">
        <f ca="1">IFERROR(IF(T_CALC[[#This Row],[Signal]]="Sell",T_CALC[[#This Row],[Value]],-10000),-10000)</f>
        <v>-10000</v>
      </c>
    </row>
    <row r="257" spans="2:22" x14ac:dyDescent="0.2">
      <c r="B257">
        <v>254</v>
      </c>
      <c r="C257" vm="1241">
        <f ca="1"/>
        <v>42822</v>
      </c>
      <c r="D257" vm="1242">
        <f ca="1"/>
        <v>20080358</v>
      </c>
      <c r="E257" vm="1243">
        <f ca="1"/>
        <v>64.959999999999994</v>
      </c>
      <c r="F257" vm="1244">
        <f ca="1"/>
        <v>65.47</v>
      </c>
      <c r="G257" vm="1060">
        <f ca="1"/>
        <v>64.650000000000006</v>
      </c>
      <c r="H257" vm="1245">
        <f ca="1"/>
        <v>65.290000000000006</v>
      </c>
      <c r="K257">
        <f ca="1">IF(ROW(T_CALC[[#This Row],[DAY]])-ROW(T_CALC[[#Headers],[DAY]])&gt;C_N_TRADING_DAYS,"",ROW(T_CALC[[#This Row],[DAY]])-ROW(T_CALC[[#Headers],[DAY]]))</f>
        <v>254</v>
      </c>
      <c r="L257" s="2" cm="1" vm="1241">
        <f t="array" aca="1" ref="L257" ca="1">IFERROR(IF(T_CALC[[#This Row],[DAY]]="","",IF(AND(T_CALC[[#This Row],[DAY]]=C_N_TRADING_DAYS,$L$1&gt;C_MAX_HIST_DT),$L$1,INDEX(_xlfn.ANCHORARRAY($C$3),T_CALC[[#This Row],[DAY]]+1,1))),NA())</f>
        <v>42822</v>
      </c>
      <c r="M257" cm="1" vm="1243">
        <f t="array" aca="1" ref="M257" ca="1">IFERROR(IF(T_CALC[[#This Row],[DAY]]="","",IF(AND(T_CALC[[#This Row],[DAY]]=C_N_TRADING_DAYS,$L$1&gt;C_MAX_HIST_DT),$M$1,INDEX(_xlfn.ANCHORARRAY($C$3),T_CALC[[#This Row],[DAY]]+1,3))),NA())</f>
        <v>64.959999999999994</v>
      </c>
      <c r="N257" cm="1" vm="1244">
        <f t="array" aca="1" ref="N257" ca="1">IFERROR(IF(T_CALC[[#This Row],[DAY]]="","",IF(AND(T_CALC[[#This Row],[DAY]]=C_N_TRADING_DAYS,$L$1&gt;C_MAX_HIST_DT),$N$1,INDEX(_xlfn.ANCHORARRAY($C$3),T_CALC[[#This Row],[DAY]]+1,4))),NA())</f>
        <v>65.47</v>
      </c>
      <c r="O257" cm="1" vm="1060">
        <f t="array" aca="1" ref="O257" ca="1">IFERROR(IF(T_CALC[[#This Row],[DAY]]="","",IF(AND(T_CALC[[#This Row],[DAY]]=C_N_TRADING_DAYS,$L$1&gt;C_MAX_HIST_DT),$O$1,INDEX(_xlfn.ANCHORARRAY($C$3),T_CALC[[#This Row],[DAY]]+1,5))),NA())</f>
        <v>64.650000000000006</v>
      </c>
      <c r="P257" cm="1" vm="1245">
        <f t="array" aca="1" ref="P257" ca="1">IFERROR(IF(T_CALC[[#This Row],[DAY]]="","",IF(AND(T_CALC[[#This Row],[DAY]]=C_N_TRADING_DAYS,$L$1&gt;C_MAX_HIST_DT),$P$1,INDEX(_xlfn.ANCHORARRAY($C$3),T_CALC[[#This Row],[DAY]]+1,6))),NA())</f>
        <v>65.290000000000006</v>
      </c>
      <c r="Q257" cm="1" vm="1242">
        <f t="array" aca="1" ref="Q257" ca="1">IFERROR(IF(T_CALC[[#This Row],[DAY]]="","",IF(AND(T_CALC[[#This Row],[DAY]]=C_N_TRADING_DAYS,$L$1&gt;C_MAX_HIST_DT),$Q$1,INDEX(_xlfn.ANCHORARRAY($C$3),T_CALC[[#This Row],[DAY]]+1,2))),NA())</f>
        <v>20080358</v>
      </c>
      <c r="R257" s="4" vm="1245">
        <f ca="1">IFERROR(IF(I_SRC="Open",T_CALC[[#This Row],[Open]],IF(I_SRC="High",T_CALC[[#This Row],[High]],IF(I_SRC="low",T_CALC[[#This Row],[Low]],IF(I_SRC="Volume",T_CALC[[#This Row],[VOLUME]],T_CALC[[#This Row],[Close]])))),"")</f>
        <v>65.290000000000006</v>
      </c>
      <c r="S257" cm="1">
        <f t="array" aca="1" ref="S257" ca="1">IF(T_CALC[[#This Row],[DAY]]="","",IF(T_CALC[[#This Row],[DAY]]&gt;=I_MA_PER,
ROUND(SUMPRODUCT(OFFSET($Y$4,0,0,I_MA_PER),OFFSET(T_CALC[[#This Row],[Value]],-(I_MA_PER-1),0,I_MA_PER))/C_DEN,2),NA()))</f>
        <v>64.55</v>
      </c>
      <c r="T257" s="4" t="str">
        <f ca="1">IF(T_CALC[[#This Row],[DAY]]="","",IF(T_CALC[[#This Row],[DAY]]&gt;=I_MA_PER,IF(AND(T_CALC[[#This Row],[Value]]&gt;T_CALC[[#This Row],[WMA]],R256&lt;=S256),"Buy",IF(AND(T_CALC[[#This Row],[Value]]&lt;T_CALC[[#This Row],[WMA]],R256&gt;=S256),"Sell","")),NA()))</f>
        <v/>
      </c>
      <c r="U257" s="4">
        <f ca="1">IFERROR(IF(T_CALC[[#This Row],[Signal]]="Buy",T_CALC[[#This Row],[Value]],-10000),-10000)</f>
        <v>-10000</v>
      </c>
      <c r="V257" s="4">
        <f ca="1">IFERROR(IF(T_CALC[[#This Row],[Signal]]="Sell",T_CALC[[#This Row],[Value]],-10000),-10000)</f>
        <v>-10000</v>
      </c>
    </row>
    <row r="258" spans="2:22" x14ac:dyDescent="0.2">
      <c r="B258">
        <v>255</v>
      </c>
      <c r="C258" vm="1246">
        <f ca="1"/>
        <v>42823</v>
      </c>
      <c r="D258" vm="1247">
        <f ca="1"/>
        <v>13618424</v>
      </c>
      <c r="E258" vm="1232">
        <f ca="1"/>
        <v>65.12</v>
      </c>
      <c r="F258" vm="1220">
        <f ca="1"/>
        <v>65.5</v>
      </c>
      <c r="G258" vm="1248">
        <f ca="1"/>
        <v>64.947500000000005</v>
      </c>
      <c r="H258" vm="1244">
        <f ca="1"/>
        <v>65.47</v>
      </c>
      <c r="K258">
        <f ca="1">IF(ROW(T_CALC[[#This Row],[DAY]])-ROW(T_CALC[[#Headers],[DAY]])&gt;C_N_TRADING_DAYS,"",ROW(T_CALC[[#This Row],[DAY]])-ROW(T_CALC[[#Headers],[DAY]]))</f>
        <v>255</v>
      </c>
      <c r="L258" s="2" cm="1" vm="1246">
        <f t="array" aca="1" ref="L258" ca="1">IFERROR(IF(T_CALC[[#This Row],[DAY]]="","",IF(AND(T_CALC[[#This Row],[DAY]]=C_N_TRADING_DAYS,$L$1&gt;C_MAX_HIST_DT),$L$1,INDEX(_xlfn.ANCHORARRAY($C$3),T_CALC[[#This Row],[DAY]]+1,1))),NA())</f>
        <v>42823</v>
      </c>
      <c r="M258" cm="1" vm="1232">
        <f t="array" aca="1" ref="M258" ca="1">IFERROR(IF(T_CALC[[#This Row],[DAY]]="","",IF(AND(T_CALC[[#This Row],[DAY]]=C_N_TRADING_DAYS,$L$1&gt;C_MAX_HIST_DT),$M$1,INDEX(_xlfn.ANCHORARRAY($C$3),T_CALC[[#This Row],[DAY]]+1,3))),NA())</f>
        <v>65.12</v>
      </c>
      <c r="N258" cm="1" vm="1220">
        <f t="array" aca="1" ref="N258" ca="1">IFERROR(IF(T_CALC[[#This Row],[DAY]]="","",IF(AND(T_CALC[[#This Row],[DAY]]=C_N_TRADING_DAYS,$L$1&gt;C_MAX_HIST_DT),$N$1,INDEX(_xlfn.ANCHORARRAY($C$3),T_CALC[[#This Row],[DAY]]+1,4))),NA())</f>
        <v>65.5</v>
      </c>
      <c r="O258" cm="1" vm="1248">
        <f t="array" aca="1" ref="O258" ca="1">IFERROR(IF(T_CALC[[#This Row],[DAY]]="","",IF(AND(T_CALC[[#This Row],[DAY]]=C_N_TRADING_DAYS,$L$1&gt;C_MAX_HIST_DT),$O$1,INDEX(_xlfn.ANCHORARRAY($C$3),T_CALC[[#This Row],[DAY]]+1,5))),NA())</f>
        <v>64.947500000000005</v>
      </c>
      <c r="P258" cm="1" vm="1244">
        <f t="array" aca="1" ref="P258" ca="1">IFERROR(IF(T_CALC[[#This Row],[DAY]]="","",IF(AND(T_CALC[[#This Row],[DAY]]=C_N_TRADING_DAYS,$L$1&gt;C_MAX_HIST_DT),$P$1,INDEX(_xlfn.ANCHORARRAY($C$3),T_CALC[[#This Row],[DAY]]+1,6))),NA())</f>
        <v>65.47</v>
      </c>
      <c r="Q258" cm="1" vm="1247">
        <f t="array" aca="1" ref="Q258" ca="1">IFERROR(IF(T_CALC[[#This Row],[DAY]]="","",IF(AND(T_CALC[[#This Row],[DAY]]=C_N_TRADING_DAYS,$L$1&gt;C_MAX_HIST_DT),$Q$1,INDEX(_xlfn.ANCHORARRAY($C$3),T_CALC[[#This Row],[DAY]]+1,2))),NA())</f>
        <v>13618424</v>
      </c>
      <c r="R258" s="4" vm="1244">
        <f ca="1">IFERROR(IF(I_SRC="Open",T_CALC[[#This Row],[Open]],IF(I_SRC="High",T_CALC[[#This Row],[High]],IF(I_SRC="low",T_CALC[[#This Row],[Low]],IF(I_SRC="Volume",T_CALC[[#This Row],[VOLUME]],T_CALC[[#This Row],[Close]])))),"")</f>
        <v>65.47</v>
      </c>
      <c r="S258" cm="1">
        <f t="array" aca="1" ref="S258" ca="1">IF(T_CALC[[#This Row],[DAY]]="","",IF(T_CALC[[#This Row],[DAY]]&gt;=I_MA_PER,
ROUND(SUMPRODUCT(OFFSET($Y$4,0,0,I_MA_PER),OFFSET(T_CALC[[#This Row],[Value]],-(I_MA_PER-1),0,I_MA_PER))/C_DEN,2),NA()))</f>
        <v>64.59</v>
      </c>
      <c r="T258" s="4" t="str">
        <f ca="1">IF(T_CALC[[#This Row],[DAY]]="","",IF(T_CALC[[#This Row],[DAY]]&gt;=I_MA_PER,IF(AND(T_CALC[[#This Row],[Value]]&gt;T_CALC[[#This Row],[WMA]],R257&lt;=S257),"Buy",IF(AND(T_CALC[[#This Row],[Value]]&lt;T_CALC[[#This Row],[WMA]],R257&gt;=S257),"Sell","")),NA()))</f>
        <v/>
      </c>
      <c r="U258" s="4">
        <f ca="1">IFERROR(IF(T_CALC[[#This Row],[Signal]]="Buy",T_CALC[[#This Row],[Value]],-10000),-10000)</f>
        <v>-10000</v>
      </c>
      <c r="V258" s="4">
        <f ca="1">IFERROR(IF(T_CALC[[#This Row],[Signal]]="Sell",T_CALC[[#This Row],[Value]],-10000),-10000)</f>
        <v>-10000</v>
      </c>
    </row>
    <row r="259" spans="2:22" x14ac:dyDescent="0.2">
      <c r="B259" s="4">
        <v>256</v>
      </c>
      <c r="C259" vm="1249">
        <f ca="1"/>
        <v>42824</v>
      </c>
      <c r="D259" vm="1250">
        <f ca="1"/>
        <v>15122823</v>
      </c>
      <c r="E259" vm="1251">
        <f ca="1"/>
        <v>65.42</v>
      </c>
      <c r="F259" vm="1252">
        <f ca="1"/>
        <v>65.98</v>
      </c>
      <c r="G259" vm="1253">
        <f ca="1"/>
        <v>65.36</v>
      </c>
      <c r="H259" vm="1254">
        <f ca="1"/>
        <v>65.709999999999994</v>
      </c>
      <c r="K259">
        <f ca="1">IF(ROW(T_CALC[[#This Row],[DAY]])-ROW(T_CALC[[#Headers],[DAY]])&gt;C_N_TRADING_DAYS,"",ROW(T_CALC[[#This Row],[DAY]])-ROW(T_CALC[[#Headers],[DAY]]))</f>
        <v>256</v>
      </c>
      <c r="L259" s="2" cm="1" vm="1249">
        <f t="array" aca="1" ref="L259" ca="1">IFERROR(IF(T_CALC[[#This Row],[DAY]]="","",IF(AND(T_CALC[[#This Row],[DAY]]=C_N_TRADING_DAYS,$L$1&gt;C_MAX_HIST_DT),$L$1,INDEX(_xlfn.ANCHORARRAY($C$3),T_CALC[[#This Row],[DAY]]+1,1))),NA())</f>
        <v>42824</v>
      </c>
      <c r="M259" cm="1" vm="1251">
        <f t="array" aca="1" ref="M259" ca="1">IFERROR(IF(T_CALC[[#This Row],[DAY]]="","",IF(AND(T_CALC[[#This Row],[DAY]]=C_N_TRADING_DAYS,$L$1&gt;C_MAX_HIST_DT),$M$1,INDEX(_xlfn.ANCHORARRAY($C$3),T_CALC[[#This Row],[DAY]]+1,3))),NA())</f>
        <v>65.42</v>
      </c>
      <c r="N259" cm="1" vm="1252">
        <f t="array" aca="1" ref="N259" ca="1">IFERROR(IF(T_CALC[[#This Row],[DAY]]="","",IF(AND(T_CALC[[#This Row],[DAY]]=C_N_TRADING_DAYS,$L$1&gt;C_MAX_HIST_DT),$N$1,INDEX(_xlfn.ANCHORARRAY($C$3),T_CALC[[#This Row],[DAY]]+1,4))),NA())</f>
        <v>65.98</v>
      </c>
      <c r="O259" cm="1" vm="1253">
        <f t="array" aca="1" ref="O259" ca="1">IFERROR(IF(T_CALC[[#This Row],[DAY]]="","",IF(AND(T_CALC[[#This Row],[DAY]]=C_N_TRADING_DAYS,$L$1&gt;C_MAX_HIST_DT),$O$1,INDEX(_xlfn.ANCHORARRAY($C$3),T_CALC[[#This Row],[DAY]]+1,5))),NA())</f>
        <v>65.36</v>
      </c>
      <c r="P259" cm="1" vm="1254">
        <f t="array" aca="1" ref="P259" ca="1">IFERROR(IF(T_CALC[[#This Row],[DAY]]="","",IF(AND(T_CALC[[#This Row],[DAY]]=C_N_TRADING_DAYS,$L$1&gt;C_MAX_HIST_DT),$P$1,INDEX(_xlfn.ANCHORARRAY($C$3),T_CALC[[#This Row],[DAY]]+1,6))),NA())</f>
        <v>65.709999999999994</v>
      </c>
      <c r="Q259" cm="1" vm="1250">
        <f t="array" aca="1" ref="Q259" ca="1">IFERROR(IF(T_CALC[[#This Row],[DAY]]="","",IF(AND(T_CALC[[#This Row],[DAY]]=C_N_TRADING_DAYS,$L$1&gt;C_MAX_HIST_DT),$Q$1,INDEX(_xlfn.ANCHORARRAY($C$3),T_CALC[[#This Row],[DAY]]+1,2))),NA())</f>
        <v>15122823</v>
      </c>
      <c r="R259" s="4" vm="1254">
        <f ca="1">IFERROR(IF(I_SRC="Open",T_CALC[[#This Row],[Open]],IF(I_SRC="High",T_CALC[[#This Row],[High]],IF(I_SRC="low",T_CALC[[#This Row],[Low]],IF(I_SRC="Volume",T_CALC[[#This Row],[VOLUME]],T_CALC[[#This Row],[Close]])))),"")</f>
        <v>65.709999999999994</v>
      </c>
      <c r="S259" cm="1">
        <f t="array" aca="1" ref="S259" ca="1">IF(T_CALC[[#This Row],[DAY]]="","",IF(T_CALC[[#This Row],[DAY]]&gt;=I_MA_PER,
ROUND(SUMPRODUCT(OFFSET($Y$4,0,0,I_MA_PER),OFFSET(T_CALC[[#This Row],[Value]],-(I_MA_PER-1),0,I_MA_PER))/C_DEN,2),NA()))</f>
        <v>64.650000000000006</v>
      </c>
      <c r="T259" s="4" t="str">
        <f ca="1">IF(T_CALC[[#This Row],[DAY]]="","",IF(T_CALC[[#This Row],[DAY]]&gt;=I_MA_PER,IF(AND(T_CALC[[#This Row],[Value]]&gt;T_CALC[[#This Row],[WMA]],R258&lt;=S258),"Buy",IF(AND(T_CALC[[#This Row],[Value]]&lt;T_CALC[[#This Row],[WMA]],R258&gt;=S258),"Sell","")),NA()))</f>
        <v/>
      </c>
      <c r="U259" s="4">
        <f ca="1">IFERROR(IF(T_CALC[[#This Row],[Signal]]="Buy",T_CALC[[#This Row],[Value]],-10000),-10000)</f>
        <v>-10000</v>
      </c>
      <c r="V259" s="4">
        <f ca="1">IFERROR(IF(T_CALC[[#This Row],[Signal]]="Sell",T_CALC[[#This Row],[Value]],-10000),-10000)</f>
        <v>-10000</v>
      </c>
    </row>
    <row r="260" spans="2:22" x14ac:dyDescent="0.2">
      <c r="B260">
        <v>257</v>
      </c>
      <c r="C260" vm="1255">
        <f ca="1"/>
        <v>42825</v>
      </c>
      <c r="D260" vm="1256">
        <f ca="1"/>
        <v>21040331</v>
      </c>
      <c r="E260" vm="1257">
        <f ca="1"/>
        <v>65.650000000000006</v>
      </c>
      <c r="F260" vm="1258">
        <f ca="1"/>
        <v>66.19</v>
      </c>
      <c r="G260" vm="1233">
        <f ca="1"/>
        <v>65.45</v>
      </c>
      <c r="H260" vm="1259">
        <f ca="1"/>
        <v>65.86</v>
      </c>
      <c r="K260">
        <f ca="1">IF(ROW(T_CALC[[#This Row],[DAY]])-ROW(T_CALC[[#Headers],[DAY]])&gt;C_N_TRADING_DAYS,"",ROW(T_CALC[[#This Row],[DAY]])-ROW(T_CALC[[#Headers],[DAY]]))</f>
        <v>257</v>
      </c>
      <c r="L260" s="2" cm="1" vm="1255">
        <f t="array" aca="1" ref="L260" ca="1">IFERROR(IF(T_CALC[[#This Row],[DAY]]="","",IF(AND(T_CALC[[#This Row],[DAY]]=C_N_TRADING_DAYS,$L$1&gt;C_MAX_HIST_DT),$L$1,INDEX(_xlfn.ANCHORARRAY($C$3),T_CALC[[#This Row],[DAY]]+1,1))),NA())</f>
        <v>42825</v>
      </c>
      <c r="M260" cm="1" vm="1257">
        <f t="array" aca="1" ref="M260" ca="1">IFERROR(IF(T_CALC[[#This Row],[DAY]]="","",IF(AND(T_CALC[[#This Row],[DAY]]=C_N_TRADING_DAYS,$L$1&gt;C_MAX_HIST_DT),$M$1,INDEX(_xlfn.ANCHORARRAY($C$3),T_CALC[[#This Row],[DAY]]+1,3))),NA())</f>
        <v>65.650000000000006</v>
      </c>
      <c r="N260" cm="1" vm="1258">
        <f t="array" aca="1" ref="N260" ca="1">IFERROR(IF(T_CALC[[#This Row],[DAY]]="","",IF(AND(T_CALC[[#This Row],[DAY]]=C_N_TRADING_DAYS,$L$1&gt;C_MAX_HIST_DT),$N$1,INDEX(_xlfn.ANCHORARRAY($C$3),T_CALC[[#This Row],[DAY]]+1,4))),NA())</f>
        <v>66.19</v>
      </c>
      <c r="O260" cm="1" vm="1233">
        <f t="array" aca="1" ref="O260" ca="1">IFERROR(IF(T_CALC[[#This Row],[DAY]]="","",IF(AND(T_CALC[[#This Row],[DAY]]=C_N_TRADING_DAYS,$L$1&gt;C_MAX_HIST_DT),$O$1,INDEX(_xlfn.ANCHORARRAY($C$3),T_CALC[[#This Row],[DAY]]+1,5))),NA())</f>
        <v>65.45</v>
      </c>
      <c r="P260" cm="1" vm="1259">
        <f t="array" aca="1" ref="P260" ca="1">IFERROR(IF(T_CALC[[#This Row],[DAY]]="","",IF(AND(T_CALC[[#This Row],[DAY]]=C_N_TRADING_DAYS,$L$1&gt;C_MAX_HIST_DT),$P$1,INDEX(_xlfn.ANCHORARRAY($C$3),T_CALC[[#This Row],[DAY]]+1,6))),NA())</f>
        <v>65.86</v>
      </c>
      <c r="Q260" cm="1" vm="1256">
        <f t="array" aca="1" ref="Q260" ca="1">IFERROR(IF(T_CALC[[#This Row],[DAY]]="","",IF(AND(T_CALC[[#This Row],[DAY]]=C_N_TRADING_DAYS,$L$1&gt;C_MAX_HIST_DT),$Q$1,INDEX(_xlfn.ANCHORARRAY($C$3),T_CALC[[#This Row],[DAY]]+1,2))),NA())</f>
        <v>21040331</v>
      </c>
      <c r="R260" s="4" vm="1259">
        <f ca="1">IFERROR(IF(I_SRC="Open",T_CALC[[#This Row],[Open]],IF(I_SRC="High",T_CALC[[#This Row],[High]],IF(I_SRC="low",T_CALC[[#This Row],[Low]],IF(I_SRC="Volume",T_CALC[[#This Row],[VOLUME]],T_CALC[[#This Row],[Close]])))),"")</f>
        <v>65.86</v>
      </c>
      <c r="S260" cm="1">
        <f t="array" aca="1" ref="S260" ca="1">IF(T_CALC[[#This Row],[DAY]]="","",IF(T_CALC[[#This Row],[DAY]]&gt;=I_MA_PER,
ROUND(SUMPRODUCT(OFFSET($Y$4,0,0,I_MA_PER),OFFSET(T_CALC[[#This Row],[Value]],-(I_MA_PER-1),0,I_MA_PER))/C_DEN,2),NA()))</f>
        <v>64.709999999999994</v>
      </c>
      <c r="T260" s="4" t="str">
        <f ca="1">IF(T_CALC[[#This Row],[DAY]]="","",IF(T_CALC[[#This Row],[DAY]]&gt;=I_MA_PER,IF(AND(T_CALC[[#This Row],[Value]]&gt;T_CALC[[#This Row],[WMA]],R259&lt;=S259),"Buy",IF(AND(T_CALC[[#This Row],[Value]]&lt;T_CALC[[#This Row],[WMA]],R259&gt;=S259),"Sell","")),NA()))</f>
        <v/>
      </c>
      <c r="U260" s="4">
        <f ca="1">IFERROR(IF(T_CALC[[#This Row],[Signal]]="Buy",T_CALC[[#This Row],[Value]],-10000),-10000)</f>
        <v>-10000</v>
      </c>
      <c r="V260" s="4">
        <f ca="1">IFERROR(IF(T_CALC[[#This Row],[Signal]]="Sell",T_CALC[[#This Row],[Value]],-10000),-10000)</f>
        <v>-10000</v>
      </c>
    </row>
    <row r="261" spans="2:22" x14ac:dyDescent="0.2">
      <c r="B261">
        <v>258</v>
      </c>
      <c r="C261" vm="1260">
        <f ca="1"/>
        <v>42828</v>
      </c>
      <c r="D261" vm="1261">
        <f ca="1"/>
        <v>20400871</v>
      </c>
      <c r="E261" vm="1262">
        <f ca="1"/>
        <v>65.81</v>
      </c>
      <c r="F261" vm="1263">
        <f ca="1"/>
        <v>65.94</v>
      </c>
      <c r="G261" vm="1185">
        <f ca="1"/>
        <v>65.19</v>
      </c>
      <c r="H261" vm="1264">
        <f ca="1"/>
        <v>65.55</v>
      </c>
      <c r="K261">
        <f ca="1">IF(ROW(T_CALC[[#This Row],[DAY]])-ROW(T_CALC[[#Headers],[DAY]])&gt;C_N_TRADING_DAYS,"",ROW(T_CALC[[#This Row],[DAY]])-ROW(T_CALC[[#Headers],[DAY]]))</f>
        <v>258</v>
      </c>
      <c r="L261" s="2" cm="1" vm="1260">
        <f t="array" aca="1" ref="L261" ca="1">IFERROR(IF(T_CALC[[#This Row],[DAY]]="","",IF(AND(T_CALC[[#This Row],[DAY]]=C_N_TRADING_DAYS,$L$1&gt;C_MAX_HIST_DT),$L$1,INDEX(_xlfn.ANCHORARRAY($C$3),T_CALC[[#This Row],[DAY]]+1,1))),NA())</f>
        <v>42828</v>
      </c>
      <c r="M261" cm="1" vm="1262">
        <f t="array" aca="1" ref="M261" ca="1">IFERROR(IF(T_CALC[[#This Row],[DAY]]="","",IF(AND(T_CALC[[#This Row],[DAY]]=C_N_TRADING_DAYS,$L$1&gt;C_MAX_HIST_DT),$M$1,INDEX(_xlfn.ANCHORARRAY($C$3),T_CALC[[#This Row],[DAY]]+1,3))),NA())</f>
        <v>65.81</v>
      </c>
      <c r="N261" cm="1" vm="1263">
        <f t="array" aca="1" ref="N261" ca="1">IFERROR(IF(T_CALC[[#This Row],[DAY]]="","",IF(AND(T_CALC[[#This Row],[DAY]]=C_N_TRADING_DAYS,$L$1&gt;C_MAX_HIST_DT),$N$1,INDEX(_xlfn.ANCHORARRAY($C$3),T_CALC[[#This Row],[DAY]]+1,4))),NA())</f>
        <v>65.94</v>
      </c>
      <c r="O261" cm="1" vm="1185">
        <f t="array" aca="1" ref="O261" ca="1">IFERROR(IF(T_CALC[[#This Row],[DAY]]="","",IF(AND(T_CALC[[#This Row],[DAY]]=C_N_TRADING_DAYS,$L$1&gt;C_MAX_HIST_DT),$O$1,INDEX(_xlfn.ANCHORARRAY($C$3),T_CALC[[#This Row],[DAY]]+1,5))),NA())</f>
        <v>65.19</v>
      </c>
      <c r="P261" cm="1" vm="1264">
        <f t="array" aca="1" ref="P261" ca="1">IFERROR(IF(T_CALC[[#This Row],[DAY]]="","",IF(AND(T_CALC[[#This Row],[DAY]]=C_N_TRADING_DAYS,$L$1&gt;C_MAX_HIST_DT),$P$1,INDEX(_xlfn.ANCHORARRAY($C$3),T_CALC[[#This Row],[DAY]]+1,6))),NA())</f>
        <v>65.55</v>
      </c>
      <c r="Q261" cm="1" vm="1261">
        <f t="array" aca="1" ref="Q261" ca="1">IFERROR(IF(T_CALC[[#This Row],[DAY]]="","",IF(AND(T_CALC[[#This Row],[DAY]]=C_N_TRADING_DAYS,$L$1&gt;C_MAX_HIST_DT),$Q$1,INDEX(_xlfn.ANCHORARRAY($C$3),T_CALC[[#This Row],[DAY]]+1,2))),NA())</f>
        <v>20400871</v>
      </c>
      <c r="R261" s="4" vm="1264">
        <f ca="1">IFERROR(IF(I_SRC="Open",T_CALC[[#This Row],[Open]],IF(I_SRC="High",T_CALC[[#This Row],[High]],IF(I_SRC="low",T_CALC[[#This Row],[Low]],IF(I_SRC="Volume",T_CALC[[#This Row],[VOLUME]],T_CALC[[#This Row],[Close]])))),"")</f>
        <v>65.55</v>
      </c>
      <c r="S261" cm="1">
        <f t="array" aca="1" ref="S261" ca="1">IF(T_CALC[[#This Row],[DAY]]="","",IF(T_CALC[[#This Row],[DAY]]&gt;=I_MA_PER,
ROUND(SUMPRODUCT(OFFSET($Y$4,0,0,I_MA_PER),OFFSET(T_CALC[[#This Row],[Value]],-(I_MA_PER-1),0,I_MA_PER))/C_DEN,2),NA()))</f>
        <v>64.75</v>
      </c>
      <c r="T261" s="4" t="str">
        <f ca="1">IF(T_CALC[[#This Row],[DAY]]="","",IF(T_CALC[[#This Row],[DAY]]&gt;=I_MA_PER,IF(AND(T_CALC[[#This Row],[Value]]&gt;T_CALC[[#This Row],[WMA]],R260&lt;=S260),"Buy",IF(AND(T_CALC[[#This Row],[Value]]&lt;T_CALC[[#This Row],[WMA]],R260&gt;=S260),"Sell","")),NA()))</f>
        <v/>
      </c>
      <c r="U261" s="4">
        <f ca="1">IFERROR(IF(T_CALC[[#This Row],[Signal]]="Buy",T_CALC[[#This Row],[Value]],-10000),-10000)</f>
        <v>-10000</v>
      </c>
      <c r="V261" s="4">
        <f ca="1">IFERROR(IF(T_CALC[[#This Row],[Signal]]="Sell",T_CALC[[#This Row],[Value]],-10000),-10000)</f>
        <v>-10000</v>
      </c>
    </row>
    <row r="262" spans="2:22" x14ac:dyDescent="0.2">
      <c r="B262" s="4">
        <v>259</v>
      </c>
      <c r="C262" vm="1265">
        <f ca="1"/>
        <v>42829</v>
      </c>
      <c r="D262" vm="1266">
        <f ca="1"/>
        <v>12997449</v>
      </c>
      <c r="E262" vm="1045">
        <f ca="1"/>
        <v>65.39</v>
      </c>
      <c r="F262" vm="1262">
        <f ca="1"/>
        <v>65.81</v>
      </c>
      <c r="G262" vm="1267">
        <f ca="1"/>
        <v>65.28</v>
      </c>
      <c r="H262" vm="1268">
        <f ca="1"/>
        <v>65.73</v>
      </c>
      <c r="K262">
        <f ca="1">IF(ROW(T_CALC[[#This Row],[DAY]])-ROW(T_CALC[[#Headers],[DAY]])&gt;C_N_TRADING_DAYS,"",ROW(T_CALC[[#This Row],[DAY]])-ROW(T_CALC[[#Headers],[DAY]]))</f>
        <v>259</v>
      </c>
      <c r="L262" s="2" cm="1" vm="1265">
        <f t="array" aca="1" ref="L262" ca="1">IFERROR(IF(T_CALC[[#This Row],[DAY]]="","",IF(AND(T_CALC[[#This Row],[DAY]]=C_N_TRADING_DAYS,$L$1&gt;C_MAX_HIST_DT),$L$1,INDEX(_xlfn.ANCHORARRAY($C$3),T_CALC[[#This Row],[DAY]]+1,1))),NA())</f>
        <v>42829</v>
      </c>
      <c r="M262" cm="1" vm="1045">
        <f t="array" aca="1" ref="M262" ca="1">IFERROR(IF(T_CALC[[#This Row],[DAY]]="","",IF(AND(T_CALC[[#This Row],[DAY]]=C_N_TRADING_DAYS,$L$1&gt;C_MAX_HIST_DT),$M$1,INDEX(_xlfn.ANCHORARRAY($C$3),T_CALC[[#This Row],[DAY]]+1,3))),NA())</f>
        <v>65.39</v>
      </c>
      <c r="N262" cm="1" vm="1262">
        <f t="array" aca="1" ref="N262" ca="1">IFERROR(IF(T_CALC[[#This Row],[DAY]]="","",IF(AND(T_CALC[[#This Row],[DAY]]=C_N_TRADING_DAYS,$L$1&gt;C_MAX_HIST_DT),$N$1,INDEX(_xlfn.ANCHORARRAY($C$3),T_CALC[[#This Row],[DAY]]+1,4))),NA())</f>
        <v>65.81</v>
      </c>
      <c r="O262" cm="1" vm="1267">
        <f t="array" aca="1" ref="O262" ca="1">IFERROR(IF(T_CALC[[#This Row],[DAY]]="","",IF(AND(T_CALC[[#This Row],[DAY]]=C_N_TRADING_DAYS,$L$1&gt;C_MAX_HIST_DT),$O$1,INDEX(_xlfn.ANCHORARRAY($C$3),T_CALC[[#This Row],[DAY]]+1,5))),NA())</f>
        <v>65.28</v>
      </c>
      <c r="P262" cm="1" vm="1268">
        <f t="array" aca="1" ref="P262" ca="1">IFERROR(IF(T_CALC[[#This Row],[DAY]]="","",IF(AND(T_CALC[[#This Row],[DAY]]=C_N_TRADING_DAYS,$L$1&gt;C_MAX_HIST_DT),$P$1,INDEX(_xlfn.ANCHORARRAY($C$3),T_CALC[[#This Row],[DAY]]+1,6))),NA())</f>
        <v>65.73</v>
      </c>
      <c r="Q262" cm="1" vm="1266">
        <f t="array" aca="1" ref="Q262" ca="1">IFERROR(IF(T_CALC[[#This Row],[DAY]]="","",IF(AND(T_CALC[[#This Row],[DAY]]=C_N_TRADING_DAYS,$L$1&gt;C_MAX_HIST_DT),$Q$1,INDEX(_xlfn.ANCHORARRAY($C$3),T_CALC[[#This Row],[DAY]]+1,2))),NA())</f>
        <v>12997449</v>
      </c>
      <c r="R262" s="4" vm="1268">
        <f ca="1">IFERROR(IF(I_SRC="Open",T_CALC[[#This Row],[Open]],IF(I_SRC="High",T_CALC[[#This Row],[High]],IF(I_SRC="low",T_CALC[[#This Row],[Low]],IF(I_SRC="Volume",T_CALC[[#This Row],[VOLUME]],T_CALC[[#This Row],[Close]])))),"")</f>
        <v>65.73</v>
      </c>
      <c r="S262" cm="1">
        <f t="array" aca="1" ref="S262" ca="1">IF(T_CALC[[#This Row],[DAY]]="","",IF(T_CALC[[#This Row],[DAY]]&gt;=I_MA_PER,
ROUND(SUMPRODUCT(OFFSET($Y$4,0,0,I_MA_PER),OFFSET(T_CALC[[#This Row],[Value]],-(I_MA_PER-1),0,I_MA_PER))/C_DEN,2),NA()))</f>
        <v>64.8</v>
      </c>
      <c r="T262" s="4" t="str">
        <f ca="1">IF(T_CALC[[#This Row],[DAY]]="","",IF(T_CALC[[#This Row],[DAY]]&gt;=I_MA_PER,IF(AND(T_CALC[[#This Row],[Value]]&gt;T_CALC[[#This Row],[WMA]],R261&lt;=S261),"Buy",IF(AND(T_CALC[[#This Row],[Value]]&lt;T_CALC[[#This Row],[WMA]],R261&gt;=S261),"Sell","")),NA()))</f>
        <v/>
      </c>
      <c r="U262" s="4">
        <f ca="1">IFERROR(IF(T_CALC[[#This Row],[Signal]]="Buy",T_CALC[[#This Row],[Value]],-10000),-10000)</f>
        <v>-10000</v>
      </c>
      <c r="V262" s="4">
        <f ca="1">IFERROR(IF(T_CALC[[#This Row],[Signal]]="Sell",T_CALC[[#This Row],[Value]],-10000),-10000)</f>
        <v>-10000</v>
      </c>
    </row>
    <row r="263" spans="2:22" x14ac:dyDescent="0.2">
      <c r="B263">
        <v>260</v>
      </c>
      <c r="C263" vm="1269">
        <f ca="1"/>
        <v>42830</v>
      </c>
      <c r="D263" vm="1270">
        <f ca="1"/>
        <v>21448594</v>
      </c>
      <c r="E263" vm="1271">
        <f ca="1"/>
        <v>66.3</v>
      </c>
      <c r="F263" vm="1272">
        <f ca="1"/>
        <v>66.349999999999994</v>
      </c>
      <c r="G263" vm="1273">
        <f ca="1"/>
        <v>65.444299999999998</v>
      </c>
      <c r="H263" vm="1274">
        <f ca="1"/>
        <v>65.56</v>
      </c>
      <c r="K263">
        <f ca="1">IF(ROW(T_CALC[[#This Row],[DAY]])-ROW(T_CALC[[#Headers],[DAY]])&gt;C_N_TRADING_DAYS,"",ROW(T_CALC[[#This Row],[DAY]])-ROW(T_CALC[[#Headers],[DAY]]))</f>
        <v>260</v>
      </c>
      <c r="L263" s="2" cm="1" vm="1269">
        <f t="array" aca="1" ref="L263" ca="1">IFERROR(IF(T_CALC[[#This Row],[DAY]]="","",IF(AND(T_CALC[[#This Row],[DAY]]=C_N_TRADING_DAYS,$L$1&gt;C_MAX_HIST_DT),$L$1,INDEX(_xlfn.ANCHORARRAY($C$3),T_CALC[[#This Row],[DAY]]+1,1))),NA())</f>
        <v>42830</v>
      </c>
      <c r="M263" cm="1" vm="1271">
        <f t="array" aca="1" ref="M263" ca="1">IFERROR(IF(T_CALC[[#This Row],[DAY]]="","",IF(AND(T_CALC[[#This Row],[DAY]]=C_N_TRADING_DAYS,$L$1&gt;C_MAX_HIST_DT),$M$1,INDEX(_xlfn.ANCHORARRAY($C$3),T_CALC[[#This Row],[DAY]]+1,3))),NA())</f>
        <v>66.3</v>
      </c>
      <c r="N263" cm="1" vm="1272">
        <f t="array" aca="1" ref="N263" ca="1">IFERROR(IF(T_CALC[[#This Row],[DAY]]="","",IF(AND(T_CALC[[#This Row],[DAY]]=C_N_TRADING_DAYS,$L$1&gt;C_MAX_HIST_DT),$N$1,INDEX(_xlfn.ANCHORARRAY($C$3),T_CALC[[#This Row],[DAY]]+1,4))),NA())</f>
        <v>66.349999999999994</v>
      </c>
      <c r="O263" cm="1" vm="1273">
        <f t="array" aca="1" ref="O263" ca="1">IFERROR(IF(T_CALC[[#This Row],[DAY]]="","",IF(AND(T_CALC[[#This Row],[DAY]]=C_N_TRADING_DAYS,$L$1&gt;C_MAX_HIST_DT),$O$1,INDEX(_xlfn.ANCHORARRAY($C$3),T_CALC[[#This Row],[DAY]]+1,5))),NA())</f>
        <v>65.444299999999998</v>
      </c>
      <c r="P263" cm="1" vm="1274">
        <f t="array" aca="1" ref="P263" ca="1">IFERROR(IF(T_CALC[[#This Row],[DAY]]="","",IF(AND(T_CALC[[#This Row],[DAY]]=C_N_TRADING_DAYS,$L$1&gt;C_MAX_HIST_DT),$P$1,INDEX(_xlfn.ANCHORARRAY($C$3),T_CALC[[#This Row],[DAY]]+1,6))),NA())</f>
        <v>65.56</v>
      </c>
      <c r="Q263" cm="1" vm="1270">
        <f t="array" aca="1" ref="Q263" ca="1">IFERROR(IF(T_CALC[[#This Row],[DAY]]="","",IF(AND(T_CALC[[#This Row],[DAY]]=C_N_TRADING_DAYS,$L$1&gt;C_MAX_HIST_DT),$Q$1,INDEX(_xlfn.ANCHORARRAY($C$3),T_CALC[[#This Row],[DAY]]+1,2))),NA())</f>
        <v>21448594</v>
      </c>
      <c r="R263" s="4" vm="1274">
        <f ca="1">IFERROR(IF(I_SRC="Open",T_CALC[[#This Row],[Open]],IF(I_SRC="High",T_CALC[[#This Row],[High]],IF(I_SRC="low",T_CALC[[#This Row],[Low]],IF(I_SRC="Volume",T_CALC[[#This Row],[VOLUME]],T_CALC[[#This Row],[Close]])))),"")</f>
        <v>65.56</v>
      </c>
      <c r="S263" cm="1">
        <f t="array" aca="1" ref="S263" ca="1">IF(T_CALC[[#This Row],[DAY]]="","",IF(T_CALC[[#This Row],[DAY]]&gt;=I_MA_PER,
ROUND(SUMPRODUCT(OFFSET($Y$4,0,0,I_MA_PER),OFFSET(T_CALC[[#This Row],[Value]],-(I_MA_PER-1),0,I_MA_PER))/C_DEN,2),NA()))</f>
        <v>64.84</v>
      </c>
      <c r="T263" s="4" t="str">
        <f ca="1">IF(T_CALC[[#This Row],[DAY]]="","",IF(T_CALC[[#This Row],[DAY]]&gt;=I_MA_PER,IF(AND(T_CALC[[#This Row],[Value]]&gt;T_CALC[[#This Row],[WMA]],R262&lt;=S262),"Buy",IF(AND(T_CALC[[#This Row],[Value]]&lt;T_CALC[[#This Row],[WMA]],R262&gt;=S262),"Sell","")),NA()))</f>
        <v/>
      </c>
      <c r="U263" s="4">
        <f ca="1">IFERROR(IF(T_CALC[[#This Row],[Signal]]="Buy",T_CALC[[#This Row],[Value]],-10000),-10000)</f>
        <v>-10000</v>
      </c>
      <c r="V263" s="4">
        <f ca="1">IFERROR(IF(T_CALC[[#This Row],[Signal]]="Sell",T_CALC[[#This Row],[Value]],-10000),-10000)</f>
        <v>-10000</v>
      </c>
    </row>
    <row r="264" spans="2:22" x14ac:dyDescent="0.2">
      <c r="B264">
        <v>261</v>
      </c>
      <c r="C264" vm="1275">
        <f ca="1"/>
        <v>42831</v>
      </c>
      <c r="D264" vm="1276">
        <f ca="1"/>
        <v>18103453</v>
      </c>
      <c r="E264" vm="1277">
        <f ca="1"/>
        <v>65.599999999999994</v>
      </c>
      <c r="F264" vm="1278">
        <f ca="1"/>
        <v>66.055000000000007</v>
      </c>
      <c r="G264" vm="1279">
        <f ca="1"/>
        <v>65.48</v>
      </c>
      <c r="H264" vm="1268">
        <f ca="1"/>
        <v>65.73</v>
      </c>
      <c r="K264">
        <f ca="1">IF(ROW(T_CALC[[#This Row],[DAY]])-ROW(T_CALC[[#Headers],[DAY]])&gt;C_N_TRADING_DAYS,"",ROW(T_CALC[[#This Row],[DAY]])-ROW(T_CALC[[#Headers],[DAY]]))</f>
        <v>261</v>
      </c>
      <c r="L264" s="2" cm="1" vm="1275">
        <f t="array" aca="1" ref="L264" ca="1">IFERROR(IF(T_CALC[[#This Row],[DAY]]="","",IF(AND(T_CALC[[#This Row],[DAY]]=C_N_TRADING_DAYS,$L$1&gt;C_MAX_HIST_DT),$L$1,INDEX(_xlfn.ANCHORARRAY($C$3),T_CALC[[#This Row],[DAY]]+1,1))),NA())</f>
        <v>42831</v>
      </c>
      <c r="M264" cm="1" vm="1277">
        <f t="array" aca="1" ref="M264" ca="1">IFERROR(IF(T_CALC[[#This Row],[DAY]]="","",IF(AND(T_CALC[[#This Row],[DAY]]=C_N_TRADING_DAYS,$L$1&gt;C_MAX_HIST_DT),$M$1,INDEX(_xlfn.ANCHORARRAY($C$3),T_CALC[[#This Row],[DAY]]+1,3))),NA())</f>
        <v>65.599999999999994</v>
      </c>
      <c r="N264" cm="1" vm="1278">
        <f t="array" aca="1" ref="N264" ca="1">IFERROR(IF(T_CALC[[#This Row],[DAY]]="","",IF(AND(T_CALC[[#This Row],[DAY]]=C_N_TRADING_DAYS,$L$1&gt;C_MAX_HIST_DT),$N$1,INDEX(_xlfn.ANCHORARRAY($C$3),T_CALC[[#This Row],[DAY]]+1,4))),NA())</f>
        <v>66.055000000000007</v>
      </c>
      <c r="O264" cm="1" vm="1279">
        <f t="array" aca="1" ref="O264" ca="1">IFERROR(IF(T_CALC[[#This Row],[DAY]]="","",IF(AND(T_CALC[[#This Row],[DAY]]=C_N_TRADING_DAYS,$L$1&gt;C_MAX_HIST_DT),$O$1,INDEX(_xlfn.ANCHORARRAY($C$3),T_CALC[[#This Row],[DAY]]+1,5))),NA())</f>
        <v>65.48</v>
      </c>
      <c r="P264" cm="1" vm="1268">
        <f t="array" aca="1" ref="P264" ca="1">IFERROR(IF(T_CALC[[#This Row],[DAY]]="","",IF(AND(T_CALC[[#This Row],[DAY]]=C_N_TRADING_DAYS,$L$1&gt;C_MAX_HIST_DT),$P$1,INDEX(_xlfn.ANCHORARRAY($C$3),T_CALC[[#This Row],[DAY]]+1,6))),NA())</f>
        <v>65.73</v>
      </c>
      <c r="Q264" cm="1" vm="1276">
        <f t="array" aca="1" ref="Q264" ca="1">IFERROR(IF(T_CALC[[#This Row],[DAY]]="","",IF(AND(T_CALC[[#This Row],[DAY]]=C_N_TRADING_DAYS,$L$1&gt;C_MAX_HIST_DT),$Q$1,INDEX(_xlfn.ANCHORARRAY($C$3),T_CALC[[#This Row],[DAY]]+1,2))),NA())</f>
        <v>18103453</v>
      </c>
      <c r="R264" s="4" vm="1268">
        <f ca="1">IFERROR(IF(I_SRC="Open",T_CALC[[#This Row],[Open]],IF(I_SRC="High",T_CALC[[#This Row],[High]],IF(I_SRC="low",T_CALC[[#This Row],[Low]],IF(I_SRC="Volume",T_CALC[[#This Row],[VOLUME]],T_CALC[[#This Row],[Close]])))),"")</f>
        <v>65.73</v>
      </c>
      <c r="S264" cm="1">
        <f t="array" aca="1" ref="S264" ca="1">IF(T_CALC[[#This Row],[DAY]]="","",IF(T_CALC[[#This Row],[DAY]]&gt;=I_MA_PER,
ROUND(SUMPRODUCT(OFFSET($Y$4,0,0,I_MA_PER),OFFSET(T_CALC[[#This Row],[Value]],-(I_MA_PER-1),0,I_MA_PER))/C_DEN,2),NA()))</f>
        <v>64.88</v>
      </c>
      <c r="T264" s="4" t="str">
        <f ca="1">IF(T_CALC[[#This Row],[DAY]]="","",IF(T_CALC[[#This Row],[DAY]]&gt;=I_MA_PER,IF(AND(T_CALC[[#This Row],[Value]]&gt;T_CALC[[#This Row],[WMA]],R263&lt;=S263),"Buy",IF(AND(T_CALC[[#This Row],[Value]]&lt;T_CALC[[#This Row],[WMA]],R263&gt;=S263),"Sell","")),NA()))</f>
        <v/>
      </c>
      <c r="U264" s="4">
        <f ca="1">IFERROR(IF(T_CALC[[#This Row],[Signal]]="Buy",T_CALC[[#This Row],[Value]],-10000),-10000)</f>
        <v>-10000</v>
      </c>
      <c r="V264" s="4">
        <f ca="1">IFERROR(IF(T_CALC[[#This Row],[Signal]]="Sell",T_CALC[[#This Row],[Value]],-10000),-10000)</f>
        <v>-10000</v>
      </c>
    </row>
    <row r="265" spans="2:22" x14ac:dyDescent="0.2">
      <c r="B265" s="4">
        <v>262</v>
      </c>
      <c r="C265" vm="1280">
        <f ca="1"/>
        <v>42832</v>
      </c>
      <c r="D265" vm="1281">
        <f ca="1"/>
        <v>14108533</v>
      </c>
      <c r="E265" vm="1282">
        <f ca="1"/>
        <v>65.849999999999994</v>
      </c>
      <c r="F265" vm="1283">
        <f ca="1"/>
        <v>65.959999999999994</v>
      </c>
      <c r="G265" vm="1284">
        <f ca="1"/>
        <v>65.44</v>
      </c>
      <c r="H265" vm="1285">
        <f ca="1"/>
        <v>65.680000000000007</v>
      </c>
      <c r="K265">
        <f ca="1">IF(ROW(T_CALC[[#This Row],[DAY]])-ROW(T_CALC[[#Headers],[DAY]])&gt;C_N_TRADING_DAYS,"",ROW(T_CALC[[#This Row],[DAY]])-ROW(T_CALC[[#Headers],[DAY]]))</f>
        <v>262</v>
      </c>
      <c r="L265" s="2" cm="1" vm="1280">
        <f t="array" aca="1" ref="L265" ca="1">IFERROR(IF(T_CALC[[#This Row],[DAY]]="","",IF(AND(T_CALC[[#This Row],[DAY]]=C_N_TRADING_DAYS,$L$1&gt;C_MAX_HIST_DT),$L$1,INDEX(_xlfn.ANCHORARRAY($C$3),T_CALC[[#This Row],[DAY]]+1,1))),NA())</f>
        <v>42832</v>
      </c>
      <c r="M265" cm="1" vm="1282">
        <f t="array" aca="1" ref="M265" ca="1">IFERROR(IF(T_CALC[[#This Row],[DAY]]="","",IF(AND(T_CALC[[#This Row],[DAY]]=C_N_TRADING_DAYS,$L$1&gt;C_MAX_HIST_DT),$M$1,INDEX(_xlfn.ANCHORARRAY($C$3),T_CALC[[#This Row],[DAY]]+1,3))),NA())</f>
        <v>65.849999999999994</v>
      </c>
      <c r="N265" cm="1" vm="1283">
        <f t="array" aca="1" ref="N265" ca="1">IFERROR(IF(T_CALC[[#This Row],[DAY]]="","",IF(AND(T_CALC[[#This Row],[DAY]]=C_N_TRADING_DAYS,$L$1&gt;C_MAX_HIST_DT),$N$1,INDEX(_xlfn.ANCHORARRAY($C$3),T_CALC[[#This Row],[DAY]]+1,4))),NA())</f>
        <v>65.959999999999994</v>
      </c>
      <c r="O265" cm="1" vm="1284">
        <f t="array" aca="1" ref="O265" ca="1">IFERROR(IF(T_CALC[[#This Row],[DAY]]="","",IF(AND(T_CALC[[#This Row],[DAY]]=C_N_TRADING_DAYS,$L$1&gt;C_MAX_HIST_DT),$O$1,INDEX(_xlfn.ANCHORARRAY($C$3),T_CALC[[#This Row],[DAY]]+1,5))),NA())</f>
        <v>65.44</v>
      </c>
      <c r="P265" cm="1" vm="1285">
        <f t="array" aca="1" ref="P265" ca="1">IFERROR(IF(T_CALC[[#This Row],[DAY]]="","",IF(AND(T_CALC[[#This Row],[DAY]]=C_N_TRADING_DAYS,$L$1&gt;C_MAX_HIST_DT),$P$1,INDEX(_xlfn.ANCHORARRAY($C$3),T_CALC[[#This Row],[DAY]]+1,6))),NA())</f>
        <v>65.680000000000007</v>
      </c>
      <c r="Q265" cm="1" vm="1281">
        <f t="array" aca="1" ref="Q265" ca="1">IFERROR(IF(T_CALC[[#This Row],[DAY]]="","",IF(AND(T_CALC[[#This Row],[DAY]]=C_N_TRADING_DAYS,$L$1&gt;C_MAX_HIST_DT),$Q$1,INDEX(_xlfn.ANCHORARRAY($C$3),T_CALC[[#This Row],[DAY]]+1,2))),NA())</f>
        <v>14108533</v>
      </c>
      <c r="R265" s="4" vm="1285">
        <f ca="1">IFERROR(IF(I_SRC="Open",T_CALC[[#This Row],[Open]],IF(I_SRC="High",T_CALC[[#This Row],[High]],IF(I_SRC="low",T_CALC[[#This Row],[Low]],IF(I_SRC="Volume",T_CALC[[#This Row],[VOLUME]],T_CALC[[#This Row],[Close]])))),"")</f>
        <v>65.680000000000007</v>
      </c>
      <c r="S265" cm="1">
        <f t="array" aca="1" ref="S265" ca="1">IF(T_CALC[[#This Row],[DAY]]="","",IF(T_CALC[[#This Row],[DAY]]&gt;=I_MA_PER,
ROUND(SUMPRODUCT(OFFSET($Y$4,0,0,I_MA_PER),OFFSET(T_CALC[[#This Row],[Value]],-(I_MA_PER-1),0,I_MA_PER))/C_DEN,2),NA()))</f>
        <v>64.92</v>
      </c>
      <c r="T265" s="4" t="str">
        <f ca="1">IF(T_CALC[[#This Row],[DAY]]="","",IF(T_CALC[[#This Row],[DAY]]&gt;=I_MA_PER,IF(AND(T_CALC[[#This Row],[Value]]&gt;T_CALC[[#This Row],[WMA]],R264&lt;=S264),"Buy",IF(AND(T_CALC[[#This Row],[Value]]&lt;T_CALC[[#This Row],[WMA]],R264&gt;=S264),"Sell","")),NA()))</f>
        <v/>
      </c>
      <c r="U265" s="4">
        <f ca="1">IFERROR(IF(T_CALC[[#This Row],[Signal]]="Buy",T_CALC[[#This Row],[Value]],-10000),-10000)</f>
        <v>-10000</v>
      </c>
      <c r="V265" s="4">
        <f ca="1">IFERROR(IF(T_CALC[[#This Row],[Signal]]="Sell",T_CALC[[#This Row],[Value]],-10000),-10000)</f>
        <v>-10000</v>
      </c>
    </row>
    <row r="266" spans="2:22" x14ac:dyDescent="0.2">
      <c r="B266">
        <v>263</v>
      </c>
      <c r="C266" vm="1286">
        <f ca="1"/>
        <v>42835</v>
      </c>
      <c r="D266" vm="1287">
        <f ca="1"/>
        <v>17952742</v>
      </c>
      <c r="E266" vm="1288">
        <f ca="1"/>
        <v>65.61</v>
      </c>
      <c r="F266" vm="1289">
        <f ca="1"/>
        <v>65.819999999999993</v>
      </c>
      <c r="G266" vm="1253">
        <f ca="1"/>
        <v>65.36</v>
      </c>
      <c r="H266" vm="1290">
        <f ca="1"/>
        <v>65.53</v>
      </c>
      <c r="K266">
        <f ca="1">IF(ROW(T_CALC[[#This Row],[DAY]])-ROW(T_CALC[[#Headers],[DAY]])&gt;C_N_TRADING_DAYS,"",ROW(T_CALC[[#This Row],[DAY]])-ROW(T_CALC[[#Headers],[DAY]]))</f>
        <v>263</v>
      </c>
      <c r="L266" s="2" cm="1" vm="1286">
        <f t="array" aca="1" ref="L266" ca="1">IFERROR(IF(T_CALC[[#This Row],[DAY]]="","",IF(AND(T_CALC[[#This Row],[DAY]]=C_N_TRADING_DAYS,$L$1&gt;C_MAX_HIST_DT),$L$1,INDEX(_xlfn.ANCHORARRAY($C$3),T_CALC[[#This Row],[DAY]]+1,1))),NA())</f>
        <v>42835</v>
      </c>
      <c r="M266" cm="1" vm="1288">
        <f t="array" aca="1" ref="M266" ca="1">IFERROR(IF(T_CALC[[#This Row],[DAY]]="","",IF(AND(T_CALC[[#This Row],[DAY]]=C_N_TRADING_DAYS,$L$1&gt;C_MAX_HIST_DT),$M$1,INDEX(_xlfn.ANCHORARRAY($C$3),T_CALC[[#This Row],[DAY]]+1,3))),NA())</f>
        <v>65.61</v>
      </c>
      <c r="N266" cm="1" vm="1289">
        <f t="array" aca="1" ref="N266" ca="1">IFERROR(IF(T_CALC[[#This Row],[DAY]]="","",IF(AND(T_CALC[[#This Row],[DAY]]=C_N_TRADING_DAYS,$L$1&gt;C_MAX_HIST_DT),$N$1,INDEX(_xlfn.ANCHORARRAY($C$3),T_CALC[[#This Row],[DAY]]+1,4))),NA())</f>
        <v>65.819999999999993</v>
      </c>
      <c r="O266" cm="1" vm="1253">
        <f t="array" aca="1" ref="O266" ca="1">IFERROR(IF(T_CALC[[#This Row],[DAY]]="","",IF(AND(T_CALC[[#This Row],[DAY]]=C_N_TRADING_DAYS,$L$1&gt;C_MAX_HIST_DT),$O$1,INDEX(_xlfn.ANCHORARRAY($C$3),T_CALC[[#This Row],[DAY]]+1,5))),NA())</f>
        <v>65.36</v>
      </c>
      <c r="P266" cm="1" vm="1290">
        <f t="array" aca="1" ref="P266" ca="1">IFERROR(IF(T_CALC[[#This Row],[DAY]]="","",IF(AND(T_CALC[[#This Row],[DAY]]=C_N_TRADING_DAYS,$L$1&gt;C_MAX_HIST_DT),$P$1,INDEX(_xlfn.ANCHORARRAY($C$3),T_CALC[[#This Row],[DAY]]+1,6))),NA())</f>
        <v>65.53</v>
      </c>
      <c r="Q266" cm="1" vm="1287">
        <f t="array" aca="1" ref="Q266" ca="1">IFERROR(IF(T_CALC[[#This Row],[DAY]]="","",IF(AND(T_CALC[[#This Row],[DAY]]=C_N_TRADING_DAYS,$L$1&gt;C_MAX_HIST_DT),$Q$1,INDEX(_xlfn.ANCHORARRAY($C$3),T_CALC[[#This Row],[DAY]]+1,2))),NA())</f>
        <v>17952742</v>
      </c>
      <c r="R266" s="4" vm="1290">
        <f ca="1">IFERROR(IF(I_SRC="Open",T_CALC[[#This Row],[Open]],IF(I_SRC="High",T_CALC[[#This Row],[High]],IF(I_SRC="low",T_CALC[[#This Row],[Low]],IF(I_SRC="Volume",T_CALC[[#This Row],[VOLUME]],T_CALC[[#This Row],[Close]])))),"")</f>
        <v>65.53</v>
      </c>
      <c r="S266" cm="1">
        <f t="array" aca="1" ref="S266" ca="1">IF(T_CALC[[#This Row],[DAY]]="","",IF(T_CALC[[#This Row],[DAY]]&gt;=I_MA_PER,
ROUND(SUMPRODUCT(OFFSET($Y$4,0,0,I_MA_PER),OFFSET(T_CALC[[#This Row],[Value]],-(I_MA_PER-1),0,I_MA_PER))/C_DEN,2),NA()))</f>
        <v>64.959999999999994</v>
      </c>
      <c r="T266" s="4" t="str">
        <f ca="1">IF(T_CALC[[#This Row],[DAY]]="","",IF(T_CALC[[#This Row],[DAY]]&gt;=I_MA_PER,IF(AND(T_CALC[[#This Row],[Value]]&gt;T_CALC[[#This Row],[WMA]],R265&lt;=S265),"Buy",IF(AND(T_CALC[[#This Row],[Value]]&lt;T_CALC[[#This Row],[WMA]],R265&gt;=S265),"Sell","")),NA()))</f>
        <v/>
      </c>
      <c r="U266" s="4">
        <f ca="1">IFERROR(IF(T_CALC[[#This Row],[Signal]]="Buy",T_CALC[[#This Row],[Value]],-10000),-10000)</f>
        <v>-10000</v>
      </c>
      <c r="V266" s="4">
        <f ca="1">IFERROR(IF(T_CALC[[#This Row],[Signal]]="Sell",T_CALC[[#This Row],[Value]],-10000),-10000)</f>
        <v>-10000</v>
      </c>
    </row>
    <row r="267" spans="2:22" x14ac:dyDescent="0.2">
      <c r="B267">
        <v>264</v>
      </c>
      <c r="C267" vm="1291">
        <f ca="1"/>
        <v>42836</v>
      </c>
      <c r="D267" vm="1292">
        <f ca="1"/>
        <v>18791533</v>
      </c>
      <c r="E267" vm="1277">
        <f ca="1"/>
        <v>65.599999999999994</v>
      </c>
      <c r="F267" vm="1288">
        <f ca="1"/>
        <v>65.61</v>
      </c>
      <c r="G267" vm="1293">
        <f ca="1"/>
        <v>64.849999999999994</v>
      </c>
      <c r="H267" vm="1279">
        <f ca="1"/>
        <v>65.48</v>
      </c>
      <c r="K267">
        <f ca="1">IF(ROW(T_CALC[[#This Row],[DAY]])-ROW(T_CALC[[#Headers],[DAY]])&gt;C_N_TRADING_DAYS,"",ROW(T_CALC[[#This Row],[DAY]])-ROW(T_CALC[[#Headers],[DAY]]))</f>
        <v>264</v>
      </c>
      <c r="L267" s="2" cm="1" vm="1291">
        <f t="array" aca="1" ref="L267" ca="1">IFERROR(IF(T_CALC[[#This Row],[DAY]]="","",IF(AND(T_CALC[[#This Row],[DAY]]=C_N_TRADING_DAYS,$L$1&gt;C_MAX_HIST_DT),$L$1,INDEX(_xlfn.ANCHORARRAY($C$3),T_CALC[[#This Row],[DAY]]+1,1))),NA())</f>
        <v>42836</v>
      </c>
      <c r="M267" cm="1" vm="1277">
        <f t="array" aca="1" ref="M267" ca="1">IFERROR(IF(T_CALC[[#This Row],[DAY]]="","",IF(AND(T_CALC[[#This Row],[DAY]]=C_N_TRADING_DAYS,$L$1&gt;C_MAX_HIST_DT),$M$1,INDEX(_xlfn.ANCHORARRAY($C$3),T_CALC[[#This Row],[DAY]]+1,3))),NA())</f>
        <v>65.599999999999994</v>
      </c>
      <c r="N267" cm="1" vm="1288">
        <f t="array" aca="1" ref="N267" ca="1">IFERROR(IF(T_CALC[[#This Row],[DAY]]="","",IF(AND(T_CALC[[#This Row],[DAY]]=C_N_TRADING_DAYS,$L$1&gt;C_MAX_HIST_DT),$N$1,INDEX(_xlfn.ANCHORARRAY($C$3),T_CALC[[#This Row],[DAY]]+1,4))),NA())</f>
        <v>65.61</v>
      </c>
      <c r="O267" cm="1" vm="1293">
        <f t="array" aca="1" ref="O267" ca="1">IFERROR(IF(T_CALC[[#This Row],[DAY]]="","",IF(AND(T_CALC[[#This Row],[DAY]]=C_N_TRADING_DAYS,$L$1&gt;C_MAX_HIST_DT),$O$1,INDEX(_xlfn.ANCHORARRAY($C$3),T_CALC[[#This Row],[DAY]]+1,5))),NA())</f>
        <v>64.849999999999994</v>
      </c>
      <c r="P267" cm="1" vm="1279">
        <f t="array" aca="1" ref="P267" ca="1">IFERROR(IF(T_CALC[[#This Row],[DAY]]="","",IF(AND(T_CALC[[#This Row],[DAY]]=C_N_TRADING_DAYS,$L$1&gt;C_MAX_HIST_DT),$P$1,INDEX(_xlfn.ANCHORARRAY($C$3),T_CALC[[#This Row],[DAY]]+1,6))),NA())</f>
        <v>65.48</v>
      </c>
      <c r="Q267" cm="1" vm="1292">
        <f t="array" aca="1" ref="Q267" ca="1">IFERROR(IF(T_CALC[[#This Row],[DAY]]="","",IF(AND(T_CALC[[#This Row],[DAY]]=C_N_TRADING_DAYS,$L$1&gt;C_MAX_HIST_DT),$Q$1,INDEX(_xlfn.ANCHORARRAY($C$3),T_CALC[[#This Row],[DAY]]+1,2))),NA())</f>
        <v>18791533</v>
      </c>
      <c r="R267" s="4" vm="1279">
        <f ca="1">IFERROR(IF(I_SRC="Open",T_CALC[[#This Row],[Open]],IF(I_SRC="High",T_CALC[[#This Row],[High]],IF(I_SRC="low",T_CALC[[#This Row],[Low]],IF(I_SRC="Volume",T_CALC[[#This Row],[VOLUME]],T_CALC[[#This Row],[Close]])))),"")</f>
        <v>65.48</v>
      </c>
      <c r="S267" cm="1">
        <f t="array" aca="1" ref="S267" ca="1">IF(T_CALC[[#This Row],[DAY]]="","",IF(T_CALC[[#This Row],[DAY]]&gt;=I_MA_PER,
ROUND(SUMPRODUCT(OFFSET($Y$4,0,0,I_MA_PER),OFFSET(T_CALC[[#This Row],[Value]],-(I_MA_PER-1),0,I_MA_PER))/C_DEN,2),NA()))</f>
        <v>64.989999999999995</v>
      </c>
      <c r="T267" s="4" t="str">
        <f ca="1">IF(T_CALC[[#This Row],[DAY]]="","",IF(T_CALC[[#This Row],[DAY]]&gt;=I_MA_PER,IF(AND(T_CALC[[#This Row],[Value]]&gt;T_CALC[[#This Row],[WMA]],R266&lt;=S266),"Buy",IF(AND(T_CALC[[#This Row],[Value]]&lt;T_CALC[[#This Row],[WMA]],R266&gt;=S266),"Sell","")),NA()))</f>
        <v/>
      </c>
      <c r="U267" s="4">
        <f ca="1">IFERROR(IF(T_CALC[[#This Row],[Signal]]="Buy",T_CALC[[#This Row],[Value]],-10000),-10000)</f>
        <v>-10000</v>
      </c>
      <c r="V267" s="4">
        <f ca="1">IFERROR(IF(T_CALC[[#This Row],[Signal]]="Sell",T_CALC[[#This Row],[Value]],-10000),-10000)</f>
        <v>-10000</v>
      </c>
    </row>
    <row r="268" spans="2:22" x14ac:dyDescent="0.2">
      <c r="B268" s="4">
        <v>265</v>
      </c>
      <c r="C268" vm="1294">
        <f ca="1"/>
        <v>42837</v>
      </c>
      <c r="D268" vm="1295">
        <f ca="1"/>
        <v>17108513</v>
      </c>
      <c r="E268" vm="1251">
        <f ca="1"/>
        <v>65.42</v>
      </c>
      <c r="F268" vm="1296">
        <f ca="1"/>
        <v>65.510000000000005</v>
      </c>
      <c r="G268" vm="1191">
        <f ca="1"/>
        <v>65.11</v>
      </c>
      <c r="H268" vm="1297">
        <f ca="1"/>
        <v>65.23</v>
      </c>
      <c r="K268">
        <f ca="1">IF(ROW(T_CALC[[#This Row],[DAY]])-ROW(T_CALC[[#Headers],[DAY]])&gt;C_N_TRADING_DAYS,"",ROW(T_CALC[[#This Row],[DAY]])-ROW(T_CALC[[#Headers],[DAY]]))</f>
        <v>265</v>
      </c>
      <c r="L268" s="2" cm="1" vm="1294">
        <f t="array" aca="1" ref="L268" ca="1">IFERROR(IF(T_CALC[[#This Row],[DAY]]="","",IF(AND(T_CALC[[#This Row],[DAY]]=C_N_TRADING_DAYS,$L$1&gt;C_MAX_HIST_DT),$L$1,INDEX(_xlfn.ANCHORARRAY($C$3),T_CALC[[#This Row],[DAY]]+1,1))),NA())</f>
        <v>42837</v>
      </c>
      <c r="M268" cm="1" vm="1251">
        <f t="array" aca="1" ref="M268" ca="1">IFERROR(IF(T_CALC[[#This Row],[DAY]]="","",IF(AND(T_CALC[[#This Row],[DAY]]=C_N_TRADING_DAYS,$L$1&gt;C_MAX_HIST_DT),$M$1,INDEX(_xlfn.ANCHORARRAY($C$3),T_CALC[[#This Row],[DAY]]+1,3))),NA())</f>
        <v>65.42</v>
      </c>
      <c r="N268" cm="1" vm="1296">
        <f t="array" aca="1" ref="N268" ca="1">IFERROR(IF(T_CALC[[#This Row],[DAY]]="","",IF(AND(T_CALC[[#This Row],[DAY]]=C_N_TRADING_DAYS,$L$1&gt;C_MAX_HIST_DT),$N$1,INDEX(_xlfn.ANCHORARRAY($C$3),T_CALC[[#This Row],[DAY]]+1,4))),NA())</f>
        <v>65.510000000000005</v>
      </c>
      <c r="O268" cm="1" vm="1191">
        <f t="array" aca="1" ref="O268" ca="1">IFERROR(IF(T_CALC[[#This Row],[DAY]]="","",IF(AND(T_CALC[[#This Row],[DAY]]=C_N_TRADING_DAYS,$L$1&gt;C_MAX_HIST_DT),$O$1,INDEX(_xlfn.ANCHORARRAY($C$3),T_CALC[[#This Row],[DAY]]+1,5))),NA())</f>
        <v>65.11</v>
      </c>
      <c r="P268" cm="1" vm="1297">
        <f t="array" aca="1" ref="P268" ca="1">IFERROR(IF(T_CALC[[#This Row],[DAY]]="","",IF(AND(T_CALC[[#This Row],[DAY]]=C_N_TRADING_DAYS,$L$1&gt;C_MAX_HIST_DT),$P$1,INDEX(_xlfn.ANCHORARRAY($C$3),T_CALC[[#This Row],[DAY]]+1,6))),NA())</f>
        <v>65.23</v>
      </c>
      <c r="Q268" cm="1" vm="1295">
        <f t="array" aca="1" ref="Q268" ca="1">IFERROR(IF(T_CALC[[#This Row],[DAY]]="","",IF(AND(T_CALC[[#This Row],[DAY]]=C_N_TRADING_DAYS,$L$1&gt;C_MAX_HIST_DT),$Q$1,INDEX(_xlfn.ANCHORARRAY($C$3),T_CALC[[#This Row],[DAY]]+1,2))),NA())</f>
        <v>17108513</v>
      </c>
      <c r="R268" s="4" vm="1297">
        <f ca="1">IFERROR(IF(I_SRC="Open",T_CALC[[#This Row],[Open]],IF(I_SRC="High",T_CALC[[#This Row],[High]],IF(I_SRC="low",T_CALC[[#This Row],[Low]],IF(I_SRC="Volume",T_CALC[[#This Row],[VOLUME]],T_CALC[[#This Row],[Close]])))),"")</f>
        <v>65.23</v>
      </c>
      <c r="S268" cm="1">
        <f t="array" aca="1" ref="S268" ca="1">IF(T_CALC[[#This Row],[DAY]]="","",IF(T_CALC[[#This Row],[DAY]]&gt;=I_MA_PER,
ROUND(SUMPRODUCT(OFFSET($Y$4,0,0,I_MA_PER),OFFSET(T_CALC[[#This Row],[Value]],-(I_MA_PER-1),0,I_MA_PER))/C_DEN,2),NA()))</f>
        <v>65.010000000000005</v>
      </c>
      <c r="T268" s="4" t="str">
        <f ca="1">IF(T_CALC[[#This Row],[DAY]]="","",IF(T_CALC[[#This Row],[DAY]]&gt;=I_MA_PER,IF(AND(T_CALC[[#This Row],[Value]]&gt;T_CALC[[#This Row],[WMA]],R267&lt;=S267),"Buy",IF(AND(T_CALC[[#This Row],[Value]]&lt;T_CALC[[#This Row],[WMA]],R267&gt;=S267),"Sell","")),NA()))</f>
        <v/>
      </c>
      <c r="U268" s="4">
        <f ca="1">IFERROR(IF(T_CALC[[#This Row],[Signal]]="Buy",T_CALC[[#This Row],[Value]],-10000),-10000)</f>
        <v>-10000</v>
      </c>
      <c r="V268" s="4">
        <f ca="1">IFERROR(IF(T_CALC[[#This Row],[Signal]]="Sell",T_CALC[[#This Row],[Value]],-10000),-10000)</f>
        <v>-10000</v>
      </c>
    </row>
    <row r="269" spans="2:22" x14ac:dyDescent="0.2">
      <c r="B269">
        <v>266</v>
      </c>
      <c r="C269" vm="1298">
        <f ca="1"/>
        <v>42838</v>
      </c>
      <c r="D269" vm="1299">
        <f ca="1"/>
        <v>17896483</v>
      </c>
      <c r="E269" vm="1245">
        <f ca="1"/>
        <v>65.290000000000006</v>
      </c>
      <c r="F269" vm="1259">
        <f ca="1"/>
        <v>65.86</v>
      </c>
      <c r="G269" vm="1129">
        <f ca="1"/>
        <v>64.95</v>
      </c>
      <c r="H269" vm="1129">
        <f ca="1"/>
        <v>64.95</v>
      </c>
      <c r="K269">
        <f ca="1">IF(ROW(T_CALC[[#This Row],[DAY]])-ROW(T_CALC[[#Headers],[DAY]])&gt;C_N_TRADING_DAYS,"",ROW(T_CALC[[#This Row],[DAY]])-ROW(T_CALC[[#Headers],[DAY]]))</f>
        <v>266</v>
      </c>
      <c r="L269" s="2" cm="1" vm="1298">
        <f t="array" aca="1" ref="L269" ca="1">IFERROR(IF(T_CALC[[#This Row],[DAY]]="","",IF(AND(T_CALC[[#This Row],[DAY]]=C_N_TRADING_DAYS,$L$1&gt;C_MAX_HIST_DT),$L$1,INDEX(_xlfn.ANCHORARRAY($C$3),T_CALC[[#This Row],[DAY]]+1,1))),NA())</f>
        <v>42838</v>
      </c>
      <c r="M269" cm="1" vm="1245">
        <f t="array" aca="1" ref="M269" ca="1">IFERROR(IF(T_CALC[[#This Row],[DAY]]="","",IF(AND(T_CALC[[#This Row],[DAY]]=C_N_TRADING_DAYS,$L$1&gt;C_MAX_HIST_DT),$M$1,INDEX(_xlfn.ANCHORARRAY($C$3),T_CALC[[#This Row],[DAY]]+1,3))),NA())</f>
        <v>65.290000000000006</v>
      </c>
      <c r="N269" cm="1" vm="1259">
        <f t="array" aca="1" ref="N269" ca="1">IFERROR(IF(T_CALC[[#This Row],[DAY]]="","",IF(AND(T_CALC[[#This Row],[DAY]]=C_N_TRADING_DAYS,$L$1&gt;C_MAX_HIST_DT),$N$1,INDEX(_xlfn.ANCHORARRAY($C$3),T_CALC[[#This Row],[DAY]]+1,4))),NA())</f>
        <v>65.86</v>
      </c>
      <c r="O269" cm="1" vm="1129">
        <f t="array" aca="1" ref="O269" ca="1">IFERROR(IF(T_CALC[[#This Row],[DAY]]="","",IF(AND(T_CALC[[#This Row],[DAY]]=C_N_TRADING_DAYS,$L$1&gt;C_MAX_HIST_DT),$O$1,INDEX(_xlfn.ANCHORARRAY($C$3),T_CALC[[#This Row],[DAY]]+1,5))),NA())</f>
        <v>64.95</v>
      </c>
      <c r="P269" cm="1" vm="1129">
        <f t="array" aca="1" ref="P269" ca="1">IFERROR(IF(T_CALC[[#This Row],[DAY]]="","",IF(AND(T_CALC[[#This Row],[DAY]]=C_N_TRADING_DAYS,$L$1&gt;C_MAX_HIST_DT),$P$1,INDEX(_xlfn.ANCHORARRAY($C$3),T_CALC[[#This Row],[DAY]]+1,6))),NA())</f>
        <v>64.95</v>
      </c>
      <c r="Q269" cm="1" vm="1299">
        <f t="array" aca="1" ref="Q269" ca="1">IFERROR(IF(T_CALC[[#This Row],[DAY]]="","",IF(AND(T_CALC[[#This Row],[DAY]]=C_N_TRADING_DAYS,$L$1&gt;C_MAX_HIST_DT),$Q$1,INDEX(_xlfn.ANCHORARRAY($C$3),T_CALC[[#This Row],[DAY]]+1,2))),NA())</f>
        <v>17896483</v>
      </c>
      <c r="R269" s="4" vm="1129">
        <f ca="1">IFERROR(IF(I_SRC="Open",T_CALC[[#This Row],[Open]],IF(I_SRC="High",T_CALC[[#This Row],[High]],IF(I_SRC="low",T_CALC[[#This Row],[Low]],IF(I_SRC="Volume",T_CALC[[#This Row],[VOLUME]],T_CALC[[#This Row],[Close]])))),"")</f>
        <v>64.95</v>
      </c>
      <c r="S269" cm="1">
        <f t="array" aca="1" ref="S269" ca="1">IF(T_CALC[[#This Row],[DAY]]="","",IF(T_CALC[[#This Row],[DAY]]&gt;=I_MA_PER,
ROUND(SUMPRODUCT(OFFSET($Y$4,0,0,I_MA_PER),OFFSET(T_CALC[[#This Row],[Value]],-(I_MA_PER-1),0,I_MA_PER))/C_DEN,2),NA()))</f>
        <v>65.02</v>
      </c>
      <c r="T269" s="4" t="str">
        <f ca="1">IF(T_CALC[[#This Row],[DAY]]="","",IF(T_CALC[[#This Row],[DAY]]&gt;=I_MA_PER,IF(AND(T_CALC[[#This Row],[Value]]&gt;T_CALC[[#This Row],[WMA]],R268&lt;=S268),"Buy",IF(AND(T_CALC[[#This Row],[Value]]&lt;T_CALC[[#This Row],[WMA]],R268&gt;=S268),"Sell","")),NA()))</f>
        <v>Sell</v>
      </c>
      <c r="U269" s="4">
        <f ca="1">IFERROR(IF(T_CALC[[#This Row],[Signal]]="Buy",T_CALC[[#This Row],[Value]],-10000),-10000)</f>
        <v>-10000</v>
      </c>
      <c r="V269" s="4" vm="1129">
        <f ca="1">IFERROR(IF(T_CALC[[#This Row],[Signal]]="Sell",T_CALC[[#This Row],[Value]],-10000),-10000)</f>
        <v>64.95</v>
      </c>
    </row>
    <row r="270" spans="2:22" x14ac:dyDescent="0.2">
      <c r="B270">
        <v>267</v>
      </c>
      <c r="C270" vm="1300">
        <f ca="1"/>
        <v>42842</v>
      </c>
      <c r="D270" vm="1301">
        <f ca="1"/>
        <v>16689265</v>
      </c>
      <c r="E270" vm="1302">
        <f ca="1"/>
        <v>65.040000000000006</v>
      </c>
      <c r="F270" vm="1303">
        <f ca="1"/>
        <v>65.489999999999995</v>
      </c>
      <c r="G270" vm="1196">
        <f ca="1"/>
        <v>65.010000000000005</v>
      </c>
      <c r="H270" vm="1279">
        <f ca="1"/>
        <v>65.48</v>
      </c>
      <c r="K270">
        <f ca="1">IF(ROW(T_CALC[[#This Row],[DAY]])-ROW(T_CALC[[#Headers],[DAY]])&gt;C_N_TRADING_DAYS,"",ROW(T_CALC[[#This Row],[DAY]])-ROW(T_CALC[[#Headers],[DAY]]))</f>
        <v>267</v>
      </c>
      <c r="L270" s="2" cm="1" vm="1300">
        <f t="array" aca="1" ref="L270" ca="1">IFERROR(IF(T_CALC[[#This Row],[DAY]]="","",IF(AND(T_CALC[[#This Row],[DAY]]=C_N_TRADING_DAYS,$L$1&gt;C_MAX_HIST_DT),$L$1,INDEX(_xlfn.ANCHORARRAY($C$3),T_CALC[[#This Row],[DAY]]+1,1))),NA())</f>
        <v>42842</v>
      </c>
      <c r="M270" cm="1" vm="1302">
        <f t="array" aca="1" ref="M270" ca="1">IFERROR(IF(T_CALC[[#This Row],[DAY]]="","",IF(AND(T_CALC[[#This Row],[DAY]]=C_N_TRADING_DAYS,$L$1&gt;C_MAX_HIST_DT),$M$1,INDEX(_xlfn.ANCHORARRAY($C$3),T_CALC[[#This Row],[DAY]]+1,3))),NA())</f>
        <v>65.040000000000006</v>
      </c>
      <c r="N270" cm="1" vm="1303">
        <f t="array" aca="1" ref="N270" ca="1">IFERROR(IF(T_CALC[[#This Row],[DAY]]="","",IF(AND(T_CALC[[#This Row],[DAY]]=C_N_TRADING_DAYS,$L$1&gt;C_MAX_HIST_DT),$N$1,INDEX(_xlfn.ANCHORARRAY($C$3),T_CALC[[#This Row],[DAY]]+1,4))),NA())</f>
        <v>65.489999999999995</v>
      </c>
      <c r="O270" cm="1" vm="1196">
        <f t="array" aca="1" ref="O270" ca="1">IFERROR(IF(T_CALC[[#This Row],[DAY]]="","",IF(AND(T_CALC[[#This Row],[DAY]]=C_N_TRADING_DAYS,$L$1&gt;C_MAX_HIST_DT),$O$1,INDEX(_xlfn.ANCHORARRAY($C$3),T_CALC[[#This Row],[DAY]]+1,5))),NA())</f>
        <v>65.010000000000005</v>
      </c>
      <c r="P270" cm="1" vm="1279">
        <f t="array" aca="1" ref="P270" ca="1">IFERROR(IF(T_CALC[[#This Row],[DAY]]="","",IF(AND(T_CALC[[#This Row],[DAY]]=C_N_TRADING_DAYS,$L$1&gt;C_MAX_HIST_DT),$P$1,INDEX(_xlfn.ANCHORARRAY($C$3),T_CALC[[#This Row],[DAY]]+1,6))),NA())</f>
        <v>65.48</v>
      </c>
      <c r="Q270" cm="1" vm="1301">
        <f t="array" aca="1" ref="Q270" ca="1">IFERROR(IF(T_CALC[[#This Row],[DAY]]="","",IF(AND(T_CALC[[#This Row],[DAY]]=C_N_TRADING_DAYS,$L$1&gt;C_MAX_HIST_DT),$Q$1,INDEX(_xlfn.ANCHORARRAY($C$3),T_CALC[[#This Row],[DAY]]+1,2))),NA())</f>
        <v>16689265</v>
      </c>
      <c r="R270" s="4" vm="1279">
        <f ca="1">IFERROR(IF(I_SRC="Open",T_CALC[[#This Row],[Open]],IF(I_SRC="High",T_CALC[[#This Row],[High]],IF(I_SRC="low",T_CALC[[#This Row],[Low]],IF(I_SRC="Volume",T_CALC[[#This Row],[VOLUME]],T_CALC[[#This Row],[Close]])))),"")</f>
        <v>65.48</v>
      </c>
      <c r="S270" cm="1">
        <f t="array" aca="1" ref="S270" ca="1">IF(T_CALC[[#This Row],[DAY]]="","",IF(T_CALC[[#This Row],[DAY]]&gt;=I_MA_PER,
ROUND(SUMPRODUCT(OFFSET($Y$4,0,0,I_MA_PER),OFFSET(T_CALC[[#This Row],[Value]],-(I_MA_PER-1),0,I_MA_PER))/C_DEN,2),NA()))</f>
        <v>65.05</v>
      </c>
      <c r="T270" s="4" t="str">
        <f ca="1">IF(T_CALC[[#This Row],[DAY]]="","",IF(T_CALC[[#This Row],[DAY]]&gt;=I_MA_PER,IF(AND(T_CALC[[#This Row],[Value]]&gt;T_CALC[[#This Row],[WMA]],R269&lt;=S269),"Buy",IF(AND(T_CALC[[#This Row],[Value]]&lt;T_CALC[[#This Row],[WMA]],R269&gt;=S269),"Sell","")),NA()))</f>
        <v>Buy</v>
      </c>
      <c r="U270" s="4" vm="1279">
        <f ca="1">IFERROR(IF(T_CALC[[#This Row],[Signal]]="Buy",T_CALC[[#This Row],[Value]],-10000),-10000)</f>
        <v>65.48</v>
      </c>
      <c r="V270" s="4">
        <f ca="1">IFERROR(IF(T_CALC[[#This Row],[Signal]]="Sell",T_CALC[[#This Row],[Value]],-10000),-10000)</f>
        <v>-10000</v>
      </c>
    </row>
    <row r="271" spans="2:22" x14ac:dyDescent="0.2">
      <c r="B271" s="4">
        <v>268</v>
      </c>
      <c r="C271" vm="1304">
        <f ca="1"/>
        <v>42843</v>
      </c>
      <c r="D271" vm="1305">
        <f ca="1"/>
        <v>15155611</v>
      </c>
      <c r="E271" vm="1306">
        <f ca="1"/>
        <v>65.33</v>
      </c>
      <c r="F271" vm="1254">
        <f ca="1"/>
        <v>65.709999999999994</v>
      </c>
      <c r="G271" vm="1307">
        <f ca="1"/>
        <v>65.16</v>
      </c>
      <c r="H271" vm="1045">
        <f ca="1"/>
        <v>65.39</v>
      </c>
      <c r="K271">
        <f ca="1">IF(ROW(T_CALC[[#This Row],[DAY]])-ROW(T_CALC[[#Headers],[DAY]])&gt;C_N_TRADING_DAYS,"",ROW(T_CALC[[#This Row],[DAY]])-ROW(T_CALC[[#Headers],[DAY]]))</f>
        <v>268</v>
      </c>
      <c r="L271" s="2" cm="1" vm="1304">
        <f t="array" aca="1" ref="L271" ca="1">IFERROR(IF(T_CALC[[#This Row],[DAY]]="","",IF(AND(T_CALC[[#This Row],[DAY]]=C_N_TRADING_DAYS,$L$1&gt;C_MAX_HIST_DT),$L$1,INDEX(_xlfn.ANCHORARRAY($C$3),T_CALC[[#This Row],[DAY]]+1,1))),NA())</f>
        <v>42843</v>
      </c>
      <c r="M271" cm="1" vm="1306">
        <f t="array" aca="1" ref="M271" ca="1">IFERROR(IF(T_CALC[[#This Row],[DAY]]="","",IF(AND(T_CALC[[#This Row],[DAY]]=C_N_TRADING_DAYS,$L$1&gt;C_MAX_HIST_DT),$M$1,INDEX(_xlfn.ANCHORARRAY($C$3),T_CALC[[#This Row],[DAY]]+1,3))),NA())</f>
        <v>65.33</v>
      </c>
      <c r="N271" cm="1" vm="1254">
        <f t="array" aca="1" ref="N271" ca="1">IFERROR(IF(T_CALC[[#This Row],[DAY]]="","",IF(AND(T_CALC[[#This Row],[DAY]]=C_N_TRADING_DAYS,$L$1&gt;C_MAX_HIST_DT),$N$1,INDEX(_xlfn.ANCHORARRAY($C$3),T_CALC[[#This Row],[DAY]]+1,4))),NA())</f>
        <v>65.709999999999994</v>
      </c>
      <c r="O271" cm="1" vm="1307">
        <f t="array" aca="1" ref="O271" ca="1">IFERROR(IF(T_CALC[[#This Row],[DAY]]="","",IF(AND(T_CALC[[#This Row],[DAY]]=C_N_TRADING_DAYS,$L$1&gt;C_MAX_HIST_DT),$O$1,INDEX(_xlfn.ANCHORARRAY($C$3),T_CALC[[#This Row],[DAY]]+1,5))),NA())</f>
        <v>65.16</v>
      </c>
      <c r="P271" cm="1" vm="1045">
        <f t="array" aca="1" ref="P271" ca="1">IFERROR(IF(T_CALC[[#This Row],[DAY]]="","",IF(AND(T_CALC[[#This Row],[DAY]]=C_N_TRADING_DAYS,$L$1&gt;C_MAX_HIST_DT),$P$1,INDEX(_xlfn.ANCHORARRAY($C$3),T_CALC[[#This Row],[DAY]]+1,6))),NA())</f>
        <v>65.39</v>
      </c>
      <c r="Q271" cm="1" vm="1305">
        <f t="array" aca="1" ref="Q271" ca="1">IFERROR(IF(T_CALC[[#This Row],[DAY]]="","",IF(AND(T_CALC[[#This Row],[DAY]]=C_N_TRADING_DAYS,$L$1&gt;C_MAX_HIST_DT),$Q$1,INDEX(_xlfn.ANCHORARRAY($C$3),T_CALC[[#This Row],[DAY]]+1,2))),NA())</f>
        <v>15155611</v>
      </c>
      <c r="R271" s="4" vm="1045">
        <f ca="1">IFERROR(IF(I_SRC="Open",T_CALC[[#This Row],[Open]],IF(I_SRC="High",T_CALC[[#This Row],[High]],IF(I_SRC="low",T_CALC[[#This Row],[Low]],IF(I_SRC="Volume",T_CALC[[#This Row],[VOLUME]],T_CALC[[#This Row],[Close]])))),"")</f>
        <v>65.39</v>
      </c>
      <c r="S271" cm="1">
        <f t="array" aca="1" ref="S271" ca="1">IF(T_CALC[[#This Row],[DAY]]="","",IF(T_CALC[[#This Row],[DAY]]&gt;=I_MA_PER,
ROUND(SUMPRODUCT(OFFSET($Y$4,0,0,I_MA_PER),OFFSET(T_CALC[[#This Row],[Value]],-(I_MA_PER-1),0,I_MA_PER))/C_DEN,2),NA()))</f>
        <v>65.08</v>
      </c>
      <c r="T271" s="4" t="str">
        <f ca="1">IF(T_CALC[[#This Row],[DAY]]="","",IF(T_CALC[[#This Row],[DAY]]&gt;=I_MA_PER,IF(AND(T_CALC[[#This Row],[Value]]&gt;T_CALC[[#This Row],[WMA]],R270&lt;=S270),"Buy",IF(AND(T_CALC[[#This Row],[Value]]&lt;T_CALC[[#This Row],[WMA]],R270&gt;=S270),"Sell","")),NA()))</f>
        <v/>
      </c>
      <c r="U271" s="4">
        <f ca="1">IFERROR(IF(T_CALC[[#This Row],[Signal]]="Buy",T_CALC[[#This Row],[Value]],-10000),-10000)</f>
        <v>-10000</v>
      </c>
      <c r="V271" s="4">
        <f ca="1">IFERROR(IF(T_CALC[[#This Row],[Signal]]="Sell",T_CALC[[#This Row],[Value]],-10000),-10000)</f>
        <v>-10000</v>
      </c>
    </row>
    <row r="272" spans="2:22" x14ac:dyDescent="0.2">
      <c r="B272">
        <v>269</v>
      </c>
      <c r="C272" vm="1308">
        <f ca="1"/>
        <v>42844</v>
      </c>
      <c r="D272" vm="1309">
        <f ca="1"/>
        <v>26992771</v>
      </c>
      <c r="E272" vm="1257">
        <f ca="1"/>
        <v>65.650000000000006</v>
      </c>
      <c r="F272" vm="1310">
        <f ca="1"/>
        <v>65.75</v>
      </c>
      <c r="G272" vm="1047">
        <f ca="1"/>
        <v>64.89</v>
      </c>
      <c r="H272" vm="1302">
        <f ca="1"/>
        <v>65.040000000000006</v>
      </c>
      <c r="K272">
        <f ca="1">IF(ROW(T_CALC[[#This Row],[DAY]])-ROW(T_CALC[[#Headers],[DAY]])&gt;C_N_TRADING_DAYS,"",ROW(T_CALC[[#This Row],[DAY]])-ROW(T_CALC[[#Headers],[DAY]]))</f>
        <v>269</v>
      </c>
      <c r="L272" s="2" cm="1" vm="1308">
        <f t="array" aca="1" ref="L272" ca="1">IFERROR(IF(T_CALC[[#This Row],[DAY]]="","",IF(AND(T_CALC[[#This Row],[DAY]]=C_N_TRADING_DAYS,$L$1&gt;C_MAX_HIST_DT),$L$1,INDEX(_xlfn.ANCHORARRAY($C$3),T_CALC[[#This Row],[DAY]]+1,1))),NA())</f>
        <v>42844</v>
      </c>
      <c r="M272" cm="1" vm="1257">
        <f t="array" aca="1" ref="M272" ca="1">IFERROR(IF(T_CALC[[#This Row],[DAY]]="","",IF(AND(T_CALC[[#This Row],[DAY]]=C_N_TRADING_DAYS,$L$1&gt;C_MAX_HIST_DT),$M$1,INDEX(_xlfn.ANCHORARRAY($C$3),T_CALC[[#This Row],[DAY]]+1,3))),NA())</f>
        <v>65.650000000000006</v>
      </c>
      <c r="N272" cm="1" vm="1310">
        <f t="array" aca="1" ref="N272" ca="1">IFERROR(IF(T_CALC[[#This Row],[DAY]]="","",IF(AND(T_CALC[[#This Row],[DAY]]=C_N_TRADING_DAYS,$L$1&gt;C_MAX_HIST_DT),$N$1,INDEX(_xlfn.ANCHORARRAY($C$3),T_CALC[[#This Row],[DAY]]+1,4))),NA())</f>
        <v>65.75</v>
      </c>
      <c r="O272" cm="1" vm="1047">
        <f t="array" aca="1" ref="O272" ca="1">IFERROR(IF(T_CALC[[#This Row],[DAY]]="","",IF(AND(T_CALC[[#This Row],[DAY]]=C_N_TRADING_DAYS,$L$1&gt;C_MAX_HIST_DT),$O$1,INDEX(_xlfn.ANCHORARRAY($C$3),T_CALC[[#This Row],[DAY]]+1,5))),NA())</f>
        <v>64.89</v>
      </c>
      <c r="P272" cm="1" vm="1302">
        <f t="array" aca="1" ref="P272" ca="1">IFERROR(IF(T_CALC[[#This Row],[DAY]]="","",IF(AND(T_CALC[[#This Row],[DAY]]=C_N_TRADING_DAYS,$L$1&gt;C_MAX_HIST_DT),$P$1,INDEX(_xlfn.ANCHORARRAY($C$3),T_CALC[[#This Row],[DAY]]+1,6))),NA())</f>
        <v>65.040000000000006</v>
      </c>
      <c r="Q272" cm="1" vm="1309">
        <f t="array" aca="1" ref="Q272" ca="1">IFERROR(IF(T_CALC[[#This Row],[DAY]]="","",IF(AND(T_CALC[[#This Row],[DAY]]=C_N_TRADING_DAYS,$L$1&gt;C_MAX_HIST_DT),$Q$1,INDEX(_xlfn.ANCHORARRAY($C$3),T_CALC[[#This Row],[DAY]]+1,2))),NA())</f>
        <v>26992771</v>
      </c>
      <c r="R272" s="4" vm="1302">
        <f ca="1">IFERROR(IF(I_SRC="Open",T_CALC[[#This Row],[Open]],IF(I_SRC="High",T_CALC[[#This Row],[High]],IF(I_SRC="low",T_CALC[[#This Row],[Low]],IF(I_SRC="Volume",T_CALC[[#This Row],[VOLUME]],T_CALC[[#This Row],[Close]])))),"")</f>
        <v>65.040000000000006</v>
      </c>
      <c r="S272" cm="1">
        <f t="array" aca="1" ref="S272" ca="1">IF(T_CALC[[#This Row],[DAY]]="","",IF(T_CALC[[#This Row],[DAY]]&gt;=I_MA_PER,
ROUND(SUMPRODUCT(OFFSET($Y$4,0,0,I_MA_PER),OFFSET(T_CALC[[#This Row],[Value]],-(I_MA_PER-1),0,I_MA_PER))/C_DEN,2),NA()))</f>
        <v>65.09</v>
      </c>
      <c r="T272" s="4" t="str">
        <f ca="1">IF(T_CALC[[#This Row],[DAY]]="","",IF(T_CALC[[#This Row],[DAY]]&gt;=I_MA_PER,IF(AND(T_CALC[[#This Row],[Value]]&gt;T_CALC[[#This Row],[WMA]],R271&lt;=S271),"Buy",IF(AND(T_CALC[[#This Row],[Value]]&lt;T_CALC[[#This Row],[WMA]],R271&gt;=S271),"Sell","")),NA()))</f>
        <v>Sell</v>
      </c>
      <c r="U272" s="4">
        <f ca="1">IFERROR(IF(T_CALC[[#This Row],[Signal]]="Buy",T_CALC[[#This Row],[Value]],-10000),-10000)</f>
        <v>-10000</v>
      </c>
      <c r="V272" s="4" vm="1302">
        <f ca="1">IFERROR(IF(T_CALC[[#This Row],[Signal]]="Sell",T_CALC[[#This Row],[Value]],-10000),-10000)</f>
        <v>65.040000000000006</v>
      </c>
    </row>
    <row r="273" spans="2:22" x14ac:dyDescent="0.2">
      <c r="B273">
        <v>270</v>
      </c>
      <c r="C273" vm="1311">
        <f ca="1"/>
        <v>42845</v>
      </c>
      <c r="D273" vm="1312">
        <f ca="1"/>
        <v>22299477</v>
      </c>
      <c r="E273" vm="1313">
        <f ca="1"/>
        <v>65.459999999999994</v>
      </c>
      <c r="F273" vm="1310">
        <f ca="1"/>
        <v>65.75</v>
      </c>
      <c r="G273" vm="1224">
        <f ca="1"/>
        <v>65.14</v>
      </c>
      <c r="H273" vm="1220">
        <f ca="1"/>
        <v>65.5</v>
      </c>
      <c r="K273">
        <f ca="1">IF(ROW(T_CALC[[#This Row],[DAY]])-ROW(T_CALC[[#Headers],[DAY]])&gt;C_N_TRADING_DAYS,"",ROW(T_CALC[[#This Row],[DAY]])-ROW(T_CALC[[#Headers],[DAY]]))</f>
        <v>270</v>
      </c>
      <c r="L273" s="2" cm="1" vm="1311">
        <f t="array" aca="1" ref="L273" ca="1">IFERROR(IF(T_CALC[[#This Row],[DAY]]="","",IF(AND(T_CALC[[#This Row],[DAY]]=C_N_TRADING_DAYS,$L$1&gt;C_MAX_HIST_DT),$L$1,INDEX(_xlfn.ANCHORARRAY($C$3),T_CALC[[#This Row],[DAY]]+1,1))),NA())</f>
        <v>42845</v>
      </c>
      <c r="M273" cm="1" vm="1313">
        <f t="array" aca="1" ref="M273" ca="1">IFERROR(IF(T_CALC[[#This Row],[DAY]]="","",IF(AND(T_CALC[[#This Row],[DAY]]=C_N_TRADING_DAYS,$L$1&gt;C_MAX_HIST_DT),$M$1,INDEX(_xlfn.ANCHORARRAY($C$3),T_CALC[[#This Row],[DAY]]+1,3))),NA())</f>
        <v>65.459999999999994</v>
      </c>
      <c r="N273" cm="1" vm="1310">
        <f t="array" aca="1" ref="N273" ca="1">IFERROR(IF(T_CALC[[#This Row],[DAY]]="","",IF(AND(T_CALC[[#This Row],[DAY]]=C_N_TRADING_DAYS,$L$1&gt;C_MAX_HIST_DT),$N$1,INDEX(_xlfn.ANCHORARRAY($C$3),T_CALC[[#This Row],[DAY]]+1,4))),NA())</f>
        <v>65.75</v>
      </c>
      <c r="O273" cm="1" vm="1224">
        <f t="array" aca="1" ref="O273" ca="1">IFERROR(IF(T_CALC[[#This Row],[DAY]]="","",IF(AND(T_CALC[[#This Row],[DAY]]=C_N_TRADING_DAYS,$L$1&gt;C_MAX_HIST_DT),$O$1,INDEX(_xlfn.ANCHORARRAY($C$3),T_CALC[[#This Row],[DAY]]+1,5))),NA())</f>
        <v>65.14</v>
      </c>
      <c r="P273" cm="1" vm="1220">
        <f t="array" aca="1" ref="P273" ca="1">IFERROR(IF(T_CALC[[#This Row],[DAY]]="","",IF(AND(T_CALC[[#This Row],[DAY]]=C_N_TRADING_DAYS,$L$1&gt;C_MAX_HIST_DT),$P$1,INDEX(_xlfn.ANCHORARRAY($C$3),T_CALC[[#This Row],[DAY]]+1,6))),NA())</f>
        <v>65.5</v>
      </c>
      <c r="Q273" cm="1" vm="1312">
        <f t="array" aca="1" ref="Q273" ca="1">IFERROR(IF(T_CALC[[#This Row],[DAY]]="","",IF(AND(T_CALC[[#This Row],[DAY]]=C_N_TRADING_DAYS,$L$1&gt;C_MAX_HIST_DT),$Q$1,INDEX(_xlfn.ANCHORARRAY($C$3),T_CALC[[#This Row],[DAY]]+1,2))),NA())</f>
        <v>22299477</v>
      </c>
      <c r="R273" s="4" vm="1220">
        <f ca="1">IFERROR(IF(I_SRC="Open",T_CALC[[#This Row],[Open]],IF(I_SRC="High",T_CALC[[#This Row],[High]],IF(I_SRC="low",T_CALC[[#This Row],[Low]],IF(I_SRC="Volume",T_CALC[[#This Row],[VOLUME]],T_CALC[[#This Row],[Close]])))),"")</f>
        <v>65.5</v>
      </c>
      <c r="S273" cm="1">
        <f t="array" aca="1" ref="S273" ca="1">IF(T_CALC[[#This Row],[DAY]]="","",IF(T_CALC[[#This Row],[DAY]]&gt;=I_MA_PER,
ROUND(SUMPRODUCT(OFFSET($Y$4,0,0,I_MA_PER),OFFSET(T_CALC[[#This Row],[Value]],-(I_MA_PER-1),0,I_MA_PER))/C_DEN,2),NA()))</f>
        <v>65.11</v>
      </c>
      <c r="T273" s="4" t="str">
        <f ca="1">IF(T_CALC[[#This Row],[DAY]]="","",IF(T_CALC[[#This Row],[DAY]]&gt;=I_MA_PER,IF(AND(T_CALC[[#This Row],[Value]]&gt;T_CALC[[#This Row],[WMA]],R272&lt;=S272),"Buy",IF(AND(T_CALC[[#This Row],[Value]]&lt;T_CALC[[#This Row],[WMA]],R272&gt;=S272),"Sell","")),NA()))</f>
        <v>Buy</v>
      </c>
      <c r="U273" s="4" vm="1220">
        <f ca="1">IFERROR(IF(T_CALC[[#This Row],[Signal]]="Buy",T_CALC[[#This Row],[Value]],-10000),-10000)</f>
        <v>65.5</v>
      </c>
      <c r="V273" s="4">
        <f ca="1">IFERROR(IF(T_CALC[[#This Row],[Signal]]="Sell",T_CALC[[#This Row],[Value]],-10000),-10000)</f>
        <v>-10000</v>
      </c>
    </row>
    <row r="274" spans="2:22" x14ac:dyDescent="0.2">
      <c r="B274" s="4">
        <v>271</v>
      </c>
      <c r="C274" vm="1314">
        <f ca="1"/>
        <v>42846</v>
      </c>
      <c r="D274" vm="1315">
        <f ca="1"/>
        <v>32522645</v>
      </c>
      <c r="E274" vm="1316">
        <f ca="1"/>
        <v>65.67</v>
      </c>
      <c r="F274" vm="1317">
        <f ca="1"/>
        <v>66.7</v>
      </c>
      <c r="G274" vm="1233">
        <f ca="1"/>
        <v>65.45</v>
      </c>
      <c r="H274" vm="1318">
        <f ca="1"/>
        <v>66.400000000000006</v>
      </c>
      <c r="K274">
        <f ca="1">IF(ROW(T_CALC[[#This Row],[DAY]])-ROW(T_CALC[[#Headers],[DAY]])&gt;C_N_TRADING_DAYS,"",ROW(T_CALC[[#This Row],[DAY]])-ROW(T_CALC[[#Headers],[DAY]]))</f>
        <v>271</v>
      </c>
      <c r="L274" s="2" cm="1" vm="1314">
        <f t="array" aca="1" ref="L274" ca="1">IFERROR(IF(T_CALC[[#This Row],[DAY]]="","",IF(AND(T_CALC[[#This Row],[DAY]]=C_N_TRADING_DAYS,$L$1&gt;C_MAX_HIST_DT),$L$1,INDEX(_xlfn.ANCHORARRAY($C$3),T_CALC[[#This Row],[DAY]]+1,1))),NA())</f>
        <v>42846</v>
      </c>
      <c r="M274" cm="1" vm="1316">
        <f t="array" aca="1" ref="M274" ca="1">IFERROR(IF(T_CALC[[#This Row],[DAY]]="","",IF(AND(T_CALC[[#This Row],[DAY]]=C_N_TRADING_DAYS,$L$1&gt;C_MAX_HIST_DT),$M$1,INDEX(_xlfn.ANCHORARRAY($C$3),T_CALC[[#This Row],[DAY]]+1,3))),NA())</f>
        <v>65.67</v>
      </c>
      <c r="N274" cm="1" vm="1317">
        <f t="array" aca="1" ref="N274" ca="1">IFERROR(IF(T_CALC[[#This Row],[DAY]]="","",IF(AND(T_CALC[[#This Row],[DAY]]=C_N_TRADING_DAYS,$L$1&gt;C_MAX_HIST_DT),$N$1,INDEX(_xlfn.ANCHORARRAY($C$3),T_CALC[[#This Row],[DAY]]+1,4))),NA())</f>
        <v>66.7</v>
      </c>
      <c r="O274" cm="1" vm="1233">
        <f t="array" aca="1" ref="O274" ca="1">IFERROR(IF(T_CALC[[#This Row],[DAY]]="","",IF(AND(T_CALC[[#This Row],[DAY]]=C_N_TRADING_DAYS,$L$1&gt;C_MAX_HIST_DT),$O$1,INDEX(_xlfn.ANCHORARRAY($C$3),T_CALC[[#This Row],[DAY]]+1,5))),NA())</f>
        <v>65.45</v>
      </c>
      <c r="P274" cm="1" vm="1318">
        <f t="array" aca="1" ref="P274" ca="1">IFERROR(IF(T_CALC[[#This Row],[DAY]]="","",IF(AND(T_CALC[[#This Row],[DAY]]=C_N_TRADING_DAYS,$L$1&gt;C_MAX_HIST_DT),$P$1,INDEX(_xlfn.ANCHORARRAY($C$3),T_CALC[[#This Row],[DAY]]+1,6))),NA())</f>
        <v>66.400000000000006</v>
      </c>
      <c r="Q274" cm="1" vm="1315">
        <f t="array" aca="1" ref="Q274" ca="1">IFERROR(IF(T_CALC[[#This Row],[DAY]]="","",IF(AND(T_CALC[[#This Row],[DAY]]=C_N_TRADING_DAYS,$L$1&gt;C_MAX_HIST_DT),$Q$1,INDEX(_xlfn.ANCHORARRAY($C$3),T_CALC[[#This Row],[DAY]]+1,2))),NA())</f>
        <v>32522645</v>
      </c>
      <c r="R274" s="4" vm="1318">
        <f ca="1">IFERROR(IF(I_SRC="Open",T_CALC[[#This Row],[Open]],IF(I_SRC="High",T_CALC[[#This Row],[High]],IF(I_SRC="low",T_CALC[[#This Row],[Low]],IF(I_SRC="Volume",T_CALC[[#This Row],[VOLUME]],T_CALC[[#This Row],[Close]])))),"")</f>
        <v>66.400000000000006</v>
      </c>
      <c r="S274" cm="1">
        <f t="array" aca="1" ref="S274" ca="1">IF(T_CALC[[#This Row],[DAY]]="","",IF(T_CALC[[#This Row],[DAY]]&gt;=I_MA_PER,
ROUND(SUMPRODUCT(OFFSET($Y$4,0,0,I_MA_PER),OFFSET(T_CALC[[#This Row],[Value]],-(I_MA_PER-1),0,I_MA_PER))/C_DEN,2),NA()))</f>
        <v>65.17</v>
      </c>
      <c r="T274" s="4" t="str">
        <f ca="1">IF(T_CALC[[#This Row],[DAY]]="","",IF(T_CALC[[#This Row],[DAY]]&gt;=I_MA_PER,IF(AND(T_CALC[[#This Row],[Value]]&gt;T_CALC[[#This Row],[WMA]],R273&lt;=S273),"Buy",IF(AND(T_CALC[[#This Row],[Value]]&lt;T_CALC[[#This Row],[WMA]],R273&gt;=S273),"Sell","")),NA()))</f>
        <v/>
      </c>
      <c r="U274" s="4">
        <f ca="1">IFERROR(IF(T_CALC[[#This Row],[Signal]]="Buy",T_CALC[[#This Row],[Value]],-10000),-10000)</f>
        <v>-10000</v>
      </c>
      <c r="V274" s="4">
        <f ca="1">IFERROR(IF(T_CALC[[#This Row],[Signal]]="Sell",T_CALC[[#This Row],[Value]],-10000),-10000)</f>
        <v>-10000</v>
      </c>
    </row>
    <row r="275" spans="2:22" x14ac:dyDescent="0.2">
      <c r="B275">
        <v>272</v>
      </c>
      <c r="C275" vm="1319">
        <f ca="1"/>
        <v>42849</v>
      </c>
      <c r="D275" vm="1320">
        <f ca="1"/>
        <v>29769976</v>
      </c>
      <c r="E275" vm="1321">
        <f ca="1"/>
        <v>67.48</v>
      </c>
      <c r="F275" vm="1322">
        <f ca="1"/>
        <v>67.66</v>
      </c>
      <c r="G275" vm="1323">
        <f ca="1"/>
        <v>67.099999999999994</v>
      </c>
      <c r="H275" vm="1324">
        <f ca="1"/>
        <v>67.53</v>
      </c>
      <c r="K275">
        <f ca="1">IF(ROW(T_CALC[[#This Row],[DAY]])-ROW(T_CALC[[#Headers],[DAY]])&gt;C_N_TRADING_DAYS,"",ROW(T_CALC[[#This Row],[DAY]])-ROW(T_CALC[[#Headers],[DAY]]))</f>
        <v>272</v>
      </c>
      <c r="L275" s="2" cm="1" vm="1319">
        <f t="array" aca="1" ref="L275" ca="1">IFERROR(IF(T_CALC[[#This Row],[DAY]]="","",IF(AND(T_CALC[[#This Row],[DAY]]=C_N_TRADING_DAYS,$L$1&gt;C_MAX_HIST_DT),$L$1,INDEX(_xlfn.ANCHORARRAY($C$3),T_CALC[[#This Row],[DAY]]+1,1))),NA())</f>
        <v>42849</v>
      </c>
      <c r="M275" cm="1" vm="1321">
        <f t="array" aca="1" ref="M275" ca="1">IFERROR(IF(T_CALC[[#This Row],[DAY]]="","",IF(AND(T_CALC[[#This Row],[DAY]]=C_N_TRADING_DAYS,$L$1&gt;C_MAX_HIST_DT),$M$1,INDEX(_xlfn.ANCHORARRAY($C$3),T_CALC[[#This Row],[DAY]]+1,3))),NA())</f>
        <v>67.48</v>
      </c>
      <c r="N275" cm="1" vm="1322">
        <f t="array" aca="1" ref="N275" ca="1">IFERROR(IF(T_CALC[[#This Row],[DAY]]="","",IF(AND(T_CALC[[#This Row],[DAY]]=C_N_TRADING_DAYS,$L$1&gt;C_MAX_HIST_DT),$N$1,INDEX(_xlfn.ANCHORARRAY($C$3),T_CALC[[#This Row],[DAY]]+1,4))),NA())</f>
        <v>67.66</v>
      </c>
      <c r="O275" cm="1" vm="1323">
        <f t="array" aca="1" ref="O275" ca="1">IFERROR(IF(T_CALC[[#This Row],[DAY]]="","",IF(AND(T_CALC[[#This Row],[DAY]]=C_N_TRADING_DAYS,$L$1&gt;C_MAX_HIST_DT),$O$1,INDEX(_xlfn.ANCHORARRAY($C$3),T_CALC[[#This Row],[DAY]]+1,5))),NA())</f>
        <v>67.099999999999994</v>
      </c>
      <c r="P275" cm="1" vm="1324">
        <f t="array" aca="1" ref="P275" ca="1">IFERROR(IF(T_CALC[[#This Row],[DAY]]="","",IF(AND(T_CALC[[#This Row],[DAY]]=C_N_TRADING_DAYS,$L$1&gt;C_MAX_HIST_DT),$P$1,INDEX(_xlfn.ANCHORARRAY($C$3),T_CALC[[#This Row],[DAY]]+1,6))),NA())</f>
        <v>67.53</v>
      </c>
      <c r="Q275" cm="1" vm="1320">
        <f t="array" aca="1" ref="Q275" ca="1">IFERROR(IF(T_CALC[[#This Row],[DAY]]="","",IF(AND(T_CALC[[#This Row],[DAY]]=C_N_TRADING_DAYS,$L$1&gt;C_MAX_HIST_DT),$Q$1,INDEX(_xlfn.ANCHORARRAY($C$3),T_CALC[[#This Row],[DAY]]+1,2))),NA())</f>
        <v>29769976</v>
      </c>
      <c r="R275" s="4" vm="1324">
        <f ca="1">IFERROR(IF(I_SRC="Open",T_CALC[[#This Row],[Open]],IF(I_SRC="High",T_CALC[[#This Row],[High]],IF(I_SRC="low",T_CALC[[#This Row],[Low]],IF(I_SRC="Volume",T_CALC[[#This Row],[VOLUME]],T_CALC[[#This Row],[Close]])))),"")</f>
        <v>67.53</v>
      </c>
      <c r="S275" cm="1">
        <f t="array" aca="1" ref="S275" ca="1">IF(T_CALC[[#This Row],[DAY]]="","",IF(T_CALC[[#This Row],[DAY]]&gt;=I_MA_PER,
ROUND(SUMPRODUCT(OFFSET($Y$4,0,0,I_MA_PER),OFFSET(T_CALC[[#This Row],[Value]],-(I_MA_PER-1),0,I_MA_PER))/C_DEN,2),NA()))</f>
        <v>65.28</v>
      </c>
      <c r="T275" s="4" t="str">
        <f ca="1">IF(T_CALC[[#This Row],[DAY]]="","",IF(T_CALC[[#This Row],[DAY]]&gt;=I_MA_PER,IF(AND(T_CALC[[#This Row],[Value]]&gt;T_CALC[[#This Row],[WMA]],R274&lt;=S274),"Buy",IF(AND(T_CALC[[#This Row],[Value]]&lt;T_CALC[[#This Row],[WMA]],R274&gt;=S274),"Sell","")),NA()))</f>
        <v/>
      </c>
      <c r="U275" s="4">
        <f ca="1">IFERROR(IF(T_CALC[[#This Row],[Signal]]="Buy",T_CALC[[#This Row],[Value]],-10000),-10000)</f>
        <v>-10000</v>
      </c>
      <c r="V275" s="4">
        <f ca="1">IFERROR(IF(T_CALC[[#This Row],[Signal]]="Sell",T_CALC[[#This Row],[Value]],-10000),-10000)</f>
        <v>-10000</v>
      </c>
    </row>
    <row r="276" spans="2:22" x14ac:dyDescent="0.2">
      <c r="B276">
        <v>273</v>
      </c>
      <c r="C276" vm="1325">
        <f ca="1"/>
        <v>42850</v>
      </c>
      <c r="D276" vm="1326">
        <f ca="1"/>
        <v>30242730</v>
      </c>
      <c r="E276" vm="1327">
        <f ca="1"/>
        <v>67.900000000000006</v>
      </c>
      <c r="F276" vm="1328">
        <f ca="1"/>
        <v>68.040000000000006</v>
      </c>
      <c r="G276" vm="1329">
        <f ca="1"/>
        <v>67.599999999999994</v>
      </c>
      <c r="H276" vm="1330">
        <f ca="1"/>
        <v>67.92</v>
      </c>
      <c r="K276">
        <f ca="1">IF(ROW(T_CALC[[#This Row],[DAY]])-ROW(T_CALC[[#Headers],[DAY]])&gt;C_N_TRADING_DAYS,"",ROW(T_CALC[[#This Row],[DAY]])-ROW(T_CALC[[#Headers],[DAY]]))</f>
        <v>273</v>
      </c>
      <c r="L276" s="2" cm="1" vm="1325">
        <f t="array" aca="1" ref="L276" ca="1">IFERROR(IF(T_CALC[[#This Row],[DAY]]="","",IF(AND(T_CALC[[#This Row],[DAY]]=C_N_TRADING_DAYS,$L$1&gt;C_MAX_HIST_DT),$L$1,INDEX(_xlfn.ANCHORARRAY($C$3),T_CALC[[#This Row],[DAY]]+1,1))),NA())</f>
        <v>42850</v>
      </c>
      <c r="M276" cm="1" vm="1327">
        <f t="array" aca="1" ref="M276" ca="1">IFERROR(IF(T_CALC[[#This Row],[DAY]]="","",IF(AND(T_CALC[[#This Row],[DAY]]=C_N_TRADING_DAYS,$L$1&gt;C_MAX_HIST_DT),$M$1,INDEX(_xlfn.ANCHORARRAY($C$3),T_CALC[[#This Row],[DAY]]+1,3))),NA())</f>
        <v>67.900000000000006</v>
      </c>
      <c r="N276" cm="1" vm="1328">
        <f t="array" aca="1" ref="N276" ca="1">IFERROR(IF(T_CALC[[#This Row],[DAY]]="","",IF(AND(T_CALC[[#This Row],[DAY]]=C_N_TRADING_DAYS,$L$1&gt;C_MAX_HIST_DT),$N$1,INDEX(_xlfn.ANCHORARRAY($C$3),T_CALC[[#This Row],[DAY]]+1,4))),NA())</f>
        <v>68.040000000000006</v>
      </c>
      <c r="O276" cm="1" vm="1329">
        <f t="array" aca="1" ref="O276" ca="1">IFERROR(IF(T_CALC[[#This Row],[DAY]]="","",IF(AND(T_CALC[[#This Row],[DAY]]=C_N_TRADING_DAYS,$L$1&gt;C_MAX_HIST_DT),$O$1,INDEX(_xlfn.ANCHORARRAY($C$3),T_CALC[[#This Row],[DAY]]+1,5))),NA())</f>
        <v>67.599999999999994</v>
      </c>
      <c r="P276" cm="1" vm="1330">
        <f t="array" aca="1" ref="P276" ca="1">IFERROR(IF(T_CALC[[#This Row],[DAY]]="","",IF(AND(T_CALC[[#This Row],[DAY]]=C_N_TRADING_DAYS,$L$1&gt;C_MAX_HIST_DT),$P$1,INDEX(_xlfn.ANCHORARRAY($C$3),T_CALC[[#This Row],[DAY]]+1,6))),NA())</f>
        <v>67.92</v>
      </c>
      <c r="Q276" cm="1" vm="1326">
        <f t="array" aca="1" ref="Q276" ca="1">IFERROR(IF(T_CALC[[#This Row],[DAY]]="","",IF(AND(T_CALC[[#This Row],[DAY]]=C_N_TRADING_DAYS,$L$1&gt;C_MAX_HIST_DT),$Q$1,INDEX(_xlfn.ANCHORARRAY($C$3),T_CALC[[#This Row],[DAY]]+1,2))),NA())</f>
        <v>30242730</v>
      </c>
      <c r="R276" s="4" vm="1330">
        <f ca="1">IFERROR(IF(I_SRC="Open",T_CALC[[#This Row],[Open]],IF(I_SRC="High",T_CALC[[#This Row],[High]],IF(I_SRC="low",T_CALC[[#This Row],[Low]],IF(I_SRC="Volume",T_CALC[[#This Row],[VOLUME]],T_CALC[[#This Row],[Close]])))),"")</f>
        <v>67.92</v>
      </c>
      <c r="S276" cm="1">
        <f t="array" aca="1" ref="S276" ca="1">IF(T_CALC[[#This Row],[DAY]]="","",IF(T_CALC[[#This Row],[DAY]]&gt;=I_MA_PER,
ROUND(SUMPRODUCT(OFFSET($Y$4,0,0,I_MA_PER),OFFSET(T_CALC[[#This Row],[Value]],-(I_MA_PER-1),0,I_MA_PER))/C_DEN,2),NA()))</f>
        <v>65.39</v>
      </c>
      <c r="T276" s="4" t="str">
        <f ca="1">IF(T_CALC[[#This Row],[DAY]]="","",IF(T_CALC[[#This Row],[DAY]]&gt;=I_MA_PER,IF(AND(T_CALC[[#This Row],[Value]]&gt;T_CALC[[#This Row],[WMA]],R275&lt;=S275),"Buy",IF(AND(T_CALC[[#This Row],[Value]]&lt;T_CALC[[#This Row],[WMA]],R275&gt;=S275),"Sell","")),NA()))</f>
        <v/>
      </c>
      <c r="U276" s="4">
        <f ca="1">IFERROR(IF(T_CALC[[#This Row],[Signal]]="Buy",T_CALC[[#This Row],[Value]],-10000),-10000)</f>
        <v>-10000</v>
      </c>
      <c r="V276" s="4">
        <f ca="1">IFERROR(IF(T_CALC[[#This Row],[Signal]]="Sell",T_CALC[[#This Row],[Value]],-10000),-10000)</f>
        <v>-10000</v>
      </c>
    </row>
    <row r="277" spans="2:22" x14ac:dyDescent="0.2">
      <c r="B277" s="4">
        <v>274</v>
      </c>
      <c r="C277" vm="1331">
        <f ca="1"/>
        <v>42851</v>
      </c>
      <c r="D277" vm="1332">
        <f ca="1"/>
        <v>26190770</v>
      </c>
      <c r="E277" vm="1333">
        <f ca="1"/>
        <v>68.08</v>
      </c>
      <c r="F277" vm="1334">
        <f ca="1"/>
        <v>68.31</v>
      </c>
      <c r="G277" vm="1335">
        <f ca="1"/>
        <v>67.62</v>
      </c>
      <c r="H277" vm="1336">
        <f ca="1"/>
        <v>67.83</v>
      </c>
      <c r="K277">
        <f ca="1">IF(ROW(T_CALC[[#This Row],[DAY]])-ROW(T_CALC[[#Headers],[DAY]])&gt;C_N_TRADING_DAYS,"",ROW(T_CALC[[#This Row],[DAY]])-ROW(T_CALC[[#Headers],[DAY]]))</f>
        <v>274</v>
      </c>
      <c r="L277" s="2" cm="1" vm="1331">
        <f t="array" aca="1" ref="L277" ca="1">IFERROR(IF(T_CALC[[#This Row],[DAY]]="","",IF(AND(T_CALC[[#This Row],[DAY]]=C_N_TRADING_DAYS,$L$1&gt;C_MAX_HIST_DT),$L$1,INDEX(_xlfn.ANCHORARRAY($C$3),T_CALC[[#This Row],[DAY]]+1,1))),NA())</f>
        <v>42851</v>
      </c>
      <c r="M277" cm="1" vm="1333">
        <f t="array" aca="1" ref="M277" ca="1">IFERROR(IF(T_CALC[[#This Row],[DAY]]="","",IF(AND(T_CALC[[#This Row],[DAY]]=C_N_TRADING_DAYS,$L$1&gt;C_MAX_HIST_DT),$M$1,INDEX(_xlfn.ANCHORARRAY($C$3),T_CALC[[#This Row],[DAY]]+1,3))),NA())</f>
        <v>68.08</v>
      </c>
      <c r="N277" cm="1" vm="1334">
        <f t="array" aca="1" ref="N277" ca="1">IFERROR(IF(T_CALC[[#This Row],[DAY]]="","",IF(AND(T_CALC[[#This Row],[DAY]]=C_N_TRADING_DAYS,$L$1&gt;C_MAX_HIST_DT),$N$1,INDEX(_xlfn.ANCHORARRAY($C$3),T_CALC[[#This Row],[DAY]]+1,4))),NA())</f>
        <v>68.31</v>
      </c>
      <c r="O277" cm="1" vm="1335">
        <f t="array" aca="1" ref="O277" ca="1">IFERROR(IF(T_CALC[[#This Row],[DAY]]="","",IF(AND(T_CALC[[#This Row],[DAY]]=C_N_TRADING_DAYS,$L$1&gt;C_MAX_HIST_DT),$O$1,INDEX(_xlfn.ANCHORARRAY($C$3),T_CALC[[#This Row],[DAY]]+1,5))),NA())</f>
        <v>67.62</v>
      </c>
      <c r="P277" cm="1" vm="1336">
        <f t="array" aca="1" ref="P277" ca="1">IFERROR(IF(T_CALC[[#This Row],[DAY]]="","",IF(AND(T_CALC[[#This Row],[DAY]]=C_N_TRADING_DAYS,$L$1&gt;C_MAX_HIST_DT),$P$1,INDEX(_xlfn.ANCHORARRAY($C$3),T_CALC[[#This Row],[DAY]]+1,6))),NA())</f>
        <v>67.83</v>
      </c>
      <c r="Q277" cm="1" vm="1332">
        <f t="array" aca="1" ref="Q277" ca="1">IFERROR(IF(T_CALC[[#This Row],[DAY]]="","",IF(AND(T_CALC[[#This Row],[DAY]]=C_N_TRADING_DAYS,$L$1&gt;C_MAX_HIST_DT),$Q$1,INDEX(_xlfn.ANCHORARRAY($C$3),T_CALC[[#This Row],[DAY]]+1,2))),NA())</f>
        <v>26190770</v>
      </c>
      <c r="R277" s="4" vm="1336">
        <f ca="1">IFERROR(IF(I_SRC="Open",T_CALC[[#This Row],[Open]],IF(I_SRC="High",T_CALC[[#This Row],[High]],IF(I_SRC="low",T_CALC[[#This Row],[Low]],IF(I_SRC="Volume",T_CALC[[#This Row],[VOLUME]],T_CALC[[#This Row],[Close]])))),"")</f>
        <v>67.83</v>
      </c>
      <c r="S277" cm="1">
        <f t="array" aca="1" ref="S277" ca="1">IF(T_CALC[[#This Row],[DAY]]="","",IF(T_CALC[[#This Row],[DAY]]&gt;=I_MA_PER,
ROUND(SUMPRODUCT(OFFSET($Y$4,0,0,I_MA_PER),OFFSET(T_CALC[[#This Row],[Value]],-(I_MA_PER-1),0,I_MA_PER))/C_DEN,2),NA()))</f>
        <v>65.5</v>
      </c>
      <c r="T277" s="4" t="str">
        <f ca="1">IF(T_CALC[[#This Row],[DAY]]="","",IF(T_CALC[[#This Row],[DAY]]&gt;=I_MA_PER,IF(AND(T_CALC[[#This Row],[Value]]&gt;T_CALC[[#This Row],[WMA]],R276&lt;=S276),"Buy",IF(AND(T_CALC[[#This Row],[Value]]&lt;T_CALC[[#This Row],[WMA]],R276&gt;=S276),"Sell","")),NA()))</f>
        <v/>
      </c>
      <c r="U277" s="4">
        <f ca="1">IFERROR(IF(T_CALC[[#This Row],[Signal]]="Buy",T_CALC[[#This Row],[Value]],-10000),-10000)</f>
        <v>-10000</v>
      </c>
      <c r="V277" s="4">
        <f ca="1">IFERROR(IF(T_CALC[[#This Row],[Signal]]="Sell",T_CALC[[#This Row],[Value]],-10000),-10000)</f>
        <v>-10000</v>
      </c>
    </row>
    <row r="278" spans="2:22" x14ac:dyDescent="0.2">
      <c r="B278">
        <v>275</v>
      </c>
      <c r="C278" vm="1337">
        <f ca="1"/>
        <v>42852</v>
      </c>
      <c r="D278" vm="1338">
        <f ca="1"/>
        <v>34970953</v>
      </c>
      <c r="E278" vm="1339">
        <f ca="1"/>
        <v>68.150000000000006</v>
      </c>
      <c r="F278" vm="1340">
        <f ca="1"/>
        <v>68.38</v>
      </c>
      <c r="G278" vm="1341">
        <f ca="1"/>
        <v>67.58</v>
      </c>
      <c r="H278" vm="1342">
        <f ca="1"/>
        <v>68.27</v>
      </c>
      <c r="K278">
        <f ca="1">IF(ROW(T_CALC[[#This Row],[DAY]])-ROW(T_CALC[[#Headers],[DAY]])&gt;C_N_TRADING_DAYS,"",ROW(T_CALC[[#This Row],[DAY]])-ROW(T_CALC[[#Headers],[DAY]]))</f>
        <v>275</v>
      </c>
      <c r="L278" s="2" cm="1" vm="1337">
        <f t="array" aca="1" ref="L278" ca="1">IFERROR(IF(T_CALC[[#This Row],[DAY]]="","",IF(AND(T_CALC[[#This Row],[DAY]]=C_N_TRADING_DAYS,$L$1&gt;C_MAX_HIST_DT),$L$1,INDEX(_xlfn.ANCHORARRAY($C$3),T_CALC[[#This Row],[DAY]]+1,1))),NA())</f>
        <v>42852</v>
      </c>
      <c r="M278" cm="1" vm="1339">
        <f t="array" aca="1" ref="M278" ca="1">IFERROR(IF(T_CALC[[#This Row],[DAY]]="","",IF(AND(T_CALC[[#This Row],[DAY]]=C_N_TRADING_DAYS,$L$1&gt;C_MAX_HIST_DT),$M$1,INDEX(_xlfn.ANCHORARRAY($C$3),T_CALC[[#This Row],[DAY]]+1,3))),NA())</f>
        <v>68.150000000000006</v>
      </c>
      <c r="N278" cm="1" vm="1340">
        <f t="array" aca="1" ref="N278" ca="1">IFERROR(IF(T_CALC[[#This Row],[DAY]]="","",IF(AND(T_CALC[[#This Row],[DAY]]=C_N_TRADING_DAYS,$L$1&gt;C_MAX_HIST_DT),$N$1,INDEX(_xlfn.ANCHORARRAY($C$3),T_CALC[[#This Row],[DAY]]+1,4))),NA())</f>
        <v>68.38</v>
      </c>
      <c r="O278" cm="1" vm="1341">
        <f t="array" aca="1" ref="O278" ca="1">IFERROR(IF(T_CALC[[#This Row],[DAY]]="","",IF(AND(T_CALC[[#This Row],[DAY]]=C_N_TRADING_DAYS,$L$1&gt;C_MAX_HIST_DT),$O$1,INDEX(_xlfn.ANCHORARRAY($C$3),T_CALC[[#This Row],[DAY]]+1,5))),NA())</f>
        <v>67.58</v>
      </c>
      <c r="P278" cm="1" vm="1342">
        <f t="array" aca="1" ref="P278" ca="1">IFERROR(IF(T_CALC[[#This Row],[DAY]]="","",IF(AND(T_CALC[[#This Row],[DAY]]=C_N_TRADING_DAYS,$L$1&gt;C_MAX_HIST_DT),$P$1,INDEX(_xlfn.ANCHORARRAY($C$3),T_CALC[[#This Row],[DAY]]+1,6))),NA())</f>
        <v>68.27</v>
      </c>
      <c r="Q278" cm="1" vm="1338">
        <f t="array" aca="1" ref="Q278" ca="1">IFERROR(IF(T_CALC[[#This Row],[DAY]]="","",IF(AND(T_CALC[[#This Row],[DAY]]=C_N_TRADING_DAYS,$L$1&gt;C_MAX_HIST_DT),$Q$1,INDEX(_xlfn.ANCHORARRAY($C$3),T_CALC[[#This Row],[DAY]]+1,2))),NA())</f>
        <v>34970953</v>
      </c>
      <c r="R278" s="4" vm="1342">
        <f ca="1">IFERROR(IF(I_SRC="Open",T_CALC[[#This Row],[Open]],IF(I_SRC="High",T_CALC[[#This Row],[High]],IF(I_SRC="low",T_CALC[[#This Row],[Low]],IF(I_SRC="Volume",T_CALC[[#This Row],[VOLUME]],T_CALC[[#This Row],[Close]])))),"")</f>
        <v>68.27</v>
      </c>
      <c r="S278" cm="1">
        <f t="array" aca="1" ref="S278" ca="1">IF(T_CALC[[#This Row],[DAY]]="","",IF(T_CALC[[#This Row],[DAY]]&gt;=I_MA_PER,
ROUND(SUMPRODUCT(OFFSET($Y$4,0,0,I_MA_PER),OFFSET(T_CALC[[#This Row],[Value]],-(I_MA_PER-1),0,I_MA_PER))/C_DEN,2),NA()))</f>
        <v>65.62</v>
      </c>
      <c r="T278" s="4" t="str">
        <f ca="1">IF(T_CALC[[#This Row],[DAY]]="","",IF(T_CALC[[#This Row],[DAY]]&gt;=I_MA_PER,IF(AND(T_CALC[[#This Row],[Value]]&gt;T_CALC[[#This Row],[WMA]],R277&lt;=S277),"Buy",IF(AND(T_CALC[[#This Row],[Value]]&lt;T_CALC[[#This Row],[WMA]],R277&gt;=S277),"Sell","")),NA()))</f>
        <v/>
      </c>
      <c r="U278" s="4">
        <f ca="1">IFERROR(IF(T_CALC[[#This Row],[Signal]]="Buy",T_CALC[[#This Row],[Value]],-10000),-10000)</f>
        <v>-10000</v>
      </c>
      <c r="V278" s="4">
        <f ca="1">IFERROR(IF(T_CALC[[#This Row],[Signal]]="Sell",T_CALC[[#This Row],[Value]],-10000),-10000)</f>
        <v>-10000</v>
      </c>
    </row>
    <row r="279" spans="2:22" x14ac:dyDescent="0.2">
      <c r="B279">
        <v>276</v>
      </c>
      <c r="C279" vm="1343">
        <f ca="1"/>
        <v>42853</v>
      </c>
      <c r="D279" vm="1344">
        <f ca="1"/>
        <v>39548818</v>
      </c>
      <c r="E279" vm="1345">
        <f ca="1"/>
        <v>68.91</v>
      </c>
      <c r="F279" vm="1346">
        <f ca="1"/>
        <v>69.14</v>
      </c>
      <c r="G279" vm="1347">
        <f ca="1"/>
        <v>67.69</v>
      </c>
      <c r="H279" vm="1348">
        <f ca="1"/>
        <v>68.459999999999994</v>
      </c>
      <c r="K279">
        <f ca="1">IF(ROW(T_CALC[[#This Row],[DAY]])-ROW(T_CALC[[#Headers],[DAY]])&gt;C_N_TRADING_DAYS,"",ROW(T_CALC[[#This Row],[DAY]])-ROW(T_CALC[[#Headers],[DAY]]))</f>
        <v>276</v>
      </c>
      <c r="L279" s="2" cm="1" vm="1343">
        <f t="array" aca="1" ref="L279" ca="1">IFERROR(IF(T_CALC[[#This Row],[DAY]]="","",IF(AND(T_CALC[[#This Row],[DAY]]=C_N_TRADING_DAYS,$L$1&gt;C_MAX_HIST_DT),$L$1,INDEX(_xlfn.ANCHORARRAY($C$3),T_CALC[[#This Row],[DAY]]+1,1))),NA())</f>
        <v>42853</v>
      </c>
      <c r="M279" cm="1" vm="1345">
        <f t="array" aca="1" ref="M279" ca="1">IFERROR(IF(T_CALC[[#This Row],[DAY]]="","",IF(AND(T_CALC[[#This Row],[DAY]]=C_N_TRADING_DAYS,$L$1&gt;C_MAX_HIST_DT),$M$1,INDEX(_xlfn.ANCHORARRAY($C$3),T_CALC[[#This Row],[DAY]]+1,3))),NA())</f>
        <v>68.91</v>
      </c>
      <c r="N279" cm="1" vm="1346">
        <f t="array" aca="1" ref="N279" ca="1">IFERROR(IF(T_CALC[[#This Row],[DAY]]="","",IF(AND(T_CALC[[#This Row],[DAY]]=C_N_TRADING_DAYS,$L$1&gt;C_MAX_HIST_DT),$N$1,INDEX(_xlfn.ANCHORARRAY($C$3),T_CALC[[#This Row],[DAY]]+1,4))),NA())</f>
        <v>69.14</v>
      </c>
      <c r="O279" cm="1" vm="1347">
        <f t="array" aca="1" ref="O279" ca="1">IFERROR(IF(T_CALC[[#This Row],[DAY]]="","",IF(AND(T_CALC[[#This Row],[DAY]]=C_N_TRADING_DAYS,$L$1&gt;C_MAX_HIST_DT),$O$1,INDEX(_xlfn.ANCHORARRAY($C$3),T_CALC[[#This Row],[DAY]]+1,5))),NA())</f>
        <v>67.69</v>
      </c>
      <c r="P279" cm="1" vm="1348">
        <f t="array" aca="1" ref="P279" ca="1">IFERROR(IF(T_CALC[[#This Row],[DAY]]="","",IF(AND(T_CALC[[#This Row],[DAY]]=C_N_TRADING_DAYS,$L$1&gt;C_MAX_HIST_DT),$P$1,INDEX(_xlfn.ANCHORARRAY($C$3),T_CALC[[#This Row],[DAY]]+1,6))),NA())</f>
        <v>68.459999999999994</v>
      </c>
      <c r="Q279" cm="1" vm="1344">
        <f t="array" aca="1" ref="Q279" ca="1">IFERROR(IF(T_CALC[[#This Row],[DAY]]="","",IF(AND(T_CALC[[#This Row],[DAY]]=C_N_TRADING_DAYS,$L$1&gt;C_MAX_HIST_DT),$Q$1,INDEX(_xlfn.ANCHORARRAY($C$3),T_CALC[[#This Row],[DAY]]+1,2))),NA())</f>
        <v>39548818</v>
      </c>
      <c r="R279" s="4" vm="1348">
        <f ca="1">IFERROR(IF(I_SRC="Open",T_CALC[[#This Row],[Open]],IF(I_SRC="High",T_CALC[[#This Row],[High]],IF(I_SRC="low",T_CALC[[#This Row],[Low]],IF(I_SRC="Volume",T_CALC[[#This Row],[VOLUME]],T_CALC[[#This Row],[Close]])))),"")</f>
        <v>68.459999999999994</v>
      </c>
      <c r="S279" cm="1">
        <f t="array" aca="1" ref="S279" ca="1">IF(T_CALC[[#This Row],[DAY]]="","",IF(T_CALC[[#This Row],[DAY]]&gt;=I_MA_PER,
ROUND(SUMPRODUCT(OFFSET($Y$4,0,0,I_MA_PER),OFFSET(T_CALC[[#This Row],[Value]],-(I_MA_PER-1),0,I_MA_PER))/C_DEN,2),NA()))</f>
        <v>65.75</v>
      </c>
      <c r="T279" s="4" t="str">
        <f ca="1">IF(T_CALC[[#This Row],[DAY]]="","",IF(T_CALC[[#This Row],[DAY]]&gt;=I_MA_PER,IF(AND(T_CALC[[#This Row],[Value]]&gt;T_CALC[[#This Row],[WMA]],R278&lt;=S278),"Buy",IF(AND(T_CALC[[#This Row],[Value]]&lt;T_CALC[[#This Row],[WMA]],R278&gt;=S278),"Sell","")),NA()))</f>
        <v/>
      </c>
      <c r="U279" s="4">
        <f ca="1">IFERROR(IF(T_CALC[[#This Row],[Signal]]="Buy",T_CALC[[#This Row],[Value]],-10000),-10000)</f>
        <v>-10000</v>
      </c>
      <c r="V279" s="4">
        <f ca="1">IFERROR(IF(T_CALC[[#This Row],[Signal]]="Sell",T_CALC[[#This Row],[Value]],-10000),-10000)</f>
        <v>-10000</v>
      </c>
    </row>
    <row r="280" spans="2:22" x14ac:dyDescent="0.2">
      <c r="B280" s="4">
        <v>277</v>
      </c>
      <c r="C280" vm="1349">
        <f ca="1"/>
        <v>42856</v>
      </c>
      <c r="D280" vm="1350">
        <f ca="1"/>
        <v>31954362</v>
      </c>
      <c r="E280" vm="1351">
        <f ca="1"/>
        <v>68.680000000000007</v>
      </c>
      <c r="F280" vm="1352">
        <f ca="1"/>
        <v>69.55</v>
      </c>
      <c r="G280" vm="1353">
        <f ca="1"/>
        <v>68.5</v>
      </c>
      <c r="H280" vm="1354">
        <f ca="1"/>
        <v>69.41</v>
      </c>
      <c r="K280">
        <f ca="1">IF(ROW(T_CALC[[#This Row],[DAY]])-ROW(T_CALC[[#Headers],[DAY]])&gt;C_N_TRADING_DAYS,"",ROW(T_CALC[[#This Row],[DAY]])-ROW(T_CALC[[#Headers],[DAY]]))</f>
        <v>277</v>
      </c>
      <c r="L280" s="2" cm="1" vm="1349">
        <f t="array" aca="1" ref="L280" ca="1">IFERROR(IF(T_CALC[[#This Row],[DAY]]="","",IF(AND(T_CALC[[#This Row],[DAY]]=C_N_TRADING_DAYS,$L$1&gt;C_MAX_HIST_DT),$L$1,INDEX(_xlfn.ANCHORARRAY($C$3),T_CALC[[#This Row],[DAY]]+1,1))),NA())</f>
        <v>42856</v>
      </c>
      <c r="M280" cm="1" vm="1351">
        <f t="array" aca="1" ref="M280" ca="1">IFERROR(IF(T_CALC[[#This Row],[DAY]]="","",IF(AND(T_CALC[[#This Row],[DAY]]=C_N_TRADING_DAYS,$L$1&gt;C_MAX_HIST_DT),$M$1,INDEX(_xlfn.ANCHORARRAY($C$3),T_CALC[[#This Row],[DAY]]+1,3))),NA())</f>
        <v>68.680000000000007</v>
      </c>
      <c r="N280" cm="1" vm="1352">
        <f t="array" aca="1" ref="N280" ca="1">IFERROR(IF(T_CALC[[#This Row],[DAY]]="","",IF(AND(T_CALC[[#This Row],[DAY]]=C_N_TRADING_DAYS,$L$1&gt;C_MAX_HIST_DT),$N$1,INDEX(_xlfn.ANCHORARRAY($C$3),T_CALC[[#This Row],[DAY]]+1,4))),NA())</f>
        <v>69.55</v>
      </c>
      <c r="O280" cm="1" vm="1353">
        <f t="array" aca="1" ref="O280" ca="1">IFERROR(IF(T_CALC[[#This Row],[DAY]]="","",IF(AND(T_CALC[[#This Row],[DAY]]=C_N_TRADING_DAYS,$L$1&gt;C_MAX_HIST_DT),$O$1,INDEX(_xlfn.ANCHORARRAY($C$3),T_CALC[[#This Row],[DAY]]+1,5))),NA())</f>
        <v>68.5</v>
      </c>
      <c r="P280" cm="1" vm="1354">
        <f t="array" aca="1" ref="P280" ca="1">IFERROR(IF(T_CALC[[#This Row],[DAY]]="","",IF(AND(T_CALC[[#This Row],[DAY]]=C_N_TRADING_DAYS,$L$1&gt;C_MAX_HIST_DT),$P$1,INDEX(_xlfn.ANCHORARRAY($C$3),T_CALC[[#This Row],[DAY]]+1,6))),NA())</f>
        <v>69.41</v>
      </c>
      <c r="Q280" cm="1" vm="1350">
        <f t="array" aca="1" ref="Q280" ca="1">IFERROR(IF(T_CALC[[#This Row],[DAY]]="","",IF(AND(T_CALC[[#This Row],[DAY]]=C_N_TRADING_DAYS,$L$1&gt;C_MAX_HIST_DT),$Q$1,INDEX(_xlfn.ANCHORARRAY($C$3),T_CALC[[#This Row],[DAY]]+1,2))),NA())</f>
        <v>31954362</v>
      </c>
      <c r="R280" s="4" vm="1354">
        <f ca="1">IFERROR(IF(I_SRC="Open",T_CALC[[#This Row],[Open]],IF(I_SRC="High",T_CALC[[#This Row],[High]],IF(I_SRC="low",T_CALC[[#This Row],[Low]],IF(I_SRC="Volume",T_CALC[[#This Row],[VOLUME]],T_CALC[[#This Row],[Close]])))),"")</f>
        <v>69.41</v>
      </c>
      <c r="S280" cm="1">
        <f t="array" aca="1" ref="S280" ca="1">IF(T_CALC[[#This Row],[DAY]]="","",IF(T_CALC[[#This Row],[DAY]]&gt;=I_MA_PER,
ROUND(SUMPRODUCT(OFFSET($Y$4,0,0,I_MA_PER),OFFSET(T_CALC[[#This Row],[Value]],-(I_MA_PER-1),0,I_MA_PER))/C_DEN,2),NA()))</f>
        <v>65.91</v>
      </c>
      <c r="T280" s="4" t="str">
        <f ca="1">IF(T_CALC[[#This Row],[DAY]]="","",IF(T_CALC[[#This Row],[DAY]]&gt;=I_MA_PER,IF(AND(T_CALC[[#This Row],[Value]]&gt;T_CALC[[#This Row],[WMA]],R279&lt;=S279),"Buy",IF(AND(T_CALC[[#This Row],[Value]]&lt;T_CALC[[#This Row],[WMA]],R279&gt;=S279),"Sell","")),NA()))</f>
        <v/>
      </c>
      <c r="U280" s="4">
        <f ca="1">IFERROR(IF(T_CALC[[#This Row],[Signal]]="Buy",T_CALC[[#This Row],[Value]],-10000),-10000)</f>
        <v>-10000</v>
      </c>
      <c r="V280" s="4">
        <f ca="1">IFERROR(IF(T_CALC[[#This Row],[Signal]]="Sell",T_CALC[[#This Row],[Value]],-10000),-10000)</f>
        <v>-10000</v>
      </c>
    </row>
    <row r="281" spans="2:22" x14ac:dyDescent="0.2">
      <c r="B281">
        <v>278</v>
      </c>
      <c r="C281" vm="1355">
        <f ca="1"/>
        <v>42857</v>
      </c>
      <c r="D281" vm="1356">
        <f ca="1"/>
        <v>23906119</v>
      </c>
      <c r="E281" vm="1357">
        <f ca="1"/>
        <v>69.709999999999994</v>
      </c>
      <c r="F281" vm="1357">
        <f ca="1"/>
        <v>69.709999999999994</v>
      </c>
      <c r="G281" vm="1358">
        <f ca="1"/>
        <v>69.13</v>
      </c>
      <c r="H281" vm="1359">
        <f ca="1"/>
        <v>69.3</v>
      </c>
      <c r="K281">
        <f ca="1">IF(ROW(T_CALC[[#This Row],[DAY]])-ROW(T_CALC[[#Headers],[DAY]])&gt;C_N_TRADING_DAYS,"",ROW(T_CALC[[#This Row],[DAY]])-ROW(T_CALC[[#Headers],[DAY]]))</f>
        <v>278</v>
      </c>
      <c r="L281" s="2" cm="1" vm="1355">
        <f t="array" aca="1" ref="L281" ca="1">IFERROR(IF(T_CALC[[#This Row],[DAY]]="","",IF(AND(T_CALC[[#This Row],[DAY]]=C_N_TRADING_DAYS,$L$1&gt;C_MAX_HIST_DT),$L$1,INDEX(_xlfn.ANCHORARRAY($C$3),T_CALC[[#This Row],[DAY]]+1,1))),NA())</f>
        <v>42857</v>
      </c>
      <c r="M281" cm="1" vm="1357">
        <f t="array" aca="1" ref="M281" ca="1">IFERROR(IF(T_CALC[[#This Row],[DAY]]="","",IF(AND(T_CALC[[#This Row],[DAY]]=C_N_TRADING_DAYS,$L$1&gt;C_MAX_HIST_DT),$M$1,INDEX(_xlfn.ANCHORARRAY($C$3),T_CALC[[#This Row],[DAY]]+1,3))),NA())</f>
        <v>69.709999999999994</v>
      </c>
      <c r="N281" cm="1" vm="1357">
        <f t="array" aca="1" ref="N281" ca="1">IFERROR(IF(T_CALC[[#This Row],[DAY]]="","",IF(AND(T_CALC[[#This Row],[DAY]]=C_N_TRADING_DAYS,$L$1&gt;C_MAX_HIST_DT),$N$1,INDEX(_xlfn.ANCHORARRAY($C$3),T_CALC[[#This Row],[DAY]]+1,4))),NA())</f>
        <v>69.709999999999994</v>
      </c>
      <c r="O281" cm="1" vm="1358">
        <f t="array" aca="1" ref="O281" ca="1">IFERROR(IF(T_CALC[[#This Row],[DAY]]="","",IF(AND(T_CALC[[#This Row],[DAY]]=C_N_TRADING_DAYS,$L$1&gt;C_MAX_HIST_DT),$O$1,INDEX(_xlfn.ANCHORARRAY($C$3),T_CALC[[#This Row],[DAY]]+1,5))),NA())</f>
        <v>69.13</v>
      </c>
      <c r="P281" cm="1" vm="1359">
        <f t="array" aca="1" ref="P281" ca="1">IFERROR(IF(T_CALC[[#This Row],[DAY]]="","",IF(AND(T_CALC[[#This Row],[DAY]]=C_N_TRADING_DAYS,$L$1&gt;C_MAX_HIST_DT),$P$1,INDEX(_xlfn.ANCHORARRAY($C$3),T_CALC[[#This Row],[DAY]]+1,6))),NA())</f>
        <v>69.3</v>
      </c>
      <c r="Q281" cm="1" vm="1356">
        <f t="array" aca="1" ref="Q281" ca="1">IFERROR(IF(T_CALC[[#This Row],[DAY]]="","",IF(AND(T_CALC[[#This Row],[DAY]]=C_N_TRADING_DAYS,$L$1&gt;C_MAX_HIST_DT),$Q$1,INDEX(_xlfn.ANCHORARRAY($C$3),T_CALC[[#This Row],[DAY]]+1,2))),NA())</f>
        <v>23906119</v>
      </c>
      <c r="R281" s="4" vm="1359">
        <f ca="1">IFERROR(IF(I_SRC="Open",T_CALC[[#This Row],[Open]],IF(I_SRC="High",T_CALC[[#This Row],[High]],IF(I_SRC="low",T_CALC[[#This Row],[Low]],IF(I_SRC="Volume",T_CALC[[#This Row],[VOLUME]],T_CALC[[#This Row],[Close]])))),"")</f>
        <v>69.3</v>
      </c>
      <c r="S281" cm="1">
        <f t="array" aca="1" ref="S281" ca="1">IF(T_CALC[[#This Row],[DAY]]="","",IF(T_CALC[[#This Row],[DAY]]&gt;=I_MA_PER,
ROUND(SUMPRODUCT(OFFSET($Y$4,0,0,I_MA_PER),OFFSET(T_CALC[[#This Row],[Value]],-(I_MA_PER-1),0,I_MA_PER))/C_DEN,2),NA()))</f>
        <v>66.069999999999993</v>
      </c>
      <c r="T281" s="4" t="str">
        <f ca="1">IF(T_CALC[[#This Row],[DAY]]="","",IF(T_CALC[[#This Row],[DAY]]&gt;=I_MA_PER,IF(AND(T_CALC[[#This Row],[Value]]&gt;T_CALC[[#This Row],[WMA]],R280&lt;=S280),"Buy",IF(AND(T_CALC[[#This Row],[Value]]&lt;T_CALC[[#This Row],[WMA]],R280&gt;=S280),"Sell","")),NA()))</f>
        <v/>
      </c>
      <c r="U281" s="4">
        <f ca="1">IFERROR(IF(T_CALC[[#This Row],[Signal]]="Buy",T_CALC[[#This Row],[Value]],-10000),-10000)</f>
        <v>-10000</v>
      </c>
      <c r="V281" s="4">
        <f ca="1">IFERROR(IF(T_CALC[[#This Row],[Signal]]="Sell",T_CALC[[#This Row],[Value]],-10000),-10000)</f>
        <v>-10000</v>
      </c>
    </row>
    <row r="282" spans="2:22" x14ac:dyDescent="0.2">
      <c r="B282">
        <v>279</v>
      </c>
      <c r="C282" vm="1360">
        <f ca="1"/>
        <v>42858</v>
      </c>
      <c r="D282" vm="1361">
        <f ca="1"/>
        <v>28927973</v>
      </c>
      <c r="E282" vm="1362">
        <f ca="1"/>
        <v>69.38</v>
      </c>
      <c r="F282" vm="1362">
        <f ca="1"/>
        <v>69.38</v>
      </c>
      <c r="G282" vm="1363">
        <f ca="1"/>
        <v>68.709999999999994</v>
      </c>
      <c r="H282" vm="1364">
        <f ca="1"/>
        <v>69.08</v>
      </c>
      <c r="K282">
        <f ca="1">IF(ROW(T_CALC[[#This Row],[DAY]])-ROW(T_CALC[[#Headers],[DAY]])&gt;C_N_TRADING_DAYS,"",ROW(T_CALC[[#This Row],[DAY]])-ROW(T_CALC[[#Headers],[DAY]]))</f>
        <v>279</v>
      </c>
      <c r="L282" s="2" cm="1" vm="1360">
        <f t="array" aca="1" ref="L282" ca="1">IFERROR(IF(T_CALC[[#This Row],[DAY]]="","",IF(AND(T_CALC[[#This Row],[DAY]]=C_N_TRADING_DAYS,$L$1&gt;C_MAX_HIST_DT),$L$1,INDEX(_xlfn.ANCHORARRAY($C$3),T_CALC[[#This Row],[DAY]]+1,1))),NA())</f>
        <v>42858</v>
      </c>
      <c r="M282" cm="1" vm="1362">
        <f t="array" aca="1" ref="M282" ca="1">IFERROR(IF(T_CALC[[#This Row],[DAY]]="","",IF(AND(T_CALC[[#This Row],[DAY]]=C_N_TRADING_DAYS,$L$1&gt;C_MAX_HIST_DT),$M$1,INDEX(_xlfn.ANCHORARRAY($C$3),T_CALC[[#This Row],[DAY]]+1,3))),NA())</f>
        <v>69.38</v>
      </c>
      <c r="N282" cm="1" vm="1362">
        <f t="array" aca="1" ref="N282" ca="1">IFERROR(IF(T_CALC[[#This Row],[DAY]]="","",IF(AND(T_CALC[[#This Row],[DAY]]=C_N_TRADING_DAYS,$L$1&gt;C_MAX_HIST_DT),$N$1,INDEX(_xlfn.ANCHORARRAY($C$3),T_CALC[[#This Row],[DAY]]+1,4))),NA())</f>
        <v>69.38</v>
      </c>
      <c r="O282" cm="1" vm="1363">
        <f t="array" aca="1" ref="O282" ca="1">IFERROR(IF(T_CALC[[#This Row],[DAY]]="","",IF(AND(T_CALC[[#This Row],[DAY]]=C_N_TRADING_DAYS,$L$1&gt;C_MAX_HIST_DT),$O$1,INDEX(_xlfn.ANCHORARRAY($C$3),T_CALC[[#This Row],[DAY]]+1,5))),NA())</f>
        <v>68.709999999999994</v>
      </c>
      <c r="P282" cm="1" vm="1364">
        <f t="array" aca="1" ref="P282" ca="1">IFERROR(IF(T_CALC[[#This Row],[DAY]]="","",IF(AND(T_CALC[[#This Row],[DAY]]=C_N_TRADING_DAYS,$L$1&gt;C_MAX_HIST_DT),$P$1,INDEX(_xlfn.ANCHORARRAY($C$3),T_CALC[[#This Row],[DAY]]+1,6))),NA())</f>
        <v>69.08</v>
      </c>
      <c r="Q282" cm="1" vm="1361">
        <f t="array" aca="1" ref="Q282" ca="1">IFERROR(IF(T_CALC[[#This Row],[DAY]]="","",IF(AND(T_CALC[[#This Row],[DAY]]=C_N_TRADING_DAYS,$L$1&gt;C_MAX_HIST_DT),$Q$1,INDEX(_xlfn.ANCHORARRAY($C$3),T_CALC[[#This Row],[DAY]]+1,2))),NA())</f>
        <v>28927973</v>
      </c>
      <c r="R282" s="4" vm="1364">
        <f ca="1">IFERROR(IF(I_SRC="Open",T_CALC[[#This Row],[Open]],IF(I_SRC="High",T_CALC[[#This Row],[High]],IF(I_SRC="low",T_CALC[[#This Row],[Low]],IF(I_SRC="Volume",T_CALC[[#This Row],[VOLUME]],T_CALC[[#This Row],[Close]])))),"")</f>
        <v>69.08</v>
      </c>
      <c r="S282" cm="1">
        <f t="array" aca="1" ref="S282" ca="1">IF(T_CALC[[#This Row],[DAY]]="","",IF(T_CALC[[#This Row],[DAY]]&gt;=I_MA_PER,
ROUND(SUMPRODUCT(OFFSET($Y$4,0,0,I_MA_PER),OFFSET(T_CALC[[#This Row],[Value]],-(I_MA_PER-1),0,I_MA_PER))/C_DEN,2),NA()))</f>
        <v>66.209999999999994</v>
      </c>
      <c r="T282" s="4" t="str">
        <f ca="1">IF(T_CALC[[#This Row],[DAY]]="","",IF(T_CALC[[#This Row],[DAY]]&gt;=I_MA_PER,IF(AND(T_CALC[[#This Row],[Value]]&gt;T_CALC[[#This Row],[WMA]],R281&lt;=S281),"Buy",IF(AND(T_CALC[[#This Row],[Value]]&lt;T_CALC[[#This Row],[WMA]],R281&gt;=S281),"Sell","")),NA()))</f>
        <v/>
      </c>
      <c r="U282" s="4">
        <f ca="1">IFERROR(IF(T_CALC[[#This Row],[Signal]]="Buy",T_CALC[[#This Row],[Value]],-10000),-10000)</f>
        <v>-10000</v>
      </c>
      <c r="V282" s="4">
        <f ca="1">IFERROR(IF(T_CALC[[#This Row],[Signal]]="Sell",T_CALC[[#This Row],[Value]],-10000),-10000)</f>
        <v>-10000</v>
      </c>
    </row>
    <row r="283" spans="2:22" x14ac:dyDescent="0.2">
      <c r="B283" s="4">
        <v>280</v>
      </c>
      <c r="C283" vm="1365">
        <f ca="1"/>
        <v>42859</v>
      </c>
      <c r="D283" vm="1366">
        <f ca="1"/>
        <v>21749409</v>
      </c>
      <c r="E283" vm="1367">
        <f ca="1"/>
        <v>69.03</v>
      </c>
      <c r="F283" vm="1364">
        <f ca="1"/>
        <v>69.08</v>
      </c>
      <c r="G283" vm="1368">
        <f ca="1"/>
        <v>68.64</v>
      </c>
      <c r="H283" vm="1369">
        <f ca="1"/>
        <v>68.81</v>
      </c>
      <c r="K283">
        <f ca="1">IF(ROW(T_CALC[[#This Row],[DAY]])-ROW(T_CALC[[#Headers],[DAY]])&gt;C_N_TRADING_DAYS,"",ROW(T_CALC[[#This Row],[DAY]])-ROW(T_CALC[[#Headers],[DAY]]))</f>
        <v>280</v>
      </c>
      <c r="L283" s="2" cm="1" vm="1365">
        <f t="array" aca="1" ref="L283" ca="1">IFERROR(IF(T_CALC[[#This Row],[DAY]]="","",IF(AND(T_CALC[[#This Row],[DAY]]=C_N_TRADING_DAYS,$L$1&gt;C_MAX_HIST_DT),$L$1,INDEX(_xlfn.ANCHORARRAY($C$3),T_CALC[[#This Row],[DAY]]+1,1))),NA())</f>
        <v>42859</v>
      </c>
      <c r="M283" cm="1" vm="1367">
        <f t="array" aca="1" ref="M283" ca="1">IFERROR(IF(T_CALC[[#This Row],[DAY]]="","",IF(AND(T_CALC[[#This Row],[DAY]]=C_N_TRADING_DAYS,$L$1&gt;C_MAX_HIST_DT),$M$1,INDEX(_xlfn.ANCHORARRAY($C$3),T_CALC[[#This Row],[DAY]]+1,3))),NA())</f>
        <v>69.03</v>
      </c>
      <c r="N283" cm="1" vm="1364">
        <f t="array" aca="1" ref="N283" ca="1">IFERROR(IF(T_CALC[[#This Row],[DAY]]="","",IF(AND(T_CALC[[#This Row],[DAY]]=C_N_TRADING_DAYS,$L$1&gt;C_MAX_HIST_DT),$N$1,INDEX(_xlfn.ANCHORARRAY($C$3),T_CALC[[#This Row],[DAY]]+1,4))),NA())</f>
        <v>69.08</v>
      </c>
      <c r="O283" cm="1" vm="1368">
        <f t="array" aca="1" ref="O283" ca="1">IFERROR(IF(T_CALC[[#This Row],[DAY]]="","",IF(AND(T_CALC[[#This Row],[DAY]]=C_N_TRADING_DAYS,$L$1&gt;C_MAX_HIST_DT),$O$1,INDEX(_xlfn.ANCHORARRAY($C$3),T_CALC[[#This Row],[DAY]]+1,5))),NA())</f>
        <v>68.64</v>
      </c>
      <c r="P283" cm="1" vm="1369">
        <f t="array" aca="1" ref="P283" ca="1">IFERROR(IF(T_CALC[[#This Row],[DAY]]="","",IF(AND(T_CALC[[#This Row],[DAY]]=C_N_TRADING_DAYS,$L$1&gt;C_MAX_HIST_DT),$P$1,INDEX(_xlfn.ANCHORARRAY($C$3),T_CALC[[#This Row],[DAY]]+1,6))),NA())</f>
        <v>68.81</v>
      </c>
      <c r="Q283" cm="1" vm="1366">
        <f t="array" aca="1" ref="Q283" ca="1">IFERROR(IF(T_CALC[[#This Row],[DAY]]="","",IF(AND(T_CALC[[#This Row],[DAY]]=C_N_TRADING_DAYS,$L$1&gt;C_MAX_HIST_DT),$Q$1,INDEX(_xlfn.ANCHORARRAY($C$3),T_CALC[[#This Row],[DAY]]+1,2))),NA())</f>
        <v>21749409</v>
      </c>
      <c r="R283" s="4" vm="1369">
        <f ca="1">IFERROR(IF(I_SRC="Open",T_CALC[[#This Row],[Open]],IF(I_SRC="High",T_CALC[[#This Row],[High]],IF(I_SRC="low",T_CALC[[#This Row],[Low]],IF(I_SRC="Volume",T_CALC[[#This Row],[VOLUME]],T_CALC[[#This Row],[Close]])))),"")</f>
        <v>68.81</v>
      </c>
      <c r="S283" cm="1">
        <f t="array" aca="1" ref="S283" ca="1">IF(T_CALC[[#This Row],[DAY]]="","",IF(T_CALC[[#This Row],[DAY]]&gt;=I_MA_PER,
ROUND(SUMPRODUCT(OFFSET($Y$4,0,0,I_MA_PER),OFFSET(T_CALC[[#This Row],[Value]],-(I_MA_PER-1),0,I_MA_PER))/C_DEN,2),NA()))</f>
        <v>66.33</v>
      </c>
      <c r="T283" s="4" t="str">
        <f ca="1">IF(T_CALC[[#This Row],[DAY]]="","",IF(T_CALC[[#This Row],[DAY]]&gt;=I_MA_PER,IF(AND(T_CALC[[#This Row],[Value]]&gt;T_CALC[[#This Row],[WMA]],R282&lt;=S282),"Buy",IF(AND(T_CALC[[#This Row],[Value]]&lt;T_CALC[[#This Row],[WMA]],R282&gt;=S282),"Sell","")),NA()))</f>
        <v/>
      </c>
      <c r="U283" s="4">
        <f ca="1">IFERROR(IF(T_CALC[[#This Row],[Signal]]="Buy",T_CALC[[#This Row],[Value]],-10000),-10000)</f>
        <v>-10000</v>
      </c>
      <c r="V283" s="4">
        <f ca="1">IFERROR(IF(T_CALC[[#This Row],[Signal]]="Sell",T_CALC[[#This Row],[Value]],-10000),-10000)</f>
        <v>-10000</v>
      </c>
    </row>
    <row r="284" spans="2:22" x14ac:dyDescent="0.2">
      <c r="B284">
        <v>281</v>
      </c>
      <c r="C284" vm="1370">
        <f ca="1"/>
        <v>42860</v>
      </c>
      <c r="D284" vm="1371">
        <f ca="1"/>
        <v>19128782</v>
      </c>
      <c r="E284" vm="1372">
        <f ca="1"/>
        <v>68.900000000000006</v>
      </c>
      <c r="F284" vm="1367">
        <f ca="1"/>
        <v>69.03</v>
      </c>
      <c r="G284" vm="1373">
        <f ca="1"/>
        <v>68.484999999999999</v>
      </c>
      <c r="H284" vm="1374">
        <f ca="1"/>
        <v>69</v>
      </c>
      <c r="K284">
        <f ca="1">IF(ROW(T_CALC[[#This Row],[DAY]])-ROW(T_CALC[[#Headers],[DAY]])&gt;C_N_TRADING_DAYS,"",ROW(T_CALC[[#This Row],[DAY]])-ROW(T_CALC[[#Headers],[DAY]]))</f>
        <v>281</v>
      </c>
      <c r="L284" s="2" cm="1" vm="1370">
        <f t="array" aca="1" ref="L284" ca="1">IFERROR(IF(T_CALC[[#This Row],[DAY]]="","",IF(AND(T_CALC[[#This Row],[DAY]]=C_N_TRADING_DAYS,$L$1&gt;C_MAX_HIST_DT),$L$1,INDEX(_xlfn.ANCHORARRAY($C$3),T_CALC[[#This Row],[DAY]]+1,1))),NA())</f>
        <v>42860</v>
      </c>
      <c r="M284" cm="1" vm="1372">
        <f t="array" aca="1" ref="M284" ca="1">IFERROR(IF(T_CALC[[#This Row],[DAY]]="","",IF(AND(T_CALC[[#This Row],[DAY]]=C_N_TRADING_DAYS,$L$1&gt;C_MAX_HIST_DT),$M$1,INDEX(_xlfn.ANCHORARRAY($C$3),T_CALC[[#This Row],[DAY]]+1,3))),NA())</f>
        <v>68.900000000000006</v>
      </c>
      <c r="N284" cm="1" vm="1367">
        <f t="array" aca="1" ref="N284" ca="1">IFERROR(IF(T_CALC[[#This Row],[DAY]]="","",IF(AND(T_CALC[[#This Row],[DAY]]=C_N_TRADING_DAYS,$L$1&gt;C_MAX_HIST_DT),$N$1,INDEX(_xlfn.ANCHORARRAY($C$3),T_CALC[[#This Row],[DAY]]+1,4))),NA())</f>
        <v>69.03</v>
      </c>
      <c r="O284" cm="1" vm="1373">
        <f t="array" aca="1" ref="O284" ca="1">IFERROR(IF(T_CALC[[#This Row],[DAY]]="","",IF(AND(T_CALC[[#This Row],[DAY]]=C_N_TRADING_DAYS,$L$1&gt;C_MAX_HIST_DT),$O$1,INDEX(_xlfn.ANCHORARRAY($C$3),T_CALC[[#This Row],[DAY]]+1,5))),NA())</f>
        <v>68.484999999999999</v>
      </c>
      <c r="P284" cm="1" vm="1374">
        <f t="array" aca="1" ref="P284" ca="1">IFERROR(IF(T_CALC[[#This Row],[DAY]]="","",IF(AND(T_CALC[[#This Row],[DAY]]=C_N_TRADING_DAYS,$L$1&gt;C_MAX_HIST_DT),$P$1,INDEX(_xlfn.ANCHORARRAY($C$3),T_CALC[[#This Row],[DAY]]+1,6))),NA())</f>
        <v>69</v>
      </c>
      <c r="Q284" cm="1" vm="1371">
        <f t="array" aca="1" ref="Q284" ca="1">IFERROR(IF(T_CALC[[#This Row],[DAY]]="","",IF(AND(T_CALC[[#This Row],[DAY]]=C_N_TRADING_DAYS,$L$1&gt;C_MAX_HIST_DT),$Q$1,INDEX(_xlfn.ANCHORARRAY($C$3),T_CALC[[#This Row],[DAY]]+1,2))),NA())</f>
        <v>19128782</v>
      </c>
      <c r="R284" s="4" vm="1374">
        <f ca="1">IFERROR(IF(I_SRC="Open",T_CALC[[#This Row],[Open]],IF(I_SRC="High",T_CALC[[#This Row],[High]],IF(I_SRC="low",T_CALC[[#This Row],[Low]],IF(I_SRC="Volume",T_CALC[[#This Row],[VOLUME]],T_CALC[[#This Row],[Close]])))),"")</f>
        <v>69</v>
      </c>
      <c r="S284" cm="1">
        <f t="array" aca="1" ref="S284" ca="1">IF(T_CALC[[#This Row],[DAY]]="","",IF(T_CALC[[#This Row],[DAY]]&gt;=I_MA_PER,
ROUND(SUMPRODUCT(OFFSET($Y$4,0,0,I_MA_PER),OFFSET(T_CALC[[#This Row],[Value]],-(I_MA_PER-1),0,I_MA_PER))/C_DEN,2),NA()))</f>
        <v>66.47</v>
      </c>
      <c r="T284" s="4" t="str">
        <f ca="1">IF(T_CALC[[#This Row],[DAY]]="","",IF(T_CALC[[#This Row],[DAY]]&gt;=I_MA_PER,IF(AND(T_CALC[[#This Row],[Value]]&gt;T_CALC[[#This Row],[WMA]],R283&lt;=S283),"Buy",IF(AND(T_CALC[[#This Row],[Value]]&lt;T_CALC[[#This Row],[WMA]],R283&gt;=S283),"Sell","")),NA()))</f>
        <v/>
      </c>
      <c r="U284" s="4">
        <f ca="1">IFERROR(IF(T_CALC[[#This Row],[Signal]]="Buy",T_CALC[[#This Row],[Value]],-10000),-10000)</f>
        <v>-10000</v>
      </c>
      <c r="V284" s="4">
        <f ca="1">IFERROR(IF(T_CALC[[#This Row],[Signal]]="Sell",T_CALC[[#This Row],[Value]],-10000),-10000)</f>
        <v>-10000</v>
      </c>
    </row>
    <row r="285" spans="2:22" x14ac:dyDescent="0.2">
      <c r="B285">
        <v>282</v>
      </c>
      <c r="C285" vm="1375">
        <f ca="1"/>
        <v>42863</v>
      </c>
      <c r="D285" vm="1376">
        <f ca="1"/>
        <v>18566087</v>
      </c>
      <c r="E285" vm="1377">
        <f ca="1"/>
        <v>68.97</v>
      </c>
      <c r="F285" vm="1378">
        <f ca="1"/>
        <v>69.05</v>
      </c>
      <c r="G285" vm="1379">
        <f ca="1"/>
        <v>68.42</v>
      </c>
      <c r="H285" vm="1380">
        <f ca="1"/>
        <v>68.94</v>
      </c>
      <c r="K285">
        <f ca="1">IF(ROW(T_CALC[[#This Row],[DAY]])-ROW(T_CALC[[#Headers],[DAY]])&gt;C_N_TRADING_DAYS,"",ROW(T_CALC[[#This Row],[DAY]])-ROW(T_CALC[[#Headers],[DAY]]))</f>
        <v>282</v>
      </c>
      <c r="L285" s="2" cm="1" vm="1375">
        <f t="array" aca="1" ref="L285" ca="1">IFERROR(IF(T_CALC[[#This Row],[DAY]]="","",IF(AND(T_CALC[[#This Row],[DAY]]=C_N_TRADING_DAYS,$L$1&gt;C_MAX_HIST_DT),$L$1,INDEX(_xlfn.ANCHORARRAY($C$3),T_CALC[[#This Row],[DAY]]+1,1))),NA())</f>
        <v>42863</v>
      </c>
      <c r="M285" cm="1" vm="1377">
        <f t="array" aca="1" ref="M285" ca="1">IFERROR(IF(T_CALC[[#This Row],[DAY]]="","",IF(AND(T_CALC[[#This Row],[DAY]]=C_N_TRADING_DAYS,$L$1&gt;C_MAX_HIST_DT),$M$1,INDEX(_xlfn.ANCHORARRAY($C$3),T_CALC[[#This Row],[DAY]]+1,3))),NA())</f>
        <v>68.97</v>
      </c>
      <c r="N285" cm="1" vm="1378">
        <f t="array" aca="1" ref="N285" ca="1">IFERROR(IF(T_CALC[[#This Row],[DAY]]="","",IF(AND(T_CALC[[#This Row],[DAY]]=C_N_TRADING_DAYS,$L$1&gt;C_MAX_HIST_DT),$N$1,INDEX(_xlfn.ANCHORARRAY($C$3),T_CALC[[#This Row],[DAY]]+1,4))),NA())</f>
        <v>69.05</v>
      </c>
      <c r="O285" cm="1" vm="1379">
        <f t="array" aca="1" ref="O285" ca="1">IFERROR(IF(T_CALC[[#This Row],[DAY]]="","",IF(AND(T_CALC[[#This Row],[DAY]]=C_N_TRADING_DAYS,$L$1&gt;C_MAX_HIST_DT),$O$1,INDEX(_xlfn.ANCHORARRAY($C$3),T_CALC[[#This Row],[DAY]]+1,5))),NA())</f>
        <v>68.42</v>
      </c>
      <c r="P285" cm="1" vm="1380">
        <f t="array" aca="1" ref="P285" ca="1">IFERROR(IF(T_CALC[[#This Row],[DAY]]="","",IF(AND(T_CALC[[#This Row],[DAY]]=C_N_TRADING_DAYS,$L$1&gt;C_MAX_HIST_DT),$P$1,INDEX(_xlfn.ANCHORARRAY($C$3),T_CALC[[#This Row],[DAY]]+1,6))),NA())</f>
        <v>68.94</v>
      </c>
      <c r="Q285" cm="1" vm="1376">
        <f t="array" aca="1" ref="Q285" ca="1">IFERROR(IF(T_CALC[[#This Row],[DAY]]="","",IF(AND(T_CALC[[#This Row],[DAY]]=C_N_TRADING_DAYS,$L$1&gt;C_MAX_HIST_DT),$Q$1,INDEX(_xlfn.ANCHORARRAY($C$3),T_CALC[[#This Row],[DAY]]+1,2))),NA())</f>
        <v>18566087</v>
      </c>
      <c r="R285" s="4" vm="1380">
        <f ca="1">IFERROR(IF(I_SRC="Open",T_CALC[[#This Row],[Open]],IF(I_SRC="High",T_CALC[[#This Row],[High]],IF(I_SRC="low",T_CALC[[#This Row],[Low]],IF(I_SRC="Volume",T_CALC[[#This Row],[VOLUME]],T_CALC[[#This Row],[Close]])))),"")</f>
        <v>68.94</v>
      </c>
      <c r="S285" cm="1">
        <f t="array" aca="1" ref="S285" ca="1">IF(T_CALC[[#This Row],[DAY]]="","",IF(T_CALC[[#This Row],[DAY]]&gt;=I_MA_PER,
ROUND(SUMPRODUCT(OFFSET($Y$4,0,0,I_MA_PER),OFFSET(T_CALC[[#This Row],[Value]],-(I_MA_PER-1),0,I_MA_PER))/C_DEN,2),NA()))</f>
        <v>66.59</v>
      </c>
      <c r="T285" s="4" t="str">
        <f ca="1">IF(T_CALC[[#This Row],[DAY]]="","",IF(T_CALC[[#This Row],[DAY]]&gt;=I_MA_PER,IF(AND(T_CALC[[#This Row],[Value]]&gt;T_CALC[[#This Row],[WMA]],R284&lt;=S284),"Buy",IF(AND(T_CALC[[#This Row],[Value]]&lt;T_CALC[[#This Row],[WMA]],R284&gt;=S284),"Sell","")),NA()))</f>
        <v/>
      </c>
      <c r="U285" s="4">
        <f ca="1">IFERROR(IF(T_CALC[[#This Row],[Signal]]="Buy",T_CALC[[#This Row],[Value]],-10000),-10000)</f>
        <v>-10000</v>
      </c>
      <c r="V285" s="4">
        <f ca="1">IFERROR(IF(T_CALC[[#This Row],[Signal]]="Sell",T_CALC[[#This Row],[Value]],-10000),-10000)</f>
        <v>-10000</v>
      </c>
    </row>
    <row r="286" spans="2:22" x14ac:dyDescent="0.2">
      <c r="B286" s="4">
        <v>283</v>
      </c>
      <c r="C286" vm="1381">
        <f ca="1"/>
        <v>42864</v>
      </c>
      <c r="D286" vm="1382">
        <f ca="1"/>
        <v>22858414</v>
      </c>
      <c r="E286" vm="1383">
        <f ca="1"/>
        <v>68.86</v>
      </c>
      <c r="F286" vm="1384">
        <f ca="1"/>
        <v>69.28</v>
      </c>
      <c r="G286" vm="1351">
        <f ca="1"/>
        <v>68.680000000000007</v>
      </c>
      <c r="H286" vm="1385">
        <f ca="1"/>
        <v>69.040000000000006</v>
      </c>
      <c r="K286">
        <f ca="1">IF(ROW(T_CALC[[#This Row],[DAY]])-ROW(T_CALC[[#Headers],[DAY]])&gt;C_N_TRADING_DAYS,"",ROW(T_CALC[[#This Row],[DAY]])-ROW(T_CALC[[#Headers],[DAY]]))</f>
        <v>283</v>
      </c>
      <c r="L286" s="2" cm="1" vm="1381">
        <f t="array" aca="1" ref="L286" ca="1">IFERROR(IF(T_CALC[[#This Row],[DAY]]="","",IF(AND(T_CALC[[#This Row],[DAY]]=C_N_TRADING_DAYS,$L$1&gt;C_MAX_HIST_DT),$L$1,INDEX(_xlfn.ANCHORARRAY($C$3),T_CALC[[#This Row],[DAY]]+1,1))),NA())</f>
        <v>42864</v>
      </c>
      <c r="M286" cm="1" vm="1383">
        <f t="array" aca="1" ref="M286" ca="1">IFERROR(IF(T_CALC[[#This Row],[DAY]]="","",IF(AND(T_CALC[[#This Row],[DAY]]=C_N_TRADING_DAYS,$L$1&gt;C_MAX_HIST_DT),$M$1,INDEX(_xlfn.ANCHORARRAY($C$3),T_CALC[[#This Row],[DAY]]+1,3))),NA())</f>
        <v>68.86</v>
      </c>
      <c r="N286" cm="1" vm="1384">
        <f t="array" aca="1" ref="N286" ca="1">IFERROR(IF(T_CALC[[#This Row],[DAY]]="","",IF(AND(T_CALC[[#This Row],[DAY]]=C_N_TRADING_DAYS,$L$1&gt;C_MAX_HIST_DT),$N$1,INDEX(_xlfn.ANCHORARRAY($C$3),T_CALC[[#This Row],[DAY]]+1,4))),NA())</f>
        <v>69.28</v>
      </c>
      <c r="O286" cm="1" vm="1351">
        <f t="array" aca="1" ref="O286" ca="1">IFERROR(IF(T_CALC[[#This Row],[DAY]]="","",IF(AND(T_CALC[[#This Row],[DAY]]=C_N_TRADING_DAYS,$L$1&gt;C_MAX_HIST_DT),$O$1,INDEX(_xlfn.ANCHORARRAY($C$3),T_CALC[[#This Row],[DAY]]+1,5))),NA())</f>
        <v>68.680000000000007</v>
      </c>
      <c r="P286" cm="1" vm="1385">
        <f t="array" aca="1" ref="P286" ca="1">IFERROR(IF(T_CALC[[#This Row],[DAY]]="","",IF(AND(T_CALC[[#This Row],[DAY]]=C_N_TRADING_DAYS,$L$1&gt;C_MAX_HIST_DT),$P$1,INDEX(_xlfn.ANCHORARRAY($C$3),T_CALC[[#This Row],[DAY]]+1,6))),NA())</f>
        <v>69.040000000000006</v>
      </c>
      <c r="Q286" cm="1" vm="1382">
        <f t="array" aca="1" ref="Q286" ca="1">IFERROR(IF(T_CALC[[#This Row],[DAY]]="","",IF(AND(T_CALC[[#This Row],[DAY]]=C_N_TRADING_DAYS,$L$1&gt;C_MAX_HIST_DT),$Q$1,INDEX(_xlfn.ANCHORARRAY($C$3),T_CALC[[#This Row],[DAY]]+1,2))),NA())</f>
        <v>22858414</v>
      </c>
      <c r="R286" s="4" vm="1385">
        <f ca="1">IFERROR(IF(I_SRC="Open",T_CALC[[#This Row],[Open]],IF(I_SRC="High",T_CALC[[#This Row],[High]],IF(I_SRC="low",T_CALC[[#This Row],[Low]],IF(I_SRC="Volume",T_CALC[[#This Row],[VOLUME]],T_CALC[[#This Row],[Close]])))),"")</f>
        <v>69.040000000000006</v>
      </c>
      <c r="S286" cm="1">
        <f t="array" aca="1" ref="S286" ca="1">IF(T_CALC[[#This Row],[DAY]]="","",IF(T_CALC[[#This Row],[DAY]]&gt;=I_MA_PER,
ROUND(SUMPRODUCT(OFFSET($Y$4,0,0,I_MA_PER),OFFSET(T_CALC[[#This Row],[Value]],-(I_MA_PER-1),0,I_MA_PER))/C_DEN,2),NA()))</f>
        <v>66.72</v>
      </c>
      <c r="T286" s="4" t="str">
        <f ca="1">IF(T_CALC[[#This Row],[DAY]]="","",IF(T_CALC[[#This Row],[DAY]]&gt;=I_MA_PER,IF(AND(T_CALC[[#This Row],[Value]]&gt;T_CALC[[#This Row],[WMA]],R285&lt;=S285),"Buy",IF(AND(T_CALC[[#This Row],[Value]]&lt;T_CALC[[#This Row],[WMA]],R285&gt;=S285),"Sell","")),NA()))</f>
        <v/>
      </c>
      <c r="U286" s="4">
        <f ca="1">IFERROR(IF(T_CALC[[#This Row],[Signal]]="Buy",T_CALC[[#This Row],[Value]],-10000),-10000)</f>
        <v>-10000</v>
      </c>
      <c r="V286" s="4">
        <f ca="1">IFERROR(IF(T_CALC[[#This Row],[Signal]]="Sell",T_CALC[[#This Row],[Value]],-10000),-10000)</f>
        <v>-10000</v>
      </c>
    </row>
    <row r="287" spans="2:22" x14ac:dyDescent="0.2">
      <c r="B287">
        <v>284</v>
      </c>
      <c r="C287" vm="1386">
        <f ca="1"/>
        <v>42865</v>
      </c>
      <c r="D287" vm="1387">
        <f ca="1"/>
        <v>17977830</v>
      </c>
      <c r="E287" vm="1388">
        <f ca="1"/>
        <v>68.989999999999995</v>
      </c>
      <c r="F287" vm="1389">
        <f ca="1"/>
        <v>69.56</v>
      </c>
      <c r="G287" vm="1390">
        <f ca="1"/>
        <v>68.92</v>
      </c>
      <c r="H287" vm="1391">
        <f ca="1"/>
        <v>69.31</v>
      </c>
      <c r="K287">
        <f ca="1">IF(ROW(T_CALC[[#This Row],[DAY]])-ROW(T_CALC[[#Headers],[DAY]])&gt;C_N_TRADING_DAYS,"",ROW(T_CALC[[#This Row],[DAY]])-ROW(T_CALC[[#Headers],[DAY]]))</f>
        <v>284</v>
      </c>
      <c r="L287" s="2" cm="1" vm="1386">
        <f t="array" aca="1" ref="L287" ca="1">IFERROR(IF(T_CALC[[#This Row],[DAY]]="","",IF(AND(T_CALC[[#This Row],[DAY]]=C_N_TRADING_DAYS,$L$1&gt;C_MAX_HIST_DT),$L$1,INDEX(_xlfn.ANCHORARRAY($C$3),T_CALC[[#This Row],[DAY]]+1,1))),NA())</f>
        <v>42865</v>
      </c>
      <c r="M287" cm="1" vm="1388">
        <f t="array" aca="1" ref="M287" ca="1">IFERROR(IF(T_CALC[[#This Row],[DAY]]="","",IF(AND(T_CALC[[#This Row],[DAY]]=C_N_TRADING_DAYS,$L$1&gt;C_MAX_HIST_DT),$M$1,INDEX(_xlfn.ANCHORARRAY($C$3),T_CALC[[#This Row],[DAY]]+1,3))),NA())</f>
        <v>68.989999999999995</v>
      </c>
      <c r="N287" cm="1" vm="1389">
        <f t="array" aca="1" ref="N287" ca="1">IFERROR(IF(T_CALC[[#This Row],[DAY]]="","",IF(AND(T_CALC[[#This Row],[DAY]]=C_N_TRADING_DAYS,$L$1&gt;C_MAX_HIST_DT),$N$1,INDEX(_xlfn.ANCHORARRAY($C$3),T_CALC[[#This Row],[DAY]]+1,4))),NA())</f>
        <v>69.56</v>
      </c>
      <c r="O287" cm="1" vm="1390">
        <f t="array" aca="1" ref="O287" ca="1">IFERROR(IF(T_CALC[[#This Row],[DAY]]="","",IF(AND(T_CALC[[#This Row],[DAY]]=C_N_TRADING_DAYS,$L$1&gt;C_MAX_HIST_DT),$O$1,INDEX(_xlfn.ANCHORARRAY($C$3),T_CALC[[#This Row],[DAY]]+1,5))),NA())</f>
        <v>68.92</v>
      </c>
      <c r="P287" cm="1" vm="1391">
        <f t="array" aca="1" ref="P287" ca="1">IFERROR(IF(T_CALC[[#This Row],[DAY]]="","",IF(AND(T_CALC[[#This Row],[DAY]]=C_N_TRADING_DAYS,$L$1&gt;C_MAX_HIST_DT),$P$1,INDEX(_xlfn.ANCHORARRAY($C$3),T_CALC[[#This Row],[DAY]]+1,6))),NA())</f>
        <v>69.31</v>
      </c>
      <c r="Q287" cm="1" vm="1387">
        <f t="array" aca="1" ref="Q287" ca="1">IFERROR(IF(T_CALC[[#This Row],[DAY]]="","",IF(AND(T_CALC[[#This Row],[DAY]]=C_N_TRADING_DAYS,$L$1&gt;C_MAX_HIST_DT),$Q$1,INDEX(_xlfn.ANCHORARRAY($C$3),T_CALC[[#This Row],[DAY]]+1,2))),NA())</f>
        <v>17977830</v>
      </c>
      <c r="R287" s="4" vm="1391">
        <f ca="1">IFERROR(IF(I_SRC="Open",T_CALC[[#This Row],[Open]],IF(I_SRC="High",T_CALC[[#This Row],[High]],IF(I_SRC="low",T_CALC[[#This Row],[Low]],IF(I_SRC="Volume",T_CALC[[#This Row],[VOLUME]],T_CALC[[#This Row],[Close]])))),"")</f>
        <v>69.31</v>
      </c>
      <c r="S287" cm="1">
        <f t="array" aca="1" ref="S287" ca="1">IF(T_CALC[[#This Row],[DAY]]="","",IF(T_CALC[[#This Row],[DAY]]&gt;=I_MA_PER,
ROUND(SUMPRODUCT(OFFSET($Y$4,0,0,I_MA_PER),OFFSET(T_CALC[[#This Row],[Value]],-(I_MA_PER-1),0,I_MA_PER))/C_DEN,2),NA()))</f>
        <v>66.849999999999994</v>
      </c>
      <c r="T287" s="4" t="str">
        <f ca="1">IF(T_CALC[[#This Row],[DAY]]="","",IF(T_CALC[[#This Row],[DAY]]&gt;=I_MA_PER,IF(AND(T_CALC[[#This Row],[Value]]&gt;T_CALC[[#This Row],[WMA]],R286&lt;=S286),"Buy",IF(AND(T_CALC[[#This Row],[Value]]&lt;T_CALC[[#This Row],[WMA]],R286&gt;=S286),"Sell","")),NA()))</f>
        <v/>
      </c>
      <c r="U287" s="4">
        <f ca="1">IFERROR(IF(T_CALC[[#This Row],[Signal]]="Buy",T_CALC[[#This Row],[Value]],-10000),-10000)</f>
        <v>-10000</v>
      </c>
      <c r="V287" s="4">
        <f ca="1">IFERROR(IF(T_CALC[[#This Row],[Signal]]="Sell",T_CALC[[#This Row],[Value]],-10000),-10000)</f>
        <v>-10000</v>
      </c>
    </row>
    <row r="288" spans="2:22" x14ac:dyDescent="0.2">
      <c r="B288">
        <v>285</v>
      </c>
      <c r="C288" vm="1392">
        <f ca="1"/>
        <v>42866</v>
      </c>
      <c r="D288" vm="1393">
        <f ca="1"/>
        <v>28789413</v>
      </c>
      <c r="E288" vm="1394">
        <f ca="1"/>
        <v>68.36</v>
      </c>
      <c r="F288" vm="1395">
        <f ca="1"/>
        <v>68.73</v>
      </c>
      <c r="G288" vm="1396">
        <f ca="1"/>
        <v>68.12</v>
      </c>
      <c r="H288" vm="1348">
        <f ca="1"/>
        <v>68.459999999999994</v>
      </c>
      <c r="K288">
        <f ca="1">IF(ROW(T_CALC[[#This Row],[DAY]])-ROW(T_CALC[[#Headers],[DAY]])&gt;C_N_TRADING_DAYS,"",ROW(T_CALC[[#This Row],[DAY]])-ROW(T_CALC[[#Headers],[DAY]]))</f>
        <v>285</v>
      </c>
      <c r="L288" s="2" cm="1" vm="1392">
        <f t="array" aca="1" ref="L288" ca="1">IFERROR(IF(T_CALC[[#This Row],[DAY]]="","",IF(AND(T_CALC[[#This Row],[DAY]]=C_N_TRADING_DAYS,$L$1&gt;C_MAX_HIST_DT),$L$1,INDEX(_xlfn.ANCHORARRAY($C$3),T_CALC[[#This Row],[DAY]]+1,1))),NA())</f>
        <v>42866</v>
      </c>
      <c r="M288" cm="1" vm="1394">
        <f t="array" aca="1" ref="M288" ca="1">IFERROR(IF(T_CALC[[#This Row],[DAY]]="","",IF(AND(T_CALC[[#This Row],[DAY]]=C_N_TRADING_DAYS,$L$1&gt;C_MAX_HIST_DT),$M$1,INDEX(_xlfn.ANCHORARRAY($C$3),T_CALC[[#This Row],[DAY]]+1,3))),NA())</f>
        <v>68.36</v>
      </c>
      <c r="N288" cm="1" vm="1395">
        <f t="array" aca="1" ref="N288" ca="1">IFERROR(IF(T_CALC[[#This Row],[DAY]]="","",IF(AND(T_CALC[[#This Row],[DAY]]=C_N_TRADING_DAYS,$L$1&gt;C_MAX_HIST_DT),$N$1,INDEX(_xlfn.ANCHORARRAY($C$3),T_CALC[[#This Row],[DAY]]+1,4))),NA())</f>
        <v>68.73</v>
      </c>
      <c r="O288" cm="1" vm="1396">
        <f t="array" aca="1" ref="O288" ca="1">IFERROR(IF(T_CALC[[#This Row],[DAY]]="","",IF(AND(T_CALC[[#This Row],[DAY]]=C_N_TRADING_DAYS,$L$1&gt;C_MAX_HIST_DT),$O$1,INDEX(_xlfn.ANCHORARRAY($C$3),T_CALC[[#This Row],[DAY]]+1,5))),NA())</f>
        <v>68.12</v>
      </c>
      <c r="P288" cm="1" vm="1348">
        <f t="array" aca="1" ref="P288" ca="1">IFERROR(IF(T_CALC[[#This Row],[DAY]]="","",IF(AND(T_CALC[[#This Row],[DAY]]=C_N_TRADING_DAYS,$L$1&gt;C_MAX_HIST_DT),$P$1,INDEX(_xlfn.ANCHORARRAY($C$3),T_CALC[[#This Row],[DAY]]+1,6))),NA())</f>
        <v>68.459999999999994</v>
      </c>
      <c r="Q288" cm="1" vm="1393">
        <f t="array" aca="1" ref="Q288" ca="1">IFERROR(IF(T_CALC[[#This Row],[DAY]]="","",IF(AND(T_CALC[[#This Row],[DAY]]=C_N_TRADING_DAYS,$L$1&gt;C_MAX_HIST_DT),$Q$1,INDEX(_xlfn.ANCHORARRAY($C$3),T_CALC[[#This Row],[DAY]]+1,2))),NA())</f>
        <v>28789413</v>
      </c>
      <c r="R288" s="4" vm="1348">
        <f ca="1">IFERROR(IF(I_SRC="Open",T_CALC[[#This Row],[Open]],IF(I_SRC="High",T_CALC[[#This Row],[High]],IF(I_SRC="low",T_CALC[[#This Row],[Low]],IF(I_SRC="Volume",T_CALC[[#This Row],[VOLUME]],T_CALC[[#This Row],[Close]])))),"")</f>
        <v>68.459999999999994</v>
      </c>
      <c r="S288" cm="1">
        <f t="array" aca="1" ref="S288" ca="1">IF(T_CALC[[#This Row],[DAY]]="","",IF(T_CALC[[#This Row],[DAY]]&gt;=I_MA_PER,
ROUND(SUMPRODUCT(OFFSET($Y$4,0,0,I_MA_PER),OFFSET(T_CALC[[#This Row],[Value]],-(I_MA_PER-1),0,I_MA_PER))/C_DEN,2),NA()))</f>
        <v>66.95</v>
      </c>
      <c r="T288" s="4" t="str">
        <f ca="1">IF(T_CALC[[#This Row],[DAY]]="","",IF(T_CALC[[#This Row],[DAY]]&gt;=I_MA_PER,IF(AND(T_CALC[[#This Row],[Value]]&gt;T_CALC[[#This Row],[WMA]],R287&lt;=S287),"Buy",IF(AND(T_CALC[[#This Row],[Value]]&lt;T_CALC[[#This Row],[WMA]],R287&gt;=S287),"Sell","")),NA()))</f>
        <v/>
      </c>
      <c r="U288" s="4">
        <f ca="1">IFERROR(IF(T_CALC[[#This Row],[Signal]]="Buy",T_CALC[[#This Row],[Value]],-10000),-10000)</f>
        <v>-10000</v>
      </c>
      <c r="V288" s="4">
        <f ca="1">IFERROR(IF(T_CALC[[#This Row],[Signal]]="Sell",T_CALC[[#This Row],[Value]],-10000),-10000)</f>
        <v>-10000</v>
      </c>
    </row>
    <row r="289" spans="2:22" x14ac:dyDescent="0.2">
      <c r="B289" s="4">
        <v>286</v>
      </c>
      <c r="C289" vm="1397">
        <f ca="1"/>
        <v>42867</v>
      </c>
      <c r="D289" vm="1398">
        <f ca="1"/>
        <v>18714123</v>
      </c>
      <c r="E289" vm="1399">
        <f ca="1"/>
        <v>68.61</v>
      </c>
      <c r="F289" vm="1399">
        <f ca="1"/>
        <v>68.61</v>
      </c>
      <c r="G289" vm="1328">
        <f ca="1"/>
        <v>68.040000000000006</v>
      </c>
      <c r="H289" vm="1340">
        <f ca="1"/>
        <v>68.38</v>
      </c>
      <c r="K289">
        <f ca="1">IF(ROW(T_CALC[[#This Row],[DAY]])-ROW(T_CALC[[#Headers],[DAY]])&gt;C_N_TRADING_DAYS,"",ROW(T_CALC[[#This Row],[DAY]])-ROW(T_CALC[[#Headers],[DAY]]))</f>
        <v>286</v>
      </c>
      <c r="L289" s="2" cm="1" vm="1397">
        <f t="array" aca="1" ref="L289" ca="1">IFERROR(IF(T_CALC[[#This Row],[DAY]]="","",IF(AND(T_CALC[[#This Row],[DAY]]=C_N_TRADING_DAYS,$L$1&gt;C_MAX_HIST_DT),$L$1,INDEX(_xlfn.ANCHORARRAY($C$3),T_CALC[[#This Row],[DAY]]+1,1))),NA())</f>
        <v>42867</v>
      </c>
      <c r="M289" cm="1" vm="1399">
        <f t="array" aca="1" ref="M289" ca="1">IFERROR(IF(T_CALC[[#This Row],[DAY]]="","",IF(AND(T_CALC[[#This Row],[DAY]]=C_N_TRADING_DAYS,$L$1&gt;C_MAX_HIST_DT),$M$1,INDEX(_xlfn.ANCHORARRAY($C$3),T_CALC[[#This Row],[DAY]]+1,3))),NA())</f>
        <v>68.61</v>
      </c>
      <c r="N289" cm="1" vm="1399">
        <f t="array" aca="1" ref="N289" ca="1">IFERROR(IF(T_CALC[[#This Row],[DAY]]="","",IF(AND(T_CALC[[#This Row],[DAY]]=C_N_TRADING_DAYS,$L$1&gt;C_MAX_HIST_DT),$N$1,INDEX(_xlfn.ANCHORARRAY($C$3),T_CALC[[#This Row],[DAY]]+1,4))),NA())</f>
        <v>68.61</v>
      </c>
      <c r="O289" cm="1" vm="1328">
        <f t="array" aca="1" ref="O289" ca="1">IFERROR(IF(T_CALC[[#This Row],[DAY]]="","",IF(AND(T_CALC[[#This Row],[DAY]]=C_N_TRADING_DAYS,$L$1&gt;C_MAX_HIST_DT),$O$1,INDEX(_xlfn.ANCHORARRAY($C$3),T_CALC[[#This Row],[DAY]]+1,5))),NA())</f>
        <v>68.040000000000006</v>
      </c>
      <c r="P289" cm="1" vm="1340">
        <f t="array" aca="1" ref="P289" ca="1">IFERROR(IF(T_CALC[[#This Row],[DAY]]="","",IF(AND(T_CALC[[#This Row],[DAY]]=C_N_TRADING_DAYS,$L$1&gt;C_MAX_HIST_DT),$P$1,INDEX(_xlfn.ANCHORARRAY($C$3),T_CALC[[#This Row],[DAY]]+1,6))),NA())</f>
        <v>68.38</v>
      </c>
      <c r="Q289" cm="1" vm="1398">
        <f t="array" aca="1" ref="Q289" ca="1">IFERROR(IF(T_CALC[[#This Row],[DAY]]="","",IF(AND(T_CALC[[#This Row],[DAY]]=C_N_TRADING_DAYS,$L$1&gt;C_MAX_HIST_DT),$Q$1,INDEX(_xlfn.ANCHORARRAY($C$3),T_CALC[[#This Row],[DAY]]+1,2))),NA())</f>
        <v>18714123</v>
      </c>
      <c r="R289" s="4" vm="1340">
        <f ca="1">IFERROR(IF(I_SRC="Open",T_CALC[[#This Row],[Open]],IF(I_SRC="High",T_CALC[[#This Row],[High]],IF(I_SRC="low",T_CALC[[#This Row],[Low]],IF(I_SRC="Volume",T_CALC[[#This Row],[VOLUME]],T_CALC[[#This Row],[Close]])))),"")</f>
        <v>68.38</v>
      </c>
      <c r="S289" cm="1">
        <f t="array" aca="1" ref="S289" ca="1">IF(T_CALC[[#This Row],[DAY]]="","",IF(T_CALC[[#This Row],[DAY]]&gt;=I_MA_PER,
ROUND(SUMPRODUCT(OFFSET($Y$4,0,0,I_MA_PER),OFFSET(T_CALC[[#This Row],[Value]],-(I_MA_PER-1),0,I_MA_PER))/C_DEN,2),NA()))</f>
        <v>67.040000000000006</v>
      </c>
      <c r="T289" s="4" t="str">
        <f ca="1">IF(T_CALC[[#This Row],[DAY]]="","",IF(T_CALC[[#This Row],[DAY]]&gt;=I_MA_PER,IF(AND(T_CALC[[#This Row],[Value]]&gt;T_CALC[[#This Row],[WMA]],R288&lt;=S288),"Buy",IF(AND(T_CALC[[#This Row],[Value]]&lt;T_CALC[[#This Row],[WMA]],R288&gt;=S288),"Sell","")),NA()))</f>
        <v/>
      </c>
      <c r="U289" s="4">
        <f ca="1">IFERROR(IF(T_CALC[[#This Row],[Signal]]="Buy",T_CALC[[#This Row],[Value]],-10000),-10000)</f>
        <v>-10000</v>
      </c>
      <c r="V289" s="4">
        <f ca="1">IFERROR(IF(T_CALC[[#This Row],[Signal]]="Sell",T_CALC[[#This Row],[Value]],-10000),-10000)</f>
        <v>-10000</v>
      </c>
    </row>
    <row r="290" spans="2:22" x14ac:dyDescent="0.2">
      <c r="B290">
        <v>287</v>
      </c>
      <c r="C290" vm="1400">
        <f ca="1"/>
        <v>42870</v>
      </c>
      <c r="D290" vm="1401">
        <f ca="1"/>
        <v>31530301</v>
      </c>
      <c r="E290" vm="1402">
        <f ca="1"/>
        <v>68.14</v>
      </c>
      <c r="F290" vm="1403">
        <f ca="1"/>
        <v>68.48</v>
      </c>
      <c r="G290" vm="1404">
        <f ca="1"/>
        <v>67.569999999999993</v>
      </c>
      <c r="H290" vm="1405">
        <f ca="1"/>
        <v>68.430000000000007</v>
      </c>
      <c r="K290">
        <f ca="1">IF(ROW(T_CALC[[#This Row],[DAY]])-ROW(T_CALC[[#Headers],[DAY]])&gt;C_N_TRADING_DAYS,"",ROW(T_CALC[[#This Row],[DAY]])-ROW(T_CALC[[#Headers],[DAY]]))</f>
        <v>287</v>
      </c>
      <c r="L290" s="2" cm="1" vm="1400">
        <f t="array" aca="1" ref="L290" ca="1">IFERROR(IF(T_CALC[[#This Row],[DAY]]="","",IF(AND(T_CALC[[#This Row],[DAY]]=C_N_TRADING_DAYS,$L$1&gt;C_MAX_HIST_DT),$L$1,INDEX(_xlfn.ANCHORARRAY($C$3),T_CALC[[#This Row],[DAY]]+1,1))),NA())</f>
        <v>42870</v>
      </c>
      <c r="M290" cm="1" vm="1402">
        <f t="array" aca="1" ref="M290" ca="1">IFERROR(IF(T_CALC[[#This Row],[DAY]]="","",IF(AND(T_CALC[[#This Row],[DAY]]=C_N_TRADING_DAYS,$L$1&gt;C_MAX_HIST_DT),$M$1,INDEX(_xlfn.ANCHORARRAY($C$3),T_CALC[[#This Row],[DAY]]+1,3))),NA())</f>
        <v>68.14</v>
      </c>
      <c r="N290" cm="1" vm="1403">
        <f t="array" aca="1" ref="N290" ca="1">IFERROR(IF(T_CALC[[#This Row],[DAY]]="","",IF(AND(T_CALC[[#This Row],[DAY]]=C_N_TRADING_DAYS,$L$1&gt;C_MAX_HIST_DT),$N$1,INDEX(_xlfn.ANCHORARRAY($C$3),T_CALC[[#This Row],[DAY]]+1,4))),NA())</f>
        <v>68.48</v>
      </c>
      <c r="O290" cm="1" vm="1404">
        <f t="array" aca="1" ref="O290" ca="1">IFERROR(IF(T_CALC[[#This Row],[DAY]]="","",IF(AND(T_CALC[[#This Row],[DAY]]=C_N_TRADING_DAYS,$L$1&gt;C_MAX_HIST_DT),$O$1,INDEX(_xlfn.ANCHORARRAY($C$3),T_CALC[[#This Row],[DAY]]+1,5))),NA())</f>
        <v>67.569999999999993</v>
      </c>
      <c r="P290" cm="1" vm="1405">
        <f t="array" aca="1" ref="P290" ca="1">IFERROR(IF(T_CALC[[#This Row],[DAY]]="","",IF(AND(T_CALC[[#This Row],[DAY]]=C_N_TRADING_DAYS,$L$1&gt;C_MAX_HIST_DT),$P$1,INDEX(_xlfn.ANCHORARRAY($C$3),T_CALC[[#This Row],[DAY]]+1,6))),NA())</f>
        <v>68.430000000000007</v>
      </c>
      <c r="Q290" cm="1" vm="1401">
        <f t="array" aca="1" ref="Q290" ca="1">IFERROR(IF(T_CALC[[#This Row],[DAY]]="","",IF(AND(T_CALC[[#This Row],[DAY]]=C_N_TRADING_DAYS,$L$1&gt;C_MAX_HIST_DT),$Q$1,INDEX(_xlfn.ANCHORARRAY($C$3),T_CALC[[#This Row],[DAY]]+1,2))),NA())</f>
        <v>31530301</v>
      </c>
      <c r="R290" s="4" vm="1405">
        <f ca="1">IFERROR(IF(I_SRC="Open",T_CALC[[#This Row],[Open]],IF(I_SRC="High",T_CALC[[#This Row],[High]],IF(I_SRC="low",T_CALC[[#This Row],[Low]],IF(I_SRC="Volume",T_CALC[[#This Row],[VOLUME]],T_CALC[[#This Row],[Close]])))),"")</f>
        <v>68.430000000000007</v>
      </c>
      <c r="S290" cm="1">
        <f t="array" aca="1" ref="S290" ca="1">IF(T_CALC[[#This Row],[DAY]]="","",IF(T_CALC[[#This Row],[DAY]]&gt;=I_MA_PER,
ROUND(SUMPRODUCT(OFFSET($Y$4,0,0,I_MA_PER),OFFSET(T_CALC[[#This Row],[Value]],-(I_MA_PER-1),0,I_MA_PER))/C_DEN,2),NA()))</f>
        <v>67.12</v>
      </c>
      <c r="T290" s="4" t="str">
        <f ca="1">IF(T_CALC[[#This Row],[DAY]]="","",IF(T_CALC[[#This Row],[DAY]]&gt;=I_MA_PER,IF(AND(T_CALC[[#This Row],[Value]]&gt;T_CALC[[#This Row],[WMA]],R289&lt;=S289),"Buy",IF(AND(T_CALC[[#This Row],[Value]]&lt;T_CALC[[#This Row],[WMA]],R289&gt;=S289),"Sell","")),NA()))</f>
        <v/>
      </c>
      <c r="U290" s="4">
        <f ca="1">IFERROR(IF(T_CALC[[#This Row],[Signal]]="Buy",T_CALC[[#This Row],[Value]],-10000),-10000)</f>
        <v>-10000</v>
      </c>
      <c r="V290" s="4">
        <f ca="1">IFERROR(IF(T_CALC[[#This Row],[Signal]]="Sell",T_CALC[[#This Row],[Value]],-10000),-10000)</f>
        <v>-10000</v>
      </c>
    </row>
    <row r="291" spans="2:22" x14ac:dyDescent="0.2">
      <c r="B291">
        <v>288</v>
      </c>
      <c r="C291" vm="1406">
        <f ca="1"/>
        <v>42871</v>
      </c>
      <c r="D291" vm="1407">
        <f ca="1"/>
        <v>34956038</v>
      </c>
      <c r="E291" vm="1408">
        <f ca="1"/>
        <v>68.23</v>
      </c>
      <c r="F291" vm="1409">
        <f ca="1"/>
        <v>69.44</v>
      </c>
      <c r="G291" vm="1410">
        <f ca="1"/>
        <v>68.16</v>
      </c>
      <c r="H291" vm="1354">
        <f ca="1"/>
        <v>69.41</v>
      </c>
      <c r="K291">
        <f ca="1">IF(ROW(T_CALC[[#This Row],[DAY]])-ROW(T_CALC[[#Headers],[DAY]])&gt;C_N_TRADING_DAYS,"",ROW(T_CALC[[#This Row],[DAY]])-ROW(T_CALC[[#Headers],[DAY]]))</f>
        <v>288</v>
      </c>
      <c r="L291" s="2" cm="1" vm="1406">
        <f t="array" aca="1" ref="L291" ca="1">IFERROR(IF(T_CALC[[#This Row],[DAY]]="","",IF(AND(T_CALC[[#This Row],[DAY]]=C_N_TRADING_DAYS,$L$1&gt;C_MAX_HIST_DT),$L$1,INDEX(_xlfn.ANCHORARRAY($C$3),T_CALC[[#This Row],[DAY]]+1,1))),NA())</f>
        <v>42871</v>
      </c>
      <c r="M291" cm="1" vm="1408">
        <f t="array" aca="1" ref="M291" ca="1">IFERROR(IF(T_CALC[[#This Row],[DAY]]="","",IF(AND(T_CALC[[#This Row],[DAY]]=C_N_TRADING_DAYS,$L$1&gt;C_MAX_HIST_DT),$M$1,INDEX(_xlfn.ANCHORARRAY($C$3),T_CALC[[#This Row],[DAY]]+1,3))),NA())</f>
        <v>68.23</v>
      </c>
      <c r="N291" cm="1" vm="1409">
        <f t="array" aca="1" ref="N291" ca="1">IFERROR(IF(T_CALC[[#This Row],[DAY]]="","",IF(AND(T_CALC[[#This Row],[DAY]]=C_N_TRADING_DAYS,$L$1&gt;C_MAX_HIST_DT),$N$1,INDEX(_xlfn.ANCHORARRAY($C$3),T_CALC[[#This Row],[DAY]]+1,4))),NA())</f>
        <v>69.44</v>
      </c>
      <c r="O291" cm="1" vm="1410">
        <f t="array" aca="1" ref="O291" ca="1">IFERROR(IF(T_CALC[[#This Row],[DAY]]="","",IF(AND(T_CALC[[#This Row],[DAY]]=C_N_TRADING_DAYS,$L$1&gt;C_MAX_HIST_DT),$O$1,INDEX(_xlfn.ANCHORARRAY($C$3),T_CALC[[#This Row],[DAY]]+1,5))),NA())</f>
        <v>68.16</v>
      </c>
      <c r="P291" cm="1" vm="1354">
        <f t="array" aca="1" ref="P291" ca="1">IFERROR(IF(T_CALC[[#This Row],[DAY]]="","",IF(AND(T_CALC[[#This Row],[DAY]]=C_N_TRADING_DAYS,$L$1&gt;C_MAX_HIST_DT),$P$1,INDEX(_xlfn.ANCHORARRAY($C$3),T_CALC[[#This Row],[DAY]]+1,6))),NA())</f>
        <v>69.41</v>
      </c>
      <c r="Q291" cm="1" vm="1407">
        <f t="array" aca="1" ref="Q291" ca="1">IFERROR(IF(T_CALC[[#This Row],[DAY]]="","",IF(AND(T_CALC[[#This Row],[DAY]]=C_N_TRADING_DAYS,$L$1&gt;C_MAX_HIST_DT),$Q$1,INDEX(_xlfn.ANCHORARRAY($C$3),T_CALC[[#This Row],[DAY]]+1,2))),NA())</f>
        <v>34956038</v>
      </c>
      <c r="R291" s="4" vm="1354">
        <f ca="1">IFERROR(IF(I_SRC="Open",T_CALC[[#This Row],[Open]],IF(I_SRC="High",T_CALC[[#This Row],[High]],IF(I_SRC="low",T_CALC[[#This Row],[Low]],IF(I_SRC="Volume",T_CALC[[#This Row],[VOLUME]],T_CALC[[#This Row],[Close]])))),"")</f>
        <v>69.41</v>
      </c>
      <c r="S291" cm="1">
        <f t="array" aca="1" ref="S291" ca="1">IF(T_CALC[[#This Row],[DAY]]="","",IF(T_CALC[[#This Row],[DAY]]&gt;=I_MA_PER,
ROUND(SUMPRODUCT(OFFSET($Y$4,0,0,I_MA_PER),OFFSET(T_CALC[[#This Row],[Value]],-(I_MA_PER-1),0,I_MA_PER))/C_DEN,2),NA()))</f>
        <v>67.25</v>
      </c>
      <c r="T291" s="4" t="str">
        <f ca="1">IF(T_CALC[[#This Row],[DAY]]="","",IF(T_CALC[[#This Row],[DAY]]&gt;=I_MA_PER,IF(AND(T_CALC[[#This Row],[Value]]&gt;T_CALC[[#This Row],[WMA]],R290&lt;=S290),"Buy",IF(AND(T_CALC[[#This Row],[Value]]&lt;T_CALC[[#This Row],[WMA]],R290&gt;=S290),"Sell","")),NA()))</f>
        <v/>
      </c>
      <c r="U291" s="4">
        <f ca="1">IFERROR(IF(T_CALC[[#This Row],[Signal]]="Buy",T_CALC[[#This Row],[Value]],-10000),-10000)</f>
        <v>-10000</v>
      </c>
      <c r="V291" s="4">
        <f ca="1">IFERROR(IF(T_CALC[[#This Row],[Signal]]="Sell",T_CALC[[#This Row],[Value]],-10000),-10000)</f>
        <v>-10000</v>
      </c>
    </row>
    <row r="292" spans="2:22" x14ac:dyDescent="0.2">
      <c r="B292" s="4">
        <v>289</v>
      </c>
      <c r="C292" vm="1411">
        <f ca="1"/>
        <v>42872</v>
      </c>
      <c r="D292" vm="1412">
        <f ca="1"/>
        <v>30548781</v>
      </c>
      <c r="E292" vm="1413">
        <f ca="1"/>
        <v>68.89</v>
      </c>
      <c r="F292" vm="1414">
        <f ca="1"/>
        <v>69.099999999999994</v>
      </c>
      <c r="G292" vm="1415">
        <f ca="1"/>
        <v>67.430000000000007</v>
      </c>
      <c r="H292" vm="1321">
        <f ca="1"/>
        <v>67.48</v>
      </c>
      <c r="K292">
        <f ca="1">IF(ROW(T_CALC[[#This Row],[DAY]])-ROW(T_CALC[[#Headers],[DAY]])&gt;C_N_TRADING_DAYS,"",ROW(T_CALC[[#This Row],[DAY]])-ROW(T_CALC[[#Headers],[DAY]]))</f>
        <v>289</v>
      </c>
      <c r="L292" s="2" cm="1" vm="1411">
        <f t="array" aca="1" ref="L292" ca="1">IFERROR(IF(T_CALC[[#This Row],[DAY]]="","",IF(AND(T_CALC[[#This Row],[DAY]]=C_N_TRADING_DAYS,$L$1&gt;C_MAX_HIST_DT),$L$1,INDEX(_xlfn.ANCHORARRAY($C$3),T_CALC[[#This Row],[DAY]]+1,1))),NA())</f>
        <v>42872</v>
      </c>
      <c r="M292" cm="1" vm="1413">
        <f t="array" aca="1" ref="M292" ca="1">IFERROR(IF(T_CALC[[#This Row],[DAY]]="","",IF(AND(T_CALC[[#This Row],[DAY]]=C_N_TRADING_DAYS,$L$1&gt;C_MAX_HIST_DT),$M$1,INDEX(_xlfn.ANCHORARRAY($C$3),T_CALC[[#This Row],[DAY]]+1,3))),NA())</f>
        <v>68.89</v>
      </c>
      <c r="N292" cm="1" vm="1414">
        <f t="array" aca="1" ref="N292" ca="1">IFERROR(IF(T_CALC[[#This Row],[DAY]]="","",IF(AND(T_CALC[[#This Row],[DAY]]=C_N_TRADING_DAYS,$L$1&gt;C_MAX_HIST_DT),$N$1,INDEX(_xlfn.ANCHORARRAY($C$3),T_CALC[[#This Row],[DAY]]+1,4))),NA())</f>
        <v>69.099999999999994</v>
      </c>
      <c r="O292" cm="1" vm="1415">
        <f t="array" aca="1" ref="O292" ca="1">IFERROR(IF(T_CALC[[#This Row],[DAY]]="","",IF(AND(T_CALC[[#This Row],[DAY]]=C_N_TRADING_DAYS,$L$1&gt;C_MAX_HIST_DT),$O$1,INDEX(_xlfn.ANCHORARRAY($C$3),T_CALC[[#This Row],[DAY]]+1,5))),NA())</f>
        <v>67.430000000000007</v>
      </c>
      <c r="P292" cm="1" vm="1321">
        <f t="array" aca="1" ref="P292" ca="1">IFERROR(IF(T_CALC[[#This Row],[DAY]]="","",IF(AND(T_CALC[[#This Row],[DAY]]=C_N_TRADING_DAYS,$L$1&gt;C_MAX_HIST_DT),$P$1,INDEX(_xlfn.ANCHORARRAY($C$3),T_CALC[[#This Row],[DAY]]+1,6))),NA())</f>
        <v>67.48</v>
      </c>
      <c r="Q292" cm="1" vm="1412">
        <f t="array" aca="1" ref="Q292" ca="1">IFERROR(IF(T_CALC[[#This Row],[DAY]]="","",IF(AND(T_CALC[[#This Row],[DAY]]=C_N_TRADING_DAYS,$L$1&gt;C_MAX_HIST_DT),$Q$1,INDEX(_xlfn.ANCHORARRAY($C$3),T_CALC[[#This Row],[DAY]]+1,2))),NA())</f>
        <v>30548781</v>
      </c>
      <c r="R292" s="4" vm="1321">
        <f ca="1">IFERROR(IF(I_SRC="Open",T_CALC[[#This Row],[Open]],IF(I_SRC="High",T_CALC[[#This Row],[High]],IF(I_SRC="low",T_CALC[[#This Row],[Low]],IF(I_SRC="Volume",T_CALC[[#This Row],[VOLUME]],T_CALC[[#This Row],[Close]])))),"")</f>
        <v>67.48</v>
      </c>
      <c r="S292" cm="1">
        <f t="array" aca="1" ref="S292" ca="1">IF(T_CALC[[#This Row],[DAY]]="","",IF(T_CALC[[#This Row],[DAY]]&gt;=I_MA_PER,
ROUND(SUMPRODUCT(OFFSET($Y$4,0,0,I_MA_PER),OFFSET(T_CALC[[#This Row],[Value]],-(I_MA_PER-1),0,I_MA_PER))/C_DEN,2),NA()))</f>
        <v>67.290000000000006</v>
      </c>
      <c r="T292" s="4" t="str">
        <f ca="1">IF(T_CALC[[#This Row],[DAY]]="","",IF(T_CALC[[#This Row],[DAY]]&gt;=I_MA_PER,IF(AND(T_CALC[[#This Row],[Value]]&gt;T_CALC[[#This Row],[WMA]],R291&lt;=S291),"Buy",IF(AND(T_CALC[[#This Row],[Value]]&lt;T_CALC[[#This Row],[WMA]],R291&gt;=S291),"Sell","")),NA()))</f>
        <v/>
      </c>
      <c r="U292" s="4">
        <f ca="1">IFERROR(IF(T_CALC[[#This Row],[Signal]]="Buy",T_CALC[[#This Row],[Value]],-10000),-10000)</f>
        <v>-10000</v>
      </c>
      <c r="V292" s="4">
        <f ca="1">IFERROR(IF(T_CALC[[#This Row],[Signal]]="Sell",T_CALC[[#This Row],[Value]],-10000),-10000)</f>
        <v>-10000</v>
      </c>
    </row>
    <row r="293" spans="2:22" x14ac:dyDescent="0.2">
      <c r="B293">
        <v>290</v>
      </c>
      <c r="C293" vm="1416">
        <f ca="1"/>
        <v>42873</v>
      </c>
      <c r="D293" vm="1417">
        <f ca="1"/>
        <v>25201274</v>
      </c>
      <c r="E293" vm="1418">
        <f ca="1"/>
        <v>67.400000000000006</v>
      </c>
      <c r="F293" vm="1419">
        <f ca="1"/>
        <v>68.13</v>
      </c>
      <c r="G293" vm="1420">
        <f ca="1"/>
        <v>67.14</v>
      </c>
      <c r="H293" vm="1421">
        <f ca="1"/>
        <v>67.709999999999994</v>
      </c>
      <c r="K293">
        <f ca="1">IF(ROW(T_CALC[[#This Row],[DAY]])-ROW(T_CALC[[#Headers],[DAY]])&gt;C_N_TRADING_DAYS,"",ROW(T_CALC[[#This Row],[DAY]])-ROW(T_CALC[[#Headers],[DAY]]))</f>
        <v>290</v>
      </c>
      <c r="L293" s="2" cm="1" vm="1416">
        <f t="array" aca="1" ref="L293" ca="1">IFERROR(IF(T_CALC[[#This Row],[DAY]]="","",IF(AND(T_CALC[[#This Row],[DAY]]=C_N_TRADING_DAYS,$L$1&gt;C_MAX_HIST_DT),$L$1,INDEX(_xlfn.ANCHORARRAY($C$3),T_CALC[[#This Row],[DAY]]+1,1))),NA())</f>
        <v>42873</v>
      </c>
      <c r="M293" cm="1" vm="1418">
        <f t="array" aca="1" ref="M293" ca="1">IFERROR(IF(T_CALC[[#This Row],[DAY]]="","",IF(AND(T_CALC[[#This Row],[DAY]]=C_N_TRADING_DAYS,$L$1&gt;C_MAX_HIST_DT),$M$1,INDEX(_xlfn.ANCHORARRAY($C$3),T_CALC[[#This Row],[DAY]]+1,3))),NA())</f>
        <v>67.400000000000006</v>
      </c>
      <c r="N293" cm="1" vm="1419">
        <f t="array" aca="1" ref="N293" ca="1">IFERROR(IF(T_CALC[[#This Row],[DAY]]="","",IF(AND(T_CALC[[#This Row],[DAY]]=C_N_TRADING_DAYS,$L$1&gt;C_MAX_HIST_DT),$N$1,INDEX(_xlfn.ANCHORARRAY($C$3),T_CALC[[#This Row],[DAY]]+1,4))),NA())</f>
        <v>68.13</v>
      </c>
      <c r="O293" cm="1" vm="1420">
        <f t="array" aca="1" ref="O293" ca="1">IFERROR(IF(T_CALC[[#This Row],[DAY]]="","",IF(AND(T_CALC[[#This Row],[DAY]]=C_N_TRADING_DAYS,$L$1&gt;C_MAX_HIST_DT),$O$1,INDEX(_xlfn.ANCHORARRAY($C$3),T_CALC[[#This Row],[DAY]]+1,5))),NA())</f>
        <v>67.14</v>
      </c>
      <c r="P293" cm="1" vm="1421">
        <f t="array" aca="1" ref="P293" ca="1">IFERROR(IF(T_CALC[[#This Row],[DAY]]="","",IF(AND(T_CALC[[#This Row],[DAY]]=C_N_TRADING_DAYS,$L$1&gt;C_MAX_HIST_DT),$P$1,INDEX(_xlfn.ANCHORARRAY($C$3),T_CALC[[#This Row],[DAY]]+1,6))),NA())</f>
        <v>67.709999999999994</v>
      </c>
      <c r="Q293" cm="1" vm="1417">
        <f t="array" aca="1" ref="Q293" ca="1">IFERROR(IF(T_CALC[[#This Row],[DAY]]="","",IF(AND(T_CALC[[#This Row],[DAY]]=C_N_TRADING_DAYS,$L$1&gt;C_MAX_HIST_DT),$Q$1,INDEX(_xlfn.ANCHORARRAY($C$3),T_CALC[[#This Row],[DAY]]+1,2))),NA())</f>
        <v>25201274</v>
      </c>
      <c r="R293" s="4" vm="1421">
        <f ca="1">IFERROR(IF(I_SRC="Open",T_CALC[[#This Row],[Open]],IF(I_SRC="High",T_CALC[[#This Row],[High]],IF(I_SRC="low",T_CALC[[#This Row],[Low]],IF(I_SRC="Volume",T_CALC[[#This Row],[VOLUME]],T_CALC[[#This Row],[Close]])))),"")</f>
        <v>67.709999999999994</v>
      </c>
      <c r="S293" cm="1">
        <f t="array" aca="1" ref="S293" ca="1">IF(T_CALC[[#This Row],[DAY]]="","",IF(T_CALC[[#This Row],[DAY]]&gt;=I_MA_PER,
ROUND(SUMPRODUCT(OFFSET($Y$4,0,0,I_MA_PER),OFFSET(T_CALC[[#This Row],[Value]],-(I_MA_PER-1),0,I_MA_PER))/C_DEN,2),NA()))</f>
        <v>67.34</v>
      </c>
      <c r="T293" s="4" t="str">
        <f ca="1">IF(T_CALC[[#This Row],[DAY]]="","",IF(T_CALC[[#This Row],[DAY]]&gt;=I_MA_PER,IF(AND(T_CALC[[#This Row],[Value]]&gt;T_CALC[[#This Row],[WMA]],R292&lt;=S292),"Buy",IF(AND(T_CALC[[#This Row],[Value]]&lt;T_CALC[[#This Row],[WMA]],R292&gt;=S292),"Sell","")),NA()))</f>
        <v/>
      </c>
      <c r="U293" s="4">
        <f ca="1">IFERROR(IF(T_CALC[[#This Row],[Signal]]="Buy",T_CALC[[#This Row],[Value]],-10000),-10000)</f>
        <v>-10000</v>
      </c>
      <c r="V293" s="4">
        <f ca="1">IFERROR(IF(T_CALC[[#This Row],[Signal]]="Sell",T_CALC[[#This Row],[Value]],-10000),-10000)</f>
        <v>-10000</v>
      </c>
    </row>
    <row r="294" spans="2:22" x14ac:dyDescent="0.2">
      <c r="B294">
        <v>291</v>
      </c>
      <c r="C294" vm="1422">
        <f ca="1"/>
        <v>42874</v>
      </c>
      <c r="D294" vm="1423">
        <f ca="1"/>
        <v>26961119</v>
      </c>
      <c r="E294" vm="1424">
        <f ca="1"/>
        <v>67.5</v>
      </c>
      <c r="F294" vm="1425">
        <f ca="1"/>
        <v>68.094999999999999</v>
      </c>
      <c r="G294" vm="1415">
        <f ca="1"/>
        <v>67.430000000000007</v>
      </c>
      <c r="H294" vm="1347">
        <f ca="1"/>
        <v>67.69</v>
      </c>
      <c r="K294">
        <f ca="1">IF(ROW(T_CALC[[#This Row],[DAY]])-ROW(T_CALC[[#Headers],[DAY]])&gt;C_N_TRADING_DAYS,"",ROW(T_CALC[[#This Row],[DAY]])-ROW(T_CALC[[#Headers],[DAY]]))</f>
        <v>291</v>
      </c>
      <c r="L294" s="2" cm="1" vm="1422">
        <f t="array" aca="1" ref="L294" ca="1">IFERROR(IF(T_CALC[[#This Row],[DAY]]="","",IF(AND(T_CALC[[#This Row],[DAY]]=C_N_TRADING_DAYS,$L$1&gt;C_MAX_HIST_DT),$L$1,INDEX(_xlfn.ANCHORARRAY($C$3),T_CALC[[#This Row],[DAY]]+1,1))),NA())</f>
        <v>42874</v>
      </c>
      <c r="M294" cm="1" vm="1424">
        <f t="array" aca="1" ref="M294" ca="1">IFERROR(IF(T_CALC[[#This Row],[DAY]]="","",IF(AND(T_CALC[[#This Row],[DAY]]=C_N_TRADING_DAYS,$L$1&gt;C_MAX_HIST_DT),$M$1,INDEX(_xlfn.ANCHORARRAY($C$3),T_CALC[[#This Row],[DAY]]+1,3))),NA())</f>
        <v>67.5</v>
      </c>
      <c r="N294" cm="1" vm="1425">
        <f t="array" aca="1" ref="N294" ca="1">IFERROR(IF(T_CALC[[#This Row],[DAY]]="","",IF(AND(T_CALC[[#This Row],[DAY]]=C_N_TRADING_DAYS,$L$1&gt;C_MAX_HIST_DT),$N$1,INDEX(_xlfn.ANCHORARRAY($C$3),T_CALC[[#This Row],[DAY]]+1,4))),NA())</f>
        <v>68.094999999999999</v>
      </c>
      <c r="O294" cm="1" vm="1415">
        <f t="array" aca="1" ref="O294" ca="1">IFERROR(IF(T_CALC[[#This Row],[DAY]]="","",IF(AND(T_CALC[[#This Row],[DAY]]=C_N_TRADING_DAYS,$L$1&gt;C_MAX_HIST_DT),$O$1,INDEX(_xlfn.ANCHORARRAY($C$3),T_CALC[[#This Row],[DAY]]+1,5))),NA())</f>
        <v>67.430000000000007</v>
      </c>
      <c r="P294" cm="1" vm="1347">
        <f t="array" aca="1" ref="P294" ca="1">IFERROR(IF(T_CALC[[#This Row],[DAY]]="","",IF(AND(T_CALC[[#This Row],[DAY]]=C_N_TRADING_DAYS,$L$1&gt;C_MAX_HIST_DT),$P$1,INDEX(_xlfn.ANCHORARRAY($C$3),T_CALC[[#This Row],[DAY]]+1,6))),NA())</f>
        <v>67.69</v>
      </c>
      <c r="Q294" cm="1" vm="1423">
        <f t="array" aca="1" ref="Q294" ca="1">IFERROR(IF(T_CALC[[#This Row],[DAY]]="","",IF(AND(T_CALC[[#This Row],[DAY]]=C_N_TRADING_DAYS,$L$1&gt;C_MAX_HIST_DT),$Q$1,INDEX(_xlfn.ANCHORARRAY($C$3),T_CALC[[#This Row],[DAY]]+1,2))),NA())</f>
        <v>26961119</v>
      </c>
      <c r="R294" s="4" vm="1347">
        <f ca="1">IFERROR(IF(I_SRC="Open",T_CALC[[#This Row],[Open]],IF(I_SRC="High",T_CALC[[#This Row],[High]],IF(I_SRC="low",T_CALC[[#This Row],[Low]],IF(I_SRC="Volume",T_CALC[[#This Row],[VOLUME]],T_CALC[[#This Row],[Close]])))),"")</f>
        <v>67.69</v>
      </c>
      <c r="S294" cm="1">
        <f t="array" aca="1" ref="S294" ca="1">IF(T_CALC[[#This Row],[DAY]]="","",IF(T_CALC[[#This Row],[DAY]]&gt;=I_MA_PER,
ROUND(SUMPRODUCT(OFFSET($Y$4,0,0,I_MA_PER),OFFSET(T_CALC[[#This Row],[Value]],-(I_MA_PER-1),0,I_MA_PER))/C_DEN,2),NA()))</f>
        <v>67.39</v>
      </c>
      <c r="T294" s="4" t="str">
        <f ca="1">IF(T_CALC[[#This Row],[DAY]]="","",IF(T_CALC[[#This Row],[DAY]]&gt;=I_MA_PER,IF(AND(T_CALC[[#This Row],[Value]]&gt;T_CALC[[#This Row],[WMA]],R293&lt;=S293),"Buy",IF(AND(T_CALC[[#This Row],[Value]]&lt;T_CALC[[#This Row],[WMA]],R293&gt;=S293),"Sell","")),NA()))</f>
        <v/>
      </c>
      <c r="U294" s="4">
        <f ca="1">IFERROR(IF(T_CALC[[#This Row],[Signal]]="Buy",T_CALC[[#This Row],[Value]],-10000),-10000)</f>
        <v>-10000</v>
      </c>
      <c r="V294" s="4">
        <f ca="1">IFERROR(IF(T_CALC[[#This Row],[Signal]]="Sell",T_CALC[[#This Row],[Value]],-10000),-10000)</f>
        <v>-10000</v>
      </c>
    </row>
    <row r="295" spans="2:22" x14ac:dyDescent="0.2">
      <c r="B295" s="4">
        <v>292</v>
      </c>
      <c r="C295" vm="1426">
        <f ca="1"/>
        <v>42877</v>
      </c>
      <c r="D295" vm="1427">
        <f ca="1"/>
        <v>16237550</v>
      </c>
      <c r="E295" vm="1428">
        <f ca="1"/>
        <v>67.89</v>
      </c>
      <c r="F295" vm="1353">
        <f ca="1"/>
        <v>68.5</v>
      </c>
      <c r="G295" vm="1424">
        <f ca="1"/>
        <v>67.5</v>
      </c>
      <c r="H295" vm="1429">
        <f ca="1"/>
        <v>68.45</v>
      </c>
      <c r="K295">
        <f ca="1">IF(ROW(T_CALC[[#This Row],[DAY]])-ROW(T_CALC[[#Headers],[DAY]])&gt;C_N_TRADING_DAYS,"",ROW(T_CALC[[#This Row],[DAY]])-ROW(T_CALC[[#Headers],[DAY]]))</f>
        <v>292</v>
      </c>
      <c r="L295" s="2" cm="1" vm="1426">
        <f t="array" aca="1" ref="L295" ca="1">IFERROR(IF(T_CALC[[#This Row],[DAY]]="","",IF(AND(T_CALC[[#This Row],[DAY]]=C_N_TRADING_DAYS,$L$1&gt;C_MAX_HIST_DT),$L$1,INDEX(_xlfn.ANCHORARRAY($C$3),T_CALC[[#This Row],[DAY]]+1,1))),NA())</f>
        <v>42877</v>
      </c>
      <c r="M295" cm="1" vm="1428">
        <f t="array" aca="1" ref="M295" ca="1">IFERROR(IF(T_CALC[[#This Row],[DAY]]="","",IF(AND(T_CALC[[#This Row],[DAY]]=C_N_TRADING_DAYS,$L$1&gt;C_MAX_HIST_DT),$M$1,INDEX(_xlfn.ANCHORARRAY($C$3),T_CALC[[#This Row],[DAY]]+1,3))),NA())</f>
        <v>67.89</v>
      </c>
      <c r="N295" cm="1" vm="1353">
        <f t="array" aca="1" ref="N295" ca="1">IFERROR(IF(T_CALC[[#This Row],[DAY]]="","",IF(AND(T_CALC[[#This Row],[DAY]]=C_N_TRADING_DAYS,$L$1&gt;C_MAX_HIST_DT),$N$1,INDEX(_xlfn.ANCHORARRAY($C$3),T_CALC[[#This Row],[DAY]]+1,4))),NA())</f>
        <v>68.5</v>
      </c>
      <c r="O295" cm="1" vm="1424">
        <f t="array" aca="1" ref="O295" ca="1">IFERROR(IF(T_CALC[[#This Row],[DAY]]="","",IF(AND(T_CALC[[#This Row],[DAY]]=C_N_TRADING_DAYS,$L$1&gt;C_MAX_HIST_DT),$O$1,INDEX(_xlfn.ANCHORARRAY($C$3),T_CALC[[#This Row],[DAY]]+1,5))),NA())</f>
        <v>67.5</v>
      </c>
      <c r="P295" cm="1" vm="1429">
        <f t="array" aca="1" ref="P295" ca="1">IFERROR(IF(T_CALC[[#This Row],[DAY]]="","",IF(AND(T_CALC[[#This Row],[DAY]]=C_N_TRADING_DAYS,$L$1&gt;C_MAX_HIST_DT),$P$1,INDEX(_xlfn.ANCHORARRAY($C$3),T_CALC[[#This Row],[DAY]]+1,6))),NA())</f>
        <v>68.45</v>
      </c>
      <c r="Q295" cm="1" vm="1427">
        <f t="array" aca="1" ref="Q295" ca="1">IFERROR(IF(T_CALC[[#This Row],[DAY]]="","",IF(AND(T_CALC[[#This Row],[DAY]]=C_N_TRADING_DAYS,$L$1&gt;C_MAX_HIST_DT),$Q$1,INDEX(_xlfn.ANCHORARRAY($C$3),T_CALC[[#This Row],[DAY]]+1,2))),NA())</f>
        <v>16237550</v>
      </c>
      <c r="R295" s="4" vm="1429">
        <f ca="1">IFERROR(IF(I_SRC="Open",T_CALC[[#This Row],[Open]],IF(I_SRC="High",T_CALC[[#This Row],[High]],IF(I_SRC="low",T_CALC[[#This Row],[Low]],IF(I_SRC="Volume",T_CALC[[#This Row],[VOLUME]],T_CALC[[#This Row],[Close]])))),"")</f>
        <v>68.45</v>
      </c>
      <c r="S295" cm="1">
        <f t="array" aca="1" ref="S295" ca="1">IF(T_CALC[[#This Row],[DAY]]="","",IF(T_CALC[[#This Row],[DAY]]&gt;=I_MA_PER,
ROUND(SUMPRODUCT(OFFSET($Y$4,0,0,I_MA_PER),OFFSET(T_CALC[[#This Row],[Value]],-(I_MA_PER-1),0,I_MA_PER))/C_DEN,2),NA()))</f>
        <v>67.459999999999994</v>
      </c>
      <c r="T295" s="4" t="str">
        <f ca="1">IF(T_CALC[[#This Row],[DAY]]="","",IF(T_CALC[[#This Row],[DAY]]&gt;=I_MA_PER,IF(AND(T_CALC[[#This Row],[Value]]&gt;T_CALC[[#This Row],[WMA]],R294&lt;=S294),"Buy",IF(AND(T_CALC[[#This Row],[Value]]&lt;T_CALC[[#This Row],[WMA]],R294&gt;=S294),"Sell","")),NA()))</f>
        <v/>
      </c>
      <c r="U295" s="4">
        <f ca="1">IFERROR(IF(T_CALC[[#This Row],[Signal]]="Buy",T_CALC[[#This Row],[Value]],-10000),-10000)</f>
        <v>-10000</v>
      </c>
      <c r="V295" s="4">
        <f ca="1">IFERROR(IF(T_CALC[[#This Row],[Signal]]="Sell",T_CALC[[#This Row],[Value]],-10000),-10000)</f>
        <v>-10000</v>
      </c>
    </row>
    <row r="296" spans="2:22" x14ac:dyDescent="0.2">
      <c r="B296">
        <v>293</v>
      </c>
      <c r="C296" vm="1430">
        <f ca="1"/>
        <v>42878</v>
      </c>
      <c r="D296" vm="1431">
        <f ca="1"/>
        <v>15425824</v>
      </c>
      <c r="E296" vm="1432">
        <f ca="1"/>
        <v>68.72</v>
      </c>
      <c r="F296" vm="1433">
        <f ca="1"/>
        <v>68.75</v>
      </c>
      <c r="G296" vm="1340">
        <f ca="1"/>
        <v>68.38</v>
      </c>
      <c r="H296" vm="1351">
        <f ca="1"/>
        <v>68.680000000000007</v>
      </c>
      <c r="K296">
        <f ca="1">IF(ROW(T_CALC[[#This Row],[DAY]])-ROW(T_CALC[[#Headers],[DAY]])&gt;C_N_TRADING_DAYS,"",ROW(T_CALC[[#This Row],[DAY]])-ROW(T_CALC[[#Headers],[DAY]]))</f>
        <v>293</v>
      </c>
      <c r="L296" s="2" cm="1" vm="1430">
        <f t="array" aca="1" ref="L296" ca="1">IFERROR(IF(T_CALC[[#This Row],[DAY]]="","",IF(AND(T_CALC[[#This Row],[DAY]]=C_N_TRADING_DAYS,$L$1&gt;C_MAX_HIST_DT),$L$1,INDEX(_xlfn.ANCHORARRAY($C$3),T_CALC[[#This Row],[DAY]]+1,1))),NA())</f>
        <v>42878</v>
      </c>
      <c r="M296" cm="1" vm="1432">
        <f t="array" aca="1" ref="M296" ca="1">IFERROR(IF(T_CALC[[#This Row],[DAY]]="","",IF(AND(T_CALC[[#This Row],[DAY]]=C_N_TRADING_DAYS,$L$1&gt;C_MAX_HIST_DT),$M$1,INDEX(_xlfn.ANCHORARRAY($C$3),T_CALC[[#This Row],[DAY]]+1,3))),NA())</f>
        <v>68.72</v>
      </c>
      <c r="N296" cm="1" vm="1433">
        <f t="array" aca="1" ref="N296" ca="1">IFERROR(IF(T_CALC[[#This Row],[DAY]]="","",IF(AND(T_CALC[[#This Row],[DAY]]=C_N_TRADING_DAYS,$L$1&gt;C_MAX_HIST_DT),$N$1,INDEX(_xlfn.ANCHORARRAY($C$3),T_CALC[[#This Row],[DAY]]+1,4))),NA())</f>
        <v>68.75</v>
      </c>
      <c r="O296" cm="1" vm="1340">
        <f t="array" aca="1" ref="O296" ca="1">IFERROR(IF(T_CALC[[#This Row],[DAY]]="","",IF(AND(T_CALC[[#This Row],[DAY]]=C_N_TRADING_DAYS,$L$1&gt;C_MAX_HIST_DT),$O$1,INDEX(_xlfn.ANCHORARRAY($C$3),T_CALC[[#This Row],[DAY]]+1,5))),NA())</f>
        <v>68.38</v>
      </c>
      <c r="P296" cm="1" vm="1351">
        <f t="array" aca="1" ref="P296" ca="1">IFERROR(IF(T_CALC[[#This Row],[DAY]]="","",IF(AND(T_CALC[[#This Row],[DAY]]=C_N_TRADING_DAYS,$L$1&gt;C_MAX_HIST_DT),$P$1,INDEX(_xlfn.ANCHORARRAY($C$3),T_CALC[[#This Row],[DAY]]+1,6))),NA())</f>
        <v>68.680000000000007</v>
      </c>
      <c r="Q296" cm="1" vm="1431">
        <f t="array" aca="1" ref="Q296" ca="1">IFERROR(IF(T_CALC[[#This Row],[DAY]]="","",IF(AND(T_CALC[[#This Row],[DAY]]=C_N_TRADING_DAYS,$L$1&gt;C_MAX_HIST_DT),$Q$1,INDEX(_xlfn.ANCHORARRAY($C$3),T_CALC[[#This Row],[DAY]]+1,2))),NA())</f>
        <v>15425824</v>
      </c>
      <c r="R296" s="4" vm="1351">
        <f ca="1">IFERROR(IF(I_SRC="Open",T_CALC[[#This Row],[Open]],IF(I_SRC="High",T_CALC[[#This Row],[High]],IF(I_SRC="low",T_CALC[[#This Row],[Low]],IF(I_SRC="Volume",T_CALC[[#This Row],[VOLUME]],T_CALC[[#This Row],[Close]])))),"")</f>
        <v>68.680000000000007</v>
      </c>
      <c r="S296" cm="1">
        <f t="array" aca="1" ref="S296" ca="1">IF(T_CALC[[#This Row],[DAY]]="","",IF(T_CALC[[#This Row],[DAY]]&gt;=I_MA_PER,
ROUND(SUMPRODUCT(OFFSET($Y$4,0,0,I_MA_PER),OFFSET(T_CALC[[#This Row],[Value]],-(I_MA_PER-1),0,I_MA_PER))/C_DEN,2),NA()))</f>
        <v>67.540000000000006</v>
      </c>
      <c r="T296" s="4" t="str">
        <f ca="1">IF(T_CALC[[#This Row],[DAY]]="","",IF(T_CALC[[#This Row],[DAY]]&gt;=I_MA_PER,IF(AND(T_CALC[[#This Row],[Value]]&gt;T_CALC[[#This Row],[WMA]],R295&lt;=S295),"Buy",IF(AND(T_CALC[[#This Row],[Value]]&lt;T_CALC[[#This Row],[WMA]],R295&gt;=S295),"Sell","")),NA()))</f>
        <v/>
      </c>
      <c r="U296" s="4">
        <f ca="1">IFERROR(IF(T_CALC[[#This Row],[Signal]]="Buy",T_CALC[[#This Row],[Value]],-10000),-10000)</f>
        <v>-10000</v>
      </c>
      <c r="V296" s="4">
        <f ca="1">IFERROR(IF(T_CALC[[#This Row],[Signal]]="Sell",T_CALC[[#This Row],[Value]],-10000),-10000)</f>
        <v>-10000</v>
      </c>
    </row>
    <row r="297" spans="2:22" x14ac:dyDescent="0.2">
      <c r="B297">
        <v>294</v>
      </c>
      <c r="C297" vm="1434">
        <f ca="1"/>
        <v>42879</v>
      </c>
      <c r="D297" vm="1435">
        <f ca="1"/>
        <v>14666865</v>
      </c>
      <c r="E297" vm="1436">
        <f ca="1"/>
        <v>68.87</v>
      </c>
      <c r="F297" vm="1437">
        <f ca="1"/>
        <v>68.88</v>
      </c>
      <c r="G297" vm="1429">
        <f ca="1"/>
        <v>68.45</v>
      </c>
      <c r="H297" vm="1438">
        <f ca="1"/>
        <v>68.77</v>
      </c>
      <c r="K297">
        <f ca="1">IF(ROW(T_CALC[[#This Row],[DAY]])-ROW(T_CALC[[#Headers],[DAY]])&gt;C_N_TRADING_DAYS,"",ROW(T_CALC[[#This Row],[DAY]])-ROW(T_CALC[[#Headers],[DAY]]))</f>
        <v>294</v>
      </c>
      <c r="L297" s="2" cm="1" vm="1434">
        <f t="array" aca="1" ref="L297" ca="1">IFERROR(IF(T_CALC[[#This Row],[DAY]]="","",IF(AND(T_CALC[[#This Row],[DAY]]=C_N_TRADING_DAYS,$L$1&gt;C_MAX_HIST_DT),$L$1,INDEX(_xlfn.ANCHORARRAY($C$3),T_CALC[[#This Row],[DAY]]+1,1))),NA())</f>
        <v>42879</v>
      </c>
      <c r="M297" cm="1" vm="1436">
        <f t="array" aca="1" ref="M297" ca="1">IFERROR(IF(T_CALC[[#This Row],[DAY]]="","",IF(AND(T_CALC[[#This Row],[DAY]]=C_N_TRADING_DAYS,$L$1&gt;C_MAX_HIST_DT),$M$1,INDEX(_xlfn.ANCHORARRAY($C$3),T_CALC[[#This Row],[DAY]]+1,3))),NA())</f>
        <v>68.87</v>
      </c>
      <c r="N297" cm="1" vm="1437">
        <f t="array" aca="1" ref="N297" ca="1">IFERROR(IF(T_CALC[[#This Row],[DAY]]="","",IF(AND(T_CALC[[#This Row],[DAY]]=C_N_TRADING_DAYS,$L$1&gt;C_MAX_HIST_DT),$N$1,INDEX(_xlfn.ANCHORARRAY($C$3),T_CALC[[#This Row],[DAY]]+1,4))),NA())</f>
        <v>68.88</v>
      </c>
      <c r="O297" cm="1" vm="1429">
        <f t="array" aca="1" ref="O297" ca="1">IFERROR(IF(T_CALC[[#This Row],[DAY]]="","",IF(AND(T_CALC[[#This Row],[DAY]]=C_N_TRADING_DAYS,$L$1&gt;C_MAX_HIST_DT),$O$1,INDEX(_xlfn.ANCHORARRAY($C$3),T_CALC[[#This Row],[DAY]]+1,5))),NA())</f>
        <v>68.45</v>
      </c>
      <c r="P297" cm="1" vm="1438">
        <f t="array" aca="1" ref="P297" ca="1">IFERROR(IF(T_CALC[[#This Row],[DAY]]="","",IF(AND(T_CALC[[#This Row],[DAY]]=C_N_TRADING_DAYS,$L$1&gt;C_MAX_HIST_DT),$P$1,INDEX(_xlfn.ANCHORARRAY($C$3),T_CALC[[#This Row],[DAY]]+1,6))),NA())</f>
        <v>68.77</v>
      </c>
      <c r="Q297" cm="1" vm="1435">
        <f t="array" aca="1" ref="Q297" ca="1">IFERROR(IF(T_CALC[[#This Row],[DAY]]="","",IF(AND(T_CALC[[#This Row],[DAY]]=C_N_TRADING_DAYS,$L$1&gt;C_MAX_HIST_DT),$Q$1,INDEX(_xlfn.ANCHORARRAY($C$3),T_CALC[[#This Row],[DAY]]+1,2))),NA())</f>
        <v>14666865</v>
      </c>
      <c r="R297" s="4" vm="1438">
        <f ca="1">IFERROR(IF(I_SRC="Open",T_CALC[[#This Row],[Open]],IF(I_SRC="High",T_CALC[[#This Row],[High]],IF(I_SRC="low",T_CALC[[#This Row],[Low]],IF(I_SRC="Volume",T_CALC[[#This Row],[VOLUME]],T_CALC[[#This Row],[Close]])))),"")</f>
        <v>68.77</v>
      </c>
      <c r="S297" cm="1">
        <f t="array" aca="1" ref="S297" ca="1">IF(T_CALC[[#This Row],[DAY]]="","",IF(T_CALC[[#This Row],[DAY]]&gt;=I_MA_PER,
ROUND(SUMPRODUCT(OFFSET($Y$4,0,0,I_MA_PER),OFFSET(T_CALC[[#This Row],[Value]],-(I_MA_PER-1),0,I_MA_PER))/C_DEN,2),NA()))</f>
        <v>67.62</v>
      </c>
      <c r="T297" s="4" t="str">
        <f ca="1">IF(T_CALC[[#This Row],[DAY]]="","",IF(T_CALC[[#This Row],[DAY]]&gt;=I_MA_PER,IF(AND(T_CALC[[#This Row],[Value]]&gt;T_CALC[[#This Row],[WMA]],R296&lt;=S296),"Buy",IF(AND(T_CALC[[#This Row],[Value]]&lt;T_CALC[[#This Row],[WMA]],R296&gt;=S296),"Sell","")),NA()))</f>
        <v/>
      </c>
      <c r="U297" s="4">
        <f ca="1">IFERROR(IF(T_CALC[[#This Row],[Signal]]="Buy",T_CALC[[#This Row],[Value]],-10000),-10000)</f>
        <v>-10000</v>
      </c>
      <c r="V297" s="4">
        <f ca="1">IFERROR(IF(T_CALC[[#This Row],[Signal]]="Sell",T_CALC[[#This Row],[Value]],-10000),-10000)</f>
        <v>-10000</v>
      </c>
    </row>
    <row r="298" spans="2:22" x14ac:dyDescent="0.2">
      <c r="B298" s="4">
        <v>295</v>
      </c>
      <c r="C298" vm="1439">
        <f ca="1"/>
        <v>42880</v>
      </c>
      <c r="D298" vm="1440">
        <f ca="1"/>
        <v>21854095</v>
      </c>
      <c r="E298" vm="1377">
        <f ca="1"/>
        <v>68.97</v>
      </c>
      <c r="F298" vm="1441">
        <f ca="1"/>
        <v>69.88</v>
      </c>
      <c r="G298" vm="1345">
        <f ca="1"/>
        <v>68.91</v>
      </c>
      <c r="H298" vm="1442">
        <f ca="1"/>
        <v>69.62</v>
      </c>
      <c r="K298">
        <f ca="1">IF(ROW(T_CALC[[#This Row],[DAY]])-ROW(T_CALC[[#Headers],[DAY]])&gt;C_N_TRADING_DAYS,"",ROW(T_CALC[[#This Row],[DAY]])-ROW(T_CALC[[#Headers],[DAY]]))</f>
        <v>295</v>
      </c>
      <c r="L298" s="2" cm="1" vm="1439">
        <f t="array" aca="1" ref="L298" ca="1">IFERROR(IF(T_CALC[[#This Row],[DAY]]="","",IF(AND(T_CALC[[#This Row],[DAY]]=C_N_TRADING_DAYS,$L$1&gt;C_MAX_HIST_DT),$L$1,INDEX(_xlfn.ANCHORARRAY($C$3),T_CALC[[#This Row],[DAY]]+1,1))),NA())</f>
        <v>42880</v>
      </c>
      <c r="M298" cm="1" vm="1377">
        <f t="array" aca="1" ref="M298" ca="1">IFERROR(IF(T_CALC[[#This Row],[DAY]]="","",IF(AND(T_CALC[[#This Row],[DAY]]=C_N_TRADING_DAYS,$L$1&gt;C_MAX_HIST_DT),$M$1,INDEX(_xlfn.ANCHORARRAY($C$3),T_CALC[[#This Row],[DAY]]+1,3))),NA())</f>
        <v>68.97</v>
      </c>
      <c r="N298" cm="1" vm="1441">
        <f t="array" aca="1" ref="N298" ca="1">IFERROR(IF(T_CALC[[#This Row],[DAY]]="","",IF(AND(T_CALC[[#This Row],[DAY]]=C_N_TRADING_DAYS,$L$1&gt;C_MAX_HIST_DT),$N$1,INDEX(_xlfn.ANCHORARRAY($C$3),T_CALC[[#This Row],[DAY]]+1,4))),NA())</f>
        <v>69.88</v>
      </c>
      <c r="O298" cm="1" vm="1345">
        <f t="array" aca="1" ref="O298" ca="1">IFERROR(IF(T_CALC[[#This Row],[DAY]]="","",IF(AND(T_CALC[[#This Row],[DAY]]=C_N_TRADING_DAYS,$L$1&gt;C_MAX_HIST_DT),$O$1,INDEX(_xlfn.ANCHORARRAY($C$3),T_CALC[[#This Row],[DAY]]+1,5))),NA())</f>
        <v>68.91</v>
      </c>
      <c r="P298" cm="1" vm="1442">
        <f t="array" aca="1" ref="P298" ca="1">IFERROR(IF(T_CALC[[#This Row],[DAY]]="","",IF(AND(T_CALC[[#This Row],[DAY]]=C_N_TRADING_DAYS,$L$1&gt;C_MAX_HIST_DT),$P$1,INDEX(_xlfn.ANCHORARRAY($C$3),T_CALC[[#This Row],[DAY]]+1,6))),NA())</f>
        <v>69.62</v>
      </c>
      <c r="Q298" cm="1" vm="1440">
        <f t="array" aca="1" ref="Q298" ca="1">IFERROR(IF(T_CALC[[#This Row],[DAY]]="","",IF(AND(T_CALC[[#This Row],[DAY]]=C_N_TRADING_DAYS,$L$1&gt;C_MAX_HIST_DT),$Q$1,INDEX(_xlfn.ANCHORARRAY($C$3),T_CALC[[#This Row],[DAY]]+1,2))),NA())</f>
        <v>21854095</v>
      </c>
      <c r="R298" s="4" vm="1442">
        <f ca="1">IFERROR(IF(I_SRC="Open",T_CALC[[#This Row],[Open]],IF(I_SRC="High",T_CALC[[#This Row],[High]],IF(I_SRC="low",T_CALC[[#This Row],[Low]],IF(I_SRC="Volume",T_CALC[[#This Row],[VOLUME]],T_CALC[[#This Row],[Close]])))),"")</f>
        <v>69.62</v>
      </c>
      <c r="S298" cm="1">
        <f t="array" aca="1" ref="S298" ca="1">IF(T_CALC[[#This Row],[DAY]]="","",IF(T_CALC[[#This Row],[DAY]]&gt;=I_MA_PER,
ROUND(SUMPRODUCT(OFFSET($Y$4,0,0,I_MA_PER),OFFSET(T_CALC[[#This Row],[Value]],-(I_MA_PER-1),0,I_MA_PER))/C_DEN,2),NA()))</f>
        <v>67.73</v>
      </c>
      <c r="T298" s="4" t="str">
        <f ca="1">IF(T_CALC[[#This Row],[DAY]]="","",IF(T_CALC[[#This Row],[DAY]]&gt;=I_MA_PER,IF(AND(T_CALC[[#This Row],[Value]]&gt;T_CALC[[#This Row],[WMA]],R297&lt;=S297),"Buy",IF(AND(T_CALC[[#This Row],[Value]]&lt;T_CALC[[#This Row],[WMA]],R297&gt;=S297),"Sell","")),NA()))</f>
        <v/>
      </c>
      <c r="U298" s="4">
        <f ca="1">IFERROR(IF(T_CALC[[#This Row],[Signal]]="Buy",T_CALC[[#This Row],[Value]],-10000),-10000)</f>
        <v>-10000</v>
      </c>
      <c r="V298" s="4">
        <f ca="1">IFERROR(IF(T_CALC[[#This Row],[Signal]]="Sell",T_CALC[[#This Row],[Value]],-10000),-10000)</f>
        <v>-10000</v>
      </c>
    </row>
    <row r="299" spans="2:22" x14ac:dyDescent="0.2">
      <c r="B299">
        <v>296</v>
      </c>
      <c r="C299" vm="1443">
        <f ca="1"/>
        <v>42881</v>
      </c>
      <c r="D299" vm="1444">
        <f ca="1"/>
        <v>19827923</v>
      </c>
      <c r="E299" vm="1445">
        <f ca="1"/>
        <v>69.8</v>
      </c>
      <c r="F299" vm="1446">
        <f ca="1"/>
        <v>70.22</v>
      </c>
      <c r="G299" vm="1447">
        <f ca="1"/>
        <v>69.52</v>
      </c>
      <c r="H299" vm="1448">
        <f ca="1"/>
        <v>69.959999999999994</v>
      </c>
      <c r="K299">
        <f ca="1">IF(ROW(T_CALC[[#This Row],[DAY]])-ROW(T_CALC[[#Headers],[DAY]])&gt;C_N_TRADING_DAYS,"",ROW(T_CALC[[#This Row],[DAY]])-ROW(T_CALC[[#Headers],[DAY]]))</f>
        <v>296</v>
      </c>
      <c r="L299" s="2" cm="1" vm="1443">
        <f t="array" aca="1" ref="L299" ca="1">IFERROR(IF(T_CALC[[#This Row],[DAY]]="","",IF(AND(T_CALC[[#This Row],[DAY]]=C_N_TRADING_DAYS,$L$1&gt;C_MAX_HIST_DT),$L$1,INDEX(_xlfn.ANCHORARRAY($C$3),T_CALC[[#This Row],[DAY]]+1,1))),NA())</f>
        <v>42881</v>
      </c>
      <c r="M299" cm="1" vm="1445">
        <f t="array" aca="1" ref="M299" ca="1">IFERROR(IF(T_CALC[[#This Row],[DAY]]="","",IF(AND(T_CALC[[#This Row],[DAY]]=C_N_TRADING_DAYS,$L$1&gt;C_MAX_HIST_DT),$M$1,INDEX(_xlfn.ANCHORARRAY($C$3),T_CALC[[#This Row],[DAY]]+1,3))),NA())</f>
        <v>69.8</v>
      </c>
      <c r="N299" cm="1" vm="1446">
        <f t="array" aca="1" ref="N299" ca="1">IFERROR(IF(T_CALC[[#This Row],[DAY]]="","",IF(AND(T_CALC[[#This Row],[DAY]]=C_N_TRADING_DAYS,$L$1&gt;C_MAX_HIST_DT),$N$1,INDEX(_xlfn.ANCHORARRAY($C$3),T_CALC[[#This Row],[DAY]]+1,4))),NA())</f>
        <v>70.22</v>
      </c>
      <c r="O299" cm="1" vm="1447">
        <f t="array" aca="1" ref="O299" ca="1">IFERROR(IF(T_CALC[[#This Row],[DAY]]="","",IF(AND(T_CALC[[#This Row],[DAY]]=C_N_TRADING_DAYS,$L$1&gt;C_MAX_HIST_DT),$O$1,INDEX(_xlfn.ANCHORARRAY($C$3),T_CALC[[#This Row],[DAY]]+1,5))),NA())</f>
        <v>69.52</v>
      </c>
      <c r="P299" cm="1" vm="1448">
        <f t="array" aca="1" ref="P299" ca="1">IFERROR(IF(T_CALC[[#This Row],[DAY]]="","",IF(AND(T_CALC[[#This Row],[DAY]]=C_N_TRADING_DAYS,$L$1&gt;C_MAX_HIST_DT),$P$1,INDEX(_xlfn.ANCHORARRAY($C$3),T_CALC[[#This Row],[DAY]]+1,6))),NA())</f>
        <v>69.959999999999994</v>
      </c>
      <c r="Q299" cm="1" vm="1444">
        <f t="array" aca="1" ref="Q299" ca="1">IFERROR(IF(T_CALC[[#This Row],[DAY]]="","",IF(AND(T_CALC[[#This Row],[DAY]]=C_N_TRADING_DAYS,$L$1&gt;C_MAX_HIST_DT),$Q$1,INDEX(_xlfn.ANCHORARRAY($C$3),T_CALC[[#This Row],[DAY]]+1,2))),NA())</f>
        <v>19827923</v>
      </c>
      <c r="R299" s="4" vm="1448">
        <f ca="1">IFERROR(IF(I_SRC="Open",T_CALC[[#This Row],[Open]],IF(I_SRC="High",T_CALC[[#This Row],[High]],IF(I_SRC="low",T_CALC[[#This Row],[Low]],IF(I_SRC="Volume",T_CALC[[#This Row],[VOLUME]],T_CALC[[#This Row],[Close]])))),"")</f>
        <v>69.959999999999994</v>
      </c>
      <c r="S299" cm="1">
        <f t="array" aca="1" ref="S299" ca="1">IF(T_CALC[[#This Row],[DAY]]="","",IF(T_CALC[[#This Row],[DAY]]&gt;=I_MA_PER,
ROUND(SUMPRODUCT(OFFSET($Y$4,0,0,I_MA_PER),OFFSET(T_CALC[[#This Row],[Value]],-(I_MA_PER-1),0,I_MA_PER))/C_DEN,2),NA()))</f>
        <v>67.849999999999994</v>
      </c>
      <c r="T299" s="4" t="str">
        <f ca="1">IF(T_CALC[[#This Row],[DAY]]="","",IF(T_CALC[[#This Row],[DAY]]&gt;=I_MA_PER,IF(AND(T_CALC[[#This Row],[Value]]&gt;T_CALC[[#This Row],[WMA]],R298&lt;=S298),"Buy",IF(AND(T_CALC[[#This Row],[Value]]&lt;T_CALC[[#This Row],[WMA]],R298&gt;=S298),"Sell","")),NA()))</f>
        <v/>
      </c>
      <c r="U299" s="4">
        <f ca="1">IFERROR(IF(T_CALC[[#This Row],[Signal]]="Buy",T_CALC[[#This Row],[Value]],-10000),-10000)</f>
        <v>-10000</v>
      </c>
      <c r="V299" s="4">
        <f ca="1">IFERROR(IF(T_CALC[[#This Row],[Signal]]="Sell",T_CALC[[#This Row],[Value]],-10000),-10000)</f>
        <v>-10000</v>
      </c>
    </row>
    <row r="300" spans="2:22" x14ac:dyDescent="0.2">
      <c r="B300">
        <v>297</v>
      </c>
      <c r="C300" vm="1449">
        <f ca="1"/>
        <v>42885</v>
      </c>
      <c r="D300" vm="1450">
        <f ca="1"/>
        <v>17072838</v>
      </c>
      <c r="E300" vm="1451">
        <f ca="1"/>
        <v>69.790000000000006</v>
      </c>
      <c r="F300" vm="1452">
        <f ca="1"/>
        <v>70.41</v>
      </c>
      <c r="G300" vm="1453">
        <f ca="1"/>
        <v>69.77</v>
      </c>
      <c r="H300" vm="1452">
        <f ca="1"/>
        <v>70.41</v>
      </c>
      <c r="K300">
        <f ca="1">IF(ROW(T_CALC[[#This Row],[DAY]])-ROW(T_CALC[[#Headers],[DAY]])&gt;C_N_TRADING_DAYS,"",ROW(T_CALC[[#This Row],[DAY]])-ROW(T_CALC[[#Headers],[DAY]]))</f>
        <v>297</v>
      </c>
      <c r="L300" s="2" cm="1" vm="1449">
        <f t="array" aca="1" ref="L300" ca="1">IFERROR(IF(T_CALC[[#This Row],[DAY]]="","",IF(AND(T_CALC[[#This Row],[DAY]]=C_N_TRADING_DAYS,$L$1&gt;C_MAX_HIST_DT),$L$1,INDEX(_xlfn.ANCHORARRAY($C$3),T_CALC[[#This Row],[DAY]]+1,1))),NA())</f>
        <v>42885</v>
      </c>
      <c r="M300" cm="1" vm="1451">
        <f t="array" aca="1" ref="M300" ca="1">IFERROR(IF(T_CALC[[#This Row],[DAY]]="","",IF(AND(T_CALC[[#This Row],[DAY]]=C_N_TRADING_DAYS,$L$1&gt;C_MAX_HIST_DT),$M$1,INDEX(_xlfn.ANCHORARRAY($C$3),T_CALC[[#This Row],[DAY]]+1,3))),NA())</f>
        <v>69.790000000000006</v>
      </c>
      <c r="N300" cm="1" vm="1452">
        <f t="array" aca="1" ref="N300" ca="1">IFERROR(IF(T_CALC[[#This Row],[DAY]]="","",IF(AND(T_CALC[[#This Row],[DAY]]=C_N_TRADING_DAYS,$L$1&gt;C_MAX_HIST_DT),$N$1,INDEX(_xlfn.ANCHORARRAY($C$3),T_CALC[[#This Row],[DAY]]+1,4))),NA())</f>
        <v>70.41</v>
      </c>
      <c r="O300" cm="1" vm="1453">
        <f t="array" aca="1" ref="O300" ca="1">IFERROR(IF(T_CALC[[#This Row],[DAY]]="","",IF(AND(T_CALC[[#This Row],[DAY]]=C_N_TRADING_DAYS,$L$1&gt;C_MAX_HIST_DT),$O$1,INDEX(_xlfn.ANCHORARRAY($C$3),T_CALC[[#This Row],[DAY]]+1,5))),NA())</f>
        <v>69.77</v>
      </c>
      <c r="P300" cm="1" vm="1452">
        <f t="array" aca="1" ref="P300" ca="1">IFERROR(IF(T_CALC[[#This Row],[DAY]]="","",IF(AND(T_CALC[[#This Row],[DAY]]=C_N_TRADING_DAYS,$L$1&gt;C_MAX_HIST_DT),$P$1,INDEX(_xlfn.ANCHORARRAY($C$3),T_CALC[[#This Row],[DAY]]+1,6))),NA())</f>
        <v>70.41</v>
      </c>
      <c r="Q300" cm="1" vm="1450">
        <f t="array" aca="1" ref="Q300" ca="1">IFERROR(IF(T_CALC[[#This Row],[DAY]]="","",IF(AND(T_CALC[[#This Row],[DAY]]=C_N_TRADING_DAYS,$L$1&gt;C_MAX_HIST_DT),$Q$1,INDEX(_xlfn.ANCHORARRAY($C$3),T_CALC[[#This Row],[DAY]]+1,2))),NA())</f>
        <v>17072838</v>
      </c>
      <c r="R300" s="4" vm="1452">
        <f ca="1">IFERROR(IF(I_SRC="Open",T_CALC[[#This Row],[Open]],IF(I_SRC="High",T_CALC[[#This Row],[High]],IF(I_SRC="low",T_CALC[[#This Row],[Low]],IF(I_SRC="Volume",T_CALC[[#This Row],[VOLUME]],T_CALC[[#This Row],[Close]])))),"")</f>
        <v>70.41</v>
      </c>
      <c r="S300" cm="1">
        <f t="array" aca="1" ref="S300" ca="1">IF(T_CALC[[#This Row],[DAY]]="","",IF(T_CALC[[#This Row],[DAY]]&gt;=I_MA_PER,
ROUND(SUMPRODUCT(OFFSET($Y$4,0,0,I_MA_PER),OFFSET(T_CALC[[#This Row],[Value]],-(I_MA_PER-1),0,I_MA_PER))/C_DEN,2),NA()))</f>
        <v>67.989999999999995</v>
      </c>
      <c r="T300" s="4" t="str">
        <f ca="1">IF(T_CALC[[#This Row],[DAY]]="","",IF(T_CALC[[#This Row],[DAY]]&gt;=I_MA_PER,IF(AND(T_CALC[[#This Row],[Value]]&gt;T_CALC[[#This Row],[WMA]],R299&lt;=S299),"Buy",IF(AND(T_CALC[[#This Row],[Value]]&lt;T_CALC[[#This Row],[WMA]],R299&gt;=S299),"Sell","")),NA()))</f>
        <v/>
      </c>
      <c r="U300" s="4">
        <f ca="1">IFERROR(IF(T_CALC[[#This Row],[Signal]]="Buy",T_CALC[[#This Row],[Value]],-10000),-10000)</f>
        <v>-10000</v>
      </c>
      <c r="V300" s="4">
        <f ca="1">IFERROR(IF(T_CALC[[#This Row],[Signal]]="Sell",T_CALC[[#This Row],[Value]],-10000),-10000)</f>
        <v>-10000</v>
      </c>
    </row>
    <row r="301" spans="2:22" x14ac:dyDescent="0.2">
      <c r="B301" s="4">
        <v>298</v>
      </c>
      <c r="C301" vm="1454">
        <f ca="1"/>
        <v>42886</v>
      </c>
      <c r="D301" vm="1455">
        <f ca="1"/>
        <v>30436364</v>
      </c>
      <c r="E301" vm="1456">
        <f ca="1"/>
        <v>70.53</v>
      </c>
      <c r="F301" vm="1457">
        <f ca="1"/>
        <v>70.739999999999995</v>
      </c>
      <c r="G301" vm="1458">
        <f ca="1"/>
        <v>69.81</v>
      </c>
      <c r="H301" vm="1459">
        <f ca="1"/>
        <v>69.84</v>
      </c>
      <c r="K301">
        <f ca="1">IF(ROW(T_CALC[[#This Row],[DAY]])-ROW(T_CALC[[#Headers],[DAY]])&gt;C_N_TRADING_DAYS,"",ROW(T_CALC[[#This Row],[DAY]])-ROW(T_CALC[[#Headers],[DAY]]))</f>
        <v>298</v>
      </c>
      <c r="L301" s="2" cm="1" vm="1454">
        <f t="array" aca="1" ref="L301" ca="1">IFERROR(IF(T_CALC[[#This Row],[DAY]]="","",IF(AND(T_CALC[[#This Row],[DAY]]=C_N_TRADING_DAYS,$L$1&gt;C_MAX_HIST_DT),$L$1,INDEX(_xlfn.ANCHORARRAY($C$3),T_CALC[[#This Row],[DAY]]+1,1))),NA())</f>
        <v>42886</v>
      </c>
      <c r="M301" cm="1" vm="1456">
        <f t="array" aca="1" ref="M301" ca="1">IFERROR(IF(T_CALC[[#This Row],[DAY]]="","",IF(AND(T_CALC[[#This Row],[DAY]]=C_N_TRADING_DAYS,$L$1&gt;C_MAX_HIST_DT),$M$1,INDEX(_xlfn.ANCHORARRAY($C$3),T_CALC[[#This Row],[DAY]]+1,3))),NA())</f>
        <v>70.53</v>
      </c>
      <c r="N301" cm="1" vm="1457">
        <f t="array" aca="1" ref="N301" ca="1">IFERROR(IF(T_CALC[[#This Row],[DAY]]="","",IF(AND(T_CALC[[#This Row],[DAY]]=C_N_TRADING_DAYS,$L$1&gt;C_MAX_HIST_DT),$N$1,INDEX(_xlfn.ANCHORARRAY($C$3),T_CALC[[#This Row],[DAY]]+1,4))),NA())</f>
        <v>70.739999999999995</v>
      </c>
      <c r="O301" cm="1" vm="1458">
        <f t="array" aca="1" ref="O301" ca="1">IFERROR(IF(T_CALC[[#This Row],[DAY]]="","",IF(AND(T_CALC[[#This Row],[DAY]]=C_N_TRADING_DAYS,$L$1&gt;C_MAX_HIST_DT),$O$1,INDEX(_xlfn.ANCHORARRAY($C$3),T_CALC[[#This Row],[DAY]]+1,5))),NA())</f>
        <v>69.81</v>
      </c>
      <c r="P301" cm="1" vm="1459">
        <f t="array" aca="1" ref="P301" ca="1">IFERROR(IF(T_CALC[[#This Row],[DAY]]="","",IF(AND(T_CALC[[#This Row],[DAY]]=C_N_TRADING_DAYS,$L$1&gt;C_MAX_HIST_DT),$P$1,INDEX(_xlfn.ANCHORARRAY($C$3),T_CALC[[#This Row],[DAY]]+1,6))),NA())</f>
        <v>69.84</v>
      </c>
      <c r="Q301" cm="1" vm="1455">
        <f t="array" aca="1" ref="Q301" ca="1">IFERROR(IF(T_CALC[[#This Row],[DAY]]="","",IF(AND(T_CALC[[#This Row],[DAY]]=C_N_TRADING_DAYS,$L$1&gt;C_MAX_HIST_DT),$Q$1,INDEX(_xlfn.ANCHORARRAY($C$3),T_CALC[[#This Row],[DAY]]+1,2))),NA())</f>
        <v>30436364</v>
      </c>
      <c r="R301" s="4" vm="1459">
        <f ca="1">IFERROR(IF(I_SRC="Open",T_CALC[[#This Row],[Open]],IF(I_SRC="High",T_CALC[[#This Row],[High]],IF(I_SRC="low",T_CALC[[#This Row],[Low]],IF(I_SRC="Volume",T_CALC[[#This Row],[VOLUME]],T_CALC[[#This Row],[Close]])))),"")</f>
        <v>69.84</v>
      </c>
      <c r="S301" cm="1">
        <f t="array" aca="1" ref="S301" ca="1">IF(T_CALC[[#This Row],[DAY]]="","",IF(T_CALC[[#This Row],[DAY]]&gt;=I_MA_PER,
ROUND(SUMPRODUCT(OFFSET($Y$4,0,0,I_MA_PER),OFFSET(T_CALC[[#This Row],[Value]],-(I_MA_PER-1),0,I_MA_PER))/C_DEN,2),NA()))</f>
        <v>68.099999999999994</v>
      </c>
      <c r="T301" s="4" t="str">
        <f ca="1">IF(T_CALC[[#This Row],[DAY]]="","",IF(T_CALC[[#This Row],[DAY]]&gt;=I_MA_PER,IF(AND(T_CALC[[#This Row],[Value]]&gt;T_CALC[[#This Row],[WMA]],R300&lt;=S300),"Buy",IF(AND(T_CALC[[#This Row],[Value]]&lt;T_CALC[[#This Row],[WMA]],R300&gt;=S300),"Sell","")),NA()))</f>
        <v/>
      </c>
      <c r="U301" s="4">
        <f ca="1">IFERROR(IF(T_CALC[[#This Row],[Signal]]="Buy",T_CALC[[#This Row],[Value]],-10000),-10000)</f>
        <v>-10000</v>
      </c>
      <c r="V301" s="4">
        <f ca="1">IFERROR(IF(T_CALC[[#This Row],[Signal]]="Sell",T_CALC[[#This Row],[Value]],-10000),-10000)</f>
        <v>-10000</v>
      </c>
    </row>
    <row r="302" spans="2:22" x14ac:dyDescent="0.2">
      <c r="B302">
        <v>299</v>
      </c>
      <c r="C302" vm="1460">
        <f ca="1"/>
        <v>42887</v>
      </c>
      <c r="D302" vm="1461">
        <f ca="1"/>
        <v>21603601</v>
      </c>
      <c r="E302" vm="1462">
        <f ca="1"/>
        <v>70.239999999999995</v>
      </c>
      <c r="F302" vm="1463">
        <f ca="1"/>
        <v>70.61</v>
      </c>
      <c r="G302" vm="1464">
        <f ca="1"/>
        <v>69.450999999999993</v>
      </c>
      <c r="H302" vm="1465">
        <f ca="1"/>
        <v>70.099999999999994</v>
      </c>
      <c r="K302">
        <f ca="1">IF(ROW(T_CALC[[#This Row],[DAY]])-ROW(T_CALC[[#Headers],[DAY]])&gt;C_N_TRADING_DAYS,"",ROW(T_CALC[[#This Row],[DAY]])-ROW(T_CALC[[#Headers],[DAY]]))</f>
        <v>299</v>
      </c>
      <c r="L302" s="2" cm="1" vm="1460">
        <f t="array" aca="1" ref="L302" ca="1">IFERROR(IF(T_CALC[[#This Row],[DAY]]="","",IF(AND(T_CALC[[#This Row],[DAY]]=C_N_TRADING_DAYS,$L$1&gt;C_MAX_HIST_DT),$L$1,INDEX(_xlfn.ANCHORARRAY($C$3),T_CALC[[#This Row],[DAY]]+1,1))),NA())</f>
        <v>42887</v>
      </c>
      <c r="M302" cm="1" vm="1462">
        <f t="array" aca="1" ref="M302" ca="1">IFERROR(IF(T_CALC[[#This Row],[DAY]]="","",IF(AND(T_CALC[[#This Row],[DAY]]=C_N_TRADING_DAYS,$L$1&gt;C_MAX_HIST_DT),$M$1,INDEX(_xlfn.ANCHORARRAY($C$3),T_CALC[[#This Row],[DAY]]+1,3))),NA())</f>
        <v>70.239999999999995</v>
      </c>
      <c r="N302" cm="1" vm="1463">
        <f t="array" aca="1" ref="N302" ca="1">IFERROR(IF(T_CALC[[#This Row],[DAY]]="","",IF(AND(T_CALC[[#This Row],[DAY]]=C_N_TRADING_DAYS,$L$1&gt;C_MAX_HIST_DT),$N$1,INDEX(_xlfn.ANCHORARRAY($C$3),T_CALC[[#This Row],[DAY]]+1,4))),NA())</f>
        <v>70.61</v>
      </c>
      <c r="O302" cm="1" vm="1464">
        <f t="array" aca="1" ref="O302" ca="1">IFERROR(IF(T_CALC[[#This Row],[DAY]]="","",IF(AND(T_CALC[[#This Row],[DAY]]=C_N_TRADING_DAYS,$L$1&gt;C_MAX_HIST_DT),$O$1,INDEX(_xlfn.ANCHORARRAY($C$3),T_CALC[[#This Row],[DAY]]+1,5))),NA())</f>
        <v>69.450999999999993</v>
      </c>
      <c r="P302" cm="1" vm="1465">
        <f t="array" aca="1" ref="P302" ca="1">IFERROR(IF(T_CALC[[#This Row],[DAY]]="","",IF(AND(T_CALC[[#This Row],[DAY]]=C_N_TRADING_DAYS,$L$1&gt;C_MAX_HIST_DT),$P$1,INDEX(_xlfn.ANCHORARRAY($C$3),T_CALC[[#This Row],[DAY]]+1,6))),NA())</f>
        <v>70.099999999999994</v>
      </c>
      <c r="Q302" cm="1" vm="1461">
        <f t="array" aca="1" ref="Q302" ca="1">IFERROR(IF(T_CALC[[#This Row],[DAY]]="","",IF(AND(T_CALC[[#This Row],[DAY]]=C_N_TRADING_DAYS,$L$1&gt;C_MAX_HIST_DT),$Q$1,INDEX(_xlfn.ANCHORARRAY($C$3),T_CALC[[#This Row],[DAY]]+1,2))),NA())</f>
        <v>21603601</v>
      </c>
      <c r="R302" s="4" vm="1465">
        <f ca="1">IFERROR(IF(I_SRC="Open",T_CALC[[#This Row],[Open]],IF(I_SRC="High",T_CALC[[#This Row],[High]],IF(I_SRC="low",T_CALC[[#This Row],[Low]],IF(I_SRC="Volume",T_CALC[[#This Row],[VOLUME]],T_CALC[[#This Row],[Close]])))),"")</f>
        <v>70.099999999999994</v>
      </c>
      <c r="S302" cm="1">
        <f t="array" aca="1" ref="S302" ca="1">IF(T_CALC[[#This Row],[DAY]]="","",IF(T_CALC[[#This Row],[DAY]]&gt;=I_MA_PER,
ROUND(SUMPRODUCT(OFFSET($Y$4,0,0,I_MA_PER),OFFSET(T_CALC[[#This Row],[Value]],-(I_MA_PER-1),0,I_MA_PER))/C_DEN,2),NA()))</f>
        <v>68.209999999999994</v>
      </c>
      <c r="T302" s="4" t="str">
        <f ca="1">IF(T_CALC[[#This Row],[DAY]]="","",IF(T_CALC[[#This Row],[DAY]]&gt;=I_MA_PER,IF(AND(T_CALC[[#This Row],[Value]]&gt;T_CALC[[#This Row],[WMA]],R301&lt;=S301),"Buy",IF(AND(T_CALC[[#This Row],[Value]]&lt;T_CALC[[#This Row],[WMA]],R301&gt;=S301),"Sell","")),NA()))</f>
        <v/>
      </c>
      <c r="U302" s="4">
        <f ca="1">IFERROR(IF(T_CALC[[#This Row],[Signal]]="Buy",T_CALC[[#This Row],[Value]],-10000),-10000)</f>
        <v>-10000</v>
      </c>
      <c r="V302" s="4">
        <f ca="1">IFERROR(IF(T_CALC[[#This Row],[Signal]]="Sell",T_CALC[[#This Row],[Value]],-10000),-10000)</f>
        <v>-10000</v>
      </c>
    </row>
    <row r="303" spans="2:22" x14ac:dyDescent="0.2">
      <c r="B303">
        <v>300</v>
      </c>
      <c r="C303" vm="1466">
        <f ca="1"/>
        <v>42888</v>
      </c>
      <c r="D303" vm="1467">
        <f ca="1"/>
        <v>34770261</v>
      </c>
      <c r="E303" vm="1468">
        <f ca="1"/>
        <v>70.44</v>
      </c>
      <c r="F303" vm="1469">
        <f ca="1"/>
        <v>71.86</v>
      </c>
      <c r="G303" vm="1462">
        <f ca="1"/>
        <v>70.239999999999995</v>
      </c>
      <c r="H303" vm="1470">
        <f ca="1"/>
        <v>71.760000000000005</v>
      </c>
      <c r="K303">
        <f ca="1">IF(ROW(T_CALC[[#This Row],[DAY]])-ROW(T_CALC[[#Headers],[DAY]])&gt;C_N_TRADING_DAYS,"",ROW(T_CALC[[#This Row],[DAY]])-ROW(T_CALC[[#Headers],[DAY]]))</f>
        <v>300</v>
      </c>
      <c r="L303" s="2" cm="1" vm="1466">
        <f t="array" aca="1" ref="L303" ca="1">IFERROR(IF(T_CALC[[#This Row],[DAY]]="","",IF(AND(T_CALC[[#This Row],[DAY]]=C_N_TRADING_DAYS,$L$1&gt;C_MAX_HIST_DT),$L$1,INDEX(_xlfn.ANCHORARRAY($C$3),T_CALC[[#This Row],[DAY]]+1,1))),NA())</f>
        <v>42888</v>
      </c>
      <c r="M303" cm="1" vm="1468">
        <f t="array" aca="1" ref="M303" ca="1">IFERROR(IF(T_CALC[[#This Row],[DAY]]="","",IF(AND(T_CALC[[#This Row],[DAY]]=C_N_TRADING_DAYS,$L$1&gt;C_MAX_HIST_DT),$M$1,INDEX(_xlfn.ANCHORARRAY($C$3),T_CALC[[#This Row],[DAY]]+1,3))),NA())</f>
        <v>70.44</v>
      </c>
      <c r="N303" cm="1" vm="1469">
        <f t="array" aca="1" ref="N303" ca="1">IFERROR(IF(T_CALC[[#This Row],[DAY]]="","",IF(AND(T_CALC[[#This Row],[DAY]]=C_N_TRADING_DAYS,$L$1&gt;C_MAX_HIST_DT),$N$1,INDEX(_xlfn.ANCHORARRAY($C$3),T_CALC[[#This Row],[DAY]]+1,4))),NA())</f>
        <v>71.86</v>
      </c>
      <c r="O303" cm="1" vm="1462">
        <f t="array" aca="1" ref="O303" ca="1">IFERROR(IF(T_CALC[[#This Row],[DAY]]="","",IF(AND(T_CALC[[#This Row],[DAY]]=C_N_TRADING_DAYS,$L$1&gt;C_MAX_HIST_DT),$O$1,INDEX(_xlfn.ANCHORARRAY($C$3),T_CALC[[#This Row],[DAY]]+1,5))),NA())</f>
        <v>70.239999999999995</v>
      </c>
      <c r="P303" cm="1" vm="1470">
        <f t="array" aca="1" ref="P303" ca="1">IFERROR(IF(T_CALC[[#This Row],[DAY]]="","",IF(AND(T_CALC[[#This Row],[DAY]]=C_N_TRADING_DAYS,$L$1&gt;C_MAX_HIST_DT),$P$1,INDEX(_xlfn.ANCHORARRAY($C$3),T_CALC[[#This Row],[DAY]]+1,6))),NA())</f>
        <v>71.760000000000005</v>
      </c>
      <c r="Q303" cm="1" vm="1467">
        <f t="array" aca="1" ref="Q303" ca="1">IFERROR(IF(T_CALC[[#This Row],[DAY]]="","",IF(AND(T_CALC[[#This Row],[DAY]]=C_N_TRADING_DAYS,$L$1&gt;C_MAX_HIST_DT),$Q$1,INDEX(_xlfn.ANCHORARRAY($C$3),T_CALC[[#This Row],[DAY]]+1,2))),NA())</f>
        <v>34770261</v>
      </c>
      <c r="R303" s="4" vm="1470">
        <f ca="1">IFERROR(IF(I_SRC="Open",T_CALC[[#This Row],[Open]],IF(I_SRC="High",T_CALC[[#This Row],[High]],IF(I_SRC="low",T_CALC[[#This Row],[Low]],IF(I_SRC="Volume",T_CALC[[#This Row],[VOLUME]],T_CALC[[#This Row],[Close]])))),"")</f>
        <v>71.760000000000005</v>
      </c>
      <c r="S303" cm="1">
        <f t="array" aca="1" ref="S303" ca="1">IF(T_CALC[[#This Row],[DAY]]="","",IF(T_CALC[[#This Row],[DAY]]&gt;=I_MA_PER,
ROUND(SUMPRODUCT(OFFSET($Y$4,0,0,I_MA_PER),OFFSET(T_CALC[[#This Row],[Value]],-(I_MA_PER-1),0,I_MA_PER))/C_DEN,2),NA()))</f>
        <v>68.38</v>
      </c>
      <c r="T303" s="4" t="str">
        <f ca="1">IF(T_CALC[[#This Row],[DAY]]="","",IF(T_CALC[[#This Row],[DAY]]&gt;=I_MA_PER,IF(AND(T_CALC[[#This Row],[Value]]&gt;T_CALC[[#This Row],[WMA]],R302&lt;=S302),"Buy",IF(AND(T_CALC[[#This Row],[Value]]&lt;T_CALC[[#This Row],[WMA]],R302&gt;=S302),"Sell","")),NA()))</f>
        <v/>
      </c>
      <c r="U303" s="4">
        <f ca="1">IFERROR(IF(T_CALC[[#This Row],[Signal]]="Buy",T_CALC[[#This Row],[Value]],-10000),-10000)</f>
        <v>-10000</v>
      </c>
      <c r="V303" s="4">
        <f ca="1">IFERROR(IF(T_CALC[[#This Row],[Signal]]="Sell",T_CALC[[#This Row],[Value]],-10000),-10000)</f>
        <v>-10000</v>
      </c>
    </row>
    <row r="304" spans="2:22" x14ac:dyDescent="0.2">
      <c r="B304" s="4">
        <v>301</v>
      </c>
      <c r="C304" vm="1471">
        <f ca="1"/>
        <v>42891</v>
      </c>
      <c r="D304" vm="1472">
        <f ca="1"/>
        <v>33316760</v>
      </c>
      <c r="E304" vm="1473">
        <f ca="1"/>
        <v>71.97</v>
      </c>
      <c r="F304" vm="1474">
        <f ca="1"/>
        <v>72.89</v>
      </c>
      <c r="G304" vm="1475">
        <f ca="1"/>
        <v>71.81</v>
      </c>
      <c r="H304" vm="1476">
        <f ca="1"/>
        <v>72.28</v>
      </c>
      <c r="K304">
        <f ca="1">IF(ROW(T_CALC[[#This Row],[DAY]])-ROW(T_CALC[[#Headers],[DAY]])&gt;C_N_TRADING_DAYS,"",ROW(T_CALC[[#This Row],[DAY]])-ROW(T_CALC[[#Headers],[DAY]]))</f>
        <v>301</v>
      </c>
      <c r="L304" s="2" cm="1" vm="1471">
        <f t="array" aca="1" ref="L304" ca="1">IFERROR(IF(T_CALC[[#This Row],[DAY]]="","",IF(AND(T_CALC[[#This Row],[DAY]]=C_N_TRADING_DAYS,$L$1&gt;C_MAX_HIST_DT),$L$1,INDEX(_xlfn.ANCHORARRAY($C$3),T_CALC[[#This Row],[DAY]]+1,1))),NA())</f>
        <v>42891</v>
      </c>
      <c r="M304" cm="1" vm="1473">
        <f t="array" aca="1" ref="M304" ca="1">IFERROR(IF(T_CALC[[#This Row],[DAY]]="","",IF(AND(T_CALC[[#This Row],[DAY]]=C_N_TRADING_DAYS,$L$1&gt;C_MAX_HIST_DT),$M$1,INDEX(_xlfn.ANCHORARRAY($C$3),T_CALC[[#This Row],[DAY]]+1,3))),NA())</f>
        <v>71.97</v>
      </c>
      <c r="N304" cm="1" vm="1474">
        <f t="array" aca="1" ref="N304" ca="1">IFERROR(IF(T_CALC[[#This Row],[DAY]]="","",IF(AND(T_CALC[[#This Row],[DAY]]=C_N_TRADING_DAYS,$L$1&gt;C_MAX_HIST_DT),$N$1,INDEX(_xlfn.ANCHORARRAY($C$3),T_CALC[[#This Row],[DAY]]+1,4))),NA())</f>
        <v>72.89</v>
      </c>
      <c r="O304" cm="1" vm="1475">
        <f t="array" aca="1" ref="O304" ca="1">IFERROR(IF(T_CALC[[#This Row],[DAY]]="","",IF(AND(T_CALC[[#This Row],[DAY]]=C_N_TRADING_DAYS,$L$1&gt;C_MAX_HIST_DT),$O$1,INDEX(_xlfn.ANCHORARRAY($C$3),T_CALC[[#This Row],[DAY]]+1,5))),NA())</f>
        <v>71.81</v>
      </c>
      <c r="P304" cm="1" vm="1476">
        <f t="array" aca="1" ref="P304" ca="1">IFERROR(IF(T_CALC[[#This Row],[DAY]]="","",IF(AND(T_CALC[[#This Row],[DAY]]=C_N_TRADING_DAYS,$L$1&gt;C_MAX_HIST_DT),$P$1,INDEX(_xlfn.ANCHORARRAY($C$3),T_CALC[[#This Row],[DAY]]+1,6))),NA())</f>
        <v>72.28</v>
      </c>
      <c r="Q304" cm="1" vm="1472">
        <f t="array" aca="1" ref="Q304" ca="1">IFERROR(IF(T_CALC[[#This Row],[DAY]]="","",IF(AND(T_CALC[[#This Row],[DAY]]=C_N_TRADING_DAYS,$L$1&gt;C_MAX_HIST_DT),$Q$1,INDEX(_xlfn.ANCHORARRAY($C$3),T_CALC[[#This Row],[DAY]]+1,2))),NA())</f>
        <v>33316760</v>
      </c>
      <c r="R304" s="4" vm="1476">
        <f ca="1">IFERROR(IF(I_SRC="Open",T_CALC[[#This Row],[Open]],IF(I_SRC="High",T_CALC[[#This Row],[High]],IF(I_SRC="low",T_CALC[[#This Row],[Low]],IF(I_SRC="Volume",T_CALC[[#This Row],[VOLUME]],T_CALC[[#This Row],[Close]])))),"")</f>
        <v>72.28</v>
      </c>
      <c r="S304" cm="1">
        <f t="array" aca="1" ref="S304" ca="1">IF(T_CALC[[#This Row],[DAY]]="","",IF(T_CALC[[#This Row],[DAY]]&gt;=I_MA_PER,
ROUND(SUMPRODUCT(OFFSET($Y$4,0,0,I_MA_PER),OFFSET(T_CALC[[#This Row],[Value]],-(I_MA_PER-1),0,I_MA_PER))/C_DEN,2),NA()))</f>
        <v>68.569999999999993</v>
      </c>
      <c r="T304" s="4" t="str">
        <f ca="1">IF(T_CALC[[#This Row],[DAY]]="","",IF(T_CALC[[#This Row],[DAY]]&gt;=I_MA_PER,IF(AND(T_CALC[[#This Row],[Value]]&gt;T_CALC[[#This Row],[WMA]],R303&lt;=S303),"Buy",IF(AND(T_CALC[[#This Row],[Value]]&lt;T_CALC[[#This Row],[WMA]],R303&gt;=S303),"Sell","")),NA()))</f>
        <v/>
      </c>
      <c r="U304" s="4">
        <f ca="1">IFERROR(IF(T_CALC[[#This Row],[Signal]]="Buy",T_CALC[[#This Row],[Value]],-10000),-10000)</f>
        <v>-10000</v>
      </c>
      <c r="V304" s="4">
        <f ca="1">IFERROR(IF(T_CALC[[#This Row],[Signal]]="Sell",T_CALC[[#This Row],[Value]],-10000),-10000)</f>
        <v>-10000</v>
      </c>
    </row>
    <row r="305" spans="3:22" x14ac:dyDescent="0.2">
      <c r="C305" vm="1477">
        <f ca="1"/>
        <v>42892</v>
      </c>
      <c r="D305" vm="1478">
        <f ca="1"/>
        <v>31511065</v>
      </c>
      <c r="E305" vm="1479">
        <f ca="1"/>
        <v>72.3</v>
      </c>
      <c r="F305" vm="1480">
        <f ca="1"/>
        <v>72.62</v>
      </c>
      <c r="G305" vm="1481">
        <f ca="1"/>
        <v>72.27</v>
      </c>
      <c r="H305" vm="1482">
        <f ca="1"/>
        <v>72.52</v>
      </c>
      <c r="K305" s="4">
        <f ca="1">IF(ROW(T_CALC[[#This Row],[DAY]])-ROW(T_CALC[[#Headers],[DAY]])&gt;C_N_TRADING_DAYS,"",ROW(T_CALC[[#This Row],[DAY]])-ROW(T_CALC[[#Headers],[DAY]]))</f>
        <v>302</v>
      </c>
      <c r="L305" s="2" cm="1" vm="1477">
        <f t="array" aca="1" ref="L305" ca="1">IFERROR(IF(T_CALC[[#This Row],[DAY]]="","",IF(AND(T_CALC[[#This Row],[DAY]]=C_N_TRADING_DAYS,$L$1&gt;C_MAX_HIST_DT),$L$1,INDEX(_xlfn.ANCHORARRAY($C$3),T_CALC[[#This Row],[DAY]]+1,1))),NA())</f>
        <v>42892</v>
      </c>
      <c r="M305" s="4" cm="1" vm="1479">
        <f t="array" aca="1" ref="M305" ca="1">IFERROR(IF(T_CALC[[#This Row],[DAY]]="","",IF(AND(T_CALC[[#This Row],[DAY]]=C_N_TRADING_DAYS,$L$1&gt;C_MAX_HIST_DT),$M$1,INDEX(_xlfn.ANCHORARRAY($C$3),T_CALC[[#This Row],[DAY]]+1,3))),NA())</f>
        <v>72.3</v>
      </c>
      <c r="N305" s="4" cm="1" vm="1480">
        <f t="array" aca="1" ref="N305" ca="1">IFERROR(IF(T_CALC[[#This Row],[DAY]]="","",IF(AND(T_CALC[[#This Row],[DAY]]=C_N_TRADING_DAYS,$L$1&gt;C_MAX_HIST_DT),$N$1,INDEX(_xlfn.ANCHORARRAY($C$3),T_CALC[[#This Row],[DAY]]+1,4))),NA())</f>
        <v>72.62</v>
      </c>
      <c r="O305" s="4" cm="1" vm="1481">
        <f t="array" aca="1" ref="O305" ca="1">IFERROR(IF(T_CALC[[#This Row],[DAY]]="","",IF(AND(T_CALC[[#This Row],[DAY]]=C_N_TRADING_DAYS,$L$1&gt;C_MAX_HIST_DT),$O$1,INDEX(_xlfn.ANCHORARRAY($C$3),T_CALC[[#This Row],[DAY]]+1,5))),NA())</f>
        <v>72.27</v>
      </c>
      <c r="P305" s="4" cm="1" vm="1482">
        <f t="array" aca="1" ref="P305" ca="1">IFERROR(IF(T_CALC[[#This Row],[DAY]]="","",IF(AND(T_CALC[[#This Row],[DAY]]=C_N_TRADING_DAYS,$L$1&gt;C_MAX_HIST_DT),$P$1,INDEX(_xlfn.ANCHORARRAY($C$3),T_CALC[[#This Row],[DAY]]+1,6))),NA())</f>
        <v>72.52</v>
      </c>
      <c r="Q305" s="4" cm="1" vm="1478">
        <f t="array" aca="1" ref="Q305" ca="1">IFERROR(IF(T_CALC[[#This Row],[DAY]]="","",IF(AND(T_CALC[[#This Row],[DAY]]=C_N_TRADING_DAYS,$L$1&gt;C_MAX_HIST_DT),$Q$1,INDEX(_xlfn.ANCHORARRAY($C$3),T_CALC[[#This Row],[DAY]]+1,2))),NA())</f>
        <v>31511065</v>
      </c>
      <c r="R305" s="4" vm="1482">
        <f ca="1">IFERROR(IF(I_SRC="Open",T_CALC[[#This Row],[Open]],IF(I_SRC="High",T_CALC[[#This Row],[High]],IF(I_SRC="low",T_CALC[[#This Row],[Low]],IF(I_SRC="Volume",T_CALC[[#This Row],[VOLUME]],T_CALC[[#This Row],[Close]])))),"")</f>
        <v>72.52</v>
      </c>
      <c r="S305" s="4" cm="1">
        <f t="array" aca="1" ref="S305" ca="1">IF(T_CALC[[#This Row],[DAY]]="","",IF(T_CALC[[#This Row],[DAY]]&gt;=I_MA_PER,
ROUND(SUMPRODUCT(OFFSET($Y$4,0,0,I_MA_PER),OFFSET(T_CALC[[#This Row],[Value]],-(I_MA_PER-1),0,I_MA_PER))/C_DEN,2),NA()))</f>
        <v>68.77</v>
      </c>
      <c r="T305" s="4" t="str">
        <f ca="1">IF(T_CALC[[#This Row],[DAY]]="","",IF(T_CALC[[#This Row],[DAY]]&gt;=I_MA_PER,IF(AND(T_CALC[[#This Row],[Value]]&gt;T_CALC[[#This Row],[WMA]],R304&lt;=S304),"Buy",IF(AND(T_CALC[[#This Row],[Value]]&lt;T_CALC[[#This Row],[WMA]],R304&gt;=S304),"Sell","")),NA()))</f>
        <v/>
      </c>
      <c r="U305" s="4">
        <f ca="1">IFERROR(IF(T_CALC[[#This Row],[Signal]]="Buy",T_CALC[[#This Row],[Value]],-10000),-10000)</f>
        <v>-10000</v>
      </c>
      <c r="V305" s="4">
        <f ca="1">IFERROR(IF(T_CALC[[#This Row],[Signal]]="Sell",T_CALC[[#This Row],[Value]],-10000),-10000)</f>
        <v>-10000</v>
      </c>
    </row>
    <row r="306" spans="3:22" x14ac:dyDescent="0.2">
      <c r="C306" vm="1483">
        <f ca="1"/>
        <v>42893</v>
      </c>
      <c r="D306" vm="1484">
        <f ca="1"/>
        <v>22301765</v>
      </c>
      <c r="E306" vm="1485">
        <f ca="1"/>
        <v>72.635000000000005</v>
      </c>
      <c r="F306" vm="1486">
        <f ca="1"/>
        <v>72.77</v>
      </c>
      <c r="G306" vm="1487">
        <f ca="1"/>
        <v>71.95</v>
      </c>
      <c r="H306" vm="1488">
        <f ca="1"/>
        <v>72.39</v>
      </c>
      <c r="K306" s="4">
        <f ca="1">IF(ROW(T_CALC[[#This Row],[DAY]])-ROW(T_CALC[[#Headers],[DAY]])&gt;C_N_TRADING_DAYS,"",ROW(T_CALC[[#This Row],[DAY]])-ROW(T_CALC[[#Headers],[DAY]]))</f>
        <v>303</v>
      </c>
      <c r="L306" s="2" cm="1" vm="1483">
        <f t="array" aca="1" ref="L306" ca="1">IFERROR(IF(T_CALC[[#This Row],[DAY]]="","",IF(AND(T_CALC[[#This Row],[DAY]]=C_N_TRADING_DAYS,$L$1&gt;C_MAX_HIST_DT),$L$1,INDEX(_xlfn.ANCHORARRAY($C$3),T_CALC[[#This Row],[DAY]]+1,1))),NA())</f>
        <v>42893</v>
      </c>
      <c r="M306" s="4" cm="1" vm="1485">
        <f t="array" aca="1" ref="M306" ca="1">IFERROR(IF(T_CALC[[#This Row],[DAY]]="","",IF(AND(T_CALC[[#This Row],[DAY]]=C_N_TRADING_DAYS,$L$1&gt;C_MAX_HIST_DT),$M$1,INDEX(_xlfn.ANCHORARRAY($C$3),T_CALC[[#This Row],[DAY]]+1,3))),NA())</f>
        <v>72.635000000000005</v>
      </c>
      <c r="N306" s="4" cm="1" vm="1486">
        <f t="array" aca="1" ref="N306" ca="1">IFERROR(IF(T_CALC[[#This Row],[DAY]]="","",IF(AND(T_CALC[[#This Row],[DAY]]=C_N_TRADING_DAYS,$L$1&gt;C_MAX_HIST_DT),$N$1,INDEX(_xlfn.ANCHORARRAY($C$3),T_CALC[[#This Row],[DAY]]+1,4))),NA())</f>
        <v>72.77</v>
      </c>
      <c r="O306" s="4" cm="1" vm="1487">
        <f t="array" aca="1" ref="O306" ca="1">IFERROR(IF(T_CALC[[#This Row],[DAY]]="","",IF(AND(T_CALC[[#This Row],[DAY]]=C_N_TRADING_DAYS,$L$1&gt;C_MAX_HIST_DT),$O$1,INDEX(_xlfn.ANCHORARRAY($C$3),T_CALC[[#This Row],[DAY]]+1,5))),NA())</f>
        <v>71.95</v>
      </c>
      <c r="P306" s="4" cm="1" vm="1488">
        <f t="array" aca="1" ref="P306" ca="1">IFERROR(IF(T_CALC[[#This Row],[DAY]]="","",IF(AND(T_CALC[[#This Row],[DAY]]=C_N_TRADING_DAYS,$L$1&gt;C_MAX_HIST_DT),$P$1,INDEX(_xlfn.ANCHORARRAY($C$3),T_CALC[[#This Row],[DAY]]+1,6))),NA())</f>
        <v>72.39</v>
      </c>
      <c r="Q306" s="4" cm="1" vm="1484">
        <f t="array" aca="1" ref="Q306" ca="1">IFERROR(IF(T_CALC[[#This Row],[DAY]]="","",IF(AND(T_CALC[[#This Row],[DAY]]=C_N_TRADING_DAYS,$L$1&gt;C_MAX_HIST_DT),$Q$1,INDEX(_xlfn.ANCHORARRAY($C$3),T_CALC[[#This Row],[DAY]]+1,2))),NA())</f>
        <v>22301765</v>
      </c>
      <c r="R306" s="4" vm="1488">
        <f ca="1">IFERROR(IF(I_SRC="Open",T_CALC[[#This Row],[Open]],IF(I_SRC="High",T_CALC[[#This Row],[High]],IF(I_SRC="low",T_CALC[[#This Row],[Low]],IF(I_SRC="Volume",T_CALC[[#This Row],[VOLUME]],T_CALC[[#This Row],[Close]])))),"")</f>
        <v>72.39</v>
      </c>
      <c r="S306" s="4" cm="1">
        <f t="array" aca="1" ref="S306" ca="1">IF(T_CALC[[#This Row],[DAY]]="","",IF(T_CALC[[#This Row],[DAY]]&gt;=I_MA_PER,
ROUND(SUMPRODUCT(OFFSET($Y$4,0,0,I_MA_PER),OFFSET(T_CALC[[#This Row],[Value]],-(I_MA_PER-1),0,I_MA_PER))/C_DEN,2),NA()))</f>
        <v>68.95</v>
      </c>
      <c r="T306" s="4" t="str">
        <f ca="1">IF(T_CALC[[#This Row],[DAY]]="","",IF(T_CALC[[#This Row],[DAY]]&gt;=I_MA_PER,IF(AND(T_CALC[[#This Row],[Value]]&gt;T_CALC[[#This Row],[WMA]],R305&lt;=S305),"Buy",IF(AND(T_CALC[[#This Row],[Value]]&lt;T_CALC[[#This Row],[WMA]],R305&gt;=S305),"Sell","")),NA()))</f>
        <v/>
      </c>
      <c r="U306" s="4">
        <f ca="1">IFERROR(IF(T_CALC[[#This Row],[Signal]]="Buy",T_CALC[[#This Row],[Value]],-10000),-10000)</f>
        <v>-10000</v>
      </c>
      <c r="V306" s="4">
        <f ca="1">IFERROR(IF(T_CALC[[#This Row],[Signal]]="Sell",T_CALC[[#This Row],[Value]],-10000),-10000)</f>
        <v>-10000</v>
      </c>
    </row>
    <row r="307" spans="3:22" x14ac:dyDescent="0.2">
      <c r="C307" vm="1489">
        <f ca="1"/>
        <v>42894</v>
      </c>
      <c r="D307" vm="1490">
        <f ca="1"/>
        <v>24588270</v>
      </c>
      <c r="E307" vm="1491">
        <f ca="1"/>
        <v>72.510000000000005</v>
      </c>
      <c r="F307" vm="1482">
        <f ca="1"/>
        <v>72.52</v>
      </c>
      <c r="G307" vm="1492">
        <f ca="1"/>
        <v>71.5</v>
      </c>
      <c r="H307" vm="1487">
        <f ca="1"/>
        <v>71.95</v>
      </c>
      <c r="K307" s="4">
        <f ca="1">IF(ROW(T_CALC[[#This Row],[DAY]])-ROW(T_CALC[[#Headers],[DAY]])&gt;C_N_TRADING_DAYS,"",ROW(T_CALC[[#This Row],[DAY]])-ROW(T_CALC[[#Headers],[DAY]]))</f>
        <v>304</v>
      </c>
      <c r="L307" s="2" cm="1" vm="1489">
        <f t="array" aca="1" ref="L307" ca="1">IFERROR(IF(T_CALC[[#This Row],[DAY]]="","",IF(AND(T_CALC[[#This Row],[DAY]]=C_N_TRADING_DAYS,$L$1&gt;C_MAX_HIST_DT),$L$1,INDEX(_xlfn.ANCHORARRAY($C$3),T_CALC[[#This Row],[DAY]]+1,1))),NA())</f>
        <v>42894</v>
      </c>
      <c r="M307" s="4" cm="1" vm="1491">
        <f t="array" aca="1" ref="M307" ca="1">IFERROR(IF(T_CALC[[#This Row],[DAY]]="","",IF(AND(T_CALC[[#This Row],[DAY]]=C_N_TRADING_DAYS,$L$1&gt;C_MAX_HIST_DT),$M$1,INDEX(_xlfn.ANCHORARRAY($C$3),T_CALC[[#This Row],[DAY]]+1,3))),NA())</f>
        <v>72.510000000000005</v>
      </c>
      <c r="N307" s="4" cm="1" vm="1482">
        <f t="array" aca="1" ref="N307" ca="1">IFERROR(IF(T_CALC[[#This Row],[DAY]]="","",IF(AND(T_CALC[[#This Row],[DAY]]=C_N_TRADING_DAYS,$L$1&gt;C_MAX_HIST_DT),$N$1,INDEX(_xlfn.ANCHORARRAY($C$3),T_CALC[[#This Row],[DAY]]+1,4))),NA())</f>
        <v>72.52</v>
      </c>
      <c r="O307" s="4" cm="1" vm="1492">
        <f t="array" aca="1" ref="O307" ca="1">IFERROR(IF(T_CALC[[#This Row],[DAY]]="","",IF(AND(T_CALC[[#This Row],[DAY]]=C_N_TRADING_DAYS,$L$1&gt;C_MAX_HIST_DT),$O$1,INDEX(_xlfn.ANCHORARRAY($C$3),T_CALC[[#This Row],[DAY]]+1,5))),NA())</f>
        <v>71.5</v>
      </c>
      <c r="P307" s="4" cm="1" vm="1487">
        <f t="array" aca="1" ref="P307" ca="1">IFERROR(IF(T_CALC[[#This Row],[DAY]]="","",IF(AND(T_CALC[[#This Row],[DAY]]=C_N_TRADING_DAYS,$L$1&gt;C_MAX_HIST_DT),$P$1,INDEX(_xlfn.ANCHORARRAY($C$3),T_CALC[[#This Row],[DAY]]+1,6))),NA())</f>
        <v>71.95</v>
      </c>
      <c r="Q307" s="4" cm="1" vm="1490">
        <f t="array" aca="1" ref="Q307" ca="1">IFERROR(IF(T_CALC[[#This Row],[DAY]]="","",IF(AND(T_CALC[[#This Row],[DAY]]=C_N_TRADING_DAYS,$L$1&gt;C_MAX_HIST_DT),$Q$1,INDEX(_xlfn.ANCHORARRAY($C$3),T_CALC[[#This Row],[DAY]]+1,2))),NA())</f>
        <v>24588270</v>
      </c>
      <c r="R307" s="4" vm="1487">
        <f ca="1">IFERROR(IF(I_SRC="Open",T_CALC[[#This Row],[Open]],IF(I_SRC="High",T_CALC[[#This Row],[High]],IF(I_SRC="low",T_CALC[[#This Row],[Low]],IF(I_SRC="Volume",T_CALC[[#This Row],[VOLUME]],T_CALC[[#This Row],[Close]])))),"")</f>
        <v>71.95</v>
      </c>
      <c r="S307" s="4" cm="1">
        <f t="array" aca="1" ref="S307" ca="1">IF(T_CALC[[#This Row],[DAY]]="","",IF(T_CALC[[#This Row],[DAY]]&gt;=I_MA_PER,
ROUND(SUMPRODUCT(OFFSET($Y$4,0,0,I_MA_PER),OFFSET(T_CALC[[#This Row],[Value]],-(I_MA_PER-1),0,I_MA_PER))/C_DEN,2),NA()))</f>
        <v>69.11</v>
      </c>
      <c r="T307" s="4" t="str">
        <f ca="1">IF(T_CALC[[#This Row],[DAY]]="","",IF(T_CALC[[#This Row],[DAY]]&gt;=I_MA_PER,IF(AND(T_CALC[[#This Row],[Value]]&gt;T_CALC[[#This Row],[WMA]],R306&lt;=S306),"Buy",IF(AND(T_CALC[[#This Row],[Value]]&lt;T_CALC[[#This Row],[WMA]],R306&gt;=S306),"Sell","")),NA()))</f>
        <v/>
      </c>
      <c r="U307" s="4">
        <f ca="1">IFERROR(IF(T_CALC[[#This Row],[Signal]]="Buy",T_CALC[[#This Row],[Value]],-10000),-10000)</f>
        <v>-10000</v>
      </c>
      <c r="V307" s="4">
        <f ca="1">IFERROR(IF(T_CALC[[#This Row],[Signal]]="Sell",T_CALC[[#This Row],[Value]],-10000),-10000)</f>
        <v>-10000</v>
      </c>
    </row>
    <row r="308" spans="3:22" x14ac:dyDescent="0.2">
      <c r="C308" vm="1493">
        <f ca="1"/>
        <v>42895</v>
      </c>
      <c r="D308" vm="1494">
        <f ca="1"/>
        <v>49187396</v>
      </c>
      <c r="E308" vm="1495">
        <f ca="1"/>
        <v>72.034999999999997</v>
      </c>
      <c r="F308" vm="1496">
        <f ca="1"/>
        <v>72.08</v>
      </c>
      <c r="G308" vm="1497">
        <f ca="1"/>
        <v>68.59</v>
      </c>
      <c r="H308" vm="1498">
        <f ca="1"/>
        <v>70.319999999999993</v>
      </c>
      <c r="K308" s="4">
        <f ca="1">IF(ROW(T_CALC[[#This Row],[DAY]])-ROW(T_CALC[[#Headers],[DAY]])&gt;C_N_TRADING_DAYS,"",ROW(T_CALC[[#This Row],[DAY]])-ROW(T_CALC[[#Headers],[DAY]]))</f>
        <v>305</v>
      </c>
      <c r="L308" s="2" cm="1" vm="1493">
        <f t="array" aca="1" ref="L308" ca="1">IFERROR(IF(T_CALC[[#This Row],[DAY]]="","",IF(AND(T_CALC[[#This Row],[DAY]]=C_N_TRADING_DAYS,$L$1&gt;C_MAX_HIST_DT),$L$1,INDEX(_xlfn.ANCHORARRAY($C$3),T_CALC[[#This Row],[DAY]]+1,1))),NA())</f>
        <v>42895</v>
      </c>
      <c r="M308" s="4" cm="1" vm="1495">
        <f t="array" aca="1" ref="M308" ca="1">IFERROR(IF(T_CALC[[#This Row],[DAY]]="","",IF(AND(T_CALC[[#This Row],[DAY]]=C_N_TRADING_DAYS,$L$1&gt;C_MAX_HIST_DT),$M$1,INDEX(_xlfn.ANCHORARRAY($C$3),T_CALC[[#This Row],[DAY]]+1,3))),NA())</f>
        <v>72.034999999999997</v>
      </c>
      <c r="N308" s="4" cm="1" vm="1496">
        <f t="array" aca="1" ref="N308" ca="1">IFERROR(IF(T_CALC[[#This Row],[DAY]]="","",IF(AND(T_CALC[[#This Row],[DAY]]=C_N_TRADING_DAYS,$L$1&gt;C_MAX_HIST_DT),$N$1,INDEX(_xlfn.ANCHORARRAY($C$3),T_CALC[[#This Row],[DAY]]+1,4))),NA())</f>
        <v>72.08</v>
      </c>
      <c r="O308" s="4" cm="1" vm="1497">
        <f t="array" aca="1" ref="O308" ca="1">IFERROR(IF(T_CALC[[#This Row],[DAY]]="","",IF(AND(T_CALC[[#This Row],[DAY]]=C_N_TRADING_DAYS,$L$1&gt;C_MAX_HIST_DT),$O$1,INDEX(_xlfn.ANCHORARRAY($C$3),T_CALC[[#This Row],[DAY]]+1,5))),NA())</f>
        <v>68.59</v>
      </c>
      <c r="P308" s="4" cm="1" vm="1498">
        <f t="array" aca="1" ref="P308" ca="1">IFERROR(IF(T_CALC[[#This Row],[DAY]]="","",IF(AND(T_CALC[[#This Row],[DAY]]=C_N_TRADING_DAYS,$L$1&gt;C_MAX_HIST_DT),$P$1,INDEX(_xlfn.ANCHORARRAY($C$3),T_CALC[[#This Row],[DAY]]+1,6))),NA())</f>
        <v>70.319999999999993</v>
      </c>
      <c r="Q308" s="4" cm="1" vm="1494">
        <f t="array" aca="1" ref="Q308" ca="1">IFERROR(IF(T_CALC[[#This Row],[DAY]]="","",IF(AND(T_CALC[[#This Row],[DAY]]=C_N_TRADING_DAYS,$L$1&gt;C_MAX_HIST_DT),$Q$1,INDEX(_xlfn.ANCHORARRAY($C$3),T_CALC[[#This Row],[DAY]]+1,2))),NA())</f>
        <v>49187396</v>
      </c>
      <c r="R308" s="4" vm="1498">
        <f ca="1">IFERROR(IF(I_SRC="Open",T_CALC[[#This Row],[Open]],IF(I_SRC="High",T_CALC[[#This Row],[High]],IF(I_SRC="low",T_CALC[[#This Row],[Low]],IF(I_SRC="Volume",T_CALC[[#This Row],[VOLUME]],T_CALC[[#This Row],[Close]])))),"")</f>
        <v>70.319999999999993</v>
      </c>
      <c r="S308" s="4" cm="1">
        <f t="array" aca="1" ref="S308" ca="1">IF(T_CALC[[#This Row],[DAY]]="","",IF(T_CALC[[#This Row],[DAY]]&gt;=I_MA_PER,
ROUND(SUMPRODUCT(OFFSET($Y$4,0,0,I_MA_PER),OFFSET(T_CALC[[#This Row],[Value]],-(I_MA_PER-1),0,I_MA_PER))/C_DEN,2),NA()))</f>
        <v>69.2</v>
      </c>
      <c r="T308" s="4" t="str">
        <f ca="1">IF(T_CALC[[#This Row],[DAY]]="","",IF(T_CALC[[#This Row],[DAY]]&gt;=I_MA_PER,IF(AND(T_CALC[[#This Row],[Value]]&gt;T_CALC[[#This Row],[WMA]],R307&lt;=S307),"Buy",IF(AND(T_CALC[[#This Row],[Value]]&lt;T_CALC[[#This Row],[WMA]],R307&gt;=S307),"Sell","")),NA()))</f>
        <v/>
      </c>
      <c r="U308" s="4">
        <f ca="1">IFERROR(IF(T_CALC[[#This Row],[Signal]]="Buy",T_CALC[[#This Row],[Value]],-10000),-10000)</f>
        <v>-10000</v>
      </c>
      <c r="V308" s="4">
        <f ca="1">IFERROR(IF(T_CALC[[#This Row],[Signal]]="Sell",T_CALC[[#This Row],[Value]],-10000),-10000)</f>
        <v>-10000</v>
      </c>
    </row>
    <row r="309" spans="3:22" x14ac:dyDescent="0.2">
      <c r="C309" vm="1499">
        <f ca="1"/>
        <v>42898</v>
      </c>
      <c r="D309" vm="1500">
        <f ca="1"/>
        <v>47761743</v>
      </c>
      <c r="E309" vm="1501">
        <f ca="1"/>
        <v>69.25</v>
      </c>
      <c r="F309" vm="1502">
        <f ca="1"/>
        <v>69.94</v>
      </c>
      <c r="G309" vm="1419">
        <f ca="1"/>
        <v>68.13</v>
      </c>
      <c r="H309" vm="1503">
        <f ca="1"/>
        <v>69.78</v>
      </c>
      <c r="K309" s="4">
        <f ca="1">IF(ROW(T_CALC[[#This Row],[DAY]])-ROW(T_CALC[[#Headers],[DAY]])&gt;C_N_TRADING_DAYS,"",ROW(T_CALC[[#This Row],[DAY]])-ROW(T_CALC[[#Headers],[DAY]]))</f>
        <v>306</v>
      </c>
      <c r="L309" s="2" cm="1" vm="1499">
        <f t="array" aca="1" ref="L309" ca="1">IFERROR(IF(T_CALC[[#This Row],[DAY]]="","",IF(AND(T_CALC[[#This Row],[DAY]]=C_N_TRADING_DAYS,$L$1&gt;C_MAX_HIST_DT),$L$1,INDEX(_xlfn.ANCHORARRAY($C$3),T_CALC[[#This Row],[DAY]]+1,1))),NA())</f>
        <v>42898</v>
      </c>
      <c r="M309" s="4" cm="1" vm="1501">
        <f t="array" aca="1" ref="M309" ca="1">IFERROR(IF(T_CALC[[#This Row],[DAY]]="","",IF(AND(T_CALC[[#This Row],[DAY]]=C_N_TRADING_DAYS,$L$1&gt;C_MAX_HIST_DT),$M$1,INDEX(_xlfn.ANCHORARRAY($C$3),T_CALC[[#This Row],[DAY]]+1,3))),NA())</f>
        <v>69.25</v>
      </c>
      <c r="N309" s="4" cm="1" vm="1502">
        <f t="array" aca="1" ref="N309" ca="1">IFERROR(IF(T_CALC[[#This Row],[DAY]]="","",IF(AND(T_CALC[[#This Row],[DAY]]=C_N_TRADING_DAYS,$L$1&gt;C_MAX_HIST_DT),$N$1,INDEX(_xlfn.ANCHORARRAY($C$3),T_CALC[[#This Row],[DAY]]+1,4))),NA())</f>
        <v>69.94</v>
      </c>
      <c r="O309" s="4" cm="1" vm="1419">
        <f t="array" aca="1" ref="O309" ca="1">IFERROR(IF(T_CALC[[#This Row],[DAY]]="","",IF(AND(T_CALC[[#This Row],[DAY]]=C_N_TRADING_DAYS,$L$1&gt;C_MAX_HIST_DT),$O$1,INDEX(_xlfn.ANCHORARRAY($C$3),T_CALC[[#This Row],[DAY]]+1,5))),NA())</f>
        <v>68.13</v>
      </c>
      <c r="P309" s="4" cm="1" vm="1503">
        <f t="array" aca="1" ref="P309" ca="1">IFERROR(IF(T_CALC[[#This Row],[DAY]]="","",IF(AND(T_CALC[[#This Row],[DAY]]=C_N_TRADING_DAYS,$L$1&gt;C_MAX_HIST_DT),$P$1,INDEX(_xlfn.ANCHORARRAY($C$3),T_CALC[[#This Row],[DAY]]+1,6))),NA())</f>
        <v>69.78</v>
      </c>
      <c r="Q309" s="4" cm="1" vm="1500">
        <f t="array" aca="1" ref="Q309" ca="1">IFERROR(IF(T_CALC[[#This Row],[DAY]]="","",IF(AND(T_CALC[[#This Row],[DAY]]=C_N_TRADING_DAYS,$L$1&gt;C_MAX_HIST_DT),$Q$1,INDEX(_xlfn.ANCHORARRAY($C$3),T_CALC[[#This Row],[DAY]]+1,2))),NA())</f>
        <v>47761743</v>
      </c>
      <c r="R309" s="4" vm="1503">
        <f ca="1">IFERROR(IF(I_SRC="Open",T_CALC[[#This Row],[Open]],IF(I_SRC="High",T_CALC[[#This Row],[High]],IF(I_SRC="low",T_CALC[[#This Row],[Low]],IF(I_SRC="Volume",T_CALC[[#This Row],[VOLUME]],T_CALC[[#This Row],[Close]])))),"")</f>
        <v>69.78</v>
      </c>
      <c r="S309" s="4" cm="1">
        <f t="array" aca="1" ref="S309" ca="1">IF(T_CALC[[#This Row],[DAY]]="","",IF(T_CALC[[#This Row],[DAY]]&gt;=I_MA_PER,
ROUND(SUMPRODUCT(OFFSET($Y$4,0,0,I_MA_PER),OFFSET(T_CALC[[#This Row],[Value]],-(I_MA_PER-1),0,I_MA_PER))/C_DEN,2),NA()))</f>
        <v>69.260000000000005</v>
      </c>
      <c r="T309" s="4" t="str">
        <f ca="1">IF(T_CALC[[#This Row],[DAY]]="","",IF(T_CALC[[#This Row],[DAY]]&gt;=I_MA_PER,IF(AND(T_CALC[[#This Row],[Value]]&gt;T_CALC[[#This Row],[WMA]],R308&lt;=S308),"Buy",IF(AND(T_CALC[[#This Row],[Value]]&lt;T_CALC[[#This Row],[WMA]],R308&gt;=S308),"Sell","")),NA()))</f>
        <v/>
      </c>
      <c r="U309" s="4">
        <f ca="1">IFERROR(IF(T_CALC[[#This Row],[Signal]]="Buy",T_CALC[[#This Row],[Value]],-10000),-10000)</f>
        <v>-10000</v>
      </c>
      <c r="V309" s="4">
        <f ca="1">IFERROR(IF(T_CALC[[#This Row],[Signal]]="Sell",T_CALC[[#This Row],[Value]],-10000),-10000)</f>
        <v>-10000</v>
      </c>
    </row>
    <row r="310" spans="3:22" x14ac:dyDescent="0.2">
      <c r="C310" vm="1504">
        <f ca="1"/>
        <v>42899</v>
      </c>
      <c r="D310" vm="1505">
        <f ca="1"/>
        <v>25258614</v>
      </c>
      <c r="E310" vm="1506">
        <f ca="1"/>
        <v>70.02</v>
      </c>
      <c r="F310" vm="1507">
        <f ca="1"/>
        <v>70.819999999999993</v>
      </c>
      <c r="G310" vm="1448">
        <f ca="1"/>
        <v>69.959999999999994</v>
      </c>
      <c r="H310" vm="1508">
        <f ca="1"/>
        <v>70.650000000000006</v>
      </c>
      <c r="K310" s="4">
        <f ca="1">IF(ROW(T_CALC[[#This Row],[DAY]])-ROW(T_CALC[[#Headers],[DAY]])&gt;C_N_TRADING_DAYS,"",ROW(T_CALC[[#This Row],[DAY]])-ROW(T_CALC[[#Headers],[DAY]]))</f>
        <v>307</v>
      </c>
      <c r="L310" s="2" cm="1" vm="1504">
        <f t="array" aca="1" ref="L310" ca="1">IFERROR(IF(T_CALC[[#This Row],[DAY]]="","",IF(AND(T_CALC[[#This Row],[DAY]]=C_N_TRADING_DAYS,$L$1&gt;C_MAX_HIST_DT),$L$1,INDEX(_xlfn.ANCHORARRAY($C$3),T_CALC[[#This Row],[DAY]]+1,1))),NA())</f>
        <v>42899</v>
      </c>
      <c r="M310" s="4" cm="1" vm="1506">
        <f t="array" aca="1" ref="M310" ca="1">IFERROR(IF(T_CALC[[#This Row],[DAY]]="","",IF(AND(T_CALC[[#This Row],[DAY]]=C_N_TRADING_DAYS,$L$1&gt;C_MAX_HIST_DT),$M$1,INDEX(_xlfn.ANCHORARRAY($C$3),T_CALC[[#This Row],[DAY]]+1,3))),NA())</f>
        <v>70.02</v>
      </c>
      <c r="N310" s="4" cm="1" vm="1507">
        <f t="array" aca="1" ref="N310" ca="1">IFERROR(IF(T_CALC[[#This Row],[DAY]]="","",IF(AND(T_CALC[[#This Row],[DAY]]=C_N_TRADING_DAYS,$L$1&gt;C_MAX_HIST_DT),$N$1,INDEX(_xlfn.ANCHORARRAY($C$3),T_CALC[[#This Row],[DAY]]+1,4))),NA())</f>
        <v>70.819999999999993</v>
      </c>
      <c r="O310" s="4" cm="1" vm="1448">
        <f t="array" aca="1" ref="O310" ca="1">IFERROR(IF(T_CALC[[#This Row],[DAY]]="","",IF(AND(T_CALC[[#This Row],[DAY]]=C_N_TRADING_DAYS,$L$1&gt;C_MAX_HIST_DT),$O$1,INDEX(_xlfn.ANCHORARRAY($C$3),T_CALC[[#This Row],[DAY]]+1,5))),NA())</f>
        <v>69.959999999999994</v>
      </c>
      <c r="P310" s="4" cm="1" vm="1508">
        <f t="array" aca="1" ref="P310" ca="1">IFERROR(IF(T_CALC[[#This Row],[DAY]]="","",IF(AND(T_CALC[[#This Row],[DAY]]=C_N_TRADING_DAYS,$L$1&gt;C_MAX_HIST_DT),$P$1,INDEX(_xlfn.ANCHORARRAY($C$3),T_CALC[[#This Row],[DAY]]+1,6))),NA())</f>
        <v>70.650000000000006</v>
      </c>
      <c r="Q310" s="4" cm="1" vm="1505">
        <f t="array" aca="1" ref="Q310" ca="1">IFERROR(IF(T_CALC[[#This Row],[DAY]]="","",IF(AND(T_CALC[[#This Row],[DAY]]=C_N_TRADING_DAYS,$L$1&gt;C_MAX_HIST_DT),$Q$1,INDEX(_xlfn.ANCHORARRAY($C$3),T_CALC[[#This Row],[DAY]]+1,2))),NA())</f>
        <v>25258614</v>
      </c>
      <c r="R310" s="4" vm="1508">
        <f ca="1">IFERROR(IF(I_SRC="Open",T_CALC[[#This Row],[Open]],IF(I_SRC="High",T_CALC[[#This Row],[High]],IF(I_SRC="low",T_CALC[[#This Row],[Low]],IF(I_SRC="Volume",T_CALC[[#This Row],[VOLUME]],T_CALC[[#This Row],[Close]])))),"")</f>
        <v>70.650000000000006</v>
      </c>
      <c r="S310" s="4" cm="1">
        <f t="array" aca="1" ref="S310" ca="1">IF(T_CALC[[#This Row],[DAY]]="","",IF(T_CALC[[#This Row],[DAY]]&gt;=I_MA_PER,
ROUND(SUMPRODUCT(OFFSET($Y$4,0,0,I_MA_PER),OFFSET(T_CALC[[#This Row],[Value]],-(I_MA_PER-1),0,I_MA_PER))/C_DEN,2),NA()))</f>
        <v>69.36</v>
      </c>
      <c r="T310" s="4" t="str">
        <f ca="1">IF(T_CALC[[#This Row],[DAY]]="","",IF(T_CALC[[#This Row],[DAY]]&gt;=I_MA_PER,IF(AND(T_CALC[[#This Row],[Value]]&gt;T_CALC[[#This Row],[WMA]],R309&lt;=S309),"Buy",IF(AND(T_CALC[[#This Row],[Value]]&lt;T_CALC[[#This Row],[WMA]],R309&gt;=S309),"Sell","")),NA()))</f>
        <v/>
      </c>
      <c r="U310" s="4">
        <f ca="1">IFERROR(IF(T_CALC[[#This Row],[Signal]]="Buy",T_CALC[[#This Row],[Value]],-10000),-10000)</f>
        <v>-10000</v>
      </c>
      <c r="V310" s="4">
        <f ca="1">IFERROR(IF(T_CALC[[#This Row],[Signal]]="Sell",T_CALC[[#This Row],[Value]],-10000),-10000)</f>
        <v>-10000</v>
      </c>
    </row>
    <row r="311" spans="3:22" x14ac:dyDescent="0.2">
      <c r="C311" vm="1509">
        <f ca="1"/>
        <v>42900</v>
      </c>
      <c r="D311" vm="1510">
        <f ca="1"/>
        <v>25510685</v>
      </c>
      <c r="E311" vm="1511">
        <f ca="1"/>
        <v>70.91</v>
      </c>
      <c r="F311" vm="1512">
        <f ca="1"/>
        <v>71.099999999999994</v>
      </c>
      <c r="G311" vm="1513">
        <f ca="1"/>
        <v>69.430000000000007</v>
      </c>
      <c r="H311" vm="1514">
        <f ca="1"/>
        <v>70.27</v>
      </c>
      <c r="K311" s="4">
        <f ca="1">IF(ROW(T_CALC[[#This Row],[DAY]])-ROW(T_CALC[[#Headers],[DAY]])&gt;C_N_TRADING_DAYS,"",ROW(T_CALC[[#This Row],[DAY]])-ROW(T_CALC[[#Headers],[DAY]]))</f>
        <v>308</v>
      </c>
      <c r="L311" s="2" cm="1" vm="1509">
        <f t="array" aca="1" ref="L311" ca="1">IFERROR(IF(T_CALC[[#This Row],[DAY]]="","",IF(AND(T_CALC[[#This Row],[DAY]]=C_N_TRADING_DAYS,$L$1&gt;C_MAX_HIST_DT),$L$1,INDEX(_xlfn.ANCHORARRAY($C$3),T_CALC[[#This Row],[DAY]]+1,1))),NA())</f>
        <v>42900</v>
      </c>
      <c r="M311" s="4" cm="1" vm="1511">
        <f t="array" aca="1" ref="M311" ca="1">IFERROR(IF(T_CALC[[#This Row],[DAY]]="","",IF(AND(T_CALC[[#This Row],[DAY]]=C_N_TRADING_DAYS,$L$1&gt;C_MAX_HIST_DT),$M$1,INDEX(_xlfn.ANCHORARRAY($C$3),T_CALC[[#This Row],[DAY]]+1,3))),NA())</f>
        <v>70.91</v>
      </c>
      <c r="N311" s="4" cm="1" vm="1512">
        <f t="array" aca="1" ref="N311" ca="1">IFERROR(IF(T_CALC[[#This Row],[DAY]]="","",IF(AND(T_CALC[[#This Row],[DAY]]=C_N_TRADING_DAYS,$L$1&gt;C_MAX_HIST_DT),$N$1,INDEX(_xlfn.ANCHORARRAY($C$3),T_CALC[[#This Row],[DAY]]+1,4))),NA())</f>
        <v>71.099999999999994</v>
      </c>
      <c r="O311" s="4" cm="1" vm="1513">
        <f t="array" aca="1" ref="O311" ca="1">IFERROR(IF(T_CALC[[#This Row],[DAY]]="","",IF(AND(T_CALC[[#This Row],[DAY]]=C_N_TRADING_DAYS,$L$1&gt;C_MAX_HIST_DT),$O$1,INDEX(_xlfn.ANCHORARRAY($C$3),T_CALC[[#This Row],[DAY]]+1,5))),NA())</f>
        <v>69.430000000000007</v>
      </c>
      <c r="P311" s="4" cm="1" vm="1514">
        <f t="array" aca="1" ref="P311" ca="1">IFERROR(IF(T_CALC[[#This Row],[DAY]]="","",IF(AND(T_CALC[[#This Row],[DAY]]=C_N_TRADING_DAYS,$L$1&gt;C_MAX_HIST_DT),$P$1,INDEX(_xlfn.ANCHORARRAY($C$3),T_CALC[[#This Row],[DAY]]+1,6))),NA())</f>
        <v>70.27</v>
      </c>
      <c r="Q311" s="4" cm="1" vm="1510">
        <f t="array" aca="1" ref="Q311" ca="1">IFERROR(IF(T_CALC[[#This Row],[DAY]]="","",IF(AND(T_CALC[[#This Row],[DAY]]=C_N_TRADING_DAYS,$L$1&gt;C_MAX_HIST_DT),$Q$1,INDEX(_xlfn.ANCHORARRAY($C$3),T_CALC[[#This Row],[DAY]]+1,2))),NA())</f>
        <v>25510685</v>
      </c>
      <c r="R311" s="4" vm="1514">
        <f ca="1">IFERROR(IF(I_SRC="Open",T_CALC[[#This Row],[Open]],IF(I_SRC="High",T_CALC[[#This Row],[High]],IF(I_SRC="low",T_CALC[[#This Row],[Low]],IF(I_SRC="Volume",T_CALC[[#This Row],[VOLUME]],T_CALC[[#This Row],[Close]])))),"")</f>
        <v>70.27</v>
      </c>
      <c r="S311" s="4" cm="1">
        <f t="array" aca="1" ref="S311" ca="1">IF(T_CALC[[#This Row],[DAY]]="","",IF(T_CALC[[#This Row],[DAY]]&gt;=I_MA_PER,
ROUND(SUMPRODUCT(OFFSET($Y$4,0,0,I_MA_PER),OFFSET(T_CALC[[#This Row],[Value]],-(I_MA_PER-1),0,I_MA_PER))/C_DEN,2),NA()))</f>
        <v>69.44</v>
      </c>
      <c r="T311" s="4" t="str">
        <f ca="1">IF(T_CALC[[#This Row],[DAY]]="","",IF(T_CALC[[#This Row],[DAY]]&gt;=I_MA_PER,IF(AND(T_CALC[[#This Row],[Value]]&gt;T_CALC[[#This Row],[WMA]],R310&lt;=S310),"Buy",IF(AND(T_CALC[[#This Row],[Value]]&lt;T_CALC[[#This Row],[WMA]],R310&gt;=S310),"Sell","")),NA()))</f>
        <v/>
      </c>
      <c r="U311" s="4">
        <f ca="1">IFERROR(IF(T_CALC[[#This Row],[Signal]]="Buy",T_CALC[[#This Row],[Value]],-10000),-10000)</f>
        <v>-10000</v>
      </c>
      <c r="V311" s="4">
        <f ca="1">IFERROR(IF(T_CALC[[#This Row],[Signal]]="Sell",T_CALC[[#This Row],[Value]],-10000),-10000)</f>
        <v>-10000</v>
      </c>
    </row>
    <row r="312" spans="3:22" x14ac:dyDescent="0.2">
      <c r="C312" vm="1515">
        <f ca="1"/>
        <v>42901</v>
      </c>
      <c r="D312" vm="1516">
        <f ca="1"/>
        <v>26068709</v>
      </c>
      <c r="E312" vm="1517">
        <f ca="1"/>
        <v>69.27</v>
      </c>
      <c r="F312" vm="1518">
        <f ca="1"/>
        <v>70.209999999999994</v>
      </c>
      <c r="G312" vm="1519">
        <f ca="1"/>
        <v>68.8</v>
      </c>
      <c r="H312" vm="1520">
        <f ca="1"/>
        <v>69.900000000000006</v>
      </c>
      <c r="K312" s="4">
        <f ca="1">IF(ROW(T_CALC[[#This Row],[DAY]])-ROW(T_CALC[[#Headers],[DAY]])&gt;C_N_TRADING_DAYS,"",ROW(T_CALC[[#This Row],[DAY]])-ROW(T_CALC[[#Headers],[DAY]]))</f>
        <v>309</v>
      </c>
      <c r="L312" s="2" cm="1" vm="1515">
        <f t="array" aca="1" ref="L312" ca="1">IFERROR(IF(T_CALC[[#This Row],[DAY]]="","",IF(AND(T_CALC[[#This Row],[DAY]]=C_N_TRADING_DAYS,$L$1&gt;C_MAX_HIST_DT),$L$1,INDEX(_xlfn.ANCHORARRAY($C$3),T_CALC[[#This Row],[DAY]]+1,1))),NA())</f>
        <v>42901</v>
      </c>
      <c r="M312" s="4" cm="1" vm="1517">
        <f t="array" aca="1" ref="M312" ca="1">IFERROR(IF(T_CALC[[#This Row],[DAY]]="","",IF(AND(T_CALC[[#This Row],[DAY]]=C_N_TRADING_DAYS,$L$1&gt;C_MAX_HIST_DT),$M$1,INDEX(_xlfn.ANCHORARRAY($C$3),T_CALC[[#This Row],[DAY]]+1,3))),NA())</f>
        <v>69.27</v>
      </c>
      <c r="N312" s="4" cm="1" vm="1518">
        <f t="array" aca="1" ref="N312" ca="1">IFERROR(IF(T_CALC[[#This Row],[DAY]]="","",IF(AND(T_CALC[[#This Row],[DAY]]=C_N_TRADING_DAYS,$L$1&gt;C_MAX_HIST_DT),$N$1,INDEX(_xlfn.ANCHORARRAY($C$3),T_CALC[[#This Row],[DAY]]+1,4))),NA())</f>
        <v>70.209999999999994</v>
      </c>
      <c r="O312" s="4" cm="1" vm="1519">
        <f t="array" aca="1" ref="O312" ca="1">IFERROR(IF(T_CALC[[#This Row],[DAY]]="","",IF(AND(T_CALC[[#This Row],[DAY]]=C_N_TRADING_DAYS,$L$1&gt;C_MAX_HIST_DT),$O$1,INDEX(_xlfn.ANCHORARRAY($C$3),T_CALC[[#This Row],[DAY]]+1,5))),NA())</f>
        <v>68.8</v>
      </c>
      <c r="P312" s="4" cm="1" vm="1520">
        <f t="array" aca="1" ref="P312" ca="1">IFERROR(IF(T_CALC[[#This Row],[DAY]]="","",IF(AND(T_CALC[[#This Row],[DAY]]=C_N_TRADING_DAYS,$L$1&gt;C_MAX_HIST_DT),$P$1,INDEX(_xlfn.ANCHORARRAY($C$3),T_CALC[[#This Row],[DAY]]+1,6))),NA())</f>
        <v>69.900000000000006</v>
      </c>
      <c r="Q312" s="4" cm="1" vm="1516">
        <f t="array" aca="1" ref="Q312" ca="1">IFERROR(IF(T_CALC[[#This Row],[DAY]]="","",IF(AND(T_CALC[[#This Row],[DAY]]=C_N_TRADING_DAYS,$L$1&gt;C_MAX_HIST_DT),$Q$1,INDEX(_xlfn.ANCHORARRAY($C$3),T_CALC[[#This Row],[DAY]]+1,2))),NA())</f>
        <v>26068709</v>
      </c>
      <c r="R312" s="4" vm="1520">
        <f ca="1">IFERROR(IF(I_SRC="Open",T_CALC[[#This Row],[Open]],IF(I_SRC="High",T_CALC[[#This Row],[High]],IF(I_SRC="low",T_CALC[[#This Row],[Low]],IF(I_SRC="Volume",T_CALC[[#This Row],[VOLUME]],T_CALC[[#This Row],[Close]])))),"")</f>
        <v>69.900000000000006</v>
      </c>
      <c r="S312" s="4" cm="1">
        <f t="array" aca="1" ref="S312" ca="1">IF(T_CALC[[#This Row],[DAY]]="","",IF(T_CALC[[#This Row],[DAY]]&gt;=I_MA_PER,
ROUND(SUMPRODUCT(OFFSET($Y$4,0,0,I_MA_PER),OFFSET(T_CALC[[#This Row],[Value]],-(I_MA_PER-1),0,I_MA_PER))/C_DEN,2),NA()))</f>
        <v>69.489999999999995</v>
      </c>
      <c r="T312" s="4" t="str">
        <f ca="1">IF(T_CALC[[#This Row],[DAY]]="","",IF(T_CALC[[#This Row],[DAY]]&gt;=I_MA_PER,IF(AND(T_CALC[[#This Row],[Value]]&gt;T_CALC[[#This Row],[WMA]],R311&lt;=S311),"Buy",IF(AND(T_CALC[[#This Row],[Value]]&lt;T_CALC[[#This Row],[WMA]],R311&gt;=S311),"Sell","")),NA()))</f>
        <v/>
      </c>
      <c r="U312" s="4">
        <f ca="1">IFERROR(IF(T_CALC[[#This Row],[Signal]]="Buy",T_CALC[[#This Row],[Value]],-10000),-10000)</f>
        <v>-10000</v>
      </c>
      <c r="V312" s="4">
        <f ca="1">IFERROR(IF(T_CALC[[#This Row],[Signal]]="Sell",T_CALC[[#This Row],[Value]],-10000),-10000)</f>
        <v>-10000</v>
      </c>
    </row>
    <row r="313" spans="3:22" x14ac:dyDescent="0.2">
      <c r="C313" vm="1521">
        <f ca="1"/>
        <v>42902</v>
      </c>
      <c r="D313" vm="1522">
        <f ca="1"/>
        <v>48345085</v>
      </c>
      <c r="E313" vm="1523">
        <f ca="1"/>
        <v>69.73</v>
      </c>
      <c r="F313" vm="1524">
        <f ca="1"/>
        <v>70.025199999999998</v>
      </c>
      <c r="G313" vm="1525">
        <f ca="1"/>
        <v>69.22</v>
      </c>
      <c r="H313" vm="1526">
        <f ca="1"/>
        <v>70</v>
      </c>
      <c r="K313" s="4">
        <f ca="1">IF(ROW(T_CALC[[#This Row],[DAY]])-ROW(T_CALC[[#Headers],[DAY]])&gt;C_N_TRADING_DAYS,"",ROW(T_CALC[[#This Row],[DAY]])-ROW(T_CALC[[#Headers],[DAY]]))</f>
        <v>310</v>
      </c>
      <c r="L313" s="2" cm="1" vm="1521">
        <f t="array" aca="1" ref="L313" ca="1">IFERROR(IF(T_CALC[[#This Row],[DAY]]="","",IF(AND(T_CALC[[#This Row],[DAY]]=C_N_TRADING_DAYS,$L$1&gt;C_MAX_HIST_DT),$L$1,INDEX(_xlfn.ANCHORARRAY($C$3),T_CALC[[#This Row],[DAY]]+1,1))),NA())</f>
        <v>42902</v>
      </c>
      <c r="M313" s="4" cm="1" vm="1523">
        <f t="array" aca="1" ref="M313" ca="1">IFERROR(IF(T_CALC[[#This Row],[DAY]]="","",IF(AND(T_CALC[[#This Row],[DAY]]=C_N_TRADING_DAYS,$L$1&gt;C_MAX_HIST_DT),$M$1,INDEX(_xlfn.ANCHORARRAY($C$3),T_CALC[[#This Row],[DAY]]+1,3))),NA())</f>
        <v>69.73</v>
      </c>
      <c r="N313" s="4" cm="1" vm="1524">
        <f t="array" aca="1" ref="N313" ca="1">IFERROR(IF(T_CALC[[#This Row],[DAY]]="","",IF(AND(T_CALC[[#This Row],[DAY]]=C_N_TRADING_DAYS,$L$1&gt;C_MAX_HIST_DT),$N$1,INDEX(_xlfn.ANCHORARRAY($C$3),T_CALC[[#This Row],[DAY]]+1,4))),NA())</f>
        <v>70.025199999999998</v>
      </c>
      <c r="O313" s="4" cm="1" vm="1525">
        <f t="array" aca="1" ref="O313" ca="1">IFERROR(IF(T_CALC[[#This Row],[DAY]]="","",IF(AND(T_CALC[[#This Row],[DAY]]=C_N_TRADING_DAYS,$L$1&gt;C_MAX_HIST_DT),$O$1,INDEX(_xlfn.ANCHORARRAY($C$3),T_CALC[[#This Row],[DAY]]+1,5))),NA())</f>
        <v>69.22</v>
      </c>
      <c r="P313" s="4" cm="1" vm="1526">
        <f t="array" aca="1" ref="P313" ca="1">IFERROR(IF(T_CALC[[#This Row],[DAY]]="","",IF(AND(T_CALC[[#This Row],[DAY]]=C_N_TRADING_DAYS,$L$1&gt;C_MAX_HIST_DT),$P$1,INDEX(_xlfn.ANCHORARRAY($C$3),T_CALC[[#This Row],[DAY]]+1,6))),NA())</f>
        <v>70</v>
      </c>
      <c r="Q313" s="4" cm="1" vm="1522">
        <f t="array" aca="1" ref="Q313" ca="1">IFERROR(IF(T_CALC[[#This Row],[DAY]]="","",IF(AND(T_CALC[[#This Row],[DAY]]=C_N_TRADING_DAYS,$L$1&gt;C_MAX_HIST_DT),$Q$1,INDEX(_xlfn.ANCHORARRAY($C$3),T_CALC[[#This Row],[DAY]]+1,2))),NA())</f>
        <v>48345085</v>
      </c>
      <c r="R313" s="4" vm="1526">
        <f ca="1">IFERROR(IF(I_SRC="Open",T_CALC[[#This Row],[Open]],IF(I_SRC="High",T_CALC[[#This Row],[High]],IF(I_SRC="low",T_CALC[[#This Row],[Low]],IF(I_SRC="Volume",T_CALC[[#This Row],[VOLUME]],T_CALC[[#This Row],[Close]])))),"")</f>
        <v>70</v>
      </c>
      <c r="S313" s="4" cm="1">
        <f t="array" aca="1" ref="S313" ca="1">IF(T_CALC[[#This Row],[DAY]]="","",IF(T_CALC[[#This Row],[DAY]]&gt;=I_MA_PER,
ROUND(SUMPRODUCT(OFFSET($Y$4,0,0,I_MA_PER),OFFSET(T_CALC[[#This Row],[Value]],-(I_MA_PER-1),0,I_MA_PER))/C_DEN,2),NA()))</f>
        <v>69.55</v>
      </c>
      <c r="T313" s="4" t="str">
        <f ca="1">IF(T_CALC[[#This Row],[DAY]]="","",IF(T_CALC[[#This Row],[DAY]]&gt;=I_MA_PER,IF(AND(T_CALC[[#This Row],[Value]]&gt;T_CALC[[#This Row],[WMA]],R312&lt;=S312),"Buy",IF(AND(T_CALC[[#This Row],[Value]]&lt;T_CALC[[#This Row],[WMA]],R312&gt;=S312),"Sell","")),NA()))</f>
        <v/>
      </c>
      <c r="U313" s="4">
        <f ca="1">IFERROR(IF(T_CALC[[#This Row],[Signal]]="Buy",T_CALC[[#This Row],[Value]],-10000),-10000)</f>
        <v>-10000</v>
      </c>
      <c r="V313" s="4">
        <f ca="1">IFERROR(IF(T_CALC[[#This Row],[Signal]]="Sell",T_CALC[[#This Row],[Value]],-10000),-10000)</f>
        <v>-10000</v>
      </c>
    </row>
    <row r="314" spans="3:22" x14ac:dyDescent="0.2">
      <c r="C314" vm="1527">
        <f ca="1"/>
        <v>42905</v>
      </c>
      <c r="D314" vm="1528">
        <f ca="1"/>
        <v>23798268</v>
      </c>
      <c r="E314" vm="1529">
        <f ca="1"/>
        <v>70.5</v>
      </c>
      <c r="F314" vm="1530">
        <f ca="1"/>
        <v>70.944999999999993</v>
      </c>
      <c r="G314" vm="1531">
        <f ca="1"/>
        <v>70.349999999999994</v>
      </c>
      <c r="H314" vm="1532">
        <f ca="1"/>
        <v>70.87</v>
      </c>
      <c r="K314" s="4">
        <f ca="1">IF(ROW(T_CALC[[#This Row],[DAY]])-ROW(T_CALC[[#Headers],[DAY]])&gt;C_N_TRADING_DAYS,"",ROW(T_CALC[[#This Row],[DAY]])-ROW(T_CALC[[#Headers],[DAY]]))</f>
        <v>311</v>
      </c>
      <c r="L314" s="2" cm="1" vm="1527">
        <f t="array" aca="1" ref="L314" ca="1">IFERROR(IF(T_CALC[[#This Row],[DAY]]="","",IF(AND(T_CALC[[#This Row],[DAY]]=C_N_TRADING_DAYS,$L$1&gt;C_MAX_HIST_DT),$L$1,INDEX(_xlfn.ANCHORARRAY($C$3),T_CALC[[#This Row],[DAY]]+1,1))),NA())</f>
        <v>42905</v>
      </c>
      <c r="M314" s="4" cm="1" vm="1529">
        <f t="array" aca="1" ref="M314" ca="1">IFERROR(IF(T_CALC[[#This Row],[DAY]]="","",IF(AND(T_CALC[[#This Row],[DAY]]=C_N_TRADING_DAYS,$L$1&gt;C_MAX_HIST_DT),$M$1,INDEX(_xlfn.ANCHORARRAY($C$3),T_CALC[[#This Row],[DAY]]+1,3))),NA())</f>
        <v>70.5</v>
      </c>
      <c r="N314" s="4" cm="1" vm="1530">
        <f t="array" aca="1" ref="N314" ca="1">IFERROR(IF(T_CALC[[#This Row],[DAY]]="","",IF(AND(T_CALC[[#This Row],[DAY]]=C_N_TRADING_DAYS,$L$1&gt;C_MAX_HIST_DT),$N$1,INDEX(_xlfn.ANCHORARRAY($C$3),T_CALC[[#This Row],[DAY]]+1,4))),NA())</f>
        <v>70.944999999999993</v>
      </c>
      <c r="O314" s="4" cm="1" vm="1531">
        <f t="array" aca="1" ref="O314" ca="1">IFERROR(IF(T_CALC[[#This Row],[DAY]]="","",IF(AND(T_CALC[[#This Row],[DAY]]=C_N_TRADING_DAYS,$L$1&gt;C_MAX_HIST_DT),$O$1,INDEX(_xlfn.ANCHORARRAY($C$3),T_CALC[[#This Row],[DAY]]+1,5))),NA())</f>
        <v>70.349999999999994</v>
      </c>
      <c r="P314" s="4" cm="1" vm="1532">
        <f t="array" aca="1" ref="P314" ca="1">IFERROR(IF(T_CALC[[#This Row],[DAY]]="","",IF(AND(T_CALC[[#This Row],[DAY]]=C_N_TRADING_DAYS,$L$1&gt;C_MAX_HIST_DT),$P$1,INDEX(_xlfn.ANCHORARRAY($C$3),T_CALC[[#This Row],[DAY]]+1,6))),NA())</f>
        <v>70.87</v>
      </c>
      <c r="Q314" s="4" cm="1" vm="1528">
        <f t="array" aca="1" ref="Q314" ca="1">IFERROR(IF(T_CALC[[#This Row],[DAY]]="","",IF(AND(T_CALC[[#This Row],[DAY]]=C_N_TRADING_DAYS,$L$1&gt;C_MAX_HIST_DT),$Q$1,INDEX(_xlfn.ANCHORARRAY($C$3),T_CALC[[#This Row],[DAY]]+1,2))),NA())</f>
        <v>23798268</v>
      </c>
      <c r="R314" s="4" vm="1532">
        <f ca="1">IFERROR(IF(I_SRC="Open",T_CALC[[#This Row],[Open]],IF(I_SRC="High",T_CALC[[#This Row],[High]],IF(I_SRC="low",T_CALC[[#This Row],[Low]],IF(I_SRC="Volume",T_CALC[[#This Row],[VOLUME]],T_CALC[[#This Row],[Close]])))),"")</f>
        <v>70.87</v>
      </c>
      <c r="S314" s="4" cm="1">
        <f t="array" aca="1" ref="S314" ca="1">IF(T_CALC[[#This Row],[DAY]]="","",IF(T_CALC[[#This Row],[DAY]]&gt;=I_MA_PER,
ROUND(SUMPRODUCT(OFFSET($Y$4,0,0,I_MA_PER),OFFSET(T_CALC[[#This Row],[Value]],-(I_MA_PER-1),0,I_MA_PER))/C_DEN,2),NA()))</f>
        <v>69.64</v>
      </c>
      <c r="T314" s="4" t="str">
        <f ca="1">IF(T_CALC[[#This Row],[DAY]]="","",IF(T_CALC[[#This Row],[DAY]]&gt;=I_MA_PER,IF(AND(T_CALC[[#This Row],[Value]]&gt;T_CALC[[#This Row],[WMA]],R313&lt;=S313),"Buy",IF(AND(T_CALC[[#This Row],[Value]]&lt;T_CALC[[#This Row],[WMA]],R313&gt;=S313),"Sell","")),NA()))</f>
        <v/>
      </c>
      <c r="U314" s="4">
        <f ca="1">IFERROR(IF(T_CALC[[#This Row],[Signal]]="Buy",T_CALC[[#This Row],[Value]],-10000),-10000)</f>
        <v>-10000</v>
      </c>
      <c r="V314" s="4">
        <f ca="1">IFERROR(IF(T_CALC[[#This Row],[Signal]]="Sell",T_CALC[[#This Row],[Value]],-10000),-10000)</f>
        <v>-10000</v>
      </c>
    </row>
    <row r="315" spans="3:22" x14ac:dyDescent="0.2">
      <c r="C315" vm="1533">
        <f ca="1"/>
        <v>42906</v>
      </c>
      <c r="D315" vm="1534">
        <f ca="1"/>
        <v>21512231</v>
      </c>
      <c r="E315" vm="1507">
        <f ca="1"/>
        <v>70.819999999999993</v>
      </c>
      <c r="F315" vm="1532">
        <f ca="1"/>
        <v>70.87</v>
      </c>
      <c r="G315" vm="1535">
        <f ca="1"/>
        <v>69.87</v>
      </c>
      <c r="H315" vm="1536">
        <f ca="1"/>
        <v>69.91</v>
      </c>
      <c r="K315" s="4">
        <f ca="1">IF(ROW(T_CALC[[#This Row],[DAY]])-ROW(T_CALC[[#Headers],[DAY]])&gt;C_N_TRADING_DAYS,"",ROW(T_CALC[[#This Row],[DAY]])-ROW(T_CALC[[#Headers],[DAY]]))</f>
        <v>312</v>
      </c>
      <c r="L315" s="2" cm="1" vm="1533">
        <f t="array" aca="1" ref="L315" ca="1">IFERROR(IF(T_CALC[[#This Row],[DAY]]="","",IF(AND(T_CALC[[#This Row],[DAY]]=C_N_TRADING_DAYS,$L$1&gt;C_MAX_HIST_DT),$L$1,INDEX(_xlfn.ANCHORARRAY($C$3),T_CALC[[#This Row],[DAY]]+1,1))),NA())</f>
        <v>42906</v>
      </c>
      <c r="M315" s="4" cm="1" vm="1507">
        <f t="array" aca="1" ref="M315" ca="1">IFERROR(IF(T_CALC[[#This Row],[DAY]]="","",IF(AND(T_CALC[[#This Row],[DAY]]=C_N_TRADING_DAYS,$L$1&gt;C_MAX_HIST_DT),$M$1,INDEX(_xlfn.ANCHORARRAY($C$3),T_CALC[[#This Row],[DAY]]+1,3))),NA())</f>
        <v>70.819999999999993</v>
      </c>
      <c r="N315" s="4" cm="1" vm="1532">
        <f t="array" aca="1" ref="N315" ca="1">IFERROR(IF(T_CALC[[#This Row],[DAY]]="","",IF(AND(T_CALC[[#This Row],[DAY]]=C_N_TRADING_DAYS,$L$1&gt;C_MAX_HIST_DT),$N$1,INDEX(_xlfn.ANCHORARRAY($C$3),T_CALC[[#This Row],[DAY]]+1,4))),NA())</f>
        <v>70.87</v>
      </c>
      <c r="O315" s="4" cm="1" vm="1535">
        <f t="array" aca="1" ref="O315" ca="1">IFERROR(IF(T_CALC[[#This Row],[DAY]]="","",IF(AND(T_CALC[[#This Row],[DAY]]=C_N_TRADING_DAYS,$L$1&gt;C_MAX_HIST_DT),$O$1,INDEX(_xlfn.ANCHORARRAY($C$3),T_CALC[[#This Row],[DAY]]+1,5))),NA())</f>
        <v>69.87</v>
      </c>
      <c r="P315" s="4" cm="1" vm="1536">
        <f t="array" aca="1" ref="P315" ca="1">IFERROR(IF(T_CALC[[#This Row],[DAY]]="","",IF(AND(T_CALC[[#This Row],[DAY]]=C_N_TRADING_DAYS,$L$1&gt;C_MAX_HIST_DT),$P$1,INDEX(_xlfn.ANCHORARRAY($C$3),T_CALC[[#This Row],[DAY]]+1,6))),NA())</f>
        <v>69.91</v>
      </c>
      <c r="Q315" s="4" cm="1" vm="1534">
        <f t="array" aca="1" ref="Q315" ca="1">IFERROR(IF(T_CALC[[#This Row],[DAY]]="","",IF(AND(T_CALC[[#This Row],[DAY]]=C_N_TRADING_DAYS,$L$1&gt;C_MAX_HIST_DT),$Q$1,INDEX(_xlfn.ANCHORARRAY($C$3),T_CALC[[#This Row],[DAY]]+1,2))),NA())</f>
        <v>21512231</v>
      </c>
      <c r="R315" s="4" vm="1536">
        <f ca="1">IFERROR(IF(I_SRC="Open",T_CALC[[#This Row],[Open]],IF(I_SRC="High",T_CALC[[#This Row],[High]],IF(I_SRC="low",T_CALC[[#This Row],[Low]],IF(I_SRC="Volume",T_CALC[[#This Row],[VOLUME]],T_CALC[[#This Row],[Close]])))),"")</f>
        <v>69.91</v>
      </c>
      <c r="S315" s="4" cm="1">
        <f t="array" aca="1" ref="S315" ca="1">IF(T_CALC[[#This Row],[DAY]]="","",IF(T_CALC[[#This Row],[DAY]]&gt;=I_MA_PER,
ROUND(SUMPRODUCT(OFFSET($Y$4,0,0,I_MA_PER),OFFSET(T_CALC[[#This Row],[Value]],-(I_MA_PER-1),0,I_MA_PER))/C_DEN,2),NA()))</f>
        <v>69.69</v>
      </c>
      <c r="T315" s="4" t="str">
        <f ca="1">IF(T_CALC[[#This Row],[DAY]]="","",IF(T_CALC[[#This Row],[DAY]]&gt;=I_MA_PER,IF(AND(T_CALC[[#This Row],[Value]]&gt;T_CALC[[#This Row],[WMA]],R314&lt;=S314),"Buy",IF(AND(T_CALC[[#This Row],[Value]]&lt;T_CALC[[#This Row],[WMA]],R314&gt;=S314),"Sell","")),NA()))</f>
        <v/>
      </c>
      <c r="U315" s="4">
        <f ca="1">IFERROR(IF(T_CALC[[#This Row],[Signal]]="Buy",T_CALC[[#This Row],[Value]],-10000),-10000)</f>
        <v>-10000</v>
      </c>
      <c r="V315" s="4">
        <f ca="1">IFERROR(IF(T_CALC[[#This Row],[Signal]]="Sell",T_CALC[[#This Row],[Value]],-10000),-10000)</f>
        <v>-10000</v>
      </c>
    </row>
    <row r="316" spans="3:22" x14ac:dyDescent="0.2">
      <c r="C316" vm="1537">
        <f ca="1"/>
        <v>42907</v>
      </c>
      <c r="D316" vm="1538">
        <f ca="1"/>
        <v>19891051</v>
      </c>
      <c r="E316" vm="1518">
        <f ca="1"/>
        <v>70.209999999999994</v>
      </c>
      <c r="F316" vm="1539">
        <f ca="1"/>
        <v>70.62</v>
      </c>
      <c r="G316" vm="1502">
        <f ca="1"/>
        <v>69.94</v>
      </c>
      <c r="H316" vm="1514">
        <f ca="1"/>
        <v>70.27</v>
      </c>
      <c r="K316" s="4">
        <f ca="1">IF(ROW(T_CALC[[#This Row],[DAY]])-ROW(T_CALC[[#Headers],[DAY]])&gt;C_N_TRADING_DAYS,"",ROW(T_CALC[[#This Row],[DAY]])-ROW(T_CALC[[#Headers],[DAY]]))</f>
        <v>313</v>
      </c>
      <c r="L316" s="2" cm="1" vm="1537">
        <f t="array" aca="1" ref="L316" ca="1">IFERROR(IF(T_CALC[[#This Row],[DAY]]="","",IF(AND(T_CALC[[#This Row],[DAY]]=C_N_TRADING_DAYS,$L$1&gt;C_MAX_HIST_DT),$L$1,INDEX(_xlfn.ANCHORARRAY($C$3),T_CALC[[#This Row],[DAY]]+1,1))),NA())</f>
        <v>42907</v>
      </c>
      <c r="M316" s="4" cm="1" vm="1518">
        <f t="array" aca="1" ref="M316" ca="1">IFERROR(IF(T_CALC[[#This Row],[DAY]]="","",IF(AND(T_CALC[[#This Row],[DAY]]=C_N_TRADING_DAYS,$L$1&gt;C_MAX_HIST_DT),$M$1,INDEX(_xlfn.ANCHORARRAY($C$3),T_CALC[[#This Row],[DAY]]+1,3))),NA())</f>
        <v>70.209999999999994</v>
      </c>
      <c r="N316" s="4" cm="1" vm="1539">
        <f t="array" aca="1" ref="N316" ca="1">IFERROR(IF(T_CALC[[#This Row],[DAY]]="","",IF(AND(T_CALC[[#This Row],[DAY]]=C_N_TRADING_DAYS,$L$1&gt;C_MAX_HIST_DT),$N$1,INDEX(_xlfn.ANCHORARRAY($C$3),T_CALC[[#This Row],[DAY]]+1,4))),NA())</f>
        <v>70.62</v>
      </c>
      <c r="O316" s="4" cm="1" vm="1502">
        <f t="array" aca="1" ref="O316" ca="1">IFERROR(IF(T_CALC[[#This Row],[DAY]]="","",IF(AND(T_CALC[[#This Row],[DAY]]=C_N_TRADING_DAYS,$L$1&gt;C_MAX_HIST_DT),$O$1,INDEX(_xlfn.ANCHORARRAY($C$3),T_CALC[[#This Row],[DAY]]+1,5))),NA())</f>
        <v>69.94</v>
      </c>
      <c r="P316" s="4" cm="1" vm="1514">
        <f t="array" aca="1" ref="P316" ca="1">IFERROR(IF(T_CALC[[#This Row],[DAY]]="","",IF(AND(T_CALC[[#This Row],[DAY]]=C_N_TRADING_DAYS,$L$1&gt;C_MAX_HIST_DT),$P$1,INDEX(_xlfn.ANCHORARRAY($C$3),T_CALC[[#This Row],[DAY]]+1,6))),NA())</f>
        <v>70.27</v>
      </c>
      <c r="Q316" s="4" cm="1" vm="1538">
        <f t="array" aca="1" ref="Q316" ca="1">IFERROR(IF(T_CALC[[#This Row],[DAY]]="","",IF(AND(T_CALC[[#This Row],[DAY]]=C_N_TRADING_DAYS,$L$1&gt;C_MAX_HIST_DT),$Q$1,INDEX(_xlfn.ANCHORARRAY($C$3),T_CALC[[#This Row],[DAY]]+1,2))),NA())</f>
        <v>19891051</v>
      </c>
      <c r="R316" s="4" vm="1514">
        <f ca="1">IFERROR(IF(I_SRC="Open",T_CALC[[#This Row],[Open]],IF(I_SRC="High",T_CALC[[#This Row],[High]],IF(I_SRC="low",T_CALC[[#This Row],[Low]],IF(I_SRC="Volume",T_CALC[[#This Row],[VOLUME]],T_CALC[[#This Row],[Close]])))),"")</f>
        <v>70.27</v>
      </c>
      <c r="S316" s="4" cm="1">
        <f t="array" aca="1" ref="S316" ca="1">IF(T_CALC[[#This Row],[DAY]]="","",IF(T_CALC[[#This Row],[DAY]]&gt;=I_MA_PER,
ROUND(SUMPRODUCT(OFFSET($Y$4,0,0,I_MA_PER),OFFSET(T_CALC[[#This Row],[Value]],-(I_MA_PER-1),0,I_MA_PER))/C_DEN,2),NA()))</f>
        <v>69.75</v>
      </c>
      <c r="T316" s="4" t="str">
        <f ca="1">IF(T_CALC[[#This Row],[DAY]]="","",IF(T_CALC[[#This Row],[DAY]]&gt;=I_MA_PER,IF(AND(T_CALC[[#This Row],[Value]]&gt;T_CALC[[#This Row],[WMA]],R315&lt;=S315),"Buy",IF(AND(T_CALC[[#This Row],[Value]]&lt;T_CALC[[#This Row],[WMA]],R315&gt;=S315),"Sell","")),NA()))</f>
        <v/>
      </c>
      <c r="U316" s="4">
        <f ca="1">IFERROR(IF(T_CALC[[#This Row],[Signal]]="Buy",T_CALC[[#This Row],[Value]],-10000),-10000)</f>
        <v>-10000</v>
      </c>
      <c r="V316" s="4">
        <f ca="1">IFERROR(IF(T_CALC[[#This Row],[Signal]]="Sell",T_CALC[[#This Row],[Value]],-10000),-10000)</f>
        <v>-10000</v>
      </c>
    </row>
    <row r="317" spans="3:22" x14ac:dyDescent="0.2">
      <c r="C317" vm="1540">
        <f ca="1"/>
        <v>42908</v>
      </c>
      <c r="D317" vm="1541">
        <f ca="1"/>
        <v>22965738</v>
      </c>
      <c r="E317" vm="1542">
        <f ca="1"/>
        <v>70.540000000000006</v>
      </c>
      <c r="F317" vm="1543">
        <f ca="1"/>
        <v>70.59</v>
      </c>
      <c r="G317" vm="1357">
        <f ca="1"/>
        <v>69.709999999999994</v>
      </c>
      <c r="H317" vm="1544">
        <f ca="1"/>
        <v>70.260000000000005</v>
      </c>
      <c r="K317" s="4">
        <f ca="1">IF(ROW(T_CALC[[#This Row],[DAY]])-ROW(T_CALC[[#Headers],[DAY]])&gt;C_N_TRADING_DAYS,"",ROW(T_CALC[[#This Row],[DAY]])-ROW(T_CALC[[#Headers],[DAY]]))</f>
        <v>314</v>
      </c>
      <c r="L317" s="2" cm="1" vm="1540">
        <f t="array" aca="1" ref="L317" ca="1">IFERROR(IF(T_CALC[[#This Row],[DAY]]="","",IF(AND(T_CALC[[#This Row],[DAY]]=C_N_TRADING_DAYS,$L$1&gt;C_MAX_HIST_DT),$L$1,INDEX(_xlfn.ANCHORARRAY($C$3),T_CALC[[#This Row],[DAY]]+1,1))),NA())</f>
        <v>42908</v>
      </c>
      <c r="M317" s="4" cm="1" vm="1542">
        <f t="array" aca="1" ref="M317" ca="1">IFERROR(IF(T_CALC[[#This Row],[DAY]]="","",IF(AND(T_CALC[[#This Row],[DAY]]=C_N_TRADING_DAYS,$L$1&gt;C_MAX_HIST_DT),$M$1,INDEX(_xlfn.ANCHORARRAY($C$3),T_CALC[[#This Row],[DAY]]+1,3))),NA())</f>
        <v>70.540000000000006</v>
      </c>
      <c r="N317" s="4" cm="1" vm="1543">
        <f t="array" aca="1" ref="N317" ca="1">IFERROR(IF(T_CALC[[#This Row],[DAY]]="","",IF(AND(T_CALC[[#This Row],[DAY]]=C_N_TRADING_DAYS,$L$1&gt;C_MAX_HIST_DT),$N$1,INDEX(_xlfn.ANCHORARRAY($C$3),T_CALC[[#This Row],[DAY]]+1,4))),NA())</f>
        <v>70.59</v>
      </c>
      <c r="O317" s="4" cm="1" vm="1357">
        <f t="array" aca="1" ref="O317" ca="1">IFERROR(IF(T_CALC[[#This Row],[DAY]]="","",IF(AND(T_CALC[[#This Row],[DAY]]=C_N_TRADING_DAYS,$L$1&gt;C_MAX_HIST_DT),$O$1,INDEX(_xlfn.ANCHORARRAY($C$3),T_CALC[[#This Row],[DAY]]+1,5))),NA())</f>
        <v>69.709999999999994</v>
      </c>
      <c r="P317" s="4" cm="1" vm="1544">
        <f t="array" aca="1" ref="P317" ca="1">IFERROR(IF(T_CALC[[#This Row],[DAY]]="","",IF(AND(T_CALC[[#This Row],[DAY]]=C_N_TRADING_DAYS,$L$1&gt;C_MAX_HIST_DT),$P$1,INDEX(_xlfn.ANCHORARRAY($C$3),T_CALC[[#This Row],[DAY]]+1,6))),NA())</f>
        <v>70.260000000000005</v>
      </c>
      <c r="Q317" s="4" cm="1" vm="1541">
        <f t="array" aca="1" ref="Q317" ca="1">IFERROR(IF(T_CALC[[#This Row],[DAY]]="","",IF(AND(T_CALC[[#This Row],[DAY]]=C_N_TRADING_DAYS,$L$1&gt;C_MAX_HIST_DT),$Q$1,INDEX(_xlfn.ANCHORARRAY($C$3),T_CALC[[#This Row],[DAY]]+1,2))),NA())</f>
        <v>22965738</v>
      </c>
      <c r="R317" s="4" vm="1544">
        <f ca="1">IFERROR(IF(I_SRC="Open",T_CALC[[#This Row],[Open]],IF(I_SRC="High",T_CALC[[#This Row],[High]],IF(I_SRC="low",T_CALC[[#This Row],[Low]],IF(I_SRC="Volume",T_CALC[[#This Row],[VOLUME]],T_CALC[[#This Row],[Close]])))),"")</f>
        <v>70.260000000000005</v>
      </c>
      <c r="S317" s="4" cm="1">
        <f t="array" aca="1" ref="S317" ca="1">IF(T_CALC[[#This Row],[DAY]]="","",IF(T_CALC[[#This Row],[DAY]]&gt;=I_MA_PER,
ROUND(SUMPRODUCT(OFFSET($Y$4,0,0,I_MA_PER),OFFSET(T_CALC[[#This Row],[Value]],-(I_MA_PER-1),0,I_MA_PER))/C_DEN,2),NA()))</f>
        <v>69.81</v>
      </c>
      <c r="T317" s="4" t="str">
        <f ca="1">IF(T_CALC[[#This Row],[DAY]]="","",IF(T_CALC[[#This Row],[DAY]]&gt;=I_MA_PER,IF(AND(T_CALC[[#This Row],[Value]]&gt;T_CALC[[#This Row],[WMA]],R316&lt;=S316),"Buy",IF(AND(T_CALC[[#This Row],[Value]]&lt;T_CALC[[#This Row],[WMA]],R316&gt;=S316),"Sell","")),NA()))</f>
        <v/>
      </c>
      <c r="U317" s="4">
        <f ca="1">IFERROR(IF(T_CALC[[#This Row],[Signal]]="Buy",T_CALC[[#This Row],[Value]],-10000),-10000)</f>
        <v>-10000</v>
      </c>
      <c r="V317" s="4">
        <f ca="1">IFERROR(IF(T_CALC[[#This Row],[Signal]]="Sell",T_CALC[[#This Row],[Value]],-10000),-10000)</f>
        <v>-10000</v>
      </c>
    </row>
    <row r="318" spans="3:22" x14ac:dyDescent="0.2">
      <c r="C318" vm="1545">
        <f ca="1"/>
        <v>42909</v>
      </c>
      <c r="D318" vm="1546">
        <f ca="1"/>
        <v>27617291</v>
      </c>
      <c r="E318" vm="1547">
        <f ca="1"/>
        <v>70.09</v>
      </c>
      <c r="F318" vm="1548">
        <f ca="1"/>
        <v>71.25</v>
      </c>
      <c r="G318" vm="1549">
        <f ca="1"/>
        <v>69.92</v>
      </c>
      <c r="H318" vm="1550">
        <f ca="1"/>
        <v>71.209999999999994</v>
      </c>
      <c r="K318" s="4">
        <f ca="1">IF(ROW(T_CALC[[#This Row],[DAY]])-ROW(T_CALC[[#Headers],[DAY]])&gt;C_N_TRADING_DAYS,"",ROW(T_CALC[[#This Row],[DAY]])-ROW(T_CALC[[#Headers],[DAY]]))</f>
        <v>315</v>
      </c>
      <c r="L318" s="2" cm="1" vm="1545">
        <f t="array" aca="1" ref="L318" ca="1">IFERROR(IF(T_CALC[[#This Row],[DAY]]="","",IF(AND(T_CALC[[#This Row],[DAY]]=C_N_TRADING_DAYS,$L$1&gt;C_MAX_HIST_DT),$L$1,INDEX(_xlfn.ANCHORARRAY($C$3),T_CALC[[#This Row],[DAY]]+1,1))),NA())</f>
        <v>42909</v>
      </c>
      <c r="M318" s="4" cm="1" vm="1547">
        <f t="array" aca="1" ref="M318" ca="1">IFERROR(IF(T_CALC[[#This Row],[DAY]]="","",IF(AND(T_CALC[[#This Row],[DAY]]=C_N_TRADING_DAYS,$L$1&gt;C_MAX_HIST_DT),$M$1,INDEX(_xlfn.ANCHORARRAY($C$3),T_CALC[[#This Row],[DAY]]+1,3))),NA())</f>
        <v>70.09</v>
      </c>
      <c r="N318" s="4" cm="1" vm="1548">
        <f t="array" aca="1" ref="N318" ca="1">IFERROR(IF(T_CALC[[#This Row],[DAY]]="","",IF(AND(T_CALC[[#This Row],[DAY]]=C_N_TRADING_DAYS,$L$1&gt;C_MAX_HIST_DT),$N$1,INDEX(_xlfn.ANCHORARRAY($C$3),T_CALC[[#This Row],[DAY]]+1,4))),NA())</f>
        <v>71.25</v>
      </c>
      <c r="O318" s="4" cm="1" vm="1549">
        <f t="array" aca="1" ref="O318" ca="1">IFERROR(IF(T_CALC[[#This Row],[DAY]]="","",IF(AND(T_CALC[[#This Row],[DAY]]=C_N_TRADING_DAYS,$L$1&gt;C_MAX_HIST_DT),$O$1,INDEX(_xlfn.ANCHORARRAY($C$3),T_CALC[[#This Row],[DAY]]+1,5))),NA())</f>
        <v>69.92</v>
      </c>
      <c r="P318" s="4" cm="1" vm="1550">
        <f t="array" aca="1" ref="P318" ca="1">IFERROR(IF(T_CALC[[#This Row],[DAY]]="","",IF(AND(T_CALC[[#This Row],[DAY]]=C_N_TRADING_DAYS,$L$1&gt;C_MAX_HIST_DT),$P$1,INDEX(_xlfn.ANCHORARRAY($C$3),T_CALC[[#This Row],[DAY]]+1,6))),NA())</f>
        <v>71.209999999999994</v>
      </c>
      <c r="Q318" s="4" cm="1" vm="1546">
        <f t="array" aca="1" ref="Q318" ca="1">IFERROR(IF(T_CALC[[#This Row],[DAY]]="","",IF(AND(T_CALC[[#This Row],[DAY]]=C_N_TRADING_DAYS,$L$1&gt;C_MAX_HIST_DT),$Q$1,INDEX(_xlfn.ANCHORARRAY($C$3),T_CALC[[#This Row],[DAY]]+1,2))),NA())</f>
        <v>27617291</v>
      </c>
      <c r="R318" s="4" vm="1550">
        <f ca="1">IFERROR(IF(I_SRC="Open",T_CALC[[#This Row],[Open]],IF(I_SRC="High",T_CALC[[#This Row],[High]],IF(I_SRC="low",T_CALC[[#This Row],[Low]],IF(I_SRC="Volume",T_CALC[[#This Row],[VOLUME]],T_CALC[[#This Row],[Close]])))),"")</f>
        <v>71.209999999999994</v>
      </c>
      <c r="S318" s="4" cm="1">
        <f t="array" aca="1" ref="S318" ca="1">IF(T_CALC[[#This Row],[DAY]]="","",IF(T_CALC[[#This Row],[DAY]]&gt;=I_MA_PER,
ROUND(SUMPRODUCT(OFFSET($Y$4,0,0,I_MA_PER),OFFSET(T_CALC[[#This Row],[Value]],-(I_MA_PER-1),0,I_MA_PER))/C_DEN,2),NA()))</f>
        <v>69.900000000000006</v>
      </c>
      <c r="T318" s="4" t="str">
        <f ca="1">IF(T_CALC[[#This Row],[DAY]]="","",IF(T_CALC[[#This Row],[DAY]]&gt;=I_MA_PER,IF(AND(T_CALC[[#This Row],[Value]]&gt;T_CALC[[#This Row],[WMA]],R317&lt;=S317),"Buy",IF(AND(T_CALC[[#This Row],[Value]]&lt;T_CALC[[#This Row],[WMA]],R317&gt;=S317),"Sell","")),NA()))</f>
        <v/>
      </c>
      <c r="U318" s="4">
        <f ca="1">IFERROR(IF(T_CALC[[#This Row],[Signal]]="Buy",T_CALC[[#This Row],[Value]],-10000),-10000)</f>
        <v>-10000</v>
      </c>
      <c r="V318" s="4">
        <f ca="1">IFERROR(IF(T_CALC[[#This Row],[Signal]]="Sell",T_CALC[[#This Row],[Value]],-10000),-10000)</f>
        <v>-10000</v>
      </c>
    </row>
    <row r="319" spans="3:22" x14ac:dyDescent="0.2">
      <c r="C319" vm="1551">
        <f ca="1"/>
        <v>42912</v>
      </c>
      <c r="D319" vm="1552">
        <f ca="1"/>
        <v>19606974</v>
      </c>
      <c r="E319" vm="1553">
        <f ca="1"/>
        <v>71.400000000000006</v>
      </c>
      <c r="F319" vm="1554">
        <f ca="1"/>
        <v>71.709999999999994</v>
      </c>
      <c r="G319" vm="1555">
        <f ca="1"/>
        <v>70.444999999999993</v>
      </c>
      <c r="H319" vm="1456">
        <f ca="1"/>
        <v>70.53</v>
      </c>
      <c r="K319" s="4">
        <f ca="1">IF(ROW(T_CALC[[#This Row],[DAY]])-ROW(T_CALC[[#Headers],[DAY]])&gt;C_N_TRADING_DAYS,"",ROW(T_CALC[[#This Row],[DAY]])-ROW(T_CALC[[#Headers],[DAY]]))</f>
        <v>316</v>
      </c>
      <c r="L319" s="2" cm="1" vm="1551">
        <f t="array" aca="1" ref="L319" ca="1">IFERROR(IF(T_CALC[[#This Row],[DAY]]="","",IF(AND(T_CALC[[#This Row],[DAY]]=C_N_TRADING_DAYS,$L$1&gt;C_MAX_HIST_DT),$L$1,INDEX(_xlfn.ANCHORARRAY($C$3),T_CALC[[#This Row],[DAY]]+1,1))),NA())</f>
        <v>42912</v>
      </c>
      <c r="M319" s="4" cm="1" vm="1553">
        <f t="array" aca="1" ref="M319" ca="1">IFERROR(IF(T_CALC[[#This Row],[DAY]]="","",IF(AND(T_CALC[[#This Row],[DAY]]=C_N_TRADING_DAYS,$L$1&gt;C_MAX_HIST_DT),$M$1,INDEX(_xlfn.ANCHORARRAY($C$3),T_CALC[[#This Row],[DAY]]+1,3))),NA())</f>
        <v>71.400000000000006</v>
      </c>
      <c r="N319" s="4" cm="1" vm="1554">
        <f t="array" aca="1" ref="N319" ca="1">IFERROR(IF(T_CALC[[#This Row],[DAY]]="","",IF(AND(T_CALC[[#This Row],[DAY]]=C_N_TRADING_DAYS,$L$1&gt;C_MAX_HIST_DT),$N$1,INDEX(_xlfn.ANCHORARRAY($C$3),T_CALC[[#This Row],[DAY]]+1,4))),NA())</f>
        <v>71.709999999999994</v>
      </c>
      <c r="O319" s="4" cm="1" vm="1555">
        <f t="array" aca="1" ref="O319" ca="1">IFERROR(IF(T_CALC[[#This Row],[DAY]]="","",IF(AND(T_CALC[[#This Row],[DAY]]=C_N_TRADING_DAYS,$L$1&gt;C_MAX_HIST_DT),$O$1,INDEX(_xlfn.ANCHORARRAY($C$3),T_CALC[[#This Row],[DAY]]+1,5))),NA())</f>
        <v>70.444999999999993</v>
      </c>
      <c r="P319" s="4" cm="1" vm="1456">
        <f t="array" aca="1" ref="P319" ca="1">IFERROR(IF(T_CALC[[#This Row],[DAY]]="","",IF(AND(T_CALC[[#This Row],[DAY]]=C_N_TRADING_DAYS,$L$1&gt;C_MAX_HIST_DT),$P$1,INDEX(_xlfn.ANCHORARRAY($C$3),T_CALC[[#This Row],[DAY]]+1,6))),NA())</f>
        <v>70.53</v>
      </c>
      <c r="Q319" s="4" cm="1" vm="1552">
        <f t="array" aca="1" ref="Q319" ca="1">IFERROR(IF(T_CALC[[#This Row],[DAY]]="","",IF(AND(T_CALC[[#This Row],[DAY]]=C_N_TRADING_DAYS,$L$1&gt;C_MAX_HIST_DT),$Q$1,INDEX(_xlfn.ANCHORARRAY($C$3),T_CALC[[#This Row],[DAY]]+1,2))),NA())</f>
        <v>19606974</v>
      </c>
      <c r="R319" s="4" vm="1456">
        <f ca="1">IFERROR(IF(I_SRC="Open",T_CALC[[#This Row],[Open]],IF(I_SRC="High",T_CALC[[#This Row],[High]],IF(I_SRC="low",T_CALC[[#This Row],[Low]],IF(I_SRC="Volume",T_CALC[[#This Row],[VOLUME]],T_CALC[[#This Row],[Close]])))),"")</f>
        <v>70.53</v>
      </c>
      <c r="S319" s="4" cm="1">
        <f t="array" aca="1" ref="S319" ca="1">IF(T_CALC[[#This Row],[DAY]]="","",IF(T_CALC[[#This Row],[DAY]]&gt;=I_MA_PER,
ROUND(SUMPRODUCT(OFFSET($Y$4,0,0,I_MA_PER),OFFSET(T_CALC[[#This Row],[Value]],-(I_MA_PER-1),0,I_MA_PER))/C_DEN,2),NA()))</f>
        <v>69.95</v>
      </c>
      <c r="T319" s="4" t="str">
        <f ca="1">IF(T_CALC[[#This Row],[DAY]]="","",IF(T_CALC[[#This Row],[DAY]]&gt;=I_MA_PER,IF(AND(T_CALC[[#This Row],[Value]]&gt;T_CALC[[#This Row],[WMA]],R318&lt;=S318),"Buy",IF(AND(T_CALC[[#This Row],[Value]]&lt;T_CALC[[#This Row],[WMA]],R318&gt;=S318),"Sell","")),NA()))</f>
        <v/>
      </c>
      <c r="U319" s="4">
        <f ca="1">IFERROR(IF(T_CALC[[#This Row],[Signal]]="Buy",T_CALC[[#This Row],[Value]],-10000),-10000)</f>
        <v>-10000</v>
      </c>
      <c r="V319" s="4">
        <f ca="1">IFERROR(IF(T_CALC[[#This Row],[Signal]]="Sell",T_CALC[[#This Row],[Value]],-10000),-10000)</f>
        <v>-10000</v>
      </c>
    </row>
    <row r="320" spans="3:22" x14ac:dyDescent="0.2">
      <c r="C320" vm="1556">
        <f ca="1"/>
        <v>42913</v>
      </c>
      <c r="D320" vm="1557">
        <f ca="1"/>
        <v>25215128</v>
      </c>
      <c r="E320" vm="1558">
        <f ca="1"/>
        <v>70.11</v>
      </c>
      <c r="F320" vm="1559">
        <f ca="1"/>
        <v>70.180000000000007</v>
      </c>
      <c r="G320" vm="1560">
        <f ca="1"/>
        <v>69.180000000000007</v>
      </c>
      <c r="H320" vm="1561">
        <f ca="1"/>
        <v>69.209999999999994</v>
      </c>
      <c r="K320" s="4">
        <f ca="1">IF(ROW(T_CALC[[#This Row],[DAY]])-ROW(T_CALC[[#Headers],[DAY]])&gt;C_N_TRADING_DAYS,"",ROW(T_CALC[[#This Row],[DAY]])-ROW(T_CALC[[#Headers],[DAY]]))</f>
        <v>317</v>
      </c>
      <c r="L320" s="2" cm="1" vm="1556">
        <f t="array" aca="1" ref="L320" ca="1">IFERROR(IF(T_CALC[[#This Row],[DAY]]="","",IF(AND(T_CALC[[#This Row],[DAY]]=C_N_TRADING_DAYS,$L$1&gt;C_MAX_HIST_DT),$L$1,INDEX(_xlfn.ANCHORARRAY($C$3),T_CALC[[#This Row],[DAY]]+1,1))),NA())</f>
        <v>42913</v>
      </c>
      <c r="M320" s="4" cm="1" vm="1558">
        <f t="array" aca="1" ref="M320" ca="1">IFERROR(IF(T_CALC[[#This Row],[DAY]]="","",IF(AND(T_CALC[[#This Row],[DAY]]=C_N_TRADING_DAYS,$L$1&gt;C_MAX_HIST_DT),$M$1,INDEX(_xlfn.ANCHORARRAY($C$3),T_CALC[[#This Row],[DAY]]+1,3))),NA())</f>
        <v>70.11</v>
      </c>
      <c r="N320" s="4" cm="1" vm="1559">
        <f t="array" aca="1" ref="N320" ca="1">IFERROR(IF(T_CALC[[#This Row],[DAY]]="","",IF(AND(T_CALC[[#This Row],[DAY]]=C_N_TRADING_DAYS,$L$1&gt;C_MAX_HIST_DT),$N$1,INDEX(_xlfn.ANCHORARRAY($C$3),T_CALC[[#This Row],[DAY]]+1,4))),NA())</f>
        <v>70.180000000000007</v>
      </c>
      <c r="O320" s="4" cm="1" vm="1560">
        <f t="array" aca="1" ref="O320" ca="1">IFERROR(IF(T_CALC[[#This Row],[DAY]]="","",IF(AND(T_CALC[[#This Row],[DAY]]=C_N_TRADING_DAYS,$L$1&gt;C_MAX_HIST_DT),$O$1,INDEX(_xlfn.ANCHORARRAY($C$3),T_CALC[[#This Row],[DAY]]+1,5))),NA())</f>
        <v>69.180000000000007</v>
      </c>
      <c r="P320" s="4" cm="1" vm="1561">
        <f t="array" aca="1" ref="P320" ca="1">IFERROR(IF(T_CALC[[#This Row],[DAY]]="","",IF(AND(T_CALC[[#This Row],[DAY]]=C_N_TRADING_DAYS,$L$1&gt;C_MAX_HIST_DT),$P$1,INDEX(_xlfn.ANCHORARRAY($C$3),T_CALC[[#This Row],[DAY]]+1,6))),NA())</f>
        <v>69.209999999999994</v>
      </c>
      <c r="Q320" s="4" cm="1" vm="1557">
        <f t="array" aca="1" ref="Q320" ca="1">IFERROR(IF(T_CALC[[#This Row],[DAY]]="","",IF(AND(T_CALC[[#This Row],[DAY]]=C_N_TRADING_DAYS,$L$1&gt;C_MAX_HIST_DT),$Q$1,INDEX(_xlfn.ANCHORARRAY($C$3),T_CALC[[#This Row],[DAY]]+1,2))),NA())</f>
        <v>25215128</v>
      </c>
      <c r="R320" s="4" vm="1561">
        <f ca="1">IFERROR(IF(I_SRC="Open",T_CALC[[#This Row],[Open]],IF(I_SRC="High",T_CALC[[#This Row],[High]],IF(I_SRC="low",T_CALC[[#This Row],[Low]],IF(I_SRC="Volume",T_CALC[[#This Row],[VOLUME]],T_CALC[[#This Row],[Close]])))),"")</f>
        <v>69.209999999999994</v>
      </c>
      <c r="S320" s="4" cm="1">
        <f t="array" aca="1" ref="S320" ca="1">IF(T_CALC[[#This Row],[DAY]]="","",IF(T_CALC[[#This Row],[DAY]]&gt;=I_MA_PER,
ROUND(SUMPRODUCT(OFFSET($Y$4,0,0,I_MA_PER),OFFSET(T_CALC[[#This Row],[Value]],-(I_MA_PER-1),0,I_MA_PER))/C_DEN,2),NA()))</f>
        <v>69.95</v>
      </c>
      <c r="T320" s="4" t="str">
        <f ca="1">IF(T_CALC[[#This Row],[DAY]]="","",IF(T_CALC[[#This Row],[DAY]]&gt;=I_MA_PER,IF(AND(T_CALC[[#This Row],[Value]]&gt;T_CALC[[#This Row],[WMA]],R319&lt;=S319),"Buy",IF(AND(T_CALC[[#This Row],[Value]]&lt;T_CALC[[#This Row],[WMA]],R319&gt;=S319),"Sell","")),NA()))</f>
        <v>Sell</v>
      </c>
      <c r="U320" s="4">
        <f ca="1">IFERROR(IF(T_CALC[[#This Row],[Signal]]="Buy",T_CALC[[#This Row],[Value]],-10000),-10000)</f>
        <v>-10000</v>
      </c>
      <c r="V320" s="4" vm="1561">
        <f ca="1">IFERROR(IF(T_CALC[[#This Row],[Signal]]="Sell",T_CALC[[#This Row],[Value]],-10000),-10000)</f>
        <v>69.209999999999994</v>
      </c>
    </row>
    <row r="321" spans="3:22" x14ac:dyDescent="0.2">
      <c r="C321" vm="1562">
        <f ca="1"/>
        <v>42914</v>
      </c>
      <c r="D321" vm="1563">
        <f ca="1"/>
        <v>25806200</v>
      </c>
      <c r="E321" vm="1561">
        <f ca="1"/>
        <v>69.209999999999994</v>
      </c>
      <c r="F321" vm="1564">
        <f ca="1"/>
        <v>69.840999999999994</v>
      </c>
      <c r="G321" vm="1565">
        <f ca="1"/>
        <v>68.790000000000006</v>
      </c>
      <c r="H321" vm="1445">
        <f ca="1"/>
        <v>69.8</v>
      </c>
      <c r="K321" s="4">
        <f ca="1">IF(ROW(T_CALC[[#This Row],[DAY]])-ROW(T_CALC[[#Headers],[DAY]])&gt;C_N_TRADING_DAYS,"",ROW(T_CALC[[#This Row],[DAY]])-ROW(T_CALC[[#Headers],[DAY]]))</f>
        <v>318</v>
      </c>
      <c r="L321" s="2" cm="1" vm="1562">
        <f t="array" aca="1" ref="L321" ca="1">IFERROR(IF(T_CALC[[#This Row],[DAY]]="","",IF(AND(T_CALC[[#This Row],[DAY]]=C_N_TRADING_DAYS,$L$1&gt;C_MAX_HIST_DT),$L$1,INDEX(_xlfn.ANCHORARRAY($C$3),T_CALC[[#This Row],[DAY]]+1,1))),NA())</f>
        <v>42914</v>
      </c>
      <c r="M321" s="4" cm="1" vm="1561">
        <f t="array" aca="1" ref="M321" ca="1">IFERROR(IF(T_CALC[[#This Row],[DAY]]="","",IF(AND(T_CALC[[#This Row],[DAY]]=C_N_TRADING_DAYS,$L$1&gt;C_MAX_HIST_DT),$M$1,INDEX(_xlfn.ANCHORARRAY($C$3),T_CALC[[#This Row],[DAY]]+1,3))),NA())</f>
        <v>69.209999999999994</v>
      </c>
      <c r="N321" s="4" cm="1" vm="1564">
        <f t="array" aca="1" ref="N321" ca="1">IFERROR(IF(T_CALC[[#This Row],[DAY]]="","",IF(AND(T_CALC[[#This Row],[DAY]]=C_N_TRADING_DAYS,$L$1&gt;C_MAX_HIST_DT),$N$1,INDEX(_xlfn.ANCHORARRAY($C$3),T_CALC[[#This Row],[DAY]]+1,4))),NA())</f>
        <v>69.840999999999994</v>
      </c>
      <c r="O321" s="4" cm="1" vm="1565">
        <f t="array" aca="1" ref="O321" ca="1">IFERROR(IF(T_CALC[[#This Row],[DAY]]="","",IF(AND(T_CALC[[#This Row],[DAY]]=C_N_TRADING_DAYS,$L$1&gt;C_MAX_HIST_DT),$O$1,INDEX(_xlfn.ANCHORARRAY($C$3),T_CALC[[#This Row],[DAY]]+1,5))),NA())</f>
        <v>68.790000000000006</v>
      </c>
      <c r="P321" s="4" cm="1" vm="1445">
        <f t="array" aca="1" ref="P321" ca="1">IFERROR(IF(T_CALC[[#This Row],[DAY]]="","",IF(AND(T_CALC[[#This Row],[DAY]]=C_N_TRADING_DAYS,$L$1&gt;C_MAX_HIST_DT),$P$1,INDEX(_xlfn.ANCHORARRAY($C$3),T_CALC[[#This Row],[DAY]]+1,6))),NA())</f>
        <v>69.8</v>
      </c>
      <c r="Q321" s="4" cm="1" vm="1563">
        <f t="array" aca="1" ref="Q321" ca="1">IFERROR(IF(T_CALC[[#This Row],[DAY]]="","",IF(AND(T_CALC[[#This Row],[DAY]]=C_N_TRADING_DAYS,$L$1&gt;C_MAX_HIST_DT),$Q$1,INDEX(_xlfn.ANCHORARRAY($C$3),T_CALC[[#This Row],[DAY]]+1,2))),NA())</f>
        <v>25806200</v>
      </c>
      <c r="R321" s="4" vm="1445">
        <f ca="1">IFERROR(IF(I_SRC="Open",T_CALC[[#This Row],[Open]],IF(I_SRC="High",T_CALC[[#This Row],[High]],IF(I_SRC="low",T_CALC[[#This Row],[Low]],IF(I_SRC="Volume",T_CALC[[#This Row],[VOLUME]],T_CALC[[#This Row],[Close]])))),"")</f>
        <v>69.8</v>
      </c>
      <c r="S321" s="4" cm="1">
        <f t="array" aca="1" ref="S321" ca="1">IF(T_CALC[[#This Row],[DAY]]="","",IF(T_CALC[[#This Row],[DAY]]&gt;=I_MA_PER,
ROUND(SUMPRODUCT(OFFSET($Y$4,0,0,I_MA_PER),OFFSET(T_CALC[[#This Row],[Value]],-(I_MA_PER-1),0,I_MA_PER))/C_DEN,2),NA()))</f>
        <v>69.98</v>
      </c>
      <c r="T321" s="4" t="str">
        <f ca="1">IF(T_CALC[[#This Row],[DAY]]="","",IF(T_CALC[[#This Row],[DAY]]&gt;=I_MA_PER,IF(AND(T_CALC[[#This Row],[Value]]&gt;T_CALC[[#This Row],[WMA]],R320&lt;=S320),"Buy",IF(AND(T_CALC[[#This Row],[Value]]&lt;T_CALC[[#This Row],[WMA]],R320&gt;=S320),"Sell","")),NA()))</f>
        <v/>
      </c>
      <c r="U321" s="4">
        <f ca="1">IFERROR(IF(T_CALC[[#This Row],[Signal]]="Buy",T_CALC[[#This Row],[Value]],-10000),-10000)</f>
        <v>-10000</v>
      </c>
      <c r="V321" s="4">
        <f ca="1">IFERROR(IF(T_CALC[[#This Row],[Signal]]="Sell",T_CALC[[#This Row],[Value]],-10000),-10000)</f>
        <v>-10000</v>
      </c>
    </row>
    <row r="322" spans="3:22" x14ac:dyDescent="0.2">
      <c r="C322" vm="1566">
        <f ca="1"/>
        <v>42915</v>
      </c>
      <c r="D322" vm="1567">
        <f ca="1"/>
        <v>28918715</v>
      </c>
      <c r="E322" vm="1362">
        <f ca="1"/>
        <v>69.38</v>
      </c>
      <c r="F322" vm="1568">
        <f ca="1"/>
        <v>69.489999999999995</v>
      </c>
      <c r="G322" vm="1569">
        <f ca="1"/>
        <v>68.09</v>
      </c>
      <c r="H322" vm="1570">
        <f ca="1"/>
        <v>68.489999999999995</v>
      </c>
      <c r="K322" s="4">
        <f ca="1">IF(ROW(T_CALC[[#This Row],[DAY]])-ROW(T_CALC[[#Headers],[DAY]])&gt;C_N_TRADING_DAYS,"",ROW(T_CALC[[#This Row],[DAY]])-ROW(T_CALC[[#Headers],[DAY]]))</f>
        <v>319</v>
      </c>
      <c r="L322" s="2" cm="1" vm="1566">
        <f t="array" aca="1" ref="L322" ca="1">IFERROR(IF(T_CALC[[#This Row],[DAY]]="","",IF(AND(T_CALC[[#This Row],[DAY]]=C_N_TRADING_DAYS,$L$1&gt;C_MAX_HIST_DT),$L$1,INDEX(_xlfn.ANCHORARRAY($C$3),T_CALC[[#This Row],[DAY]]+1,1))),NA())</f>
        <v>42915</v>
      </c>
      <c r="M322" s="4" cm="1" vm="1362">
        <f t="array" aca="1" ref="M322" ca="1">IFERROR(IF(T_CALC[[#This Row],[DAY]]="","",IF(AND(T_CALC[[#This Row],[DAY]]=C_N_TRADING_DAYS,$L$1&gt;C_MAX_HIST_DT),$M$1,INDEX(_xlfn.ANCHORARRAY($C$3),T_CALC[[#This Row],[DAY]]+1,3))),NA())</f>
        <v>69.38</v>
      </c>
      <c r="N322" s="4" cm="1" vm="1568">
        <f t="array" aca="1" ref="N322" ca="1">IFERROR(IF(T_CALC[[#This Row],[DAY]]="","",IF(AND(T_CALC[[#This Row],[DAY]]=C_N_TRADING_DAYS,$L$1&gt;C_MAX_HIST_DT),$N$1,INDEX(_xlfn.ANCHORARRAY($C$3),T_CALC[[#This Row],[DAY]]+1,4))),NA())</f>
        <v>69.489999999999995</v>
      </c>
      <c r="O322" s="4" cm="1" vm="1569">
        <f t="array" aca="1" ref="O322" ca="1">IFERROR(IF(T_CALC[[#This Row],[DAY]]="","",IF(AND(T_CALC[[#This Row],[DAY]]=C_N_TRADING_DAYS,$L$1&gt;C_MAX_HIST_DT),$O$1,INDEX(_xlfn.ANCHORARRAY($C$3),T_CALC[[#This Row],[DAY]]+1,5))),NA())</f>
        <v>68.09</v>
      </c>
      <c r="P322" s="4" cm="1" vm="1570">
        <f t="array" aca="1" ref="P322" ca="1">IFERROR(IF(T_CALC[[#This Row],[DAY]]="","",IF(AND(T_CALC[[#This Row],[DAY]]=C_N_TRADING_DAYS,$L$1&gt;C_MAX_HIST_DT),$P$1,INDEX(_xlfn.ANCHORARRAY($C$3),T_CALC[[#This Row],[DAY]]+1,6))),NA())</f>
        <v>68.489999999999995</v>
      </c>
      <c r="Q322" s="4" cm="1" vm="1567">
        <f t="array" aca="1" ref="Q322" ca="1">IFERROR(IF(T_CALC[[#This Row],[DAY]]="","",IF(AND(T_CALC[[#This Row],[DAY]]=C_N_TRADING_DAYS,$L$1&gt;C_MAX_HIST_DT),$Q$1,INDEX(_xlfn.ANCHORARRAY($C$3),T_CALC[[#This Row],[DAY]]+1,2))),NA())</f>
        <v>28918715</v>
      </c>
      <c r="R322" s="4" vm="1570">
        <f ca="1">IFERROR(IF(I_SRC="Open",T_CALC[[#This Row],[Open]],IF(I_SRC="High",T_CALC[[#This Row],[High]],IF(I_SRC="low",T_CALC[[#This Row],[Low]],IF(I_SRC="Volume",T_CALC[[#This Row],[VOLUME]],T_CALC[[#This Row],[Close]])))),"")</f>
        <v>68.489999999999995</v>
      </c>
      <c r="S322" s="4" cm="1">
        <f t="array" aca="1" ref="S322" ca="1">IF(T_CALC[[#This Row],[DAY]]="","",IF(T_CALC[[#This Row],[DAY]]&gt;=I_MA_PER,
ROUND(SUMPRODUCT(OFFSET($Y$4,0,0,I_MA_PER),OFFSET(T_CALC[[#This Row],[Value]],-(I_MA_PER-1),0,I_MA_PER))/C_DEN,2),NA()))</f>
        <v>69.94</v>
      </c>
      <c r="T322" s="4" t="str">
        <f ca="1">IF(T_CALC[[#This Row],[DAY]]="","",IF(T_CALC[[#This Row],[DAY]]&gt;=I_MA_PER,IF(AND(T_CALC[[#This Row],[Value]]&gt;T_CALC[[#This Row],[WMA]],R321&lt;=S321),"Buy",IF(AND(T_CALC[[#This Row],[Value]]&lt;T_CALC[[#This Row],[WMA]],R321&gt;=S321),"Sell","")),NA()))</f>
        <v/>
      </c>
      <c r="U322" s="4">
        <f ca="1">IFERROR(IF(T_CALC[[#This Row],[Signal]]="Buy",T_CALC[[#This Row],[Value]],-10000),-10000)</f>
        <v>-10000</v>
      </c>
      <c r="V322" s="4">
        <f ca="1">IFERROR(IF(T_CALC[[#This Row],[Signal]]="Sell",T_CALC[[#This Row],[Value]],-10000),-10000)</f>
        <v>-10000</v>
      </c>
    </row>
    <row r="323" spans="3:22" x14ac:dyDescent="0.2">
      <c r="C323" vm="1571">
        <f ca="1"/>
        <v>42916</v>
      </c>
      <c r="D323" vm="1572">
        <f ca="1"/>
        <v>24161068</v>
      </c>
      <c r="E323" vm="1573">
        <f ca="1"/>
        <v>68.78</v>
      </c>
      <c r="F323" vm="1362">
        <f ca="1"/>
        <v>69.38</v>
      </c>
      <c r="G323" vm="1574">
        <f ca="1"/>
        <v>68.739999999999995</v>
      </c>
      <c r="H323" vm="1575">
        <f ca="1"/>
        <v>68.930000000000007</v>
      </c>
      <c r="K323" s="4">
        <f ca="1">IF(ROW(T_CALC[[#This Row],[DAY]])-ROW(T_CALC[[#Headers],[DAY]])&gt;C_N_TRADING_DAYS,"",ROW(T_CALC[[#This Row],[DAY]])-ROW(T_CALC[[#Headers],[DAY]]))</f>
        <v>320</v>
      </c>
      <c r="L323" s="2" cm="1" vm="1571">
        <f t="array" aca="1" ref="L323" ca="1">IFERROR(IF(T_CALC[[#This Row],[DAY]]="","",IF(AND(T_CALC[[#This Row],[DAY]]=C_N_TRADING_DAYS,$L$1&gt;C_MAX_HIST_DT),$L$1,INDEX(_xlfn.ANCHORARRAY($C$3),T_CALC[[#This Row],[DAY]]+1,1))),NA())</f>
        <v>42916</v>
      </c>
      <c r="M323" s="4" cm="1" vm="1573">
        <f t="array" aca="1" ref="M323" ca="1">IFERROR(IF(T_CALC[[#This Row],[DAY]]="","",IF(AND(T_CALC[[#This Row],[DAY]]=C_N_TRADING_DAYS,$L$1&gt;C_MAX_HIST_DT),$M$1,INDEX(_xlfn.ANCHORARRAY($C$3),T_CALC[[#This Row],[DAY]]+1,3))),NA())</f>
        <v>68.78</v>
      </c>
      <c r="N323" s="4" cm="1" vm="1362">
        <f t="array" aca="1" ref="N323" ca="1">IFERROR(IF(T_CALC[[#This Row],[DAY]]="","",IF(AND(T_CALC[[#This Row],[DAY]]=C_N_TRADING_DAYS,$L$1&gt;C_MAX_HIST_DT),$N$1,INDEX(_xlfn.ANCHORARRAY($C$3),T_CALC[[#This Row],[DAY]]+1,4))),NA())</f>
        <v>69.38</v>
      </c>
      <c r="O323" s="4" cm="1" vm="1574">
        <f t="array" aca="1" ref="O323" ca="1">IFERROR(IF(T_CALC[[#This Row],[DAY]]="","",IF(AND(T_CALC[[#This Row],[DAY]]=C_N_TRADING_DAYS,$L$1&gt;C_MAX_HIST_DT),$O$1,INDEX(_xlfn.ANCHORARRAY($C$3),T_CALC[[#This Row],[DAY]]+1,5))),NA())</f>
        <v>68.739999999999995</v>
      </c>
      <c r="P323" s="4" cm="1" vm="1575">
        <f t="array" aca="1" ref="P323" ca="1">IFERROR(IF(T_CALC[[#This Row],[DAY]]="","",IF(AND(T_CALC[[#This Row],[DAY]]=C_N_TRADING_DAYS,$L$1&gt;C_MAX_HIST_DT),$P$1,INDEX(_xlfn.ANCHORARRAY($C$3),T_CALC[[#This Row],[DAY]]+1,6))),NA())</f>
        <v>68.930000000000007</v>
      </c>
      <c r="Q323" s="4" cm="1" vm="1572">
        <f t="array" aca="1" ref="Q323" ca="1">IFERROR(IF(T_CALC[[#This Row],[DAY]]="","",IF(AND(T_CALC[[#This Row],[DAY]]=C_N_TRADING_DAYS,$L$1&gt;C_MAX_HIST_DT),$Q$1,INDEX(_xlfn.ANCHORARRAY($C$3),T_CALC[[#This Row],[DAY]]+1,2))),NA())</f>
        <v>24161068</v>
      </c>
      <c r="R323" s="4" vm="1575">
        <f ca="1">IFERROR(IF(I_SRC="Open",T_CALC[[#This Row],[Open]],IF(I_SRC="High",T_CALC[[#This Row],[High]],IF(I_SRC="low",T_CALC[[#This Row],[Low]],IF(I_SRC="Volume",T_CALC[[#This Row],[VOLUME]],T_CALC[[#This Row],[Close]])))),"")</f>
        <v>68.930000000000007</v>
      </c>
      <c r="S323" s="4" cm="1">
        <f t="array" aca="1" ref="S323" ca="1">IF(T_CALC[[#This Row],[DAY]]="","",IF(T_CALC[[#This Row],[DAY]]&gt;=I_MA_PER,
ROUND(SUMPRODUCT(OFFSET($Y$4,0,0,I_MA_PER),OFFSET(T_CALC[[#This Row],[Value]],-(I_MA_PER-1),0,I_MA_PER))/C_DEN,2),NA()))</f>
        <v>69.92</v>
      </c>
      <c r="T323" s="4" t="str">
        <f ca="1">IF(T_CALC[[#This Row],[DAY]]="","",IF(T_CALC[[#This Row],[DAY]]&gt;=I_MA_PER,IF(AND(T_CALC[[#This Row],[Value]]&gt;T_CALC[[#This Row],[WMA]],R322&lt;=S322),"Buy",IF(AND(T_CALC[[#This Row],[Value]]&lt;T_CALC[[#This Row],[WMA]],R322&gt;=S322),"Sell","")),NA()))</f>
        <v/>
      </c>
      <c r="U323" s="4">
        <f ca="1">IFERROR(IF(T_CALC[[#This Row],[Signal]]="Buy",T_CALC[[#This Row],[Value]],-10000),-10000)</f>
        <v>-10000</v>
      </c>
      <c r="V323" s="4">
        <f ca="1">IFERROR(IF(T_CALC[[#This Row],[Signal]]="Sell",T_CALC[[#This Row],[Value]],-10000),-10000)</f>
        <v>-10000</v>
      </c>
    </row>
    <row r="324" spans="3:22" x14ac:dyDescent="0.2">
      <c r="C324" vm="1576">
        <f ca="1"/>
        <v>42919</v>
      </c>
      <c r="D324" vm="1577">
        <f ca="1"/>
        <v>16165538</v>
      </c>
      <c r="E324" vm="1578">
        <f ca="1"/>
        <v>69.33</v>
      </c>
      <c r="F324" vm="1579">
        <f ca="1"/>
        <v>69.599999999999994</v>
      </c>
      <c r="G324" vm="1580">
        <f ca="1"/>
        <v>68.02</v>
      </c>
      <c r="H324" vm="1581">
        <f ca="1"/>
        <v>68.17</v>
      </c>
      <c r="K324" s="4">
        <f ca="1">IF(ROW(T_CALC[[#This Row],[DAY]])-ROW(T_CALC[[#Headers],[DAY]])&gt;C_N_TRADING_DAYS,"",ROW(T_CALC[[#This Row],[DAY]])-ROW(T_CALC[[#Headers],[DAY]]))</f>
        <v>321</v>
      </c>
      <c r="L324" s="2" cm="1" vm="1576">
        <f t="array" aca="1" ref="L324" ca="1">IFERROR(IF(T_CALC[[#This Row],[DAY]]="","",IF(AND(T_CALC[[#This Row],[DAY]]=C_N_TRADING_DAYS,$L$1&gt;C_MAX_HIST_DT),$L$1,INDEX(_xlfn.ANCHORARRAY($C$3),T_CALC[[#This Row],[DAY]]+1,1))),NA())</f>
        <v>42919</v>
      </c>
      <c r="M324" s="4" cm="1" vm="1578">
        <f t="array" aca="1" ref="M324" ca="1">IFERROR(IF(T_CALC[[#This Row],[DAY]]="","",IF(AND(T_CALC[[#This Row],[DAY]]=C_N_TRADING_DAYS,$L$1&gt;C_MAX_HIST_DT),$M$1,INDEX(_xlfn.ANCHORARRAY($C$3),T_CALC[[#This Row],[DAY]]+1,3))),NA())</f>
        <v>69.33</v>
      </c>
      <c r="N324" s="4" cm="1" vm="1579">
        <f t="array" aca="1" ref="N324" ca="1">IFERROR(IF(T_CALC[[#This Row],[DAY]]="","",IF(AND(T_CALC[[#This Row],[DAY]]=C_N_TRADING_DAYS,$L$1&gt;C_MAX_HIST_DT),$N$1,INDEX(_xlfn.ANCHORARRAY($C$3),T_CALC[[#This Row],[DAY]]+1,4))),NA())</f>
        <v>69.599999999999994</v>
      </c>
      <c r="O324" s="4" cm="1" vm="1580">
        <f t="array" aca="1" ref="O324" ca="1">IFERROR(IF(T_CALC[[#This Row],[DAY]]="","",IF(AND(T_CALC[[#This Row],[DAY]]=C_N_TRADING_DAYS,$L$1&gt;C_MAX_HIST_DT),$O$1,INDEX(_xlfn.ANCHORARRAY($C$3),T_CALC[[#This Row],[DAY]]+1,5))),NA())</f>
        <v>68.02</v>
      </c>
      <c r="P324" s="4" cm="1" vm="1581">
        <f t="array" aca="1" ref="P324" ca="1">IFERROR(IF(T_CALC[[#This Row],[DAY]]="","",IF(AND(T_CALC[[#This Row],[DAY]]=C_N_TRADING_DAYS,$L$1&gt;C_MAX_HIST_DT),$P$1,INDEX(_xlfn.ANCHORARRAY($C$3),T_CALC[[#This Row],[DAY]]+1,6))),NA())</f>
        <v>68.17</v>
      </c>
      <c r="Q324" s="4" cm="1" vm="1577">
        <f t="array" aca="1" ref="Q324" ca="1">IFERROR(IF(T_CALC[[#This Row],[DAY]]="","",IF(AND(T_CALC[[#This Row],[DAY]]=C_N_TRADING_DAYS,$L$1&gt;C_MAX_HIST_DT),$Q$1,INDEX(_xlfn.ANCHORARRAY($C$3),T_CALC[[#This Row],[DAY]]+1,2))),NA())</f>
        <v>16165538</v>
      </c>
      <c r="R324" s="4" vm="1581">
        <f ca="1">IFERROR(IF(I_SRC="Open",T_CALC[[#This Row],[Open]],IF(I_SRC="High",T_CALC[[#This Row],[High]],IF(I_SRC="low",T_CALC[[#This Row],[Low]],IF(I_SRC="Volume",T_CALC[[#This Row],[VOLUME]],T_CALC[[#This Row],[Close]])))),"")</f>
        <v>68.17</v>
      </c>
      <c r="S324" s="4" cm="1">
        <f t="array" aca="1" ref="S324" ca="1">IF(T_CALC[[#This Row],[DAY]]="","",IF(T_CALC[[#This Row],[DAY]]&gt;=I_MA_PER,
ROUND(SUMPRODUCT(OFFSET($Y$4,0,0,I_MA_PER),OFFSET(T_CALC[[#This Row],[Value]],-(I_MA_PER-1),0,I_MA_PER))/C_DEN,2),NA()))</f>
        <v>69.87</v>
      </c>
      <c r="T324" s="4" t="str">
        <f ca="1">IF(T_CALC[[#This Row],[DAY]]="","",IF(T_CALC[[#This Row],[DAY]]&gt;=I_MA_PER,IF(AND(T_CALC[[#This Row],[Value]]&gt;T_CALC[[#This Row],[WMA]],R323&lt;=S323),"Buy",IF(AND(T_CALC[[#This Row],[Value]]&lt;T_CALC[[#This Row],[WMA]],R323&gt;=S323),"Sell","")),NA()))</f>
        <v/>
      </c>
      <c r="U324" s="4">
        <f ca="1">IFERROR(IF(T_CALC[[#This Row],[Signal]]="Buy",T_CALC[[#This Row],[Value]],-10000),-10000)</f>
        <v>-10000</v>
      </c>
      <c r="V324" s="4">
        <f ca="1">IFERROR(IF(T_CALC[[#This Row],[Signal]]="Sell",T_CALC[[#This Row],[Value]],-10000),-10000)</f>
        <v>-10000</v>
      </c>
    </row>
    <row r="325" spans="3:22" x14ac:dyDescent="0.2">
      <c r="C325" vm="1582">
        <f ca="1"/>
        <v>42921</v>
      </c>
      <c r="D325" vm="1583">
        <f ca="1"/>
        <v>21176272</v>
      </c>
      <c r="E325" vm="1584">
        <f ca="1"/>
        <v>68.254999999999995</v>
      </c>
      <c r="F325" vm="1409">
        <f ca="1"/>
        <v>69.44</v>
      </c>
      <c r="G325" vm="1585">
        <f ca="1"/>
        <v>68.22</v>
      </c>
      <c r="H325" vm="1364">
        <f ca="1"/>
        <v>69.08</v>
      </c>
      <c r="K325" s="4">
        <f ca="1">IF(ROW(T_CALC[[#This Row],[DAY]])-ROW(T_CALC[[#Headers],[DAY]])&gt;C_N_TRADING_DAYS,"",ROW(T_CALC[[#This Row],[DAY]])-ROW(T_CALC[[#Headers],[DAY]]))</f>
        <v>322</v>
      </c>
      <c r="L325" s="2" cm="1" vm="1582">
        <f t="array" aca="1" ref="L325" ca="1">IFERROR(IF(T_CALC[[#This Row],[DAY]]="","",IF(AND(T_CALC[[#This Row],[DAY]]=C_N_TRADING_DAYS,$L$1&gt;C_MAX_HIST_DT),$L$1,INDEX(_xlfn.ANCHORARRAY($C$3),T_CALC[[#This Row],[DAY]]+1,1))),NA())</f>
        <v>42921</v>
      </c>
      <c r="M325" s="4" cm="1" vm="1584">
        <f t="array" aca="1" ref="M325" ca="1">IFERROR(IF(T_CALC[[#This Row],[DAY]]="","",IF(AND(T_CALC[[#This Row],[DAY]]=C_N_TRADING_DAYS,$L$1&gt;C_MAX_HIST_DT),$M$1,INDEX(_xlfn.ANCHORARRAY($C$3),T_CALC[[#This Row],[DAY]]+1,3))),NA())</f>
        <v>68.254999999999995</v>
      </c>
      <c r="N325" s="4" cm="1" vm="1409">
        <f t="array" aca="1" ref="N325" ca="1">IFERROR(IF(T_CALC[[#This Row],[DAY]]="","",IF(AND(T_CALC[[#This Row],[DAY]]=C_N_TRADING_DAYS,$L$1&gt;C_MAX_HIST_DT),$N$1,INDEX(_xlfn.ANCHORARRAY($C$3),T_CALC[[#This Row],[DAY]]+1,4))),NA())</f>
        <v>69.44</v>
      </c>
      <c r="O325" s="4" cm="1" vm="1585">
        <f t="array" aca="1" ref="O325" ca="1">IFERROR(IF(T_CALC[[#This Row],[DAY]]="","",IF(AND(T_CALC[[#This Row],[DAY]]=C_N_TRADING_DAYS,$L$1&gt;C_MAX_HIST_DT),$O$1,INDEX(_xlfn.ANCHORARRAY($C$3),T_CALC[[#This Row],[DAY]]+1,5))),NA())</f>
        <v>68.22</v>
      </c>
      <c r="P325" s="4" cm="1" vm="1364">
        <f t="array" aca="1" ref="P325" ca="1">IFERROR(IF(T_CALC[[#This Row],[DAY]]="","",IF(AND(T_CALC[[#This Row],[DAY]]=C_N_TRADING_DAYS,$L$1&gt;C_MAX_HIST_DT),$P$1,INDEX(_xlfn.ANCHORARRAY($C$3),T_CALC[[#This Row],[DAY]]+1,6))),NA())</f>
        <v>69.08</v>
      </c>
      <c r="Q325" s="4" cm="1" vm="1583">
        <f t="array" aca="1" ref="Q325" ca="1">IFERROR(IF(T_CALC[[#This Row],[DAY]]="","",IF(AND(T_CALC[[#This Row],[DAY]]=C_N_TRADING_DAYS,$L$1&gt;C_MAX_HIST_DT),$Q$1,INDEX(_xlfn.ANCHORARRAY($C$3),T_CALC[[#This Row],[DAY]]+1,2))),NA())</f>
        <v>21176272</v>
      </c>
      <c r="R325" s="4" vm="1364">
        <f ca="1">IFERROR(IF(I_SRC="Open",T_CALC[[#This Row],[Open]],IF(I_SRC="High",T_CALC[[#This Row],[High]],IF(I_SRC="low",T_CALC[[#This Row],[Low]],IF(I_SRC="Volume",T_CALC[[#This Row],[VOLUME]],T_CALC[[#This Row],[Close]])))),"")</f>
        <v>69.08</v>
      </c>
      <c r="S325" s="4" cm="1">
        <f t="array" aca="1" ref="S325" ca="1">IF(T_CALC[[#This Row],[DAY]]="","",IF(T_CALC[[#This Row],[DAY]]&gt;=I_MA_PER,
ROUND(SUMPRODUCT(OFFSET($Y$4,0,0,I_MA_PER),OFFSET(T_CALC[[#This Row],[Value]],-(I_MA_PER-1),0,I_MA_PER))/C_DEN,2),NA()))</f>
        <v>69.849999999999994</v>
      </c>
      <c r="T325" s="4" t="str">
        <f ca="1">IF(T_CALC[[#This Row],[DAY]]="","",IF(T_CALC[[#This Row],[DAY]]&gt;=I_MA_PER,IF(AND(T_CALC[[#This Row],[Value]]&gt;T_CALC[[#This Row],[WMA]],R324&lt;=S324),"Buy",IF(AND(T_CALC[[#This Row],[Value]]&lt;T_CALC[[#This Row],[WMA]],R324&gt;=S324),"Sell","")),NA()))</f>
        <v/>
      </c>
      <c r="U325" s="4">
        <f ca="1">IFERROR(IF(T_CALC[[#This Row],[Signal]]="Buy",T_CALC[[#This Row],[Value]],-10000),-10000)</f>
        <v>-10000</v>
      </c>
      <c r="V325" s="4">
        <f ca="1">IFERROR(IF(T_CALC[[#This Row],[Signal]]="Sell",T_CALC[[#This Row],[Value]],-10000),-10000)</f>
        <v>-10000</v>
      </c>
    </row>
    <row r="326" spans="3:22" x14ac:dyDescent="0.2">
      <c r="C326" vm="1586">
        <f ca="1"/>
        <v>42922</v>
      </c>
      <c r="D326" vm="1587">
        <f ca="1"/>
        <v>21117572</v>
      </c>
      <c r="E326" vm="1342">
        <f ca="1"/>
        <v>68.27</v>
      </c>
      <c r="F326" vm="1573">
        <f ca="1"/>
        <v>68.78</v>
      </c>
      <c r="G326" vm="1396">
        <f ca="1"/>
        <v>68.12</v>
      </c>
      <c r="H326" vm="1588">
        <f ca="1"/>
        <v>68.569999999999993</v>
      </c>
      <c r="K326" s="4">
        <f ca="1">IF(ROW(T_CALC[[#This Row],[DAY]])-ROW(T_CALC[[#Headers],[DAY]])&gt;C_N_TRADING_DAYS,"",ROW(T_CALC[[#This Row],[DAY]])-ROW(T_CALC[[#Headers],[DAY]]))</f>
        <v>323</v>
      </c>
      <c r="L326" s="2" cm="1" vm="1586">
        <f t="array" aca="1" ref="L326" ca="1">IFERROR(IF(T_CALC[[#This Row],[DAY]]="","",IF(AND(T_CALC[[#This Row],[DAY]]=C_N_TRADING_DAYS,$L$1&gt;C_MAX_HIST_DT),$L$1,INDEX(_xlfn.ANCHORARRAY($C$3),T_CALC[[#This Row],[DAY]]+1,1))),NA())</f>
        <v>42922</v>
      </c>
      <c r="M326" s="4" cm="1" vm="1342">
        <f t="array" aca="1" ref="M326" ca="1">IFERROR(IF(T_CALC[[#This Row],[DAY]]="","",IF(AND(T_CALC[[#This Row],[DAY]]=C_N_TRADING_DAYS,$L$1&gt;C_MAX_HIST_DT),$M$1,INDEX(_xlfn.ANCHORARRAY($C$3),T_CALC[[#This Row],[DAY]]+1,3))),NA())</f>
        <v>68.27</v>
      </c>
      <c r="N326" s="4" cm="1" vm="1573">
        <f t="array" aca="1" ref="N326" ca="1">IFERROR(IF(T_CALC[[#This Row],[DAY]]="","",IF(AND(T_CALC[[#This Row],[DAY]]=C_N_TRADING_DAYS,$L$1&gt;C_MAX_HIST_DT),$N$1,INDEX(_xlfn.ANCHORARRAY($C$3),T_CALC[[#This Row],[DAY]]+1,4))),NA())</f>
        <v>68.78</v>
      </c>
      <c r="O326" s="4" cm="1" vm="1396">
        <f t="array" aca="1" ref="O326" ca="1">IFERROR(IF(T_CALC[[#This Row],[DAY]]="","",IF(AND(T_CALC[[#This Row],[DAY]]=C_N_TRADING_DAYS,$L$1&gt;C_MAX_HIST_DT),$O$1,INDEX(_xlfn.ANCHORARRAY($C$3),T_CALC[[#This Row],[DAY]]+1,5))),NA())</f>
        <v>68.12</v>
      </c>
      <c r="P326" s="4" cm="1" vm="1588">
        <f t="array" aca="1" ref="P326" ca="1">IFERROR(IF(T_CALC[[#This Row],[DAY]]="","",IF(AND(T_CALC[[#This Row],[DAY]]=C_N_TRADING_DAYS,$L$1&gt;C_MAX_HIST_DT),$P$1,INDEX(_xlfn.ANCHORARRAY($C$3),T_CALC[[#This Row],[DAY]]+1,6))),NA())</f>
        <v>68.569999999999993</v>
      </c>
      <c r="Q326" s="4" cm="1" vm="1587">
        <f t="array" aca="1" ref="Q326" ca="1">IFERROR(IF(T_CALC[[#This Row],[DAY]]="","",IF(AND(T_CALC[[#This Row],[DAY]]=C_N_TRADING_DAYS,$L$1&gt;C_MAX_HIST_DT),$Q$1,INDEX(_xlfn.ANCHORARRAY($C$3),T_CALC[[#This Row],[DAY]]+1,2))),NA())</f>
        <v>21117572</v>
      </c>
      <c r="R326" s="4" vm="1588">
        <f ca="1">IFERROR(IF(I_SRC="Open",T_CALC[[#This Row],[Open]],IF(I_SRC="High",T_CALC[[#This Row],[High]],IF(I_SRC="low",T_CALC[[#This Row],[Low]],IF(I_SRC="Volume",T_CALC[[#This Row],[VOLUME]],T_CALC[[#This Row],[Close]])))),"")</f>
        <v>68.569999999999993</v>
      </c>
      <c r="S326" s="4" cm="1">
        <f t="array" aca="1" ref="S326" ca="1">IF(T_CALC[[#This Row],[DAY]]="","",IF(T_CALC[[#This Row],[DAY]]&gt;=I_MA_PER,
ROUND(SUMPRODUCT(OFFSET($Y$4,0,0,I_MA_PER),OFFSET(T_CALC[[#This Row],[Value]],-(I_MA_PER-1),0,I_MA_PER))/C_DEN,2),NA()))</f>
        <v>69.819999999999993</v>
      </c>
      <c r="T326" s="4" t="str">
        <f ca="1">IF(T_CALC[[#This Row],[DAY]]="","",IF(T_CALC[[#This Row],[DAY]]&gt;=I_MA_PER,IF(AND(T_CALC[[#This Row],[Value]]&gt;T_CALC[[#This Row],[WMA]],R325&lt;=S325),"Buy",IF(AND(T_CALC[[#This Row],[Value]]&lt;T_CALC[[#This Row],[WMA]],R325&gt;=S325),"Sell","")),NA()))</f>
        <v/>
      </c>
      <c r="U326" s="4">
        <f ca="1">IFERROR(IF(T_CALC[[#This Row],[Signal]]="Buy",T_CALC[[#This Row],[Value]],-10000),-10000)</f>
        <v>-10000</v>
      </c>
      <c r="V326" s="4">
        <f ca="1">IFERROR(IF(T_CALC[[#This Row],[Signal]]="Sell",T_CALC[[#This Row],[Value]],-10000),-10000)</f>
        <v>-10000</v>
      </c>
    </row>
    <row r="327" spans="3:22" x14ac:dyDescent="0.2">
      <c r="C327" vm="1589">
        <f ca="1"/>
        <v>42923</v>
      </c>
      <c r="D327" vm="1590">
        <f ca="1"/>
        <v>16878317</v>
      </c>
      <c r="E327" vm="1591">
        <f ca="1"/>
        <v>68.7</v>
      </c>
      <c r="F327" vm="1459">
        <f ca="1"/>
        <v>69.84</v>
      </c>
      <c r="G327" vm="1591">
        <f ca="1"/>
        <v>68.7</v>
      </c>
      <c r="H327" vm="1592">
        <f ca="1"/>
        <v>69.459999999999994</v>
      </c>
      <c r="K327" s="4">
        <f ca="1">IF(ROW(T_CALC[[#This Row],[DAY]])-ROW(T_CALC[[#Headers],[DAY]])&gt;C_N_TRADING_DAYS,"",ROW(T_CALC[[#This Row],[DAY]])-ROW(T_CALC[[#Headers],[DAY]]))</f>
        <v>324</v>
      </c>
      <c r="L327" s="2" cm="1" vm="1589">
        <f t="array" aca="1" ref="L327" ca="1">IFERROR(IF(T_CALC[[#This Row],[DAY]]="","",IF(AND(T_CALC[[#This Row],[DAY]]=C_N_TRADING_DAYS,$L$1&gt;C_MAX_HIST_DT),$L$1,INDEX(_xlfn.ANCHORARRAY($C$3),T_CALC[[#This Row],[DAY]]+1,1))),NA())</f>
        <v>42923</v>
      </c>
      <c r="M327" s="4" cm="1" vm="1591">
        <f t="array" aca="1" ref="M327" ca="1">IFERROR(IF(T_CALC[[#This Row],[DAY]]="","",IF(AND(T_CALC[[#This Row],[DAY]]=C_N_TRADING_DAYS,$L$1&gt;C_MAX_HIST_DT),$M$1,INDEX(_xlfn.ANCHORARRAY($C$3),T_CALC[[#This Row],[DAY]]+1,3))),NA())</f>
        <v>68.7</v>
      </c>
      <c r="N327" s="4" cm="1" vm="1459">
        <f t="array" aca="1" ref="N327" ca="1">IFERROR(IF(T_CALC[[#This Row],[DAY]]="","",IF(AND(T_CALC[[#This Row],[DAY]]=C_N_TRADING_DAYS,$L$1&gt;C_MAX_HIST_DT),$N$1,INDEX(_xlfn.ANCHORARRAY($C$3),T_CALC[[#This Row],[DAY]]+1,4))),NA())</f>
        <v>69.84</v>
      </c>
      <c r="O327" s="4" cm="1" vm="1591">
        <f t="array" aca="1" ref="O327" ca="1">IFERROR(IF(T_CALC[[#This Row],[DAY]]="","",IF(AND(T_CALC[[#This Row],[DAY]]=C_N_TRADING_DAYS,$L$1&gt;C_MAX_HIST_DT),$O$1,INDEX(_xlfn.ANCHORARRAY($C$3),T_CALC[[#This Row],[DAY]]+1,5))),NA())</f>
        <v>68.7</v>
      </c>
      <c r="P327" s="4" cm="1" vm="1592">
        <f t="array" aca="1" ref="P327" ca="1">IFERROR(IF(T_CALC[[#This Row],[DAY]]="","",IF(AND(T_CALC[[#This Row],[DAY]]=C_N_TRADING_DAYS,$L$1&gt;C_MAX_HIST_DT),$P$1,INDEX(_xlfn.ANCHORARRAY($C$3),T_CALC[[#This Row],[DAY]]+1,6))),NA())</f>
        <v>69.459999999999994</v>
      </c>
      <c r="Q327" s="4" cm="1" vm="1590">
        <f t="array" aca="1" ref="Q327" ca="1">IFERROR(IF(T_CALC[[#This Row],[DAY]]="","",IF(AND(T_CALC[[#This Row],[DAY]]=C_N_TRADING_DAYS,$L$1&gt;C_MAX_HIST_DT),$Q$1,INDEX(_xlfn.ANCHORARRAY($C$3),T_CALC[[#This Row],[DAY]]+1,2))),NA())</f>
        <v>16878317</v>
      </c>
      <c r="R327" s="4" vm="1592">
        <f ca="1">IFERROR(IF(I_SRC="Open",T_CALC[[#This Row],[Open]],IF(I_SRC="High",T_CALC[[#This Row],[High]],IF(I_SRC="low",T_CALC[[#This Row],[Low]],IF(I_SRC="Volume",T_CALC[[#This Row],[VOLUME]],T_CALC[[#This Row],[Close]])))),"")</f>
        <v>69.459999999999994</v>
      </c>
      <c r="S327" s="4" cm="1">
        <f t="array" aca="1" ref="S327" ca="1">IF(T_CALC[[#This Row],[DAY]]="","",IF(T_CALC[[#This Row],[DAY]]&gt;=I_MA_PER,
ROUND(SUMPRODUCT(OFFSET($Y$4,0,0,I_MA_PER),OFFSET(T_CALC[[#This Row],[Value]],-(I_MA_PER-1),0,I_MA_PER))/C_DEN,2),NA()))</f>
        <v>69.81</v>
      </c>
      <c r="T327" s="4" t="str">
        <f ca="1">IF(T_CALC[[#This Row],[DAY]]="","",IF(T_CALC[[#This Row],[DAY]]&gt;=I_MA_PER,IF(AND(T_CALC[[#This Row],[Value]]&gt;T_CALC[[#This Row],[WMA]],R326&lt;=S326),"Buy",IF(AND(T_CALC[[#This Row],[Value]]&lt;T_CALC[[#This Row],[WMA]],R326&gt;=S326),"Sell","")),NA()))</f>
        <v/>
      </c>
      <c r="U327" s="4">
        <f ca="1">IFERROR(IF(T_CALC[[#This Row],[Signal]]="Buy",T_CALC[[#This Row],[Value]],-10000),-10000)</f>
        <v>-10000</v>
      </c>
      <c r="V327" s="4">
        <f ca="1">IFERROR(IF(T_CALC[[#This Row],[Signal]]="Sell",T_CALC[[#This Row],[Value]],-10000),-10000)</f>
        <v>-10000</v>
      </c>
    </row>
    <row r="328" spans="3:22" x14ac:dyDescent="0.2">
      <c r="C328" vm="1593">
        <f ca="1"/>
        <v>42926</v>
      </c>
      <c r="D328" vm="1594">
        <f ca="1"/>
        <v>15014503</v>
      </c>
      <c r="E328" vm="1592">
        <f ca="1"/>
        <v>69.459999999999994</v>
      </c>
      <c r="F328" vm="1595">
        <f ca="1"/>
        <v>70.25</v>
      </c>
      <c r="G328" vm="1596">
        <f ca="1"/>
        <v>69.2</v>
      </c>
      <c r="H328" vm="1597">
        <f ca="1"/>
        <v>69.98</v>
      </c>
      <c r="K328" s="4">
        <f ca="1">IF(ROW(T_CALC[[#This Row],[DAY]])-ROW(T_CALC[[#Headers],[DAY]])&gt;C_N_TRADING_DAYS,"",ROW(T_CALC[[#This Row],[DAY]])-ROW(T_CALC[[#Headers],[DAY]]))</f>
        <v>325</v>
      </c>
      <c r="L328" s="2" cm="1" vm="1593">
        <f t="array" aca="1" ref="L328" ca="1">IFERROR(IF(T_CALC[[#This Row],[DAY]]="","",IF(AND(T_CALC[[#This Row],[DAY]]=C_N_TRADING_DAYS,$L$1&gt;C_MAX_HIST_DT),$L$1,INDEX(_xlfn.ANCHORARRAY($C$3),T_CALC[[#This Row],[DAY]]+1,1))),NA())</f>
        <v>42926</v>
      </c>
      <c r="M328" s="4" cm="1" vm="1592">
        <f t="array" aca="1" ref="M328" ca="1">IFERROR(IF(T_CALC[[#This Row],[DAY]]="","",IF(AND(T_CALC[[#This Row],[DAY]]=C_N_TRADING_DAYS,$L$1&gt;C_MAX_HIST_DT),$M$1,INDEX(_xlfn.ANCHORARRAY($C$3),T_CALC[[#This Row],[DAY]]+1,3))),NA())</f>
        <v>69.459999999999994</v>
      </c>
      <c r="N328" s="4" cm="1" vm="1595">
        <f t="array" aca="1" ref="N328" ca="1">IFERROR(IF(T_CALC[[#This Row],[DAY]]="","",IF(AND(T_CALC[[#This Row],[DAY]]=C_N_TRADING_DAYS,$L$1&gt;C_MAX_HIST_DT),$N$1,INDEX(_xlfn.ANCHORARRAY($C$3),T_CALC[[#This Row],[DAY]]+1,4))),NA())</f>
        <v>70.25</v>
      </c>
      <c r="O328" s="4" cm="1" vm="1596">
        <f t="array" aca="1" ref="O328" ca="1">IFERROR(IF(T_CALC[[#This Row],[DAY]]="","",IF(AND(T_CALC[[#This Row],[DAY]]=C_N_TRADING_DAYS,$L$1&gt;C_MAX_HIST_DT),$O$1,INDEX(_xlfn.ANCHORARRAY($C$3),T_CALC[[#This Row],[DAY]]+1,5))),NA())</f>
        <v>69.2</v>
      </c>
      <c r="P328" s="4" cm="1" vm="1597">
        <f t="array" aca="1" ref="P328" ca="1">IFERROR(IF(T_CALC[[#This Row],[DAY]]="","",IF(AND(T_CALC[[#This Row],[DAY]]=C_N_TRADING_DAYS,$L$1&gt;C_MAX_HIST_DT),$P$1,INDEX(_xlfn.ANCHORARRAY($C$3),T_CALC[[#This Row],[DAY]]+1,6))),NA())</f>
        <v>69.98</v>
      </c>
      <c r="Q328" s="4" cm="1" vm="1594">
        <f t="array" aca="1" ref="Q328" ca="1">IFERROR(IF(T_CALC[[#This Row],[DAY]]="","",IF(AND(T_CALC[[#This Row],[DAY]]=C_N_TRADING_DAYS,$L$1&gt;C_MAX_HIST_DT),$Q$1,INDEX(_xlfn.ANCHORARRAY($C$3),T_CALC[[#This Row],[DAY]]+1,2))),NA())</f>
        <v>15014503</v>
      </c>
      <c r="R328" s="4" vm="1597">
        <f ca="1">IFERROR(IF(I_SRC="Open",T_CALC[[#This Row],[Open]],IF(I_SRC="High",T_CALC[[#This Row],[High]],IF(I_SRC="low",T_CALC[[#This Row],[Low]],IF(I_SRC="Volume",T_CALC[[#This Row],[VOLUME]],T_CALC[[#This Row],[Close]])))),"")</f>
        <v>69.98</v>
      </c>
      <c r="S328" s="4" cm="1">
        <f t="array" aca="1" ref="S328" ca="1">IF(T_CALC[[#This Row],[DAY]]="","",IF(T_CALC[[#This Row],[DAY]]&gt;=I_MA_PER,
ROUND(SUMPRODUCT(OFFSET($Y$4,0,0,I_MA_PER),OFFSET(T_CALC[[#This Row],[Value]],-(I_MA_PER-1),0,I_MA_PER))/C_DEN,2),NA()))</f>
        <v>69.83</v>
      </c>
      <c r="T328" s="4" t="str">
        <f ca="1">IF(T_CALC[[#This Row],[DAY]]="","",IF(T_CALC[[#This Row],[DAY]]&gt;=I_MA_PER,IF(AND(T_CALC[[#This Row],[Value]]&gt;T_CALC[[#This Row],[WMA]],R327&lt;=S327),"Buy",IF(AND(T_CALC[[#This Row],[Value]]&lt;T_CALC[[#This Row],[WMA]],R327&gt;=S327),"Sell","")),NA()))</f>
        <v>Buy</v>
      </c>
      <c r="U328" s="4" vm="1597">
        <f ca="1">IFERROR(IF(T_CALC[[#This Row],[Signal]]="Buy",T_CALC[[#This Row],[Value]],-10000),-10000)</f>
        <v>69.98</v>
      </c>
      <c r="V328" s="4">
        <f ca="1">IFERROR(IF(T_CALC[[#This Row],[Signal]]="Sell",T_CALC[[#This Row],[Value]],-10000),-10000)</f>
        <v>-10000</v>
      </c>
    </row>
    <row r="329" spans="3:22" x14ac:dyDescent="0.2">
      <c r="C329" vm="1598">
        <f ca="1"/>
        <v>42927</v>
      </c>
      <c r="D329" vm="1599">
        <f ca="1"/>
        <v>17460022</v>
      </c>
      <c r="E329" vm="1526">
        <f ca="1"/>
        <v>70</v>
      </c>
      <c r="F329" vm="1600">
        <f ca="1"/>
        <v>70.680000000000007</v>
      </c>
      <c r="G329" vm="1601">
        <f ca="1"/>
        <v>69.75</v>
      </c>
      <c r="H329" vm="1602">
        <f ca="1"/>
        <v>69.989999999999995</v>
      </c>
      <c r="K329" s="4">
        <f ca="1">IF(ROW(T_CALC[[#This Row],[DAY]])-ROW(T_CALC[[#Headers],[DAY]])&gt;C_N_TRADING_DAYS,"",ROW(T_CALC[[#This Row],[DAY]])-ROW(T_CALC[[#Headers],[DAY]]))</f>
        <v>326</v>
      </c>
      <c r="L329" s="2" cm="1" vm="1598">
        <f t="array" aca="1" ref="L329" ca="1">IFERROR(IF(T_CALC[[#This Row],[DAY]]="","",IF(AND(T_CALC[[#This Row],[DAY]]=C_N_TRADING_DAYS,$L$1&gt;C_MAX_HIST_DT),$L$1,INDEX(_xlfn.ANCHORARRAY($C$3),T_CALC[[#This Row],[DAY]]+1,1))),NA())</f>
        <v>42927</v>
      </c>
      <c r="M329" s="4" cm="1" vm="1526">
        <f t="array" aca="1" ref="M329" ca="1">IFERROR(IF(T_CALC[[#This Row],[DAY]]="","",IF(AND(T_CALC[[#This Row],[DAY]]=C_N_TRADING_DAYS,$L$1&gt;C_MAX_HIST_DT),$M$1,INDEX(_xlfn.ANCHORARRAY($C$3),T_CALC[[#This Row],[DAY]]+1,3))),NA())</f>
        <v>70</v>
      </c>
      <c r="N329" s="4" cm="1" vm="1600">
        <f t="array" aca="1" ref="N329" ca="1">IFERROR(IF(T_CALC[[#This Row],[DAY]]="","",IF(AND(T_CALC[[#This Row],[DAY]]=C_N_TRADING_DAYS,$L$1&gt;C_MAX_HIST_DT),$N$1,INDEX(_xlfn.ANCHORARRAY($C$3),T_CALC[[#This Row],[DAY]]+1,4))),NA())</f>
        <v>70.680000000000007</v>
      </c>
      <c r="O329" s="4" cm="1" vm="1601">
        <f t="array" aca="1" ref="O329" ca="1">IFERROR(IF(T_CALC[[#This Row],[DAY]]="","",IF(AND(T_CALC[[#This Row],[DAY]]=C_N_TRADING_DAYS,$L$1&gt;C_MAX_HIST_DT),$O$1,INDEX(_xlfn.ANCHORARRAY($C$3),T_CALC[[#This Row],[DAY]]+1,5))),NA())</f>
        <v>69.75</v>
      </c>
      <c r="P329" s="4" cm="1" vm="1602">
        <f t="array" aca="1" ref="P329" ca="1">IFERROR(IF(T_CALC[[#This Row],[DAY]]="","",IF(AND(T_CALC[[#This Row],[DAY]]=C_N_TRADING_DAYS,$L$1&gt;C_MAX_HIST_DT),$P$1,INDEX(_xlfn.ANCHORARRAY($C$3),T_CALC[[#This Row],[DAY]]+1,6))),NA())</f>
        <v>69.989999999999995</v>
      </c>
      <c r="Q329" s="4" cm="1" vm="1599">
        <f t="array" aca="1" ref="Q329" ca="1">IFERROR(IF(T_CALC[[#This Row],[DAY]]="","",IF(AND(T_CALC[[#This Row],[DAY]]=C_N_TRADING_DAYS,$L$1&gt;C_MAX_HIST_DT),$Q$1,INDEX(_xlfn.ANCHORARRAY($C$3),T_CALC[[#This Row],[DAY]]+1,2))),NA())</f>
        <v>17460022</v>
      </c>
      <c r="R329" s="4" vm="1602">
        <f ca="1">IFERROR(IF(I_SRC="Open",T_CALC[[#This Row],[Open]],IF(I_SRC="High",T_CALC[[#This Row],[High]],IF(I_SRC="low",T_CALC[[#This Row],[Low]],IF(I_SRC="Volume",T_CALC[[#This Row],[VOLUME]],T_CALC[[#This Row],[Close]])))),"")</f>
        <v>69.989999999999995</v>
      </c>
      <c r="S329" s="4" cm="1">
        <f t="array" aca="1" ref="S329" ca="1">IF(T_CALC[[#This Row],[DAY]]="","",IF(T_CALC[[#This Row],[DAY]]&gt;=I_MA_PER,
ROUND(SUMPRODUCT(OFFSET($Y$4,0,0,I_MA_PER),OFFSET(T_CALC[[#This Row],[Value]],-(I_MA_PER-1),0,I_MA_PER))/C_DEN,2),NA()))</f>
        <v>69.84</v>
      </c>
      <c r="T329" s="4" t="str">
        <f ca="1">IF(T_CALC[[#This Row],[DAY]]="","",IF(T_CALC[[#This Row],[DAY]]&gt;=I_MA_PER,IF(AND(T_CALC[[#This Row],[Value]]&gt;T_CALC[[#This Row],[WMA]],R328&lt;=S328),"Buy",IF(AND(T_CALC[[#This Row],[Value]]&lt;T_CALC[[#This Row],[WMA]],R328&gt;=S328),"Sell","")),NA()))</f>
        <v/>
      </c>
      <c r="U329" s="4">
        <f ca="1">IFERROR(IF(T_CALC[[#This Row],[Signal]]="Buy",T_CALC[[#This Row],[Value]],-10000),-10000)</f>
        <v>-10000</v>
      </c>
      <c r="V329" s="4">
        <f ca="1">IFERROR(IF(T_CALC[[#This Row],[Signal]]="Sell",T_CALC[[#This Row],[Value]],-10000),-10000)</f>
        <v>-10000</v>
      </c>
    </row>
    <row r="330" spans="3:22" x14ac:dyDescent="0.2">
      <c r="C330" vm="1603">
        <f ca="1"/>
        <v>42928</v>
      </c>
      <c r="D330" vm="1604">
        <f ca="1"/>
        <v>17750925</v>
      </c>
      <c r="E330" vm="1605">
        <f ca="1"/>
        <v>70.69</v>
      </c>
      <c r="F330" vm="1606">
        <f ca="1"/>
        <v>71.28</v>
      </c>
      <c r="G330" vm="1607">
        <f ca="1"/>
        <v>70.55</v>
      </c>
      <c r="H330" vm="1608">
        <f ca="1"/>
        <v>71.150000000000006</v>
      </c>
      <c r="K330" s="4">
        <f ca="1">IF(ROW(T_CALC[[#This Row],[DAY]])-ROW(T_CALC[[#Headers],[DAY]])&gt;C_N_TRADING_DAYS,"",ROW(T_CALC[[#This Row],[DAY]])-ROW(T_CALC[[#Headers],[DAY]]))</f>
        <v>327</v>
      </c>
      <c r="L330" s="2" cm="1" vm="1603">
        <f t="array" aca="1" ref="L330" ca="1">IFERROR(IF(T_CALC[[#This Row],[DAY]]="","",IF(AND(T_CALC[[#This Row],[DAY]]=C_N_TRADING_DAYS,$L$1&gt;C_MAX_HIST_DT),$L$1,INDEX(_xlfn.ANCHORARRAY($C$3),T_CALC[[#This Row],[DAY]]+1,1))),NA())</f>
        <v>42928</v>
      </c>
      <c r="M330" s="4" cm="1" vm="1605">
        <f t="array" aca="1" ref="M330" ca="1">IFERROR(IF(T_CALC[[#This Row],[DAY]]="","",IF(AND(T_CALC[[#This Row],[DAY]]=C_N_TRADING_DAYS,$L$1&gt;C_MAX_HIST_DT),$M$1,INDEX(_xlfn.ANCHORARRAY($C$3),T_CALC[[#This Row],[DAY]]+1,3))),NA())</f>
        <v>70.69</v>
      </c>
      <c r="N330" s="4" cm="1" vm="1606">
        <f t="array" aca="1" ref="N330" ca="1">IFERROR(IF(T_CALC[[#This Row],[DAY]]="","",IF(AND(T_CALC[[#This Row],[DAY]]=C_N_TRADING_DAYS,$L$1&gt;C_MAX_HIST_DT),$N$1,INDEX(_xlfn.ANCHORARRAY($C$3),T_CALC[[#This Row],[DAY]]+1,4))),NA())</f>
        <v>71.28</v>
      </c>
      <c r="O330" s="4" cm="1" vm="1607">
        <f t="array" aca="1" ref="O330" ca="1">IFERROR(IF(T_CALC[[#This Row],[DAY]]="","",IF(AND(T_CALC[[#This Row],[DAY]]=C_N_TRADING_DAYS,$L$1&gt;C_MAX_HIST_DT),$O$1,INDEX(_xlfn.ANCHORARRAY($C$3),T_CALC[[#This Row],[DAY]]+1,5))),NA())</f>
        <v>70.55</v>
      </c>
      <c r="P330" s="4" cm="1" vm="1608">
        <f t="array" aca="1" ref="P330" ca="1">IFERROR(IF(T_CALC[[#This Row],[DAY]]="","",IF(AND(T_CALC[[#This Row],[DAY]]=C_N_TRADING_DAYS,$L$1&gt;C_MAX_HIST_DT),$P$1,INDEX(_xlfn.ANCHORARRAY($C$3),T_CALC[[#This Row],[DAY]]+1,6))),NA())</f>
        <v>71.150000000000006</v>
      </c>
      <c r="Q330" s="4" cm="1" vm="1604">
        <f t="array" aca="1" ref="Q330" ca="1">IFERROR(IF(T_CALC[[#This Row],[DAY]]="","",IF(AND(T_CALC[[#This Row],[DAY]]=C_N_TRADING_DAYS,$L$1&gt;C_MAX_HIST_DT),$Q$1,INDEX(_xlfn.ANCHORARRAY($C$3),T_CALC[[#This Row],[DAY]]+1,2))),NA())</f>
        <v>17750925</v>
      </c>
      <c r="R330" s="4" vm="1608">
        <f ca="1">IFERROR(IF(I_SRC="Open",T_CALC[[#This Row],[Open]],IF(I_SRC="High",T_CALC[[#This Row],[High]],IF(I_SRC="low",T_CALC[[#This Row],[Low]],IF(I_SRC="Volume",T_CALC[[#This Row],[VOLUME]],T_CALC[[#This Row],[Close]])))),"")</f>
        <v>71.150000000000006</v>
      </c>
      <c r="S330" s="4" cm="1">
        <f t="array" aca="1" ref="S330" ca="1">IF(T_CALC[[#This Row],[DAY]]="","",IF(T_CALC[[#This Row],[DAY]]&gt;=I_MA_PER,
ROUND(SUMPRODUCT(OFFSET($Y$4,0,0,I_MA_PER),OFFSET(T_CALC[[#This Row],[Value]],-(I_MA_PER-1),0,I_MA_PER))/C_DEN,2),NA()))</f>
        <v>69.900000000000006</v>
      </c>
      <c r="T330" s="4" t="str">
        <f ca="1">IF(T_CALC[[#This Row],[DAY]]="","",IF(T_CALC[[#This Row],[DAY]]&gt;=I_MA_PER,IF(AND(T_CALC[[#This Row],[Value]]&gt;T_CALC[[#This Row],[WMA]],R329&lt;=S329),"Buy",IF(AND(T_CALC[[#This Row],[Value]]&lt;T_CALC[[#This Row],[WMA]],R329&gt;=S329),"Sell","")),NA()))</f>
        <v/>
      </c>
      <c r="U330" s="4">
        <f ca="1">IFERROR(IF(T_CALC[[#This Row],[Signal]]="Buy",T_CALC[[#This Row],[Value]],-10000),-10000)</f>
        <v>-10000</v>
      </c>
      <c r="V330" s="4">
        <f ca="1">IFERROR(IF(T_CALC[[#This Row],[Signal]]="Sell",T_CALC[[#This Row],[Value]],-10000),-10000)</f>
        <v>-10000</v>
      </c>
    </row>
    <row r="331" spans="3:22" x14ac:dyDescent="0.2">
      <c r="C331" vm="1609">
        <f ca="1"/>
        <v>42929</v>
      </c>
      <c r="D331" vm="1610">
        <f ca="1"/>
        <v>20269816</v>
      </c>
      <c r="E331" vm="1492">
        <f ca="1"/>
        <v>71.5</v>
      </c>
      <c r="F331" vm="1611">
        <f ca="1"/>
        <v>72.039900000000003</v>
      </c>
      <c r="G331" vm="1612">
        <f ca="1"/>
        <v>71.31</v>
      </c>
      <c r="H331" vm="1613">
        <f ca="1"/>
        <v>71.77</v>
      </c>
      <c r="K331" s="4">
        <f ca="1">IF(ROW(T_CALC[[#This Row],[DAY]])-ROW(T_CALC[[#Headers],[DAY]])&gt;C_N_TRADING_DAYS,"",ROW(T_CALC[[#This Row],[DAY]])-ROW(T_CALC[[#Headers],[DAY]]))</f>
        <v>328</v>
      </c>
      <c r="L331" s="2" cm="1" vm="1609">
        <f t="array" aca="1" ref="L331" ca="1">IFERROR(IF(T_CALC[[#This Row],[DAY]]="","",IF(AND(T_CALC[[#This Row],[DAY]]=C_N_TRADING_DAYS,$L$1&gt;C_MAX_HIST_DT),$L$1,INDEX(_xlfn.ANCHORARRAY($C$3),T_CALC[[#This Row],[DAY]]+1,1))),NA())</f>
        <v>42929</v>
      </c>
      <c r="M331" s="4" cm="1" vm="1492">
        <f t="array" aca="1" ref="M331" ca="1">IFERROR(IF(T_CALC[[#This Row],[DAY]]="","",IF(AND(T_CALC[[#This Row],[DAY]]=C_N_TRADING_DAYS,$L$1&gt;C_MAX_HIST_DT),$M$1,INDEX(_xlfn.ANCHORARRAY($C$3),T_CALC[[#This Row],[DAY]]+1,3))),NA())</f>
        <v>71.5</v>
      </c>
      <c r="N331" s="4" cm="1" vm="1611">
        <f t="array" aca="1" ref="N331" ca="1">IFERROR(IF(T_CALC[[#This Row],[DAY]]="","",IF(AND(T_CALC[[#This Row],[DAY]]=C_N_TRADING_DAYS,$L$1&gt;C_MAX_HIST_DT),$N$1,INDEX(_xlfn.ANCHORARRAY($C$3),T_CALC[[#This Row],[DAY]]+1,4))),NA())</f>
        <v>72.039900000000003</v>
      </c>
      <c r="O331" s="4" cm="1" vm="1612">
        <f t="array" aca="1" ref="O331" ca="1">IFERROR(IF(T_CALC[[#This Row],[DAY]]="","",IF(AND(T_CALC[[#This Row],[DAY]]=C_N_TRADING_DAYS,$L$1&gt;C_MAX_HIST_DT),$O$1,INDEX(_xlfn.ANCHORARRAY($C$3),T_CALC[[#This Row],[DAY]]+1,5))),NA())</f>
        <v>71.31</v>
      </c>
      <c r="P331" s="4" cm="1" vm="1613">
        <f t="array" aca="1" ref="P331" ca="1">IFERROR(IF(T_CALC[[#This Row],[DAY]]="","",IF(AND(T_CALC[[#This Row],[DAY]]=C_N_TRADING_DAYS,$L$1&gt;C_MAX_HIST_DT),$P$1,INDEX(_xlfn.ANCHORARRAY($C$3),T_CALC[[#This Row],[DAY]]+1,6))),NA())</f>
        <v>71.77</v>
      </c>
      <c r="Q331" s="4" cm="1" vm="1610">
        <f t="array" aca="1" ref="Q331" ca="1">IFERROR(IF(T_CALC[[#This Row],[DAY]]="","",IF(AND(T_CALC[[#This Row],[DAY]]=C_N_TRADING_DAYS,$L$1&gt;C_MAX_HIST_DT),$Q$1,INDEX(_xlfn.ANCHORARRAY($C$3),T_CALC[[#This Row],[DAY]]+1,2))),NA())</f>
        <v>20269816</v>
      </c>
      <c r="R331" s="4" vm="1613">
        <f ca="1">IFERROR(IF(I_SRC="Open",T_CALC[[#This Row],[Open]],IF(I_SRC="High",T_CALC[[#This Row],[High]],IF(I_SRC="low",T_CALC[[#This Row],[Low]],IF(I_SRC="Volume",T_CALC[[#This Row],[VOLUME]],T_CALC[[#This Row],[Close]])))),"")</f>
        <v>71.77</v>
      </c>
      <c r="S331" s="4" cm="1">
        <f t="array" aca="1" ref="S331" ca="1">IF(T_CALC[[#This Row],[DAY]]="","",IF(T_CALC[[#This Row],[DAY]]&gt;=I_MA_PER,
ROUND(SUMPRODUCT(OFFSET($Y$4,0,0,I_MA_PER),OFFSET(T_CALC[[#This Row],[Value]],-(I_MA_PER-1),0,I_MA_PER))/C_DEN,2),NA()))</f>
        <v>69.98</v>
      </c>
      <c r="T331" s="4" t="str">
        <f ca="1">IF(T_CALC[[#This Row],[DAY]]="","",IF(T_CALC[[#This Row],[DAY]]&gt;=I_MA_PER,IF(AND(T_CALC[[#This Row],[Value]]&gt;T_CALC[[#This Row],[WMA]],R330&lt;=S330),"Buy",IF(AND(T_CALC[[#This Row],[Value]]&lt;T_CALC[[#This Row],[WMA]],R330&gt;=S330),"Sell","")),NA()))</f>
        <v/>
      </c>
      <c r="U331" s="4">
        <f ca="1">IFERROR(IF(T_CALC[[#This Row],[Signal]]="Buy",T_CALC[[#This Row],[Value]],-10000),-10000)</f>
        <v>-10000</v>
      </c>
      <c r="V331" s="4">
        <f ca="1">IFERROR(IF(T_CALC[[#This Row],[Signal]]="Sell",T_CALC[[#This Row],[Value]],-10000),-10000)</f>
        <v>-10000</v>
      </c>
    </row>
    <row r="332" spans="3:22" x14ac:dyDescent="0.2">
      <c r="C332" vm="1614">
        <f ca="1"/>
        <v>42930</v>
      </c>
      <c r="D332" vm="1615">
        <f ca="1"/>
        <v>25868086</v>
      </c>
      <c r="E332" vm="1616">
        <f ca="1"/>
        <v>72.239999999999995</v>
      </c>
      <c r="F332" vm="1617">
        <f ca="1"/>
        <v>73.27</v>
      </c>
      <c r="G332" vm="1618">
        <f ca="1"/>
        <v>71.959999999999994</v>
      </c>
      <c r="H332" vm="1619">
        <f ca="1"/>
        <v>72.78</v>
      </c>
      <c r="K332" s="4">
        <f ca="1">IF(ROW(T_CALC[[#This Row],[DAY]])-ROW(T_CALC[[#Headers],[DAY]])&gt;C_N_TRADING_DAYS,"",ROW(T_CALC[[#This Row],[DAY]])-ROW(T_CALC[[#Headers],[DAY]]))</f>
        <v>329</v>
      </c>
      <c r="L332" s="2" cm="1" vm="1614">
        <f t="array" aca="1" ref="L332" ca="1">IFERROR(IF(T_CALC[[#This Row],[DAY]]="","",IF(AND(T_CALC[[#This Row],[DAY]]=C_N_TRADING_DAYS,$L$1&gt;C_MAX_HIST_DT),$L$1,INDEX(_xlfn.ANCHORARRAY($C$3),T_CALC[[#This Row],[DAY]]+1,1))),NA())</f>
        <v>42930</v>
      </c>
      <c r="M332" s="4" cm="1" vm="1616">
        <f t="array" aca="1" ref="M332" ca="1">IFERROR(IF(T_CALC[[#This Row],[DAY]]="","",IF(AND(T_CALC[[#This Row],[DAY]]=C_N_TRADING_DAYS,$L$1&gt;C_MAX_HIST_DT),$M$1,INDEX(_xlfn.ANCHORARRAY($C$3),T_CALC[[#This Row],[DAY]]+1,3))),NA())</f>
        <v>72.239999999999995</v>
      </c>
      <c r="N332" s="4" cm="1" vm="1617">
        <f t="array" aca="1" ref="N332" ca="1">IFERROR(IF(T_CALC[[#This Row],[DAY]]="","",IF(AND(T_CALC[[#This Row],[DAY]]=C_N_TRADING_DAYS,$L$1&gt;C_MAX_HIST_DT),$N$1,INDEX(_xlfn.ANCHORARRAY($C$3),T_CALC[[#This Row],[DAY]]+1,4))),NA())</f>
        <v>73.27</v>
      </c>
      <c r="O332" s="4" cm="1" vm="1618">
        <f t="array" aca="1" ref="O332" ca="1">IFERROR(IF(T_CALC[[#This Row],[DAY]]="","",IF(AND(T_CALC[[#This Row],[DAY]]=C_N_TRADING_DAYS,$L$1&gt;C_MAX_HIST_DT),$O$1,INDEX(_xlfn.ANCHORARRAY($C$3),T_CALC[[#This Row],[DAY]]+1,5))),NA())</f>
        <v>71.959999999999994</v>
      </c>
      <c r="P332" s="4" cm="1" vm="1619">
        <f t="array" aca="1" ref="P332" ca="1">IFERROR(IF(T_CALC[[#This Row],[DAY]]="","",IF(AND(T_CALC[[#This Row],[DAY]]=C_N_TRADING_DAYS,$L$1&gt;C_MAX_HIST_DT),$P$1,INDEX(_xlfn.ANCHORARRAY($C$3),T_CALC[[#This Row],[DAY]]+1,6))),NA())</f>
        <v>72.78</v>
      </c>
      <c r="Q332" s="4" cm="1" vm="1615">
        <f t="array" aca="1" ref="Q332" ca="1">IFERROR(IF(T_CALC[[#This Row],[DAY]]="","",IF(AND(T_CALC[[#This Row],[DAY]]=C_N_TRADING_DAYS,$L$1&gt;C_MAX_HIST_DT),$Q$1,INDEX(_xlfn.ANCHORARRAY($C$3),T_CALC[[#This Row],[DAY]]+1,2))),NA())</f>
        <v>25868086</v>
      </c>
      <c r="R332" s="4" vm="1619">
        <f ca="1">IFERROR(IF(I_SRC="Open",T_CALC[[#This Row],[Open]],IF(I_SRC="High",T_CALC[[#This Row],[High]],IF(I_SRC="low",T_CALC[[#This Row],[Low]],IF(I_SRC="Volume",T_CALC[[#This Row],[VOLUME]],T_CALC[[#This Row],[Close]])))),"")</f>
        <v>72.78</v>
      </c>
      <c r="S332" s="4" cm="1">
        <f t="array" aca="1" ref="S332" ca="1">IF(T_CALC[[#This Row],[DAY]]="","",IF(T_CALC[[#This Row],[DAY]]&gt;=I_MA_PER,
ROUND(SUMPRODUCT(OFFSET($Y$4,0,0,I_MA_PER),OFFSET(T_CALC[[#This Row],[Value]],-(I_MA_PER-1),0,I_MA_PER))/C_DEN,2),NA()))</f>
        <v>70.099999999999994</v>
      </c>
      <c r="T332" s="4" t="str">
        <f ca="1">IF(T_CALC[[#This Row],[DAY]]="","",IF(T_CALC[[#This Row],[DAY]]&gt;=I_MA_PER,IF(AND(T_CALC[[#This Row],[Value]]&gt;T_CALC[[#This Row],[WMA]],R331&lt;=S331),"Buy",IF(AND(T_CALC[[#This Row],[Value]]&lt;T_CALC[[#This Row],[WMA]],R331&gt;=S331),"Sell","")),NA()))</f>
        <v/>
      </c>
      <c r="U332" s="4">
        <f ca="1">IFERROR(IF(T_CALC[[#This Row],[Signal]]="Buy",T_CALC[[#This Row],[Value]],-10000),-10000)</f>
        <v>-10000</v>
      </c>
      <c r="V332" s="4">
        <f ca="1">IFERROR(IF(T_CALC[[#This Row],[Signal]]="Sell",T_CALC[[#This Row],[Value]],-10000),-10000)</f>
        <v>-10000</v>
      </c>
    </row>
    <row r="333" spans="3:22" x14ac:dyDescent="0.2">
      <c r="C333" vm="1620">
        <f ca="1"/>
        <v>42933</v>
      </c>
      <c r="D333" vm="1621">
        <f ca="1"/>
        <v>21803907</v>
      </c>
      <c r="E333" vm="1622">
        <f ca="1"/>
        <v>72.8</v>
      </c>
      <c r="F333" vm="1623">
        <f ca="1"/>
        <v>73.45</v>
      </c>
      <c r="G333" vm="1624">
        <f ca="1"/>
        <v>72.72</v>
      </c>
      <c r="H333" vm="1625">
        <f ca="1"/>
        <v>73.349999999999994</v>
      </c>
      <c r="K333" s="4">
        <f ca="1">IF(ROW(T_CALC[[#This Row],[DAY]])-ROW(T_CALC[[#Headers],[DAY]])&gt;C_N_TRADING_DAYS,"",ROW(T_CALC[[#This Row],[DAY]])-ROW(T_CALC[[#Headers],[DAY]]))</f>
        <v>330</v>
      </c>
      <c r="L333" s="2" cm="1" vm="1620">
        <f t="array" aca="1" ref="L333" ca="1">IFERROR(IF(T_CALC[[#This Row],[DAY]]="","",IF(AND(T_CALC[[#This Row],[DAY]]=C_N_TRADING_DAYS,$L$1&gt;C_MAX_HIST_DT),$L$1,INDEX(_xlfn.ANCHORARRAY($C$3),T_CALC[[#This Row],[DAY]]+1,1))),NA())</f>
        <v>42933</v>
      </c>
      <c r="M333" s="4" cm="1" vm="1622">
        <f t="array" aca="1" ref="M333" ca="1">IFERROR(IF(T_CALC[[#This Row],[DAY]]="","",IF(AND(T_CALC[[#This Row],[DAY]]=C_N_TRADING_DAYS,$L$1&gt;C_MAX_HIST_DT),$M$1,INDEX(_xlfn.ANCHORARRAY($C$3),T_CALC[[#This Row],[DAY]]+1,3))),NA())</f>
        <v>72.8</v>
      </c>
      <c r="N333" s="4" cm="1" vm="1623">
        <f t="array" aca="1" ref="N333" ca="1">IFERROR(IF(T_CALC[[#This Row],[DAY]]="","",IF(AND(T_CALC[[#This Row],[DAY]]=C_N_TRADING_DAYS,$L$1&gt;C_MAX_HIST_DT),$N$1,INDEX(_xlfn.ANCHORARRAY($C$3),T_CALC[[#This Row],[DAY]]+1,4))),NA())</f>
        <v>73.45</v>
      </c>
      <c r="O333" s="4" cm="1" vm="1624">
        <f t="array" aca="1" ref="O333" ca="1">IFERROR(IF(T_CALC[[#This Row],[DAY]]="","",IF(AND(T_CALC[[#This Row],[DAY]]=C_N_TRADING_DAYS,$L$1&gt;C_MAX_HIST_DT),$O$1,INDEX(_xlfn.ANCHORARRAY($C$3),T_CALC[[#This Row],[DAY]]+1,5))),NA())</f>
        <v>72.72</v>
      </c>
      <c r="P333" s="4" cm="1" vm="1625">
        <f t="array" aca="1" ref="P333" ca="1">IFERROR(IF(T_CALC[[#This Row],[DAY]]="","",IF(AND(T_CALC[[#This Row],[DAY]]=C_N_TRADING_DAYS,$L$1&gt;C_MAX_HIST_DT),$P$1,INDEX(_xlfn.ANCHORARRAY($C$3),T_CALC[[#This Row],[DAY]]+1,6))),NA())</f>
        <v>73.349999999999994</v>
      </c>
      <c r="Q333" s="4" cm="1" vm="1621">
        <f t="array" aca="1" ref="Q333" ca="1">IFERROR(IF(T_CALC[[#This Row],[DAY]]="","",IF(AND(T_CALC[[#This Row],[DAY]]=C_N_TRADING_DAYS,$L$1&gt;C_MAX_HIST_DT),$Q$1,INDEX(_xlfn.ANCHORARRAY($C$3),T_CALC[[#This Row],[DAY]]+1,2))),NA())</f>
        <v>21803907</v>
      </c>
      <c r="R333" s="4" vm="1625">
        <f ca="1">IFERROR(IF(I_SRC="Open",T_CALC[[#This Row],[Open]],IF(I_SRC="High",T_CALC[[#This Row],[High]],IF(I_SRC="low",T_CALC[[#This Row],[Low]],IF(I_SRC="Volume",T_CALC[[#This Row],[VOLUME]],T_CALC[[#This Row],[Close]])))),"")</f>
        <v>73.349999999999994</v>
      </c>
      <c r="S333" s="4" cm="1">
        <f t="array" aca="1" ref="S333" ca="1">IF(T_CALC[[#This Row],[DAY]]="","",IF(T_CALC[[#This Row],[DAY]]&gt;=I_MA_PER,
ROUND(SUMPRODUCT(OFFSET($Y$4,0,0,I_MA_PER),OFFSET(T_CALC[[#This Row],[Value]],-(I_MA_PER-1),0,I_MA_PER))/C_DEN,2),NA()))</f>
        <v>70.239999999999995</v>
      </c>
      <c r="T333" s="4" t="str">
        <f ca="1">IF(T_CALC[[#This Row],[DAY]]="","",IF(T_CALC[[#This Row],[DAY]]&gt;=I_MA_PER,IF(AND(T_CALC[[#This Row],[Value]]&gt;T_CALC[[#This Row],[WMA]],R332&lt;=S332),"Buy",IF(AND(T_CALC[[#This Row],[Value]]&lt;T_CALC[[#This Row],[WMA]],R332&gt;=S332),"Sell","")),NA()))</f>
        <v/>
      </c>
      <c r="U333" s="4">
        <f ca="1">IFERROR(IF(T_CALC[[#This Row],[Signal]]="Buy",T_CALC[[#This Row],[Value]],-10000),-10000)</f>
        <v>-10000</v>
      </c>
      <c r="V333" s="4">
        <f ca="1">IFERROR(IF(T_CALC[[#This Row],[Signal]]="Sell",T_CALC[[#This Row],[Value]],-10000),-10000)</f>
        <v>-10000</v>
      </c>
    </row>
    <row r="334" spans="3:22" x14ac:dyDescent="0.2">
      <c r="C334" vm="1626">
        <f ca="1"/>
        <v>42934</v>
      </c>
      <c r="D334" vm="1627">
        <f ca="1"/>
        <v>26435296</v>
      </c>
      <c r="E334" vm="1628">
        <f ca="1"/>
        <v>73.09</v>
      </c>
      <c r="F334" vm="1629">
        <f ca="1"/>
        <v>73.39</v>
      </c>
      <c r="G334" vm="1630">
        <f ca="1"/>
        <v>72.66</v>
      </c>
      <c r="H334" vm="1631">
        <f ca="1"/>
        <v>73.3</v>
      </c>
      <c r="K334" s="4">
        <f ca="1">IF(ROW(T_CALC[[#This Row],[DAY]])-ROW(T_CALC[[#Headers],[DAY]])&gt;C_N_TRADING_DAYS,"",ROW(T_CALC[[#This Row],[DAY]])-ROW(T_CALC[[#Headers],[DAY]]))</f>
        <v>331</v>
      </c>
      <c r="L334" s="2" cm="1" vm="1626">
        <f t="array" aca="1" ref="L334" ca="1">IFERROR(IF(T_CALC[[#This Row],[DAY]]="","",IF(AND(T_CALC[[#This Row],[DAY]]=C_N_TRADING_DAYS,$L$1&gt;C_MAX_HIST_DT),$L$1,INDEX(_xlfn.ANCHORARRAY($C$3),T_CALC[[#This Row],[DAY]]+1,1))),NA())</f>
        <v>42934</v>
      </c>
      <c r="M334" s="4" cm="1" vm="1628">
        <f t="array" aca="1" ref="M334" ca="1">IFERROR(IF(T_CALC[[#This Row],[DAY]]="","",IF(AND(T_CALC[[#This Row],[DAY]]=C_N_TRADING_DAYS,$L$1&gt;C_MAX_HIST_DT),$M$1,INDEX(_xlfn.ANCHORARRAY($C$3),T_CALC[[#This Row],[DAY]]+1,3))),NA())</f>
        <v>73.09</v>
      </c>
      <c r="N334" s="4" cm="1" vm="1629">
        <f t="array" aca="1" ref="N334" ca="1">IFERROR(IF(T_CALC[[#This Row],[DAY]]="","",IF(AND(T_CALC[[#This Row],[DAY]]=C_N_TRADING_DAYS,$L$1&gt;C_MAX_HIST_DT),$N$1,INDEX(_xlfn.ANCHORARRAY($C$3),T_CALC[[#This Row],[DAY]]+1,4))),NA())</f>
        <v>73.39</v>
      </c>
      <c r="O334" s="4" cm="1" vm="1630">
        <f t="array" aca="1" ref="O334" ca="1">IFERROR(IF(T_CALC[[#This Row],[DAY]]="","",IF(AND(T_CALC[[#This Row],[DAY]]=C_N_TRADING_DAYS,$L$1&gt;C_MAX_HIST_DT),$O$1,INDEX(_xlfn.ANCHORARRAY($C$3),T_CALC[[#This Row],[DAY]]+1,5))),NA())</f>
        <v>72.66</v>
      </c>
      <c r="P334" s="4" cm="1" vm="1631">
        <f t="array" aca="1" ref="P334" ca="1">IFERROR(IF(T_CALC[[#This Row],[DAY]]="","",IF(AND(T_CALC[[#This Row],[DAY]]=C_N_TRADING_DAYS,$L$1&gt;C_MAX_HIST_DT),$P$1,INDEX(_xlfn.ANCHORARRAY($C$3),T_CALC[[#This Row],[DAY]]+1,6))),NA())</f>
        <v>73.3</v>
      </c>
      <c r="Q334" s="4" cm="1" vm="1627">
        <f t="array" aca="1" ref="Q334" ca="1">IFERROR(IF(T_CALC[[#This Row],[DAY]]="","",IF(AND(T_CALC[[#This Row],[DAY]]=C_N_TRADING_DAYS,$L$1&gt;C_MAX_HIST_DT),$Q$1,INDEX(_xlfn.ANCHORARRAY($C$3),T_CALC[[#This Row],[DAY]]+1,2))),NA())</f>
        <v>26435296</v>
      </c>
      <c r="R334" s="4" vm="1631">
        <f ca="1">IFERROR(IF(I_SRC="Open",T_CALC[[#This Row],[Open]],IF(I_SRC="High",T_CALC[[#This Row],[High]],IF(I_SRC="low",T_CALC[[#This Row],[Low]],IF(I_SRC="Volume",T_CALC[[#This Row],[VOLUME]],T_CALC[[#This Row],[Close]])))),"")</f>
        <v>73.3</v>
      </c>
      <c r="S334" s="4" cm="1">
        <f t="array" aca="1" ref="S334" ca="1">IF(T_CALC[[#This Row],[DAY]]="","",IF(T_CALC[[#This Row],[DAY]]&gt;=I_MA_PER,
ROUND(SUMPRODUCT(OFFSET($Y$4,0,0,I_MA_PER),OFFSET(T_CALC[[#This Row],[Value]],-(I_MA_PER-1),0,I_MA_PER))/C_DEN,2),NA()))</f>
        <v>70.37</v>
      </c>
      <c r="T334" s="4" t="str">
        <f ca="1">IF(T_CALC[[#This Row],[DAY]]="","",IF(T_CALC[[#This Row],[DAY]]&gt;=I_MA_PER,IF(AND(T_CALC[[#This Row],[Value]]&gt;T_CALC[[#This Row],[WMA]],R333&lt;=S333),"Buy",IF(AND(T_CALC[[#This Row],[Value]]&lt;T_CALC[[#This Row],[WMA]],R333&gt;=S333),"Sell","")),NA()))</f>
        <v/>
      </c>
      <c r="U334" s="4">
        <f ca="1">IFERROR(IF(T_CALC[[#This Row],[Signal]]="Buy",T_CALC[[#This Row],[Value]],-10000),-10000)</f>
        <v>-10000</v>
      </c>
      <c r="V334" s="4">
        <f ca="1">IFERROR(IF(T_CALC[[#This Row],[Signal]]="Sell",T_CALC[[#This Row],[Value]],-10000),-10000)</f>
        <v>-10000</v>
      </c>
    </row>
    <row r="335" spans="3:22" x14ac:dyDescent="0.2">
      <c r="C335" vm="1632">
        <f ca="1"/>
        <v>42935</v>
      </c>
      <c r="D335" vm="1633">
        <f ca="1"/>
        <v>22416222</v>
      </c>
      <c r="E335" vm="1634">
        <f ca="1"/>
        <v>73.5</v>
      </c>
      <c r="F335" vm="1635">
        <f ca="1"/>
        <v>74.040000000000006</v>
      </c>
      <c r="G335" vm="1623">
        <f ca="1"/>
        <v>73.45</v>
      </c>
      <c r="H335" vm="1636">
        <f ca="1"/>
        <v>73.86</v>
      </c>
      <c r="K335" s="4">
        <f ca="1">IF(ROW(T_CALC[[#This Row],[DAY]])-ROW(T_CALC[[#Headers],[DAY]])&gt;C_N_TRADING_DAYS,"",ROW(T_CALC[[#This Row],[DAY]])-ROW(T_CALC[[#Headers],[DAY]]))</f>
        <v>332</v>
      </c>
      <c r="L335" s="2" cm="1" vm="1632">
        <f t="array" aca="1" ref="L335" ca="1">IFERROR(IF(T_CALC[[#This Row],[DAY]]="","",IF(AND(T_CALC[[#This Row],[DAY]]=C_N_TRADING_DAYS,$L$1&gt;C_MAX_HIST_DT),$L$1,INDEX(_xlfn.ANCHORARRAY($C$3),T_CALC[[#This Row],[DAY]]+1,1))),NA())</f>
        <v>42935</v>
      </c>
      <c r="M335" s="4" cm="1" vm="1634">
        <f t="array" aca="1" ref="M335" ca="1">IFERROR(IF(T_CALC[[#This Row],[DAY]]="","",IF(AND(T_CALC[[#This Row],[DAY]]=C_N_TRADING_DAYS,$L$1&gt;C_MAX_HIST_DT),$M$1,INDEX(_xlfn.ANCHORARRAY($C$3),T_CALC[[#This Row],[DAY]]+1,3))),NA())</f>
        <v>73.5</v>
      </c>
      <c r="N335" s="4" cm="1" vm="1635">
        <f t="array" aca="1" ref="N335" ca="1">IFERROR(IF(T_CALC[[#This Row],[DAY]]="","",IF(AND(T_CALC[[#This Row],[DAY]]=C_N_TRADING_DAYS,$L$1&gt;C_MAX_HIST_DT),$N$1,INDEX(_xlfn.ANCHORARRAY($C$3),T_CALC[[#This Row],[DAY]]+1,4))),NA())</f>
        <v>74.040000000000006</v>
      </c>
      <c r="O335" s="4" cm="1" vm="1623">
        <f t="array" aca="1" ref="O335" ca="1">IFERROR(IF(T_CALC[[#This Row],[DAY]]="","",IF(AND(T_CALC[[#This Row],[DAY]]=C_N_TRADING_DAYS,$L$1&gt;C_MAX_HIST_DT),$O$1,INDEX(_xlfn.ANCHORARRAY($C$3),T_CALC[[#This Row],[DAY]]+1,5))),NA())</f>
        <v>73.45</v>
      </c>
      <c r="P335" s="4" cm="1" vm="1636">
        <f t="array" aca="1" ref="P335" ca="1">IFERROR(IF(T_CALC[[#This Row],[DAY]]="","",IF(AND(T_CALC[[#This Row],[DAY]]=C_N_TRADING_DAYS,$L$1&gt;C_MAX_HIST_DT),$P$1,INDEX(_xlfn.ANCHORARRAY($C$3),T_CALC[[#This Row],[DAY]]+1,6))),NA())</f>
        <v>73.86</v>
      </c>
      <c r="Q335" s="4" cm="1" vm="1633">
        <f t="array" aca="1" ref="Q335" ca="1">IFERROR(IF(T_CALC[[#This Row],[DAY]]="","",IF(AND(T_CALC[[#This Row],[DAY]]=C_N_TRADING_DAYS,$L$1&gt;C_MAX_HIST_DT),$Q$1,INDEX(_xlfn.ANCHORARRAY($C$3),T_CALC[[#This Row],[DAY]]+1,2))),NA())</f>
        <v>22416222</v>
      </c>
      <c r="R335" s="4" vm="1636">
        <f ca="1">IFERROR(IF(I_SRC="Open",T_CALC[[#This Row],[Open]],IF(I_SRC="High",T_CALC[[#This Row],[High]],IF(I_SRC="low",T_CALC[[#This Row],[Low]],IF(I_SRC="Volume",T_CALC[[#This Row],[VOLUME]],T_CALC[[#This Row],[Close]])))),"")</f>
        <v>73.86</v>
      </c>
      <c r="S335" s="4" cm="1">
        <f t="array" aca="1" ref="S335" ca="1">IF(T_CALC[[#This Row],[DAY]]="","",IF(T_CALC[[#This Row],[DAY]]&gt;=I_MA_PER,
ROUND(SUMPRODUCT(OFFSET($Y$4,0,0,I_MA_PER),OFFSET(T_CALC[[#This Row],[Value]],-(I_MA_PER-1),0,I_MA_PER))/C_DEN,2),NA()))</f>
        <v>70.52</v>
      </c>
      <c r="T335" s="4" t="str">
        <f ca="1">IF(T_CALC[[#This Row],[DAY]]="","",IF(T_CALC[[#This Row],[DAY]]&gt;=I_MA_PER,IF(AND(T_CALC[[#This Row],[Value]]&gt;T_CALC[[#This Row],[WMA]],R334&lt;=S334),"Buy",IF(AND(T_CALC[[#This Row],[Value]]&lt;T_CALC[[#This Row],[WMA]],R334&gt;=S334),"Sell","")),NA()))</f>
        <v/>
      </c>
      <c r="U335" s="4">
        <f ca="1">IFERROR(IF(T_CALC[[#This Row],[Signal]]="Buy",T_CALC[[#This Row],[Value]],-10000),-10000)</f>
        <v>-10000</v>
      </c>
      <c r="V335" s="4">
        <f ca="1">IFERROR(IF(T_CALC[[#This Row],[Signal]]="Sell",T_CALC[[#This Row],[Value]],-10000),-10000)</f>
        <v>-10000</v>
      </c>
    </row>
    <row r="336" spans="3:22" x14ac:dyDescent="0.2">
      <c r="C336" vm="1637">
        <f ca="1"/>
        <v>42936</v>
      </c>
      <c r="D336" vm="1638">
        <f ca="1"/>
        <v>42361025</v>
      </c>
      <c r="E336" vm="1639">
        <f ca="1"/>
        <v>74.180000000000007</v>
      </c>
      <c r="F336" vm="1640">
        <f ca="1"/>
        <v>74.3</v>
      </c>
      <c r="G336" vm="1641">
        <f ca="1"/>
        <v>73.28</v>
      </c>
      <c r="H336" vm="1642">
        <f ca="1"/>
        <v>74.22</v>
      </c>
      <c r="K336" s="4">
        <f ca="1">IF(ROW(T_CALC[[#This Row],[DAY]])-ROW(T_CALC[[#Headers],[DAY]])&gt;C_N_TRADING_DAYS,"",ROW(T_CALC[[#This Row],[DAY]])-ROW(T_CALC[[#Headers],[DAY]]))</f>
        <v>333</v>
      </c>
      <c r="L336" s="2" cm="1" vm="1637">
        <f t="array" aca="1" ref="L336" ca="1">IFERROR(IF(T_CALC[[#This Row],[DAY]]="","",IF(AND(T_CALC[[#This Row],[DAY]]=C_N_TRADING_DAYS,$L$1&gt;C_MAX_HIST_DT),$L$1,INDEX(_xlfn.ANCHORARRAY($C$3),T_CALC[[#This Row],[DAY]]+1,1))),NA())</f>
        <v>42936</v>
      </c>
      <c r="M336" s="4" cm="1" vm="1639">
        <f t="array" aca="1" ref="M336" ca="1">IFERROR(IF(T_CALC[[#This Row],[DAY]]="","",IF(AND(T_CALC[[#This Row],[DAY]]=C_N_TRADING_DAYS,$L$1&gt;C_MAX_HIST_DT),$M$1,INDEX(_xlfn.ANCHORARRAY($C$3),T_CALC[[#This Row],[DAY]]+1,3))),NA())</f>
        <v>74.180000000000007</v>
      </c>
      <c r="N336" s="4" cm="1" vm="1640">
        <f t="array" aca="1" ref="N336" ca="1">IFERROR(IF(T_CALC[[#This Row],[DAY]]="","",IF(AND(T_CALC[[#This Row],[DAY]]=C_N_TRADING_DAYS,$L$1&gt;C_MAX_HIST_DT),$N$1,INDEX(_xlfn.ANCHORARRAY($C$3),T_CALC[[#This Row],[DAY]]+1,4))),NA())</f>
        <v>74.3</v>
      </c>
      <c r="O336" s="4" cm="1" vm="1641">
        <f t="array" aca="1" ref="O336" ca="1">IFERROR(IF(T_CALC[[#This Row],[DAY]]="","",IF(AND(T_CALC[[#This Row],[DAY]]=C_N_TRADING_DAYS,$L$1&gt;C_MAX_HIST_DT),$O$1,INDEX(_xlfn.ANCHORARRAY($C$3),T_CALC[[#This Row],[DAY]]+1,5))),NA())</f>
        <v>73.28</v>
      </c>
      <c r="P336" s="4" cm="1" vm="1642">
        <f t="array" aca="1" ref="P336" ca="1">IFERROR(IF(T_CALC[[#This Row],[DAY]]="","",IF(AND(T_CALC[[#This Row],[DAY]]=C_N_TRADING_DAYS,$L$1&gt;C_MAX_HIST_DT),$P$1,INDEX(_xlfn.ANCHORARRAY($C$3),T_CALC[[#This Row],[DAY]]+1,6))),NA())</f>
        <v>74.22</v>
      </c>
      <c r="Q336" s="4" cm="1" vm="1638">
        <f t="array" aca="1" ref="Q336" ca="1">IFERROR(IF(T_CALC[[#This Row],[DAY]]="","",IF(AND(T_CALC[[#This Row],[DAY]]=C_N_TRADING_DAYS,$L$1&gt;C_MAX_HIST_DT),$Q$1,INDEX(_xlfn.ANCHORARRAY($C$3),T_CALC[[#This Row],[DAY]]+1,2))),NA())</f>
        <v>42361025</v>
      </c>
      <c r="R336" s="4" vm="1642">
        <f ca="1">IFERROR(IF(I_SRC="Open",T_CALC[[#This Row],[Open]],IF(I_SRC="High",T_CALC[[#This Row],[High]],IF(I_SRC="low",T_CALC[[#This Row],[Low]],IF(I_SRC="Volume",T_CALC[[#This Row],[VOLUME]],T_CALC[[#This Row],[Close]])))),"")</f>
        <v>74.22</v>
      </c>
      <c r="S336" s="4" cm="1">
        <f t="array" aca="1" ref="S336" ca="1">IF(T_CALC[[#This Row],[DAY]]="","",IF(T_CALC[[#This Row],[DAY]]&gt;=I_MA_PER,
ROUND(SUMPRODUCT(OFFSET($Y$4,0,0,I_MA_PER),OFFSET(T_CALC[[#This Row],[Value]],-(I_MA_PER-1),0,I_MA_PER))/C_DEN,2),NA()))</f>
        <v>70.69</v>
      </c>
      <c r="T336" s="4" t="str">
        <f ca="1">IF(T_CALC[[#This Row],[DAY]]="","",IF(T_CALC[[#This Row],[DAY]]&gt;=I_MA_PER,IF(AND(T_CALC[[#This Row],[Value]]&gt;T_CALC[[#This Row],[WMA]],R335&lt;=S335),"Buy",IF(AND(T_CALC[[#This Row],[Value]]&lt;T_CALC[[#This Row],[WMA]],R335&gt;=S335),"Sell","")),NA()))</f>
        <v/>
      </c>
      <c r="U336" s="4">
        <f ca="1">IFERROR(IF(T_CALC[[#This Row],[Signal]]="Buy",T_CALC[[#This Row],[Value]],-10000),-10000)</f>
        <v>-10000</v>
      </c>
      <c r="V336" s="4">
        <f ca="1">IFERROR(IF(T_CALC[[#This Row],[Signal]]="Sell",T_CALC[[#This Row],[Value]],-10000),-10000)</f>
        <v>-10000</v>
      </c>
    </row>
    <row r="337" spans="3:22" x14ac:dyDescent="0.2">
      <c r="C337" vm="1643">
        <f ca="1"/>
        <v>42937</v>
      </c>
      <c r="D337" vm="1644">
        <f ca="1"/>
        <v>46717082</v>
      </c>
      <c r="E337" vm="1623">
        <f ca="1"/>
        <v>73.45</v>
      </c>
      <c r="F337" vm="1645">
        <f ca="1"/>
        <v>74.290000000000006</v>
      </c>
      <c r="G337" vm="1646">
        <f ca="1"/>
        <v>73.17</v>
      </c>
      <c r="H337" vm="1647">
        <f ca="1"/>
        <v>73.790000000000006</v>
      </c>
      <c r="K337" s="4">
        <f ca="1">IF(ROW(T_CALC[[#This Row],[DAY]])-ROW(T_CALC[[#Headers],[DAY]])&gt;C_N_TRADING_DAYS,"",ROW(T_CALC[[#This Row],[DAY]])-ROW(T_CALC[[#Headers],[DAY]]))</f>
        <v>334</v>
      </c>
      <c r="L337" s="2" cm="1" vm="1643">
        <f t="array" aca="1" ref="L337" ca="1">IFERROR(IF(T_CALC[[#This Row],[DAY]]="","",IF(AND(T_CALC[[#This Row],[DAY]]=C_N_TRADING_DAYS,$L$1&gt;C_MAX_HIST_DT),$L$1,INDEX(_xlfn.ANCHORARRAY($C$3),T_CALC[[#This Row],[DAY]]+1,1))),NA())</f>
        <v>42937</v>
      </c>
      <c r="M337" s="4" cm="1" vm="1623">
        <f t="array" aca="1" ref="M337" ca="1">IFERROR(IF(T_CALC[[#This Row],[DAY]]="","",IF(AND(T_CALC[[#This Row],[DAY]]=C_N_TRADING_DAYS,$L$1&gt;C_MAX_HIST_DT),$M$1,INDEX(_xlfn.ANCHORARRAY($C$3),T_CALC[[#This Row],[DAY]]+1,3))),NA())</f>
        <v>73.45</v>
      </c>
      <c r="N337" s="4" cm="1" vm="1645">
        <f t="array" aca="1" ref="N337" ca="1">IFERROR(IF(T_CALC[[#This Row],[DAY]]="","",IF(AND(T_CALC[[#This Row],[DAY]]=C_N_TRADING_DAYS,$L$1&gt;C_MAX_HIST_DT),$N$1,INDEX(_xlfn.ANCHORARRAY($C$3),T_CALC[[#This Row],[DAY]]+1,4))),NA())</f>
        <v>74.290000000000006</v>
      </c>
      <c r="O337" s="4" cm="1" vm="1646">
        <f t="array" aca="1" ref="O337" ca="1">IFERROR(IF(T_CALC[[#This Row],[DAY]]="","",IF(AND(T_CALC[[#This Row],[DAY]]=C_N_TRADING_DAYS,$L$1&gt;C_MAX_HIST_DT),$O$1,INDEX(_xlfn.ANCHORARRAY($C$3),T_CALC[[#This Row],[DAY]]+1,5))),NA())</f>
        <v>73.17</v>
      </c>
      <c r="P337" s="4" cm="1" vm="1647">
        <f t="array" aca="1" ref="P337" ca="1">IFERROR(IF(T_CALC[[#This Row],[DAY]]="","",IF(AND(T_CALC[[#This Row],[DAY]]=C_N_TRADING_DAYS,$L$1&gt;C_MAX_HIST_DT),$P$1,INDEX(_xlfn.ANCHORARRAY($C$3),T_CALC[[#This Row],[DAY]]+1,6))),NA())</f>
        <v>73.790000000000006</v>
      </c>
      <c r="Q337" s="4" cm="1" vm="1644">
        <f t="array" aca="1" ref="Q337" ca="1">IFERROR(IF(T_CALC[[#This Row],[DAY]]="","",IF(AND(T_CALC[[#This Row],[DAY]]=C_N_TRADING_DAYS,$L$1&gt;C_MAX_HIST_DT),$Q$1,INDEX(_xlfn.ANCHORARRAY($C$3),T_CALC[[#This Row],[DAY]]+1,2))),NA())</f>
        <v>46717082</v>
      </c>
      <c r="R337" s="4" vm="1647">
        <f ca="1">IFERROR(IF(I_SRC="Open",T_CALC[[#This Row],[Open]],IF(I_SRC="High",T_CALC[[#This Row],[High]],IF(I_SRC="low",T_CALC[[#This Row],[Low]],IF(I_SRC="Volume",T_CALC[[#This Row],[VOLUME]],T_CALC[[#This Row],[Close]])))),"")</f>
        <v>73.790000000000006</v>
      </c>
      <c r="S337" s="4" cm="1">
        <f t="array" aca="1" ref="S337" ca="1">IF(T_CALC[[#This Row],[DAY]]="","",IF(T_CALC[[#This Row],[DAY]]&gt;=I_MA_PER,
ROUND(SUMPRODUCT(OFFSET($Y$4,0,0,I_MA_PER),OFFSET(T_CALC[[#This Row],[Value]],-(I_MA_PER-1),0,I_MA_PER))/C_DEN,2),NA()))</f>
        <v>70.83</v>
      </c>
      <c r="T337" s="4" t="str">
        <f ca="1">IF(T_CALC[[#This Row],[DAY]]="","",IF(T_CALC[[#This Row],[DAY]]&gt;=I_MA_PER,IF(AND(T_CALC[[#This Row],[Value]]&gt;T_CALC[[#This Row],[WMA]],R336&lt;=S336),"Buy",IF(AND(T_CALC[[#This Row],[Value]]&lt;T_CALC[[#This Row],[WMA]],R336&gt;=S336),"Sell","")),NA()))</f>
        <v/>
      </c>
      <c r="U337" s="4">
        <f ca="1">IFERROR(IF(T_CALC[[#This Row],[Signal]]="Buy",T_CALC[[#This Row],[Value]],-10000),-10000)</f>
        <v>-10000</v>
      </c>
      <c r="V337" s="4">
        <f ca="1">IFERROR(IF(T_CALC[[#This Row],[Signal]]="Sell",T_CALC[[#This Row],[Value]],-10000),-10000)</f>
        <v>-10000</v>
      </c>
    </row>
    <row r="338" spans="3:22" x14ac:dyDescent="0.2">
      <c r="C338" vm="1648">
        <f ca="1"/>
        <v>42940</v>
      </c>
      <c r="D338" vm="1649">
        <f ca="1"/>
        <v>21394826</v>
      </c>
      <c r="E338" vm="1650">
        <f ca="1"/>
        <v>73.53</v>
      </c>
      <c r="F338" vm="1651">
        <f ca="1"/>
        <v>73.75</v>
      </c>
      <c r="G338" vm="1652">
        <f ca="1"/>
        <v>73.13</v>
      </c>
      <c r="H338" vm="1653">
        <f ca="1"/>
        <v>73.599999999999994</v>
      </c>
      <c r="K338" s="4">
        <f ca="1">IF(ROW(T_CALC[[#This Row],[DAY]])-ROW(T_CALC[[#Headers],[DAY]])&gt;C_N_TRADING_DAYS,"",ROW(T_CALC[[#This Row],[DAY]])-ROW(T_CALC[[#Headers],[DAY]]))</f>
        <v>335</v>
      </c>
      <c r="L338" s="2" cm="1" vm="1648">
        <f t="array" aca="1" ref="L338" ca="1">IFERROR(IF(T_CALC[[#This Row],[DAY]]="","",IF(AND(T_CALC[[#This Row],[DAY]]=C_N_TRADING_DAYS,$L$1&gt;C_MAX_HIST_DT),$L$1,INDEX(_xlfn.ANCHORARRAY($C$3),T_CALC[[#This Row],[DAY]]+1,1))),NA())</f>
        <v>42940</v>
      </c>
      <c r="M338" s="4" cm="1" vm="1650">
        <f t="array" aca="1" ref="M338" ca="1">IFERROR(IF(T_CALC[[#This Row],[DAY]]="","",IF(AND(T_CALC[[#This Row],[DAY]]=C_N_TRADING_DAYS,$L$1&gt;C_MAX_HIST_DT),$M$1,INDEX(_xlfn.ANCHORARRAY($C$3),T_CALC[[#This Row],[DAY]]+1,3))),NA())</f>
        <v>73.53</v>
      </c>
      <c r="N338" s="4" cm="1" vm="1651">
        <f t="array" aca="1" ref="N338" ca="1">IFERROR(IF(T_CALC[[#This Row],[DAY]]="","",IF(AND(T_CALC[[#This Row],[DAY]]=C_N_TRADING_DAYS,$L$1&gt;C_MAX_HIST_DT),$N$1,INDEX(_xlfn.ANCHORARRAY($C$3),T_CALC[[#This Row],[DAY]]+1,4))),NA())</f>
        <v>73.75</v>
      </c>
      <c r="O338" s="4" cm="1" vm="1652">
        <f t="array" aca="1" ref="O338" ca="1">IFERROR(IF(T_CALC[[#This Row],[DAY]]="","",IF(AND(T_CALC[[#This Row],[DAY]]=C_N_TRADING_DAYS,$L$1&gt;C_MAX_HIST_DT),$O$1,INDEX(_xlfn.ANCHORARRAY($C$3),T_CALC[[#This Row],[DAY]]+1,5))),NA())</f>
        <v>73.13</v>
      </c>
      <c r="P338" s="4" cm="1" vm="1653">
        <f t="array" aca="1" ref="P338" ca="1">IFERROR(IF(T_CALC[[#This Row],[DAY]]="","",IF(AND(T_CALC[[#This Row],[DAY]]=C_N_TRADING_DAYS,$L$1&gt;C_MAX_HIST_DT),$P$1,INDEX(_xlfn.ANCHORARRAY($C$3),T_CALC[[#This Row],[DAY]]+1,6))),NA())</f>
        <v>73.599999999999994</v>
      </c>
      <c r="Q338" s="4" cm="1" vm="1649">
        <f t="array" aca="1" ref="Q338" ca="1">IFERROR(IF(T_CALC[[#This Row],[DAY]]="","",IF(AND(T_CALC[[#This Row],[DAY]]=C_N_TRADING_DAYS,$L$1&gt;C_MAX_HIST_DT),$Q$1,INDEX(_xlfn.ANCHORARRAY($C$3),T_CALC[[#This Row],[DAY]]+1,2))),NA())</f>
        <v>21394826</v>
      </c>
      <c r="R338" s="4" vm="1653">
        <f ca="1">IFERROR(IF(I_SRC="Open",T_CALC[[#This Row],[Open]],IF(I_SRC="High",T_CALC[[#This Row],[High]],IF(I_SRC="low",T_CALC[[#This Row],[Low]],IF(I_SRC="Volume",T_CALC[[#This Row],[VOLUME]],T_CALC[[#This Row],[Close]])))),"")</f>
        <v>73.599999999999994</v>
      </c>
      <c r="S338" s="4" cm="1">
        <f t="array" aca="1" ref="S338" ca="1">IF(T_CALC[[#This Row],[DAY]]="","",IF(T_CALC[[#This Row],[DAY]]&gt;=I_MA_PER,
ROUND(SUMPRODUCT(OFFSET($Y$4,0,0,I_MA_PER),OFFSET(T_CALC[[#This Row],[Value]],-(I_MA_PER-1),0,I_MA_PER))/C_DEN,2),NA()))</f>
        <v>70.959999999999994</v>
      </c>
      <c r="T338" s="4" t="str">
        <f ca="1">IF(T_CALC[[#This Row],[DAY]]="","",IF(T_CALC[[#This Row],[DAY]]&gt;=I_MA_PER,IF(AND(T_CALC[[#This Row],[Value]]&gt;T_CALC[[#This Row],[WMA]],R337&lt;=S337),"Buy",IF(AND(T_CALC[[#This Row],[Value]]&lt;T_CALC[[#This Row],[WMA]],R337&gt;=S337),"Sell","")),NA()))</f>
        <v/>
      </c>
      <c r="U338" s="4">
        <f ca="1">IFERROR(IF(T_CALC[[#This Row],[Signal]]="Buy",T_CALC[[#This Row],[Value]],-10000),-10000)</f>
        <v>-10000</v>
      </c>
      <c r="V338" s="4">
        <f ca="1">IFERROR(IF(T_CALC[[#This Row],[Signal]]="Sell",T_CALC[[#This Row],[Value]],-10000),-10000)</f>
        <v>-10000</v>
      </c>
    </row>
    <row r="339" spans="3:22" x14ac:dyDescent="0.2">
      <c r="C339" vm="1654">
        <f ca="1"/>
        <v>42941</v>
      </c>
      <c r="D339" vm="1655">
        <f ca="1"/>
        <v>22018681</v>
      </c>
      <c r="E339" vm="1656">
        <f ca="1"/>
        <v>73.8</v>
      </c>
      <c r="F339" vm="1657">
        <f ca="1"/>
        <v>74.31</v>
      </c>
      <c r="G339" vm="1634">
        <f ca="1"/>
        <v>73.5</v>
      </c>
      <c r="H339" vm="1658">
        <f ca="1"/>
        <v>74.19</v>
      </c>
      <c r="K339" s="4">
        <f ca="1">IF(ROW(T_CALC[[#This Row],[DAY]])-ROW(T_CALC[[#Headers],[DAY]])&gt;C_N_TRADING_DAYS,"",ROW(T_CALC[[#This Row],[DAY]])-ROW(T_CALC[[#Headers],[DAY]]))</f>
        <v>336</v>
      </c>
      <c r="L339" s="2" cm="1" vm="1654">
        <f t="array" aca="1" ref="L339" ca="1">IFERROR(IF(T_CALC[[#This Row],[DAY]]="","",IF(AND(T_CALC[[#This Row],[DAY]]=C_N_TRADING_DAYS,$L$1&gt;C_MAX_HIST_DT),$L$1,INDEX(_xlfn.ANCHORARRAY($C$3),T_CALC[[#This Row],[DAY]]+1,1))),NA())</f>
        <v>42941</v>
      </c>
      <c r="M339" s="4" cm="1" vm="1656">
        <f t="array" aca="1" ref="M339" ca="1">IFERROR(IF(T_CALC[[#This Row],[DAY]]="","",IF(AND(T_CALC[[#This Row],[DAY]]=C_N_TRADING_DAYS,$L$1&gt;C_MAX_HIST_DT),$M$1,INDEX(_xlfn.ANCHORARRAY($C$3),T_CALC[[#This Row],[DAY]]+1,3))),NA())</f>
        <v>73.8</v>
      </c>
      <c r="N339" s="4" cm="1" vm="1657">
        <f t="array" aca="1" ref="N339" ca="1">IFERROR(IF(T_CALC[[#This Row],[DAY]]="","",IF(AND(T_CALC[[#This Row],[DAY]]=C_N_TRADING_DAYS,$L$1&gt;C_MAX_HIST_DT),$N$1,INDEX(_xlfn.ANCHORARRAY($C$3),T_CALC[[#This Row],[DAY]]+1,4))),NA())</f>
        <v>74.31</v>
      </c>
      <c r="O339" s="4" cm="1" vm="1634">
        <f t="array" aca="1" ref="O339" ca="1">IFERROR(IF(T_CALC[[#This Row],[DAY]]="","",IF(AND(T_CALC[[#This Row],[DAY]]=C_N_TRADING_DAYS,$L$1&gt;C_MAX_HIST_DT),$O$1,INDEX(_xlfn.ANCHORARRAY($C$3),T_CALC[[#This Row],[DAY]]+1,5))),NA())</f>
        <v>73.5</v>
      </c>
      <c r="P339" s="4" cm="1" vm="1658">
        <f t="array" aca="1" ref="P339" ca="1">IFERROR(IF(T_CALC[[#This Row],[DAY]]="","",IF(AND(T_CALC[[#This Row],[DAY]]=C_N_TRADING_DAYS,$L$1&gt;C_MAX_HIST_DT),$P$1,INDEX(_xlfn.ANCHORARRAY($C$3),T_CALC[[#This Row],[DAY]]+1,6))),NA())</f>
        <v>74.19</v>
      </c>
      <c r="Q339" s="4" cm="1" vm="1655">
        <f t="array" aca="1" ref="Q339" ca="1">IFERROR(IF(T_CALC[[#This Row],[DAY]]="","",IF(AND(T_CALC[[#This Row],[DAY]]=C_N_TRADING_DAYS,$L$1&gt;C_MAX_HIST_DT),$Q$1,INDEX(_xlfn.ANCHORARRAY($C$3),T_CALC[[#This Row],[DAY]]+1,2))),NA())</f>
        <v>22018681</v>
      </c>
      <c r="R339" s="4" vm="1658">
        <f ca="1">IFERROR(IF(I_SRC="Open",T_CALC[[#This Row],[Open]],IF(I_SRC="High",T_CALC[[#This Row],[High]],IF(I_SRC="low",T_CALC[[#This Row],[Low]],IF(I_SRC="Volume",T_CALC[[#This Row],[VOLUME]],T_CALC[[#This Row],[Close]])))),"")</f>
        <v>74.19</v>
      </c>
      <c r="S339" s="4" cm="1">
        <f t="array" aca="1" ref="S339" ca="1">IF(T_CALC[[#This Row],[DAY]]="","",IF(T_CALC[[#This Row],[DAY]]&gt;=I_MA_PER,
ROUND(SUMPRODUCT(OFFSET($Y$4,0,0,I_MA_PER),OFFSET(T_CALC[[#This Row],[Value]],-(I_MA_PER-1),0,I_MA_PER))/C_DEN,2),NA()))</f>
        <v>71.11</v>
      </c>
      <c r="T339" s="4" t="str">
        <f ca="1">IF(T_CALC[[#This Row],[DAY]]="","",IF(T_CALC[[#This Row],[DAY]]&gt;=I_MA_PER,IF(AND(T_CALC[[#This Row],[Value]]&gt;T_CALC[[#This Row],[WMA]],R338&lt;=S338),"Buy",IF(AND(T_CALC[[#This Row],[Value]]&lt;T_CALC[[#This Row],[WMA]],R338&gt;=S338),"Sell","")),NA()))</f>
        <v/>
      </c>
      <c r="U339" s="4">
        <f ca="1">IFERROR(IF(T_CALC[[#This Row],[Signal]]="Buy",T_CALC[[#This Row],[Value]],-10000),-10000)</f>
        <v>-10000</v>
      </c>
      <c r="V339" s="4">
        <f ca="1">IFERROR(IF(T_CALC[[#This Row],[Signal]]="Sell",T_CALC[[#This Row],[Value]],-10000),-10000)</f>
        <v>-10000</v>
      </c>
    </row>
    <row r="340" spans="3:22" x14ac:dyDescent="0.2">
      <c r="C340" vm="1659">
        <f ca="1"/>
        <v>42942</v>
      </c>
      <c r="D340" vm="1660">
        <f ca="1"/>
        <v>16252233</v>
      </c>
      <c r="E340" vm="1661">
        <f ca="1"/>
        <v>74.34</v>
      </c>
      <c r="F340" vm="1662">
        <f ca="1"/>
        <v>74.38</v>
      </c>
      <c r="G340" vm="1663">
        <f ca="1"/>
        <v>73.81</v>
      </c>
      <c r="H340" vm="1664">
        <f ca="1"/>
        <v>74.05</v>
      </c>
      <c r="K340" s="4">
        <f ca="1">IF(ROW(T_CALC[[#This Row],[DAY]])-ROW(T_CALC[[#Headers],[DAY]])&gt;C_N_TRADING_DAYS,"",ROW(T_CALC[[#This Row],[DAY]])-ROW(T_CALC[[#Headers],[DAY]]))</f>
        <v>337</v>
      </c>
      <c r="L340" s="2" cm="1" vm="1659">
        <f t="array" aca="1" ref="L340" ca="1">IFERROR(IF(T_CALC[[#This Row],[DAY]]="","",IF(AND(T_CALC[[#This Row],[DAY]]=C_N_TRADING_DAYS,$L$1&gt;C_MAX_HIST_DT),$L$1,INDEX(_xlfn.ANCHORARRAY($C$3),T_CALC[[#This Row],[DAY]]+1,1))),NA())</f>
        <v>42942</v>
      </c>
      <c r="M340" s="4" cm="1" vm="1661">
        <f t="array" aca="1" ref="M340" ca="1">IFERROR(IF(T_CALC[[#This Row],[DAY]]="","",IF(AND(T_CALC[[#This Row],[DAY]]=C_N_TRADING_DAYS,$L$1&gt;C_MAX_HIST_DT),$M$1,INDEX(_xlfn.ANCHORARRAY($C$3),T_CALC[[#This Row],[DAY]]+1,3))),NA())</f>
        <v>74.34</v>
      </c>
      <c r="N340" s="4" cm="1" vm="1662">
        <f t="array" aca="1" ref="N340" ca="1">IFERROR(IF(T_CALC[[#This Row],[DAY]]="","",IF(AND(T_CALC[[#This Row],[DAY]]=C_N_TRADING_DAYS,$L$1&gt;C_MAX_HIST_DT),$N$1,INDEX(_xlfn.ANCHORARRAY($C$3),T_CALC[[#This Row],[DAY]]+1,4))),NA())</f>
        <v>74.38</v>
      </c>
      <c r="O340" s="4" cm="1" vm="1663">
        <f t="array" aca="1" ref="O340" ca="1">IFERROR(IF(T_CALC[[#This Row],[DAY]]="","",IF(AND(T_CALC[[#This Row],[DAY]]=C_N_TRADING_DAYS,$L$1&gt;C_MAX_HIST_DT),$O$1,INDEX(_xlfn.ANCHORARRAY($C$3),T_CALC[[#This Row],[DAY]]+1,5))),NA())</f>
        <v>73.81</v>
      </c>
      <c r="P340" s="4" cm="1" vm="1664">
        <f t="array" aca="1" ref="P340" ca="1">IFERROR(IF(T_CALC[[#This Row],[DAY]]="","",IF(AND(T_CALC[[#This Row],[DAY]]=C_N_TRADING_DAYS,$L$1&gt;C_MAX_HIST_DT),$P$1,INDEX(_xlfn.ANCHORARRAY($C$3),T_CALC[[#This Row],[DAY]]+1,6))),NA())</f>
        <v>74.05</v>
      </c>
      <c r="Q340" s="4" cm="1" vm="1660">
        <f t="array" aca="1" ref="Q340" ca="1">IFERROR(IF(T_CALC[[#This Row],[DAY]]="","",IF(AND(T_CALC[[#This Row],[DAY]]=C_N_TRADING_DAYS,$L$1&gt;C_MAX_HIST_DT),$Q$1,INDEX(_xlfn.ANCHORARRAY($C$3),T_CALC[[#This Row],[DAY]]+1,2))),NA())</f>
        <v>16252233</v>
      </c>
      <c r="R340" s="4" vm="1664">
        <f ca="1">IFERROR(IF(I_SRC="Open",T_CALC[[#This Row],[Open]],IF(I_SRC="High",T_CALC[[#This Row],[High]],IF(I_SRC="low",T_CALC[[#This Row],[Low]],IF(I_SRC="Volume",T_CALC[[#This Row],[VOLUME]],T_CALC[[#This Row],[Close]])))),"")</f>
        <v>74.05</v>
      </c>
      <c r="S340" s="4" cm="1">
        <f t="array" aca="1" ref="S340" ca="1">IF(T_CALC[[#This Row],[DAY]]="","",IF(T_CALC[[#This Row],[DAY]]&gt;=I_MA_PER,
ROUND(SUMPRODUCT(OFFSET($Y$4,0,0,I_MA_PER),OFFSET(T_CALC[[#This Row],[Value]],-(I_MA_PER-1),0,I_MA_PER))/C_DEN,2),NA()))</f>
        <v>71.25</v>
      </c>
      <c r="T340" s="4" t="str">
        <f ca="1">IF(T_CALC[[#This Row],[DAY]]="","",IF(T_CALC[[#This Row],[DAY]]&gt;=I_MA_PER,IF(AND(T_CALC[[#This Row],[Value]]&gt;T_CALC[[#This Row],[WMA]],R339&lt;=S339),"Buy",IF(AND(T_CALC[[#This Row],[Value]]&lt;T_CALC[[#This Row],[WMA]],R339&gt;=S339),"Sell","")),NA()))</f>
        <v/>
      </c>
      <c r="U340" s="4">
        <f ca="1">IFERROR(IF(T_CALC[[#This Row],[Signal]]="Buy",T_CALC[[#This Row],[Value]],-10000),-10000)</f>
        <v>-10000</v>
      </c>
      <c r="V340" s="4">
        <f ca="1">IFERROR(IF(T_CALC[[#This Row],[Signal]]="Sell",T_CALC[[#This Row],[Value]],-10000),-10000)</f>
        <v>-10000</v>
      </c>
    </row>
    <row r="341" spans="3:22" x14ac:dyDescent="0.2">
      <c r="C341" vm="1665">
        <f ca="1"/>
        <v>42943</v>
      </c>
      <c r="D341" vm="1666">
        <f ca="1"/>
        <v>36844220</v>
      </c>
      <c r="E341" vm="1667">
        <f ca="1"/>
        <v>73.760000000000005</v>
      </c>
      <c r="F341" vm="1668">
        <f ca="1"/>
        <v>74.42</v>
      </c>
      <c r="G341" vm="1669">
        <f ca="1"/>
        <v>72.319999999999993</v>
      </c>
      <c r="H341" vm="1670">
        <f ca="1"/>
        <v>73.16</v>
      </c>
      <c r="K341" s="4">
        <f ca="1">IF(ROW(T_CALC[[#This Row],[DAY]])-ROW(T_CALC[[#Headers],[DAY]])&gt;C_N_TRADING_DAYS,"",ROW(T_CALC[[#This Row],[DAY]])-ROW(T_CALC[[#Headers],[DAY]]))</f>
        <v>338</v>
      </c>
      <c r="L341" s="2" cm="1" vm="1665">
        <f t="array" aca="1" ref="L341" ca="1">IFERROR(IF(T_CALC[[#This Row],[DAY]]="","",IF(AND(T_CALC[[#This Row],[DAY]]=C_N_TRADING_DAYS,$L$1&gt;C_MAX_HIST_DT),$L$1,INDEX(_xlfn.ANCHORARRAY($C$3),T_CALC[[#This Row],[DAY]]+1,1))),NA())</f>
        <v>42943</v>
      </c>
      <c r="M341" s="4" cm="1" vm="1667">
        <f t="array" aca="1" ref="M341" ca="1">IFERROR(IF(T_CALC[[#This Row],[DAY]]="","",IF(AND(T_CALC[[#This Row],[DAY]]=C_N_TRADING_DAYS,$L$1&gt;C_MAX_HIST_DT),$M$1,INDEX(_xlfn.ANCHORARRAY($C$3),T_CALC[[#This Row],[DAY]]+1,3))),NA())</f>
        <v>73.760000000000005</v>
      </c>
      <c r="N341" s="4" cm="1" vm="1668">
        <f t="array" aca="1" ref="N341" ca="1">IFERROR(IF(T_CALC[[#This Row],[DAY]]="","",IF(AND(T_CALC[[#This Row],[DAY]]=C_N_TRADING_DAYS,$L$1&gt;C_MAX_HIST_DT),$N$1,INDEX(_xlfn.ANCHORARRAY($C$3),T_CALC[[#This Row],[DAY]]+1,4))),NA())</f>
        <v>74.42</v>
      </c>
      <c r="O341" s="4" cm="1" vm="1669">
        <f t="array" aca="1" ref="O341" ca="1">IFERROR(IF(T_CALC[[#This Row],[DAY]]="","",IF(AND(T_CALC[[#This Row],[DAY]]=C_N_TRADING_DAYS,$L$1&gt;C_MAX_HIST_DT),$O$1,INDEX(_xlfn.ANCHORARRAY($C$3),T_CALC[[#This Row],[DAY]]+1,5))),NA())</f>
        <v>72.319999999999993</v>
      </c>
      <c r="P341" s="4" cm="1" vm="1670">
        <f t="array" aca="1" ref="P341" ca="1">IFERROR(IF(T_CALC[[#This Row],[DAY]]="","",IF(AND(T_CALC[[#This Row],[DAY]]=C_N_TRADING_DAYS,$L$1&gt;C_MAX_HIST_DT),$P$1,INDEX(_xlfn.ANCHORARRAY($C$3),T_CALC[[#This Row],[DAY]]+1,6))),NA())</f>
        <v>73.16</v>
      </c>
      <c r="Q341" s="4" cm="1" vm="1666">
        <f t="array" aca="1" ref="Q341" ca="1">IFERROR(IF(T_CALC[[#This Row],[DAY]]="","",IF(AND(T_CALC[[#This Row],[DAY]]=C_N_TRADING_DAYS,$L$1&gt;C_MAX_HIST_DT),$Q$1,INDEX(_xlfn.ANCHORARRAY($C$3),T_CALC[[#This Row],[DAY]]+1,2))),NA())</f>
        <v>36844220</v>
      </c>
      <c r="R341" s="4" vm="1670">
        <f ca="1">IFERROR(IF(I_SRC="Open",T_CALC[[#This Row],[Open]],IF(I_SRC="High",T_CALC[[#This Row],[High]],IF(I_SRC="low",T_CALC[[#This Row],[Low]],IF(I_SRC="Volume",T_CALC[[#This Row],[VOLUME]],T_CALC[[#This Row],[Close]])))),"")</f>
        <v>73.16</v>
      </c>
      <c r="S341" s="4" cm="1">
        <f t="array" aca="1" ref="S341" ca="1">IF(T_CALC[[#This Row],[DAY]]="","",IF(T_CALC[[#This Row],[DAY]]&gt;=I_MA_PER,
ROUND(SUMPRODUCT(OFFSET($Y$4,0,0,I_MA_PER),OFFSET(T_CALC[[#This Row],[Value]],-(I_MA_PER-1),0,I_MA_PER))/C_DEN,2),NA()))</f>
        <v>71.349999999999994</v>
      </c>
      <c r="T341" s="4" t="str">
        <f ca="1">IF(T_CALC[[#This Row],[DAY]]="","",IF(T_CALC[[#This Row],[DAY]]&gt;=I_MA_PER,IF(AND(T_CALC[[#This Row],[Value]]&gt;T_CALC[[#This Row],[WMA]],R340&lt;=S340),"Buy",IF(AND(T_CALC[[#This Row],[Value]]&lt;T_CALC[[#This Row],[WMA]],R340&gt;=S340),"Sell","")),NA()))</f>
        <v/>
      </c>
      <c r="U341" s="4">
        <f ca="1">IFERROR(IF(T_CALC[[#This Row],[Signal]]="Buy",T_CALC[[#This Row],[Value]],-10000),-10000)</f>
        <v>-10000</v>
      </c>
      <c r="V341" s="4">
        <f ca="1">IFERROR(IF(T_CALC[[#This Row],[Signal]]="Sell",T_CALC[[#This Row],[Value]],-10000),-10000)</f>
        <v>-10000</v>
      </c>
    </row>
    <row r="342" spans="3:22" x14ac:dyDescent="0.2">
      <c r="C342" vm="1671">
        <f ca="1"/>
        <v>42944</v>
      </c>
      <c r="D342" vm="1672">
        <f ca="1"/>
        <v>18306680</v>
      </c>
      <c r="E342" vm="1673">
        <f ca="1"/>
        <v>72.67</v>
      </c>
      <c r="F342" vm="1674">
        <f ca="1"/>
        <v>73.31</v>
      </c>
      <c r="G342" vm="1675">
        <f ca="1"/>
        <v>72.540000000000006</v>
      </c>
      <c r="H342" vm="1676">
        <f ca="1"/>
        <v>73.040000000000006</v>
      </c>
      <c r="K342" s="4">
        <f ca="1">IF(ROW(T_CALC[[#This Row],[DAY]])-ROW(T_CALC[[#Headers],[DAY]])&gt;C_N_TRADING_DAYS,"",ROW(T_CALC[[#This Row],[DAY]])-ROW(T_CALC[[#Headers],[DAY]]))</f>
        <v>339</v>
      </c>
      <c r="L342" s="2" cm="1" vm="1671">
        <f t="array" aca="1" ref="L342" ca="1">IFERROR(IF(T_CALC[[#This Row],[DAY]]="","",IF(AND(T_CALC[[#This Row],[DAY]]=C_N_TRADING_DAYS,$L$1&gt;C_MAX_HIST_DT),$L$1,INDEX(_xlfn.ANCHORARRAY($C$3),T_CALC[[#This Row],[DAY]]+1,1))),NA())</f>
        <v>42944</v>
      </c>
      <c r="M342" s="4" cm="1" vm="1673">
        <f t="array" aca="1" ref="M342" ca="1">IFERROR(IF(T_CALC[[#This Row],[DAY]]="","",IF(AND(T_CALC[[#This Row],[DAY]]=C_N_TRADING_DAYS,$L$1&gt;C_MAX_HIST_DT),$M$1,INDEX(_xlfn.ANCHORARRAY($C$3),T_CALC[[#This Row],[DAY]]+1,3))),NA())</f>
        <v>72.67</v>
      </c>
      <c r="N342" s="4" cm="1" vm="1674">
        <f t="array" aca="1" ref="N342" ca="1">IFERROR(IF(T_CALC[[#This Row],[DAY]]="","",IF(AND(T_CALC[[#This Row],[DAY]]=C_N_TRADING_DAYS,$L$1&gt;C_MAX_HIST_DT),$N$1,INDEX(_xlfn.ANCHORARRAY($C$3),T_CALC[[#This Row],[DAY]]+1,4))),NA())</f>
        <v>73.31</v>
      </c>
      <c r="O342" s="4" cm="1" vm="1675">
        <f t="array" aca="1" ref="O342" ca="1">IFERROR(IF(T_CALC[[#This Row],[DAY]]="","",IF(AND(T_CALC[[#This Row],[DAY]]=C_N_TRADING_DAYS,$L$1&gt;C_MAX_HIST_DT),$O$1,INDEX(_xlfn.ANCHORARRAY($C$3),T_CALC[[#This Row],[DAY]]+1,5))),NA())</f>
        <v>72.540000000000006</v>
      </c>
      <c r="P342" s="4" cm="1" vm="1676">
        <f t="array" aca="1" ref="P342" ca="1">IFERROR(IF(T_CALC[[#This Row],[DAY]]="","",IF(AND(T_CALC[[#This Row],[DAY]]=C_N_TRADING_DAYS,$L$1&gt;C_MAX_HIST_DT),$P$1,INDEX(_xlfn.ANCHORARRAY($C$3),T_CALC[[#This Row],[DAY]]+1,6))),NA())</f>
        <v>73.040000000000006</v>
      </c>
      <c r="Q342" s="4" cm="1" vm="1672">
        <f t="array" aca="1" ref="Q342" ca="1">IFERROR(IF(T_CALC[[#This Row],[DAY]]="","",IF(AND(T_CALC[[#This Row],[DAY]]=C_N_TRADING_DAYS,$L$1&gt;C_MAX_HIST_DT),$Q$1,INDEX(_xlfn.ANCHORARRAY($C$3),T_CALC[[#This Row],[DAY]]+1,2))),NA())</f>
        <v>18306680</v>
      </c>
      <c r="R342" s="4" vm="1676">
        <f ca="1">IFERROR(IF(I_SRC="Open",T_CALC[[#This Row],[Open]],IF(I_SRC="High",T_CALC[[#This Row],[High]],IF(I_SRC="low",T_CALC[[#This Row],[Low]],IF(I_SRC="Volume",T_CALC[[#This Row],[VOLUME]],T_CALC[[#This Row],[Close]])))),"")</f>
        <v>73.040000000000006</v>
      </c>
      <c r="S342" s="4" cm="1">
        <f t="array" aca="1" ref="S342" ca="1">IF(T_CALC[[#This Row],[DAY]]="","",IF(T_CALC[[#This Row],[DAY]]&gt;=I_MA_PER,
ROUND(SUMPRODUCT(OFFSET($Y$4,0,0,I_MA_PER),OFFSET(T_CALC[[#This Row],[Value]],-(I_MA_PER-1),0,I_MA_PER))/C_DEN,2),NA()))</f>
        <v>71.44</v>
      </c>
      <c r="T342" s="4" t="str">
        <f ca="1">IF(T_CALC[[#This Row],[DAY]]="","",IF(T_CALC[[#This Row],[DAY]]&gt;=I_MA_PER,IF(AND(T_CALC[[#This Row],[Value]]&gt;T_CALC[[#This Row],[WMA]],R341&lt;=S341),"Buy",IF(AND(T_CALC[[#This Row],[Value]]&lt;T_CALC[[#This Row],[WMA]],R341&gt;=S341),"Sell","")),NA()))</f>
        <v/>
      </c>
      <c r="U342" s="4">
        <f ca="1">IFERROR(IF(T_CALC[[#This Row],[Signal]]="Buy",T_CALC[[#This Row],[Value]],-10000),-10000)</f>
        <v>-10000</v>
      </c>
      <c r="V342" s="4">
        <f ca="1">IFERROR(IF(T_CALC[[#This Row],[Signal]]="Sell",T_CALC[[#This Row],[Value]],-10000),-10000)</f>
        <v>-10000</v>
      </c>
    </row>
    <row r="343" spans="3:22" x14ac:dyDescent="0.2">
      <c r="C343" vm="1677">
        <f ca="1"/>
        <v>42947</v>
      </c>
      <c r="D343" vm="1678">
        <f ca="1"/>
        <v>23600054</v>
      </c>
      <c r="E343" vm="1631">
        <f ca="1"/>
        <v>73.3</v>
      </c>
      <c r="F343" vm="1679">
        <f ca="1"/>
        <v>73.44</v>
      </c>
      <c r="G343" vm="1680">
        <f ca="1"/>
        <v>72.41</v>
      </c>
      <c r="H343" vm="1681">
        <f ca="1"/>
        <v>72.7</v>
      </c>
      <c r="K343" s="4">
        <f ca="1">IF(ROW(T_CALC[[#This Row],[DAY]])-ROW(T_CALC[[#Headers],[DAY]])&gt;C_N_TRADING_DAYS,"",ROW(T_CALC[[#This Row],[DAY]])-ROW(T_CALC[[#Headers],[DAY]]))</f>
        <v>340</v>
      </c>
      <c r="L343" s="2" cm="1" vm="1677">
        <f t="array" aca="1" ref="L343" ca="1">IFERROR(IF(T_CALC[[#This Row],[DAY]]="","",IF(AND(T_CALC[[#This Row],[DAY]]=C_N_TRADING_DAYS,$L$1&gt;C_MAX_HIST_DT),$L$1,INDEX(_xlfn.ANCHORARRAY($C$3),T_CALC[[#This Row],[DAY]]+1,1))),NA())</f>
        <v>42947</v>
      </c>
      <c r="M343" s="4" cm="1" vm="1631">
        <f t="array" aca="1" ref="M343" ca="1">IFERROR(IF(T_CALC[[#This Row],[DAY]]="","",IF(AND(T_CALC[[#This Row],[DAY]]=C_N_TRADING_DAYS,$L$1&gt;C_MAX_HIST_DT),$M$1,INDEX(_xlfn.ANCHORARRAY($C$3),T_CALC[[#This Row],[DAY]]+1,3))),NA())</f>
        <v>73.3</v>
      </c>
      <c r="N343" s="4" cm="1" vm="1679">
        <f t="array" aca="1" ref="N343" ca="1">IFERROR(IF(T_CALC[[#This Row],[DAY]]="","",IF(AND(T_CALC[[#This Row],[DAY]]=C_N_TRADING_DAYS,$L$1&gt;C_MAX_HIST_DT),$N$1,INDEX(_xlfn.ANCHORARRAY($C$3),T_CALC[[#This Row],[DAY]]+1,4))),NA())</f>
        <v>73.44</v>
      </c>
      <c r="O343" s="4" cm="1" vm="1680">
        <f t="array" aca="1" ref="O343" ca="1">IFERROR(IF(T_CALC[[#This Row],[DAY]]="","",IF(AND(T_CALC[[#This Row],[DAY]]=C_N_TRADING_DAYS,$L$1&gt;C_MAX_HIST_DT),$O$1,INDEX(_xlfn.ANCHORARRAY($C$3),T_CALC[[#This Row],[DAY]]+1,5))),NA())</f>
        <v>72.41</v>
      </c>
      <c r="P343" s="4" cm="1" vm="1681">
        <f t="array" aca="1" ref="P343" ca="1">IFERROR(IF(T_CALC[[#This Row],[DAY]]="","",IF(AND(T_CALC[[#This Row],[DAY]]=C_N_TRADING_DAYS,$L$1&gt;C_MAX_HIST_DT),$P$1,INDEX(_xlfn.ANCHORARRAY($C$3),T_CALC[[#This Row],[DAY]]+1,6))),NA())</f>
        <v>72.7</v>
      </c>
      <c r="Q343" s="4" cm="1" vm="1678">
        <f t="array" aca="1" ref="Q343" ca="1">IFERROR(IF(T_CALC[[#This Row],[DAY]]="","",IF(AND(T_CALC[[#This Row],[DAY]]=C_N_TRADING_DAYS,$L$1&gt;C_MAX_HIST_DT),$Q$1,INDEX(_xlfn.ANCHORARRAY($C$3),T_CALC[[#This Row],[DAY]]+1,2))),NA())</f>
        <v>23600054</v>
      </c>
      <c r="R343" s="4" vm="1681">
        <f ca="1">IFERROR(IF(I_SRC="Open",T_CALC[[#This Row],[Open]],IF(I_SRC="High",T_CALC[[#This Row],[High]],IF(I_SRC="low",T_CALC[[#This Row],[Low]],IF(I_SRC="Volume",T_CALC[[#This Row],[VOLUME]],T_CALC[[#This Row],[Close]])))),"")</f>
        <v>72.7</v>
      </c>
      <c r="S343" s="4" cm="1">
        <f t="array" aca="1" ref="S343" ca="1">IF(T_CALC[[#This Row],[DAY]]="","",IF(T_CALC[[#This Row],[DAY]]&gt;=I_MA_PER,
ROUND(SUMPRODUCT(OFFSET($Y$4,0,0,I_MA_PER),OFFSET(T_CALC[[#This Row],[Value]],-(I_MA_PER-1),0,I_MA_PER))/C_DEN,2),NA()))</f>
        <v>71.510000000000005</v>
      </c>
      <c r="T343" s="4" t="str">
        <f ca="1">IF(T_CALC[[#This Row],[DAY]]="","",IF(T_CALC[[#This Row],[DAY]]&gt;=I_MA_PER,IF(AND(T_CALC[[#This Row],[Value]]&gt;T_CALC[[#This Row],[WMA]],R342&lt;=S342),"Buy",IF(AND(T_CALC[[#This Row],[Value]]&lt;T_CALC[[#This Row],[WMA]],R342&gt;=S342),"Sell","")),NA()))</f>
        <v/>
      </c>
      <c r="U343" s="4">
        <f ca="1">IFERROR(IF(T_CALC[[#This Row],[Signal]]="Buy",T_CALC[[#This Row],[Value]],-10000),-10000)</f>
        <v>-10000</v>
      </c>
      <c r="V343" s="4">
        <f ca="1">IFERROR(IF(T_CALC[[#This Row],[Signal]]="Sell",T_CALC[[#This Row],[Value]],-10000),-10000)</f>
        <v>-10000</v>
      </c>
    </row>
    <row r="344" spans="3:22" x14ac:dyDescent="0.2">
      <c r="C344" vm="1682">
        <f ca="1"/>
        <v>42948</v>
      </c>
      <c r="D344" vm="1683">
        <f ca="1"/>
        <v>20823890</v>
      </c>
      <c r="E344" vm="1684">
        <f ca="1"/>
        <v>73.099999999999994</v>
      </c>
      <c r="F344" vm="1685">
        <f ca="1"/>
        <v>73.42</v>
      </c>
      <c r="G344" vm="1686">
        <f ca="1"/>
        <v>72.489999999999995</v>
      </c>
      <c r="H344" vm="1687">
        <f ca="1"/>
        <v>72.58</v>
      </c>
      <c r="K344" s="4">
        <f ca="1">IF(ROW(T_CALC[[#This Row],[DAY]])-ROW(T_CALC[[#Headers],[DAY]])&gt;C_N_TRADING_DAYS,"",ROW(T_CALC[[#This Row],[DAY]])-ROW(T_CALC[[#Headers],[DAY]]))</f>
        <v>341</v>
      </c>
      <c r="L344" s="2" cm="1" vm="1682">
        <f t="array" aca="1" ref="L344" ca="1">IFERROR(IF(T_CALC[[#This Row],[DAY]]="","",IF(AND(T_CALC[[#This Row],[DAY]]=C_N_TRADING_DAYS,$L$1&gt;C_MAX_HIST_DT),$L$1,INDEX(_xlfn.ANCHORARRAY($C$3),T_CALC[[#This Row],[DAY]]+1,1))),NA())</f>
        <v>42948</v>
      </c>
      <c r="M344" s="4" cm="1" vm="1684">
        <f t="array" aca="1" ref="M344" ca="1">IFERROR(IF(T_CALC[[#This Row],[DAY]]="","",IF(AND(T_CALC[[#This Row],[DAY]]=C_N_TRADING_DAYS,$L$1&gt;C_MAX_HIST_DT),$M$1,INDEX(_xlfn.ANCHORARRAY($C$3),T_CALC[[#This Row],[DAY]]+1,3))),NA())</f>
        <v>73.099999999999994</v>
      </c>
      <c r="N344" s="4" cm="1" vm="1685">
        <f t="array" aca="1" ref="N344" ca="1">IFERROR(IF(T_CALC[[#This Row],[DAY]]="","",IF(AND(T_CALC[[#This Row],[DAY]]=C_N_TRADING_DAYS,$L$1&gt;C_MAX_HIST_DT),$N$1,INDEX(_xlfn.ANCHORARRAY($C$3),T_CALC[[#This Row],[DAY]]+1,4))),NA())</f>
        <v>73.42</v>
      </c>
      <c r="O344" s="4" cm="1" vm="1686">
        <f t="array" aca="1" ref="O344" ca="1">IFERROR(IF(T_CALC[[#This Row],[DAY]]="","",IF(AND(T_CALC[[#This Row],[DAY]]=C_N_TRADING_DAYS,$L$1&gt;C_MAX_HIST_DT),$O$1,INDEX(_xlfn.ANCHORARRAY($C$3),T_CALC[[#This Row],[DAY]]+1,5))),NA())</f>
        <v>72.489999999999995</v>
      </c>
      <c r="P344" s="4" cm="1" vm="1687">
        <f t="array" aca="1" ref="P344" ca="1">IFERROR(IF(T_CALC[[#This Row],[DAY]]="","",IF(AND(T_CALC[[#This Row],[DAY]]=C_N_TRADING_DAYS,$L$1&gt;C_MAX_HIST_DT),$P$1,INDEX(_xlfn.ANCHORARRAY($C$3),T_CALC[[#This Row],[DAY]]+1,6))),NA())</f>
        <v>72.58</v>
      </c>
      <c r="Q344" s="4" cm="1" vm="1683">
        <f t="array" aca="1" ref="Q344" ca="1">IFERROR(IF(T_CALC[[#This Row],[DAY]]="","",IF(AND(T_CALC[[#This Row],[DAY]]=C_N_TRADING_DAYS,$L$1&gt;C_MAX_HIST_DT),$Q$1,INDEX(_xlfn.ANCHORARRAY($C$3),T_CALC[[#This Row],[DAY]]+1,2))),NA())</f>
        <v>20823890</v>
      </c>
      <c r="R344" s="4" vm="1687">
        <f ca="1">IFERROR(IF(I_SRC="Open",T_CALC[[#This Row],[Open]],IF(I_SRC="High",T_CALC[[#This Row],[High]],IF(I_SRC="low",T_CALC[[#This Row],[Low]],IF(I_SRC="Volume",T_CALC[[#This Row],[VOLUME]],T_CALC[[#This Row],[Close]])))),"")</f>
        <v>72.58</v>
      </c>
      <c r="S344" s="4" cm="1">
        <f t="array" aca="1" ref="S344" ca="1">IF(T_CALC[[#This Row],[DAY]]="","",IF(T_CALC[[#This Row],[DAY]]&gt;=I_MA_PER,
ROUND(SUMPRODUCT(OFFSET($Y$4,0,0,I_MA_PER),OFFSET(T_CALC[[#This Row],[Value]],-(I_MA_PER-1),0,I_MA_PER))/C_DEN,2),NA()))</f>
        <v>71.58</v>
      </c>
      <c r="T344" s="4" t="str">
        <f ca="1">IF(T_CALC[[#This Row],[DAY]]="","",IF(T_CALC[[#This Row],[DAY]]&gt;=I_MA_PER,IF(AND(T_CALC[[#This Row],[Value]]&gt;T_CALC[[#This Row],[WMA]],R343&lt;=S343),"Buy",IF(AND(T_CALC[[#This Row],[Value]]&lt;T_CALC[[#This Row],[WMA]],R343&gt;=S343),"Sell","")),NA()))</f>
        <v/>
      </c>
      <c r="U344" s="4">
        <f ca="1">IFERROR(IF(T_CALC[[#This Row],[Signal]]="Buy",T_CALC[[#This Row],[Value]],-10000),-10000)</f>
        <v>-10000</v>
      </c>
      <c r="V344" s="4">
        <f ca="1">IFERROR(IF(T_CALC[[#This Row],[Signal]]="Sell",T_CALC[[#This Row],[Value]],-10000),-10000)</f>
        <v>-10000</v>
      </c>
    </row>
    <row r="345" spans="3:22" x14ac:dyDescent="0.2">
      <c r="C345" vm="1688">
        <f ca="1"/>
        <v>42949</v>
      </c>
      <c r="D345" vm="1689">
        <f ca="1"/>
        <v>26499158</v>
      </c>
      <c r="E345" vm="1690">
        <f ca="1"/>
        <v>72.55</v>
      </c>
      <c r="F345" vm="1691">
        <f ca="1"/>
        <v>72.56</v>
      </c>
      <c r="G345" vm="1692">
        <f ca="1"/>
        <v>71.444999999999993</v>
      </c>
      <c r="H345" vm="1693">
        <f ca="1"/>
        <v>72.260000000000005</v>
      </c>
      <c r="K345" s="4">
        <f ca="1">IF(ROW(T_CALC[[#This Row],[DAY]])-ROW(T_CALC[[#Headers],[DAY]])&gt;C_N_TRADING_DAYS,"",ROW(T_CALC[[#This Row],[DAY]])-ROW(T_CALC[[#Headers],[DAY]]))</f>
        <v>342</v>
      </c>
      <c r="L345" s="2" cm="1" vm="1688">
        <f t="array" aca="1" ref="L345" ca="1">IFERROR(IF(T_CALC[[#This Row],[DAY]]="","",IF(AND(T_CALC[[#This Row],[DAY]]=C_N_TRADING_DAYS,$L$1&gt;C_MAX_HIST_DT),$L$1,INDEX(_xlfn.ANCHORARRAY($C$3),T_CALC[[#This Row],[DAY]]+1,1))),NA())</f>
        <v>42949</v>
      </c>
      <c r="M345" s="4" cm="1" vm="1690">
        <f t="array" aca="1" ref="M345" ca="1">IFERROR(IF(T_CALC[[#This Row],[DAY]]="","",IF(AND(T_CALC[[#This Row],[DAY]]=C_N_TRADING_DAYS,$L$1&gt;C_MAX_HIST_DT),$M$1,INDEX(_xlfn.ANCHORARRAY($C$3),T_CALC[[#This Row],[DAY]]+1,3))),NA())</f>
        <v>72.55</v>
      </c>
      <c r="N345" s="4" cm="1" vm="1691">
        <f t="array" aca="1" ref="N345" ca="1">IFERROR(IF(T_CALC[[#This Row],[DAY]]="","",IF(AND(T_CALC[[#This Row],[DAY]]=C_N_TRADING_DAYS,$L$1&gt;C_MAX_HIST_DT),$N$1,INDEX(_xlfn.ANCHORARRAY($C$3),T_CALC[[#This Row],[DAY]]+1,4))),NA())</f>
        <v>72.56</v>
      </c>
      <c r="O345" s="4" cm="1" vm="1692">
        <f t="array" aca="1" ref="O345" ca="1">IFERROR(IF(T_CALC[[#This Row],[DAY]]="","",IF(AND(T_CALC[[#This Row],[DAY]]=C_N_TRADING_DAYS,$L$1&gt;C_MAX_HIST_DT),$O$1,INDEX(_xlfn.ANCHORARRAY($C$3),T_CALC[[#This Row],[DAY]]+1,5))),NA())</f>
        <v>71.444999999999993</v>
      </c>
      <c r="P345" s="4" cm="1" vm="1693">
        <f t="array" aca="1" ref="P345" ca="1">IFERROR(IF(T_CALC[[#This Row],[DAY]]="","",IF(AND(T_CALC[[#This Row],[DAY]]=C_N_TRADING_DAYS,$L$1&gt;C_MAX_HIST_DT),$P$1,INDEX(_xlfn.ANCHORARRAY($C$3),T_CALC[[#This Row],[DAY]]+1,6))),NA())</f>
        <v>72.260000000000005</v>
      </c>
      <c r="Q345" s="4" cm="1" vm="1689">
        <f t="array" aca="1" ref="Q345" ca="1">IFERROR(IF(T_CALC[[#This Row],[DAY]]="","",IF(AND(T_CALC[[#This Row],[DAY]]=C_N_TRADING_DAYS,$L$1&gt;C_MAX_HIST_DT),$Q$1,INDEX(_xlfn.ANCHORARRAY($C$3),T_CALC[[#This Row],[DAY]]+1,2))),NA())</f>
        <v>26499158</v>
      </c>
      <c r="R345" s="4" vm="1693">
        <f ca="1">IFERROR(IF(I_SRC="Open",T_CALC[[#This Row],[Open]],IF(I_SRC="High",T_CALC[[#This Row],[High]],IF(I_SRC="low",T_CALC[[#This Row],[Low]],IF(I_SRC="Volume",T_CALC[[#This Row],[VOLUME]],T_CALC[[#This Row],[Close]])))),"")</f>
        <v>72.260000000000005</v>
      </c>
      <c r="S345" s="4" cm="1">
        <f t="array" aca="1" ref="S345" ca="1">IF(T_CALC[[#This Row],[DAY]]="","",IF(T_CALC[[#This Row],[DAY]]&gt;=I_MA_PER,
ROUND(SUMPRODUCT(OFFSET($Y$4,0,0,I_MA_PER),OFFSET(T_CALC[[#This Row],[Value]],-(I_MA_PER-1),0,I_MA_PER))/C_DEN,2),NA()))</f>
        <v>71.63</v>
      </c>
      <c r="T345" s="4" t="str">
        <f ca="1">IF(T_CALC[[#This Row],[DAY]]="","",IF(T_CALC[[#This Row],[DAY]]&gt;=I_MA_PER,IF(AND(T_CALC[[#This Row],[Value]]&gt;T_CALC[[#This Row],[WMA]],R344&lt;=S344),"Buy",IF(AND(T_CALC[[#This Row],[Value]]&lt;T_CALC[[#This Row],[WMA]],R344&gt;=S344),"Sell","")),NA()))</f>
        <v/>
      </c>
      <c r="U345" s="4">
        <f ca="1">IFERROR(IF(T_CALC[[#This Row],[Signal]]="Buy",T_CALC[[#This Row],[Value]],-10000),-10000)</f>
        <v>-10000</v>
      </c>
      <c r="V345" s="4">
        <f ca="1">IFERROR(IF(T_CALC[[#This Row],[Signal]]="Sell",T_CALC[[#This Row],[Value]],-10000),-10000)</f>
        <v>-10000</v>
      </c>
    </row>
    <row r="346" spans="3:22" x14ac:dyDescent="0.2">
      <c r="C346" vm="1694">
        <f ca="1"/>
        <v>42950</v>
      </c>
      <c r="D346" vm="1695">
        <f ca="1"/>
        <v>18214424</v>
      </c>
      <c r="E346" vm="1696">
        <f ca="1"/>
        <v>72.19</v>
      </c>
      <c r="F346" vm="1697">
        <f ca="1"/>
        <v>72.44</v>
      </c>
      <c r="G346" vm="1698">
        <f ca="1"/>
        <v>71.844999999999999</v>
      </c>
      <c r="H346" vm="1699">
        <f ca="1"/>
        <v>72.150000000000006</v>
      </c>
      <c r="K346" s="4">
        <f ca="1">IF(ROW(T_CALC[[#This Row],[DAY]])-ROW(T_CALC[[#Headers],[DAY]])&gt;C_N_TRADING_DAYS,"",ROW(T_CALC[[#This Row],[DAY]])-ROW(T_CALC[[#Headers],[DAY]]))</f>
        <v>343</v>
      </c>
      <c r="L346" s="2" cm="1" vm="1694">
        <f t="array" aca="1" ref="L346" ca="1">IFERROR(IF(T_CALC[[#This Row],[DAY]]="","",IF(AND(T_CALC[[#This Row],[DAY]]=C_N_TRADING_DAYS,$L$1&gt;C_MAX_HIST_DT),$L$1,INDEX(_xlfn.ANCHORARRAY($C$3),T_CALC[[#This Row],[DAY]]+1,1))),NA())</f>
        <v>42950</v>
      </c>
      <c r="M346" s="4" cm="1" vm="1696">
        <f t="array" aca="1" ref="M346" ca="1">IFERROR(IF(T_CALC[[#This Row],[DAY]]="","",IF(AND(T_CALC[[#This Row],[DAY]]=C_N_TRADING_DAYS,$L$1&gt;C_MAX_HIST_DT),$M$1,INDEX(_xlfn.ANCHORARRAY($C$3),T_CALC[[#This Row],[DAY]]+1,3))),NA())</f>
        <v>72.19</v>
      </c>
      <c r="N346" s="4" cm="1" vm="1697">
        <f t="array" aca="1" ref="N346" ca="1">IFERROR(IF(T_CALC[[#This Row],[DAY]]="","",IF(AND(T_CALC[[#This Row],[DAY]]=C_N_TRADING_DAYS,$L$1&gt;C_MAX_HIST_DT),$N$1,INDEX(_xlfn.ANCHORARRAY($C$3),T_CALC[[#This Row],[DAY]]+1,4))),NA())</f>
        <v>72.44</v>
      </c>
      <c r="O346" s="4" cm="1" vm="1698">
        <f t="array" aca="1" ref="O346" ca="1">IFERROR(IF(T_CALC[[#This Row],[DAY]]="","",IF(AND(T_CALC[[#This Row],[DAY]]=C_N_TRADING_DAYS,$L$1&gt;C_MAX_HIST_DT),$O$1,INDEX(_xlfn.ANCHORARRAY($C$3),T_CALC[[#This Row],[DAY]]+1,5))),NA())</f>
        <v>71.844999999999999</v>
      </c>
      <c r="P346" s="4" cm="1" vm="1699">
        <f t="array" aca="1" ref="P346" ca="1">IFERROR(IF(T_CALC[[#This Row],[DAY]]="","",IF(AND(T_CALC[[#This Row],[DAY]]=C_N_TRADING_DAYS,$L$1&gt;C_MAX_HIST_DT),$P$1,INDEX(_xlfn.ANCHORARRAY($C$3),T_CALC[[#This Row],[DAY]]+1,6))),NA())</f>
        <v>72.150000000000006</v>
      </c>
      <c r="Q346" s="4" cm="1" vm="1695">
        <f t="array" aca="1" ref="Q346" ca="1">IFERROR(IF(T_CALC[[#This Row],[DAY]]="","",IF(AND(T_CALC[[#This Row],[DAY]]=C_N_TRADING_DAYS,$L$1&gt;C_MAX_HIST_DT),$Q$1,INDEX(_xlfn.ANCHORARRAY($C$3),T_CALC[[#This Row],[DAY]]+1,2))),NA())</f>
        <v>18214424</v>
      </c>
      <c r="R346" s="4" vm="1699">
        <f ca="1">IFERROR(IF(I_SRC="Open",T_CALC[[#This Row],[Open]],IF(I_SRC="High",T_CALC[[#This Row],[High]],IF(I_SRC="low",T_CALC[[#This Row],[Low]],IF(I_SRC="Volume",T_CALC[[#This Row],[VOLUME]],T_CALC[[#This Row],[Close]])))),"")</f>
        <v>72.150000000000006</v>
      </c>
      <c r="S346" s="4" cm="1">
        <f t="array" aca="1" ref="S346" ca="1">IF(T_CALC[[#This Row],[DAY]]="","",IF(T_CALC[[#This Row],[DAY]]&gt;=I_MA_PER,
ROUND(SUMPRODUCT(OFFSET($Y$4,0,0,I_MA_PER),OFFSET(T_CALC[[#This Row],[Value]],-(I_MA_PER-1),0,I_MA_PER))/C_DEN,2),NA()))</f>
        <v>71.67</v>
      </c>
      <c r="T346" s="4" t="str">
        <f ca="1">IF(T_CALC[[#This Row],[DAY]]="","",IF(T_CALC[[#This Row],[DAY]]&gt;=I_MA_PER,IF(AND(T_CALC[[#This Row],[Value]]&gt;T_CALC[[#This Row],[WMA]],R345&lt;=S345),"Buy",IF(AND(T_CALC[[#This Row],[Value]]&lt;T_CALC[[#This Row],[WMA]],R345&gt;=S345),"Sell","")),NA()))</f>
        <v/>
      </c>
      <c r="U346" s="4">
        <f ca="1">IFERROR(IF(T_CALC[[#This Row],[Signal]]="Buy",T_CALC[[#This Row],[Value]],-10000),-10000)</f>
        <v>-10000</v>
      </c>
      <c r="V346" s="4">
        <f ca="1">IFERROR(IF(T_CALC[[#This Row],[Signal]]="Sell",T_CALC[[#This Row],[Value]],-10000),-10000)</f>
        <v>-10000</v>
      </c>
    </row>
    <row r="347" spans="3:22" x14ac:dyDescent="0.2">
      <c r="C347" vm="1700">
        <f ca="1"/>
        <v>42951</v>
      </c>
      <c r="D347" vm="1701">
        <f ca="1"/>
        <v>22578952</v>
      </c>
      <c r="E347" vm="1702">
        <f ca="1"/>
        <v>72.400000000000006</v>
      </c>
      <c r="F347" vm="1676">
        <f ca="1"/>
        <v>73.040000000000006</v>
      </c>
      <c r="G347" vm="1616">
        <f ca="1"/>
        <v>72.239999999999995</v>
      </c>
      <c r="H347" vm="1703">
        <f ca="1"/>
        <v>72.680000000000007</v>
      </c>
      <c r="K347" s="4">
        <f ca="1">IF(ROW(T_CALC[[#This Row],[DAY]])-ROW(T_CALC[[#Headers],[DAY]])&gt;C_N_TRADING_DAYS,"",ROW(T_CALC[[#This Row],[DAY]])-ROW(T_CALC[[#Headers],[DAY]]))</f>
        <v>344</v>
      </c>
      <c r="L347" s="2" cm="1" vm="1700">
        <f t="array" aca="1" ref="L347" ca="1">IFERROR(IF(T_CALC[[#This Row],[DAY]]="","",IF(AND(T_CALC[[#This Row],[DAY]]=C_N_TRADING_DAYS,$L$1&gt;C_MAX_HIST_DT),$L$1,INDEX(_xlfn.ANCHORARRAY($C$3),T_CALC[[#This Row],[DAY]]+1,1))),NA())</f>
        <v>42951</v>
      </c>
      <c r="M347" s="4" cm="1" vm="1702">
        <f t="array" aca="1" ref="M347" ca="1">IFERROR(IF(T_CALC[[#This Row],[DAY]]="","",IF(AND(T_CALC[[#This Row],[DAY]]=C_N_TRADING_DAYS,$L$1&gt;C_MAX_HIST_DT),$M$1,INDEX(_xlfn.ANCHORARRAY($C$3),T_CALC[[#This Row],[DAY]]+1,3))),NA())</f>
        <v>72.400000000000006</v>
      </c>
      <c r="N347" s="4" cm="1" vm="1676">
        <f t="array" aca="1" ref="N347" ca="1">IFERROR(IF(T_CALC[[#This Row],[DAY]]="","",IF(AND(T_CALC[[#This Row],[DAY]]=C_N_TRADING_DAYS,$L$1&gt;C_MAX_HIST_DT),$N$1,INDEX(_xlfn.ANCHORARRAY($C$3),T_CALC[[#This Row],[DAY]]+1,4))),NA())</f>
        <v>73.040000000000006</v>
      </c>
      <c r="O347" s="4" cm="1" vm="1616">
        <f t="array" aca="1" ref="O347" ca="1">IFERROR(IF(T_CALC[[#This Row],[DAY]]="","",IF(AND(T_CALC[[#This Row],[DAY]]=C_N_TRADING_DAYS,$L$1&gt;C_MAX_HIST_DT),$O$1,INDEX(_xlfn.ANCHORARRAY($C$3),T_CALC[[#This Row],[DAY]]+1,5))),NA())</f>
        <v>72.239999999999995</v>
      </c>
      <c r="P347" s="4" cm="1" vm="1703">
        <f t="array" aca="1" ref="P347" ca="1">IFERROR(IF(T_CALC[[#This Row],[DAY]]="","",IF(AND(T_CALC[[#This Row],[DAY]]=C_N_TRADING_DAYS,$L$1&gt;C_MAX_HIST_DT),$P$1,INDEX(_xlfn.ANCHORARRAY($C$3),T_CALC[[#This Row],[DAY]]+1,6))),NA())</f>
        <v>72.680000000000007</v>
      </c>
      <c r="Q347" s="4" cm="1" vm="1701">
        <f t="array" aca="1" ref="Q347" ca="1">IFERROR(IF(T_CALC[[#This Row],[DAY]]="","",IF(AND(T_CALC[[#This Row],[DAY]]=C_N_TRADING_DAYS,$L$1&gt;C_MAX_HIST_DT),$Q$1,INDEX(_xlfn.ANCHORARRAY($C$3),T_CALC[[#This Row],[DAY]]+1,2))),NA())</f>
        <v>22578952</v>
      </c>
      <c r="R347" s="4" vm="1703">
        <f ca="1">IFERROR(IF(I_SRC="Open",T_CALC[[#This Row],[Open]],IF(I_SRC="High",T_CALC[[#This Row],[High]],IF(I_SRC="low",T_CALC[[#This Row],[Low]],IF(I_SRC="Volume",T_CALC[[#This Row],[VOLUME]],T_CALC[[#This Row],[Close]])))),"")</f>
        <v>72.680000000000007</v>
      </c>
      <c r="S347" s="4" cm="1">
        <f t="array" aca="1" ref="S347" ca="1">IF(T_CALC[[#This Row],[DAY]]="","",IF(T_CALC[[#This Row],[DAY]]&gt;=I_MA_PER,
ROUND(SUMPRODUCT(OFFSET($Y$4,0,0,I_MA_PER),OFFSET(T_CALC[[#This Row],[Value]],-(I_MA_PER-1),0,I_MA_PER))/C_DEN,2),NA()))</f>
        <v>71.73</v>
      </c>
      <c r="T347" s="4" t="str">
        <f ca="1">IF(T_CALC[[#This Row],[DAY]]="","",IF(T_CALC[[#This Row],[DAY]]&gt;=I_MA_PER,IF(AND(T_CALC[[#This Row],[Value]]&gt;T_CALC[[#This Row],[WMA]],R346&lt;=S346),"Buy",IF(AND(T_CALC[[#This Row],[Value]]&lt;T_CALC[[#This Row],[WMA]],R346&gt;=S346),"Sell","")),NA()))</f>
        <v/>
      </c>
      <c r="U347" s="4">
        <f ca="1">IFERROR(IF(T_CALC[[#This Row],[Signal]]="Buy",T_CALC[[#This Row],[Value]],-10000),-10000)</f>
        <v>-10000</v>
      </c>
      <c r="V347" s="4">
        <f ca="1">IFERROR(IF(T_CALC[[#This Row],[Signal]]="Sell",T_CALC[[#This Row],[Value]],-10000),-10000)</f>
        <v>-10000</v>
      </c>
    </row>
    <row r="348" spans="3:22" x14ac:dyDescent="0.2">
      <c r="C348" vm="1704">
        <f ca="1"/>
        <v>42954</v>
      </c>
      <c r="D348" vm="1705">
        <f ca="1"/>
        <v>18705681</v>
      </c>
      <c r="E348" vm="1622">
        <f ca="1"/>
        <v>72.8</v>
      </c>
      <c r="F348" vm="1706">
        <f ca="1"/>
        <v>72.900000000000006</v>
      </c>
      <c r="G348" vm="1693">
        <f ca="1"/>
        <v>72.260000000000005</v>
      </c>
      <c r="H348" vm="1702">
        <f ca="1"/>
        <v>72.400000000000006</v>
      </c>
      <c r="K348" s="4">
        <f ca="1">IF(ROW(T_CALC[[#This Row],[DAY]])-ROW(T_CALC[[#Headers],[DAY]])&gt;C_N_TRADING_DAYS,"",ROW(T_CALC[[#This Row],[DAY]])-ROW(T_CALC[[#Headers],[DAY]]))</f>
        <v>345</v>
      </c>
      <c r="L348" s="2" cm="1" vm="1704">
        <f t="array" aca="1" ref="L348" ca="1">IFERROR(IF(T_CALC[[#This Row],[DAY]]="","",IF(AND(T_CALC[[#This Row],[DAY]]=C_N_TRADING_DAYS,$L$1&gt;C_MAX_HIST_DT),$L$1,INDEX(_xlfn.ANCHORARRAY($C$3),T_CALC[[#This Row],[DAY]]+1,1))),NA())</f>
        <v>42954</v>
      </c>
      <c r="M348" s="4" cm="1" vm="1622">
        <f t="array" aca="1" ref="M348" ca="1">IFERROR(IF(T_CALC[[#This Row],[DAY]]="","",IF(AND(T_CALC[[#This Row],[DAY]]=C_N_TRADING_DAYS,$L$1&gt;C_MAX_HIST_DT),$M$1,INDEX(_xlfn.ANCHORARRAY($C$3),T_CALC[[#This Row],[DAY]]+1,3))),NA())</f>
        <v>72.8</v>
      </c>
      <c r="N348" s="4" cm="1" vm="1706">
        <f t="array" aca="1" ref="N348" ca="1">IFERROR(IF(T_CALC[[#This Row],[DAY]]="","",IF(AND(T_CALC[[#This Row],[DAY]]=C_N_TRADING_DAYS,$L$1&gt;C_MAX_HIST_DT),$N$1,INDEX(_xlfn.ANCHORARRAY($C$3),T_CALC[[#This Row],[DAY]]+1,4))),NA())</f>
        <v>72.900000000000006</v>
      </c>
      <c r="O348" s="4" cm="1" vm="1693">
        <f t="array" aca="1" ref="O348" ca="1">IFERROR(IF(T_CALC[[#This Row],[DAY]]="","",IF(AND(T_CALC[[#This Row],[DAY]]=C_N_TRADING_DAYS,$L$1&gt;C_MAX_HIST_DT),$O$1,INDEX(_xlfn.ANCHORARRAY($C$3),T_CALC[[#This Row],[DAY]]+1,5))),NA())</f>
        <v>72.260000000000005</v>
      </c>
      <c r="P348" s="4" cm="1" vm="1702">
        <f t="array" aca="1" ref="P348" ca="1">IFERROR(IF(T_CALC[[#This Row],[DAY]]="","",IF(AND(T_CALC[[#This Row],[DAY]]=C_N_TRADING_DAYS,$L$1&gt;C_MAX_HIST_DT),$P$1,INDEX(_xlfn.ANCHORARRAY($C$3),T_CALC[[#This Row],[DAY]]+1,6))),NA())</f>
        <v>72.400000000000006</v>
      </c>
      <c r="Q348" s="4" cm="1" vm="1705">
        <f t="array" aca="1" ref="Q348" ca="1">IFERROR(IF(T_CALC[[#This Row],[DAY]]="","",IF(AND(T_CALC[[#This Row],[DAY]]=C_N_TRADING_DAYS,$L$1&gt;C_MAX_HIST_DT),$Q$1,INDEX(_xlfn.ANCHORARRAY($C$3),T_CALC[[#This Row],[DAY]]+1,2))),NA())</f>
        <v>18705681</v>
      </c>
      <c r="R348" s="4" vm="1702">
        <f ca="1">IFERROR(IF(I_SRC="Open",T_CALC[[#This Row],[Open]],IF(I_SRC="High",T_CALC[[#This Row],[High]],IF(I_SRC="low",T_CALC[[#This Row],[Low]],IF(I_SRC="Volume",T_CALC[[#This Row],[VOLUME]],T_CALC[[#This Row],[Close]])))),"")</f>
        <v>72.400000000000006</v>
      </c>
      <c r="S348" s="4" cm="1">
        <f t="array" aca="1" ref="S348" ca="1">IF(T_CALC[[#This Row],[DAY]]="","",IF(T_CALC[[#This Row],[DAY]]&gt;=I_MA_PER,
ROUND(SUMPRODUCT(OFFSET($Y$4,0,0,I_MA_PER),OFFSET(T_CALC[[#This Row],[Value]],-(I_MA_PER-1),0,I_MA_PER))/C_DEN,2),NA()))</f>
        <v>71.78</v>
      </c>
      <c r="T348" s="4" t="str">
        <f ca="1">IF(T_CALC[[#This Row],[DAY]]="","",IF(T_CALC[[#This Row],[DAY]]&gt;=I_MA_PER,IF(AND(T_CALC[[#This Row],[Value]]&gt;T_CALC[[#This Row],[WMA]],R347&lt;=S347),"Buy",IF(AND(T_CALC[[#This Row],[Value]]&lt;T_CALC[[#This Row],[WMA]],R347&gt;=S347),"Sell","")),NA()))</f>
        <v/>
      </c>
      <c r="U348" s="4">
        <f ca="1">IFERROR(IF(T_CALC[[#This Row],[Signal]]="Buy",T_CALC[[#This Row],[Value]],-10000),-10000)</f>
        <v>-10000</v>
      </c>
      <c r="V348" s="4">
        <f ca="1">IFERROR(IF(T_CALC[[#This Row],[Signal]]="Sell",T_CALC[[#This Row],[Value]],-10000),-10000)</f>
        <v>-10000</v>
      </c>
    </row>
    <row r="349" spans="3:22" x14ac:dyDescent="0.2">
      <c r="C349" vm="1707">
        <f ca="1"/>
        <v>42955</v>
      </c>
      <c r="D349" vm="1708">
        <f ca="1"/>
        <v>22044587</v>
      </c>
      <c r="E349" vm="1709">
        <f ca="1"/>
        <v>72.09</v>
      </c>
      <c r="F349" vm="1652">
        <f ca="1"/>
        <v>73.13</v>
      </c>
      <c r="G349" vm="1710">
        <f ca="1"/>
        <v>71.75</v>
      </c>
      <c r="H349" vm="1711">
        <f ca="1"/>
        <v>72.790000000000006</v>
      </c>
      <c r="K349" s="4">
        <f ca="1">IF(ROW(T_CALC[[#This Row],[DAY]])-ROW(T_CALC[[#Headers],[DAY]])&gt;C_N_TRADING_DAYS,"",ROW(T_CALC[[#This Row],[DAY]])-ROW(T_CALC[[#Headers],[DAY]]))</f>
        <v>346</v>
      </c>
      <c r="L349" s="2" cm="1" vm="1707">
        <f t="array" aca="1" ref="L349" ca="1">IFERROR(IF(T_CALC[[#This Row],[DAY]]="","",IF(AND(T_CALC[[#This Row],[DAY]]=C_N_TRADING_DAYS,$L$1&gt;C_MAX_HIST_DT),$L$1,INDEX(_xlfn.ANCHORARRAY($C$3),T_CALC[[#This Row],[DAY]]+1,1))),NA())</f>
        <v>42955</v>
      </c>
      <c r="M349" s="4" cm="1" vm="1709">
        <f t="array" aca="1" ref="M349" ca="1">IFERROR(IF(T_CALC[[#This Row],[DAY]]="","",IF(AND(T_CALC[[#This Row],[DAY]]=C_N_TRADING_DAYS,$L$1&gt;C_MAX_HIST_DT),$M$1,INDEX(_xlfn.ANCHORARRAY($C$3),T_CALC[[#This Row],[DAY]]+1,3))),NA())</f>
        <v>72.09</v>
      </c>
      <c r="N349" s="4" cm="1" vm="1652">
        <f t="array" aca="1" ref="N349" ca="1">IFERROR(IF(T_CALC[[#This Row],[DAY]]="","",IF(AND(T_CALC[[#This Row],[DAY]]=C_N_TRADING_DAYS,$L$1&gt;C_MAX_HIST_DT),$N$1,INDEX(_xlfn.ANCHORARRAY($C$3),T_CALC[[#This Row],[DAY]]+1,4))),NA())</f>
        <v>73.13</v>
      </c>
      <c r="O349" s="4" cm="1" vm="1710">
        <f t="array" aca="1" ref="O349" ca="1">IFERROR(IF(T_CALC[[#This Row],[DAY]]="","",IF(AND(T_CALC[[#This Row],[DAY]]=C_N_TRADING_DAYS,$L$1&gt;C_MAX_HIST_DT),$O$1,INDEX(_xlfn.ANCHORARRAY($C$3),T_CALC[[#This Row],[DAY]]+1,5))),NA())</f>
        <v>71.75</v>
      </c>
      <c r="P349" s="4" cm="1" vm="1711">
        <f t="array" aca="1" ref="P349" ca="1">IFERROR(IF(T_CALC[[#This Row],[DAY]]="","",IF(AND(T_CALC[[#This Row],[DAY]]=C_N_TRADING_DAYS,$L$1&gt;C_MAX_HIST_DT),$P$1,INDEX(_xlfn.ANCHORARRAY($C$3),T_CALC[[#This Row],[DAY]]+1,6))),NA())</f>
        <v>72.790000000000006</v>
      </c>
      <c r="Q349" s="4" cm="1" vm="1708">
        <f t="array" aca="1" ref="Q349" ca="1">IFERROR(IF(T_CALC[[#This Row],[DAY]]="","",IF(AND(T_CALC[[#This Row],[DAY]]=C_N_TRADING_DAYS,$L$1&gt;C_MAX_HIST_DT),$Q$1,INDEX(_xlfn.ANCHORARRAY($C$3),T_CALC[[#This Row],[DAY]]+1,2))),NA())</f>
        <v>22044587</v>
      </c>
      <c r="R349" s="4" vm="1711">
        <f ca="1">IFERROR(IF(I_SRC="Open",T_CALC[[#This Row],[Open]],IF(I_SRC="High",T_CALC[[#This Row],[High]],IF(I_SRC="low",T_CALC[[#This Row],[Low]],IF(I_SRC="Volume",T_CALC[[#This Row],[VOLUME]],T_CALC[[#This Row],[Close]])))),"")</f>
        <v>72.790000000000006</v>
      </c>
      <c r="S349" s="4" cm="1">
        <f t="array" aca="1" ref="S349" ca="1">IF(T_CALC[[#This Row],[DAY]]="","",IF(T_CALC[[#This Row],[DAY]]&gt;=I_MA_PER,
ROUND(SUMPRODUCT(OFFSET($Y$4,0,0,I_MA_PER),OFFSET(T_CALC[[#This Row],[Value]],-(I_MA_PER-1),0,I_MA_PER))/C_DEN,2),NA()))</f>
        <v>71.84</v>
      </c>
      <c r="T349" s="4" t="str">
        <f ca="1">IF(T_CALC[[#This Row],[DAY]]="","",IF(T_CALC[[#This Row],[DAY]]&gt;=I_MA_PER,IF(AND(T_CALC[[#This Row],[Value]]&gt;T_CALC[[#This Row],[WMA]],R348&lt;=S348),"Buy",IF(AND(T_CALC[[#This Row],[Value]]&lt;T_CALC[[#This Row],[WMA]],R348&gt;=S348),"Sell","")),NA()))</f>
        <v/>
      </c>
      <c r="U349" s="4">
        <f ca="1">IFERROR(IF(T_CALC[[#This Row],[Signal]]="Buy",T_CALC[[#This Row],[Value]],-10000),-10000)</f>
        <v>-10000</v>
      </c>
      <c r="V349" s="4">
        <f ca="1">IFERROR(IF(T_CALC[[#This Row],[Signal]]="Sell",T_CALC[[#This Row],[Value]],-10000),-10000)</f>
        <v>-10000</v>
      </c>
    </row>
    <row r="350" spans="3:22" x14ac:dyDescent="0.2">
      <c r="C350" vm="1712">
        <f ca="1"/>
        <v>42956</v>
      </c>
      <c r="D350" vm="1713">
        <f ca="1"/>
        <v>22213410</v>
      </c>
      <c r="E350" vm="1714">
        <f ca="1"/>
        <v>72.25</v>
      </c>
      <c r="F350" vm="1491">
        <f ca="1"/>
        <v>72.510000000000005</v>
      </c>
      <c r="G350" vm="1715">
        <f ca="1"/>
        <v>72.05</v>
      </c>
      <c r="H350" vm="1716">
        <f ca="1"/>
        <v>72.47</v>
      </c>
      <c r="K350" s="4">
        <f ca="1">IF(ROW(T_CALC[[#This Row],[DAY]])-ROW(T_CALC[[#Headers],[DAY]])&gt;C_N_TRADING_DAYS,"",ROW(T_CALC[[#This Row],[DAY]])-ROW(T_CALC[[#Headers],[DAY]]))</f>
        <v>347</v>
      </c>
      <c r="L350" s="2" cm="1" vm="1712">
        <f t="array" aca="1" ref="L350" ca="1">IFERROR(IF(T_CALC[[#This Row],[DAY]]="","",IF(AND(T_CALC[[#This Row],[DAY]]=C_N_TRADING_DAYS,$L$1&gt;C_MAX_HIST_DT),$L$1,INDEX(_xlfn.ANCHORARRAY($C$3),T_CALC[[#This Row],[DAY]]+1,1))),NA())</f>
        <v>42956</v>
      </c>
      <c r="M350" s="4" cm="1" vm="1714">
        <f t="array" aca="1" ref="M350" ca="1">IFERROR(IF(T_CALC[[#This Row],[DAY]]="","",IF(AND(T_CALC[[#This Row],[DAY]]=C_N_TRADING_DAYS,$L$1&gt;C_MAX_HIST_DT),$M$1,INDEX(_xlfn.ANCHORARRAY($C$3),T_CALC[[#This Row],[DAY]]+1,3))),NA())</f>
        <v>72.25</v>
      </c>
      <c r="N350" s="4" cm="1" vm="1491">
        <f t="array" aca="1" ref="N350" ca="1">IFERROR(IF(T_CALC[[#This Row],[DAY]]="","",IF(AND(T_CALC[[#This Row],[DAY]]=C_N_TRADING_DAYS,$L$1&gt;C_MAX_HIST_DT),$N$1,INDEX(_xlfn.ANCHORARRAY($C$3),T_CALC[[#This Row],[DAY]]+1,4))),NA())</f>
        <v>72.510000000000005</v>
      </c>
      <c r="O350" s="4" cm="1" vm="1715">
        <f t="array" aca="1" ref="O350" ca="1">IFERROR(IF(T_CALC[[#This Row],[DAY]]="","",IF(AND(T_CALC[[#This Row],[DAY]]=C_N_TRADING_DAYS,$L$1&gt;C_MAX_HIST_DT),$O$1,INDEX(_xlfn.ANCHORARRAY($C$3),T_CALC[[#This Row],[DAY]]+1,5))),NA())</f>
        <v>72.05</v>
      </c>
      <c r="P350" s="4" cm="1" vm="1716">
        <f t="array" aca="1" ref="P350" ca="1">IFERROR(IF(T_CALC[[#This Row],[DAY]]="","",IF(AND(T_CALC[[#This Row],[DAY]]=C_N_TRADING_DAYS,$L$1&gt;C_MAX_HIST_DT),$P$1,INDEX(_xlfn.ANCHORARRAY($C$3),T_CALC[[#This Row],[DAY]]+1,6))),NA())</f>
        <v>72.47</v>
      </c>
      <c r="Q350" s="4" cm="1" vm="1713">
        <f t="array" aca="1" ref="Q350" ca="1">IFERROR(IF(T_CALC[[#This Row],[DAY]]="","",IF(AND(T_CALC[[#This Row],[DAY]]=C_N_TRADING_DAYS,$L$1&gt;C_MAX_HIST_DT),$Q$1,INDEX(_xlfn.ANCHORARRAY($C$3),T_CALC[[#This Row],[DAY]]+1,2))),NA())</f>
        <v>22213410</v>
      </c>
      <c r="R350" s="4" vm="1716">
        <f ca="1">IFERROR(IF(I_SRC="Open",T_CALC[[#This Row],[Open]],IF(I_SRC="High",T_CALC[[#This Row],[High]],IF(I_SRC="low",T_CALC[[#This Row],[Low]],IF(I_SRC="Volume",T_CALC[[#This Row],[VOLUME]],T_CALC[[#This Row],[Close]])))),"")</f>
        <v>72.47</v>
      </c>
      <c r="S350" s="4" cm="1">
        <f t="array" aca="1" ref="S350" ca="1">IF(T_CALC[[#This Row],[DAY]]="","",IF(T_CALC[[#This Row],[DAY]]&gt;=I_MA_PER,
ROUND(SUMPRODUCT(OFFSET($Y$4,0,0,I_MA_PER),OFFSET(T_CALC[[#This Row],[Value]],-(I_MA_PER-1),0,I_MA_PER))/C_DEN,2),NA()))</f>
        <v>71.88</v>
      </c>
      <c r="T350" s="4" t="str">
        <f ca="1">IF(T_CALC[[#This Row],[DAY]]="","",IF(T_CALC[[#This Row],[DAY]]&gt;=I_MA_PER,IF(AND(T_CALC[[#This Row],[Value]]&gt;T_CALC[[#This Row],[WMA]],R349&lt;=S349),"Buy",IF(AND(T_CALC[[#This Row],[Value]]&lt;T_CALC[[#This Row],[WMA]],R349&gt;=S349),"Sell","")),NA()))</f>
        <v/>
      </c>
      <c r="U350" s="4">
        <f ca="1">IFERROR(IF(T_CALC[[#This Row],[Signal]]="Buy",T_CALC[[#This Row],[Value]],-10000),-10000)</f>
        <v>-10000</v>
      </c>
      <c r="V350" s="4">
        <f ca="1">IFERROR(IF(T_CALC[[#This Row],[Signal]]="Sell",T_CALC[[#This Row],[Value]],-10000),-10000)</f>
        <v>-10000</v>
      </c>
    </row>
    <row r="351" spans="3:22" x14ac:dyDescent="0.2">
      <c r="C351" vm="1717">
        <f ca="1"/>
        <v>42957</v>
      </c>
      <c r="D351" vm="1718">
        <f ca="1"/>
        <v>24734461</v>
      </c>
      <c r="E351" vm="1719">
        <f ca="1"/>
        <v>71.900000000000006</v>
      </c>
      <c r="F351" vm="1696">
        <f ca="1"/>
        <v>72.19</v>
      </c>
      <c r="G351" vm="1720">
        <f ca="1"/>
        <v>71.349999999999994</v>
      </c>
      <c r="H351" vm="1721">
        <f ca="1"/>
        <v>71.41</v>
      </c>
      <c r="K351" s="4">
        <f ca="1">IF(ROW(T_CALC[[#This Row],[DAY]])-ROW(T_CALC[[#Headers],[DAY]])&gt;C_N_TRADING_DAYS,"",ROW(T_CALC[[#This Row],[DAY]])-ROW(T_CALC[[#Headers],[DAY]]))</f>
        <v>348</v>
      </c>
      <c r="L351" s="2" cm="1" vm="1717">
        <f t="array" aca="1" ref="L351" ca="1">IFERROR(IF(T_CALC[[#This Row],[DAY]]="","",IF(AND(T_CALC[[#This Row],[DAY]]=C_N_TRADING_DAYS,$L$1&gt;C_MAX_HIST_DT),$L$1,INDEX(_xlfn.ANCHORARRAY($C$3),T_CALC[[#This Row],[DAY]]+1,1))),NA())</f>
        <v>42957</v>
      </c>
      <c r="M351" s="4" cm="1" vm="1719">
        <f t="array" aca="1" ref="M351" ca="1">IFERROR(IF(T_CALC[[#This Row],[DAY]]="","",IF(AND(T_CALC[[#This Row],[DAY]]=C_N_TRADING_DAYS,$L$1&gt;C_MAX_HIST_DT),$M$1,INDEX(_xlfn.ANCHORARRAY($C$3),T_CALC[[#This Row],[DAY]]+1,3))),NA())</f>
        <v>71.900000000000006</v>
      </c>
      <c r="N351" s="4" cm="1" vm="1696">
        <f t="array" aca="1" ref="N351" ca="1">IFERROR(IF(T_CALC[[#This Row],[DAY]]="","",IF(AND(T_CALC[[#This Row],[DAY]]=C_N_TRADING_DAYS,$L$1&gt;C_MAX_HIST_DT),$N$1,INDEX(_xlfn.ANCHORARRAY($C$3),T_CALC[[#This Row],[DAY]]+1,4))),NA())</f>
        <v>72.19</v>
      </c>
      <c r="O351" s="4" cm="1" vm="1720">
        <f t="array" aca="1" ref="O351" ca="1">IFERROR(IF(T_CALC[[#This Row],[DAY]]="","",IF(AND(T_CALC[[#This Row],[DAY]]=C_N_TRADING_DAYS,$L$1&gt;C_MAX_HIST_DT),$O$1,INDEX(_xlfn.ANCHORARRAY($C$3),T_CALC[[#This Row],[DAY]]+1,5))),NA())</f>
        <v>71.349999999999994</v>
      </c>
      <c r="P351" s="4" cm="1" vm="1721">
        <f t="array" aca="1" ref="P351" ca="1">IFERROR(IF(T_CALC[[#This Row],[DAY]]="","",IF(AND(T_CALC[[#This Row],[DAY]]=C_N_TRADING_DAYS,$L$1&gt;C_MAX_HIST_DT),$P$1,INDEX(_xlfn.ANCHORARRAY($C$3),T_CALC[[#This Row],[DAY]]+1,6))),NA())</f>
        <v>71.41</v>
      </c>
      <c r="Q351" s="4" cm="1" vm="1718">
        <f t="array" aca="1" ref="Q351" ca="1">IFERROR(IF(T_CALC[[#This Row],[DAY]]="","",IF(AND(T_CALC[[#This Row],[DAY]]=C_N_TRADING_DAYS,$L$1&gt;C_MAX_HIST_DT),$Q$1,INDEX(_xlfn.ANCHORARRAY($C$3),T_CALC[[#This Row],[DAY]]+1,2))),NA())</f>
        <v>24734461</v>
      </c>
      <c r="R351" s="4" vm="1721">
        <f ca="1">IFERROR(IF(I_SRC="Open",T_CALC[[#This Row],[Open]],IF(I_SRC="High",T_CALC[[#This Row],[High]],IF(I_SRC="low",T_CALC[[#This Row],[Low]],IF(I_SRC="Volume",T_CALC[[#This Row],[VOLUME]],T_CALC[[#This Row],[Close]])))),"")</f>
        <v>71.41</v>
      </c>
      <c r="S351" s="4" cm="1">
        <f t="array" aca="1" ref="S351" ca="1">IF(T_CALC[[#This Row],[DAY]]="","",IF(T_CALC[[#This Row],[DAY]]&gt;=I_MA_PER,
ROUND(SUMPRODUCT(OFFSET($Y$4,0,0,I_MA_PER),OFFSET(T_CALC[[#This Row],[Value]],-(I_MA_PER-1),0,I_MA_PER))/C_DEN,2),NA()))</f>
        <v>71.88</v>
      </c>
      <c r="T351" s="4" t="str">
        <f ca="1">IF(T_CALC[[#This Row],[DAY]]="","",IF(T_CALC[[#This Row],[DAY]]&gt;=I_MA_PER,IF(AND(T_CALC[[#This Row],[Value]]&gt;T_CALC[[#This Row],[WMA]],R350&lt;=S350),"Buy",IF(AND(T_CALC[[#This Row],[Value]]&lt;T_CALC[[#This Row],[WMA]],R350&gt;=S350),"Sell","")),NA()))</f>
        <v>Sell</v>
      </c>
      <c r="U351" s="4">
        <f ca="1">IFERROR(IF(T_CALC[[#This Row],[Signal]]="Buy",T_CALC[[#This Row],[Value]],-10000),-10000)</f>
        <v>-10000</v>
      </c>
      <c r="V351" s="4" vm="1721">
        <f ca="1">IFERROR(IF(T_CALC[[#This Row],[Signal]]="Sell",T_CALC[[#This Row],[Value]],-10000),-10000)</f>
        <v>71.41</v>
      </c>
    </row>
    <row r="352" spans="3:22" x14ac:dyDescent="0.2">
      <c r="C352" vm="1722">
        <f ca="1"/>
        <v>42958</v>
      </c>
      <c r="D352" vm="1723">
        <f ca="1"/>
        <v>21443675</v>
      </c>
      <c r="E352" vm="1724">
        <f ca="1"/>
        <v>71.61</v>
      </c>
      <c r="F352" vm="1681">
        <f ca="1"/>
        <v>72.7</v>
      </c>
      <c r="G352" vm="1606">
        <f ca="1"/>
        <v>71.28</v>
      </c>
      <c r="H352" vm="1725">
        <f ca="1"/>
        <v>72.5</v>
      </c>
      <c r="K352" s="4">
        <f ca="1">IF(ROW(T_CALC[[#This Row],[DAY]])-ROW(T_CALC[[#Headers],[DAY]])&gt;C_N_TRADING_DAYS,"",ROW(T_CALC[[#This Row],[DAY]])-ROW(T_CALC[[#Headers],[DAY]]))</f>
        <v>349</v>
      </c>
      <c r="L352" s="2" cm="1" vm="1722">
        <f t="array" aca="1" ref="L352" ca="1">IFERROR(IF(T_CALC[[#This Row],[DAY]]="","",IF(AND(T_CALC[[#This Row],[DAY]]=C_N_TRADING_DAYS,$L$1&gt;C_MAX_HIST_DT),$L$1,INDEX(_xlfn.ANCHORARRAY($C$3),T_CALC[[#This Row],[DAY]]+1,1))),NA())</f>
        <v>42958</v>
      </c>
      <c r="M352" s="4" cm="1" vm="1724">
        <f t="array" aca="1" ref="M352" ca="1">IFERROR(IF(T_CALC[[#This Row],[DAY]]="","",IF(AND(T_CALC[[#This Row],[DAY]]=C_N_TRADING_DAYS,$L$1&gt;C_MAX_HIST_DT),$M$1,INDEX(_xlfn.ANCHORARRAY($C$3),T_CALC[[#This Row],[DAY]]+1,3))),NA())</f>
        <v>71.61</v>
      </c>
      <c r="N352" s="4" cm="1" vm="1681">
        <f t="array" aca="1" ref="N352" ca="1">IFERROR(IF(T_CALC[[#This Row],[DAY]]="","",IF(AND(T_CALC[[#This Row],[DAY]]=C_N_TRADING_DAYS,$L$1&gt;C_MAX_HIST_DT),$N$1,INDEX(_xlfn.ANCHORARRAY($C$3),T_CALC[[#This Row],[DAY]]+1,4))),NA())</f>
        <v>72.7</v>
      </c>
      <c r="O352" s="4" cm="1" vm="1606">
        <f t="array" aca="1" ref="O352" ca="1">IFERROR(IF(T_CALC[[#This Row],[DAY]]="","",IF(AND(T_CALC[[#This Row],[DAY]]=C_N_TRADING_DAYS,$L$1&gt;C_MAX_HIST_DT),$O$1,INDEX(_xlfn.ANCHORARRAY($C$3),T_CALC[[#This Row],[DAY]]+1,5))),NA())</f>
        <v>71.28</v>
      </c>
      <c r="P352" s="4" cm="1" vm="1725">
        <f t="array" aca="1" ref="P352" ca="1">IFERROR(IF(T_CALC[[#This Row],[DAY]]="","",IF(AND(T_CALC[[#This Row],[DAY]]=C_N_TRADING_DAYS,$L$1&gt;C_MAX_HIST_DT),$P$1,INDEX(_xlfn.ANCHORARRAY($C$3),T_CALC[[#This Row],[DAY]]+1,6))),NA())</f>
        <v>72.5</v>
      </c>
      <c r="Q352" s="4" cm="1" vm="1723">
        <f t="array" aca="1" ref="Q352" ca="1">IFERROR(IF(T_CALC[[#This Row],[DAY]]="","",IF(AND(T_CALC[[#This Row],[DAY]]=C_N_TRADING_DAYS,$L$1&gt;C_MAX_HIST_DT),$Q$1,INDEX(_xlfn.ANCHORARRAY($C$3),T_CALC[[#This Row],[DAY]]+1,2))),NA())</f>
        <v>21443675</v>
      </c>
      <c r="R352" s="4" vm="1725">
        <f ca="1">IFERROR(IF(I_SRC="Open",T_CALC[[#This Row],[Open]],IF(I_SRC="High",T_CALC[[#This Row],[High]],IF(I_SRC="low",T_CALC[[#This Row],[Low]],IF(I_SRC="Volume",T_CALC[[#This Row],[VOLUME]],T_CALC[[#This Row],[Close]])))),"")</f>
        <v>72.5</v>
      </c>
      <c r="S352" s="4" cm="1">
        <f t="array" aca="1" ref="S352" ca="1">IF(T_CALC[[#This Row],[DAY]]="","",IF(T_CALC[[#This Row],[DAY]]&gt;=I_MA_PER,
ROUND(SUMPRODUCT(OFFSET($Y$4,0,0,I_MA_PER),OFFSET(T_CALC[[#This Row],[Value]],-(I_MA_PER-1),0,I_MA_PER))/C_DEN,2),NA()))</f>
        <v>71.92</v>
      </c>
      <c r="T352" s="4" t="str">
        <f ca="1">IF(T_CALC[[#This Row],[DAY]]="","",IF(T_CALC[[#This Row],[DAY]]&gt;=I_MA_PER,IF(AND(T_CALC[[#This Row],[Value]]&gt;T_CALC[[#This Row],[WMA]],R351&lt;=S351),"Buy",IF(AND(T_CALC[[#This Row],[Value]]&lt;T_CALC[[#This Row],[WMA]],R351&gt;=S351),"Sell","")),NA()))</f>
        <v>Buy</v>
      </c>
      <c r="U352" s="4" vm="1725">
        <f ca="1">IFERROR(IF(T_CALC[[#This Row],[Signal]]="Buy",T_CALC[[#This Row],[Value]],-10000),-10000)</f>
        <v>72.5</v>
      </c>
      <c r="V352" s="4">
        <f ca="1">IFERROR(IF(T_CALC[[#This Row],[Signal]]="Sell",T_CALC[[#This Row],[Value]],-10000),-10000)</f>
        <v>-10000</v>
      </c>
    </row>
    <row r="353" spans="3:22" x14ac:dyDescent="0.2">
      <c r="C353" vm="1726">
        <f ca="1"/>
        <v>42961</v>
      </c>
      <c r="D353" vm="1727">
        <f ca="1"/>
        <v>20096592</v>
      </c>
      <c r="E353" vm="1728">
        <f ca="1"/>
        <v>73.06</v>
      </c>
      <c r="F353" vm="1729">
        <f ca="1"/>
        <v>73.72</v>
      </c>
      <c r="G353" vm="1730">
        <f ca="1"/>
        <v>72.95</v>
      </c>
      <c r="H353" vm="1731">
        <f ca="1"/>
        <v>73.59</v>
      </c>
      <c r="K353" s="4">
        <f ca="1">IF(ROW(T_CALC[[#This Row],[DAY]])-ROW(T_CALC[[#Headers],[DAY]])&gt;C_N_TRADING_DAYS,"",ROW(T_CALC[[#This Row],[DAY]])-ROW(T_CALC[[#Headers],[DAY]]))</f>
        <v>350</v>
      </c>
      <c r="L353" s="2" cm="1" vm="1726">
        <f t="array" aca="1" ref="L353" ca="1">IFERROR(IF(T_CALC[[#This Row],[DAY]]="","",IF(AND(T_CALC[[#This Row],[DAY]]=C_N_TRADING_DAYS,$L$1&gt;C_MAX_HIST_DT),$L$1,INDEX(_xlfn.ANCHORARRAY($C$3),T_CALC[[#This Row],[DAY]]+1,1))),NA())</f>
        <v>42961</v>
      </c>
      <c r="M353" s="4" cm="1" vm="1728">
        <f t="array" aca="1" ref="M353" ca="1">IFERROR(IF(T_CALC[[#This Row],[DAY]]="","",IF(AND(T_CALC[[#This Row],[DAY]]=C_N_TRADING_DAYS,$L$1&gt;C_MAX_HIST_DT),$M$1,INDEX(_xlfn.ANCHORARRAY($C$3),T_CALC[[#This Row],[DAY]]+1,3))),NA())</f>
        <v>73.06</v>
      </c>
      <c r="N353" s="4" cm="1" vm="1729">
        <f t="array" aca="1" ref="N353" ca="1">IFERROR(IF(T_CALC[[#This Row],[DAY]]="","",IF(AND(T_CALC[[#This Row],[DAY]]=C_N_TRADING_DAYS,$L$1&gt;C_MAX_HIST_DT),$N$1,INDEX(_xlfn.ANCHORARRAY($C$3),T_CALC[[#This Row],[DAY]]+1,4))),NA())</f>
        <v>73.72</v>
      </c>
      <c r="O353" s="4" cm="1" vm="1730">
        <f t="array" aca="1" ref="O353" ca="1">IFERROR(IF(T_CALC[[#This Row],[DAY]]="","",IF(AND(T_CALC[[#This Row],[DAY]]=C_N_TRADING_DAYS,$L$1&gt;C_MAX_HIST_DT),$O$1,INDEX(_xlfn.ANCHORARRAY($C$3),T_CALC[[#This Row],[DAY]]+1,5))),NA())</f>
        <v>72.95</v>
      </c>
      <c r="P353" s="4" cm="1" vm="1731">
        <f t="array" aca="1" ref="P353" ca="1">IFERROR(IF(T_CALC[[#This Row],[DAY]]="","",IF(AND(T_CALC[[#This Row],[DAY]]=C_N_TRADING_DAYS,$L$1&gt;C_MAX_HIST_DT),$P$1,INDEX(_xlfn.ANCHORARRAY($C$3),T_CALC[[#This Row],[DAY]]+1,6))),NA())</f>
        <v>73.59</v>
      </c>
      <c r="Q353" s="4" cm="1" vm="1727">
        <f t="array" aca="1" ref="Q353" ca="1">IFERROR(IF(T_CALC[[#This Row],[DAY]]="","",IF(AND(T_CALC[[#This Row],[DAY]]=C_N_TRADING_DAYS,$L$1&gt;C_MAX_HIST_DT),$Q$1,INDEX(_xlfn.ANCHORARRAY($C$3),T_CALC[[#This Row],[DAY]]+1,2))),NA())</f>
        <v>20096592</v>
      </c>
      <c r="R353" s="4" vm="1731">
        <f ca="1">IFERROR(IF(I_SRC="Open",T_CALC[[#This Row],[Open]],IF(I_SRC="High",T_CALC[[#This Row],[High]],IF(I_SRC="low",T_CALC[[#This Row],[Low]],IF(I_SRC="Volume",T_CALC[[#This Row],[VOLUME]],T_CALC[[#This Row],[Close]])))),"")</f>
        <v>73.59</v>
      </c>
      <c r="S353" s="4" cm="1">
        <f t="array" aca="1" ref="S353" ca="1">IF(T_CALC[[#This Row],[DAY]]="","",IF(T_CALC[[#This Row],[DAY]]&gt;=I_MA_PER,
ROUND(SUMPRODUCT(OFFSET($Y$4,0,0,I_MA_PER),OFFSET(T_CALC[[#This Row],[Value]],-(I_MA_PER-1),0,I_MA_PER))/C_DEN,2),NA()))</f>
        <v>72.010000000000005</v>
      </c>
      <c r="T353" s="4" t="str">
        <f ca="1">IF(T_CALC[[#This Row],[DAY]]="","",IF(T_CALC[[#This Row],[DAY]]&gt;=I_MA_PER,IF(AND(T_CALC[[#This Row],[Value]]&gt;T_CALC[[#This Row],[WMA]],R352&lt;=S352),"Buy",IF(AND(T_CALC[[#This Row],[Value]]&lt;T_CALC[[#This Row],[WMA]],R352&gt;=S352),"Sell","")),NA()))</f>
        <v/>
      </c>
      <c r="U353" s="4">
        <f ca="1">IFERROR(IF(T_CALC[[#This Row],[Signal]]="Buy",T_CALC[[#This Row],[Value]],-10000),-10000)</f>
        <v>-10000</v>
      </c>
      <c r="V353" s="4">
        <f ca="1">IFERROR(IF(T_CALC[[#This Row],[Signal]]="Sell",T_CALC[[#This Row],[Value]],-10000),-10000)</f>
        <v>-10000</v>
      </c>
    </row>
    <row r="354" spans="3:22" x14ac:dyDescent="0.2">
      <c r="C354" vm="1732">
        <f ca="1"/>
        <v>42962</v>
      </c>
      <c r="D354" vm="1733">
        <f ca="1"/>
        <v>19181402</v>
      </c>
      <c r="E354" vm="1731">
        <f ca="1"/>
        <v>73.59</v>
      </c>
      <c r="F354" vm="1731">
        <f ca="1"/>
        <v>73.59</v>
      </c>
      <c r="G354" vm="1676">
        <f ca="1"/>
        <v>73.040000000000006</v>
      </c>
      <c r="H354" vm="1734">
        <f ca="1"/>
        <v>73.22</v>
      </c>
      <c r="K354" s="4">
        <f ca="1">IF(ROW(T_CALC[[#This Row],[DAY]])-ROW(T_CALC[[#Headers],[DAY]])&gt;C_N_TRADING_DAYS,"",ROW(T_CALC[[#This Row],[DAY]])-ROW(T_CALC[[#Headers],[DAY]]))</f>
        <v>351</v>
      </c>
      <c r="L354" s="2" cm="1" vm="1732">
        <f t="array" aca="1" ref="L354" ca="1">IFERROR(IF(T_CALC[[#This Row],[DAY]]="","",IF(AND(T_CALC[[#This Row],[DAY]]=C_N_TRADING_DAYS,$L$1&gt;C_MAX_HIST_DT),$L$1,INDEX(_xlfn.ANCHORARRAY($C$3),T_CALC[[#This Row],[DAY]]+1,1))),NA())</f>
        <v>42962</v>
      </c>
      <c r="M354" s="4" cm="1" vm="1731">
        <f t="array" aca="1" ref="M354" ca="1">IFERROR(IF(T_CALC[[#This Row],[DAY]]="","",IF(AND(T_CALC[[#This Row],[DAY]]=C_N_TRADING_DAYS,$L$1&gt;C_MAX_HIST_DT),$M$1,INDEX(_xlfn.ANCHORARRAY($C$3),T_CALC[[#This Row],[DAY]]+1,3))),NA())</f>
        <v>73.59</v>
      </c>
      <c r="N354" s="4" cm="1" vm="1731">
        <f t="array" aca="1" ref="N354" ca="1">IFERROR(IF(T_CALC[[#This Row],[DAY]]="","",IF(AND(T_CALC[[#This Row],[DAY]]=C_N_TRADING_DAYS,$L$1&gt;C_MAX_HIST_DT),$N$1,INDEX(_xlfn.ANCHORARRAY($C$3),T_CALC[[#This Row],[DAY]]+1,4))),NA())</f>
        <v>73.59</v>
      </c>
      <c r="O354" s="4" cm="1" vm="1676">
        <f t="array" aca="1" ref="O354" ca="1">IFERROR(IF(T_CALC[[#This Row],[DAY]]="","",IF(AND(T_CALC[[#This Row],[DAY]]=C_N_TRADING_DAYS,$L$1&gt;C_MAX_HIST_DT),$O$1,INDEX(_xlfn.ANCHORARRAY($C$3),T_CALC[[#This Row],[DAY]]+1,5))),NA())</f>
        <v>73.040000000000006</v>
      </c>
      <c r="P354" s="4" cm="1" vm="1734">
        <f t="array" aca="1" ref="P354" ca="1">IFERROR(IF(T_CALC[[#This Row],[DAY]]="","",IF(AND(T_CALC[[#This Row],[DAY]]=C_N_TRADING_DAYS,$L$1&gt;C_MAX_HIST_DT),$P$1,INDEX(_xlfn.ANCHORARRAY($C$3),T_CALC[[#This Row],[DAY]]+1,6))),NA())</f>
        <v>73.22</v>
      </c>
      <c r="Q354" s="4" cm="1" vm="1733">
        <f t="array" aca="1" ref="Q354" ca="1">IFERROR(IF(T_CALC[[#This Row],[DAY]]="","",IF(AND(T_CALC[[#This Row],[DAY]]=C_N_TRADING_DAYS,$L$1&gt;C_MAX_HIST_DT),$Q$1,INDEX(_xlfn.ANCHORARRAY($C$3),T_CALC[[#This Row],[DAY]]+1,2))),NA())</f>
        <v>19181402</v>
      </c>
      <c r="R354" s="4" vm="1734">
        <f ca="1">IFERROR(IF(I_SRC="Open",T_CALC[[#This Row],[Open]],IF(I_SRC="High",T_CALC[[#This Row],[High]],IF(I_SRC="low",T_CALC[[#This Row],[Low]],IF(I_SRC="Volume",T_CALC[[#This Row],[VOLUME]],T_CALC[[#This Row],[Close]])))),"")</f>
        <v>73.22</v>
      </c>
      <c r="S354" s="4" cm="1">
        <f t="array" aca="1" ref="S354" ca="1">IF(T_CALC[[#This Row],[DAY]]="","",IF(T_CALC[[#This Row],[DAY]]&gt;=I_MA_PER,
ROUND(SUMPRODUCT(OFFSET($Y$4,0,0,I_MA_PER),OFFSET(T_CALC[[#This Row],[Value]],-(I_MA_PER-1),0,I_MA_PER))/C_DEN,2),NA()))</f>
        <v>72.08</v>
      </c>
      <c r="T354" s="4" t="str">
        <f ca="1">IF(T_CALC[[#This Row],[DAY]]="","",IF(T_CALC[[#This Row],[DAY]]&gt;=I_MA_PER,IF(AND(T_CALC[[#This Row],[Value]]&gt;T_CALC[[#This Row],[WMA]],R353&lt;=S353),"Buy",IF(AND(T_CALC[[#This Row],[Value]]&lt;T_CALC[[#This Row],[WMA]],R353&gt;=S353),"Sell","")),NA()))</f>
        <v/>
      </c>
      <c r="U354" s="4">
        <f ca="1">IFERROR(IF(T_CALC[[#This Row],[Signal]]="Buy",T_CALC[[#This Row],[Value]],-10000),-10000)</f>
        <v>-10000</v>
      </c>
      <c r="V354" s="4">
        <f ca="1">IFERROR(IF(T_CALC[[#This Row],[Signal]]="Sell",T_CALC[[#This Row],[Value]],-10000),-10000)</f>
        <v>-10000</v>
      </c>
    </row>
    <row r="355" spans="3:22" x14ac:dyDescent="0.2">
      <c r="C355" vm="1735">
        <f ca="1"/>
        <v>42963</v>
      </c>
      <c r="D355" vm="1736">
        <f ca="1"/>
        <v>18150402</v>
      </c>
      <c r="E355" vm="1737">
        <f ca="1"/>
        <v>73.34</v>
      </c>
      <c r="F355" vm="1738">
        <f ca="1"/>
        <v>74.099999999999994</v>
      </c>
      <c r="G355" vm="1646">
        <f ca="1"/>
        <v>73.17</v>
      </c>
      <c r="H355" vm="1739">
        <f ca="1"/>
        <v>73.650000000000006</v>
      </c>
      <c r="K355" s="4">
        <f ca="1">IF(ROW(T_CALC[[#This Row],[DAY]])-ROW(T_CALC[[#Headers],[DAY]])&gt;C_N_TRADING_DAYS,"",ROW(T_CALC[[#This Row],[DAY]])-ROW(T_CALC[[#Headers],[DAY]]))</f>
        <v>352</v>
      </c>
      <c r="L355" s="2" cm="1" vm="1735">
        <f t="array" aca="1" ref="L355" ca="1">IFERROR(IF(T_CALC[[#This Row],[DAY]]="","",IF(AND(T_CALC[[#This Row],[DAY]]=C_N_TRADING_DAYS,$L$1&gt;C_MAX_HIST_DT),$L$1,INDEX(_xlfn.ANCHORARRAY($C$3),T_CALC[[#This Row],[DAY]]+1,1))),NA())</f>
        <v>42963</v>
      </c>
      <c r="M355" s="4" cm="1" vm="1737">
        <f t="array" aca="1" ref="M355" ca="1">IFERROR(IF(T_CALC[[#This Row],[DAY]]="","",IF(AND(T_CALC[[#This Row],[DAY]]=C_N_TRADING_DAYS,$L$1&gt;C_MAX_HIST_DT),$M$1,INDEX(_xlfn.ANCHORARRAY($C$3),T_CALC[[#This Row],[DAY]]+1,3))),NA())</f>
        <v>73.34</v>
      </c>
      <c r="N355" s="4" cm="1" vm="1738">
        <f t="array" aca="1" ref="N355" ca="1">IFERROR(IF(T_CALC[[#This Row],[DAY]]="","",IF(AND(T_CALC[[#This Row],[DAY]]=C_N_TRADING_DAYS,$L$1&gt;C_MAX_HIST_DT),$N$1,INDEX(_xlfn.ANCHORARRAY($C$3),T_CALC[[#This Row],[DAY]]+1,4))),NA())</f>
        <v>74.099999999999994</v>
      </c>
      <c r="O355" s="4" cm="1" vm="1646">
        <f t="array" aca="1" ref="O355" ca="1">IFERROR(IF(T_CALC[[#This Row],[DAY]]="","",IF(AND(T_CALC[[#This Row],[DAY]]=C_N_TRADING_DAYS,$L$1&gt;C_MAX_HIST_DT),$O$1,INDEX(_xlfn.ANCHORARRAY($C$3),T_CALC[[#This Row],[DAY]]+1,5))),NA())</f>
        <v>73.17</v>
      </c>
      <c r="P355" s="4" cm="1" vm="1739">
        <f t="array" aca="1" ref="P355" ca="1">IFERROR(IF(T_CALC[[#This Row],[DAY]]="","",IF(AND(T_CALC[[#This Row],[DAY]]=C_N_TRADING_DAYS,$L$1&gt;C_MAX_HIST_DT),$P$1,INDEX(_xlfn.ANCHORARRAY($C$3),T_CALC[[#This Row],[DAY]]+1,6))),NA())</f>
        <v>73.650000000000006</v>
      </c>
      <c r="Q355" s="4" cm="1" vm="1736">
        <f t="array" aca="1" ref="Q355" ca="1">IFERROR(IF(T_CALC[[#This Row],[DAY]]="","",IF(AND(T_CALC[[#This Row],[DAY]]=C_N_TRADING_DAYS,$L$1&gt;C_MAX_HIST_DT),$Q$1,INDEX(_xlfn.ANCHORARRAY($C$3),T_CALC[[#This Row],[DAY]]+1,2))),NA())</f>
        <v>18150402</v>
      </c>
      <c r="R355" s="4" vm="1739">
        <f ca="1">IFERROR(IF(I_SRC="Open",T_CALC[[#This Row],[Open]],IF(I_SRC="High",T_CALC[[#This Row],[High]],IF(I_SRC="low",T_CALC[[#This Row],[Low]],IF(I_SRC="Volume",T_CALC[[#This Row],[VOLUME]],T_CALC[[#This Row],[Close]])))),"")</f>
        <v>73.650000000000006</v>
      </c>
      <c r="S355" s="4" cm="1">
        <f t="array" aca="1" ref="S355" ca="1">IF(T_CALC[[#This Row],[DAY]]="","",IF(T_CALC[[#This Row],[DAY]]&gt;=I_MA_PER,
ROUND(SUMPRODUCT(OFFSET($Y$4,0,0,I_MA_PER),OFFSET(T_CALC[[#This Row],[Value]],-(I_MA_PER-1),0,I_MA_PER))/C_DEN,2),NA()))</f>
        <v>72.16</v>
      </c>
      <c r="T355" s="4" t="str">
        <f ca="1">IF(T_CALC[[#This Row],[DAY]]="","",IF(T_CALC[[#This Row],[DAY]]&gt;=I_MA_PER,IF(AND(T_CALC[[#This Row],[Value]]&gt;T_CALC[[#This Row],[WMA]],R354&lt;=S354),"Buy",IF(AND(T_CALC[[#This Row],[Value]]&lt;T_CALC[[#This Row],[WMA]],R354&gt;=S354),"Sell","")),NA()))</f>
        <v/>
      </c>
      <c r="U355" s="4">
        <f ca="1">IFERROR(IF(T_CALC[[#This Row],[Signal]]="Buy",T_CALC[[#This Row],[Value]],-10000),-10000)</f>
        <v>-10000</v>
      </c>
      <c r="V355" s="4">
        <f ca="1">IFERROR(IF(T_CALC[[#This Row],[Signal]]="Sell",T_CALC[[#This Row],[Value]],-10000),-10000)</f>
        <v>-10000</v>
      </c>
    </row>
    <row r="356" spans="3:22" x14ac:dyDescent="0.2">
      <c r="C356" vm="1740">
        <f ca="1"/>
        <v>42964</v>
      </c>
      <c r="D356" vm="1741">
        <f ca="1"/>
        <v>22977519</v>
      </c>
      <c r="E356" vm="1742">
        <f ca="1"/>
        <v>73.58</v>
      </c>
      <c r="F356" vm="1743">
        <f ca="1"/>
        <v>73.87</v>
      </c>
      <c r="G356" vm="1702">
        <f ca="1"/>
        <v>72.400000000000006</v>
      </c>
      <c r="H356" vm="1702">
        <f ca="1"/>
        <v>72.400000000000006</v>
      </c>
      <c r="K356" s="4">
        <f ca="1">IF(ROW(T_CALC[[#This Row],[DAY]])-ROW(T_CALC[[#Headers],[DAY]])&gt;C_N_TRADING_DAYS,"",ROW(T_CALC[[#This Row],[DAY]])-ROW(T_CALC[[#Headers],[DAY]]))</f>
        <v>353</v>
      </c>
      <c r="L356" s="2" cm="1" vm="1740">
        <f t="array" aca="1" ref="L356" ca="1">IFERROR(IF(T_CALC[[#This Row],[DAY]]="","",IF(AND(T_CALC[[#This Row],[DAY]]=C_N_TRADING_DAYS,$L$1&gt;C_MAX_HIST_DT),$L$1,INDEX(_xlfn.ANCHORARRAY($C$3),T_CALC[[#This Row],[DAY]]+1,1))),NA())</f>
        <v>42964</v>
      </c>
      <c r="M356" s="4" cm="1" vm="1742">
        <f t="array" aca="1" ref="M356" ca="1">IFERROR(IF(T_CALC[[#This Row],[DAY]]="","",IF(AND(T_CALC[[#This Row],[DAY]]=C_N_TRADING_DAYS,$L$1&gt;C_MAX_HIST_DT),$M$1,INDEX(_xlfn.ANCHORARRAY($C$3),T_CALC[[#This Row],[DAY]]+1,3))),NA())</f>
        <v>73.58</v>
      </c>
      <c r="N356" s="4" cm="1" vm="1743">
        <f t="array" aca="1" ref="N356" ca="1">IFERROR(IF(T_CALC[[#This Row],[DAY]]="","",IF(AND(T_CALC[[#This Row],[DAY]]=C_N_TRADING_DAYS,$L$1&gt;C_MAX_HIST_DT),$N$1,INDEX(_xlfn.ANCHORARRAY($C$3),T_CALC[[#This Row],[DAY]]+1,4))),NA())</f>
        <v>73.87</v>
      </c>
      <c r="O356" s="4" cm="1" vm="1702">
        <f t="array" aca="1" ref="O356" ca="1">IFERROR(IF(T_CALC[[#This Row],[DAY]]="","",IF(AND(T_CALC[[#This Row],[DAY]]=C_N_TRADING_DAYS,$L$1&gt;C_MAX_HIST_DT),$O$1,INDEX(_xlfn.ANCHORARRAY($C$3),T_CALC[[#This Row],[DAY]]+1,5))),NA())</f>
        <v>72.400000000000006</v>
      </c>
      <c r="P356" s="4" cm="1" vm="1702">
        <f t="array" aca="1" ref="P356" ca="1">IFERROR(IF(T_CALC[[#This Row],[DAY]]="","",IF(AND(T_CALC[[#This Row],[DAY]]=C_N_TRADING_DAYS,$L$1&gt;C_MAX_HIST_DT),$P$1,INDEX(_xlfn.ANCHORARRAY($C$3),T_CALC[[#This Row],[DAY]]+1,6))),NA())</f>
        <v>72.400000000000006</v>
      </c>
      <c r="Q356" s="4" cm="1" vm="1741">
        <f t="array" aca="1" ref="Q356" ca="1">IFERROR(IF(T_CALC[[#This Row],[DAY]]="","",IF(AND(T_CALC[[#This Row],[DAY]]=C_N_TRADING_DAYS,$L$1&gt;C_MAX_HIST_DT),$Q$1,INDEX(_xlfn.ANCHORARRAY($C$3),T_CALC[[#This Row],[DAY]]+1,2))),NA())</f>
        <v>22977519</v>
      </c>
      <c r="R356" s="4" vm="1702">
        <f ca="1">IFERROR(IF(I_SRC="Open",T_CALC[[#This Row],[Open]],IF(I_SRC="High",T_CALC[[#This Row],[High]],IF(I_SRC="low",T_CALC[[#This Row],[Low]],IF(I_SRC="Volume",T_CALC[[#This Row],[VOLUME]],T_CALC[[#This Row],[Close]])))),"")</f>
        <v>72.400000000000006</v>
      </c>
      <c r="S356" s="4" cm="1">
        <f t="array" aca="1" ref="S356" ca="1">IF(T_CALC[[#This Row],[DAY]]="","",IF(T_CALC[[#This Row],[DAY]]&gt;=I_MA_PER,
ROUND(SUMPRODUCT(OFFSET($Y$4,0,0,I_MA_PER),OFFSET(T_CALC[[#This Row],[Value]],-(I_MA_PER-1),0,I_MA_PER))/C_DEN,2),NA()))</f>
        <v>72.19</v>
      </c>
      <c r="T356" s="4" t="str">
        <f ca="1">IF(T_CALC[[#This Row],[DAY]]="","",IF(T_CALC[[#This Row],[DAY]]&gt;=I_MA_PER,IF(AND(T_CALC[[#This Row],[Value]]&gt;T_CALC[[#This Row],[WMA]],R355&lt;=S355),"Buy",IF(AND(T_CALC[[#This Row],[Value]]&lt;T_CALC[[#This Row],[WMA]],R355&gt;=S355),"Sell","")),NA()))</f>
        <v/>
      </c>
      <c r="U356" s="4">
        <f ca="1">IFERROR(IF(T_CALC[[#This Row],[Signal]]="Buy",T_CALC[[#This Row],[Value]],-10000),-10000)</f>
        <v>-10000</v>
      </c>
      <c r="V356" s="4">
        <f ca="1">IFERROR(IF(T_CALC[[#This Row],[Signal]]="Sell",T_CALC[[#This Row],[Value]],-10000),-10000)</f>
        <v>-10000</v>
      </c>
    </row>
    <row r="357" spans="3:22" x14ac:dyDescent="0.2">
      <c r="C357" vm="1744">
        <f ca="1"/>
        <v>42965</v>
      </c>
      <c r="D357" vm="1745">
        <f ca="1"/>
        <v>18761491</v>
      </c>
      <c r="E357" vm="1481">
        <f ca="1"/>
        <v>72.27</v>
      </c>
      <c r="F357" vm="1746">
        <f ca="1"/>
        <v>72.84</v>
      </c>
      <c r="G357" vm="1747">
        <f ca="1"/>
        <v>71.930000000000007</v>
      </c>
      <c r="H357" vm="1686">
        <f ca="1"/>
        <v>72.489999999999995</v>
      </c>
      <c r="K357" s="4">
        <f ca="1">IF(ROW(T_CALC[[#This Row],[DAY]])-ROW(T_CALC[[#Headers],[DAY]])&gt;C_N_TRADING_DAYS,"",ROW(T_CALC[[#This Row],[DAY]])-ROW(T_CALC[[#Headers],[DAY]]))</f>
        <v>354</v>
      </c>
      <c r="L357" s="2" cm="1" vm="1744">
        <f t="array" aca="1" ref="L357" ca="1">IFERROR(IF(T_CALC[[#This Row],[DAY]]="","",IF(AND(T_CALC[[#This Row],[DAY]]=C_N_TRADING_DAYS,$L$1&gt;C_MAX_HIST_DT),$L$1,INDEX(_xlfn.ANCHORARRAY($C$3),T_CALC[[#This Row],[DAY]]+1,1))),NA())</f>
        <v>42965</v>
      </c>
      <c r="M357" s="4" cm="1" vm="1481">
        <f t="array" aca="1" ref="M357" ca="1">IFERROR(IF(T_CALC[[#This Row],[DAY]]="","",IF(AND(T_CALC[[#This Row],[DAY]]=C_N_TRADING_DAYS,$L$1&gt;C_MAX_HIST_DT),$M$1,INDEX(_xlfn.ANCHORARRAY($C$3),T_CALC[[#This Row],[DAY]]+1,3))),NA())</f>
        <v>72.27</v>
      </c>
      <c r="N357" s="4" cm="1" vm="1746">
        <f t="array" aca="1" ref="N357" ca="1">IFERROR(IF(T_CALC[[#This Row],[DAY]]="","",IF(AND(T_CALC[[#This Row],[DAY]]=C_N_TRADING_DAYS,$L$1&gt;C_MAX_HIST_DT),$N$1,INDEX(_xlfn.ANCHORARRAY($C$3),T_CALC[[#This Row],[DAY]]+1,4))),NA())</f>
        <v>72.84</v>
      </c>
      <c r="O357" s="4" cm="1" vm="1747">
        <f t="array" aca="1" ref="O357" ca="1">IFERROR(IF(T_CALC[[#This Row],[DAY]]="","",IF(AND(T_CALC[[#This Row],[DAY]]=C_N_TRADING_DAYS,$L$1&gt;C_MAX_HIST_DT),$O$1,INDEX(_xlfn.ANCHORARRAY($C$3),T_CALC[[#This Row],[DAY]]+1,5))),NA())</f>
        <v>71.930000000000007</v>
      </c>
      <c r="P357" s="4" cm="1" vm="1686">
        <f t="array" aca="1" ref="P357" ca="1">IFERROR(IF(T_CALC[[#This Row],[DAY]]="","",IF(AND(T_CALC[[#This Row],[DAY]]=C_N_TRADING_DAYS,$L$1&gt;C_MAX_HIST_DT),$P$1,INDEX(_xlfn.ANCHORARRAY($C$3),T_CALC[[#This Row],[DAY]]+1,6))),NA())</f>
        <v>72.489999999999995</v>
      </c>
      <c r="Q357" s="4" cm="1" vm="1745">
        <f t="array" aca="1" ref="Q357" ca="1">IFERROR(IF(T_CALC[[#This Row],[DAY]]="","",IF(AND(T_CALC[[#This Row],[DAY]]=C_N_TRADING_DAYS,$L$1&gt;C_MAX_HIST_DT),$Q$1,INDEX(_xlfn.ANCHORARRAY($C$3),T_CALC[[#This Row],[DAY]]+1,2))),NA())</f>
        <v>18761491</v>
      </c>
      <c r="R357" s="4" vm="1686">
        <f ca="1">IFERROR(IF(I_SRC="Open",T_CALC[[#This Row],[Open]],IF(I_SRC="High",T_CALC[[#This Row],[High]],IF(I_SRC="low",T_CALC[[#This Row],[Low]],IF(I_SRC="Volume",T_CALC[[#This Row],[VOLUME]],T_CALC[[#This Row],[Close]])))),"")</f>
        <v>72.489999999999995</v>
      </c>
      <c r="S357" s="4" cm="1">
        <f t="array" aca="1" ref="S357" ca="1">IF(T_CALC[[#This Row],[DAY]]="","",IF(T_CALC[[#This Row],[DAY]]&gt;=I_MA_PER,
ROUND(SUMPRODUCT(OFFSET($Y$4,0,0,I_MA_PER),OFFSET(T_CALC[[#This Row],[Value]],-(I_MA_PER-1),0,I_MA_PER))/C_DEN,2),NA()))</f>
        <v>72.23</v>
      </c>
      <c r="T357" s="4" t="str">
        <f ca="1">IF(T_CALC[[#This Row],[DAY]]="","",IF(T_CALC[[#This Row],[DAY]]&gt;=I_MA_PER,IF(AND(T_CALC[[#This Row],[Value]]&gt;T_CALC[[#This Row],[WMA]],R356&lt;=S356),"Buy",IF(AND(T_CALC[[#This Row],[Value]]&lt;T_CALC[[#This Row],[WMA]],R356&gt;=S356),"Sell","")),NA()))</f>
        <v/>
      </c>
      <c r="U357" s="4">
        <f ca="1">IFERROR(IF(T_CALC[[#This Row],[Signal]]="Buy",T_CALC[[#This Row],[Value]],-10000),-10000)</f>
        <v>-10000</v>
      </c>
      <c r="V357" s="4">
        <f ca="1">IFERROR(IF(T_CALC[[#This Row],[Signal]]="Sell",T_CALC[[#This Row],[Value]],-10000),-10000)</f>
        <v>-10000</v>
      </c>
    </row>
    <row r="358" spans="3:22" x14ac:dyDescent="0.2">
      <c r="C358" vm="1748">
        <f ca="1"/>
        <v>42968</v>
      </c>
      <c r="D358" vm="1749">
        <f ca="1"/>
        <v>17734767</v>
      </c>
      <c r="E358" vm="1716">
        <f ca="1"/>
        <v>72.47</v>
      </c>
      <c r="F358" vm="1750">
        <f ca="1"/>
        <v>72.48</v>
      </c>
      <c r="G358" vm="1751">
        <f ca="1"/>
        <v>71.7</v>
      </c>
      <c r="H358" vm="1699">
        <f ca="1"/>
        <v>72.150000000000006</v>
      </c>
      <c r="K358" s="4">
        <f ca="1">IF(ROW(T_CALC[[#This Row],[DAY]])-ROW(T_CALC[[#Headers],[DAY]])&gt;C_N_TRADING_DAYS,"",ROW(T_CALC[[#This Row],[DAY]])-ROW(T_CALC[[#Headers],[DAY]]))</f>
        <v>355</v>
      </c>
      <c r="L358" s="2" cm="1" vm="1748">
        <f t="array" aca="1" ref="L358" ca="1">IFERROR(IF(T_CALC[[#This Row],[DAY]]="","",IF(AND(T_CALC[[#This Row],[DAY]]=C_N_TRADING_DAYS,$L$1&gt;C_MAX_HIST_DT),$L$1,INDEX(_xlfn.ANCHORARRAY($C$3),T_CALC[[#This Row],[DAY]]+1,1))),NA())</f>
        <v>42968</v>
      </c>
      <c r="M358" s="4" cm="1" vm="1716">
        <f t="array" aca="1" ref="M358" ca="1">IFERROR(IF(T_CALC[[#This Row],[DAY]]="","",IF(AND(T_CALC[[#This Row],[DAY]]=C_N_TRADING_DAYS,$L$1&gt;C_MAX_HIST_DT),$M$1,INDEX(_xlfn.ANCHORARRAY($C$3),T_CALC[[#This Row],[DAY]]+1,3))),NA())</f>
        <v>72.47</v>
      </c>
      <c r="N358" s="4" cm="1" vm="1750">
        <f t="array" aca="1" ref="N358" ca="1">IFERROR(IF(T_CALC[[#This Row],[DAY]]="","",IF(AND(T_CALC[[#This Row],[DAY]]=C_N_TRADING_DAYS,$L$1&gt;C_MAX_HIST_DT),$N$1,INDEX(_xlfn.ANCHORARRAY($C$3),T_CALC[[#This Row],[DAY]]+1,4))),NA())</f>
        <v>72.48</v>
      </c>
      <c r="O358" s="4" cm="1" vm="1751">
        <f t="array" aca="1" ref="O358" ca="1">IFERROR(IF(T_CALC[[#This Row],[DAY]]="","",IF(AND(T_CALC[[#This Row],[DAY]]=C_N_TRADING_DAYS,$L$1&gt;C_MAX_HIST_DT),$O$1,INDEX(_xlfn.ANCHORARRAY($C$3),T_CALC[[#This Row],[DAY]]+1,5))),NA())</f>
        <v>71.7</v>
      </c>
      <c r="P358" s="4" cm="1" vm="1699">
        <f t="array" aca="1" ref="P358" ca="1">IFERROR(IF(T_CALC[[#This Row],[DAY]]="","",IF(AND(T_CALC[[#This Row],[DAY]]=C_N_TRADING_DAYS,$L$1&gt;C_MAX_HIST_DT),$P$1,INDEX(_xlfn.ANCHORARRAY($C$3),T_CALC[[#This Row],[DAY]]+1,6))),NA())</f>
        <v>72.150000000000006</v>
      </c>
      <c r="Q358" s="4" cm="1" vm="1749">
        <f t="array" aca="1" ref="Q358" ca="1">IFERROR(IF(T_CALC[[#This Row],[DAY]]="","",IF(AND(T_CALC[[#This Row],[DAY]]=C_N_TRADING_DAYS,$L$1&gt;C_MAX_HIST_DT),$Q$1,INDEX(_xlfn.ANCHORARRAY($C$3),T_CALC[[#This Row],[DAY]]+1,2))),NA())</f>
        <v>17734767</v>
      </c>
      <c r="R358" s="4" vm="1699">
        <f ca="1">IFERROR(IF(I_SRC="Open",T_CALC[[#This Row],[Open]],IF(I_SRC="High",T_CALC[[#This Row],[High]],IF(I_SRC="low",T_CALC[[#This Row],[Low]],IF(I_SRC="Volume",T_CALC[[#This Row],[VOLUME]],T_CALC[[#This Row],[Close]])))),"")</f>
        <v>72.150000000000006</v>
      </c>
      <c r="S358" s="4" cm="1">
        <f t="array" aca="1" ref="S358" ca="1">IF(T_CALC[[#This Row],[DAY]]="","",IF(T_CALC[[#This Row],[DAY]]&gt;=I_MA_PER,
ROUND(SUMPRODUCT(OFFSET($Y$4,0,0,I_MA_PER),OFFSET(T_CALC[[#This Row],[Value]],-(I_MA_PER-1),0,I_MA_PER))/C_DEN,2),NA()))</f>
        <v>72.260000000000005</v>
      </c>
      <c r="T358" s="4" t="str">
        <f ca="1">IF(T_CALC[[#This Row],[DAY]]="","",IF(T_CALC[[#This Row],[DAY]]&gt;=I_MA_PER,IF(AND(T_CALC[[#This Row],[Value]]&gt;T_CALC[[#This Row],[WMA]],R357&lt;=S357),"Buy",IF(AND(T_CALC[[#This Row],[Value]]&lt;T_CALC[[#This Row],[WMA]],R357&gt;=S357),"Sell","")),NA()))</f>
        <v>Sell</v>
      </c>
      <c r="U358" s="4">
        <f ca="1">IFERROR(IF(T_CALC[[#This Row],[Signal]]="Buy",T_CALC[[#This Row],[Value]],-10000),-10000)</f>
        <v>-10000</v>
      </c>
      <c r="V358" s="4" vm="1699">
        <f ca="1">IFERROR(IF(T_CALC[[#This Row],[Signal]]="Sell",T_CALC[[#This Row],[Value]],-10000),-10000)</f>
        <v>72.150000000000006</v>
      </c>
    </row>
    <row r="359" spans="3:22" x14ac:dyDescent="0.2">
      <c r="C359" vm="1752">
        <f ca="1"/>
        <v>42969</v>
      </c>
      <c r="D359" vm="1753">
        <f ca="1"/>
        <v>14343674</v>
      </c>
      <c r="E359" vm="1754">
        <f ca="1"/>
        <v>72.349999999999994</v>
      </c>
      <c r="F359" vm="1755">
        <f ca="1"/>
        <v>73.239999999999995</v>
      </c>
      <c r="G359" vm="1754">
        <f ca="1"/>
        <v>72.349999999999994</v>
      </c>
      <c r="H359" vm="1670">
        <f ca="1"/>
        <v>73.16</v>
      </c>
      <c r="K359" s="4">
        <f ca="1">IF(ROW(T_CALC[[#This Row],[DAY]])-ROW(T_CALC[[#Headers],[DAY]])&gt;C_N_TRADING_DAYS,"",ROW(T_CALC[[#This Row],[DAY]])-ROW(T_CALC[[#Headers],[DAY]]))</f>
        <v>356</v>
      </c>
      <c r="L359" s="2" cm="1" vm="1752">
        <f t="array" aca="1" ref="L359" ca="1">IFERROR(IF(T_CALC[[#This Row],[DAY]]="","",IF(AND(T_CALC[[#This Row],[DAY]]=C_N_TRADING_DAYS,$L$1&gt;C_MAX_HIST_DT),$L$1,INDEX(_xlfn.ANCHORARRAY($C$3),T_CALC[[#This Row],[DAY]]+1,1))),NA())</f>
        <v>42969</v>
      </c>
      <c r="M359" s="4" cm="1" vm="1754">
        <f t="array" aca="1" ref="M359" ca="1">IFERROR(IF(T_CALC[[#This Row],[DAY]]="","",IF(AND(T_CALC[[#This Row],[DAY]]=C_N_TRADING_DAYS,$L$1&gt;C_MAX_HIST_DT),$M$1,INDEX(_xlfn.ANCHORARRAY($C$3),T_CALC[[#This Row],[DAY]]+1,3))),NA())</f>
        <v>72.349999999999994</v>
      </c>
      <c r="N359" s="4" cm="1" vm="1755">
        <f t="array" aca="1" ref="N359" ca="1">IFERROR(IF(T_CALC[[#This Row],[DAY]]="","",IF(AND(T_CALC[[#This Row],[DAY]]=C_N_TRADING_DAYS,$L$1&gt;C_MAX_HIST_DT),$N$1,INDEX(_xlfn.ANCHORARRAY($C$3),T_CALC[[#This Row],[DAY]]+1,4))),NA())</f>
        <v>73.239999999999995</v>
      </c>
      <c r="O359" s="4" cm="1" vm="1754">
        <f t="array" aca="1" ref="O359" ca="1">IFERROR(IF(T_CALC[[#This Row],[DAY]]="","",IF(AND(T_CALC[[#This Row],[DAY]]=C_N_TRADING_DAYS,$L$1&gt;C_MAX_HIST_DT),$O$1,INDEX(_xlfn.ANCHORARRAY($C$3),T_CALC[[#This Row],[DAY]]+1,5))),NA())</f>
        <v>72.349999999999994</v>
      </c>
      <c r="P359" s="4" cm="1" vm="1670">
        <f t="array" aca="1" ref="P359" ca="1">IFERROR(IF(T_CALC[[#This Row],[DAY]]="","",IF(AND(T_CALC[[#This Row],[DAY]]=C_N_TRADING_DAYS,$L$1&gt;C_MAX_HIST_DT),$P$1,INDEX(_xlfn.ANCHORARRAY($C$3),T_CALC[[#This Row],[DAY]]+1,6))),NA())</f>
        <v>73.16</v>
      </c>
      <c r="Q359" s="4" cm="1" vm="1753">
        <f t="array" aca="1" ref="Q359" ca="1">IFERROR(IF(T_CALC[[#This Row],[DAY]]="","",IF(AND(T_CALC[[#This Row],[DAY]]=C_N_TRADING_DAYS,$L$1&gt;C_MAX_HIST_DT),$Q$1,INDEX(_xlfn.ANCHORARRAY($C$3),T_CALC[[#This Row],[DAY]]+1,2))),NA())</f>
        <v>14343674</v>
      </c>
      <c r="R359" s="4" vm="1670">
        <f ca="1">IFERROR(IF(I_SRC="Open",T_CALC[[#This Row],[Open]],IF(I_SRC="High",T_CALC[[#This Row],[High]],IF(I_SRC="low",T_CALC[[#This Row],[Low]],IF(I_SRC="Volume",T_CALC[[#This Row],[VOLUME]],T_CALC[[#This Row],[Close]])))),"")</f>
        <v>73.16</v>
      </c>
      <c r="S359" s="4" cm="1">
        <f t="array" aca="1" ref="S359" ca="1">IF(T_CALC[[#This Row],[DAY]]="","",IF(T_CALC[[#This Row],[DAY]]&gt;=I_MA_PER,
ROUND(SUMPRODUCT(OFFSET($Y$4,0,0,I_MA_PER),OFFSET(T_CALC[[#This Row],[Value]],-(I_MA_PER-1),0,I_MA_PER))/C_DEN,2),NA()))</f>
        <v>72.319999999999993</v>
      </c>
      <c r="T359" s="4" t="str">
        <f ca="1">IF(T_CALC[[#This Row],[DAY]]="","",IF(T_CALC[[#This Row],[DAY]]&gt;=I_MA_PER,IF(AND(T_CALC[[#This Row],[Value]]&gt;T_CALC[[#This Row],[WMA]],R358&lt;=S358),"Buy",IF(AND(T_CALC[[#This Row],[Value]]&lt;T_CALC[[#This Row],[WMA]],R358&gt;=S358),"Sell","")),NA()))</f>
        <v>Buy</v>
      </c>
      <c r="U359" s="4" vm="1670">
        <f ca="1">IFERROR(IF(T_CALC[[#This Row],[Signal]]="Buy",T_CALC[[#This Row],[Value]],-10000),-10000)</f>
        <v>73.16</v>
      </c>
      <c r="V359" s="4">
        <f ca="1">IFERROR(IF(T_CALC[[#This Row],[Signal]]="Sell",T_CALC[[#This Row],[Value]],-10000),-10000)</f>
        <v>-10000</v>
      </c>
    </row>
    <row r="360" spans="3:22" x14ac:dyDescent="0.2">
      <c r="C360" vm="1756">
        <f ca="1"/>
        <v>42970</v>
      </c>
      <c r="D360" vm="1757">
        <f ca="1"/>
        <v>13766507</v>
      </c>
      <c r="E360" vm="1758">
        <f ca="1"/>
        <v>72.959999999999994</v>
      </c>
      <c r="F360" vm="1759">
        <f ca="1"/>
        <v>73.150000000000006</v>
      </c>
      <c r="G360" vm="1760">
        <f ca="1"/>
        <v>72.53</v>
      </c>
      <c r="H360" vm="1624">
        <f ca="1"/>
        <v>72.72</v>
      </c>
      <c r="K360" s="4">
        <f ca="1">IF(ROW(T_CALC[[#This Row],[DAY]])-ROW(T_CALC[[#Headers],[DAY]])&gt;C_N_TRADING_DAYS,"",ROW(T_CALC[[#This Row],[DAY]])-ROW(T_CALC[[#Headers],[DAY]]))</f>
        <v>357</v>
      </c>
      <c r="L360" s="2" cm="1" vm="1756">
        <f t="array" aca="1" ref="L360" ca="1">IFERROR(IF(T_CALC[[#This Row],[DAY]]="","",IF(AND(T_CALC[[#This Row],[DAY]]=C_N_TRADING_DAYS,$L$1&gt;C_MAX_HIST_DT),$L$1,INDEX(_xlfn.ANCHORARRAY($C$3),T_CALC[[#This Row],[DAY]]+1,1))),NA())</f>
        <v>42970</v>
      </c>
      <c r="M360" s="4" cm="1" vm="1758">
        <f t="array" aca="1" ref="M360" ca="1">IFERROR(IF(T_CALC[[#This Row],[DAY]]="","",IF(AND(T_CALC[[#This Row],[DAY]]=C_N_TRADING_DAYS,$L$1&gt;C_MAX_HIST_DT),$M$1,INDEX(_xlfn.ANCHORARRAY($C$3),T_CALC[[#This Row],[DAY]]+1,3))),NA())</f>
        <v>72.959999999999994</v>
      </c>
      <c r="N360" s="4" cm="1" vm="1759">
        <f t="array" aca="1" ref="N360" ca="1">IFERROR(IF(T_CALC[[#This Row],[DAY]]="","",IF(AND(T_CALC[[#This Row],[DAY]]=C_N_TRADING_DAYS,$L$1&gt;C_MAX_HIST_DT),$N$1,INDEX(_xlfn.ANCHORARRAY($C$3),T_CALC[[#This Row],[DAY]]+1,4))),NA())</f>
        <v>73.150000000000006</v>
      </c>
      <c r="O360" s="4" cm="1" vm="1760">
        <f t="array" aca="1" ref="O360" ca="1">IFERROR(IF(T_CALC[[#This Row],[DAY]]="","",IF(AND(T_CALC[[#This Row],[DAY]]=C_N_TRADING_DAYS,$L$1&gt;C_MAX_HIST_DT),$O$1,INDEX(_xlfn.ANCHORARRAY($C$3),T_CALC[[#This Row],[DAY]]+1,5))),NA())</f>
        <v>72.53</v>
      </c>
      <c r="P360" s="4" cm="1" vm="1624">
        <f t="array" aca="1" ref="P360" ca="1">IFERROR(IF(T_CALC[[#This Row],[DAY]]="","",IF(AND(T_CALC[[#This Row],[DAY]]=C_N_TRADING_DAYS,$L$1&gt;C_MAX_HIST_DT),$P$1,INDEX(_xlfn.ANCHORARRAY($C$3),T_CALC[[#This Row],[DAY]]+1,6))),NA())</f>
        <v>72.72</v>
      </c>
      <c r="Q360" s="4" cm="1" vm="1757">
        <f t="array" aca="1" ref="Q360" ca="1">IFERROR(IF(T_CALC[[#This Row],[DAY]]="","",IF(AND(T_CALC[[#This Row],[DAY]]=C_N_TRADING_DAYS,$L$1&gt;C_MAX_HIST_DT),$Q$1,INDEX(_xlfn.ANCHORARRAY($C$3),T_CALC[[#This Row],[DAY]]+1,2))),NA())</f>
        <v>13766507</v>
      </c>
      <c r="R360" s="4" vm="1624">
        <f ca="1">IFERROR(IF(I_SRC="Open",T_CALC[[#This Row],[Open]],IF(I_SRC="High",T_CALC[[#This Row],[High]],IF(I_SRC="low",T_CALC[[#This Row],[Low]],IF(I_SRC="Volume",T_CALC[[#This Row],[VOLUME]],T_CALC[[#This Row],[Close]])))),"")</f>
        <v>72.72</v>
      </c>
      <c r="S360" s="4" cm="1">
        <f t="array" aca="1" ref="S360" ca="1">IF(T_CALC[[#This Row],[DAY]]="","",IF(T_CALC[[#This Row],[DAY]]&gt;=I_MA_PER,
ROUND(SUMPRODUCT(OFFSET($Y$4,0,0,I_MA_PER),OFFSET(T_CALC[[#This Row],[Value]],-(I_MA_PER-1),0,I_MA_PER))/C_DEN,2),NA()))</f>
        <v>72.36</v>
      </c>
      <c r="T360" s="4" t="str">
        <f ca="1">IF(T_CALC[[#This Row],[DAY]]="","",IF(T_CALC[[#This Row],[DAY]]&gt;=I_MA_PER,IF(AND(T_CALC[[#This Row],[Value]]&gt;T_CALC[[#This Row],[WMA]],R359&lt;=S359),"Buy",IF(AND(T_CALC[[#This Row],[Value]]&lt;T_CALC[[#This Row],[WMA]],R359&gt;=S359),"Sell","")),NA()))</f>
        <v/>
      </c>
      <c r="U360" s="4">
        <f ca="1">IFERROR(IF(T_CALC[[#This Row],[Signal]]="Buy",T_CALC[[#This Row],[Value]],-10000),-10000)</f>
        <v>-10000</v>
      </c>
      <c r="V360" s="4">
        <f ca="1">IFERROR(IF(T_CALC[[#This Row],[Signal]]="Sell",T_CALC[[#This Row],[Value]],-10000),-10000)</f>
        <v>-10000</v>
      </c>
    </row>
    <row r="361" spans="3:22" x14ac:dyDescent="0.2">
      <c r="C361" vm="1761">
        <f ca="1"/>
        <v>42971</v>
      </c>
      <c r="D361" vm="1762">
        <f ca="1"/>
        <v>17098282</v>
      </c>
      <c r="E361" vm="1763">
        <f ca="1"/>
        <v>72.739999999999995</v>
      </c>
      <c r="F361" vm="1764">
        <f ca="1"/>
        <v>72.86</v>
      </c>
      <c r="G361" vm="1765">
        <f ca="1"/>
        <v>72.069999999999993</v>
      </c>
      <c r="H361" vm="1766">
        <f ca="1"/>
        <v>72.69</v>
      </c>
      <c r="K361" s="4">
        <f ca="1">IF(ROW(T_CALC[[#This Row],[DAY]])-ROW(T_CALC[[#Headers],[DAY]])&gt;C_N_TRADING_DAYS,"",ROW(T_CALC[[#This Row],[DAY]])-ROW(T_CALC[[#Headers],[DAY]]))</f>
        <v>358</v>
      </c>
      <c r="L361" s="2" cm="1" vm="1761">
        <f t="array" aca="1" ref="L361" ca="1">IFERROR(IF(T_CALC[[#This Row],[DAY]]="","",IF(AND(T_CALC[[#This Row],[DAY]]=C_N_TRADING_DAYS,$L$1&gt;C_MAX_HIST_DT),$L$1,INDEX(_xlfn.ANCHORARRAY($C$3),T_CALC[[#This Row],[DAY]]+1,1))),NA())</f>
        <v>42971</v>
      </c>
      <c r="M361" s="4" cm="1" vm="1763">
        <f t="array" aca="1" ref="M361" ca="1">IFERROR(IF(T_CALC[[#This Row],[DAY]]="","",IF(AND(T_CALC[[#This Row],[DAY]]=C_N_TRADING_DAYS,$L$1&gt;C_MAX_HIST_DT),$M$1,INDEX(_xlfn.ANCHORARRAY($C$3),T_CALC[[#This Row],[DAY]]+1,3))),NA())</f>
        <v>72.739999999999995</v>
      </c>
      <c r="N361" s="4" cm="1" vm="1764">
        <f t="array" aca="1" ref="N361" ca="1">IFERROR(IF(T_CALC[[#This Row],[DAY]]="","",IF(AND(T_CALC[[#This Row],[DAY]]=C_N_TRADING_DAYS,$L$1&gt;C_MAX_HIST_DT),$N$1,INDEX(_xlfn.ANCHORARRAY($C$3),T_CALC[[#This Row],[DAY]]+1,4))),NA())</f>
        <v>72.86</v>
      </c>
      <c r="O361" s="4" cm="1" vm="1765">
        <f t="array" aca="1" ref="O361" ca="1">IFERROR(IF(T_CALC[[#This Row],[DAY]]="","",IF(AND(T_CALC[[#This Row],[DAY]]=C_N_TRADING_DAYS,$L$1&gt;C_MAX_HIST_DT),$O$1,INDEX(_xlfn.ANCHORARRAY($C$3),T_CALC[[#This Row],[DAY]]+1,5))),NA())</f>
        <v>72.069999999999993</v>
      </c>
      <c r="P361" s="4" cm="1" vm="1766">
        <f t="array" aca="1" ref="P361" ca="1">IFERROR(IF(T_CALC[[#This Row],[DAY]]="","",IF(AND(T_CALC[[#This Row],[DAY]]=C_N_TRADING_DAYS,$L$1&gt;C_MAX_HIST_DT),$P$1,INDEX(_xlfn.ANCHORARRAY($C$3),T_CALC[[#This Row],[DAY]]+1,6))),NA())</f>
        <v>72.69</v>
      </c>
      <c r="Q361" s="4" cm="1" vm="1762">
        <f t="array" aca="1" ref="Q361" ca="1">IFERROR(IF(T_CALC[[#This Row],[DAY]]="","",IF(AND(T_CALC[[#This Row],[DAY]]=C_N_TRADING_DAYS,$L$1&gt;C_MAX_HIST_DT),$Q$1,INDEX(_xlfn.ANCHORARRAY($C$3),T_CALC[[#This Row],[DAY]]+1,2))),NA())</f>
        <v>17098282</v>
      </c>
      <c r="R361" s="4" vm="1766">
        <f ca="1">IFERROR(IF(I_SRC="Open",T_CALC[[#This Row],[Open]],IF(I_SRC="High",T_CALC[[#This Row],[High]],IF(I_SRC="low",T_CALC[[#This Row],[Low]],IF(I_SRC="Volume",T_CALC[[#This Row],[VOLUME]],T_CALC[[#This Row],[Close]])))),"")</f>
        <v>72.69</v>
      </c>
      <c r="S361" s="4" cm="1">
        <f t="array" aca="1" ref="S361" ca="1">IF(T_CALC[[#This Row],[DAY]]="","",IF(T_CALC[[#This Row],[DAY]]&gt;=I_MA_PER,
ROUND(SUMPRODUCT(OFFSET($Y$4,0,0,I_MA_PER),OFFSET(T_CALC[[#This Row],[Value]],-(I_MA_PER-1),0,I_MA_PER))/C_DEN,2),NA()))</f>
        <v>72.400000000000006</v>
      </c>
      <c r="T361" s="4" t="str">
        <f ca="1">IF(T_CALC[[#This Row],[DAY]]="","",IF(T_CALC[[#This Row],[DAY]]&gt;=I_MA_PER,IF(AND(T_CALC[[#This Row],[Value]]&gt;T_CALC[[#This Row],[WMA]],R360&lt;=S360),"Buy",IF(AND(T_CALC[[#This Row],[Value]]&lt;T_CALC[[#This Row],[WMA]],R360&gt;=S360),"Sell","")),NA()))</f>
        <v/>
      </c>
      <c r="U361" s="4">
        <f ca="1">IFERROR(IF(T_CALC[[#This Row],[Signal]]="Buy",T_CALC[[#This Row],[Value]],-10000),-10000)</f>
        <v>-10000</v>
      </c>
      <c r="V361" s="4">
        <f ca="1">IFERROR(IF(T_CALC[[#This Row],[Signal]]="Sell",T_CALC[[#This Row],[Value]],-10000),-10000)</f>
        <v>-10000</v>
      </c>
    </row>
    <row r="362" spans="3:22" x14ac:dyDescent="0.2">
      <c r="C362" vm="1767">
        <f ca="1"/>
        <v>42972</v>
      </c>
      <c r="D362" vm="1768">
        <f ca="1"/>
        <v>12794301</v>
      </c>
      <c r="E362" vm="1764">
        <f ca="1"/>
        <v>72.86</v>
      </c>
      <c r="F362" vm="1625">
        <f ca="1"/>
        <v>73.349999999999994</v>
      </c>
      <c r="G362" vm="1750">
        <f ca="1"/>
        <v>72.48</v>
      </c>
      <c r="H362" vm="1769">
        <f ca="1"/>
        <v>72.819999999999993</v>
      </c>
      <c r="K362" s="4">
        <f ca="1">IF(ROW(T_CALC[[#This Row],[DAY]])-ROW(T_CALC[[#Headers],[DAY]])&gt;C_N_TRADING_DAYS,"",ROW(T_CALC[[#This Row],[DAY]])-ROW(T_CALC[[#Headers],[DAY]]))</f>
        <v>359</v>
      </c>
      <c r="L362" s="2" cm="1" vm="1767">
        <f t="array" aca="1" ref="L362" ca="1">IFERROR(IF(T_CALC[[#This Row],[DAY]]="","",IF(AND(T_CALC[[#This Row],[DAY]]=C_N_TRADING_DAYS,$L$1&gt;C_MAX_HIST_DT),$L$1,INDEX(_xlfn.ANCHORARRAY($C$3),T_CALC[[#This Row],[DAY]]+1,1))),NA())</f>
        <v>42972</v>
      </c>
      <c r="M362" s="4" cm="1" vm="1764">
        <f t="array" aca="1" ref="M362" ca="1">IFERROR(IF(T_CALC[[#This Row],[DAY]]="","",IF(AND(T_CALC[[#This Row],[DAY]]=C_N_TRADING_DAYS,$L$1&gt;C_MAX_HIST_DT),$M$1,INDEX(_xlfn.ANCHORARRAY($C$3),T_CALC[[#This Row],[DAY]]+1,3))),NA())</f>
        <v>72.86</v>
      </c>
      <c r="N362" s="4" cm="1" vm="1625">
        <f t="array" aca="1" ref="N362" ca="1">IFERROR(IF(T_CALC[[#This Row],[DAY]]="","",IF(AND(T_CALC[[#This Row],[DAY]]=C_N_TRADING_DAYS,$L$1&gt;C_MAX_HIST_DT),$N$1,INDEX(_xlfn.ANCHORARRAY($C$3),T_CALC[[#This Row],[DAY]]+1,4))),NA())</f>
        <v>73.349999999999994</v>
      </c>
      <c r="O362" s="4" cm="1" vm="1750">
        <f t="array" aca="1" ref="O362" ca="1">IFERROR(IF(T_CALC[[#This Row],[DAY]]="","",IF(AND(T_CALC[[#This Row],[DAY]]=C_N_TRADING_DAYS,$L$1&gt;C_MAX_HIST_DT),$O$1,INDEX(_xlfn.ANCHORARRAY($C$3),T_CALC[[#This Row],[DAY]]+1,5))),NA())</f>
        <v>72.48</v>
      </c>
      <c r="P362" s="4" cm="1" vm="1769">
        <f t="array" aca="1" ref="P362" ca="1">IFERROR(IF(T_CALC[[#This Row],[DAY]]="","",IF(AND(T_CALC[[#This Row],[DAY]]=C_N_TRADING_DAYS,$L$1&gt;C_MAX_HIST_DT),$P$1,INDEX(_xlfn.ANCHORARRAY($C$3),T_CALC[[#This Row],[DAY]]+1,6))),NA())</f>
        <v>72.819999999999993</v>
      </c>
      <c r="Q362" s="4" cm="1" vm="1768">
        <f t="array" aca="1" ref="Q362" ca="1">IFERROR(IF(T_CALC[[#This Row],[DAY]]="","",IF(AND(T_CALC[[#This Row],[DAY]]=C_N_TRADING_DAYS,$L$1&gt;C_MAX_HIST_DT),$Q$1,INDEX(_xlfn.ANCHORARRAY($C$3),T_CALC[[#This Row],[DAY]]+1,2))),NA())</f>
        <v>12794301</v>
      </c>
      <c r="R362" s="4" vm="1769">
        <f ca="1">IFERROR(IF(I_SRC="Open",T_CALC[[#This Row],[Open]],IF(I_SRC="High",T_CALC[[#This Row],[High]],IF(I_SRC="low",T_CALC[[#This Row],[Low]],IF(I_SRC="Volume",T_CALC[[#This Row],[VOLUME]],T_CALC[[#This Row],[Close]])))),"")</f>
        <v>72.819999999999993</v>
      </c>
      <c r="S362" s="4" cm="1">
        <f t="array" aca="1" ref="S362" ca="1">IF(T_CALC[[#This Row],[DAY]]="","",IF(T_CALC[[#This Row],[DAY]]&gt;=I_MA_PER,
ROUND(SUMPRODUCT(OFFSET($Y$4,0,0,I_MA_PER),OFFSET(T_CALC[[#This Row],[Value]],-(I_MA_PER-1),0,I_MA_PER))/C_DEN,2),NA()))</f>
        <v>72.44</v>
      </c>
      <c r="T362" s="4" t="str">
        <f ca="1">IF(T_CALC[[#This Row],[DAY]]="","",IF(T_CALC[[#This Row],[DAY]]&gt;=I_MA_PER,IF(AND(T_CALC[[#This Row],[Value]]&gt;T_CALC[[#This Row],[WMA]],R361&lt;=S361),"Buy",IF(AND(T_CALC[[#This Row],[Value]]&lt;T_CALC[[#This Row],[WMA]],R361&gt;=S361),"Sell","")),NA()))</f>
        <v/>
      </c>
      <c r="U362" s="4">
        <f ca="1">IFERROR(IF(T_CALC[[#This Row],[Signal]]="Buy",T_CALC[[#This Row],[Value]],-10000),-10000)</f>
        <v>-10000</v>
      </c>
      <c r="V362" s="4">
        <f ca="1">IFERROR(IF(T_CALC[[#This Row],[Signal]]="Sell",T_CALC[[#This Row],[Value]],-10000),-10000)</f>
        <v>-10000</v>
      </c>
    </row>
    <row r="363" spans="3:22" x14ac:dyDescent="0.2">
      <c r="C363" vm="1770">
        <f ca="1"/>
        <v>42975</v>
      </c>
      <c r="D363" vm="1771">
        <f ca="1"/>
        <v>14569715</v>
      </c>
      <c r="E363" vm="1728">
        <f ca="1"/>
        <v>73.06</v>
      </c>
      <c r="F363" vm="1628">
        <f ca="1"/>
        <v>73.09</v>
      </c>
      <c r="G363" vm="1690">
        <f ca="1"/>
        <v>72.55</v>
      </c>
      <c r="H363" vm="1772">
        <f ca="1"/>
        <v>72.83</v>
      </c>
      <c r="K363" s="4">
        <f ca="1">IF(ROW(T_CALC[[#This Row],[DAY]])-ROW(T_CALC[[#Headers],[DAY]])&gt;C_N_TRADING_DAYS,"",ROW(T_CALC[[#This Row],[DAY]])-ROW(T_CALC[[#Headers],[DAY]]))</f>
        <v>360</v>
      </c>
      <c r="L363" s="2" cm="1" vm="1770">
        <f t="array" aca="1" ref="L363" ca="1">IFERROR(IF(T_CALC[[#This Row],[DAY]]="","",IF(AND(T_CALC[[#This Row],[DAY]]=C_N_TRADING_DAYS,$L$1&gt;C_MAX_HIST_DT),$L$1,INDEX(_xlfn.ANCHORARRAY($C$3),T_CALC[[#This Row],[DAY]]+1,1))),NA())</f>
        <v>42975</v>
      </c>
      <c r="M363" s="4" cm="1" vm="1728">
        <f t="array" aca="1" ref="M363" ca="1">IFERROR(IF(T_CALC[[#This Row],[DAY]]="","",IF(AND(T_CALC[[#This Row],[DAY]]=C_N_TRADING_DAYS,$L$1&gt;C_MAX_HIST_DT),$M$1,INDEX(_xlfn.ANCHORARRAY($C$3),T_CALC[[#This Row],[DAY]]+1,3))),NA())</f>
        <v>73.06</v>
      </c>
      <c r="N363" s="4" cm="1" vm="1628">
        <f t="array" aca="1" ref="N363" ca="1">IFERROR(IF(T_CALC[[#This Row],[DAY]]="","",IF(AND(T_CALC[[#This Row],[DAY]]=C_N_TRADING_DAYS,$L$1&gt;C_MAX_HIST_DT),$N$1,INDEX(_xlfn.ANCHORARRAY($C$3),T_CALC[[#This Row],[DAY]]+1,4))),NA())</f>
        <v>73.09</v>
      </c>
      <c r="O363" s="4" cm="1" vm="1690">
        <f t="array" aca="1" ref="O363" ca="1">IFERROR(IF(T_CALC[[#This Row],[DAY]]="","",IF(AND(T_CALC[[#This Row],[DAY]]=C_N_TRADING_DAYS,$L$1&gt;C_MAX_HIST_DT),$O$1,INDEX(_xlfn.ANCHORARRAY($C$3),T_CALC[[#This Row],[DAY]]+1,5))),NA())</f>
        <v>72.55</v>
      </c>
      <c r="P363" s="4" cm="1" vm="1772">
        <f t="array" aca="1" ref="P363" ca="1">IFERROR(IF(T_CALC[[#This Row],[DAY]]="","",IF(AND(T_CALC[[#This Row],[DAY]]=C_N_TRADING_DAYS,$L$1&gt;C_MAX_HIST_DT),$P$1,INDEX(_xlfn.ANCHORARRAY($C$3),T_CALC[[#This Row],[DAY]]+1,6))),NA())</f>
        <v>72.83</v>
      </c>
      <c r="Q363" s="4" cm="1" vm="1771">
        <f t="array" aca="1" ref="Q363" ca="1">IFERROR(IF(T_CALC[[#This Row],[DAY]]="","",IF(AND(T_CALC[[#This Row],[DAY]]=C_N_TRADING_DAYS,$L$1&gt;C_MAX_HIST_DT),$Q$1,INDEX(_xlfn.ANCHORARRAY($C$3),T_CALC[[#This Row],[DAY]]+1,2))),NA())</f>
        <v>14569715</v>
      </c>
      <c r="R363" s="4" vm="1772">
        <f ca="1">IFERROR(IF(I_SRC="Open",T_CALC[[#This Row],[Open]],IF(I_SRC="High",T_CALC[[#This Row],[High]],IF(I_SRC="low",T_CALC[[#This Row],[Low]],IF(I_SRC="Volume",T_CALC[[#This Row],[VOLUME]],T_CALC[[#This Row],[Close]])))),"")</f>
        <v>72.83</v>
      </c>
      <c r="S363" s="4" cm="1">
        <f t="array" aca="1" ref="S363" ca="1">IF(T_CALC[[#This Row],[DAY]]="","",IF(T_CALC[[#This Row],[DAY]]&gt;=I_MA_PER,
ROUND(SUMPRODUCT(OFFSET($Y$4,0,0,I_MA_PER),OFFSET(T_CALC[[#This Row],[Value]],-(I_MA_PER-1),0,I_MA_PER))/C_DEN,2),NA()))</f>
        <v>72.48</v>
      </c>
      <c r="T363" s="4" t="str">
        <f ca="1">IF(T_CALC[[#This Row],[DAY]]="","",IF(T_CALC[[#This Row],[DAY]]&gt;=I_MA_PER,IF(AND(T_CALC[[#This Row],[Value]]&gt;T_CALC[[#This Row],[WMA]],R362&lt;=S362),"Buy",IF(AND(T_CALC[[#This Row],[Value]]&lt;T_CALC[[#This Row],[WMA]],R362&gt;=S362),"Sell","")),NA()))</f>
        <v/>
      </c>
      <c r="U363" s="4">
        <f ca="1">IFERROR(IF(T_CALC[[#This Row],[Signal]]="Buy",T_CALC[[#This Row],[Value]],-10000),-10000)</f>
        <v>-10000</v>
      </c>
      <c r="V363" s="4">
        <f ca="1">IFERROR(IF(T_CALC[[#This Row],[Signal]]="Sell",T_CALC[[#This Row],[Value]],-10000),-10000)</f>
        <v>-10000</v>
      </c>
    </row>
    <row r="364" spans="3:22" x14ac:dyDescent="0.2">
      <c r="C364" vm="1773">
        <f ca="1"/>
        <v>42976</v>
      </c>
      <c r="D364" vm="1774">
        <f ca="1"/>
        <v>11478382</v>
      </c>
      <c r="E364" vm="1714">
        <f ca="1"/>
        <v>72.25</v>
      </c>
      <c r="F364" vm="1670">
        <f ca="1"/>
        <v>73.16</v>
      </c>
      <c r="G364" vm="1715">
        <f ca="1"/>
        <v>72.05</v>
      </c>
      <c r="H364" vm="1775">
        <f ca="1"/>
        <v>73.05</v>
      </c>
      <c r="K364" s="4">
        <f ca="1">IF(ROW(T_CALC[[#This Row],[DAY]])-ROW(T_CALC[[#Headers],[DAY]])&gt;C_N_TRADING_DAYS,"",ROW(T_CALC[[#This Row],[DAY]])-ROW(T_CALC[[#Headers],[DAY]]))</f>
        <v>361</v>
      </c>
      <c r="L364" s="2" cm="1" vm="1773">
        <f t="array" aca="1" ref="L364" ca="1">IFERROR(IF(T_CALC[[#This Row],[DAY]]="","",IF(AND(T_CALC[[#This Row],[DAY]]=C_N_TRADING_DAYS,$L$1&gt;C_MAX_HIST_DT),$L$1,INDEX(_xlfn.ANCHORARRAY($C$3),T_CALC[[#This Row],[DAY]]+1,1))),NA())</f>
        <v>42976</v>
      </c>
      <c r="M364" s="4" cm="1" vm="1714">
        <f t="array" aca="1" ref="M364" ca="1">IFERROR(IF(T_CALC[[#This Row],[DAY]]="","",IF(AND(T_CALC[[#This Row],[DAY]]=C_N_TRADING_DAYS,$L$1&gt;C_MAX_HIST_DT),$M$1,INDEX(_xlfn.ANCHORARRAY($C$3),T_CALC[[#This Row],[DAY]]+1,3))),NA())</f>
        <v>72.25</v>
      </c>
      <c r="N364" s="4" cm="1" vm="1670">
        <f t="array" aca="1" ref="N364" ca="1">IFERROR(IF(T_CALC[[#This Row],[DAY]]="","",IF(AND(T_CALC[[#This Row],[DAY]]=C_N_TRADING_DAYS,$L$1&gt;C_MAX_HIST_DT),$N$1,INDEX(_xlfn.ANCHORARRAY($C$3),T_CALC[[#This Row],[DAY]]+1,4))),NA())</f>
        <v>73.16</v>
      </c>
      <c r="O364" s="4" cm="1" vm="1715">
        <f t="array" aca="1" ref="O364" ca="1">IFERROR(IF(T_CALC[[#This Row],[DAY]]="","",IF(AND(T_CALC[[#This Row],[DAY]]=C_N_TRADING_DAYS,$L$1&gt;C_MAX_HIST_DT),$O$1,INDEX(_xlfn.ANCHORARRAY($C$3),T_CALC[[#This Row],[DAY]]+1,5))),NA())</f>
        <v>72.05</v>
      </c>
      <c r="P364" s="4" cm="1" vm="1775">
        <f t="array" aca="1" ref="P364" ca="1">IFERROR(IF(T_CALC[[#This Row],[DAY]]="","",IF(AND(T_CALC[[#This Row],[DAY]]=C_N_TRADING_DAYS,$L$1&gt;C_MAX_HIST_DT),$P$1,INDEX(_xlfn.ANCHORARRAY($C$3),T_CALC[[#This Row],[DAY]]+1,6))),NA())</f>
        <v>73.05</v>
      </c>
      <c r="Q364" s="4" cm="1" vm="1774">
        <f t="array" aca="1" ref="Q364" ca="1">IFERROR(IF(T_CALC[[#This Row],[DAY]]="","",IF(AND(T_CALC[[#This Row],[DAY]]=C_N_TRADING_DAYS,$L$1&gt;C_MAX_HIST_DT),$Q$1,INDEX(_xlfn.ANCHORARRAY($C$3),T_CALC[[#This Row],[DAY]]+1,2))),NA())</f>
        <v>11478382</v>
      </c>
      <c r="R364" s="4" vm="1775">
        <f ca="1">IFERROR(IF(I_SRC="Open",T_CALC[[#This Row],[Open]],IF(I_SRC="High",T_CALC[[#This Row],[High]],IF(I_SRC="low",T_CALC[[#This Row],[Low]],IF(I_SRC="Volume",T_CALC[[#This Row],[VOLUME]],T_CALC[[#This Row],[Close]])))),"")</f>
        <v>73.05</v>
      </c>
      <c r="S364" s="4" cm="1">
        <f t="array" aca="1" ref="S364" ca="1">IF(T_CALC[[#This Row],[DAY]]="","",IF(T_CALC[[#This Row],[DAY]]&gt;=I_MA_PER,
ROUND(SUMPRODUCT(OFFSET($Y$4,0,0,I_MA_PER),OFFSET(T_CALC[[#This Row],[Value]],-(I_MA_PER-1),0,I_MA_PER))/C_DEN,2),NA()))</f>
        <v>72.53</v>
      </c>
      <c r="T364" s="4" t="str">
        <f ca="1">IF(T_CALC[[#This Row],[DAY]]="","",IF(T_CALC[[#This Row],[DAY]]&gt;=I_MA_PER,IF(AND(T_CALC[[#This Row],[Value]]&gt;T_CALC[[#This Row],[WMA]],R363&lt;=S363),"Buy",IF(AND(T_CALC[[#This Row],[Value]]&lt;T_CALC[[#This Row],[WMA]],R363&gt;=S363),"Sell","")),NA()))</f>
        <v/>
      </c>
      <c r="U364" s="4">
        <f ca="1">IFERROR(IF(T_CALC[[#This Row],[Signal]]="Buy",T_CALC[[#This Row],[Value]],-10000),-10000)</f>
        <v>-10000</v>
      </c>
      <c r="V364" s="4">
        <f ca="1">IFERROR(IF(T_CALC[[#This Row],[Signal]]="Sell",T_CALC[[#This Row],[Value]],-10000),-10000)</f>
        <v>-10000</v>
      </c>
    </row>
    <row r="365" spans="3:22" x14ac:dyDescent="0.2">
      <c r="C365" vm="1776">
        <f ca="1"/>
        <v>42977</v>
      </c>
      <c r="D365" vm="1777">
        <f ca="1"/>
        <v>16897801</v>
      </c>
      <c r="E365" vm="1778">
        <f ca="1"/>
        <v>73.010000000000005</v>
      </c>
      <c r="F365" vm="1779">
        <f ca="1"/>
        <v>74.209900000000005</v>
      </c>
      <c r="G365" vm="1780">
        <f ca="1"/>
        <v>72.829300000000003</v>
      </c>
      <c r="H365" vm="1781">
        <f ca="1"/>
        <v>74.010000000000005</v>
      </c>
      <c r="K365" s="4">
        <f ca="1">IF(ROW(T_CALC[[#This Row],[DAY]])-ROW(T_CALC[[#Headers],[DAY]])&gt;C_N_TRADING_DAYS,"",ROW(T_CALC[[#This Row],[DAY]])-ROW(T_CALC[[#Headers],[DAY]]))</f>
        <v>362</v>
      </c>
      <c r="L365" s="2" cm="1" vm="1776">
        <f t="array" aca="1" ref="L365" ca="1">IFERROR(IF(T_CALC[[#This Row],[DAY]]="","",IF(AND(T_CALC[[#This Row],[DAY]]=C_N_TRADING_DAYS,$L$1&gt;C_MAX_HIST_DT),$L$1,INDEX(_xlfn.ANCHORARRAY($C$3),T_CALC[[#This Row],[DAY]]+1,1))),NA())</f>
        <v>42977</v>
      </c>
      <c r="M365" s="4" cm="1" vm="1778">
        <f t="array" aca="1" ref="M365" ca="1">IFERROR(IF(T_CALC[[#This Row],[DAY]]="","",IF(AND(T_CALC[[#This Row],[DAY]]=C_N_TRADING_DAYS,$L$1&gt;C_MAX_HIST_DT),$M$1,INDEX(_xlfn.ANCHORARRAY($C$3),T_CALC[[#This Row],[DAY]]+1,3))),NA())</f>
        <v>73.010000000000005</v>
      </c>
      <c r="N365" s="4" cm="1" vm="1779">
        <f t="array" aca="1" ref="N365" ca="1">IFERROR(IF(T_CALC[[#This Row],[DAY]]="","",IF(AND(T_CALC[[#This Row],[DAY]]=C_N_TRADING_DAYS,$L$1&gt;C_MAX_HIST_DT),$N$1,INDEX(_xlfn.ANCHORARRAY($C$3),T_CALC[[#This Row],[DAY]]+1,4))),NA())</f>
        <v>74.209900000000005</v>
      </c>
      <c r="O365" s="4" cm="1" vm="1780">
        <f t="array" aca="1" ref="O365" ca="1">IFERROR(IF(T_CALC[[#This Row],[DAY]]="","",IF(AND(T_CALC[[#This Row],[DAY]]=C_N_TRADING_DAYS,$L$1&gt;C_MAX_HIST_DT),$O$1,INDEX(_xlfn.ANCHORARRAY($C$3),T_CALC[[#This Row],[DAY]]+1,5))),NA())</f>
        <v>72.829300000000003</v>
      </c>
      <c r="P365" s="4" cm="1" vm="1781">
        <f t="array" aca="1" ref="P365" ca="1">IFERROR(IF(T_CALC[[#This Row],[DAY]]="","",IF(AND(T_CALC[[#This Row],[DAY]]=C_N_TRADING_DAYS,$L$1&gt;C_MAX_HIST_DT),$P$1,INDEX(_xlfn.ANCHORARRAY($C$3),T_CALC[[#This Row],[DAY]]+1,6))),NA())</f>
        <v>74.010000000000005</v>
      </c>
      <c r="Q365" s="4" cm="1" vm="1777">
        <f t="array" aca="1" ref="Q365" ca="1">IFERROR(IF(T_CALC[[#This Row],[DAY]]="","",IF(AND(T_CALC[[#This Row],[DAY]]=C_N_TRADING_DAYS,$L$1&gt;C_MAX_HIST_DT),$Q$1,INDEX(_xlfn.ANCHORARRAY($C$3),T_CALC[[#This Row],[DAY]]+1,2))),NA())</f>
        <v>16897801</v>
      </c>
      <c r="R365" s="4" vm="1781">
        <f ca="1">IFERROR(IF(I_SRC="Open",T_CALC[[#This Row],[Open]],IF(I_SRC="High",T_CALC[[#This Row],[High]],IF(I_SRC="low",T_CALC[[#This Row],[Low]],IF(I_SRC="Volume",T_CALC[[#This Row],[VOLUME]],T_CALC[[#This Row],[Close]])))),"")</f>
        <v>74.010000000000005</v>
      </c>
      <c r="S365" s="4" cm="1">
        <f t="array" aca="1" ref="S365" ca="1">IF(T_CALC[[#This Row],[DAY]]="","",IF(T_CALC[[#This Row],[DAY]]&gt;=I_MA_PER,
ROUND(SUMPRODUCT(OFFSET($Y$4,0,0,I_MA_PER),OFFSET(T_CALC[[#This Row],[Value]],-(I_MA_PER-1),0,I_MA_PER))/C_DEN,2),NA()))</f>
        <v>72.61</v>
      </c>
      <c r="T365" s="4" t="str">
        <f ca="1">IF(T_CALC[[#This Row],[DAY]]="","",IF(T_CALC[[#This Row],[DAY]]&gt;=I_MA_PER,IF(AND(T_CALC[[#This Row],[Value]]&gt;T_CALC[[#This Row],[WMA]],R364&lt;=S364),"Buy",IF(AND(T_CALC[[#This Row],[Value]]&lt;T_CALC[[#This Row],[WMA]],R364&gt;=S364),"Sell","")),NA()))</f>
        <v/>
      </c>
      <c r="U365" s="4">
        <f ca="1">IFERROR(IF(T_CALC[[#This Row],[Signal]]="Buy",T_CALC[[#This Row],[Value]],-10000),-10000)</f>
        <v>-10000</v>
      </c>
      <c r="V365" s="4">
        <f ca="1">IFERROR(IF(T_CALC[[#This Row],[Signal]]="Sell",T_CALC[[#This Row],[Value]],-10000),-10000)</f>
        <v>-10000</v>
      </c>
    </row>
    <row r="366" spans="3:22" x14ac:dyDescent="0.2">
      <c r="C366" vm="1782">
        <f ca="1"/>
        <v>42978</v>
      </c>
      <c r="D366" vm="1783">
        <f ca="1"/>
        <v>27652811</v>
      </c>
      <c r="E366" vm="1784">
        <f ca="1"/>
        <v>74.03</v>
      </c>
      <c r="F366" vm="1785">
        <f ca="1"/>
        <v>74.959999999999994</v>
      </c>
      <c r="G366" vm="1656">
        <f ca="1"/>
        <v>73.8</v>
      </c>
      <c r="H366" vm="1786">
        <f ca="1"/>
        <v>74.77</v>
      </c>
      <c r="K366" s="4">
        <f ca="1">IF(ROW(T_CALC[[#This Row],[DAY]])-ROW(T_CALC[[#Headers],[DAY]])&gt;C_N_TRADING_DAYS,"",ROW(T_CALC[[#This Row],[DAY]])-ROW(T_CALC[[#Headers],[DAY]]))</f>
        <v>363</v>
      </c>
      <c r="L366" s="2" cm="1" vm="1782">
        <f t="array" aca="1" ref="L366" ca="1">IFERROR(IF(T_CALC[[#This Row],[DAY]]="","",IF(AND(T_CALC[[#This Row],[DAY]]=C_N_TRADING_DAYS,$L$1&gt;C_MAX_HIST_DT),$L$1,INDEX(_xlfn.ANCHORARRAY($C$3),T_CALC[[#This Row],[DAY]]+1,1))),NA())</f>
        <v>42978</v>
      </c>
      <c r="M366" s="4" cm="1" vm="1784">
        <f t="array" aca="1" ref="M366" ca="1">IFERROR(IF(T_CALC[[#This Row],[DAY]]="","",IF(AND(T_CALC[[#This Row],[DAY]]=C_N_TRADING_DAYS,$L$1&gt;C_MAX_HIST_DT),$M$1,INDEX(_xlfn.ANCHORARRAY($C$3),T_CALC[[#This Row],[DAY]]+1,3))),NA())</f>
        <v>74.03</v>
      </c>
      <c r="N366" s="4" cm="1" vm="1785">
        <f t="array" aca="1" ref="N366" ca="1">IFERROR(IF(T_CALC[[#This Row],[DAY]]="","",IF(AND(T_CALC[[#This Row],[DAY]]=C_N_TRADING_DAYS,$L$1&gt;C_MAX_HIST_DT),$N$1,INDEX(_xlfn.ANCHORARRAY($C$3),T_CALC[[#This Row],[DAY]]+1,4))),NA())</f>
        <v>74.959999999999994</v>
      </c>
      <c r="O366" s="4" cm="1" vm="1656">
        <f t="array" aca="1" ref="O366" ca="1">IFERROR(IF(T_CALC[[#This Row],[DAY]]="","",IF(AND(T_CALC[[#This Row],[DAY]]=C_N_TRADING_DAYS,$L$1&gt;C_MAX_HIST_DT),$O$1,INDEX(_xlfn.ANCHORARRAY($C$3),T_CALC[[#This Row],[DAY]]+1,5))),NA())</f>
        <v>73.8</v>
      </c>
      <c r="P366" s="4" cm="1" vm="1786">
        <f t="array" aca="1" ref="P366" ca="1">IFERROR(IF(T_CALC[[#This Row],[DAY]]="","",IF(AND(T_CALC[[#This Row],[DAY]]=C_N_TRADING_DAYS,$L$1&gt;C_MAX_HIST_DT),$P$1,INDEX(_xlfn.ANCHORARRAY($C$3),T_CALC[[#This Row],[DAY]]+1,6))),NA())</f>
        <v>74.77</v>
      </c>
      <c r="Q366" s="4" cm="1" vm="1783">
        <f t="array" aca="1" ref="Q366" ca="1">IFERROR(IF(T_CALC[[#This Row],[DAY]]="","",IF(AND(T_CALC[[#This Row],[DAY]]=C_N_TRADING_DAYS,$L$1&gt;C_MAX_HIST_DT),$Q$1,INDEX(_xlfn.ANCHORARRAY($C$3),T_CALC[[#This Row],[DAY]]+1,2))),NA())</f>
        <v>27652811</v>
      </c>
      <c r="R366" s="4" vm="1786">
        <f ca="1">IFERROR(IF(I_SRC="Open",T_CALC[[#This Row],[Open]],IF(I_SRC="High",T_CALC[[#This Row],[High]],IF(I_SRC="low",T_CALC[[#This Row],[Low]],IF(I_SRC="Volume",T_CALC[[#This Row],[VOLUME]],T_CALC[[#This Row],[Close]])))),"")</f>
        <v>74.77</v>
      </c>
      <c r="S366" s="4" cm="1">
        <f t="array" aca="1" ref="S366" ca="1">IF(T_CALC[[#This Row],[DAY]]="","",IF(T_CALC[[#This Row],[DAY]]&gt;=I_MA_PER,
ROUND(SUMPRODUCT(OFFSET($Y$4,0,0,I_MA_PER),OFFSET(T_CALC[[#This Row],[Value]],-(I_MA_PER-1),0,I_MA_PER))/C_DEN,2),NA()))</f>
        <v>72.72</v>
      </c>
      <c r="T366" s="4" t="str">
        <f ca="1">IF(T_CALC[[#This Row],[DAY]]="","",IF(T_CALC[[#This Row],[DAY]]&gt;=I_MA_PER,IF(AND(T_CALC[[#This Row],[Value]]&gt;T_CALC[[#This Row],[WMA]],R365&lt;=S365),"Buy",IF(AND(T_CALC[[#This Row],[Value]]&lt;T_CALC[[#This Row],[WMA]],R365&gt;=S365),"Sell","")),NA()))</f>
        <v/>
      </c>
      <c r="U366" s="4">
        <f ca="1">IFERROR(IF(T_CALC[[#This Row],[Signal]]="Buy",T_CALC[[#This Row],[Value]],-10000),-10000)</f>
        <v>-10000</v>
      </c>
      <c r="V366" s="4">
        <f ca="1">IFERROR(IF(T_CALC[[#This Row],[Signal]]="Sell",T_CALC[[#This Row],[Value]],-10000),-10000)</f>
        <v>-10000</v>
      </c>
    </row>
    <row r="367" spans="3:22" x14ac:dyDescent="0.2">
      <c r="C367" vm="1787">
        <f ca="1"/>
        <v>42979</v>
      </c>
      <c r="D367" vm="1788">
        <f ca="1"/>
        <v>21736161</v>
      </c>
      <c r="E367" vm="1789">
        <f ca="1"/>
        <v>74.709999999999994</v>
      </c>
      <c r="F367" vm="1790">
        <f ca="1"/>
        <v>74.739999999999995</v>
      </c>
      <c r="G367" vm="1791">
        <f ca="1"/>
        <v>73.64</v>
      </c>
      <c r="H367" vm="1792">
        <f ca="1"/>
        <v>73.94</v>
      </c>
      <c r="K367" s="4">
        <f ca="1">IF(ROW(T_CALC[[#This Row],[DAY]])-ROW(T_CALC[[#Headers],[DAY]])&gt;C_N_TRADING_DAYS,"",ROW(T_CALC[[#This Row],[DAY]])-ROW(T_CALC[[#Headers],[DAY]]))</f>
        <v>364</v>
      </c>
      <c r="L367" s="2" cm="1" vm="1787">
        <f t="array" aca="1" ref="L367" ca="1">IFERROR(IF(T_CALC[[#This Row],[DAY]]="","",IF(AND(T_CALC[[#This Row],[DAY]]=C_N_TRADING_DAYS,$L$1&gt;C_MAX_HIST_DT),$L$1,INDEX(_xlfn.ANCHORARRAY($C$3),T_CALC[[#This Row],[DAY]]+1,1))),NA())</f>
        <v>42979</v>
      </c>
      <c r="M367" s="4" cm="1" vm="1789">
        <f t="array" aca="1" ref="M367" ca="1">IFERROR(IF(T_CALC[[#This Row],[DAY]]="","",IF(AND(T_CALC[[#This Row],[DAY]]=C_N_TRADING_DAYS,$L$1&gt;C_MAX_HIST_DT),$M$1,INDEX(_xlfn.ANCHORARRAY($C$3),T_CALC[[#This Row],[DAY]]+1,3))),NA())</f>
        <v>74.709999999999994</v>
      </c>
      <c r="N367" s="4" cm="1" vm="1790">
        <f t="array" aca="1" ref="N367" ca="1">IFERROR(IF(T_CALC[[#This Row],[DAY]]="","",IF(AND(T_CALC[[#This Row],[DAY]]=C_N_TRADING_DAYS,$L$1&gt;C_MAX_HIST_DT),$N$1,INDEX(_xlfn.ANCHORARRAY($C$3),T_CALC[[#This Row],[DAY]]+1,4))),NA())</f>
        <v>74.739999999999995</v>
      </c>
      <c r="O367" s="4" cm="1" vm="1791">
        <f t="array" aca="1" ref="O367" ca="1">IFERROR(IF(T_CALC[[#This Row],[DAY]]="","",IF(AND(T_CALC[[#This Row],[DAY]]=C_N_TRADING_DAYS,$L$1&gt;C_MAX_HIST_DT),$O$1,INDEX(_xlfn.ANCHORARRAY($C$3),T_CALC[[#This Row],[DAY]]+1,5))),NA())</f>
        <v>73.64</v>
      </c>
      <c r="P367" s="4" cm="1" vm="1792">
        <f t="array" aca="1" ref="P367" ca="1">IFERROR(IF(T_CALC[[#This Row],[DAY]]="","",IF(AND(T_CALC[[#This Row],[DAY]]=C_N_TRADING_DAYS,$L$1&gt;C_MAX_HIST_DT),$P$1,INDEX(_xlfn.ANCHORARRAY($C$3),T_CALC[[#This Row],[DAY]]+1,6))),NA())</f>
        <v>73.94</v>
      </c>
      <c r="Q367" s="4" cm="1" vm="1788">
        <f t="array" aca="1" ref="Q367" ca="1">IFERROR(IF(T_CALC[[#This Row],[DAY]]="","",IF(AND(T_CALC[[#This Row],[DAY]]=C_N_TRADING_DAYS,$L$1&gt;C_MAX_HIST_DT),$Q$1,INDEX(_xlfn.ANCHORARRAY($C$3),T_CALC[[#This Row],[DAY]]+1,2))),NA())</f>
        <v>21736161</v>
      </c>
      <c r="R367" s="4" vm="1792">
        <f ca="1">IFERROR(IF(I_SRC="Open",T_CALC[[#This Row],[Open]],IF(I_SRC="High",T_CALC[[#This Row],[High]],IF(I_SRC="low",T_CALC[[#This Row],[Low]],IF(I_SRC="Volume",T_CALC[[#This Row],[VOLUME]],T_CALC[[#This Row],[Close]])))),"")</f>
        <v>73.94</v>
      </c>
      <c r="S367" s="4" cm="1">
        <f t="array" aca="1" ref="S367" ca="1">IF(T_CALC[[#This Row],[DAY]]="","",IF(T_CALC[[#This Row],[DAY]]&gt;=I_MA_PER,
ROUND(SUMPRODUCT(OFFSET($Y$4,0,0,I_MA_PER),OFFSET(T_CALC[[#This Row],[Value]],-(I_MA_PER-1),0,I_MA_PER))/C_DEN,2),NA()))</f>
        <v>72.790000000000006</v>
      </c>
      <c r="T367" s="4" t="str">
        <f ca="1">IF(T_CALC[[#This Row],[DAY]]="","",IF(T_CALC[[#This Row],[DAY]]&gt;=I_MA_PER,IF(AND(T_CALC[[#This Row],[Value]]&gt;T_CALC[[#This Row],[WMA]],R366&lt;=S366),"Buy",IF(AND(T_CALC[[#This Row],[Value]]&lt;T_CALC[[#This Row],[WMA]],R366&gt;=S366),"Sell","")),NA()))</f>
        <v/>
      </c>
      <c r="U367" s="4">
        <f ca="1">IFERROR(IF(T_CALC[[#This Row],[Signal]]="Buy",T_CALC[[#This Row],[Value]],-10000),-10000)</f>
        <v>-10000</v>
      </c>
      <c r="V367" s="4">
        <f ca="1">IFERROR(IF(T_CALC[[#This Row],[Signal]]="Sell",T_CALC[[#This Row],[Value]],-10000),-10000)</f>
        <v>-10000</v>
      </c>
    </row>
    <row r="368" spans="3:22" x14ac:dyDescent="0.2">
      <c r="C368" vm="1793">
        <f ca="1"/>
        <v>42983</v>
      </c>
      <c r="D368" vm="1794">
        <f ca="1"/>
        <v>22242384</v>
      </c>
      <c r="E368" vm="1737">
        <f ca="1"/>
        <v>73.34</v>
      </c>
      <c r="F368" vm="1795">
        <f ca="1"/>
        <v>73.89</v>
      </c>
      <c r="G368" vm="1796">
        <f ca="1"/>
        <v>72.98</v>
      </c>
      <c r="H368" vm="1797">
        <f ca="1"/>
        <v>73.61</v>
      </c>
      <c r="K368" s="4">
        <f ca="1">IF(ROW(T_CALC[[#This Row],[DAY]])-ROW(T_CALC[[#Headers],[DAY]])&gt;C_N_TRADING_DAYS,"",ROW(T_CALC[[#This Row],[DAY]])-ROW(T_CALC[[#Headers],[DAY]]))</f>
        <v>365</v>
      </c>
      <c r="L368" s="2" cm="1" vm="1793">
        <f t="array" aca="1" ref="L368" ca="1">IFERROR(IF(T_CALC[[#This Row],[DAY]]="","",IF(AND(T_CALC[[#This Row],[DAY]]=C_N_TRADING_DAYS,$L$1&gt;C_MAX_HIST_DT),$L$1,INDEX(_xlfn.ANCHORARRAY($C$3),T_CALC[[#This Row],[DAY]]+1,1))),NA())</f>
        <v>42983</v>
      </c>
      <c r="M368" s="4" cm="1" vm="1737">
        <f t="array" aca="1" ref="M368" ca="1">IFERROR(IF(T_CALC[[#This Row],[DAY]]="","",IF(AND(T_CALC[[#This Row],[DAY]]=C_N_TRADING_DAYS,$L$1&gt;C_MAX_HIST_DT),$M$1,INDEX(_xlfn.ANCHORARRAY($C$3),T_CALC[[#This Row],[DAY]]+1,3))),NA())</f>
        <v>73.34</v>
      </c>
      <c r="N368" s="4" cm="1" vm="1795">
        <f t="array" aca="1" ref="N368" ca="1">IFERROR(IF(T_CALC[[#This Row],[DAY]]="","",IF(AND(T_CALC[[#This Row],[DAY]]=C_N_TRADING_DAYS,$L$1&gt;C_MAX_HIST_DT),$N$1,INDEX(_xlfn.ANCHORARRAY($C$3),T_CALC[[#This Row],[DAY]]+1,4))),NA())</f>
        <v>73.89</v>
      </c>
      <c r="O368" s="4" cm="1" vm="1796">
        <f t="array" aca="1" ref="O368" ca="1">IFERROR(IF(T_CALC[[#This Row],[DAY]]="","",IF(AND(T_CALC[[#This Row],[DAY]]=C_N_TRADING_DAYS,$L$1&gt;C_MAX_HIST_DT),$O$1,INDEX(_xlfn.ANCHORARRAY($C$3),T_CALC[[#This Row],[DAY]]+1,5))),NA())</f>
        <v>72.98</v>
      </c>
      <c r="P368" s="4" cm="1" vm="1797">
        <f t="array" aca="1" ref="P368" ca="1">IFERROR(IF(T_CALC[[#This Row],[DAY]]="","",IF(AND(T_CALC[[#This Row],[DAY]]=C_N_TRADING_DAYS,$L$1&gt;C_MAX_HIST_DT),$P$1,INDEX(_xlfn.ANCHORARRAY($C$3),T_CALC[[#This Row],[DAY]]+1,6))),NA())</f>
        <v>73.61</v>
      </c>
      <c r="Q368" s="4" cm="1" vm="1794">
        <f t="array" aca="1" ref="Q368" ca="1">IFERROR(IF(T_CALC[[#This Row],[DAY]]="","",IF(AND(T_CALC[[#This Row],[DAY]]=C_N_TRADING_DAYS,$L$1&gt;C_MAX_HIST_DT),$Q$1,INDEX(_xlfn.ANCHORARRAY($C$3),T_CALC[[#This Row],[DAY]]+1,2))),NA())</f>
        <v>22242384</v>
      </c>
      <c r="R368" s="4" vm="1797">
        <f ca="1">IFERROR(IF(I_SRC="Open",T_CALC[[#This Row],[Open]],IF(I_SRC="High",T_CALC[[#This Row],[High]],IF(I_SRC="low",T_CALC[[#This Row],[Low]],IF(I_SRC="Volume",T_CALC[[#This Row],[VOLUME]],T_CALC[[#This Row],[Close]])))),"")</f>
        <v>73.61</v>
      </c>
      <c r="S368" s="4" cm="1">
        <f t="array" aca="1" ref="S368" ca="1">IF(T_CALC[[#This Row],[DAY]]="","",IF(T_CALC[[#This Row],[DAY]]&gt;=I_MA_PER,
ROUND(SUMPRODUCT(OFFSET($Y$4,0,0,I_MA_PER),OFFSET(T_CALC[[#This Row],[Value]],-(I_MA_PER-1),0,I_MA_PER))/C_DEN,2),NA()))</f>
        <v>72.849999999999994</v>
      </c>
      <c r="T368" s="4" t="str">
        <f ca="1">IF(T_CALC[[#This Row],[DAY]]="","",IF(T_CALC[[#This Row],[DAY]]&gt;=I_MA_PER,IF(AND(T_CALC[[#This Row],[Value]]&gt;T_CALC[[#This Row],[WMA]],R367&lt;=S367),"Buy",IF(AND(T_CALC[[#This Row],[Value]]&lt;T_CALC[[#This Row],[WMA]],R367&gt;=S367),"Sell","")),NA()))</f>
        <v/>
      </c>
      <c r="U368" s="4">
        <f ca="1">IFERROR(IF(T_CALC[[#This Row],[Signal]]="Buy",T_CALC[[#This Row],[Value]],-10000),-10000)</f>
        <v>-10000</v>
      </c>
      <c r="V368" s="4">
        <f ca="1">IFERROR(IF(T_CALC[[#This Row],[Signal]]="Sell",T_CALC[[#This Row],[Value]],-10000),-10000)</f>
        <v>-10000</v>
      </c>
    </row>
    <row r="369" spans="3:22" x14ac:dyDescent="0.2">
      <c r="C369" vm="1798">
        <f ca="1"/>
        <v>42984</v>
      </c>
      <c r="D369" vm="1799">
        <f ca="1"/>
        <v>16535785</v>
      </c>
      <c r="E369" vm="1800">
        <f ca="1"/>
        <v>73.739999999999995</v>
      </c>
      <c r="F369" vm="1635">
        <f ca="1"/>
        <v>74.040000000000006</v>
      </c>
      <c r="G369" vm="1625">
        <f ca="1"/>
        <v>73.349999999999994</v>
      </c>
      <c r="H369" vm="1801">
        <f ca="1"/>
        <v>73.400000000000006</v>
      </c>
      <c r="K369" s="4">
        <f ca="1">IF(ROW(T_CALC[[#This Row],[DAY]])-ROW(T_CALC[[#Headers],[DAY]])&gt;C_N_TRADING_DAYS,"",ROW(T_CALC[[#This Row],[DAY]])-ROW(T_CALC[[#Headers],[DAY]]))</f>
        <v>366</v>
      </c>
      <c r="L369" s="2" cm="1" vm="1798">
        <f t="array" aca="1" ref="L369" ca="1">IFERROR(IF(T_CALC[[#This Row],[DAY]]="","",IF(AND(T_CALC[[#This Row],[DAY]]=C_N_TRADING_DAYS,$L$1&gt;C_MAX_HIST_DT),$L$1,INDEX(_xlfn.ANCHORARRAY($C$3),T_CALC[[#This Row],[DAY]]+1,1))),NA())</f>
        <v>42984</v>
      </c>
      <c r="M369" s="4" cm="1" vm="1800">
        <f t="array" aca="1" ref="M369" ca="1">IFERROR(IF(T_CALC[[#This Row],[DAY]]="","",IF(AND(T_CALC[[#This Row],[DAY]]=C_N_TRADING_DAYS,$L$1&gt;C_MAX_HIST_DT),$M$1,INDEX(_xlfn.ANCHORARRAY($C$3),T_CALC[[#This Row],[DAY]]+1,3))),NA())</f>
        <v>73.739999999999995</v>
      </c>
      <c r="N369" s="4" cm="1" vm="1635">
        <f t="array" aca="1" ref="N369" ca="1">IFERROR(IF(T_CALC[[#This Row],[DAY]]="","",IF(AND(T_CALC[[#This Row],[DAY]]=C_N_TRADING_DAYS,$L$1&gt;C_MAX_HIST_DT),$N$1,INDEX(_xlfn.ANCHORARRAY($C$3),T_CALC[[#This Row],[DAY]]+1,4))),NA())</f>
        <v>74.040000000000006</v>
      </c>
      <c r="O369" s="4" cm="1" vm="1625">
        <f t="array" aca="1" ref="O369" ca="1">IFERROR(IF(T_CALC[[#This Row],[DAY]]="","",IF(AND(T_CALC[[#This Row],[DAY]]=C_N_TRADING_DAYS,$L$1&gt;C_MAX_HIST_DT),$O$1,INDEX(_xlfn.ANCHORARRAY($C$3),T_CALC[[#This Row],[DAY]]+1,5))),NA())</f>
        <v>73.349999999999994</v>
      </c>
      <c r="P369" s="4" cm="1" vm="1801">
        <f t="array" aca="1" ref="P369" ca="1">IFERROR(IF(T_CALC[[#This Row],[DAY]]="","",IF(AND(T_CALC[[#This Row],[DAY]]=C_N_TRADING_DAYS,$L$1&gt;C_MAX_HIST_DT),$P$1,INDEX(_xlfn.ANCHORARRAY($C$3),T_CALC[[#This Row],[DAY]]+1,6))),NA())</f>
        <v>73.400000000000006</v>
      </c>
      <c r="Q369" s="4" cm="1" vm="1799">
        <f t="array" aca="1" ref="Q369" ca="1">IFERROR(IF(T_CALC[[#This Row],[DAY]]="","",IF(AND(T_CALC[[#This Row],[DAY]]=C_N_TRADING_DAYS,$L$1&gt;C_MAX_HIST_DT),$Q$1,INDEX(_xlfn.ANCHORARRAY($C$3),T_CALC[[#This Row],[DAY]]+1,2))),NA())</f>
        <v>16535785</v>
      </c>
      <c r="R369" s="4" vm="1801">
        <f ca="1">IFERROR(IF(I_SRC="Open",T_CALC[[#This Row],[Open]],IF(I_SRC="High",T_CALC[[#This Row],[High]],IF(I_SRC="low",T_CALC[[#This Row],[Low]],IF(I_SRC="Volume",T_CALC[[#This Row],[VOLUME]],T_CALC[[#This Row],[Close]])))),"")</f>
        <v>73.400000000000006</v>
      </c>
      <c r="S369" s="4" cm="1">
        <f t="array" aca="1" ref="S369" ca="1">IF(T_CALC[[#This Row],[DAY]]="","",IF(T_CALC[[#This Row],[DAY]]&gt;=I_MA_PER,
ROUND(SUMPRODUCT(OFFSET($Y$4,0,0,I_MA_PER),OFFSET(T_CALC[[#This Row],[Value]],-(I_MA_PER-1),0,I_MA_PER))/C_DEN,2),NA()))</f>
        <v>72.900000000000006</v>
      </c>
      <c r="T369" s="4" t="str">
        <f ca="1">IF(T_CALC[[#This Row],[DAY]]="","",IF(T_CALC[[#This Row],[DAY]]&gt;=I_MA_PER,IF(AND(T_CALC[[#This Row],[Value]]&gt;T_CALC[[#This Row],[WMA]],R368&lt;=S368),"Buy",IF(AND(T_CALC[[#This Row],[Value]]&lt;T_CALC[[#This Row],[WMA]],R368&gt;=S368),"Sell","")),NA()))</f>
        <v/>
      </c>
      <c r="U369" s="4">
        <f ca="1">IFERROR(IF(T_CALC[[#This Row],[Signal]]="Buy",T_CALC[[#This Row],[Value]],-10000),-10000)</f>
        <v>-10000</v>
      </c>
      <c r="V369" s="4">
        <f ca="1">IFERROR(IF(T_CALC[[#This Row],[Signal]]="Sell",T_CALC[[#This Row],[Value]],-10000),-10000)</f>
        <v>-10000</v>
      </c>
    </row>
    <row r="370" spans="3:22" x14ac:dyDescent="0.2">
      <c r="C370" vm="1802">
        <f ca="1"/>
        <v>42985</v>
      </c>
      <c r="D370" vm="1803">
        <f ca="1"/>
        <v>17471200</v>
      </c>
      <c r="E370" vm="1804">
        <f ca="1"/>
        <v>73.680000000000007</v>
      </c>
      <c r="F370" vm="1805">
        <f ca="1"/>
        <v>74.599999999999994</v>
      </c>
      <c r="G370" vm="1653">
        <f ca="1"/>
        <v>73.599999999999994</v>
      </c>
      <c r="H370" vm="1661">
        <f ca="1"/>
        <v>74.34</v>
      </c>
      <c r="K370" s="4">
        <f ca="1">IF(ROW(T_CALC[[#This Row],[DAY]])-ROW(T_CALC[[#Headers],[DAY]])&gt;C_N_TRADING_DAYS,"",ROW(T_CALC[[#This Row],[DAY]])-ROW(T_CALC[[#Headers],[DAY]]))</f>
        <v>367</v>
      </c>
      <c r="L370" s="2" cm="1" vm="1802">
        <f t="array" aca="1" ref="L370" ca="1">IFERROR(IF(T_CALC[[#This Row],[DAY]]="","",IF(AND(T_CALC[[#This Row],[DAY]]=C_N_TRADING_DAYS,$L$1&gt;C_MAX_HIST_DT),$L$1,INDEX(_xlfn.ANCHORARRAY($C$3),T_CALC[[#This Row],[DAY]]+1,1))),NA())</f>
        <v>42985</v>
      </c>
      <c r="M370" s="4" cm="1" vm="1804">
        <f t="array" aca="1" ref="M370" ca="1">IFERROR(IF(T_CALC[[#This Row],[DAY]]="","",IF(AND(T_CALC[[#This Row],[DAY]]=C_N_TRADING_DAYS,$L$1&gt;C_MAX_HIST_DT),$M$1,INDEX(_xlfn.ANCHORARRAY($C$3),T_CALC[[#This Row],[DAY]]+1,3))),NA())</f>
        <v>73.680000000000007</v>
      </c>
      <c r="N370" s="4" cm="1" vm="1805">
        <f t="array" aca="1" ref="N370" ca="1">IFERROR(IF(T_CALC[[#This Row],[DAY]]="","",IF(AND(T_CALC[[#This Row],[DAY]]=C_N_TRADING_DAYS,$L$1&gt;C_MAX_HIST_DT),$N$1,INDEX(_xlfn.ANCHORARRAY($C$3),T_CALC[[#This Row],[DAY]]+1,4))),NA())</f>
        <v>74.599999999999994</v>
      </c>
      <c r="O370" s="4" cm="1" vm="1653">
        <f t="array" aca="1" ref="O370" ca="1">IFERROR(IF(T_CALC[[#This Row],[DAY]]="","",IF(AND(T_CALC[[#This Row],[DAY]]=C_N_TRADING_DAYS,$L$1&gt;C_MAX_HIST_DT),$O$1,INDEX(_xlfn.ANCHORARRAY($C$3),T_CALC[[#This Row],[DAY]]+1,5))),NA())</f>
        <v>73.599999999999994</v>
      </c>
      <c r="P370" s="4" cm="1" vm="1661">
        <f t="array" aca="1" ref="P370" ca="1">IFERROR(IF(T_CALC[[#This Row],[DAY]]="","",IF(AND(T_CALC[[#This Row],[DAY]]=C_N_TRADING_DAYS,$L$1&gt;C_MAX_HIST_DT),$P$1,INDEX(_xlfn.ANCHORARRAY($C$3),T_CALC[[#This Row],[DAY]]+1,6))),NA())</f>
        <v>74.34</v>
      </c>
      <c r="Q370" s="4" cm="1" vm="1803">
        <f t="array" aca="1" ref="Q370" ca="1">IFERROR(IF(T_CALC[[#This Row],[DAY]]="","",IF(AND(T_CALC[[#This Row],[DAY]]=C_N_TRADING_DAYS,$L$1&gt;C_MAX_HIST_DT),$Q$1,INDEX(_xlfn.ANCHORARRAY($C$3),T_CALC[[#This Row],[DAY]]+1,2))),NA())</f>
        <v>17471200</v>
      </c>
      <c r="R370" s="4" vm="1661">
        <f ca="1">IFERROR(IF(I_SRC="Open",T_CALC[[#This Row],[Open]],IF(I_SRC="High",T_CALC[[#This Row],[High]],IF(I_SRC="low",T_CALC[[#This Row],[Low]],IF(I_SRC="Volume",T_CALC[[#This Row],[VOLUME]],T_CALC[[#This Row],[Close]])))),"")</f>
        <v>74.34</v>
      </c>
      <c r="S370" s="4" cm="1">
        <f t="array" aca="1" ref="S370" ca="1">IF(T_CALC[[#This Row],[DAY]]="","",IF(T_CALC[[#This Row],[DAY]]&gt;=I_MA_PER,
ROUND(SUMPRODUCT(OFFSET($Y$4,0,0,I_MA_PER),OFFSET(T_CALC[[#This Row],[Value]],-(I_MA_PER-1),0,I_MA_PER))/C_DEN,2),NA()))</f>
        <v>72.98</v>
      </c>
      <c r="T370" s="4" t="str">
        <f ca="1">IF(T_CALC[[#This Row],[DAY]]="","",IF(T_CALC[[#This Row],[DAY]]&gt;=I_MA_PER,IF(AND(T_CALC[[#This Row],[Value]]&gt;T_CALC[[#This Row],[WMA]],R369&lt;=S369),"Buy",IF(AND(T_CALC[[#This Row],[Value]]&lt;T_CALC[[#This Row],[WMA]],R369&gt;=S369),"Sell","")),NA()))</f>
        <v/>
      </c>
      <c r="U370" s="4">
        <f ca="1">IFERROR(IF(T_CALC[[#This Row],[Signal]]="Buy",T_CALC[[#This Row],[Value]],-10000),-10000)</f>
        <v>-10000</v>
      </c>
      <c r="V370" s="4">
        <f ca="1">IFERROR(IF(T_CALC[[#This Row],[Signal]]="Sell",T_CALC[[#This Row],[Value]],-10000),-10000)</f>
        <v>-10000</v>
      </c>
    </row>
    <row r="371" spans="3:22" x14ac:dyDescent="0.2">
      <c r="C371" vm="1806">
        <f ca="1"/>
        <v>42986</v>
      </c>
      <c r="D371" vm="1807">
        <f ca="1"/>
        <v>14703816</v>
      </c>
      <c r="E371" vm="1808">
        <f ca="1"/>
        <v>74.33</v>
      </c>
      <c r="F371" vm="1809">
        <f ca="1"/>
        <v>74.44</v>
      </c>
      <c r="G371" vm="1810">
        <f ca="1"/>
        <v>73.84</v>
      </c>
      <c r="H371" vm="1811">
        <f ca="1"/>
        <v>73.98</v>
      </c>
      <c r="K371" s="4">
        <f ca="1">IF(ROW(T_CALC[[#This Row],[DAY]])-ROW(T_CALC[[#Headers],[DAY]])&gt;C_N_TRADING_DAYS,"",ROW(T_CALC[[#This Row],[DAY]])-ROW(T_CALC[[#Headers],[DAY]]))</f>
        <v>368</v>
      </c>
      <c r="L371" s="2" cm="1" vm="1806">
        <f t="array" aca="1" ref="L371" ca="1">IFERROR(IF(T_CALC[[#This Row],[DAY]]="","",IF(AND(T_CALC[[#This Row],[DAY]]=C_N_TRADING_DAYS,$L$1&gt;C_MAX_HIST_DT),$L$1,INDEX(_xlfn.ANCHORARRAY($C$3),T_CALC[[#This Row],[DAY]]+1,1))),NA())</f>
        <v>42986</v>
      </c>
      <c r="M371" s="4" cm="1" vm="1808">
        <f t="array" aca="1" ref="M371" ca="1">IFERROR(IF(T_CALC[[#This Row],[DAY]]="","",IF(AND(T_CALC[[#This Row],[DAY]]=C_N_TRADING_DAYS,$L$1&gt;C_MAX_HIST_DT),$M$1,INDEX(_xlfn.ANCHORARRAY($C$3),T_CALC[[#This Row],[DAY]]+1,3))),NA())</f>
        <v>74.33</v>
      </c>
      <c r="N371" s="4" cm="1" vm="1809">
        <f t="array" aca="1" ref="N371" ca="1">IFERROR(IF(T_CALC[[#This Row],[DAY]]="","",IF(AND(T_CALC[[#This Row],[DAY]]=C_N_TRADING_DAYS,$L$1&gt;C_MAX_HIST_DT),$N$1,INDEX(_xlfn.ANCHORARRAY($C$3),T_CALC[[#This Row],[DAY]]+1,4))),NA())</f>
        <v>74.44</v>
      </c>
      <c r="O371" s="4" cm="1" vm="1810">
        <f t="array" aca="1" ref="O371" ca="1">IFERROR(IF(T_CALC[[#This Row],[DAY]]="","",IF(AND(T_CALC[[#This Row],[DAY]]=C_N_TRADING_DAYS,$L$1&gt;C_MAX_HIST_DT),$O$1,INDEX(_xlfn.ANCHORARRAY($C$3),T_CALC[[#This Row],[DAY]]+1,5))),NA())</f>
        <v>73.84</v>
      </c>
      <c r="P371" s="4" cm="1" vm="1811">
        <f t="array" aca="1" ref="P371" ca="1">IFERROR(IF(T_CALC[[#This Row],[DAY]]="","",IF(AND(T_CALC[[#This Row],[DAY]]=C_N_TRADING_DAYS,$L$1&gt;C_MAX_HIST_DT),$P$1,INDEX(_xlfn.ANCHORARRAY($C$3),T_CALC[[#This Row],[DAY]]+1,6))),NA())</f>
        <v>73.98</v>
      </c>
      <c r="Q371" s="4" cm="1" vm="1807">
        <f t="array" aca="1" ref="Q371" ca="1">IFERROR(IF(T_CALC[[#This Row],[DAY]]="","",IF(AND(T_CALC[[#This Row],[DAY]]=C_N_TRADING_DAYS,$L$1&gt;C_MAX_HIST_DT),$Q$1,INDEX(_xlfn.ANCHORARRAY($C$3),T_CALC[[#This Row],[DAY]]+1,2))),NA())</f>
        <v>14703816</v>
      </c>
      <c r="R371" s="4" vm="1811">
        <f ca="1">IFERROR(IF(I_SRC="Open",T_CALC[[#This Row],[Open]],IF(I_SRC="High",T_CALC[[#This Row],[High]],IF(I_SRC="low",T_CALC[[#This Row],[Low]],IF(I_SRC="Volume",T_CALC[[#This Row],[VOLUME]],T_CALC[[#This Row],[Close]])))),"")</f>
        <v>73.98</v>
      </c>
      <c r="S371" s="4" cm="1">
        <f t="array" aca="1" ref="S371" ca="1">IF(T_CALC[[#This Row],[DAY]]="","",IF(T_CALC[[#This Row],[DAY]]&gt;=I_MA_PER,
ROUND(SUMPRODUCT(OFFSET($Y$4,0,0,I_MA_PER),OFFSET(T_CALC[[#This Row],[Value]],-(I_MA_PER-1),0,I_MA_PER))/C_DEN,2),NA()))</f>
        <v>73.040000000000006</v>
      </c>
      <c r="T371" s="4" t="str">
        <f ca="1">IF(T_CALC[[#This Row],[DAY]]="","",IF(T_CALC[[#This Row],[DAY]]&gt;=I_MA_PER,IF(AND(T_CALC[[#This Row],[Value]]&gt;T_CALC[[#This Row],[WMA]],R370&lt;=S370),"Buy",IF(AND(T_CALC[[#This Row],[Value]]&lt;T_CALC[[#This Row],[WMA]],R370&gt;=S370),"Sell","")),NA()))</f>
        <v/>
      </c>
      <c r="U371" s="4">
        <f ca="1">IFERROR(IF(T_CALC[[#This Row],[Signal]]="Buy",T_CALC[[#This Row],[Value]],-10000),-10000)</f>
        <v>-10000</v>
      </c>
      <c r="V371" s="4">
        <f ca="1">IFERROR(IF(T_CALC[[#This Row],[Signal]]="Sell",T_CALC[[#This Row],[Value]],-10000),-10000)</f>
        <v>-10000</v>
      </c>
    </row>
    <row r="372" spans="3:22" x14ac:dyDescent="0.2">
      <c r="C372" vm="1812">
        <f ca="1"/>
        <v>42989</v>
      </c>
      <c r="D372" vm="1813">
        <f ca="1"/>
        <v>17910383</v>
      </c>
      <c r="E372" vm="1657">
        <f ca="1"/>
        <v>74.31</v>
      </c>
      <c r="F372" vm="1814">
        <f ca="1"/>
        <v>74.944999999999993</v>
      </c>
      <c r="G372" vm="1657">
        <f ca="1"/>
        <v>74.31</v>
      </c>
      <c r="H372" vm="1815">
        <f ca="1"/>
        <v>74.760000000000005</v>
      </c>
      <c r="K372" s="4">
        <f ca="1">IF(ROW(T_CALC[[#This Row],[DAY]])-ROW(T_CALC[[#Headers],[DAY]])&gt;C_N_TRADING_DAYS,"",ROW(T_CALC[[#This Row],[DAY]])-ROW(T_CALC[[#Headers],[DAY]]))</f>
        <v>369</v>
      </c>
      <c r="L372" s="2" cm="1" vm="1812">
        <f t="array" aca="1" ref="L372" ca="1">IFERROR(IF(T_CALC[[#This Row],[DAY]]="","",IF(AND(T_CALC[[#This Row],[DAY]]=C_N_TRADING_DAYS,$L$1&gt;C_MAX_HIST_DT),$L$1,INDEX(_xlfn.ANCHORARRAY($C$3),T_CALC[[#This Row],[DAY]]+1,1))),NA())</f>
        <v>42989</v>
      </c>
      <c r="M372" s="4" cm="1" vm="1657">
        <f t="array" aca="1" ref="M372" ca="1">IFERROR(IF(T_CALC[[#This Row],[DAY]]="","",IF(AND(T_CALC[[#This Row],[DAY]]=C_N_TRADING_DAYS,$L$1&gt;C_MAX_HIST_DT),$M$1,INDEX(_xlfn.ANCHORARRAY($C$3),T_CALC[[#This Row],[DAY]]+1,3))),NA())</f>
        <v>74.31</v>
      </c>
      <c r="N372" s="4" cm="1" vm="1814">
        <f t="array" aca="1" ref="N372" ca="1">IFERROR(IF(T_CALC[[#This Row],[DAY]]="","",IF(AND(T_CALC[[#This Row],[DAY]]=C_N_TRADING_DAYS,$L$1&gt;C_MAX_HIST_DT),$N$1,INDEX(_xlfn.ANCHORARRAY($C$3),T_CALC[[#This Row],[DAY]]+1,4))),NA())</f>
        <v>74.944999999999993</v>
      </c>
      <c r="O372" s="4" cm="1" vm="1657">
        <f t="array" aca="1" ref="O372" ca="1">IFERROR(IF(T_CALC[[#This Row],[DAY]]="","",IF(AND(T_CALC[[#This Row],[DAY]]=C_N_TRADING_DAYS,$L$1&gt;C_MAX_HIST_DT),$O$1,INDEX(_xlfn.ANCHORARRAY($C$3),T_CALC[[#This Row],[DAY]]+1,5))),NA())</f>
        <v>74.31</v>
      </c>
      <c r="P372" s="4" cm="1" vm="1815">
        <f t="array" aca="1" ref="P372" ca="1">IFERROR(IF(T_CALC[[#This Row],[DAY]]="","",IF(AND(T_CALC[[#This Row],[DAY]]=C_N_TRADING_DAYS,$L$1&gt;C_MAX_HIST_DT),$P$1,INDEX(_xlfn.ANCHORARRAY($C$3),T_CALC[[#This Row],[DAY]]+1,6))),NA())</f>
        <v>74.760000000000005</v>
      </c>
      <c r="Q372" s="4" cm="1" vm="1813">
        <f t="array" aca="1" ref="Q372" ca="1">IFERROR(IF(T_CALC[[#This Row],[DAY]]="","",IF(AND(T_CALC[[#This Row],[DAY]]=C_N_TRADING_DAYS,$L$1&gt;C_MAX_HIST_DT),$Q$1,INDEX(_xlfn.ANCHORARRAY($C$3),T_CALC[[#This Row],[DAY]]+1,2))),NA())</f>
        <v>17910383</v>
      </c>
      <c r="R372" s="4" vm="1815">
        <f ca="1">IFERROR(IF(I_SRC="Open",T_CALC[[#This Row],[Open]],IF(I_SRC="High",T_CALC[[#This Row],[High]],IF(I_SRC="low",T_CALC[[#This Row],[Low]],IF(I_SRC="Volume",T_CALC[[#This Row],[VOLUME]],T_CALC[[#This Row],[Close]])))),"")</f>
        <v>74.760000000000005</v>
      </c>
      <c r="S372" s="4" cm="1">
        <f t="array" aca="1" ref="S372" ca="1">IF(T_CALC[[#This Row],[DAY]]="","",IF(T_CALC[[#This Row],[DAY]]&gt;=I_MA_PER,
ROUND(SUMPRODUCT(OFFSET($Y$4,0,0,I_MA_PER),OFFSET(T_CALC[[#This Row],[Value]],-(I_MA_PER-1),0,I_MA_PER))/C_DEN,2),NA()))</f>
        <v>73.14</v>
      </c>
      <c r="T372" s="4" t="str">
        <f ca="1">IF(T_CALC[[#This Row],[DAY]]="","",IF(T_CALC[[#This Row],[DAY]]&gt;=I_MA_PER,IF(AND(T_CALC[[#This Row],[Value]]&gt;T_CALC[[#This Row],[WMA]],R371&lt;=S371),"Buy",IF(AND(T_CALC[[#This Row],[Value]]&lt;T_CALC[[#This Row],[WMA]],R371&gt;=S371),"Sell","")),NA()))</f>
        <v/>
      </c>
      <c r="U372" s="4">
        <f ca="1">IFERROR(IF(T_CALC[[#This Row],[Signal]]="Buy",T_CALC[[#This Row],[Value]],-10000),-10000)</f>
        <v>-10000</v>
      </c>
      <c r="V372" s="4">
        <f ca="1">IFERROR(IF(T_CALC[[#This Row],[Signal]]="Sell",T_CALC[[#This Row],[Value]],-10000),-10000)</f>
        <v>-10000</v>
      </c>
    </row>
    <row r="373" spans="3:22" x14ac:dyDescent="0.2">
      <c r="C373" vm="1816">
        <f ca="1"/>
        <v>42990</v>
      </c>
      <c r="D373" vm="1817">
        <f ca="1"/>
        <v>14394850</v>
      </c>
      <c r="E373" vm="1815">
        <f ca="1"/>
        <v>74.760000000000005</v>
      </c>
      <c r="F373" vm="1818">
        <f ca="1"/>
        <v>75.239999999999995</v>
      </c>
      <c r="G373" vm="1819">
        <f ca="1"/>
        <v>74.37</v>
      </c>
      <c r="H373" vm="1820">
        <f ca="1"/>
        <v>74.680000000000007</v>
      </c>
      <c r="K373" s="4">
        <f ca="1">IF(ROW(T_CALC[[#This Row],[DAY]])-ROW(T_CALC[[#Headers],[DAY]])&gt;C_N_TRADING_DAYS,"",ROW(T_CALC[[#This Row],[DAY]])-ROW(T_CALC[[#Headers],[DAY]]))</f>
        <v>370</v>
      </c>
      <c r="L373" s="2" cm="1" vm="1816">
        <f t="array" aca="1" ref="L373" ca="1">IFERROR(IF(T_CALC[[#This Row],[DAY]]="","",IF(AND(T_CALC[[#This Row],[DAY]]=C_N_TRADING_DAYS,$L$1&gt;C_MAX_HIST_DT),$L$1,INDEX(_xlfn.ANCHORARRAY($C$3),T_CALC[[#This Row],[DAY]]+1,1))),NA())</f>
        <v>42990</v>
      </c>
      <c r="M373" s="4" cm="1" vm="1815">
        <f t="array" aca="1" ref="M373" ca="1">IFERROR(IF(T_CALC[[#This Row],[DAY]]="","",IF(AND(T_CALC[[#This Row],[DAY]]=C_N_TRADING_DAYS,$L$1&gt;C_MAX_HIST_DT),$M$1,INDEX(_xlfn.ANCHORARRAY($C$3),T_CALC[[#This Row],[DAY]]+1,3))),NA())</f>
        <v>74.760000000000005</v>
      </c>
      <c r="N373" s="4" cm="1" vm="1818">
        <f t="array" aca="1" ref="N373" ca="1">IFERROR(IF(T_CALC[[#This Row],[DAY]]="","",IF(AND(T_CALC[[#This Row],[DAY]]=C_N_TRADING_DAYS,$L$1&gt;C_MAX_HIST_DT),$N$1,INDEX(_xlfn.ANCHORARRAY($C$3),T_CALC[[#This Row],[DAY]]+1,4))),NA())</f>
        <v>75.239999999999995</v>
      </c>
      <c r="O373" s="4" cm="1" vm="1819">
        <f t="array" aca="1" ref="O373" ca="1">IFERROR(IF(T_CALC[[#This Row],[DAY]]="","",IF(AND(T_CALC[[#This Row],[DAY]]=C_N_TRADING_DAYS,$L$1&gt;C_MAX_HIST_DT),$O$1,INDEX(_xlfn.ANCHORARRAY($C$3),T_CALC[[#This Row],[DAY]]+1,5))),NA())</f>
        <v>74.37</v>
      </c>
      <c r="P373" s="4" cm="1" vm="1820">
        <f t="array" aca="1" ref="P373" ca="1">IFERROR(IF(T_CALC[[#This Row],[DAY]]="","",IF(AND(T_CALC[[#This Row],[DAY]]=C_N_TRADING_DAYS,$L$1&gt;C_MAX_HIST_DT),$P$1,INDEX(_xlfn.ANCHORARRAY($C$3),T_CALC[[#This Row],[DAY]]+1,6))),NA())</f>
        <v>74.680000000000007</v>
      </c>
      <c r="Q373" s="4" cm="1" vm="1817">
        <f t="array" aca="1" ref="Q373" ca="1">IFERROR(IF(T_CALC[[#This Row],[DAY]]="","",IF(AND(T_CALC[[#This Row],[DAY]]=C_N_TRADING_DAYS,$L$1&gt;C_MAX_HIST_DT),$Q$1,INDEX(_xlfn.ANCHORARRAY($C$3),T_CALC[[#This Row],[DAY]]+1,2))),NA())</f>
        <v>14394850</v>
      </c>
      <c r="R373" s="4" vm="1820">
        <f ca="1">IFERROR(IF(I_SRC="Open",T_CALC[[#This Row],[Open]],IF(I_SRC="High",T_CALC[[#This Row],[High]],IF(I_SRC="low",T_CALC[[#This Row],[Low]],IF(I_SRC="Volume",T_CALC[[#This Row],[VOLUME]],T_CALC[[#This Row],[Close]])))),"")</f>
        <v>74.680000000000007</v>
      </c>
      <c r="S373" s="4" cm="1">
        <f t="array" aca="1" ref="S373" ca="1">IF(T_CALC[[#This Row],[DAY]]="","",IF(T_CALC[[#This Row],[DAY]]&gt;=I_MA_PER,
ROUND(SUMPRODUCT(OFFSET($Y$4,0,0,I_MA_PER),OFFSET(T_CALC[[#This Row],[Value]],-(I_MA_PER-1),0,I_MA_PER))/C_DEN,2),NA()))</f>
        <v>73.22</v>
      </c>
      <c r="T373" s="4" t="str">
        <f ca="1">IF(T_CALC[[#This Row],[DAY]]="","",IF(T_CALC[[#This Row],[DAY]]&gt;=I_MA_PER,IF(AND(T_CALC[[#This Row],[Value]]&gt;T_CALC[[#This Row],[WMA]],R372&lt;=S372),"Buy",IF(AND(T_CALC[[#This Row],[Value]]&lt;T_CALC[[#This Row],[WMA]],R372&gt;=S372),"Sell","")),NA()))</f>
        <v/>
      </c>
      <c r="U373" s="4">
        <f ca="1">IFERROR(IF(T_CALC[[#This Row],[Signal]]="Buy",T_CALC[[#This Row],[Value]],-10000),-10000)</f>
        <v>-10000</v>
      </c>
      <c r="V373" s="4">
        <f ca="1">IFERROR(IF(T_CALC[[#This Row],[Signal]]="Sell",T_CALC[[#This Row],[Value]],-10000),-10000)</f>
        <v>-10000</v>
      </c>
    </row>
    <row r="374" spans="3:22" x14ac:dyDescent="0.2">
      <c r="C374" vm="1821">
        <f ca="1"/>
        <v>42991</v>
      </c>
      <c r="D374" vm="1822">
        <f ca="1"/>
        <v>13380802</v>
      </c>
      <c r="E374" vm="1823">
        <f ca="1"/>
        <v>74.930000000000007</v>
      </c>
      <c r="F374" vm="1824">
        <f ca="1"/>
        <v>75.23</v>
      </c>
      <c r="G374" vm="1825">
        <f ca="1"/>
        <v>74.55</v>
      </c>
      <c r="H374" vm="1826">
        <f ca="1"/>
        <v>75.209999999999994</v>
      </c>
      <c r="K374" s="4">
        <f ca="1">IF(ROW(T_CALC[[#This Row],[DAY]])-ROW(T_CALC[[#Headers],[DAY]])&gt;C_N_TRADING_DAYS,"",ROW(T_CALC[[#This Row],[DAY]])-ROW(T_CALC[[#Headers],[DAY]]))</f>
        <v>371</v>
      </c>
      <c r="L374" s="2" cm="1" vm="1821">
        <f t="array" aca="1" ref="L374" ca="1">IFERROR(IF(T_CALC[[#This Row],[DAY]]="","",IF(AND(T_CALC[[#This Row],[DAY]]=C_N_TRADING_DAYS,$L$1&gt;C_MAX_HIST_DT),$L$1,INDEX(_xlfn.ANCHORARRAY($C$3),T_CALC[[#This Row],[DAY]]+1,1))),NA())</f>
        <v>42991</v>
      </c>
      <c r="M374" s="4" cm="1" vm="1823">
        <f t="array" aca="1" ref="M374" ca="1">IFERROR(IF(T_CALC[[#This Row],[DAY]]="","",IF(AND(T_CALC[[#This Row],[DAY]]=C_N_TRADING_DAYS,$L$1&gt;C_MAX_HIST_DT),$M$1,INDEX(_xlfn.ANCHORARRAY($C$3),T_CALC[[#This Row],[DAY]]+1,3))),NA())</f>
        <v>74.930000000000007</v>
      </c>
      <c r="N374" s="4" cm="1" vm="1824">
        <f t="array" aca="1" ref="N374" ca="1">IFERROR(IF(T_CALC[[#This Row],[DAY]]="","",IF(AND(T_CALC[[#This Row],[DAY]]=C_N_TRADING_DAYS,$L$1&gt;C_MAX_HIST_DT),$N$1,INDEX(_xlfn.ANCHORARRAY($C$3),T_CALC[[#This Row],[DAY]]+1,4))),NA())</f>
        <v>75.23</v>
      </c>
      <c r="O374" s="4" cm="1" vm="1825">
        <f t="array" aca="1" ref="O374" ca="1">IFERROR(IF(T_CALC[[#This Row],[DAY]]="","",IF(AND(T_CALC[[#This Row],[DAY]]=C_N_TRADING_DAYS,$L$1&gt;C_MAX_HIST_DT),$O$1,INDEX(_xlfn.ANCHORARRAY($C$3),T_CALC[[#This Row],[DAY]]+1,5))),NA())</f>
        <v>74.55</v>
      </c>
      <c r="P374" s="4" cm="1" vm="1826">
        <f t="array" aca="1" ref="P374" ca="1">IFERROR(IF(T_CALC[[#This Row],[DAY]]="","",IF(AND(T_CALC[[#This Row],[DAY]]=C_N_TRADING_DAYS,$L$1&gt;C_MAX_HIST_DT),$P$1,INDEX(_xlfn.ANCHORARRAY($C$3),T_CALC[[#This Row],[DAY]]+1,6))),NA())</f>
        <v>75.209999999999994</v>
      </c>
      <c r="Q374" s="4" cm="1" vm="1822">
        <f t="array" aca="1" ref="Q374" ca="1">IFERROR(IF(T_CALC[[#This Row],[DAY]]="","",IF(AND(T_CALC[[#This Row],[DAY]]=C_N_TRADING_DAYS,$L$1&gt;C_MAX_HIST_DT),$Q$1,INDEX(_xlfn.ANCHORARRAY($C$3),T_CALC[[#This Row],[DAY]]+1,2))),NA())</f>
        <v>13380802</v>
      </c>
      <c r="R374" s="4" vm="1826">
        <f ca="1">IFERROR(IF(I_SRC="Open",T_CALC[[#This Row],[Open]],IF(I_SRC="High",T_CALC[[#This Row],[High]],IF(I_SRC="low",T_CALC[[#This Row],[Low]],IF(I_SRC="Volume",T_CALC[[#This Row],[VOLUME]],T_CALC[[#This Row],[Close]])))),"")</f>
        <v>75.209999999999994</v>
      </c>
      <c r="S374" s="4" cm="1">
        <f t="array" aca="1" ref="S374" ca="1">IF(T_CALC[[#This Row],[DAY]]="","",IF(T_CALC[[#This Row],[DAY]]&gt;=I_MA_PER,
ROUND(SUMPRODUCT(OFFSET($Y$4,0,0,I_MA_PER),OFFSET(T_CALC[[#This Row],[Value]],-(I_MA_PER-1),0,I_MA_PER))/C_DEN,2),NA()))</f>
        <v>73.319999999999993</v>
      </c>
      <c r="T374" s="4" t="str">
        <f ca="1">IF(T_CALC[[#This Row],[DAY]]="","",IF(T_CALC[[#This Row],[DAY]]&gt;=I_MA_PER,IF(AND(T_CALC[[#This Row],[Value]]&gt;T_CALC[[#This Row],[WMA]],R373&lt;=S373),"Buy",IF(AND(T_CALC[[#This Row],[Value]]&lt;T_CALC[[#This Row],[WMA]],R373&gt;=S373),"Sell","")),NA()))</f>
        <v/>
      </c>
      <c r="U374" s="4">
        <f ca="1">IFERROR(IF(T_CALC[[#This Row],[Signal]]="Buy",T_CALC[[#This Row],[Value]],-10000),-10000)</f>
        <v>-10000</v>
      </c>
      <c r="V374" s="4">
        <f ca="1">IFERROR(IF(T_CALC[[#This Row],[Signal]]="Sell",T_CALC[[#This Row],[Value]],-10000),-10000)</f>
        <v>-10000</v>
      </c>
    </row>
    <row r="375" spans="3:22" x14ac:dyDescent="0.2">
      <c r="C375" vm="1827">
        <f ca="1"/>
        <v>42992</v>
      </c>
      <c r="D375" vm="1828">
        <f ca="1"/>
        <v>15733914</v>
      </c>
      <c r="E375" vm="1829">
        <f ca="1"/>
        <v>75</v>
      </c>
      <c r="F375" vm="1830">
        <f ca="1"/>
        <v>75.489999999999995</v>
      </c>
      <c r="G375" vm="1831">
        <f ca="1"/>
        <v>74.52</v>
      </c>
      <c r="H375" vm="1786">
        <f ca="1"/>
        <v>74.77</v>
      </c>
      <c r="K375" s="4">
        <f ca="1">IF(ROW(T_CALC[[#This Row],[DAY]])-ROW(T_CALC[[#Headers],[DAY]])&gt;C_N_TRADING_DAYS,"",ROW(T_CALC[[#This Row],[DAY]])-ROW(T_CALC[[#Headers],[DAY]]))</f>
        <v>372</v>
      </c>
      <c r="L375" s="2" cm="1" vm="1827">
        <f t="array" aca="1" ref="L375" ca="1">IFERROR(IF(T_CALC[[#This Row],[DAY]]="","",IF(AND(T_CALC[[#This Row],[DAY]]=C_N_TRADING_DAYS,$L$1&gt;C_MAX_HIST_DT),$L$1,INDEX(_xlfn.ANCHORARRAY($C$3),T_CALC[[#This Row],[DAY]]+1,1))),NA())</f>
        <v>42992</v>
      </c>
      <c r="M375" s="4" cm="1" vm="1829">
        <f t="array" aca="1" ref="M375" ca="1">IFERROR(IF(T_CALC[[#This Row],[DAY]]="","",IF(AND(T_CALC[[#This Row],[DAY]]=C_N_TRADING_DAYS,$L$1&gt;C_MAX_HIST_DT),$M$1,INDEX(_xlfn.ANCHORARRAY($C$3),T_CALC[[#This Row],[DAY]]+1,3))),NA())</f>
        <v>75</v>
      </c>
      <c r="N375" s="4" cm="1" vm="1830">
        <f t="array" aca="1" ref="N375" ca="1">IFERROR(IF(T_CALC[[#This Row],[DAY]]="","",IF(AND(T_CALC[[#This Row],[DAY]]=C_N_TRADING_DAYS,$L$1&gt;C_MAX_HIST_DT),$N$1,INDEX(_xlfn.ANCHORARRAY($C$3),T_CALC[[#This Row],[DAY]]+1,4))),NA())</f>
        <v>75.489999999999995</v>
      </c>
      <c r="O375" s="4" cm="1" vm="1831">
        <f t="array" aca="1" ref="O375" ca="1">IFERROR(IF(T_CALC[[#This Row],[DAY]]="","",IF(AND(T_CALC[[#This Row],[DAY]]=C_N_TRADING_DAYS,$L$1&gt;C_MAX_HIST_DT),$O$1,INDEX(_xlfn.ANCHORARRAY($C$3),T_CALC[[#This Row],[DAY]]+1,5))),NA())</f>
        <v>74.52</v>
      </c>
      <c r="P375" s="4" cm="1" vm="1786">
        <f t="array" aca="1" ref="P375" ca="1">IFERROR(IF(T_CALC[[#This Row],[DAY]]="","",IF(AND(T_CALC[[#This Row],[DAY]]=C_N_TRADING_DAYS,$L$1&gt;C_MAX_HIST_DT),$P$1,INDEX(_xlfn.ANCHORARRAY($C$3),T_CALC[[#This Row],[DAY]]+1,6))),NA())</f>
        <v>74.77</v>
      </c>
      <c r="Q375" s="4" cm="1" vm="1828">
        <f t="array" aca="1" ref="Q375" ca="1">IFERROR(IF(T_CALC[[#This Row],[DAY]]="","",IF(AND(T_CALC[[#This Row],[DAY]]=C_N_TRADING_DAYS,$L$1&gt;C_MAX_HIST_DT),$Q$1,INDEX(_xlfn.ANCHORARRAY($C$3),T_CALC[[#This Row],[DAY]]+1,2))),NA())</f>
        <v>15733914</v>
      </c>
      <c r="R375" s="4" vm="1786">
        <f ca="1">IFERROR(IF(I_SRC="Open",T_CALC[[#This Row],[Open]],IF(I_SRC="High",T_CALC[[#This Row],[High]],IF(I_SRC="low",T_CALC[[#This Row],[Low]],IF(I_SRC="Volume",T_CALC[[#This Row],[VOLUME]],T_CALC[[#This Row],[Close]])))),"")</f>
        <v>74.77</v>
      </c>
      <c r="S375" s="4" cm="1">
        <f t="array" aca="1" ref="S375" ca="1">IF(T_CALC[[#This Row],[DAY]]="","",IF(T_CALC[[#This Row],[DAY]]&gt;=I_MA_PER,
ROUND(SUMPRODUCT(OFFSET($Y$4,0,0,I_MA_PER),OFFSET(T_CALC[[#This Row],[Value]],-(I_MA_PER-1),0,I_MA_PER))/C_DEN,2),NA()))</f>
        <v>73.400000000000006</v>
      </c>
      <c r="T375" s="4" t="str">
        <f ca="1">IF(T_CALC[[#This Row],[DAY]]="","",IF(T_CALC[[#This Row],[DAY]]&gt;=I_MA_PER,IF(AND(T_CALC[[#This Row],[Value]]&gt;T_CALC[[#This Row],[WMA]],R374&lt;=S374),"Buy",IF(AND(T_CALC[[#This Row],[Value]]&lt;T_CALC[[#This Row],[WMA]],R374&gt;=S374),"Sell","")),NA()))</f>
        <v/>
      </c>
      <c r="U375" s="4">
        <f ca="1">IFERROR(IF(T_CALC[[#This Row],[Signal]]="Buy",T_CALC[[#This Row],[Value]],-10000),-10000)</f>
        <v>-10000</v>
      </c>
      <c r="V375" s="4">
        <f ca="1">IFERROR(IF(T_CALC[[#This Row],[Signal]]="Sell",T_CALC[[#This Row],[Value]],-10000),-10000)</f>
        <v>-10000</v>
      </c>
    </row>
    <row r="376" spans="3:22" x14ac:dyDescent="0.2">
      <c r="C376" vm="1832">
        <f ca="1"/>
        <v>42993</v>
      </c>
      <c r="D376" vm="1833">
        <f ca="1"/>
        <v>38578441</v>
      </c>
      <c r="E376" vm="1834">
        <f ca="1"/>
        <v>74.83</v>
      </c>
      <c r="F376" vm="1835">
        <f ca="1"/>
        <v>75.39</v>
      </c>
      <c r="G376" vm="1836">
        <f ca="1"/>
        <v>74.069999999999993</v>
      </c>
      <c r="H376" vm="1837">
        <f ca="1"/>
        <v>75.31</v>
      </c>
      <c r="K376" s="4">
        <f ca="1">IF(ROW(T_CALC[[#This Row],[DAY]])-ROW(T_CALC[[#Headers],[DAY]])&gt;C_N_TRADING_DAYS,"",ROW(T_CALC[[#This Row],[DAY]])-ROW(T_CALC[[#Headers],[DAY]]))</f>
        <v>373</v>
      </c>
      <c r="L376" s="2" cm="1" vm="1832">
        <f t="array" aca="1" ref="L376" ca="1">IFERROR(IF(T_CALC[[#This Row],[DAY]]="","",IF(AND(T_CALC[[#This Row],[DAY]]=C_N_TRADING_DAYS,$L$1&gt;C_MAX_HIST_DT),$L$1,INDEX(_xlfn.ANCHORARRAY($C$3),T_CALC[[#This Row],[DAY]]+1,1))),NA())</f>
        <v>42993</v>
      </c>
      <c r="M376" s="4" cm="1" vm="1834">
        <f t="array" aca="1" ref="M376" ca="1">IFERROR(IF(T_CALC[[#This Row],[DAY]]="","",IF(AND(T_CALC[[#This Row],[DAY]]=C_N_TRADING_DAYS,$L$1&gt;C_MAX_HIST_DT),$M$1,INDEX(_xlfn.ANCHORARRAY($C$3),T_CALC[[#This Row],[DAY]]+1,3))),NA())</f>
        <v>74.83</v>
      </c>
      <c r="N376" s="4" cm="1" vm="1835">
        <f t="array" aca="1" ref="N376" ca="1">IFERROR(IF(T_CALC[[#This Row],[DAY]]="","",IF(AND(T_CALC[[#This Row],[DAY]]=C_N_TRADING_DAYS,$L$1&gt;C_MAX_HIST_DT),$N$1,INDEX(_xlfn.ANCHORARRAY($C$3),T_CALC[[#This Row],[DAY]]+1,4))),NA())</f>
        <v>75.39</v>
      </c>
      <c r="O376" s="4" cm="1" vm="1836">
        <f t="array" aca="1" ref="O376" ca="1">IFERROR(IF(T_CALC[[#This Row],[DAY]]="","",IF(AND(T_CALC[[#This Row],[DAY]]=C_N_TRADING_DAYS,$L$1&gt;C_MAX_HIST_DT),$O$1,INDEX(_xlfn.ANCHORARRAY($C$3),T_CALC[[#This Row],[DAY]]+1,5))),NA())</f>
        <v>74.069999999999993</v>
      </c>
      <c r="P376" s="4" cm="1" vm="1837">
        <f t="array" aca="1" ref="P376" ca="1">IFERROR(IF(T_CALC[[#This Row],[DAY]]="","",IF(AND(T_CALC[[#This Row],[DAY]]=C_N_TRADING_DAYS,$L$1&gt;C_MAX_HIST_DT),$P$1,INDEX(_xlfn.ANCHORARRAY($C$3),T_CALC[[#This Row],[DAY]]+1,6))),NA())</f>
        <v>75.31</v>
      </c>
      <c r="Q376" s="4" cm="1" vm="1833">
        <f t="array" aca="1" ref="Q376" ca="1">IFERROR(IF(T_CALC[[#This Row],[DAY]]="","",IF(AND(T_CALC[[#This Row],[DAY]]=C_N_TRADING_DAYS,$L$1&gt;C_MAX_HIST_DT),$Q$1,INDEX(_xlfn.ANCHORARRAY($C$3),T_CALC[[#This Row],[DAY]]+1,2))),NA())</f>
        <v>38578441</v>
      </c>
      <c r="R376" s="4" vm="1837">
        <f ca="1">IFERROR(IF(I_SRC="Open",T_CALC[[#This Row],[Open]],IF(I_SRC="High",T_CALC[[#This Row],[High]],IF(I_SRC="low",T_CALC[[#This Row],[Low]],IF(I_SRC="Volume",T_CALC[[#This Row],[VOLUME]],T_CALC[[#This Row],[Close]])))),"")</f>
        <v>75.31</v>
      </c>
      <c r="S376" s="4" cm="1">
        <f t="array" aca="1" ref="S376" ca="1">IF(T_CALC[[#This Row],[DAY]]="","",IF(T_CALC[[#This Row],[DAY]]&gt;=I_MA_PER,
ROUND(SUMPRODUCT(OFFSET($Y$4,0,0,I_MA_PER),OFFSET(T_CALC[[#This Row],[Value]],-(I_MA_PER-1),0,I_MA_PER))/C_DEN,2),NA()))</f>
        <v>73.489999999999995</v>
      </c>
      <c r="T376" s="4" t="str">
        <f ca="1">IF(T_CALC[[#This Row],[DAY]]="","",IF(T_CALC[[#This Row],[DAY]]&gt;=I_MA_PER,IF(AND(T_CALC[[#This Row],[Value]]&gt;T_CALC[[#This Row],[WMA]],R375&lt;=S375),"Buy",IF(AND(T_CALC[[#This Row],[Value]]&lt;T_CALC[[#This Row],[WMA]],R375&gt;=S375),"Sell","")),NA()))</f>
        <v/>
      </c>
      <c r="U376" s="4">
        <f ca="1">IFERROR(IF(T_CALC[[#This Row],[Signal]]="Buy",T_CALC[[#This Row],[Value]],-10000),-10000)</f>
        <v>-10000</v>
      </c>
      <c r="V376" s="4">
        <f ca="1">IFERROR(IF(T_CALC[[#This Row],[Signal]]="Sell",T_CALC[[#This Row],[Value]],-10000),-10000)</f>
        <v>-10000</v>
      </c>
    </row>
    <row r="377" spans="3:22" x14ac:dyDescent="0.2">
      <c r="C377" vm="1838">
        <f ca="1"/>
        <v>42996</v>
      </c>
      <c r="D377" vm="1839">
        <f ca="1"/>
        <v>23306959</v>
      </c>
      <c r="E377" vm="1824">
        <f ca="1"/>
        <v>75.23</v>
      </c>
      <c r="F377" vm="1840">
        <f ca="1"/>
        <v>75.97</v>
      </c>
      <c r="G377" vm="1841">
        <f ca="1"/>
        <v>75.040000000000006</v>
      </c>
      <c r="H377" vm="1842">
        <f ca="1"/>
        <v>75.16</v>
      </c>
      <c r="K377" s="4">
        <f ca="1">IF(ROW(T_CALC[[#This Row],[DAY]])-ROW(T_CALC[[#Headers],[DAY]])&gt;C_N_TRADING_DAYS,"",ROW(T_CALC[[#This Row],[DAY]])-ROW(T_CALC[[#Headers],[DAY]]))</f>
        <v>374</v>
      </c>
      <c r="L377" s="2" cm="1" vm="1838">
        <f t="array" aca="1" ref="L377" ca="1">IFERROR(IF(T_CALC[[#This Row],[DAY]]="","",IF(AND(T_CALC[[#This Row],[DAY]]=C_N_TRADING_DAYS,$L$1&gt;C_MAX_HIST_DT),$L$1,INDEX(_xlfn.ANCHORARRAY($C$3),T_CALC[[#This Row],[DAY]]+1,1))),NA())</f>
        <v>42996</v>
      </c>
      <c r="M377" s="4" cm="1" vm="1824">
        <f t="array" aca="1" ref="M377" ca="1">IFERROR(IF(T_CALC[[#This Row],[DAY]]="","",IF(AND(T_CALC[[#This Row],[DAY]]=C_N_TRADING_DAYS,$L$1&gt;C_MAX_HIST_DT),$M$1,INDEX(_xlfn.ANCHORARRAY($C$3),T_CALC[[#This Row],[DAY]]+1,3))),NA())</f>
        <v>75.23</v>
      </c>
      <c r="N377" s="4" cm="1" vm="1840">
        <f t="array" aca="1" ref="N377" ca="1">IFERROR(IF(T_CALC[[#This Row],[DAY]]="","",IF(AND(T_CALC[[#This Row],[DAY]]=C_N_TRADING_DAYS,$L$1&gt;C_MAX_HIST_DT),$N$1,INDEX(_xlfn.ANCHORARRAY($C$3),T_CALC[[#This Row],[DAY]]+1,4))),NA())</f>
        <v>75.97</v>
      </c>
      <c r="O377" s="4" cm="1" vm="1841">
        <f t="array" aca="1" ref="O377" ca="1">IFERROR(IF(T_CALC[[#This Row],[DAY]]="","",IF(AND(T_CALC[[#This Row],[DAY]]=C_N_TRADING_DAYS,$L$1&gt;C_MAX_HIST_DT),$O$1,INDEX(_xlfn.ANCHORARRAY($C$3),T_CALC[[#This Row],[DAY]]+1,5))),NA())</f>
        <v>75.040000000000006</v>
      </c>
      <c r="P377" s="4" cm="1" vm="1842">
        <f t="array" aca="1" ref="P377" ca="1">IFERROR(IF(T_CALC[[#This Row],[DAY]]="","",IF(AND(T_CALC[[#This Row],[DAY]]=C_N_TRADING_DAYS,$L$1&gt;C_MAX_HIST_DT),$P$1,INDEX(_xlfn.ANCHORARRAY($C$3),T_CALC[[#This Row],[DAY]]+1,6))),NA())</f>
        <v>75.16</v>
      </c>
      <c r="Q377" s="4" cm="1" vm="1839">
        <f t="array" aca="1" ref="Q377" ca="1">IFERROR(IF(T_CALC[[#This Row],[DAY]]="","",IF(AND(T_CALC[[#This Row],[DAY]]=C_N_TRADING_DAYS,$L$1&gt;C_MAX_HIST_DT),$Q$1,INDEX(_xlfn.ANCHORARRAY($C$3),T_CALC[[#This Row],[DAY]]+1,2))),NA())</f>
        <v>23306959</v>
      </c>
      <c r="R377" s="4" vm="1842">
        <f ca="1">IFERROR(IF(I_SRC="Open",T_CALC[[#This Row],[Open]],IF(I_SRC="High",T_CALC[[#This Row],[High]],IF(I_SRC="low",T_CALC[[#This Row],[Low]],IF(I_SRC="Volume",T_CALC[[#This Row],[VOLUME]],T_CALC[[#This Row],[Close]])))),"")</f>
        <v>75.16</v>
      </c>
      <c r="S377" s="4" cm="1">
        <f t="array" aca="1" ref="S377" ca="1">IF(T_CALC[[#This Row],[DAY]]="","",IF(T_CALC[[#This Row],[DAY]]&gt;=I_MA_PER,
ROUND(SUMPRODUCT(OFFSET($Y$4,0,0,I_MA_PER),OFFSET(T_CALC[[#This Row],[Value]],-(I_MA_PER-1),0,I_MA_PER))/C_DEN,2),NA()))</f>
        <v>73.569999999999993</v>
      </c>
      <c r="T377" s="4" t="str">
        <f ca="1">IF(T_CALC[[#This Row],[DAY]]="","",IF(T_CALC[[#This Row],[DAY]]&gt;=I_MA_PER,IF(AND(T_CALC[[#This Row],[Value]]&gt;T_CALC[[#This Row],[WMA]],R376&lt;=S376),"Buy",IF(AND(T_CALC[[#This Row],[Value]]&lt;T_CALC[[#This Row],[WMA]],R376&gt;=S376),"Sell","")),NA()))</f>
        <v/>
      </c>
      <c r="U377" s="4">
        <f ca="1">IFERROR(IF(T_CALC[[#This Row],[Signal]]="Buy",T_CALC[[#This Row],[Value]],-10000),-10000)</f>
        <v>-10000</v>
      </c>
      <c r="V377" s="4">
        <f ca="1">IFERROR(IF(T_CALC[[#This Row],[Signal]]="Sell",T_CALC[[#This Row],[Value]],-10000),-10000)</f>
        <v>-10000</v>
      </c>
    </row>
    <row r="378" spans="3:22" x14ac:dyDescent="0.2">
      <c r="C378" vm="1843">
        <f ca="1"/>
        <v>42997</v>
      </c>
      <c r="D378" vm="1844">
        <f ca="1"/>
        <v>16093344</v>
      </c>
      <c r="E378" vm="1826">
        <f ca="1"/>
        <v>75.209999999999994</v>
      </c>
      <c r="F378" vm="1845">
        <f ca="1"/>
        <v>75.709999999999994</v>
      </c>
      <c r="G378" vm="1846">
        <f ca="1"/>
        <v>75.010000000000005</v>
      </c>
      <c r="H378" vm="1847">
        <f ca="1"/>
        <v>75.44</v>
      </c>
      <c r="K378" s="4">
        <f ca="1">IF(ROW(T_CALC[[#This Row],[DAY]])-ROW(T_CALC[[#Headers],[DAY]])&gt;C_N_TRADING_DAYS,"",ROW(T_CALC[[#This Row],[DAY]])-ROW(T_CALC[[#Headers],[DAY]]))</f>
        <v>375</v>
      </c>
      <c r="L378" s="2" cm="1" vm="1843">
        <f t="array" aca="1" ref="L378" ca="1">IFERROR(IF(T_CALC[[#This Row],[DAY]]="","",IF(AND(T_CALC[[#This Row],[DAY]]=C_N_TRADING_DAYS,$L$1&gt;C_MAX_HIST_DT),$L$1,INDEX(_xlfn.ANCHORARRAY($C$3),T_CALC[[#This Row],[DAY]]+1,1))),NA())</f>
        <v>42997</v>
      </c>
      <c r="M378" s="4" cm="1" vm="1826">
        <f t="array" aca="1" ref="M378" ca="1">IFERROR(IF(T_CALC[[#This Row],[DAY]]="","",IF(AND(T_CALC[[#This Row],[DAY]]=C_N_TRADING_DAYS,$L$1&gt;C_MAX_HIST_DT),$M$1,INDEX(_xlfn.ANCHORARRAY($C$3),T_CALC[[#This Row],[DAY]]+1,3))),NA())</f>
        <v>75.209999999999994</v>
      </c>
      <c r="N378" s="4" cm="1" vm="1845">
        <f t="array" aca="1" ref="N378" ca="1">IFERROR(IF(T_CALC[[#This Row],[DAY]]="","",IF(AND(T_CALC[[#This Row],[DAY]]=C_N_TRADING_DAYS,$L$1&gt;C_MAX_HIST_DT),$N$1,INDEX(_xlfn.ANCHORARRAY($C$3),T_CALC[[#This Row],[DAY]]+1,4))),NA())</f>
        <v>75.709999999999994</v>
      </c>
      <c r="O378" s="4" cm="1" vm="1846">
        <f t="array" aca="1" ref="O378" ca="1">IFERROR(IF(T_CALC[[#This Row],[DAY]]="","",IF(AND(T_CALC[[#This Row],[DAY]]=C_N_TRADING_DAYS,$L$1&gt;C_MAX_HIST_DT),$O$1,INDEX(_xlfn.ANCHORARRAY($C$3),T_CALC[[#This Row],[DAY]]+1,5))),NA())</f>
        <v>75.010000000000005</v>
      </c>
      <c r="P378" s="4" cm="1" vm="1847">
        <f t="array" aca="1" ref="P378" ca="1">IFERROR(IF(T_CALC[[#This Row],[DAY]]="","",IF(AND(T_CALC[[#This Row],[DAY]]=C_N_TRADING_DAYS,$L$1&gt;C_MAX_HIST_DT),$P$1,INDEX(_xlfn.ANCHORARRAY($C$3),T_CALC[[#This Row],[DAY]]+1,6))),NA())</f>
        <v>75.44</v>
      </c>
      <c r="Q378" s="4" cm="1" vm="1844">
        <f t="array" aca="1" ref="Q378" ca="1">IFERROR(IF(T_CALC[[#This Row],[DAY]]="","",IF(AND(T_CALC[[#This Row],[DAY]]=C_N_TRADING_DAYS,$L$1&gt;C_MAX_HIST_DT),$Q$1,INDEX(_xlfn.ANCHORARRAY($C$3),T_CALC[[#This Row],[DAY]]+1,2))),NA())</f>
        <v>16093344</v>
      </c>
      <c r="R378" s="4" vm="1847">
        <f ca="1">IFERROR(IF(I_SRC="Open",T_CALC[[#This Row],[Open]],IF(I_SRC="High",T_CALC[[#This Row],[High]],IF(I_SRC="low",T_CALC[[#This Row],[Low]],IF(I_SRC="Volume",T_CALC[[#This Row],[VOLUME]],T_CALC[[#This Row],[Close]])))),"")</f>
        <v>75.44</v>
      </c>
      <c r="S378" s="4" cm="1">
        <f t="array" aca="1" ref="S378" ca="1">IF(T_CALC[[#This Row],[DAY]]="","",IF(T_CALC[[#This Row],[DAY]]&gt;=I_MA_PER,
ROUND(SUMPRODUCT(OFFSET($Y$4,0,0,I_MA_PER),OFFSET(T_CALC[[#This Row],[Value]],-(I_MA_PER-1),0,I_MA_PER))/C_DEN,2),NA()))</f>
        <v>73.66</v>
      </c>
      <c r="T378" s="4" t="str">
        <f ca="1">IF(T_CALC[[#This Row],[DAY]]="","",IF(T_CALC[[#This Row],[DAY]]&gt;=I_MA_PER,IF(AND(T_CALC[[#This Row],[Value]]&gt;T_CALC[[#This Row],[WMA]],R377&lt;=S377),"Buy",IF(AND(T_CALC[[#This Row],[Value]]&lt;T_CALC[[#This Row],[WMA]],R377&gt;=S377),"Sell","")),NA()))</f>
        <v/>
      </c>
      <c r="U378" s="4">
        <f ca="1">IFERROR(IF(T_CALC[[#This Row],[Signal]]="Buy",T_CALC[[#This Row],[Value]],-10000),-10000)</f>
        <v>-10000</v>
      </c>
      <c r="V378" s="4">
        <f ca="1">IFERROR(IF(T_CALC[[#This Row],[Signal]]="Sell",T_CALC[[#This Row],[Value]],-10000),-10000)</f>
        <v>-10000</v>
      </c>
    </row>
    <row r="379" spans="3:22" x14ac:dyDescent="0.2">
      <c r="C379" vm="1848">
        <f ca="1"/>
        <v>42998</v>
      </c>
      <c r="D379" vm="1849">
        <f ca="1"/>
        <v>21587878</v>
      </c>
      <c r="E379" vm="1850">
        <f ca="1"/>
        <v>75.349999999999994</v>
      </c>
      <c r="F379" vm="1851">
        <f ca="1"/>
        <v>75.55</v>
      </c>
      <c r="G379" vm="1657">
        <f ca="1"/>
        <v>74.31</v>
      </c>
      <c r="H379" vm="1852">
        <f ca="1"/>
        <v>74.94</v>
      </c>
      <c r="K379" s="4">
        <f ca="1">IF(ROW(T_CALC[[#This Row],[DAY]])-ROW(T_CALC[[#Headers],[DAY]])&gt;C_N_TRADING_DAYS,"",ROW(T_CALC[[#This Row],[DAY]])-ROW(T_CALC[[#Headers],[DAY]]))</f>
        <v>376</v>
      </c>
      <c r="L379" s="2" cm="1" vm="1848">
        <f t="array" aca="1" ref="L379" ca="1">IFERROR(IF(T_CALC[[#This Row],[DAY]]="","",IF(AND(T_CALC[[#This Row],[DAY]]=C_N_TRADING_DAYS,$L$1&gt;C_MAX_HIST_DT),$L$1,INDEX(_xlfn.ANCHORARRAY($C$3),T_CALC[[#This Row],[DAY]]+1,1))),NA())</f>
        <v>42998</v>
      </c>
      <c r="M379" s="4" cm="1" vm="1850">
        <f t="array" aca="1" ref="M379" ca="1">IFERROR(IF(T_CALC[[#This Row],[DAY]]="","",IF(AND(T_CALC[[#This Row],[DAY]]=C_N_TRADING_DAYS,$L$1&gt;C_MAX_HIST_DT),$M$1,INDEX(_xlfn.ANCHORARRAY($C$3),T_CALC[[#This Row],[DAY]]+1,3))),NA())</f>
        <v>75.349999999999994</v>
      </c>
      <c r="N379" s="4" cm="1" vm="1851">
        <f t="array" aca="1" ref="N379" ca="1">IFERROR(IF(T_CALC[[#This Row],[DAY]]="","",IF(AND(T_CALC[[#This Row],[DAY]]=C_N_TRADING_DAYS,$L$1&gt;C_MAX_HIST_DT),$N$1,INDEX(_xlfn.ANCHORARRAY($C$3),T_CALC[[#This Row],[DAY]]+1,4))),NA())</f>
        <v>75.55</v>
      </c>
      <c r="O379" s="4" cm="1" vm="1657">
        <f t="array" aca="1" ref="O379" ca="1">IFERROR(IF(T_CALC[[#This Row],[DAY]]="","",IF(AND(T_CALC[[#This Row],[DAY]]=C_N_TRADING_DAYS,$L$1&gt;C_MAX_HIST_DT),$O$1,INDEX(_xlfn.ANCHORARRAY($C$3),T_CALC[[#This Row],[DAY]]+1,5))),NA())</f>
        <v>74.31</v>
      </c>
      <c r="P379" s="4" cm="1" vm="1852">
        <f t="array" aca="1" ref="P379" ca="1">IFERROR(IF(T_CALC[[#This Row],[DAY]]="","",IF(AND(T_CALC[[#This Row],[DAY]]=C_N_TRADING_DAYS,$L$1&gt;C_MAX_HIST_DT),$P$1,INDEX(_xlfn.ANCHORARRAY($C$3),T_CALC[[#This Row],[DAY]]+1,6))),NA())</f>
        <v>74.94</v>
      </c>
      <c r="Q379" s="4" cm="1" vm="1849">
        <f t="array" aca="1" ref="Q379" ca="1">IFERROR(IF(T_CALC[[#This Row],[DAY]]="","",IF(AND(T_CALC[[#This Row],[DAY]]=C_N_TRADING_DAYS,$L$1&gt;C_MAX_HIST_DT),$Q$1,INDEX(_xlfn.ANCHORARRAY($C$3),T_CALC[[#This Row],[DAY]]+1,2))),NA())</f>
        <v>21587878</v>
      </c>
      <c r="R379" s="4" vm="1852">
        <f ca="1">IFERROR(IF(I_SRC="Open",T_CALC[[#This Row],[Open]],IF(I_SRC="High",T_CALC[[#This Row],[High]],IF(I_SRC="low",T_CALC[[#This Row],[Low]],IF(I_SRC="Volume",T_CALC[[#This Row],[VOLUME]],T_CALC[[#This Row],[Close]])))),"")</f>
        <v>74.94</v>
      </c>
      <c r="S379" s="4" cm="1">
        <f t="array" aca="1" ref="S379" ca="1">IF(T_CALC[[#This Row],[DAY]]="","",IF(T_CALC[[#This Row],[DAY]]&gt;=I_MA_PER,
ROUND(SUMPRODUCT(OFFSET($Y$4,0,0,I_MA_PER),OFFSET(T_CALC[[#This Row],[Value]],-(I_MA_PER-1),0,I_MA_PER))/C_DEN,2),NA()))</f>
        <v>73.72</v>
      </c>
      <c r="T379" s="4" t="str">
        <f ca="1">IF(T_CALC[[#This Row],[DAY]]="","",IF(T_CALC[[#This Row],[DAY]]&gt;=I_MA_PER,IF(AND(T_CALC[[#This Row],[Value]]&gt;T_CALC[[#This Row],[WMA]],R378&lt;=S378),"Buy",IF(AND(T_CALC[[#This Row],[Value]]&lt;T_CALC[[#This Row],[WMA]],R378&gt;=S378),"Sell","")),NA()))</f>
        <v/>
      </c>
      <c r="U379" s="4">
        <f ca="1">IFERROR(IF(T_CALC[[#This Row],[Signal]]="Buy",T_CALC[[#This Row],[Value]],-10000),-10000)</f>
        <v>-10000</v>
      </c>
      <c r="V379" s="4">
        <f ca="1">IFERROR(IF(T_CALC[[#This Row],[Signal]]="Sell",T_CALC[[#This Row],[Value]],-10000),-10000)</f>
        <v>-10000</v>
      </c>
    </row>
    <row r="380" spans="3:22" x14ac:dyDescent="0.2">
      <c r="C380" vm="1853">
        <f ca="1"/>
        <v>42999</v>
      </c>
      <c r="D380" vm="1854">
        <f ca="1"/>
        <v>19186140</v>
      </c>
      <c r="E380" vm="1855">
        <f ca="1"/>
        <v>75.11</v>
      </c>
      <c r="F380" vm="1818">
        <f ca="1"/>
        <v>75.239999999999995</v>
      </c>
      <c r="G380" vm="1856">
        <f ca="1"/>
        <v>74.11</v>
      </c>
      <c r="H380" vm="1857">
        <f ca="1"/>
        <v>74.209999999999994</v>
      </c>
      <c r="K380" s="4">
        <f ca="1">IF(ROW(T_CALC[[#This Row],[DAY]])-ROW(T_CALC[[#Headers],[DAY]])&gt;C_N_TRADING_DAYS,"",ROW(T_CALC[[#This Row],[DAY]])-ROW(T_CALC[[#Headers],[DAY]]))</f>
        <v>377</v>
      </c>
      <c r="L380" s="2" cm="1" vm="1853">
        <f t="array" aca="1" ref="L380" ca="1">IFERROR(IF(T_CALC[[#This Row],[DAY]]="","",IF(AND(T_CALC[[#This Row],[DAY]]=C_N_TRADING_DAYS,$L$1&gt;C_MAX_HIST_DT),$L$1,INDEX(_xlfn.ANCHORARRAY($C$3),T_CALC[[#This Row],[DAY]]+1,1))),NA())</f>
        <v>42999</v>
      </c>
      <c r="M380" s="4" cm="1" vm="1855">
        <f t="array" aca="1" ref="M380" ca="1">IFERROR(IF(T_CALC[[#This Row],[DAY]]="","",IF(AND(T_CALC[[#This Row],[DAY]]=C_N_TRADING_DAYS,$L$1&gt;C_MAX_HIST_DT),$M$1,INDEX(_xlfn.ANCHORARRAY($C$3),T_CALC[[#This Row],[DAY]]+1,3))),NA())</f>
        <v>75.11</v>
      </c>
      <c r="N380" s="4" cm="1" vm="1818">
        <f t="array" aca="1" ref="N380" ca="1">IFERROR(IF(T_CALC[[#This Row],[DAY]]="","",IF(AND(T_CALC[[#This Row],[DAY]]=C_N_TRADING_DAYS,$L$1&gt;C_MAX_HIST_DT),$N$1,INDEX(_xlfn.ANCHORARRAY($C$3),T_CALC[[#This Row],[DAY]]+1,4))),NA())</f>
        <v>75.239999999999995</v>
      </c>
      <c r="O380" s="4" cm="1" vm="1856">
        <f t="array" aca="1" ref="O380" ca="1">IFERROR(IF(T_CALC[[#This Row],[DAY]]="","",IF(AND(T_CALC[[#This Row],[DAY]]=C_N_TRADING_DAYS,$L$1&gt;C_MAX_HIST_DT),$O$1,INDEX(_xlfn.ANCHORARRAY($C$3),T_CALC[[#This Row],[DAY]]+1,5))),NA())</f>
        <v>74.11</v>
      </c>
      <c r="P380" s="4" cm="1" vm="1857">
        <f t="array" aca="1" ref="P380" ca="1">IFERROR(IF(T_CALC[[#This Row],[DAY]]="","",IF(AND(T_CALC[[#This Row],[DAY]]=C_N_TRADING_DAYS,$L$1&gt;C_MAX_HIST_DT),$P$1,INDEX(_xlfn.ANCHORARRAY($C$3),T_CALC[[#This Row],[DAY]]+1,6))),NA())</f>
        <v>74.209999999999994</v>
      </c>
      <c r="Q380" s="4" cm="1" vm="1854">
        <f t="array" aca="1" ref="Q380" ca="1">IFERROR(IF(T_CALC[[#This Row],[DAY]]="","",IF(AND(T_CALC[[#This Row],[DAY]]=C_N_TRADING_DAYS,$L$1&gt;C_MAX_HIST_DT),$Q$1,INDEX(_xlfn.ANCHORARRAY($C$3),T_CALC[[#This Row],[DAY]]+1,2))),NA())</f>
        <v>19186140</v>
      </c>
      <c r="R380" s="4" vm="1857">
        <f ca="1">IFERROR(IF(I_SRC="Open",T_CALC[[#This Row],[Open]],IF(I_SRC="High",T_CALC[[#This Row],[High]],IF(I_SRC="low",T_CALC[[#This Row],[Low]],IF(I_SRC="Volume",T_CALC[[#This Row],[VOLUME]],T_CALC[[#This Row],[Close]])))),"")</f>
        <v>74.209999999999994</v>
      </c>
      <c r="S380" s="4" cm="1">
        <f t="array" aca="1" ref="S380" ca="1">IF(T_CALC[[#This Row],[DAY]]="","",IF(T_CALC[[#This Row],[DAY]]&gt;=I_MA_PER,
ROUND(SUMPRODUCT(OFFSET($Y$4,0,0,I_MA_PER),OFFSET(T_CALC[[#This Row],[Value]],-(I_MA_PER-1),0,I_MA_PER))/C_DEN,2),NA()))</f>
        <v>73.760000000000005</v>
      </c>
      <c r="T380" s="4" t="str">
        <f ca="1">IF(T_CALC[[#This Row],[DAY]]="","",IF(T_CALC[[#This Row],[DAY]]&gt;=I_MA_PER,IF(AND(T_CALC[[#This Row],[Value]]&gt;T_CALC[[#This Row],[WMA]],R379&lt;=S379),"Buy",IF(AND(T_CALC[[#This Row],[Value]]&lt;T_CALC[[#This Row],[WMA]],R379&gt;=S379),"Sell","")),NA()))</f>
        <v/>
      </c>
      <c r="U380" s="4">
        <f ca="1">IFERROR(IF(T_CALC[[#This Row],[Signal]]="Buy",T_CALC[[#This Row],[Value]],-10000),-10000)</f>
        <v>-10000</v>
      </c>
      <c r="V380" s="4">
        <f ca="1">IFERROR(IF(T_CALC[[#This Row],[Signal]]="Sell",T_CALC[[#This Row],[Value]],-10000),-10000)</f>
        <v>-10000</v>
      </c>
    </row>
    <row r="381" spans="3:22" x14ac:dyDescent="0.2">
      <c r="C381" vm="1858">
        <f ca="1"/>
        <v>43000</v>
      </c>
      <c r="D381" vm="1859">
        <f ca="1"/>
        <v>14111365</v>
      </c>
      <c r="E381" vm="1860">
        <f ca="1"/>
        <v>73.989999999999995</v>
      </c>
      <c r="F381" vm="1861">
        <f ca="1"/>
        <v>74.510000000000005</v>
      </c>
      <c r="G381" vm="1862">
        <f ca="1"/>
        <v>73.849999999999994</v>
      </c>
      <c r="H381" vm="1863">
        <f ca="1"/>
        <v>74.41</v>
      </c>
      <c r="K381" s="4">
        <f ca="1">IF(ROW(T_CALC[[#This Row],[DAY]])-ROW(T_CALC[[#Headers],[DAY]])&gt;C_N_TRADING_DAYS,"",ROW(T_CALC[[#This Row],[DAY]])-ROW(T_CALC[[#Headers],[DAY]]))</f>
        <v>378</v>
      </c>
      <c r="L381" s="2" cm="1" vm="1858">
        <f t="array" aca="1" ref="L381" ca="1">IFERROR(IF(T_CALC[[#This Row],[DAY]]="","",IF(AND(T_CALC[[#This Row],[DAY]]=C_N_TRADING_DAYS,$L$1&gt;C_MAX_HIST_DT),$L$1,INDEX(_xlfn.ANCHORARRAY($C$3),T_CALC[[#This Row],[DAY]]+1,1))),NA())</f>
        <v>43000</v>
      </c>
      <c r="M381" s="4" cm="1" vm="1860">
        <f t="array" aca="1" ref="M381" ca="1">IFERROR(IF(T_CALC[[#This Row],[DAY]]="","",IF(AND(T_CALC[[#This Row],[DAY]]=C_N_TRADING_DAYS,$L$1&gt;C_MAX_HIST_DT),$M$1,INDEX(_xlfn.ANCHORARRAY($C$3),T_CALC[[#This Row],[DAY]]+1,3))),NA())</f>
        <v>73.989999999999995</v>
      </c>
      <c r="N381" s="4" cm="1" vm="1861">
        <f t="array" aca="1" ref="N381" ca="1">IFERROR(IF(T_CALC[[#This Row],[DAY]]="","",IF(AND(T_CALC[[#This Row],[DAY]]=C_N_TRADING_DAYS,$L$1&gt;C_MAX_HIST_DT),$N$1,INDEX(_xlfn.ANCHORARRAY($C$3),T_CALC[[#This Row],[DAY]]+1,4))),NA())</f>
        <v>74.510000000000005</v>
      </c>
      <c r="O381" s="4" cm="1" vm="1862">
        <f t="array" aca="1" ref="O381" ca="1">IFERROR(IF(T_CALC[[#This Row],[DAY]]="","",IF(AND(T_CALC[[#This Row],[DAY]]=C_N_TRADING_DAYS,$L$1&gt;C_MAX_HIST_DT),$O$1,INDEX(_xlfn.ANCHORARRAY($C$3),T_CALC[[#This Row],[DAY]]+1,5))),NA())</f>
        <v>73.849999999999994</v>
      </c>
      <c r="P381" s="4" cm="1" vm="1863">
        <f t="array" aca="1" ref="P381" ca="1">IFERROR(IF(T_CALC[[#This Row],[DAY]]="","",IF(AND(T_CALC[[#This Row],[DAY]]=C_N_TRADING_DAYS,$L$1&gt;C_MAX_HIST_DT),$P$1,INDEX(_xlfn.ANCHORARRAY($C$3),T_CALC[[#This Row],[DAY]]+1,6))),NA())</f>
        <v>74.41</v>
      </c>
      <c r="Q381" s="4" cm="1" vm="1859">
        <f t="array" aca="1" ref="Q381" ca="1">IFERROR(IF(T_CALC[[#This Row],[DAY]]="","",IF(AND(T_CALC[[#This Row],[DAY]]=C_N_TRADING_DAYS,$L$1&gt;C_MAX_HIST_DT),$Q$1,INDEX(_xlfn.ANCHORARRAY($C$3),T_CALC[[#This Row],[DAY]]+1,2))),NA())</f>
        <v>14111365</v>
      </c>
      <c r="R381" s="4" vm="1863">
        <f ca="1">IFERROR(IF(I_SRC="Open",T_CALC[[#This Row],[Open]],IF(I_SRC="High",T_CALC[[#This Row],[High]],IF(I_SRC="low",T_CALC[[#This Row],[Low]],IF(I_SRC="Volume",T_CALC[[#This Row],[VOLUME]],T_CALC[[#This Row],[Close]])))),"")</f>
        <v>74.41</v>
      </c>
      <c r="S381" s="4" cm="1">
        <f t="array" aca="1" ref="S381" ca="1">IF(T_CALC[[#This Row],[DAY]]="","",IF(T_CALC[[#This Row],[DAY]]&gt;=I_MA_PER,
ROUND(SUMPRODUCT(OFFSET($Y$4,0,0,I_MA_PER),OFFSET(T_CALC[[#This Row],[Value]],-(I_MA_PER-1),0,I_MA_PER))/C_DEN,2),NA()))</f>
        <v>73.790000000000006</v>
      </c>
      <c r="T381" s="4" t="str">
        <f ca="1">IF(T_CALC[[#This Row],[DAY]]="","",IF(T_CALC[[#This Row],[DAY]]&gt;=I_MA_PER,IF(AND(T_CALC[[#This Row],[Value]]&gt;T_CALC[[#This Row],[WMA]],R380&lt;=S380),"Buy",IF(AND(T_CALC[[#This Row],[Value]]&lt;T_CALC[[#This Row],[WMA]],R380&gt;=S380),"Sell","")),NA()))</f>
        <v/>
      </c>
      <c r="U381" s="4">
        <f ca="1">IFERROR(IF(T_CALC[[#This Row],[Signal]]="Buy",T_CALC[[#This Row],[Value]],-10000),-10000)</f>
        <v>-10000</v>
      </c>
      <c r="V381" s="4">
        <f ca="1">IFERROR(IF(T_CALC[[#This Row],[Signal]]="Sell",T_CALC[[#This Row],[Value]],-10000),-10000)</f>
        <v>-10000</v>
      </c>
    </row>
    <row r="382" spans="3:22" x14ac:dyDescent="0.2">
      <c r="C382" vm="1864">
        <f ca="1"/>
        <v>43003</v>
      </c>
      <c r="D382" vm="1865">
        <f ca="1"/>
        <v>24149163</v>
      </c>
      <c r="E382" vm="1866">
        <f ca="1"/>
        <v>74.09</v>
      </c>
      <c r="F382" vm="1867">
        <f ca="1"/>
        <v>74.25</v>
      </c>
      <c r="G382" vm="1868">
        <f ca="1"/>
        <v>72.92</v>
      </c>
      <c r="H382" vm="1869">
        <f ca="1"/>
        <v>73.260000000000005</v>
      </c>
      <c r="K382" s="4">
        <f ca="1">IF(ROW(T_CALC[[#This Row],[DAY]])-ROW(T_CALC[[#Headers],[DAY]])&gt;C_N_TRADING_DAYS,"",ROW(T_CALC[[#This Row],[DAY]])-ROW(T_CALC[[#Headers],[DAY]]))</f>
        <v>379</v>
      </c>
      <c r="L382" s="2" cm="1" vm="1864">
        <f t="array" aca="1" ref="L382" ca="1">IFERROR(IF(T_CALC[[#This Row],[DAY]]="","",IF(AND(T_CALC[[#This Row],[DAY]]=C_N_TRADING_DAYS,$L$1&gt;C_MAX_HIST_DT),$L$1,INDEX(_xlfn.ANCHORARRAY($C$3),T_CALC[[#This Row],[DAY]]+1,1))),NA())</f>
        <v>43003</v>
      </c>
      <c r="M382" s="4" cm="1" vm="1866">
        <f t="array" aca="1" ref="M382" ca="1">IFERROR(IF(T_CALC[[#This Row],[DAY]]="","",IF(AND(T_CALC[[#This Row],[DAY]]=C_N_TRADING_DAYS,$L$1&gt;C_MAX_HIST_DT),$M$1,INDEX(_xlfn.ANCHORARRAY($C$3),T_CALC[[#This Row],[DAY]]+1,3))),NA())</f>
        <v>74.09</v>
      </c>
      <c r="N382" s="4" cm="1" vm="1867">
        <f t="array" aca="1" ref="N382" ca="1">IFERROR(IF(T_CALC[[#This Row],[DAY]]="","",IF(AND(T_CALC[[#This Row],[DAY]]=C_N_TRADING_DAYS,$L$1&gt;C_MAX_HIST_DT),$N$1,INDEX(_xlfn.ANCHORARRAY($C$3),T_CALC[[#This Row],[DAY]]+1,4))),NA())</f>
        <v>74.25</v>
      </c>
      <c r="O382" s="4" cm="1" vm="1868">
        <f t="array" aca="1" ref="O382" ca="1">IFERROR(IF(T_CALC[[#This Row],[DAY]]="","",IF(AND(T_CALC[[#This Row],[DAY]]=C_N_TRADING_DAYS,$L$1&gt;C_MAX_HIST_DT),$O$1,INDEX(_xlfn.ANCHORARRAY($C$3),T_CALC[[#This Row],[DAY]]+1,5))),NA())</f>
        <v>72.92</v>
      </c>
      <c r="P382" s="4" cm="1" vm="1869">
        <f t="array" aca="1" ref="P382" ca="1">IFERROR(IF(T_CALC[[#This Row],[DAY]]="","",IF(AND(T_CALC[[#This Row],[DAY]]=C_N_TRADING_DAYS,$L$1&gt;C_MAX_HIST_DT),$P$1,INDEX(_xlfn.ANCHORARRAY($C$3),T_CALC[[#This Row],[DAY]]+1,6))),NA())</f>
        <v>73.260000000000005</v>
      </c>
      <c r="Q382" s="4" cm="1" vm="1865">
        <f t="array" aca="1" ref="Q382" ca="1">IFERROR(IF(T_CALC[[#This Row],[DAY]]="","",IF(AND(T_CALC[[#This Row],[DAY]]=C_N_TRADING_DAYS,$L$1&gt;C_MAX_HIST_DT),$Q$1,INDEX(_xlfn.ANCHORARRAY($C$3),T_CALC[[#This Row],[DAY]]+1,2))),NA())</f>
        <v>24149163</v>
      </c>
      <c r="R382" s="4" vm="1869">
        <f ca="1">IFERROR(IF(I_SRC="Open",T_CALC[[#This Row],[Open]],IF(I_SRC="High",T_CALC[[#This Row],[High]],IF(I_SRC="low",T_CALC[[#This Row],[Low]],IF(I_SRC="Volume",T_CALC[[#This Row],[VOLUME]],T_CALC[[#This Row],[Close]])))),"")</f>
        <v>73.260000000000005</v>
      </c>
      <c r="S382" s="4" cm="1">
        <f t="array" aca="1" ref="S382" ca="1">IF(T_CALC[[#This Row],[DAY]]="","",IF(T_CALC[[#This Row],[DAY]]&gt;=I_MA_PER,
ROUND(SUMPRODUCT(OFFSET($Y$4,0,0,I_MA_PER),OFFSET(T_CALC[[#This Row],[Value]],-(I_MA_PER-1),0,I_MA_PER))/C_DEN,2),NA()))</f>
        <v>73.790000000000006</v>
      </c>
      <c r="T382" s="4" t="str">
        <f ca="1">IF(T_CALC[[#This Row],[DAY]]="","",IF(T_CALC[[#This Row],[DAY]]&gt;=I_MA_PER,IF(AND(T_CALC[[#This Row],[Value]]&gt;T_CALC[[#This Row],[WMA]],R381&lt;=S381),"Buy",IF(AND(T_CALC[[#This Row],[Value]]&lt;T_CALC[[#This Row],[WMA]],R381&gt;=S381),"Sell","")),NA()))</f>
        <v>Sell</v>
      </c>
      <c r="U382" s="4">
        <f ca="1">IFERROR(IF(T_CALC[[#This Row],[Signal]]="Buy",T_CALC[[#This Row],[Value]],-10000),-10000)</f>
        <v>-10000</v>
      </c>
      <c r="V382" s="4" vm="1869">
        <f ca="1">IFERROR(IF(T_CALC[[#This Row],[Signal]]="Sell",T_CALC[[#This Row],[Value]],-10000),-10000)</f>
        <v>73.260000000000005</v>
      </c>
    </row>
    <row r="383" spans="3:22" x14ac:dyDescent="0.2">
      <c r="C383" vm="1870">
        <f ca="1"/>
        <v>43004</v>
      </c>
      <c r="D383" vm="1871">
        <f ca="1"/>
        <v>18019577</v>
      </c>
      <c r="E383" vm="1872">
        <f ca="1"/>
        <v>73.67</v>
      </c>
      <c r="F383" vm="1663">
        <f ca="1"/>
        <v>73.81</v>
      </c>
      <c r="G383" vm="1873">
        <f ca="1"/>
        <v>72.989999999999995</v>
      </c>
      <c r="H383" vm="1869">
        <f ca="1"/>
        <v>73.260000000000005</v>
      </c>
      <c r="K383" s="4">
        <f ca="1">IF(ROW(T_CALC[[#This Row],[DAY]])-ROW(T_CALC[[#Headers],[DAY]])&gt;C_N_TRADING_DAYS,"",ROW(T_CALC[[#This Row],[DAY]])-ROW(T_CALC[[#Headers],[DAY]]))</f>
        <v>380</v>
      </c>
      <c r="L383" s="2" cm="1" vm="1870">
        <f t="array" aca="1" ref="L383" ca="1">IFERROR(IF(T_CALC[[#This Row],[DAY]]="","",IF(AND(T_CALC[[#This Row],[DAY]]=C_N_TRADING_DAYS,$L$1&gt;C_MAX_HIST_DT),$L$1,INDEX(_xlfn.ANCHORARRAY($C$3),T_CALC[[#This Row],[DAY]]+1,1))),NA())</f>
        <v>43004</v>
      </c>
      <c r="M383" s="4" cm="1" vm="1872">
        <f t="array" aca="1" ref="M383" ca="1">IFERROR(IF(T_CALC[[#This Row],[DAY]]="","",IF(AND(T_CALC[[#This Row],[DAY]]=C_N_TRADING_DAYS,$L$1&gt;C_MAX_HIST_DT),$M$1,INDEX(_xlfn.ANCHORARRAY($C$3),T_CALC[[#This Row],[DAY]]+1,3))),NA())</f>
        <v>73.67</v>
      </c>
      <c r="N383" s="4" cm="1" vm="1663">
        <f t="array" aca="1" ref="N383" ca="1">IFERROR(IF(T_CALC[[#This Row],[DAY]]="","",IF(AND(T_CALC[[#This Row],[DAY]]=C_N_TRADING_DAYS,$L$1&gt;C_MAX_HIST_DT),$N$1,INDEX(_xlfn.ANCHORARRAY($C$3),T_CALC[[#This Row],[DAY]]+1,4))),NA())</f>
        <v>73.81</v>
      </c>
      <c r="O383" s="4" cm="1" vm="1873">
        <f t="array" aca="1" ref="O383" ca="1">IFERROR(IF(T_CALC[[#This Row],[DAY]]="","",IF(AND(T_CALC[[#This Row],[DAY]]=C_N_TRADING_DAYS,$L$1&gt;C_MAX_HIST_DT),$O$1,INDEX(_xlfn.ANCHORARRAY($C$3),T_CALC[[#This Row],[DAY]]+1,5))),NA())</f>
        <v>72.989999999999995</v>
      </c>
      <c r="P383" s="4" cm="1" vm="1869">
        <f t="array" aca="1" ref="P383" ca="1">IFERROR(IF(T_CALC[[#This Row],[DAY]]="","",IF(AND(T_CALC[[#This Row],[DAY]]=C_N_TRADING_DAYS,$L$1&gt;C_MAX_HIST_DT),$P$1,INDEX(_xlfn.ANCHORARRAY($C$3),T_CALC[[#This Row],[DAY]]+1,6))),NA())</f>
        <v>73.260000000000005</v>
      </c>
      <c r="Q383" s="4" cm="1" vm="1871">
        <f t="array" aca="1" ref="Q383" ca="1">IFERROR(IF(T_CALC[[#This Row],[DAY]]="","",IF(AND(T_CALC[[#This Row],[DAY]]=C_N_TRADING_DAYS,$L$1&gt;C_MAX_HIST_DT),$Q$1,INDEX(_xlfn.ANCHORARRAY($C$3),T_CALC[[#This Row],[DAY]]+1,2))),NA())</f>
        <v>18019577</v>
      </c>
      <c r="R383" s="4" vm="1869">
        <f ca="1">IFERROR(IF(I_SRC="Open",T_CALC[[#This Row],[Open]],IF(I_SRC="High",T_CALC[[#This Row],[High]],IF(I_SRC="low",T_CALC[[#This Row],[Low]],IF(I_SRC="Volume",T_CALC[[#This Row],[VOLUME]],T_CALC[[#This Row],[Close]])))),"")</f>
        <v>73.260000000000005</v>
      </c>
      <c r="S383" s="4" cm="1">
        <f t="array" aca="1" ref="S383" ca="1">IF(T_CALC[[#This Row],[DAY]]="","",IF(T_CALC[[#This Row],[DAY]]&gt;=I_MA_PER,
ROUND(SUMPRODUCT(OFFSET($Y$4,0,0,I_MA_PER),OFFSET(T_CALC[[#This Row],[Value]],-(I_MA_PER-1),0,I_MA_PER))/C_DEN,2),NA()))</f>
        <v>73.78</v>
      </c>
      <c r="T383" s="4" t="str">
        <f ca="1">IF(T_CALC[[#This Row],[DAY]]="","",IF(T_CALC[[#This Row],[DAY]]&gt;=I_MA_PER,IF(AND(T_CALC[[#This Row],[Value]]&gt;T_CALC[[#This Row],[WMA]],R382&lt;=S382),"Buy",IF(AND(T_CALC[[#This Row],[Value]]&lt;T_CALC[[#This Row],[WMA]],R382&gt;=S382),"Sell","")),NA()))</f>
        <v/>
      </c>
      <c r="U383" s="4">
        <f ca="1">IFERROR(IF(T_CALC[[#This Row],[Signal]]="Buy",T_CALC[[#This Row],[Value]],-10000),-10000)</f>
        <v>-10000</v>
      </c>
      <c r="V383" s="4">
        <f ca="1">IFERROR(IF(T_CALC[[#This Row],[Signal]]="Sell",T_CALC[[#This Row],[Value]],-10000),-10000)</f>
        <v>-10000</v>
      </c>
    </row>
    <row r="384" spans="3:22" x14ac:dyDescent="0.2">
      <c r="C384" vm="1874">
        <f ca="1"/>
        <v>43005</v>
      </c>
      <c r="D384" vm="1875">
        <f ca="1"/>
        <v>19565135</v>
      </c>
      <c r="E384" vm="1876">
        <f ca="1"/>
        <v>73.55</v>
      </c>
      <c r="F384" vm="1877">
        <f ca="1"/>
        <v>74.17</v>
      </c>
      <c r="G384" vm="1646">
        <f ca="1"/>
        <v>73.17</v>
      </c>
      <c r="H384" vm="1862">
        <f ca="1"/>
        <v>73.849999999999994</v>
      </c>
      <c r="K384" s="4">
        <f ca="1">IF(ROW(T_CALC[[#This Row],[DAY]])-ROW(T_CALC[[#Headers],[DAY]])&gt;C_N_TRADING_DAYS,"",ROW(T_CALC[[#This Row],[DAY]])-ROW(T_CALC[[#Headers],[DAY]]))</f>
        <v>381</v>
      </c>
      <c r="L384" s="2" cm="1" vm="1874">
        <f t="array" aca="1" ref="L384" ca="1">IFERROR(IF(T_CALC[[#This Row],[DAY]]="","",IF(AND(T_CALC[[#This Row],[DAY]]=C_N_TRADING_DAYS,$L$1&gt;C_MAX_HIST_DT),$L$1,INDEX(_xlfn.ANCHORARRAY($C$3),T_CALC[[#This Row],[DAY]]+1,1))),NA())</f>
        <v>43005</v>
      </c>
      <c r="M384" s="4" cm="1" vm="1876">
        <f t="array" aca="1" ref="M384" ca="1">IFERROR(IF(T_CALC[[#This Row],[DAY]]="","",IF(AND(T_CALC[[#This Row],[DAY]]=C_N_TRADING_DAYS,$L$1&gt;C_MAX_HIST_DT),$M$1,INDEX(_xlfn.ANCHORARRAY($C$3),T_CALC[[#This Row],[DAY]]+1,3))),NA())</f>
        <v>73.55</v>
      </c>
      <c r="N384" s="4" cm="1" vm="1877">
        <f t="array" aca="1" ref="N384" ca="1">IFERROR(IF(T_CALC[[#This Row],[DAY]]="","",IF(AND(T_CALC[[#This Row],[DAY]]=C_N_TRADING_DAYS,$L$1&gt;C_MAX_HIST_DT),$N$1,INDEX(_xlfn.ANCHORARRAY($C$3),T_CALC[[#This Row],[DAY]]+1,4))),NA())</f>
        <v>74.17</v>
      </c>
      <c r="O384" s="4" cm="1" vm="1646">
        <f t="array" aca="1" ref="O384" ca="1">IFERROR(IF(T_CALC[[#This Row],[DAY]]="","",IF(AND(T_CALC[[#This Row],[DAY]]=C_N_TRADING_DAYS,$L$1&gt;C_MAX_HIST_DT),$O$1,INDEX(_xlfn.ANCHORARRAY($C$3),T_CALC[[#This Row],[DAY]]+1,5))),NA())</f>
        <v>73.17</v>
      </c>
      <c r="P384" s="4" cm="1" vm="1862">
        <f t="array" aca="1" ref="P384" ca="1">IFERROR(IF(T_CALC[[#This Row],[DAY]]="","",IF(AND(T_CALC[[#This Row],[DAY]]=C_N_TRADING_DAYS,$L$1&gt;C_MAX_HIST_DT),$P$1,INDEX(_xlfn.ANCHORARRAY($C$3),T_CALC[[#This Row],[DAY]]+1,6))),NA())</f>
        <v>73.849999999999994</v>
      </c>
      <c r="Q384" s="4" cm="1" vm="1875">
        <f t="array" aca="1" ref="Q384" ca="1">IFERROR(IF(T_CALC[[#This Row],[DAY]]="","",IF(AND(T_CALC[[#This Row],[DAY]]=C_N_TRADING_DAYS,$L$1&gt;C_MAX_HIST_DT),$Q$1,INDEX(_xlfn.ANCHORARRAY($C$3),T_CALC[[#This Row],[DAY]]+1,2))),NA())</f>
        <v>19565135</v>
      </c>
      <c r="R384" s="4" vm="1862">
        <f ca="1">IFERROR(IF(I_SRC="Open",T_CALC[[#This Row],[Open]],IF(I_SRC="High",T_CALC[[#This Row],[High]],IF(I_SRC="low",T_CALC[[#This Row],[Low]],IF(I_SRC="Volume",T_CALC[[#This Row],[VOLUME]],T_CALC[[#This Row],[Close]])))),"")</f>
        <v>73.849999999999994</v>
      </c>
      <c r="S384" s="4" cm="1">
        <f t="array" aca="1" ref="S384" ca="1">IF(T_CALC[[#This Row],[DAY]]="","",IF(T_CALC[[#This Row],[DAY]]&gt;=I_MA_PER,
ROUND(SUMPRODUCT(OFFSET($Y$4,0,0,I_MA_PER),OFFSET(T_CALC[[#This Row],[Value]],-(I_MA_PER-1),0,I_MA_PER))/C_DEN,2),NA()))</f>
        <v>73.790000000000006</v>
      </c>
      <c r="T384" s="4" t="str">
        <f ca="1">IF(T_CALC[[#This Row],[DAY]]="","",IF(T_CALC[[#This Row],[DAY]]&gt;=I_MA_PER,IF(AND(T_CALC[[#This Row],[Value]]&gt;T_CALC[[#This Row],[WMA]],R383&lt;=S383),"Buy",IF(AND(T_CALC[[#This Row],[Value]]&lt;T_CALC[[#This Row],[WMA]],R383&gt;=S383),"Sell","")),NA()))</f>
        <v>Buy</v>
      </c>
      <c r="U384" s="4" vm="1862">
        <f ca="1">IFERROR(IF(T_CALC[[#This Row],[Signal]]="Buy",T_CALC[[#This Row],[Value]],-10000),-10000)</f>
        <v>73.849999999999994</v>
      </c>
      <c r="V384" s="4">
        <f ca="1">IFERROR(IF(T_CALC[[#This Row],[Signal]]="Sell",T_CALC[[#This Row],[Value]],-10000),-10000)</f>
        <v>-10000</v>
      </c>
    </row>
    <row r="385" spans="3:22" x14ac:dyDescent="0.2">
      <c r="C385" vm="1878">
        <f ca="1"/>
        <v>43006</v>
      </c>
      <c r="D385" vm="1879">
        <f ca="1"/>
        <v>10883787</v>
      </c>
      <c r="E385" vm="1880">
        <f ca="1"/>
        <v>73.540000000000006</v>
      </c>
      <c r="F385" vm="1881">
        <f ca="1"/>
        <v>73.97</v>
      </c>
      <c r="G385" vm="1674">
        <f ca="1"/>
        <v>73.31</v>
      </c>
      <c r="H385" vm="1743">
        <f ca="1"/>
        <v>73.87</v>
      </c>
      <c r="K385" s="4">
        <f ca="1">IF(ROW(T_CALC[[#This Row],[DAY]])-ROW(T_CALC[[#Headers],[DAY]])&gt;C_N_TRADING_DAYS,"",ROW(T_CALC[[#This Row],[DAY]])-ROW(T_CALC[[#Headers],[DAY]]))</f>
        <v>382</v>
      </c>
      <c r="L385" s="2" cm="1" vm="1878">
        <f t="array" aca="1" ref="L385" ca="1">IFERROR(IF(T_CALC[[#This Row],[DAY]]="","",IF(AND(T_CALC[[#This Row],[DAY]]=C_N_TRADING_DAYS,$L$1&gt;C_MAX_HIST_DT),$L$1,INDEX(_xlfn.ANCHORARRAY($C$3),T_CALC[[#This Row],[DAY]]+1,1))),NA())</f>
        <v>43006</v>
      </c>
      <c r="M385" s="4" cm="1" vm="1880">
        <f t="array" aca="1" ref="M385" ca="1">IFERROR(IF(T_CALC[[#This Row],[DAY]]="","",IF(AND(T_CALC[[#This Row],[DAY]]=C_N_TRADING_DAYS,$L$1&gt;C_MAX_HIST_DT),$M$1,INDEX(_xlfn.ANCHORARRAY($C$3),T_CALC[[#This Row],[DAY]]+1,3))),NA())</f>
        <v>73.540000000000006</v>
      </c>
      <c r="N385" s="4" cm="1" vm="1881">
        <f t="array" aca="1" ref="N385" ca="1">IFERROR(IF(T_CALC[[#This Row],[DAY]]="","",IF(AND(T_CALC[[#This Row],[DAY]]=C_N_TRADING_DAYS,$L$1&gt;C_MAX_HIST_DT),$N$1,INDEX(_xlfn.ANCHORARRAY($C$3),T_CALC[[#This Row],[DAY]]+1,4))),NA())</f>
        <v>73.97</v>
      </c>
      <c r="O385" s="4" cm="1" vm="1674">
        <f t="array" aca="1" ref="O385" ca="1">IFERROR(IF(T_CALC[[#This Row],[DAY]]="","",IF(AND(T_CALC[[#This Row],[DAY]]=C_N_TRADING_DAYS,$L$1&gt;C_MAX_HIST_DT),$O$1,INDEX(_xlfn.ANCHORARRAY($C$3),T_CALC[[#This Row],[DAY]]+1,5))),NA())</f>
        <v>73.31</v>
      </c>
      <c r="P385" s="4" cm="1" vm="1743">
        <f t="array" aca="1" ref="P385" ca="1">IFERROR(IF(T_CALC[[#This Row],[DAY]]="","",IF(AND(T_CALC[[#This Row],[DAY]]=C_N_TRADING_DAYS,$L$1&gt;C_MAX_HIST_DT),$P$1,INDEX(_xlfn.ANCHORARRAY($C$3),T_CALC[[#This Row],[DAY]]+1,6))),NA())</f>
        <v>73.87</v>
      </c>
      <c r="Q385" s="4" cm="1" vm="1879">
        <f t="array" aca="1" ref="Q385" ca="1">IFERROR(IF(T_CALC[[#This Row],[DAY]]="","",IF(AND(T_CALC[[#This Row],[DAY]]=C_N_TRADING_DAYS,$L$1&gt;C_MAX_HIST_DT),$Q$1,INDEX(_xlfn.ANCHORARRAY($C$3),T_CALC[[#This Row],[DAY]]+1,2))),NA())</f>
        <v>10883787</v>
      </c>
      <c r="R385" s="4" vm="1743">
        <f ca="1">IFERROR(IF(I_SRC="Open",T_CALC[[#This Row],[Open]],IF(I_SRC="High",T_CALC[[#This Row],[High]],IF(I_SRC="low",T_CALC[[#This Row],[Low]],IF(I_SRC="Volume",T_CALC[[#This Row],[VOLUME]],T_CALC[[#This Row],[Close]])))),"")</f>
        <v>73.87</v>
      </c>
      <c r="S385" s="4" cm="1">
        <f t="array" aca="1" ref="S385" ca="1">IF(T_CALC[[#This Row],[DAY]]="","",IF(T_CALC[[#This Row],[DAY]]&gt;=I_MA_PER,
ROUND(SUMPRODUCT(OFFSET($Y$4,0,0,I_MA_PER),OFFSET(T_CALC[[#This Row],[Value]],-(I_MA_PER-1),0,I_MA_PER))/C_DEN,2),NA()))</f>
        <v>73.8</v>
      </c>
      <c r="T385" s="4" t="str">
        <f ca="1">IF(T_CALC[[#This Row],[DAY]]="","",IF(T_CALC[[#This Row],[DAY]]&gt;=I_MA_PER,IF(AND(T_CALC[[#This Row],[Value]]&gt;T_CALC[[#This Row],[WMA]],R384&lt;=S384),"Buy",IF(AND(T_CALC[[#This Row],[Value]]&lt;T_CALC[[#This Row],[WMA]],R384&gt;=S384),"Sell","")),NA()))</f>
        <v/>
      </c>
      <c r="U385" s="4">
        <f ca="1">IFERROR(IF(T_CALC[[#This Row],[Signal]]="Buy",T_CALC[[#This Row],[Value]],-10000),-10000)</f>
        <v>-10000</v>
      </c>
      <c r="V385" s="4">
        <f ca="1">IFERROR(IF(T_CALC[[#This Row],[Signal]]="Sell",T_CALC[[#This Row],[Value]],-10000),-10000)</f>
        <v>-10000</v>
      </c>
    </row>
    <row r="386" spans="3:22" x14ac:dyDescent="0.2">
      <c r="C386" vm="1882">
        <f ca="1"/>
        <v>43007</v>
      </c>
      <c r="D386" vm="1883">
        <f ca="1"/>
        <v>17079114</v>
      </c>
      <c r="E386" vm="1792">
        <f ca="1"/>
        <v>73.94</v>
      </c>
      <c r="F386" vm="1884">
        <f ca="1"/>
        <v>74.534999999999997</v>
      </c>
      <c r="G386" vm="1885">
        <f ca="1"/>
        <v>73.88</v>
      </c>
      <c r="H386" vm="1886">
        <f ca="1"/>
        <v>74.489999999999995</v>
      </c>
      <c r="K386" s="4">
        <f ca="1">IF(ROW(T_CALC[[#This Row],[DAY]])-ROW(T_CALC[[#Headers],[DAY]])&gt;C_N_TRADING_DAYS,"",ROW(T_CALC[[#This Row],[DAY]])-ROW(T_CALC[[#Headers],[DAY]]))</f>
        <v>383</v>
      </c>
      <c r="L386" s="2" cm="1" vm="1882">
        <f t="array" aca="1" ref="L386" ca="1">IFERROR(IF(T_CALC[[#This Row],[DAY]]="","",IF(AND(T_CALC[[#This Row],[DAY]]=C_N_TRADING_DAYS,$L$1&gt;C_MAX_HIST_DT),$L$1,INDEX(_xlfn.ANCHORARRAY($C$3),T_CALC[[#This Row],[DAY]]+1,1))),NA())</f>
        <v>43007</v>
      </c>
      <c r="M386" s="4" cm="1" vm="1792">
        <f t="array" aca="1" ref="M386" ca="1">IFERROR(IF(T_CALC[[#This Row],[DAY]]="","",IF(AND(T_CALC[[#This Row],[DAY]]=C_N_TRADING_DAYS,$L$1&gt;C_MAX_HIST_DT),$M$1,INDEX(_xlfn.ANCHORARRAY($C$3),T_CALC[[#This Row],[DAY]]+1,3))),NA())</f>
        <v>73.94</v>
      </c>
      <c r="N386" s="4" cm="1" vm="1884">
        <f t="array" aca="1" ref="N386" ca="1">IFERROR(IF(T_CALC[[#This Row],[DAY]]="","",IF(AND(T_CALC[[#This Row],[DAY]]=C_N_TRADING_DAYS,$L$1&gt;C_MAX_HIST_DT),$N$1,INDEX(_xlfn.ANCHORARRAY($C$3),T_CALC[[#This Row],[DAY]]+1,4))),NA())</f>
        <v>74.534999999999997</v>
      </c>
      <c r="O386" s="4" cm="1" vm="1885">
        <f t="array" aca="1" ref="O386" ca="1">IFERROR(IF(T_CALC[[#This Row],[DAY]]="","",IF(AND(T_CALC[[#This Row],[DAY]]=C_N_TRADING_DAYS,$L$1&gt;C_MAX_HIST_DT),$O$1,INDEX(_xlfn.ANCHORARRAY($C$3),T_CALC[[#This Row],[DAY]]+1,5))),NA())</f>
        <v>73.88</v>
      </c>
      <c r="P386" s="4" cm="1" vm="1886">
        <f t="array" aca="1" ref="P386" ca="1">IFERROR(IF(T_CALC[[#This Row],[DAY]]="","",IF(AND(T_CALC[[#This Row],[DAY]]=C_N_TRADING_DAYS,$L$1&gt;C_MAX_HIST_DT),$P$1,INDEX(_xlfn.ANCHORARRAY($C$3),T_CALC[[#This Row],[DAY]]+1,6))),NA())</f>
        <v>74.489999999999995</v>
      </c>
      <c r="Q386" s="4" cm="1" vm="1883">
        <f t="array" aca="1" ref="Q386" ca="1">IFERROR(IF(T_CALC[[#This Row],[DAY]]="","",IF(AND(T_CALC[[#This Row],[DAY]]=C_N_TRADING_DAYS,$L$1&gt;C_MAX_HIST_DT),$Q$1,INDEX(_xlfn.ANCHORARRAY($C$3),T_CALC[[#This Row],[DAY]]+1,2))),NA())</f>
        <v>17079114</v>
      </c>
      <c r="R386" s="4" vm="1886">
        <f ca="1">IFERROR(IF(I_SRC="Open",T_CALC[[#This Row],[Open]],IF(I_SRC="High",T_CALC[[#This Row],[High]],IF(I_SRC="low",T_CALC[[#This Row],[Low]],IF(I_SRC="Volume",T_CALC[[#This Row],[VOLUME]],T_CALC[[#This Row],[Close]])))),"")</f>
        <v>74.489999999999995</v>
      </c>
      <c r="S386" s="4" cm="1">
        <f t="array" aca="1" ref="S386" ca="1">IF(T_CALC[[#This Row],[DAY]]="","",IF(T_CALC[[#This Row],[DAY]]&gt;=I_MA_PER,
ROUND(SUMPRODUCT(OFFSET($Y$4,0,0,I_MA_PER),OFFSET(T_CALC[[#This Row],[Value]],-(I_MA_PER-1),0,I_MA_PER))/C_DEN,2),NA()))</f>
        <v>73.84</v>
      </c>
      <c r="T386" s="4" t="str">
        <f ca="1">IF(T_CALC[[#This Row],[DAY]]="","",IF(T_CALC[[#This Row],[DAY]]&gt;=I_MA_PER,IF(AND(T_CALC[[#This Row],[Value]]&gt;T_CALC[[#This Row],[WMA]],R385&lt;=S385),"Buy",IF(AND(T_CALC[[#This Row],[Value]]&lt;T_CALC[[#This Row],[WMA]],R385&gt;=S385),"Sell","")),NA()))</f>
        <v/>
      </c>
      <c r="U386" s="4">
        <f ca="1">IFERROR(IF(T_CALC[[#This Row],[Signal]]="Buy",T_CALC[[#This Row],[Value]],-10000),-10000)</f>
        <v>-10000</v>
      </c>
      <c r="V386" s="4">
        <f ca="1">IFERROR(IF(T_CALC[[#This Row],[Signal]]="Sell",T_CALC[[#This Row],[Value]],-10000),-10000)</f>
        <v>-10000</v>
      </c>
    </row>
    <row r="387" spans="3:22" x14ac:dyDescent="0.2">
      <c r="C387" vm="1887">
        <f ca="1"/>
        <v>43010</v>
      </c>
      <c r="D387" vm="1888">
        <f ca="1"/>
        <v>15304762</v>
      </c>
      <c r="E387" vm="1789">
        <f ca="1"/>
        <v>74.709999999999994</v>
      </c>
      <c r="F387" vm="1846">
        <f ca="1"/>
        <v>75.010000000000005</v>
      </c>
      <c r="G387" vm="1889">
        <f ca="1"/>
        <v>74.295000000000002</v>
      </c>
      <c r="H387" vm="1890">
        <f ca="1"/>
        <v>74.61</v>
      </c>
      <c r="K387" s="4">
        <f ca="1">IF(ROW(T_CALC[[#This Row],[DAY]])-ROW(T_CALC[[#Headers],[DAY]])&gt;C_N_TRADING_DAYS,"",ROW(T_CALC[[#This Row],[DAY]])-ROW(T_CALC[[#Headers],[DAY]]))</f>
        <v>384</v>
      </c>
      <c r="L387" s="2" cm="1" vm="1887">
        <f t="array" aca="1" ref="L387" ca="1">IFERROR(IF(T_CALC[[#This Row],[DAY]]="","",IF(AND(T_CALC[[#This Row],[DAY]]=C_N_TRADING_DAYS,$L$1&gt;C_MAX_HIST_DT),$L$1,INDEX(_xlfn.ANCHORARRAY($C$3),T_CALC[[#This Row],[DAY]]+1,1))),NA())</f>
        <v>43010</v>
      </c>
      <c r="M387" s="4" cm="1" vm="1789">
        <f t="array" aca="1" ref="M387" ca="1">IFERROR(IF(T_CALC[[#This Row],[DAY]]="","",IF(AND(T_CALC[[#This Row],[DAY]]=C_N_TRADING_DAYS,$L$1&gt;C_MAX_HIST_DT),$M$1,INDEX(_xlfn.ANCHORARRAY($C$3),T_CALC[[#This Row],[DAY]]+1,3))),NA())</f>
        <v>74.709999999999994</v>
      </c>
      <c r="N387" s="4" cm="1" vm="1846">
        <f t="array" aca="1" ref="N387" ca="1">IFERROR(IF(T_CALC[[#This Row],[DAY]]="","",IF(AND(T_CALC[[#This Row],[DAY]]=C_N_TRADING_DAYS,$L$1&gt;C_MAX_HIST_DT),$N$1,INDEX(_xlfn.ANCHORARRAY($C$3),T_CALC[[#This Row],[DAY]]+1,4))),NA())</f>
        <v>75.010000000000005</v>
      </c>
      <c r="O387" s="4" cm="1" vm="1889">
        <f t="array" aca="1" ref="O387" ca="1">IFERROR(IF(T_CALC[[#This Row],[DAY]]="","",IF(AND(T_CALC[[#This Row],[DAY]]=C_N_TRADING_DAYS,$L$1&gt;C_MAX_HIST_DT),$O$1,INDEX(_xlfn.ANCHORARRAY($C$3),T_CALC[[#This Row],[DAY]]+1,5))),NA())</f>
        <v>74.295000000000002</v>
      </c>
      <c r="P387" s="4" cm="1" vm="1890">
        <f t="array" aca="1" ref="P387" ca="1">IFERROR(IF(T_CALC[[#This Row],[DAY]]="","",IF(AND(T_CALC[[#This Row],[DAY]]=C_N_TRADING_DAYS,$L$1&gt;C_MAX_HIST_DT),$P$1,INDEX(_xlfn.ANCHORARRAY($C$3),T_CALC[[#This Row],[DAY]]+1,6))),NA())</f>
        <v>74.61</v>
      </c>
      <c r="Q387" s="4" cm="1" vm="1888">
        <f t="array" aca="1" ref="Q387" ca="1">IFERROR(IF(T_CALC[[#This Row],[DAY]]="","",IF(AND(T_CALC[[#This Row],[DAY]]=C_N_TRADING_DAYS,$L$1&gt;C_MAX_HIST_DT),$Q$1,INDEX(_xlfn.ANCHORARRAY($C$3),T_CALC[[#This Row],[DAY]]+1,2))),NA())</f>
        <v>15304762</v>
      </c>
      <c r="R387" s="4" vm="1890">
        <f ca="1">IFERROR(IF(I_SRC="Open",T_CALC[[#This Row],[Open]],IF(I_SRC="High",T_CALC[[#This Row],[High]],IF(I_SRC="low",T_CALC[[#This Row],[Low]],IF(I_SRC="Volume",T_CALC[[#This Row],[VOLUME]],T_CALC[[#This Row],[Close]])))),"")</f>
        <v>74.61</v>
      </c>
      <c r="S387" s="4" cm="1">
        <f t="array" aca="1" ref="S387" ca="1">IF(T_CALC[[#This Row],[DAY]]="","",IF(T_CALC[[#This Row],[DAY]]&gt;=I_MA_PER,
ROUND(SUMPRODUCT(OFFSET($Y$4,0,0,I_MA_PER),OFFSET(T_CALC[[#This Row],[Value]],-(I_MA_PER-1),0,I_MA_PER))/C_DEN,2),NA()))</f>
        <v>73.88</v>
      </c>
      <c r="T387" s="4" t="str">
        <f ca="1">IF(T_CALC[[#This Row],[DAY]]="","",IF(T_CALC[[#This Row],[DAY]]&gt;=I_MA_PER,IF(AND(T_CALC[[#This Row],[Value]]&gt;T_CALC[[#This Row],[WMA]],R386&lt;=S386),"Buy",IF(AND(T_CALC[[#This Row],[Value]]&lt;T_CALC[[#This Row],[WMA]],R386&gt;=S386),"Sell","")),NA()))</f>
        <v/>
      </c>
      <c r="U387" s="4">
        <f ca="1">IFERROR(IF(T_CALC[[#This Row],[Signal]]="Buy",T_CALC[[#This Row],[Value]],-10000),-10000)</f>
        <v>-10000</v>
      </c>
      <c r="V387" s="4">
        <f ca="1">IFERROR(IF(T_CALC[[#This Row],[Signal]]="Sell",T_CALC[[#This Row],[Value]],-10000),-10000)</f>
        <v>-10000</v>
      </c>
    </row>
    <row r="388" spans="3:22" x14ac:dyDescent="0.2">
      <c r="C388" vm="1891">
        <f ca="1"/>
        <v>43011</v>
      </c>
      <c r="D388" vm="1892">
        <f ca="1"/>
        <v>12190403</v>
      </c>
      <c r="E388" vm="1893">
        <f ca="1"/>
        <v>74.67</v>
      </c>
      <c r="F388" vm="1894">
        <f ca="1"/>
        <v>74.88</v>
      </c>
      <c r="G388" vm="1895">
        <f ca="1"/>
        <v>74.194999999999993</v>
      </c>
      <c r="H388" vm="1896">
        <f ca="1"/>
        <v>74.260000000000005</v>
      </c>
      <c r="K388" s="4">
        <f ca="1">IF(ROW(T_CALC[[#This Row],[DAY]])-ROW(T_CALC[[#Headers],[DAY]])&gt;C_N_TRADING_DAYS,"",ROW(T_CALC[[#This Row],[DAY]])-ROW(T_CALC[[#Headers],[DAY]]))</f>
        <v>385</v>
      </c>
      <c r="L388" s="2" cm="1" vm="1891">
        <f t="array" aca="1" ref="L388" ca="1">IFERROR(IF(T_CALC[[#This Row],[DAY]]="","",IF(AND(T_CALC[[#This Row],[DAY]]=C_N_TRADING_DAYS,$L$1&gt;C_MAX_HIST_DT),$L$1,INDEX(_xlfn.ANCHORARRAY($C$3),T_CALC[[#This Row],[DAY]]+1,1))),NA())</f>
        <v>43011</v>
      </c>
      <c r="M388" s="4" cm="1" vm="1893">
        <f t="array" aca="1" ref="M388" ca="1">IFERROR(IF(T_CALC[[#This Row],[DAY]]="","",IF(AND(T_CALC[[#This Row],[DAY]]=C_N_TRADING_DAYS,$L$1&gt;C_MAX_HIST_DT),$M$1,INDEX(_xlfn.ANCHORARRAY($C$3),T_CALC[[#This Row],[DAY]]+1,3))),NA())</f>
        <v>74.67</v>
      </c>
      <c r="N388" s="4" cm="1" vm="1894">
        <f t="array" aca="1" ref="N388" ca="1">IFERROR(IF(T_CALC[[#This Row],[DAY]]="","",IF(AND(T_CALC[[#This Row],[DAY]]=C_N_TRADING_DAYS,$L$1&gt;C_MAX_HIST_DT),$N$1,INDEX(_xlfn.ANCHORARRAY($C$3),T_CALC[[#This Row],[DAY]]+1,4))),NA())</f>
        <v>74.88</v>
      </c>
      <c r="O388" s="4" cm="1" vm="1895">
        <f t="array" aca="1" ref="O388" ca="1">IFERROR(IF(T_CALC[[#This Row],[DAY]]="","",IF(AND(T_CALC[[#This Row],[DAY]]=C_N_TRADING_DAYS,$L$1&gt;C_MAX_HIST_DT),$O$1,INDEX(_xlfn.ANCHORARRAY($C$3),T_CALC[[#This Row],[DAY]]+1,5))),NA())</f>
        <v>74.194999999999993</v>
      </c>
      <c r="P388" s="4" cm="1" vm="1896">
        <f t="array" aca="1" ref="P388" ca="1">IFERROR(IF(T_CALC[[#This Row],[DAY]]="","",IF(AND(T_CALC[[#This Row],[DAY]]=C_N_TRADING_DAYS,$L$1&gt;C_MAX_HIST_DT),$P$1,INDEX(_xlfn.ANCHORARRAY($C$3),T_CALC[[#This Row],[DAY]]+1,6))),NA())</f>
        <v>74.260000000000005</v>
      </c>
      <c r="Q388" s="4" cm="1" vm="1892">
        <f t="array" aca="1" ref="Q388" ca="1">IFERROR(IF(T_CALC[[#This Row],[DAY]]="","",IF(AND(T_CALC[[#This Row],[DAY]]=C_N_TRADING_DAYS,$L$1&gt;C_MAX_HIST_DT),$Q$1,INDEX(_xlfn.ANCHORARRAY($C$3),T_CALC[[#This Row],[DAY]]+1,2))),NA())</f>
        <v>12190403</v>
      </c>
      <c r="R388" s="4" vm="1896">
        <f ca="1">IFERROR(IF(I_SRC="Open",T_CALC[[#This Row],[Open]],IF(I_SRC="High",T_CALC[[#This Row],[High]],IF(I_SRC="low",T_CALC[[#This Row],[Low]],IF(I_SRC="Volume",T_CALC[[#This Row],[VOLUME]],T_CALC[[#This Row],[Close]])))),"")</f>
        <v>74.260000000000005</v>
      </c>
      <c r="S388" s="4" cm="1">
        <f t="array" aca="1" ref="S388" ca="1">IF(T_CALC[[#This Row],[DAY]]="","",IF(T_CALC[[#This Row],[DAY]]&gt;=I_MA_PER,
ROUND(SUMPRODUCT(OFFSET($Y$4,0,0,I_MA_PER),OFFSET(T_CALC[[#This Row],[Value]],-(I_MA_PER-1),0,I_MA_PER))/C_DEN,2),NA()))</f>
        <v>73.91</v>
      </c>
      <c r="T388" s="4" t="str">
        <f ca="1">IF(T_CALC[[#This Row],[DAY]]="","",IF(T_CALC[[#This Row],[DAY]]&gt;=I_MA_PER,IF(AND(T_CALC[[#This Row],[Value]]&gt;T_CALC[[#This Row],[WMA]],R387&lt;=S387),"Buy",IF(AND(T_CALC[[#This Row],[Value]]&lt;T_CALC[[#This Row],[WMA]],R387&gt;=S387),"Sell","")),NA()))</f>
        <v/>
      </c>
      <c r="U388" s="4">
        <f ca="1">IFERROR(IF(T_CALC[[#This Row],[Signal]]="Buy",T_CALC[[#This Row],[Value]],-10000),-10000)</f>
        <v>-10000</v>
      </c>
      <c r="V388" s="4">
        <f ca="1">IFERROR(IF(T_CALC[[#This Row],[Signal]]="Sell",T_CALC[[#This Row],[Value]],-10000),-10000)</f>
        <v>-10000</v>
      </c>
    </row>
    <row r="389" spans="3:22" x14ac:dyDescent="0.2">
      <c r="C389" vm="1897">
        <f ca="1"/>
        <v>43012</v>
      </c>
      <c r="D389" vm="1898">
        <f ca="1"/>
        <v>13317681</v>
      </c>
      <c r="E389" vm="1899">
        <f ca="1"/>
        <v>74</v>
      </c>
      <c r="F389" vm="1900">
        <f ca="1"/>
        <v>74.72</v>
      </c>
      <c r="G389" vm="1901">
        <f ca="1"/>
        <v>73.709999999999994</v>
      </c>
      <c r="H389" vm="1902">
        <f ca="1"/>
        <v>74.69</v>
      </c>
      <c r="K389" s="4">
        <f ca="1">IF(ROW(T_CALC[[#This Row],[DAY]])-ROW(T_CALC[[#Headers],[DAY]])&gt;C_N_TRADING_DAYS,"",ROW(T_CALC[[#This Row],[DAY]])-ROW(T_CALC[[#Headers],[DAY]]))</f>
        <v>386</v>
      </c>
      <c r="L389" s="2" cm="1" vm="1897">
        <f t="array" aca="1" ref="L389" ca="1">IFERROR(IF(T_CALC[[#This Row],[DAY]]="","",IF(AND(T_CALC[[#This Row],[DAY]]=C_N_TRADING_DAYS,$L$1&gt;C_MAX_HIST_DT),$L$1,INDEX(_xlfn.ANCHORARRAY($C$3),T_CALC[[#This Row],[DAY]]+1,1))),NA())</f>
        <v>43012</v>
      </c>
      <c r="M389" s="4" cm="1" vm="1899">
        <f t="array" aca="1" ref="M389" ca="1">IFERROR(IF(T_CALC[[#This Row],[DAY]]="","",IF(AND(T_CALC[[#This Row],[DAY]]=C_N_TRADING_DAYS,$L$1&gt;C_MAX_HIST_DT),$M$1,INDEX(_xlfn.ANCHORARRAY($C$3),T_CALC[[#This Row],[DAY]]+1,3))),NA())</f>
        <v>74</v>
      </c>
      <c r="N389" s="4" cm="1" vm="1900">
        <f t="array" aca="1" ref="N389" ca="1">IFERROR(IF(T_CALC[[#This Row],[DAY]]="","",IF(AND(T_CALC[[#This Row],[DAY]]=C_N_TRADING_DAYS,$L$1&gt;C_MAX_HIST_DT),$N$1,INDEX(_xlfn.ANCHORARRAY($C$3),T_CALC[[#This Row],[DAY]]+1,4))),NA())</f>
        <v>74.72</v>
      </c>
      <c r="O389" s="4" cm="1" vm="1901">
        <f t="array" aca="1" ref="O389" ca="1">IFERROR(IF(T_CALC[[#This Row],[DAY]]="","",IF(AND(T_CALC[[#This Row],[DAY]]=C_N_TRADING_DAYS,$L$1&gt;C_MAX_HIST_DT),$O$1,INDEX(_xlfn.ANCHORARRAY($C$3),T_CALC[[#This Row],[DAY]]+1,5))),NA())</f>
        <v>73.709999999999994</v>
      </c>
      <c r="P389" s="4" cm="1" vm="1902">
        <f t="array" aca="1" ref="P389" ca="1">IFERROR(IF(T_CALC[[#This Row],[DAY]]="","",IF(AND(T_CALC[[#This Row],[DAY]]=C_N_TRADING_DAYS,$L$1&gt;C_MAX_HIST_DT),$P$1,INDEX(_xlfn.ANCHORARRAY($C$3),T_CALC[[#This Row],[DAY]]+1,6))),NA())</f>
        <v>74.69</v>
      </c>
      <c r="Q389" s="4" cm="1" vm="1898">
        <f t="array" aca="1" ref="Q389" ca="1">IFERROR(IF(T_CALC[[#This Row],[DAY]]="","",IF(AND(T_CALC[[#This Row],[DAY]]=C_N_TRADING_DAYS,$L$1&gt;C_MAX_HIST_DT),$Q$1,INDEX(_xlfn.ANCHORARRAY($C$3),T_CALC[[#This Row],[DAY]]+1,2))),NA())</f>
        <v>13317681</v>
      </c>
      <c r="R389" s="4" vm="1902">
        <f ca="1">IFERROR(IF(I_SRC="Open",T_CALC[[#This Row],[Open]],IF(I_SRC="High",T_CALC[[#This Row],[High]],IF(I_SRC="low",T_CALC[[#This Row],[Low]],IF(I_SRC="Volume",T_CALC[[#This Row],[VOLUME]],T_CALC[[#This Row],[Close]])))),"")</f>
        <v>74.69</v>
      </c>
      <c r="S389" s="4" cm="1">
        <f t="array" aca="1" ref="S389" ca="1">IF(T_CALC[[#This Row],[DAY]]="","",IF(T_CALC[[#This Row],[DAY]]&gt;=I_MA_PER,
ROUND(SUMPRODUCT(OFFSET($Y$4,0,0,I_MA_PER),OFFSET(T_CALC[[#This Row],[Value]],-(I_MA_PER-1),0,I_MA_PER))/C_DEN,2),NA()))</f>
        <v>73.959999999999994</v>
      </c>
      <c r="T389" s="4" t="str">
        <f ca="1">IF(T_CALC[[#This Row],[DAY]]="","",IF(T_CALC[[#This Row],[DAY]]&gt;=I_MA_PER,IF(AND(T_CALC[[#This Row],[Value]]&gt;T_CALC[[#This Row],[WMA]],R388&lt;=S388),"Buy",IF(AND(T_CALC[[#This Row],[Value]]&lt;T_CALC[[#This Row],[WMA]],R388&gt;=S388),"Sell","")),NA()))</f>
        <v/>
      </c>
      <c r="U389" s="4">
        <f ca="1">IFERROR(IF(T_CALC[[#This Row],[Signal]]="Buy",T_CALC[[#This Row],[Value]],-10000),-10000)</f>
        <v>-10000</v>
      </c>
      <c r="V389" s="4">
        <f ca="1">IFERROR(IF(T_CALC[[#This Row],[Signal]]="Sell",T_CALC[[#This Row],[Value]],-10000),-10000)</f>
        <v>-10000</v>
      </c>
    </row>
    <row r="390" spans="3:22" x14ac:dyDescent="0.2">
      <c r="C390" vm="1903">
        <f ca="1"/>
        <v>43013</v>
      </c>
      <c r="D390" vm="1904">
        <f ca="1"/>
        <v>21195261</v>
      </c>
      <c r="E390" vm="1905">
        <f ca="1"/>
        <v>75.22</v>
      </c>
      <c r="F390" vm="1906">
        <f ca="1"/>
        <v>76.12</v>
      </c>
      <c r="G390" vm="1785">
        <f ca="1"/>
        <v>74.959999999999994</v>
      </c>
      <c r="H390" vm="1840">
        <f ca="1"/>
        <v>75.97</v>
      </c>
      <c r="K390" s="4">
        <f ca="1">IF(ROW(T_CALC[[#This Row],[DAY]])-ROW(T_CALC[[#Headers],[DAY]])&gt;C_N_TRADING_DAYS,"",ROW(T_CALC[[#This Row],[DAY]])-ROW(T_CALC[[#Headers],[DAY]]))</f>
        <v>387</v>
      </c>
      <c r="L390" s="2" cm="1" vm="1903">
        <f t="array" aca="1" ref="L390" ca="1">IFERROR(IF(T_CALC[[#This Row],[DAY]]="","",IF(AND(T_CALC[[#This Row],[DAY]]=C_N_TRADING_DAYS,$L$1&gt;C_MAX_HIST_DT),$L$1,INDEX(_xlfn.ANCHORARRAY($C$3),T_CALC[[#This Row],[DAY]]+1,1))),NA())</f>
        <v>43013</v>
      </c>
      <c r="M390" s="4" cm="1" vm="1905">
        <f t="array" aca="1" ref="M390" ca="1">IFERROR(IF(T_CALC[[#This Row],[DAY]]="","",IF(AND(T_CALC[[#This Row],[DAY]]=C_N_TRADING_DAYS,$L$1&gt;C_MAX_HIST_DT),$M$1,INDEX(_xlfn.ANCHORARRAY($C$3),T_CALC[[#This Row],[DAY]]+1,3))),NA())</f>
        <v>75.22</v>
      </c>
      <c r="N390" s="4" cm="1" vm="1906">
        <f t="array" aca="1" ref="N390" ca="1">IFERROR(IF(T_CALC[[#This Row],[DAY]]="","",IF(AND(T_CALC[[#This Row],[DAY]]=C_N_TRADING_DAYS,$L$1&gt;C_MAX_HIST_DT),$N$1,INDEX(_xlfn.ANCHORARRAY($C$3),T_CALC[[#This Row],[DAY]]+1,4))),NA())</f>
        <v>76.12</v>
      </c>
      <c r="O390" s="4" cm="1" vm="1785">
        <f t="array" aca="1" ref="O390" ca="1">IFERROR(IF(T_CALC[[#This Row],[DAY]]="","",IF(AND(T_CALC[[#This Row],[DAY]]=C_N_TRADING_DAYS,$L$1&gt;C_MAX_HIST_DT),$O$1,INDEX(_xlfn.ANCHORARRAY($C$3),T_CALC[[#This Row],[DAY]]+1,5))),NA())</f>
        <v>74.959999999999994</v>
      </c>
      <c r="P390" s="4" cm="1" vm="1840">
        <f t="array" aca="1" ref="P390" ca="1">IFERROR(IF(T_CALC[[#This Row],[DAY]]="","",IF(AND(T_CALC[[#This Row],[DAY]]=C_N_TRADING_DAYS,$L$1&gt;C_MAX_HIST_DT),$P$1,INDEX(_xlfn.ANCHORARRAY($C$3),T_CALC[[#This Row],[DAY]]+1,6))),NA())</f>
        <v>75.97</v>
      </c>
      <c r="Q390" s="4" cm="1" vm="1904">
        <f t="array" aca="1" ref="Q390" ca="1">IFERROR(IF(T_CALC[[#This Row],[DAY]]="","",IF(AND(T_CALC[[#This Row],[DAY]]=C_N_TRADING_DAYS,$L$1&gt;C_MAX_HIST_DT),$Q$1,INDEX(_xlfn.ANCHORARRAY($C$3),T_CALC[[#This Row],[DAY]]+1,2))),NA())</f>
        <v>21195261</v>
      </c>
      <c r="R390" s="4" vm="1840">
        <f ca="1">IFERROR(IF(I_SRC="Open",T_CALC[[#This Row],[Open]],IF(I_SRC="High",T_CALC[[#This Row],[High]],IF(I_SRC="low",T_CALC[[#This Row],[Low]],IF(I_SRC="Volume",T_CALC[[#This Row],[VOLUME]],T_CALC[[#This Row],[Close]])))),"")</f>
        <v>75.97</v>
      </c>
      <c r="S390" s="4" cm="1">
        <f t="array" aca="1" ref="S390" ca="1">IF(T_CALC[[#This Row],[DAY]]="","",IF(T_CALC[[#This Row],[DAY]]&gt;=I_MA_PER,
ROUND(SUMPRODUCT(OFFSET($Y$4,0,0,I_MA_PER),OFFSET(T_CALC[[#This Row],[Value]],-(I_MA_PER-1),0,I_MA_PER))/C_DEN,2),NA()))</f>
        <v>74.05</v>
      </c>
      <c r="T390" s="4" t="str">
        <f ca="1">IF(T_CALC[[#This Row],[DAY]]="","",IF(T_CALC[[#This Row],[DAY]]&gt;=I_MA_PER,IF(AND(T_CALC[[#This Row],[Value]]&gt;T_CALC[[#This Row],[WMA]],R389&lt;=S389),"Buy",IF(AND(T_CALC[[#This Row],[Value]]&lt;T_CALC[[#This Row],[WMA]],R389&gt;=S389),"Sell","")),NA()))</f>
        <v/>
      </c>
      <c r="U390" s="4">
        <f ca="1">IFERROR(IF(T_CALC[[#This Row],[Signal]]="Buy",T_CALC[[#This Row],[Value]],-10000),-10000)</f>
        <v>-10000</v>
      </c>
      <c r="V390" s="4">
        <f ca="1">IFERROR(IF(T_CALC[[#This Row],[Signal]]="Sell",T_CALC[[#This Row],[Value]],-10000),-10000)</f>
        <v>-10000</v>
      </c>
    </row>
    <row r="391" spans="3:22" x14ac:dyDescent="0.2">
      <c r="C391" vm="1907">
        <f ca="1"/>
        <v>43014</v>
      </c>
      <c r="D391" vm="1908">
        <f ca="1"/>
        <v>13959814</v>
      </c>
      <c r="E391" vm="1909">
        <f ca="1"/>
        <v>75.67</v>
      </c>
      <c r="F391" vm="1910">
        <f ca="1"/>
        <v>76.03</v>
      </c>
      <c r="G391" vm="1911">
        <f ca="1"/>
        <v>75.540000000000006</v>
      </c>
      <c r="H391" vm="1912">
        <f ca="1"/>
        <v>76</v>
      </c>
      <c r="K391" s="4">
        <f ca="1">IF(ROW(T_CALC[[#This Row],[DAY]])-ROW(T_CALC[[#Headers],[DAY]])&gt;C_N_TRADING_DAYS,"",ROW(T_CALC[[#This Row],[DAY]])-ROW(T_CALC[[#Headers],[DAY]]))</f>
        <v>388</v>
      </c>
      <c r="L391" s="2" cm="1" vm="1907">
        <f t="array" aca="1" ref="L391" ca="1">IFERROR(IF(T_CALC[[#This Row],[DAY]]="","",IF(AND(T_CALC[[#This Row],[DAY]]=C_N_TRADING_DAYS,$L$1&gt;C_MAX_HIST_DT),$L$1,INDEX(_xlfn.ANCHORARRAY($C$3),T_CALC[[#This Row],[DAY]]+1,1))),NA())</f>
        <v>43014</v>
      </c>
      <c r="M391" s="4" cm="1" vm="1909">
        <f t="array" aca="1" ref="M391" ca="1">IFERROR(IF(T_CALC[[#This Row],[DAY]]="","",IF(AND(T_CALC[[#This Row],[DAY]]=C_N_TRADING_DAYS,$L$1&gt;C_MAX_HIST_DT),$M$1,INDEX(_xlfn.ANCHORARRAY($C$3),T_CALC[[#This Row],[DAY]]+1,3))),NA())</f>
        <v>75.67</v>
      </c>
      <c r="N391" s="4" cm="1" vm="1910">
        <f t="array" aca="1" ref="N391" ca="1">IFERROR(IF(T_CALC[[#This Row],[DAY]]="","",IF(AND(T_CALC[[#This Row],[DAY]]=C_N_TRADING_DAYS,$L$1&gt;C_MAX_HIST_DT),$N$1,INDEX(_xlfn.ANCHORARRAY($C$3),T_CALC[[#This Row],[DAY]]+1,4))),NA())</f>
        <v>76.03</v>
      </c>
      <c r="O391" s="4" cm="1" vm="1911">
        <f t="array" aca="1" ref="O391" ca="1">IFERROR(IF(T_CALC[[#This Row],[DAY]]="","",IF(AND(T_CALC[[#This Row],[DAY]]=C_N_TRADING_DAYS,$L$1&gt;C_MAX_HIST_DT),$O$1,INDEX(_xlfn.ANCHORARRAY($C$3),T_CALC[[#This Row],[DAY]]+1,5))),NA())</f>
        <v>75.540000000000006</v>
      </c>
      <c r="P391" s="4" cm="1" vm="1912">
        <f t="array" aca="1" ref="P391" ca="1">IFERROR(IF(T_CALC[[#This Row],[DAY]]="","",IF(AND(T_CALC[[#This Row],[DAY]]=C_N_TRADING_DAYS,$L$1&gt;C_MAX_HIST_DT),$P$1,INDEX(_xlfn.ANCHORARRAY($C$3),T_CALC[[#This Row],[DAY]]+1,6))),NA())</f>
        <v>76</v>
      </c>
      <c r="Q391" s="4" cm="1" vm="1908">
        <f t="array" aca="1" ref="Q391" ca="1">IFERROR(IF(T_CALC[[#This Row],[DAY]]="","",IF(AND(T_CALC[[#This Row],[DAY]]=C_N_TRADING_DAYS,$L$1&gt;C_MAX_HIST_DT),$Q$1,INDEX(_xlfn.ANCHORARRAY($C$3),T_CALC[[#This Row],[DAY]]+1,2))),NA())</f>
        <v>13959814</v>
      </c>
      <c r="R391" s="4" vm="1912">
        <f ca="1">IFERROR(IF(I_SRC="Open",T_CALC[[#This Row],[Open]],IF(I_SRC="High",T_CALC[[#This Row],[High]],IF(I_SRC="low",T_CALC[[#This Row],[Low]],IF(I_SRC="Volume",T_CALC[[#This Row],[VOLUME]],T_CALC[[#This Row],[Close]])))),"")</f>
        <v>76</v>
      </c>
      <c r="S391" s="4" cm="1">
        <f t="array" aca="1" ref="S391" ca="1">IF(T_CALC[[#This Row],[DAY]]="","",IF(T_CALC[[#This Row],[DAY]]&gt;=I_MA_PER,
ROUND(SUMPRODUCT(OFFSET($Y$4,0,0,I_MA_PER),OFFSET(T_CALC[[#This Row],[Value]],-(I_MA_PER-1),0,I_MA_PER))/C_DEN,2),NA()))</f>
        <v>74.14</v>
      </c>
      <c r="T391" s="4" t="str">
        <f ca="1">IF(T_CALC[[#This Row],[DAY]]="","",IF(T_CALC[[#This Row],[DAY]]&gt;=I_MA_PER,IF(AND(T_CALC[[#This Row],[Value]]&gt;T_CALC[[#This Row],[WMA]],R390&lt;=S390),"Buy",IF(AND(T_CALC[[#This Row],[Value]]&lt;T_CALC[[#This Row],[WMA]],R390&gt;=S390),"Sell","")),NA()))</f>
        <v/>
      </c>
      <c r="U391" s="4">
        <f ca="1">IFERROR(IF(T_CALC[[#This Row],[Signal]]="Buy",T_CALC[[#This Row],[Value]],-10000),-10000)</f>
        <v>-10000</v>
      </c>
      <c r="V391" s="4">
        <f ca="1">IFERROR(IF(T_CALC[[#This Row],[Signal]]="Sell",T_CALC[[#This Row],[Value]],-10000),-10000)</f>
        <v>-10000</v>
      </c>
    </row>
    <row r="392" spans="3:22" x14ac:dyDescent="0.2">
      <c r="C392" vm="1913">
        <f ca="1"/>
        <v>43017</v>
      </c>
      <c r="D392" vm="1914">
        <f ca="1"/>
        <v>11386502</v>
      </c>
      <c r="E392" vm="1840">
        <f ca="1"/>
        <v>75.97</v>
      </c>
      <c r="F392" vm="1915">
        <f ca="1"/>
        <v>76.55</v>
      </c>
      <c r="G392" vm="1916">
        <f ca="1"/>
        <v>75.86</v>
      </c>
      <c r="H392" vm="1917">
        <f ca="1"/>
        <v>76.290000000000006</v>
      </c>
      <c r="K392" s="4">
        <f ca="1">IF(ROW(T_CALC[[#This Row],[DAY]])-ROW(T_CALC[[#Headers],[DAY]])&gt;C_N_TRADING_DAYS,"",ROW(T_CALC[[#This Row],[DAY]])-ROW(T_CALC[[#Headers],[DAY]]))</f>
        <v>389</v>
      </c>
      <c r="L392" s="2" cm="1" vm="1913">
        <f t="array" aca="1" ref="L392" ca="1">IFERROR(IF(T_CALC[[#This Row],[DAY]]="","",IF(AND(T_CALC[[#This Row],[DAY]]=C_N_TRADING_DAYS,$L$1&gt;C_MAX_HIST_DT),$L$1,INDEX(_xlfn.ANCHORARRAY($C$3),T_CALC[[#This Row],[DAY]]+1,1))),NA())</f>
        <v>43017</v>
      </c>
      <c r="M392" s="4" cm="1" vm="1840">
        <f t="array" aca="1" ref="M392" ca="1">IFERROR(IF(T_CALC[[#This Row],[DAY]]="","",IF(AND(T_CALC[[#This Row],[DAY]]=C_N_TRADING_DAYS,$L$1&gt;C_MAX_HIST_DT),$M$1,INDEX(_xlfn.ANCHORARRAY($C$3),T_CALC[[#This Row],[DAY]]+1,3))),NA())</f>
        <v>75.97</v>
      </c>
      <c r="N392" s="4" cm="1" vm="1915">
        <f t="array" aca="1" ref="N392" ca="1">IFERROR(IF(T_CALC[[#This Row],[DAY]]="","",IF(AND(T_CALC[[#This Row],[DAY]]=C_N_TRADING_DAYS,$L$1&gt;C_MAX_HIST_DT),$N$1,INDEX(_xlfn.ANCHORARRAY($C$3),T_CALC[[#This Row],[DAY]]+1,4))),NA())</f>
        <v>76.55</v>
      </c>
      <c r="O392" s="4" cm="1" vm="1916">
        <f t="array" aca="1" ref="O392" ca="1">IFERROR(IF(T_CALC[[#This Row],[DAY]]="","",IF(AND(T_CALC[[#This Row],[DAY]]=C_N_TRADING_DAYS,$L$1&gt;C_MAX_HIST_DT),$O$1,INDEX(_xlfn.ANCHORARRAY($C$3),T_CALC[[#This Row],[DAY]]+1,5))),NA())</f>
        <v>75.86</v>
      </c>
      <c r="P392" s="4" cm="1" vm="1917">
        <f t="array" aca="1" ref="P392" ca="1">IFERROR(IF(T_CALC[[#This Row],[DAY]]="","",IF(AND(T_CALC[[#This Row],[DAY]]=C_N_TRADING_DAYS,$L$1&gt;C_MAX_HIST_DT),$P$1,INDEX(_xlfn.ANCHORARRAY($C$3),T_CALC[[#This Row],[DAY]]+1,6))),NA())</f>
        <v>76.290000000000006</v>
      </c>
      <c r="Q392" s="4" cm="1" vm="1914">
        <f t="array" aca="1" ref="Q392" ca="1">IFERROR(IF(T_CALC[[#This Row],[DAY]]="","",IF(AND(T_CALC[[#This Row],[DAY]]=C_N_TRADING_DAYS,$L$1&gt;C_MAX_HIST_DT),$Q$1,INDEX(_xlfn.ANCHORARRAY($C$3),T_CALC[[#This Row],[DAY]]+1,2))),NA())</f>
        <v>11386502</v>
      </c>
      <c r="R392" s="4" vm="1917">
        <f ca="1">IFERROR(IF(I_SRC="Open",T_CALC[[#This Row],[Open]],IF(I_SRC="High",T_CALC[[#This Row],[High]],IF(I_SRC="low",T_CALC[[#This Row],[Low]],IF(I_SRC="Volume",T_CALC[[#This Row],[VOLUME]],T_CALC[[#This Row],[Close]])))),"")</f>
        <v>76.290000000000006</v>
      </c>
      <c r="S392" s="4" cm="1">
        <f t="array" aca="1" ref="S392" ca="1">IF(T_CALC[[#This Row],[DAY]]="","",IF(T_CALC[[#This Row],[DAY]]&gt;=I_MA_PER,
ROUND(SUMPRODUCT(OFFSET($Y$4,0,0,I_MA_PER),OFFSET(T_CALC[[#This Row],[Value]],-(I_MA_PER-1),0,I_MA_PER))/C_DEN,2),NA()))</f>
        <v>74.25</v>
      </c>
      <c r="T392" s="4" t="str">
        <f ca="1">IF(T_CALC[[#This Row],[DAY]]="","",IF(T_CALC[[#This Row],[DAY]]&gt;=I_MA_PER,IF(AND(T_CALC[[#This Row],[Value]]&gt;T_CALC[[#This Row],[WMA]],R391&lt;=S391),"Buy",IF(AND(T_CALC[[#This Row],[Value]]&lt;T_CALC[[#This Row],[WMA]],R391&gt;=S391),"Sell","")),NA()))</f>
        <v/>
      </c>
      <c r="U392" s="4">
        <f ca="1">IFERROR(IF(T_CALC[[#This Row],[Signal]]="Buy",T_CALC[[#This Row],[Value]],-10000),-10000)</f>
        <v>-10000</v>
      </c>
      <c r="V392" s="4">
        <f ca="1">IFERROR(IF(T_CALC[[#This Row],[Signal]]="Sell",T_CALC[[#This Row],[Value]],-10000),-10000)</f>
        <v>-10000</v>
      </c>
    </row>
    <row r="393" spans="3:22" x14ac:dyDescent="0.2">
      <c r="C393" vm="1918">
        <f ca="1"/>
        <v>43018</v>
      </c>
      <c r="D393" vm="1919">
        <f ca="1"/>
        <v>13944545</v>
      </c>
      <c r="E393" vm="1920">
        <f ca="1"/>
        <v>76.33</v>
      </c>
      <c r="F393" vm="1921">
        <f ca="1"/>
        <v>76.63</v>
      </c>
      <c r="G393" vm="1922">
        <f ca="1"/>
        <v>76.14</v>
      </c>
      <c r="H393" vm="1917">
        <f ca="1"/>
        <v>76.290000000000006</v>
      </c>
      <c r="K393" s="4">
        <f ca="1">IF(ROW(T_CALC[[#This Row],[DAY]])-ROW(T_CALC[[#Headers],[DAY]])&gt;C_N_TRADING_DAYS,"",ROW(T_CALC[[#This Row],[DAY]])-ROW(T_CALC[[#Headers],[DAY]]))</f>
        <v>390</v>
      </c>
      <c r="L393" s="2" cm="1" vm="1918">
        <f t="array" aca="1" ref="L393" ca="1">IFERROR(IF(T_CALC[[#This Row],[DAY]]="","",IF(AND(T_CALC[[#This Row],[DAY]]=C_N_TRADING_DAYS,$L$1&gt;C_MAX_HIST_DT),$L$1,INDEX(_xlfn.ANCHORARRAY($C$3),T_CALC[[#This Row],[DAY]]+1,1))),NA())</f>
        <v>43018</v>
      </c>
      <c r="M393" s="4" cm="1" vm="1920">
        <f t="array" aca="1" ref="M393" ca="1">IFERROR(IF(T_CALC[[#This Row],[DAY]]="","",IF(AND(T_CALC[[#This Row],[DAY]]=C_N_TRADING_DAYS,$L$1&gt;C_MAX_HIST_DT),$M$1,INDEX(_xlfn.ANCHORARRAY($C$3),T_CALC[[#This Row],[DAY]]+1,3))),NA())</f>
        <v>76.33</v>
      </c>
      <c r="N393" s="4" cm="1" vm="1921">
        <f t="array" aca="1" ref="N393" ca="1">IFERROR(IF(T_CALC[[#This Row],[DAY]]="","",IF(AND(T_CALC[[#This Row],[DAY]]=C_N_TRADING_DAYS,$L$1&gt;C_MAX_HIST_DT),$N$1,INDEX(_xlfn.ANCHORARRAY($C$3),T_CALC[[#This Row],[DAY]]+1,4))),NA())</f>
        <v>76.63</v>
      </c>
      <c r="O393" s="4" cm="1" vm="1922">
        <f t="array" aca="1" ref="O393" ca="1">IFERROR(IF(T_CALC[[#This Row],[DAY]]="","",IF(AND(T_CALC[[#This Row],[DAY]]=C_N_TRADING_DAYS,$L$1&gt;C_MAX_HIST_DT),$O$1,INDEX(_xlfn.ANCHORARRAY($C$3),T_CALC[[#This Row],[DAY]]+1,5))),NA())</f>
        <v>76.14</v>
      </c>
      <c r="P393" s="4" cm="1" vm="1917">
        <f t="array" aca="1" ref="P393" ca="1">IFERROR(IF(T_CALC[[#This Row],[DAY]]="","",IF(AND(T_CALC[[#This Row],[DAY]]=C_N_TRADING_DAYS,$L$1&gt;C_MAX_HIST_DT),$P$1,INDEX(_xlfn.ANCHORARRAY($C$3),T_CALC[[#This Row],[DAY]]+1,6))),NA())</f>
        <v>76.290000000000006</v>
      </c>
      <c r="Q393" s="4" cm="1" vm="1919">
        <f t="array" aca="1" ref="Q393" ca="1">IFERROR(IF(T_CALC[[#This Row],[DAY]]="","",IF(AND(T_CALC[[#This Row],[DAY]]=C_N_TRADING_DAYS,$L$1&gt;C_MAX_HIST_DT),$Q$1,INDEX(_xlfn.ANCHORARRAY($C$3),T_CALC[[#This Row],[DAY]]+1,2))),NA())</f>
        <v>13944545</v>
      </c>
      <c r="R393" s="4" vm="1917">
        <f ca="1">IFERROR(IF(I_SRC="Open",T_CALC[[#This Row],[Open]],IF(I_SRC="High",T_CALC[[#This Row],[High]],IF(I_SRC="low",T_CALC[[#This Row],[Low]],IF(I_SRC="Volume",T_CALC[[#This Row],[VOLUME]],T_CALC[[#This Row],[Close]])))),"")</f>
        <v>76.290000000000006</v>
      </c>
      <c r="S393" s="4" cm="1">
        <f t="array" aca="1" ref="S393" ca="1">IF(T_CALC[[#This Row],[DAY]]="","",IF(T_CALC[[#This Row],[DAY]]&gt;=I_MA_PER,
ROUND(SUMPRODUCT(OFFSET($Y$4,0,0,I_MA_PER),OFFSET(T_CALC[[#This Row],[Value]],-(I_MA_PER-1),0,I_MA_PER))/C_DEN,2),NA()))</f>
        <v>74.349999999999994</v>
      </c>
      <c r="T393" s="4" t="str">
        <f ca="1">IF(T_CALC[[#This Row],[DAY]]="","",IF(T_CALC[[#This Row],[DAY]]&gt;=I_MA_PER,IF(AND(T_CALC[[#This Row],[Value]]&gt;T_CALC[[#This Row],[WMA]],R392&lt;=S392),"Buy",IF(AND(T_CALC[[#This Row],[Value]]&lt;T_CALC[[#This Row],[WMA]],R392&gt;=S392),"Sell","")),NA()))</f>
        <v/>
      </c>
      <c r="U393" s="4">
        <f ca="1">IFERROR(IF(T_CALC[[#This Row],[Signal]]="Buy",T_CALC[[#This Row],[Value]],-10000),-10000)</f>
        <v>-10000</v>
      </c>
      <c r="V393" s="4">
        <f ca="1">IFERROR(IF(T_CALC[[#This Row],[Signal]]="Sell",T_CALC[[#This Row],[Value]],-10000),-10000)</f>
        <v>-10000</v>
      </c>
    </row>
    <row r="394" spans="3:22" x14ac:dyDescent="0.2">
      <c r="C394" vm="1923">
        <f ca="1"/>
        <v>43019</v>
      </c>
      <c r="D394" vm="1924">
        <f ca="1"/>
        <v>15388898</v>
      </c>
      <c r="E394" vm="1925">
        <f ca="1"/>
        <v>76.36</v>
      </c>
      <c r="F394" vm="1926">
        <f ca="1"/>
        <v>76.459999999999994</v>
      </c>
      <c r="G394" vm="1927">
        <f ca="1"/>
        <v>75.95</v>
      </c>
      <c r="H394" vm="1928">
        <f ca="1"/>
        <v>76.42</v>
      </c>
      <c r="K394" s="4">
        <f ca="1">IF(ROW(T_CALC[[#This Row],[DAY]])-ROW(T_CALC[[#Headers],[DAY]])&gt;C_N_TRADING_DAYS,"",ROW(T_CALC[[#This Row],[DAY]])-ROW(T_CALC[[#Headers],[DAY]]))</f>
        <v>391</v>
      </c>
      <c r="L394" s="2" cm="1" vm="1923">
        <f t="array" aca="1" ref="L394" ca="1">IFERROR(IF(T_CALC[[#This Row],[DAY]]="","",IF(AND(T_CALC[[#This Row],[DAY]]=C_N_TRADING_DAYS,$L$1&gt;C_MAX_HIST_DT),$L$1,INDEX(_xlfn.ANCHORARRAY($C$3),T_CALC[[#This Row],[DAY]]+1,1))),NA())</f>
        <v>43019</v>
      </c>
      <c r="M394" s="4" cm="1" vm="1925">
        <f t="array" aca="1" ref="M394" ca="1">IFERROR(IF(T_CALC[[#This Row],[DAY]]="","",IF(AND(T_CALC[[#This Row],[DAY]]=C_N_TRADING_DAYS,$L$1&gt;C_MAX_HIST_DT),$M$1,INDEX(_xlfn.ANCHORARRAY($C$3),T_CALC[[#This Row],[DAY]]+1,3))),NA())</f>
        <v>76.36</v>
      </c>
      <c r="N394" s="4" cm="1" vm="1926">
        <f t="array" aca="1" ref="N394" ca="1">IFERROR(IF(T_CALC[[#This Row],[DAY]]="","",IF(AND(T_CALC[[#This Row],[DAY]]=C_N_TRADING_DAYS,$L$1&gt;C_MAX_HIST_DT),$N$1,INDEX(_xlfn.ANCHORARRAY($C$3),T_CALC[[#This Row],[DAY]]+1,4))),NA())</f>
        <v>76.459999999999994</v>
      </c>
      <c r="O394" s="4" cm="1" vm="1927">
        <f t="array" aca="1" ref="O394" ca="1">IFERROR(IF(T_CALC[[#This Row],[DAY]]="","",IF(AND(T_CALC[[#This Row],[DAY]]=C_N_TRADING_DAYS,$L$1&gt;C_MAX_HIST_DT),$O$1,INDEX(_xlfn.ANCHORARRAY($C$3),T_CALC[[#This Row],[DAY]]+1,5))),NA())</f>
        <v>75.95</v>
      </c>
      <c r="P394" s="4" cm="1" vm="1928">
        <f t="array" aca="1" ref="P394" ca="1">IFERROR(IF(T_CALC[[#This Row],[DAY]]="","",IF(AND(T_CALC[[#This Row],[DAY]]=C_N_TRADING_DAYS,$L$1&gt;C_MAX_HIST_DT),$P$1,INDEX(_xlfn.ANCHORARRAY($C$3),T_CALC[[#This Row],[DAY]]+1,6))),NA())</f>
        <v>76.42</v>
      </c>
      <c r="Q394" s="4" cm="1" vm="1924">
        <f t="array" aca="1" ref="Q394" ca="1">IFERROR(IF(T_CALC[[#This Row],[DAY]]="","",IF(AND(T_CALC[[#This Row],[DAY]]=C_N_TRADING_DAYS,$L$1&gt;C_MAX_HIST_DT),$Q$1,INDEX(_xlfn.ANCHORARRAY($C$3),T_CALC[[#This Row],[DAY]]+1,2))),NA())</f>
        <v>15388898</v>
      </c>
      <c r="R394" s="4" vm="1928">
        <f ca="1">IFERROR(IF(I_SRC="Open",T_CALC[[#This Row],[Open]],IF(I_SRC="High",T_CALC[[#This Row],[High]],IF(I_SRC="low",T_CALC[[#This Row],[Low]],IF(I_SRC="Volume",T_CALC[[#This Row],[VOLUME]],T_CALC[[#This Row],[Close]])))),"")</f>
        <v>76.42</v>
      </c>
      <c r="S394" s="4" cm="1">
        <f t="array" aca="1" ref="S394" ca="1">IF(T_CALC[[#This Row],[DAY]]="","",IF(T_CALC[[#This Row],[DAY]]&gt;=I_MA_PER,
ROUND(SUMPRODUCT(OFFSET($Y$4,0,0,I_MA_PER),OFFSET(T_CALC[[#This Row],[Value]],-(I_MA_PER-1),0,I_MA_PER))/C_DEN,2),NA()))</f>
        <v>74.45</v>
      </c>
      <c r="T394" s="4" t="str">
        <f ca="1">IF(T_CALC[[#This Row],[DAY]]="","",IF(T_CALC[[#This Row],[DAY]]&gt;=I_MA_PER,IF(AND(T_CALC[[#This Row],[Value]]&gt;T_CALC[[#This Row],[WMA]],R393&lt;=S393),"Buy",IF(AND(T_CALC[[#This Row],[Value]]&lt;T_CALC[[#This Row],[WMA]],R393&gt;=S393),"Sell","")),NA()))</f>
        <v/>
      </c>
      <c r="U394" s="4">
        <f ca="1">IFERROR(IF(T_CALC[[#This Row],[Signal]]="Buy",T_CALC[[#This Row],[Value]],-10000),-10000)</f>
        <v>-10000</v>
      </c>
      <c r="V394" s="4">
        <f ca="1">IFERROR(IF(T_CALC[[#This Row],[Signal]]="Sell",T_CALC[[#This Row],[Value]],-10000),-10000)</f>
        <v>-10000</v>
      </c>
    </row>
    <row r="395" spans="3:22" x14ac:dyDescent="0.2">
      <c r="C395" vm="1929">
        <f ca="1"/>
        <v>43020</v>
      </c>
      <c r="D395" vm="1930">
        <f ca="1"/>
        <v>16876538</v>
      </c>
      <c r="E395" vm="1931">
        <f ca="1"/>
        <v>76.489999999999995</v>
      </c>
      <c r="F395" vm="1932">
        <f ca="1"/>
        <v>77.290000000000006</v>
      </c>
      <c r="G395" vm="1933">
        <f ca="1"/>
        <v>76.37</v>
      </c>
      <c r="H395" vm="1934">
        <f ca="1"/>
        <v>77.12</v>
      </c>
      <c r="K395" s="4">
        <f ca="1">IF(ROW(T_CALC[[#This Row],[DAY]])-ROW(T_CALC[[#Headers],[DAY]])&gt;C_N_TRADING_DAYS,"",ROW(T_CALC[[#This Row],[DAY]])-ROW(T_CALC[[#Headers],[DAY]]))</f>
        <v>392</v>
      </c>
      <c r="L395" s="2" cm="1" vm="1929">
        <f t="array" aca="1" ref="L395" ca="1">IFERROR(IF(T_CALC[[#This Row],[DAY]]="","",IF(AND(T_CALC[[#This Row],[DAY]]=C_N_TRADING_DAYS,$L$1&gt;C_MAX_HIST_DT),$L$1,INDEX(_xlfn.ANCHORARRAY($C$3),T_CALC[[#This Row],[DAY]]+1,1))),NA())</f>
        <v>43020</v>
      </c>
      <c r="M395" s="4" cm="1" vm="1931">
        <f t="array" aca="1" ref="M395" ca="1">IFERROR(IF(T_CALC[[#This Row],[DAY]]="","",IF(AND(T_CALC[[#This Row],[DAY]]=C_N_TRADING_DAYS,$L$1&gt;C_MAX_HIST_DT),$M$1,INDEX(_xlfn.ANCHORARRAY($C$3),T_CALC[[#This Row],[DAY]]+1,3))),NA())</f>
        <v>76.489999999999995</v>
      </c>
      <c r="N395" s="4" cm="1" vm="1932">
        <f t="array" aca="1" ref="N395" ca="1">IFERROR(IF(T_CALC[[#This Row],[DAY]]="","",IF(AND(T_CALC[[#This Row],[DAY]]=C_N_TRADING_DAYS,$L$1&gt;C_MAX_HIST_DT),$N$1,INDEX(_xlfn.ANCHORARRAY($C$3),T_CALC[[#This Row],[DAY]]+1,4))),NA())</f>
        <v>77.290000000000006</v>
      </c>
      <c r="O395" s="4" cm="1" vm="1933">
        <f t="array" aca="1" ref="O395" ca="1">IFERROR(IF(T_CALC[[#This Row],[DAY]]="","",IF(AND(T_CALC[[#This Row],[DAY]]=C_N_TRADING_DAYS,$L$1&gt;C_MAX_HIST_DT),$O$1,INDEX(_xlfn.ANCHORARRAY($C$3),T_CALC[[#This Row],[DAY]]+1,5))),NA())</f>
        <v>76.37</v>
      </c>
      <c r="P395" s="4" cm="1" vm="1934">
        <f t="array" aca="1" ref="P395" ca="1">IFERROR(IF(T_CALC[[#This Row],[DAY]]="","",IF(AND(T_CALC[[#This Row],[DAY]]=C_N_TRADING_DAYS,$L$1&gt;C_MAX_HIST_DT),$P$1,INDEX(_xlfn.ANCHORARRAY($C$3),T_CALC[[#This Row],[DAY]]+1,6))),NA())</f>
        <v>77.12</v>
      </c>
      <c r="Q395" s="4" cm="1" vm="1930">
        <f t="array" aca="1" ref="Q395" ca="1">IFERROR(IF(T_CALC[[#This Row],[DAY]]="","",IF(AND(T_CALC[[#This Row],[DAY]]=C_N_TRADING_DAYS,$L$1&gt;C_MAX_HIST_DT),$Q$1,INDEX(_xlfn.ANCHORARRAY($C$3),T_CALC[[#This Row],[DAY]]+1,2))),NA())</f>
        <v>16876538</v>
      </c>
      <c r="R395" s="4" vm="1934">
        <f ca="1">IFERROR(IF(I_SRC="Open",T_CALC[[#This Row],[Open]],IF(I_SRC="High",T_CALC[[#This Row],[High]],IF(I_SRC="low",T_CALC[[#This Row],[Low]],IF(I_SRC="Volume",T_CALC[[#This Row],[VOLUME]],T_CALC[[#This Row],[Close]])))),"")</f>
        <v>77.12</v>
      </c>
      <c r="S395" s="4" cm="1">
        <f t="array" aca="1" ref="S395" ca="1">IF(T_CALC[[#This Row],[DAY]]="","",IF(T_CALC[[#This Row],[DAY]]&gt;=I_MA_PER,
ROUND(SUMPRODUCT(OFFSET($Y$4,0,0,I_MA_PER),OFFSET(T_CALC[[#This Row],[Value]],-(I_MA_PER-1),0,I_MA_PER))/C_DEN,2),NA()))</f>
        <v>74.58</v>
      </c>
      <c r="T395" s="4" t="str">
        <f ca="1">IF(T_CALC[[#This Row],[DAY]]="","",IF(T_CALC[[#This Row],[DAY]]&gt;=I_MA_PER,IF(AND(T_CALC[[#This Row],[Value]]&gt;T_CALC[[#This Row],[WMA]],R394&lt;=S394),"Buy",IF(AND(T_CALC[[#This Row],[Value]]&lt;T_CALC[[#This Row],[WMA]],R394&gt;=S394),"Sell","")),NA()))</f>
        <v/>
      </c>
      <c r="U395" s="4">
        <f ca="1">IFERROR(IF(T_CALC[[#This Row],[Signal]]="Buy",T_CALC[[#This Row],[Value]],-10000),-10000)</f>
        <v>-10000</v>
      </c>
      <c r="V395" s="4">
        <f ca="1">IFERROR(IF(T_CALC[[#This Row],[Signal]]="Sell",T_CALC[[#This Row],[Value]],-10000),-10000)</f>
        <v>-10000</v>
      </c>
    </row>
    <row r="396" spans="3:22" x14ac:dyDescent="0.2">
      <c r="C396" vm="1935">
        <f ca="1"/>
        <v>43021</v>
      </c>
      <c r="D396" vm="1936">
        <f ca="1"/>
        <v>15335742</v>
      </c>
      <c r="E396" vm="1937">
        <f ca="1"/>
        <v>77.59</v>
      </c>
      <c r="F396" vm="1938">
        <f ca="1"/>
        <v>77.87</v>
      </c>
      <c r="G396" vm="1932">
        <f ca="1"/>
        <v>77.290000000000006</v>
      </c>
      <c r="H396" vm="1939">
        <f ca="1"/>
        <v>77.489999999999995</v>
      </c>
      <c r="K396" s="4">
        <f ca="1">IF(ROW(T_CALC[[#This Row],[DAY]])-ROW(T_CALC[[#Headers],[DAY]])&gt;C_N_TRADING_DAYS,"",ROW(T_CALC[[#This Row],[DAY]])-ROW(T_CALC[[#Headers],[DAY]]))</f>
        <v>393</v>
      </c>
      <c r="L396" s="2" cm="1" vm="1935">
        <f t="array" aca="1" ref="L396" ca="1">IFERROR(IF(T_CALC[[#This Row],[DAY]]="","",IF(AND(T_CALC[[#This Row],[DAY]]=C_N_TRADING_DAYS,$L$1&gt;C_MAX_HIST_DT),$L$1,INDEX(_xlfn.ANCHORARRAY($C$3),T_CALC[[#This Row],[DAY]]+1,1))),NA())</f>
        <v>43021</v>
      </c>
      <c r="M396" s="4" cm="1" vm="1937">
        <f t="array" aca="1" ref="M396" ca="1">IFERROR(IF(T_CALC[[#This Row],[DAY]]="","",IF(AND(T_CALC[[#This Row],[DAY]]=C_N_TRADING_DAYS,$L$1&gt;C_MAX_HIST_DT),$M$1,INDEX(_xlfn.ANCHORARRAY($C$3),T_CALC[[#This Row],[DAY]]+1,3))),NA())</f>
        <v>77.59</v>
      </c>
      <c r="N396" s="4" cm="1" vm="1938">
        <f t="array" aca="1" ref="N396" ca="1">IFERROR(IF(T_CALC[[#This Row],[DAY]]="","",IF(AND(T_CALC[[#This Row],[DAY]]=C_N_TRADING_DAYS,$L$1&gt;C_MAX_HIST_DT),$N$1,INDEX(_xlfn.ANCHORARRAY($C$3),T_CALC[[#This Row],[DAY]]+1,4))),NA())</f>
        <v>77.87</v>
      </c>
      <c r="O396" s="4" cm="1" vm="1932">
        <f t="array" aca="1" ref="O396" ca="1">IFERROR(IF(T_CALC[[#This Row],[DAY]]="","",IF(AND(T_CALC[[#This Row],[DAY]]=C_N_TRADING_DAYS,$L$1&gt;C_MAX_HIST_DT),$O$1,INDEX(_xlfn.ANCHORARRAY($C$3),T_CALC[[#This Row],[DAY]]+1,5))),NA())</f>
        <v>77.290000000000006</v>
      </c>
      <c r="P396" s="4" cm="1" vm="1939">
        <f t="array" aca="1" ref="P396" ca="1">IFERROR(IF(T_CALC[[#This Row],[DAY]]="","",IF(AND(T_CALC[[#This Row],[DAY]]=C_N_TRADING_DAYS,$L$1&gt;C_MAX_HIST_DT),$P$1,INDEX(_xlfn.ANCHORARRAY($C$3),T_CALC[[#This Row],[DAY]]+1,6))),NA())</f>
        <v>77.489999999999995</v>
      </c>
      <c r="Q396" s="4" cm="1" vm="1936">
        <f t="array" aca="1" ref="Q396" ca="1">IFERROR(IF(T_CALC[[#This Row],[DAY]]="","",IF(AND(T_CALC[[#This Row],[DAY]]=C_N_TRADING_DAYS,$L$1&gt;C_MAX_HIST_DT),$Q$1,INDEX(_xlfn.ANCHORARRAY($C$3),T_CALC[[#This Row],[DAY]]+1,2))),NA())</f>
        <v>15335742</v>
      </c>
      <c r="R396" s="4" vm="1939">
        <f ca="1">IFERROR(IF(I_SRC="Open",T_CALC[[#This Row],[Open]],IF(I_SRC="High",T_CALC[[#This Row],[High]],IF(I_SRC="low",T_CALC[[#This Row],[Low]],IF(I_SRC="Volume",T_CALC[[#This Row],[VOLUME]],T_CALC[[#This Row],[Close]])))),"")</f>
        <v>77.489999999999995</v>
      </c>
      <c r="S396" s="4" cm="1">
        <f t="array" aca="1" ref="S396" ca="1">IF(T_CALC[[#This Row],[DAY]]="","",IF(T_CALC[[#This Row],[DAY]]&gt;=I_MA_PER,
ROUND(SUMPRODUCT(OFFSET($Y$4,0,0,I_MA_PER),OFFSET(T_CALC[[#This Row],[Value]],-(I_MA_PER-1),0,I_MA_PER))/C_DEN,2),NA()))</f>
        <v>74.72</v>
      </c>
      <c r="T396" s="4" t="str">
        <f ca="1">IF(T_CALC[[#This Row],[DAY]]="","",IF(T_CALC[[#This Row],[DAY]]&gt;=I_MA_PER,IF(AND(T_CALC[[#This Row],[Value]]&gt;T_CALC[[#This Row],[WMA]],R395&lt;=S395),"Buy",IF(AND(T_CALC[[#This Row],[Value]]&lt;T_CALC[[#This Row],[WMA]],R395&gt;=S395),"Sell","")),NA()))</f>
        <v/>
      </c>
      <c r="U396" s="4">
        <f ca="1">IFERROR(IF(T_CALC[[#This Row],[Signal]]="Buy",T_CALC[[#This Row],[Value]],-10000),-10000)</f>
        <v>-10000</v>
      </c>
      <c r="V396" s="4">
        <f ca="1">IFERROR(IF(T_CALC[[#This Row],[Signal]]="Sell",T_CALC[[#This Row],[Value]],-10000),-10000)</f>
        <v>-10000</v>
      </c>
    </row>
    <row r="397" spans="3:22" x14ac:dyDescent="0.2">
      <c r="C397" vm="1940">
        <f ca="1"/>
        <v>43024</v>
      </c>
      <c r="D397" vm="1941">
        <f ca="1"/>
        <v>12380093</v>
      </c>
      <c r="E397" vm="1942">
        <f ca="1"/>
        <v>77.42</v>
      </c>
      <c r="F397" vm="1943">
        <f ca="1"/>
        <v>77.81</v>
      </c>
      <c r="G397" vm="1944">
        <f ca="1"/>
        <v>77.349999999999994</v>
      </c>
      <c r="H397" vm="1945">
        <f ca="1"/>
        <v>77.650000000000006</v>
      </c>
      <c r="K397" s="4">
        <f ca="1">IF(ROW(T_CALC[[#This Row],[DAY]])-ROW(T_CALC[[#Headers],[DAY]])&gt;C_N_TRADING_DAYS,"",ROW(T_CALC[[#This Row],[DAY]])-ROW(T_CALC[[#Headers],[DAY]]))</f>
        <v>394</v>
      </c>
      <c r="L397" s="2" cm="1" vm="1940">
        <f t="array" aca="1" ref="L397" ca="1">IFERROR(IF(T_CALC[[#This Row],[DAY]]="","",IF(AND(T_CALC[[#This Row],[DAY]]=C_N_TRADING_DAYS,$L$1&gt;C_MAX_HIST_DT),$L$1,INDEX(_xlfn.ANCHORARRAY($C$3),T_CALC[[#This Row],[DAY]]+1,1))),NA())</f>
        <v>43024</v>
      </c>
      <c r="M397" s="4" cm="1" vm="1942">
        <f t="array" aca="1" ref="M397" ca="1">IFERROR(IF(T_CALC[[#This Row],[DAY]]="","",IF(AND(T_CALC[[#This Row],[DAY]]=C_N_TRADING_DAYS,$L$1&gt;C_MAX_HIST_DT),$M$1,INDEX(_xlfn.ANCHORARRAY($C$3),T_CALC[[#This Row],[DAY]]+1,3))),NA())</f>
        <v>77.42</v>
      </c>
      <c r="N397" s="4" cm="1" vm="1943">
        <f t="array" aca="1" ref="N397" ca="1">IFERROR(IF(T_CALC[[#This Row],[DAY]]="","",IF(AND(T_CALC[[#This Row],[DAY]]=C_N_TRADING_DAYS,$L$1&gt;C_MAX_HIST_DT),$N$1,INDEX(_xlfn.ANCHORARRAY($C$3),T_CALC[[#This Row],[DAY]]+1,4))),NA())</f>
        <v>77.81</v>
      </c>
      <c r="O397" s="4" cm="1" vm="1944">
        <f t="array" aca="1" ref="O397" ca="1">IFERROR(IF(T_CALC[[#This Row],[DAY]]="","",IF(AND(T_CALC[[#This Row],[DAY]]=C_N_TRADING_DAYS,$L$1&gt;C_MAX_HIST_DT),$O$1,INDEX(_xlfn.ANCHORARRAY($C$3),T_CALC[[#This Row],[DAY]]+1,5))),NA())</f>
        <v>77.349999999999994</v>
      </c>
      <c r="P397" s="4" cm="1" vm="1945">
        <f t="array" aca="1" ref="P397" ca="1">IFERROR(IF(T_CALC[[#This Row],[DAY]]="","",IF(AND(T_CALC[[#This Row],[DAY]]=C_N_TRADING_DAYS,$L$1&gt;C_MAX_HIST_DT),$P$1,INDEX(_xlfn.ANCHORARRAY($C$3),T_CALC[[#This Row],[DAY]]+1,6))),NA())</f>
        <v>77.650000000000006</v>
      </c>
      <c r="Q397" s="4" cm="1" vm="1941">
        <f t="array" aca="1" ref="Q397" ca="1">IFERROR(IF(T_CALC[[#This Row],[DAY]]="","",IF(AND(T_CALC[[#This Row],[DAY]]=C_N_TRADING_DAYS,$L$1&gt;C_MAX_HIST_DT),$Q$1,INDEX(_xlfn.ANCHORARRAY($C$3),T_CALC[[#This Row],[DAY]]+1,2))),NA())</f>
        <v>12380093</v>
      </c>
      <c r="R397" s="4" vm="1945">
        <f ca="1">IFERROR(IF(I_SRC="Open",T_CALC[[#This Row],[Open]],IF(I_SRC="High",T_CALC[[#This Row],[High]],IF(I_SRC="low",T_CALC[[#This Row],[Low]],IF(I_SRC="Volume",T_CALC[[#This Row],[VOLUME]],T_CALC[[#This Row],[Close]])))),"")</f>
        <v>77.650000000000006</v>
      </c>
      <c r="S397" s="4" cm="1">
        <f t="array" aca="1" ref="S397" ca="1">IF(T_CALC[[#This Row],[DAY]]="","",IF(T_CALC[[#This Row],[DAY]]&gt;=I_MA_PER,
ROUND(SUMPRODUCT(OFFSET($Y$4,0,0,I_MA_PER),OFFSET(T_CALC[[#This Row],[Value]],-(I_MA_PER-1),0,I_MA_PER))/C_DEN,2),NA()))</f>
        <v>74.86</v>
      </c>
      <c r="T397" s="4" t="str">
        <f ca="1">IF(T_CALC[[#This Row],[DAY]]="","",IF(T_CALC[[#This Row],[DAY]]&gt;=I_MA_PER,IF(AND(T_CALC[[#This Row],[Value]]&gt;T_CALC[[#This Row],[WMA]],R396&lt;=S396),"Buy",IF(AND(T_CALC[[#This Row],[Value]]&lt;T_CALC[[#This Row],[WMA]],R396&gt;=S396),"Sell","")),NA()))</f>
        <v/>
      </c>
      <c r="U397" s="4">
        <f ca="1">IFERROR(IF(T_CALC[[#This Row],[Signal]]="Buy",T_CALC[[#This Row],[Value]],-10000),-10000)</f>
        <v>-10000</v>
      </c>
      <c r="V397" s="4">
        <f ca="1">IFERROR(IF(T_CALC[[#This Row],[Signal]]="Sell",T_CALC[[#This Row],[Value]],-10000),-10000)</f>
        <v>-10000</v>
      </c>
    </row>
    <row r="398" spans="3:22" x14ac:dyDescent="0.2">
      <c r="C398" vm="1946">
        <f ca="1"/>
        <v>43025</v>
      </c>
      <c r="D398" vm="1947">
        <f ca="1"/>
        <v>16823989</v>
      </c>
      <c r="E398" vm="1948">
        <f ca="1"/>
        <v>77.47</v>
      </c>
      <c r="F398" vm="1949">
        <f ca="1"/>
        <v>77.62</v>
      </c>
      <c r="G398" vm="1950">
        <f ca="1"/>
        <v>77.25</v>
      </c>
      <c r="H398" vm="1937">
        <f ca="1"/>
        <v>77.59</v>
      </c>
      <c r="K398" s="4">
        <f ca="1">IF(ROW(T_CALC[[#This Row],[DAY]])-ROW(T_CALC[[#Headers],[DAY]])&gt;C_N_TRADING_DAYS,"",ROW(T_CALC[[#This Row],[DAY]])-ROW(T_CALC[[#Headers],[DAY]]))</f>
        <v>395</v>
      </c>
      <c r="L398" s="2" cm="1" vm="1946">
        <f t="array" aca="1" ref="L398" ca="1">IFERROR(IF(T_CALC[[#This Row],[DAY]]="","",IF(AND(T_CALC[[#This Row],[DAY]]=C_N_TRADING_DAYS,$L$1&gt;C_MAX_HIST_DT),$L$1,INDEX(_xlfn.ANCHORARRAY($C$3),T_CALC[[#This Row],[DAY]]+1,1))),NA())</f>
        <v>43025</v>
      </c>
      <c r="M398" s="4" cm="1" vm="1948">
        <f t="array" aca="1" ref="M398" ca="1">IFERROR(IF(T_CALC[[#This Row],[DAY]]="","",IF(AND(T_CALC[[#This Row],[DAY]]=C_N_TRADING_DAYS,$L$1&gt;C_MAX_HIST_DT),$M$1,INDEX(_xlfn.ANCHORARRAY($C$3),T_CALC[[#This Row],[DAY]]+1,3))),NA())</f>
        <v>77.47</v>
      </c>
      <c r="N398" s="4" cm="1" vm="1949">
        <f t="array" aca="1" ref="N398" ca="1">IFERROR(IF(T_CALC[[#This Row],[DAY]]="","",IF(AND(T_CALC[[#This Row],[DAY]]=C_N_TRADING_DAYS,$L$1&gt;C_MAX_HIST_DT),$N$1,INDEX(_xlfn.ANCHORARRAY($C$3),T_CALC[[#This Row],[DAY]]+1,4))),NA())</f>
        <v>77.62</v>
      </c>
      <c r="O398" s="4" cm="1" vm="1950">
        <f t="array" aca="1" ref="O398" ca="1">IFERROR(IF(T_CALC[[#This Row],[DAY]]="","",IF(AND(T_CALC[[#This Row],[DAY]]=C_N_TRADING_DAYS,$L$1&gt;C_MAX_HIST_DT),$O$1,INDEX(_xlfn.ANCHORARRAY($C$3),T_CALC[[#This Row],[DAY]]+1,5))),NA())</f>
        <v>77.25</v>
      </c>
      <c r="P398" s="4" cm="1" vm="1937">
        <f t="array" aca="1" ref="P398" ca="1">IFERROR(IF(T_CALC[[#This Row],[DAY]]="","",IF(AND(T_CALC[[#This Row],[DAY]]=C_N_TRADING_DAYS,$L$1&gt;C_MAX_HIST_DT),$P$1,INDEX(_xlfn.ANCHORARRAY($C$3),T_CALC[[#This Row],[DAY]]+1,6))),NA())</f>
        <v>77.59</v>
      </c>
      <c r="Q398" s="4" cm="1" vm="1947">
        <f t="array" aca="1" ref="Q398" ca="1">IFERROR(IF(T_CALC[[#This Row],[DAY]]="","",IF(AND(T_CALC[[#This Row],[DAY]]=C_N_TRADING_DAYS,$L$1&gt;C_MAX_HIST_DT),$Q$1,INDEX(_xlfn.ANCHORARRAY($C$3),T_CALC[[#This Row],[DAY]]+1,2))),NA())</f>
        <v>16823989</v>
      </c>
      <c r="R398" s="4" vm="1937">
        <f ca="1">IFERROR(IF(I_SRC="Open",T_CALC[[#This Row],[Open]],IF(I_SRC="High",T_CALC[[#This Row],[High]],IF(I_SRC="low",T_CALC[[#This Row],[Low]],IF(I_SRC="Volume",T_CALC[[#This Row],[VOLUME]],T_CALC[[#This Row],[Close]])))),"")</f>
        <v>77.59</v>
      </c>
      <c r="S398" s="4" cm="1">
        <f t="array" aca="1" ref="S398" ca="1">IF(T_CALC[[#This Row],[DAY]]="","",IF(T_CALC[[#This Row],[DAY]]&gt;=I_MA_PER,
ROUND(SUMPRODUCT(OFFSET($Y$4,0,0,I_MA_PER),OFFSET(T_CALC[[#This Row],[Value]],-(I_MA_PER-1),0,I_MA_PER))/C_DEN,2),NA()))</f>
        <v>74.989999999999995</v>
      </c>
      <c r="T398" s="4" t="str">
        <f ca="1">IF(T_CALC[[#This Row],[DAY]]="","",IF(T_CALC[[#This Row],[DAY]]&gt;=I_MA_PER,IF(AND(T_CALC[[#This Row],[Value]]&gt;T_CALC[[#This Row],[WMA]],R397&lt;=S397),"Buy",IF(AND(T_CALC[[#This Row],[Value]]&lt;T_CALC[[#This Row],[WMA]],R397&gt;=S397),"Sell","")),NA()))</f>
        <v/>
      </c>
      <c r="U398" s="4">
        <f ca="1">IFERROR(IF(T_CALC[[#This Row],[Signal]]="Buy",T_CALC[[#This Row],[Value]],-10000),-10000)</f>
        <v>-10000</v>
      </c>
      <c r="V398" s="4">
        <f ca="1">IFERROR(IF(T_CALC[[#This Row],[Signal]]="Sell",T_CALC[[#This Row],[Value]],-10000),-10000)</f>
        <v>-10000</v>
      </c>
    </row>
    <row r="399" spans="3:22" x14ac:dyDescent="0.2">
      <c r="C399" vm="1951">
        <f ca="1"/>
        <v>43026</v>
      </c>
      <c r="D399" vm="1952">
        <f ca="1"/>
        <v>13300701</v>
      </c>
      <c r="E399" vm="1953">
        <f ca="1"/>
        <v>77.67</v>
      </c>
      <c r="F399" vm="1954">
        <f ca="1"/>
        <v>77.849999999999994</v>
      </c>
      <c r="G399" vm="1955">
        <f ca="1"/>
        <v>77.37</v>
      </c>
      <c r="H399" vm="1956">
        <f ca="1"/>
        <v>77.61</v>
      </c>
      <c r="K399" s="4">
        <f ca="1">IF(ROW(T_CALC[[#This Row],[DAY]])-ROW(T_CALC[[#Headers],[DAY]])&gt;C_N_TRADING_DAYS,"",ROW(T_CALC[[#This Row],[DAY]])-ROW(T_CALC[[#Headers],[DAY]]))</f>
        <v>396</v>
      </c>
      <c r="L399" s="2" cm="1" vm="1951">
        <f t="array" aca="1" ref="L399" ca="1">IFERROR(IF(T_CALC[[#This Row],[DAY]]="","",IF(AND(T_CALC[[#This Row],[DAY]]=C_N_TRADING_DAYS,$L$1&gt;C_MAX_HIST_DT),$L$1,INDEX(_xlfn.ANCHORARRAY($C$3),T_CALC[[#This Row],[DAY]]+1,1))),NA())</f>
        <v>43026</v>
      </c>
      <c r="M399" s="4" cm="1" vm="1953">
        <f t="array" aca="1" ref="M399" ca="1">IFERROR(IF(T_CALC[[#This Row],[DAY]]="","",IF(AND(T_CALC[[#This Row],[DAY]]=C_N_TRADING_DAYS,$L$1&gt;C_MAX_HIST_DT),$M$1,INDEX(_xlfn.ANCHORARRAY($C$3),T_CALC[[#This Row],[DAY]]+1,3))),NA())</f>
        <v>77.67</v>
      </c>
      <c r="N399" s="4" cm="1" vm="1954">
        <f t="array" aca="1" ref="N399" ca="1">IFERROR(IF(T_CALC[[#This Row],[DAY]]="","",IF(AND(T_CALC[[#This Row],[DAY]]=C_N_TRADING_DAYS,$L$1&gt;C_MAX_HIST_DT),$N$1,INDEX(_xlfn.ANCHORARRAY($C$3),T_CALC[[#This Row],[DAY]]+1,4))),NA())</f>
        <v>77.849999999999994</v>
      </c>
      <c r="O399" s="4" cm="1" vm="1955">
        <f t="array" aca="1" ref="O399" ca="1">IFERROR(IF(T_CALC[[#This Row],[DAY]]="","",IF(AND(T_CALC[[#This Row],[DAY]]=C_N_TRADING_DAYS,$L$1&gt;C_MAX_HIST_DT),$O$1,INDEX(_xlfn.ANCHORARRAY($C$3),T_CALC[[#This Row],[DAY]]+1,5))),NA())</f>
        <v>77.37</v>
      </c>
      <c r="P399" s="4" cm="1" vm="1956">
        <f t="array" aca="1" ref="P399" ca="1">IFERROR(IF(T_CALC[[#This Row],[DAY]]="","",IF(AND(T_CALC[[#This Row],[DAY]]=C_N_TRADING_DAYS,$L$1&gt;C_MAX_HIST_DT),$P$1,INDEX(_xlfn.ANCHORARRAY($C$3),T_CALC[[#This Row],[DAY]]+1,6))),NA())</f>
        <v>77.61</v>
      </c>
      <c r="Q399" s="4" cm="1" vm="1952">
        <f t="array" aca="1" ref="Q399" ca="1">IFERROR(IF(T_CALC[[#This Row],[DAY]]="","",IF(AND(T_CALC[[#This Row],[DAY]]=C_N_TRADING_DAYS,$L$1&gt;C_MAX_HIST_DT),$Q$1,INDEX(_xlfn.ANCHORARRAY($C$3),T_CALC[[#This Row],[DAY]]+1,2))),NA())</f>
        <v>13300701</v>
      </c>
      <c r="R399" s="4" vm="1956">
        <f ca="1">IFERROR(IF(I_SRC="Open",T_CALC[[#This Row],[Open]],IF(I_SRC="High",T_CALC[[#This Row],[High]],IF(I_SRC="low",T_CALC[[#This Row],[Low]],IF(I_SRC="Volume",T_CALC[[#This Row],[VOLUME]],T_CALC[[#This Row],[Close]])))),"")</f>
        <v>77.61</v>
      </c>
      <c r="S399" s="4" cm="1">
        <f t="array" aca="1" ref="S399" ca="1">IF(T_CALC[[#This Row],[DAY]]="","",IF(T_CALC[[#This Row],[DAY]]&gt;=I_MA_PER,
ROUND(SUMPRODUCT(OFFSET($Y$4,0,0,I_MA_PER),OFFSET(T_CALC[[#This Row],[Value]],-(I_MA_PER-1),0,I_MA_PER))/C_DEN,2),NA()))</f>
        <v>75.12</v>
      </c>
      <c r="T399" s="4" t="str">
        <f ca="1">IF(T_CALC[[#This Row],[DAY]]="","",IF(T_CALC[[#This Row],[DAY]]&gt;=I_MA_PER,IF(AND(T_CALC[[#This Row],[Value]]&gt;T_CALC[[#This Row],[WMA]],R398&lt;=S398),"Buy",IF(AND(T_CALC[[#This Row],[Value]]&lt;T_CALC[[#This Row],[WMA]],R398&gt;=S398),"Sell","")),NA()))</f>
        <v/>
      </c>
      <c r="U399" s="4">
        <f ca="1">IFERROR(IF(T_CALC[[#This Row],[Signal]]="Buy",T_CALC[[#This Row],[Value]],-10000),-10000)</f>
        <v>-10000</v>
      </c>
      <c r="V399" s="4">
        <f ca="1">IFERROR(IF(T_CALC[[#This Row],[Signal]]="Sell",T_CALC[[#This Row],[Value]],-10000),-10000)</f>
        <v>-10000</v>
      </c>
    </row>
    <row r="400" spans="3:22" x14ac:dyDescent="0.2">
      <c r="C400" vm="1957">
        <f ca="1"/>
        <v>43027</v>
      </c>
      <c r="D400" vm="1958">
        <f ca="1"/>
        <v>15092758</v>
      </c>
      <c r="E400" vm="1959">
        <f ca="1"/>
        <v>77.569999999999993</v>
      </c>
      <c r="F400" vm="1960">
        <f ca="1"/>
        <v>77.930000000000007</v>
      </c>
      <c r="G400" vm="1944">
        <f ca="1"/>
        <v>77.349999999999994</v>
      </c>
      <c r="H400" vm="1961">
        <f ca="1"/>
        <v>77.91</v>
      </c>
      <c r="K400" s="4">
        <f ca="1">IF(ROW(T_CALC[[#This Row],[DAY]])-ROW(T_CALC[[#Headers],[DAY]])&gt;C_N_TRADING_DAYS,"",ROW(T_CALC[[#This Row],[DAY]])-ROW(T_CALC[[#Headers],[DAY]]))</f>
        <v>397</v>
      </c>
      <c r="L400" s="2" cm="1" vm="1957">
        <f t="array" aca="1" ref="L400" ca="1">IFERROR(IF(T_CALC[[#This Row],[DAY]]="","",IF(AND(T_CALC[[#This Row],[DAY]]=C_N_TRADING_DAYS,$L$1&gt;C_MAX_HIST_DT),$L$1,INDEX(_xlfn.ANCHORARRAY($C$3),T_CALC[[#This Row],[DAY]]+1,1))),NA())</f>
        <v>43027</v>
      </c>
      <c r="M400" s="4" cm="1" vm="1959">
        <f t="array" aca="1" ref="M400" ca="1">IFERROR(IF(T_CALC[[#This Row],[DAY]]="","",IF(AND(T_CALC[[#This Row],[DAY]]=C_N_TRADING_DAYS,$L$1&gt;C_MAX_HIST_DT),$M$1,INDEX(_xlfn.ANCHORARRAY($C$3),T_CALC[[#This Row],[DAY]]+1,3))),NA())</f>
        <v>77.569999999999993</v>
      </c>
      <c r="N400" s="4" cm="1" vm="1960">
        <f t="array" aca="1" ref="N400" ca="1">IFERROR(IF(T_CALC[[#This Row],[DAY]]="","",IF(AND(T_CALC[[#This Row],[DAY]]=C_N_TRADING_DAYS,$L$1&gt;C_MAX_HIST_DT),$N$1,INDEX(_xlfn.ANCHORARRAY($C$3),T_CALC[[#This Row],[DAY]]+1,4))),NA())</f>
        <v>77.930000000000007</v>
      </c>
      <c r="O400" s="4" cm="1" vm="1944">
        <f t="array" aca="1" ref="O400" ca="1">IFERROR(IF(T_CALC[[#This Row],[DAY]]="","",IF(AND(T_CALC[[#This Row],[DAY]]=C_N_TRADING_DAYS,$L$1&gt;C_MAX_HIST_DT),$O$1,INDEX(_xlfn.ANCHORARRAY($C$3),T_CALC[[#This Row],[DAY]]+1,5))),NA())</f>
        <v>77.349999999999994</v>
      </c>
      <c r="P400" s="4" cm="1" vm="1961">
        <f t="array" aca="1" ref="P400" ca="1">IFERROR(IF(T_CALC[[#This Row],[DAY]]="","",IF(AND(T_CALC[[#This Row],[DAY]]=C_N_TRADING_DAYS,$L$1&gt;C_MAX_HIST_DT),$P$1,INDEX(_xlfn.ANCHORARRAY($C$3),T_CALC[[#This Row],[DAY]]+1,6))),NA())</f>
        <v>77.91</v>
      </c>
      <c r="Q400" s="4" cm="1" vm="1958">
        <f t="array" aca="1" ref="Q400" ca="1">IFERROR(IF(T_CALC[[#This Row],[DAY]]="","",IF(AND(T_CALC[[#This Row],[DAY]]=C_N_TRADING_DAYS,$L$1&gt;C_MAX_HIST_DT),$Q$1,INDEX(_xlfn.ANCHORARRAY($C$3),T_CALC[[#This Row],[DAY]]+1,2))),NA())</f>
        <v>15092758</v>
      </c>
      <c r="R400" s="4" vm="1961">
        <f ca="1">IFERROR(IF(I_SRC="Open",T_CALC[[#This Row],[Open]],IF(I_SRC="High",T_CALC[[#This Row],[High]],IF(I_SRC="low",T_CALC[[#This Row],[Low]],IF(I_SRC="Volume",T_CALC[[#This Row],[VOLUME]],T_CALC[[#This Row],[Close]])))),"")</f>
        <v>77.91</v>
      </c>
      <c r="S400" s="4" cm="1">
        <f t="array" aca="1" ref="S400" ca="1">IF(T_CALC[[#This Row],[DAY]]="","",IF(T_CALC[[#This Row],[DAY]]&gt;=I_MA_PER,
ROUND(SUMPRODUCT(OFFSET($Y$4,0,0,I_MA_PER),OFFSET(T_CALC[[#This Row],[Value]],-(I_MA_PER-1),0,I_MA_PER))/C_DEN,2),NA()))</f>
        <v>75.260000000000005</v>
      </c>
      <c r="T400" s="4" t="str">
        <f ca="1">IF(T_CALC[[#This Row],[DAY]]="","",IF(T_CALC[[#This Row],[DAY]]&gt;=I_MA_PER,IF(AND(T_CALC[[#This Row],[Value]]&gt;T_CALC[[#This Row],[WMA]],R399&lt;=S399),"Buy",IF(AND(T_CALC[[#This Row],[Value]]&lt;T_CALC[[#This Row],[WMA]],R399&gt;=S399),"Sell","")),NA()))</f>
        <v/>
      </c>
      <c r="U400" s="4">
        <f ca="1">IFERROR(IF(T_CALC[[#This Row],[Signal]]="Buy",T_CALC[[#This Row],[Value]],-10000),-10000)</f>
        <v>-10000</v>
      </c>
      <c r="V400" s="4">
        <f ca="1">IFERROR(IF(T_CALC[[#This Row],[Signal]]="Sell",T_CALC[[#This Row],[Value]],-10000),-10000)</f>
        <v>-10000</v>
      </c>
    </row>
    <row r="401" spans="3:22" x14ac:dyDescent="0.2">
      <c r="C401" vm="1962">
        <f ca="1"/>
        <v>43028</v>
      </c>
      <c r="D401" vm="1963">
        <f ca="1"/>
        <v>22866426</v>
      </c>
      <c r="E401" vm="1964">
        <f ca="1"/>
        <v>78.319999999999993</v>
      </c>
      <c r="F401" vm="1965">
        <f ca="1"/>
        <v>78.97</v>
      </c>
      <c r="G401" vm="1966">
        <f ca="1"/>
        <v>78.22</v>
      </c>
      <c r="H401" vm="1967">
        <f ca="1"/>
        <v>78.81</v>
      </c>
      <c r="K401" s="4">
        <f ca="1">IF(ROW(T_CALC[[#This Row],[DAY]])-ROW(T_CALC[[#Headers],[DAY]])&gt;C_N_TRADING_DAYS,"",ROW(T_CALC[[#This Row],[DAY]])-ROW(T_CALC[[#Headers],[DAY]]))</f>
        <v>398</v>
      </c>
      <c r="L401" s="2" cm="1" vm="1962">
        <f t="array" aca="1" ref="L401" ca="1">IFERROR(IF(T_CALC[[#This Row],[DAY]]="","",IF(AND(T_CALC[[#This Row],[DAY]]=C_N_TRADING_DAYS,$L$1&gt;C_MAX_HIST_DT),$L$1,INDEX(_xlfn.ANCHORARRAY($C$3),T_CALC[[#This Row],[DAY]]+1,1))),NA())</f>
        <v>43028</v>
      </c>
      <c r="M401" s="4" cm="1" vm="1964">
        <f t="array" aca="1" ref="M401" ca="1">IFERROR(IF(T_CALC[[#This Row],[DAY]]="","",IF(AND(T_CALC[[#This Row],[DAY]]=C_N_TRADING_DAYS,$L$1&gt;C_MAX_HIST_DT),$M$1,INDEX(_xlfn.ANCHORARRAY($C$3),T_CALC[[#This Row],[DAY]]+1,3))),NA())</f>
        <v>78.319999999999993</v>
      </c>
      <c r="N401" s="4" cm="1" vm="1965">
        <f t="array" aca="1" ref="N401" ca="1">IFERROR(IF(T_CALC[[#This Row],[DAY]]="","",IF(AND(T_CALC[[#This Row],[DAY]]=C_N_TRADING_DAYS,$L$1&gt;C_MAX_HIST_DT),$N$1,INDEX(_xlfn.ANCHORARRAY($C$3),T_CALC[[#This Row],[DAY]]+1,4))),NA())</f>
        <v>78.97</v>
      </c>
      <c r="O401" s="4" cm="1" vm="1966">
        <f t="array" aca="1" ref="O401" ca="1">IFERROR(IF(T_CALC[[#This Row],[DAY]]="","",IF(AND(T_CALC[[#This Row],[DAY]]=C_N_TRADING_DAYS,$L$1&gt;C_MAX_HIST_DT),$O$1,INDEX(_xlfn.ANCHORARRAY($C$3),T_CALC[[#This Row],[DAY]]+1,5))),NA())</f>
        <v>78.22</v>
      </c>
      <c r="P401" s="4" cm="1" vm="1967">
        <f t="array" aca="1" ref="P401" ca="1">IFERROR(IF(T_CALC[[#This Row],[DAY]]="","",IF(AND(T_CALC[[#This Row],[DAY]]=C_N_TRADING_DAYS,$L$1&gt;C_MAX_HIST_DT),$P$1,INDEX(_xlfn.ANCHORARRAY($C$3),T_CALC[[#This Row],[DAY]]+1,6))),NA())</f>
        <v>78.81</v>
      </c>
      <c r="Q401" s="4" cm="1" vm="1963">
        <f t="array" aca="1" ref="Q401" ca="1">IFERROR(IF(T_CALC[[#This Row],[DAY]]="","",IF(AND(T_CALC[[#This Row],[DAY]]=C_N_TRADING_DAYS,$L$1&gt;C_MAX_HIST_DT),$Q$1,INDEX(_xlfn.ANCHORARRAY($C$3),T_CALC[[#This Row],[DAY]]+1,2))),NA())</f>
        <v>22866426</v>
      </c>
      <c r="R401" s="4" vm="1967">
        <f ca="1">IFERROR(IF(I_SRC="Open",T_CALC[[#This Row],[Open]],IF(I_SRC="High",T_CALC[[#This Row],[High]],IF(I_SRC="low",T_CALC[[#This Row],[Low]],IF(I_SRC="Volume",T_CALC[[#This Row],[VOLUME]],T_CALC[[#This Row],[Close]])))),"")</f>
        <v>78.81</v>
      </c>
      <c r="S401" s="4" cm="1">
        <f t="array" aca="1" ref="S401" ca="1">IF(T_CALC[[#This Row],[DAY]]="","",IF(T_CALC[[#This Row],[DAY]]&gt;=I_MA_PER,
ROUND(SUMPRODUCT(OFFSET($Y$4,0,0,I_MA_PER),OFFSET(T_CALC[[#This Row],[Value]],-(I_MA_PER-1),0,I_MA_PER))/C_DEN,2),NA()))</f>
        <v>75.430000000000007</v>
      </c>
      <c r="T401" s="4" t="str">
        <f ca="1">IF(T_CALC[[#This Row],[DAY]]="","",IF(T_CALC[[#This Row],[DAY]]&gt;=I_MA_PER,IF(AND(T_CALC[[#This Row],[Value]]&gt;T_CALC[[#This Row],[WMA]],R400&lt;=S400),"Buy",IF(AND(T_CALC[[#This Row],[Value]]&lt;T_CALC[[#This Row],[WMA]],R400&gt;=S400),"Sell","")),NA()))</f>
        <v/>
      </c>
      <c r="U401" s="4">
        <f ca="1">IFERROR(IF(T_CALC[[#This Row],[Signal]]="Buy",T_CALC[[#This Row],[Value]],-10000),-10000)</f>
        <v>-10000</v>
      </c>
      <c r="V401" s="4">
        <f ca="1">IFERROR(IF(T_CALC[[#This Row],[Signal]]="Sell",T_CALC[[#This Row],[Value]],-10000),-10000)</f>
        <v>-10000</v>
      </c>
    </row>
    <row r="402" spans="3:22" x14ac:dyDescent="0.2">
      <c r="C402" vm="1968">
        <f ca="1"/>
        <v>43031</v>
      </c>
      <c r="D402" vm="1969">
        <f ca="1"/>
        <v>20627173</v>
      </c>
      <c r="E402" vm="1970">
        <f ca="1"/>
        <v>78.989999999999995</v>
      </c>
      <c r="F402" vm="1971">
        <f ca="1"/>
        <v>79.34</v>
      </c>
      <c r="G402" vm="1972">
        <f ca="1"/>
        <v>78.760000000000005</v>
      </c>
      <c r="H402" vm="1973">
        <f ca="1"/>
        <v>78.83</v>
      </c>
      <c r="K402" s="4">
        <f ca="1">IF(ROW(T_CALC[[#This Row],[DAY]])-ROW(T_CALC[[#Headers],[DAY]])&gt;C_N_TRADING_DAYS,"",ROW(T_CALC[[#This Row],[DAY]])-ROW(T_CALC[[#Headers],[DAY]]))</f>
        <v>399</v>
      </c>
      <c r="L402" s="2" cm="1" vm="1968">
        <f t="array" aca="1" ref="L402" ca="1">IFERROR(IF(T_CALC[[#This Row],[DAY]]="","",IF(AND(T_CALC[[#This Row],[DAY]]=C_N_TRADING_DAYS,$L$1&gt;C_MAX_HIST_DT),$L$1,INDEX(_xlfn.ANCHORARRAY($C$3),T_CALC[[#This Row],[DAY]]+1,1))),NA())</f>
        <v>43031</v>
      </c>
      <c r="M402" s="4" cm="1" vm="1970">
        <f t="array" aca="1" ref="M402" ca="1">IFERROR(IF(T_CALC[[#This Row],[DAY]]="","",IF(AND(T_CALC[[#This Row],[DAY]]=C_N_TRADING_DAYS,$L$1&gt;C_MAX_HIST_DT),$M$1,INDEX(_xlfn.ANCHORARRAY($C$3),T_CALC[[#This Row],[DAY]]+1,3))),NA())</f>
        <v>78.989999999999995</v>
      </c>
      <c r="N402" s="4" cm="1" vm="1971">
        <f t="array" aca="1" ref="N402" ca="1">IFERROR(IF(T_CALC[[#This Row],[DAY]]="","",IF(AND(T_CALC[[#This Row],[DAY]]=C_N_TRADING_DAYS,$L$1&gt;C_MAX_HIST_DT),$N$1,INDEX(_xlfn.ANCHORARRAY($C$3),T_CALC[[#This Row],[DAY]]+1,4))),NA())</f>
        <v>79.34</v>
      </c>
      <c r="O402" s="4" cm="1" vm="1972">
        <f t="array" aca="1" ref="O402" ca="1">IFERROR(IF(T_CALC[[#This Row],[DAY]]="","",IF(AND(T_CALC[[#This Row],[DAY]]=C_N_TRADING_DAYS,$L$1&gt;C_MAX_HIST_DT),$O$1,INDEX(_xlfn.ANCHORARRAY($C$3),T_CALC[[#This Row],[DAY]]+1,5))),NA())</f>
        <v>78.760000000000005</v>
      </c>
      <c r="P402" s="4" cm="1" vm="1973">
        <f t="array" aca="1" ref="P402" ca="1">IFERROR(IF(T_CALC[[#This Row],[DAY]]="","",IF(AND(T_CALC[[#This Row],[DAY]]=C_N_TRADING_DAYS,$L$1&gt;C_MAX_HIST_DT),$P$1,INDEX(_xlfn.ANCHORARRAY($C$3),T_CALC[[#This Row],[DAY]]+1,6))),NA())</f>
        <v>78.83</v>
      </c>
      <c r="Q402" s="4" cm="1" vm="1969">
        <f t="array" aca="1" ref="Q402" ca="1">IFERROR(IF(T_CALC[[#This Row],[DAY]]="","",IF(AND(T_CALC[[#This Row],[DAY]]=C_N_TRADING_DAYS,$L$1&gt;C_MAX_HIST_DT),$Q$1,INDEX(_xlfn.ANCHORARRAY($C$3),T_CALC[[#This Row],[DAY]]+1,2))),NA())</f>
        <v>20627173</v>
      </c>
      <c r="R402" s="4" vm="1973">
        <f ca="1">IFERROR(IF(I_SRC="Open",T_CALC[[#This Row],[Open]],IF(I_SRC="High",T_CALC[[#This Row],[High]],IF(I_SRC="low",T_CALC[[#This Row],[Low]],IF(I_SRC="Volume",T_CALC[[#This Row],[VOLUME]],T_CALC[[#This Row],[Close]])))),"")</f>
        <v>78.83</v>
      </c>
      <c r="S402" s="4" cm="1">
        <f t="array" aca="1" ref="S402" ca="1">IF(T_CALC[[#This Row],[DAY]]="","",IF(T_CALC[[#This Row],[DAY]]&gt;=I_MA_PER,
ROUND(SUMPRODUCT(OFFSET($Y$4,0,0,I_MA_PER),OFFSET(T_CALC[[#This Row],[Value]],-(I_MA_PER-1),0,I_MA_PER))/C_DEN,2),NA()))</f>
        <v>75.59</v>
      </c>
      <c r="T402" s="4" t="str">
        <f ca="1">IF(T_CALC[[#This Row],[DAY]]="","",IF(T_CALC[[#This Row],[DAY]]&gt;=I_MA_PER,IF(AND(T_CALC[[#This Row],[Value]]&gt;T_CALC[[#This Row],[WMA]],R401&lt;=S401),"Buy",IF(AND(T_CALC[[#This Row],[Value]]&lt;T_CALC[[#This Row],[WMA]],R401&gt;=S401),"Sell","")),NA()))</f>
        <v/>
      </c>
      <c r="U402" s="4">
        <f ca="1">IFERROR(IF(T_CALC[[#This Row],[Signal]]="Buy",T_CALC[[#This Row],[Value]],-10000),-10000)</f>
        <v>-10000</v>
      </c>
      <c r="V402" s="4">
        <f ca="1">IFERROR(IF(T_CALC[[#This Row],[Signal]]="Sell",T_CALC[[#This Row],[Value]],-10000),-10000)</f>
        <v>-10000</v>
      </c>
    </row>
    <row r="403" spans="3:22" x14ac:dyDescent="0.2">
      <c r="C403" vm="1974">
        <f ca="1"/>
        <v>43032</v>
      </c>
      <c r="D403" vm="1975">
        <f ca="1"/>
        <v>17517182</v>
      </c>
      <c r="E403" vm="1976">
        <f ca="1"/>
        <v>78.900000000000006</v>
      </c>
      <c r="F403" vm="1977">
        <f ca="1"/>
        <v>79.2</v>
      </c>
      <c r="G403" vm="1978">
        <f ca="1"/>
        <v>78.459999999999994</v>
      </c>
      <c r="H403" vm="1979">
        <f ca="1"/>
        <v>78.86</v>
      </c>
      <c r="K403" s="4">
        <f ca="1">IF(ROW(T_CALC[[#This Row],[DAY]])-ROW(T_CALC[[#Headers],[DAY]])&gt;C_N_TRADING_DAYS,"",ROW(T_CALC[[#This Row],[DAY]])-ROW(T_CALC[[#Headers],[DAY]]))</f>
        <v>400</v>
      </c>
      <c r="L403" s="2" cm="1" vm="1974">
        <f t="array" aca="1" ref="L403" ca="1">IFERROR(IF(T_CALC[[#This Row],[DAY]]="","",IF(AND(T_CALC[[#This Row],[DAY]]=C_N_TRADING_DAYS,$L$1&gt;C_MAX_HIST_DT),$L$1,INDEX(_xlfn.ANCHORARRAY($C$3),T_CALC[[#This Row],[DAY]]+1,1))),NA())</f>
        <v>43032</v>
      </c>
      <c r="M403" s="4" cm="1" vm="1976">
        <f t="array" aca="1" ref="M403" ca="1">IFERROR(IF(T_CALC[[#This Row],[DAY]]="","",IF(AND(T_CALC[[#This Row],[DAY]]=C_N_TRADING_DAYS,$L$1&gt;C_MAX_HIST_DT),$M$1,INDEX(_xlfn.ANCHORARRAY($C$3),T_CALC[[#This Row],[DAY]]+1,3))),NA())</f>
        <v>78.900000000000006</v>
      </c>
      <c r="N403" s="4" cm="1" vm="1977">
        <f t="array" aca="1" ref="N403" ca="1">IFERROR(IF(T_CALC[[#This Row],[DAY]]="","",IF(AND(T_CALC[[#This Row],[DAY]]=C_N_TRADING_DAYS,$L$1&gt;C_MAX_HIST_DT),$N$1,INDEX(_xlfn.ANCHORARRAY($C$3),T_CALC[[#This Row],[DAY]]+1,4))),NA())</f>
        <v>79.2</v>
      </c>
      <c r="O403" s="4" cm="1" vm="1978">
        <f t="array" aca="1" ref="O403" ca="1">IFERROR(IF(T_CALC[[#This Row],[DAY]]="","",IF(AND(T_CALC[[#This Row],[DAY]]=C_N_TRADING_DAYS,$L$1&gt;C_MAX_HIST_DT),$O$1,INDEX(_xlfn.ANCHORARRAY($C$3),T_CALC[[#This Row],[DAY]]+1,5))),NA())</f>
        <v>78.459999999999994</v>
      </c>
      <c r="P403" s="4" cm="1" vm="1979">
        <f t="array" aca="1" ref="P403" ca="1">IFERROR(IF(T_CALC[[#This Row],[DAY]]="","",IF(AND(T_CALC[[#This Row],[DAY]]=C_N_TRADING_DAYS,$L$1&gt;C_MAX_HIST_DT),$P$1,INDEX(_xlfn.ANCHORARRAY($C$3),T_CALC[[#This Row],[DAY]]+1,6))),NA())</f>
        <v>78.86</v>
      </c>
      <c r="Q403" s="4" cm="1" vm="1975">
        <f t="array" aca="1" ref="Q403" ca="1">IFERROR(IF(T_CALC[[#This Row],[DAY]]="","",IF(AND(T_CALC[[#This Row],[DAY]]=C_N_TRADING_DAYS,$L$1&gt;C_MAX_HIST_DT),$Q$1,INDEX(_xlfn.ANCHORARRAY($C$3),T_CALC[[#This Row],[DAY]]+1,2))),NA())</f>
        <v>17517182</v>
      </c>
      <c r="R403" s="4" vm="1979">
        <f ca="1">IFERROR(IF(I_SRC="Open",T_CALC[[#This Row],[Open]],IF(I_SRC="High",T_CALC[[#This Row],[High]],IF(I_SRC="low",T_CALC[[#This Row],[Low]],IF(I_SRC="Volume",T_CALC[[#This Row],[VOLUME]],T_CALC[[#This Row],[Close]])))),"")</f>
        <v>78.86</v>
      </c>
      <c r="S403" s="4" cm="1">
        <f t="array" aca="1" ref="S403" ca="1">IF(T_CALC[[#This Row],[DAY]]="","",IF(T_CALC[[#This Row],[DAY]]&gt;=I_MA_PER,
ROUND(SUMPRODUCT(OFFSET($Y$4,0,0,I_MA_PER),OFFSET(T_CALC[[#This Row],[Value]],-(I_MA_PER-1),0,I_MA_PER))/C_DEN,2),NA()))</f>
        <v>75.75</v>
      </c>
      <c r="T403" s="4" t="str">
        <f ca="1">IF(T_CALC[[#This Row],[DAY]]="","",IF(T_CALC[[#This Row],[DAY]]&gt;=I_MA_PER,IF(AND(T_CALC[[#This Row],[Value]]&gt;T_CALC[[#This Row],[WMA]],R402&lt;=S402),"Buy",IF(AND(T_CALC[[#This Row],[Value]]&lt;T_CALC[[#This Row],[WMA]],R402&gt;=S402),"Sell","")),NA()))</f>
        <v/>
      </c>
      <c r="U403" s="4">
        <f ca="1">IFERROR(IF(T_CALC[[#This Row],[Signal]]="Buy",T_CALC[[#This Row],[Value]],-10000),-10000)</f>
        <v>-10000</v>
      </c>
      <c r="V403" s="4">
        <f ca="1">IFERROR(IF(T_CALC[[#This Row],[Signal]]="Sell",T_CALC[[#This Row],[Value]],-10000),-10000)</f>
        <v>-10000</v>
      </c>
    </row>
    <row r="404" spans="3:22" x14ac:dyDescent="0.2">
      <c r="C404" vm="1980">
        <f ca="1"/>
        <v>43033</v>
      </c>
      <c r="D404" vm="1981">
        <f ca="1"/>
        <v>20410808</v>
      </c>
      <c r="E404" vm="1982">
        <f ca="1"/>
        <v>78.58</v>
      </c>
      <c r="F404" vm="1983">
        <f ca="1"/>
        <v>79.099999999999994</v>
      </c>
      <c r="G404" vm="1984">
        <f ca="1"/>
        <v>78.010000000000005</v>
      </c>
      <c r="H404" vm="1985">
        <f ca="1"/>
        <v>78.63</v>
      </c>
      <c r="K404" s="4">
        <f ca="1">IF(ROW(T_CALC[[#This Row],[DAY]])-ROW(T_CALC[[#Headers],[DAY]])&gt;C_N_TRADING_DAYS,"",ROW(T_CALC[[#This Row],[DAY]])-ROW(T_CALC[[#Headers],[DAY]]))</f>
        <v>401</v>
      </c>
      <c r="L404" s="2" cm="1" vm="1980">
        <f t="array" aca="1" ref="L404" ca="1">IFERROR(IF(T_CALC[[#This Row],[DAY]]="","",IF(AND(T_CALC[[#This Row],[DAY]]=C_N_TRADING_DAYS,$L$1&gt;C_MAX_HIST_DT),$L$1,INDEX(_xlfn.ANCHORARRAY($C$3),T_CALC[[#This Row],[DAY]]+1,1))),NA())</f>
        <v>43033</v>
      </c>
      <c r="M404" s="4" cm="1" vm="1982">
        <f t="array" aca="1" ref="M404" ca="1">IFERROR(IF(T_CALC[[#This Row],[DAY]]="","",IF(AND(T_CALC[[#This Row],[DAY]]=C_N_TRADING_DAYS,$L$1&gt;C_MAX_HIST_DT),$M$1,INDEX(_xlfn.ANCHORARRAY($C$3),T_CALC[[#This Row],[DAY]]+1,3))),NA())</f>
        <v>78.58</v>
      </c>
      <c r="N404" s="4" cm="1" vm="1983">
        <f t="array" aca="1" ref="N404" ca="1">IFERROR(IF(T_CALC[[#This Row],[DAY]]="","",IF(AND(T_CALC[[#This Row],[DAY]]=C_N_TRADING_DAYS,$L$1&gt;C_MAX_HIST_DT),$N$1,INDEX(_xlfn.ANCHORARRAY($C$3),T_CALC[[#This Row],[DAY]]+1,4))),NA())</f>
        <v>79.099999999999994</v>
      </c>
      <c r="O404" s="4" cm="1" vm="1984">
        <f t="array" aca="1" ref="O404" ca="1">IFERROR(IF(T_CALC[[#This Row],[DAY]]="","",IF(AND(T_CALC[[#This Row],[DAY]]=C_N_TRADING_DAYS,$L$1&gt;C_MAX_HIST_DT),$O$1,INDEX(_xlfn.ANCHORARRAY($C$3),T_CALC[[#This Row],[DAY]]+1,5))),NA())</f>
        <v>78.010000000000005</v>
      </c>
      <c r="P404" s="4" cm="1" vm="1985">
        <f t="array" aca="1" ref="P404" ca="1">IFERROR(IF(T_CALC[[#This Row],[DAY]]="","",IF(AND(T_CALC[[#This Row],[DAY]]=C_N_TRADING_DAYS,$L$1&gt;C_MAX_HIST_DT),$P$1,INDEX(_xlfn.ANCHORARRAY($C$3),T_CALC[[#This Row],[DAY]]+1,6))),NA())</f>
        <v>78.63</v>
      </c>
      <c r="Q404" s="4" cm="1" vm="1981">
        <f t="array" aca="1" ref="Q404" ca="1">IFERROR(IF(T_CALC[[#This Row],[DAY]]="","",IF(AND(T_CALC[[#This Row],[DAY]]=C_N_TRADING_DAYS,$L$1&gt;C_MAX_HIST_DT),$Q$1,INDEX(_xlfn.ANCHORARRAY($C$3),T_CALC[[#This Row],[DAY]]+1,2))),NA())</f>
        <v>20410808</v>
      </c>
      <c r="R404" s="4" vm="1985">
        <f ca="1">IFERROR(IF(I_SRC="Open",T_CALC[[#This Row],[Open]],IF(I_SRC="High",T_CALC[[#This Row],[High]],IF(I_SRC="low",T_CALC[[#This Row],[Low]],IF(I_SRC="Volume",T_CALC[[#This Row],[VOLUME]],T_CALC[[#This Row],[Close]])))),"")</f>
        <v>78.63</v>
      </c>
      <c r="S404" s="4" cm="1">
        <f t="array" aca="1" ref="S404" ca="1">IF(T_CALC[[#This Row],[DAY]]="","",IF(T_CALC[[#This Row],[DAY]]&gt;=I_MA_PER,
ROUND(SUMPRODUCT(OFFSET($Y$4,0,0,I_MA_PER),OFFSET(T_CALC[[#This Row],[Value]],-(I_MA_PER-1),0,I_MA_PER))/C_DEN,2),NA()))</f>
        <v>75.900000000000006</v>
      </c>
      <c r="T404" s="4" t="str">
        <f ca="1">IF(T_CALC[[#This Row],[DAY]]="","",IF(T_CALC[[#This Row],[DAY]]&gt;=I_MA_PER,IF(AND(T_CALC[[#This Row],[Value]]&gt;T_CALC[[#This Row],[WMA]],R403&lt;=S403),"Buy",IF(AND(T_CALC[[#This Row],[Value]]&lt;T_CALC[[#This Row],[WMA]],R403&gt;=S403),"Sell","")),NA()))</f>
        <v/>
      </c>
      <c r="U404" s="4">
        <f ca="1">IFERROR(IF(T_CALC[[#This Row],[Signal]]="Buy",T_CALC[[#This Row],[Value]],-10000),-10000)</f>
        <v>-10000</v>
      </c>
      <c r="V404" s="4">
        <f ca="1">IFERROR(IF(T_CALC[[#This Row],[Signal]]="Sell",T_CALC[[#This Row],[Value]],-10000),-10000)</f>
        <v>-10000</v>
      </c>
    </row>
    <row r="405" spans="3:22" x14ac:dyDescent="0.2">
      <c r="C405" vm="1986">
        <f ca="1"/>
        <v>43034</v>
      </c>
      <c r="D405" vm="1987">
        <f ca="1"/>
        <v>32120717</v>
      </c>
      <c r="E405" vm="1977">
        <f ca="1"/>
        <v>79.2</v>
      </c>
      <c r="F405" vm="1988">
        <f ca="1"/>
        <v>79.42</v>
      </c>
      <c r="G405" vm="1989">
        <f ca="1"/>
        <v>78.75</v>
      </c>
      <c r="H405" vm="1972">
        <f ca="1"/>
        <v>78.760000000000005</v>
      </c>
      <c r="K405" s="4">
        <f ca="1">IF(ROW(T_CALC[[#This Row],[DAY]])-ROW(T_CALC[[#Headers],[DAY]])&gt;C_N_TRADING_DAYS,"",ROW(T_CALC[[#This Row],[DAY]])-ROW(T_CALC[[#Headers],[DAY]]))</f>
        <v>402</v>
      </c>
      <c r="L405" s="2" cm="1" vm="1986">
        <f t="array" aca="1" ref="L405" ca="1">IFERROR(IF(T_CALC[[#This Row],[DAY]]="","",IF(AND(T_CALC[[#This Row],[DAY]]=C_N_TRADING_DAYS,$L$1&gt;C_MAX_HIST_DT),$L$1,INDEX(_xlfn.ANCHORARRAY($C$3),T_CALC[[#This Row],[DAY]]+1,1))),NA())</f>
        <v>43034</v>
      </c>
      <c r="M405" s="4" cm="1" vm="1977">
        <f t="array" aca="1" ref="M405" ca="1">IFERROR(IF(T_CALC[[#This Row],[DAY]]="","",IF(AND(T_CALC[[#This Row],[DAY]]=C_N_TRADING_DAYS,$L$1&gt;C_MAX_HIST_DT),$M$1,INDEX(_xlfn.ANCHORARRAY($C$3),T_CALC[[#This Row],[DAY]]+1,3))),NA())</f>
        <v>79.2</v>
      </c>
      <c r="N405" s="4" cm="1" vm="1988">
        <f t="array" aca="1" ref="N405" ca="1">IFERROR(IF(T_CALC[[#This Row],[DAY]]="","",IF(AND(T_CALC[[#This Row],[DAY]]=C_N_TRADING_DAYS,$L$1&gt;C_MAX_HIST_DT),$N$1,INDEX(_xlfn.ANCHORARRAY($C$3),T_CALC[[#This Row],[DAY]]+1,4))),NA())</f>
        <v>79.42</v>
      </c>
      <c r="O405" s="4" cm="1" vm="1989">
        <f t="array" aca="1" ref="O405" ca="1">IFERROR(IF(T_CALC[[#This Row],[DAY]]="","",IF(AND(T_CALC[[#This Row],[DAY]]=C_N_TRADING_DAYS,$L$1&gt;C_MAX_HIST_DT),$O$1,INDEX(_xlfn.ANCHORARRAY($C$3),T_CALC[[#This Row],[DAY]]+1,5))),NA())</f>
        <v>78.75</v>
      </c>
      <c r="P405" s="4" cm="1" vm="1972">
        <f t="array" aca="1" ref="P405" ca="1">IFERROR(IF(T_CALC[[#This Row],[DAY]]="","",IF(AND(T_CALC[[#This Row],[DAY]]=C_N_TRADING_DAYS,$L$1&gt;C_MAX_HIST_DT),$P$1,INDEX(_xlfn.ANCHORARRAY($C$3),T_CALC[[#This Row],[DAY]]+1,6))),NA())</f>
        <v>78.760000000000005</v>
      </c>
      <c r="Q405" s="4" cm="1" vm="1987">
        <f t="array" aca="1" ref="Q405" ca="1">IFERROR(IF(T_CALC[[#This Row],[DAY]]="","",IF(AND(T_CALC[[#This Row],[DAY]]=C_N_TRADING_DAYS,$L$1&gt;C_MAX_HIST_DT),$Q$1,INDEX(_xlfn.ANCHORARRAY($C$3),T_CALC[[#This Row],[DAY]]+1,2))),NA())</f>
        <v>32120717</v>
      </c>
      <c r="R405" s="4" vm="1972">
        <f ca="1">IFERROR(IF(I_SRC="Open",T_CALC[[#This Row],[Open]],IF(I_SRC="High",T_CALC[[#This Row],[High]],IF(I_SRC="low",T_CALC[[#This Row],[Low]],IF(I_SRC="Volume",T_CALC[[#This Row],[VOLUME]],T_CALC[[#This Row],[Close]])))),"")</f>
        <v>78.760000000000005</v>
      </c>
      <c r="S405" s="4" cm="1">
        <f t="array" aca="1" ref="S405" ca="1">IF(T_CALC[[#This Row],[DAY]]="","",IF(T_CALC[[#This Row],[DAY]]&gt;=I_MA_PER,
ROUND(SUMPRODUCT(OFFSET($Y$4,0,0,I_MA_PER),OFFSET(T_CALC[[#This Row],[Value]],-(I_MA_PER-1),0,I_MA_PER))/C_DEN,2),NA()))</f>
        <v>76.05</v>
      </c>
      <c r="T405" s="4" t="str">
        <f ca="1">IF(T_CALC[[#This Row],[DAY]]="","",IF(T_CALC[[#This Row],[DAY]]&gt;=I_MA_PER,IF(AND(T_CALC[[#This Row],[Value]]&gt;T_CALC[[#This Row],[WMA]],R404&lt;=S404),"Buy",IF(AND(T_CALC[[#This Row],[Value]]&lt;T_CALC[[#This Row],[WMA]],R404&gt;=S404),"Sell","")),NA()))</f>
        <v/>
      </c>
      <c r="U405" s="4">
        <f ca="1">IFERROR(IF(T_CALC[[#This Row],[Signal]]="Buy",T_CALC[[#This Row],[Value]],-10000),-10000)</f>
        <v>-10000</v>
      </c>
      <c r="V405" s="4">
        <f ca="1">IFERROR(IF(T_CALC[[#This Row],[Signal]]="Sell",T_CALC[[#This Row],[Value]],-10000),-10000)</f>
        <v>-10000</v>
      </c>
    </row>
    <row r="406" spans="3:22" x14ac:dyDescent="0.2">
      <c r="C406" vm="1990">
        <f ca="1"/>
        <v>43035</v>
      </c>
      <c r="D406" vm="1991">
        <f ca="1"/>
        <v>71066729</v>
      </c>
      <c r="E406" vm="1992">
        <f ca="1"/>
        <v>84.37</v>
      </c>
      <c r="F406" vm="1993">
        <f ca="1"/>
        <v>86.2</v>
      </c>
      <c r="G406" vm="1994">
        <f ca="1"/>
        <v>83.61</v>
      </c>
      <c r="H406" vm="1995">
        <f ca="1"/>
        <v>83.81</v>
      </c>
      <c r="K406" s="4">
        <f ca="1">IF(ROW(T_CALC[[#This Row],[DAY]])-ROW(T_CALC[[#Headers],[DAY]])&gt;C_N_TRADING_DAYS,"",ROW(T_CALC[[#This Row],[DAY]])-ROW(T_CALC[[#Headers],[DAY]]))</f>
        <v>403</v>
      </c>
      <c r="L406" s="2" cm="1" vm="1990">
        <f t="array" aca="1" ref="L406" ca="1">IFERROR(IF(T_CALC[[#This Row],[DAY]]="","",IF(AND(T_CALC[[#This Row],[DAY]]=C_N_TRADING_DAYS,$L$1&gt;C_MAX_HIST_DT),$L$1,INDEX(_xlfn.ANCHORARRAY($C$3),T_CALC[[#This Row],[DAY]]+1,1))),NA())</f>
        <v>43035</v>
      </c>
      <c r="M406" s="4" cm="1" vm="1992">
        <f t="array" aca="1" ref="M406" ca="1">IFERROR(IF(T_CALC[[#This Row],[DAY]]="","",IF(AND(T_CALC[[#This Row],[DAY]]=C_N_TRADING_DAYS,$L$1&gt;C_MAX_HIST_DT),$M$1,INDEX(_xlfn.ANCHORARRAY($C$3),T_CALC[[#This Row],[DAY]]+1,3))),NA())</f>
        <v>84.37</v>
      </c>
      <c r="N406" s="4" cm="1" vm="1993">
        <f t="array" aca="1" ref="N406" ca="1">IFERROR(IF(T_CALC[[#This Row],[DAY]]="","",IF(AND(T_CALC[[#This Row],[DAY]]=C_N_TRADING_DAYS,$L$1&gt;C_MAX_HIST_DT),$N$1,INDEX(_xlfn.ANCHORARRAY($C$3),T_CALC[[#This Row],[DAY]]+1,4))),NA())</f>
        <v>86.2</v>
      </c>
      <c r="O406" s="4" cm="1" vm="1994">
        <f t="array" aca="1" ref="O406" ca="1">IFERROR(IF(T_CALC[[#This Row],[DAY]]="","",IF(AND(T_CALC[[#This Row],[DAY]]=C_N_TRADING_DAYS,$L$1&gt;C_MAX_HIST_DT),$O$1,INDEX(_xlfn.ANCHORARRAY($C$3),T_CALC[[#This Row],[DAY]]+1,5))),NA())</f>
        <v>83.61</v>
      </c>
      <c r="P406" s="4" cm="1" vm="1995">
        <f t="array" aca="1" ref="P406" ca="1">IFERROR(IF(T_CALC[[#This Row],[DAY]]="","",IF(AND(T_CALC[[#This Row],[DAY]]=C_N_TRADING_DAYS,$L$1&gt;C_MAX_HIST_DT),$P$1,INDEX(_xlfn.ANCHORARRAY($C$3),T_CALC[[#This Row],[DAY]]+1,6))),NA())</f>
        <v>83.81</v>
      </c>
      <c r="Q406" s="4" cm="1" vm="1991">
        <f t="array" aca="1" ref="Q406" ca="1">IFERROR(IF(T_CALC[[#This Row],[DAY]]="","",IF(AND(T_CALC[[#This Row],[DAY]]=C_N_TRADING_DAYS,$L$1&gt;C_MAX_HIST_DT),$Q$1,INDEX(_xlfn.ANCHORARRAY($C$3),T_CALC[[#This Row],[DAY]]+1,2))),NA())</f>
        <v>71066729</v>
      </c>
      <c r="R406" s="4" vm="1995">
        <f ca="1">IFERROR(IF(I_SRC="Open",T_CALC[[#This Row],[Open]],IF(I_SRC="High",T_CALC[[#This Row],[High]],IF(I_SRC="low",T_CALC[[#This Row],[Low]],IF(I_SRC="Volume",T_CALC[[#This Row],[VOLUME]],T_CALC[[#This Row],[Close]])))),"")</f>
        <v>83.81</v>
      </c>
      <c r="S406" s="4" cm="1">
        <f t="array" aca="1" ref="S406" ca="1">IF(T_CALC[[#This Row],[DAY]]="","",IF(T_CALC[[#This Row],[DAY]]&gt;=I_MA_PER,
ROUND(SUMPRODUCT(OFFSET($Y$4,0,0,I_MA_PER),OFFSET(T_CALC[[#This Row],[Value]],-(I_MA_PER-1),0,I_MA_PER))/C_DEN,2),NA()))</f>
        <v>76.39</v>
      </c>
      <c r="T406" s="4" t="str">
        <f ca="1">IF(T_CALC[[#This Row],[DAY]]="","",IF(T_CALC[[#This Row],[DAY]]&gt;=I_MA_PER,IF(AND(T_CALC[[#This Row],[Value]]&gt;T_CALC[[#This Row],[WMA]],R405&lt;=S405),"Buy",IF(AND(T_CALC[[#This Row],[Value]]&lt;T_CALC[[#This Row],[WMA]],R405&gt;=S405),"Sell","")),NA()))</f>
        <v/>
      </c>
      <c r="U406" s="4">
        <f ca="1">IFERROR(IF(T_CALC[[#This Row],[Signal]]="Buy",T_CALC[[#This Row],[Value]],-10000),-10000)</f>
        <v>-10000</v>
      </c>
      <c r="V406" s="4">
        <f ca="1">IFERROR(IF(T_CALC[[#This Row],[Signal]]="Sell",T_CALC[[#This Row],[Value]],-10000),-10000)</f>
        <v>-10000</v>
      </c>
    </row>
    <row r="407" spans="3:22" x14ac:dyDescent="0.2">
      <c r="C407" vm="1996">
        <f ca="1"/>
        <v>43038</v>
      </c>
      <c r="D407" vm="1997">
        <f ca="1"/>
        <v>31756653</v>
      </c>
      <c r="E407" vm="1998">
        <f ca="1"/>
        <v>83.7</v>
      </c>
      <c r="F407" vm="1999">
        <f ca="1"/>
        <v>84.325000000000003</v>
      </c>
      <c r="G407" vm="2000">
        <f ca="1"/>
        <v>83.105000000000004</v>
      </c>
      <c r="H407" vm="2001">
        <f ca="1"/>
        <v>83.89</v>
      </c>
      <c r="K407" s="4">
        <f ca="1">IF(ROW(T_CALC[[#This Row],[DAY]])-ROW(T_CALC[[#Headers],[DAY]])&gt;C_N_TRADING_DAYS,"",ROW(T_CALC[[#This Row],[DAY]])-ROW(T_CALC[[#Headers],[DAY]]))</f>
        <v>404</v>
      </c>
      <c r="L407" s="2" cm="1" vm="1996">
        <f t="array" aca="1" ref="L407" ca="1">IFERROR(IF(T_CALC[[#This Row],[DAY]]="","",IF(AND(T_CALC[[#This Row],[DAY]]=C_N_TRADING_DAYS,$L$1&gt;C_MAX_HIST_DT),$L$1,INDEX(_xlfn.ANCHORARRAY($C$3),T_CALC[[#This Row],[DAY]]+1,1))),NA())</f>
        <v>43038</v>
      </c>
      <c r="M407" s="4" cm="1" vm="1998">
        <f t="array" aca="1" ref="M407" ca="1">IFERROR(IF(T_CALC[[#This Row],[DAY]]="","",IF(AND(T_CALC[[#This Row],[DAY]]=C_N_TRADING_DAYS,$L$1&gt;C_MAX_HIST_DT),$M$1,INDEX(_xlfn.ANCHORARRAY($C$3),T_CALC[[#This Row],[DAY]]+1,3))),NA())</f>
        <v>83.7</v>
      </c>
      <c r="N407" s="4" cm="1" vm="1999">
        <f t="array" aca="1" ref="N407" ca="1">IFERROR(IF(T_CALC[[#This Row],[DAY]]="","",IF(AND(T_CALC[[#This Row],[DAY]]=C_N_TRADING_DAYS,$L$1&gt;C_MAX_HIST_DT),$N$1,INDEX(_xlfn.ANCHORARRAY($C$3),T_CALC[[#This Row],[DAY]]+1,4))),NA())</f>
        <v>84.325000000000003</v>
      </c>
      <c r="O407" s="4" cm="1" vm="2000">
        <f t="array" aca="1" ref="O407" ca="1">IFERROR(IF(T_CALC[[#This Row],[DAY]]="","",IF(AND(T_CALC[[#This Row],[DAY]]=C_N_TRADING_DAYS,$L$1&gt;C_MAX_HIST_DT),$O$1,INDEX(_xlfn.ANCHORARRAY($C$3),T_CALC[[#This Row],[DAY]]+1,5))),NA())</f>
        <v>83.105000000000004</v>
      </c>
      <c r="P407" s="4" cm="1" vm="2001">
        <f t="array" aca="1" ref="P407" ca="1">IFERROR(IF(T_CALC[[#This Row],[DAY]]="","",IF(AND(T_CALC[[#This Row],[DAY]]=C_N_TRADING_DAYS,$L$1&gt;C_MAX_HIST_DT),$P$1,INDEX(_xlfn.ANCHORARRAY($C$3),T_CALC[[#This Row],[DAY]]+1,6))),NA())</f>
        <v>83.89</v>
      </c>
      <c r="Q407" s="4" cm="1" vm="1997">
        <f t="array" aca="1" ref="Q407" ca="1">IFERROR(IF(T_CALC[[#This Row],[DAY]]="","",IF(AND(T_CALC[[#This Row],[DAY]]=C_N_TRADING_DAYS,$L$1&gt;C_MAX_HIST_DT),$Q$1,INDEX(_xlfn.ANCHORARRAY($C$3),T_CALC[[#This Row],[DAY]]+1,2))),NA())</f>
        <v>31756653</v>
      </c>
      <c r="R407" s="4" vm="2001">
        <f ca="1">IFERROR(IF(I_SRC="Open",T_CALC[[#This Row],[Open]],IF(I_SRC="High",T_CALC[[#This Row],[High]],IF(I_SRC="low",T_CALC[[#This Row],[Low]],IF(I_SRC="Volume",T_CALC[[#This Row],[VOLUME]],T_CALC[[#This Row],[Close]])))),"")</f>
        <v>83.89</v>
      </c>
      <c r="S407" s="4" cm="1">
        <f t="array" aca="1" ref="S407" ca="1">IF(T_CALC[[#This Row],[DAY]]="","",IF(T_CALC[[#This Row],[DAY]]&gt;=I_MA_PER,
ROUND(SUMPRODUCT(OFFSET($Y$4,0,0,I_MA_PER),OFFSET(T_CALC[[#This Row],[Value]],-(I_MA_PER-1),0,I_MA_PER))/C_DEN,2),NA()))</f>
        <v>76.73</v>
      </c>
      <c r="T407" s="4" t="str">
        <f ca="1">IF(T_CALC[[#This Row],[DAY]]="","",IF(T_CALC[[#This Row],[DAY]]&gt;=I_MA_PER,IF(AND(T_CALC[[#This Row],[Value]]&gt;T_CALC[[#This Row],[WMA]],R406&lt;=S406),"Buy",IF(AND(T_CALC[[#This Row],[Value]]&lt;T_CALC[[#This Row],[WMA]],R406&gt;=S406),"Sell","")),NA()))</f>
        <v/>
      </c>
      <c r="U407" s="4">
        <f ca="1">IFERROR(IF(T_CALC[[#This Row],[Signal]]="Buy",T_CALC[[#This Row],[Value]],-10000),-10000)</f>
        <v>-10000</v>
      </c>
      <c r="V407" s="4">
        <f ca="1">IFERROR(IF(T_CALC[[#This Row],[Signal]]="Sell",T_CALC[[#This Row],[Value]],-10000),-10000)</f>
        <v>-10000</v>
      </c>
    </row>
    <row r="408" spans="3:22" x14ac:dyDescent="0.2">
      <c r="C408" vm="2002">
        <f ca="1"/>
        <v>43039</v>
      </c>
      <c r="D408" vm="2003">
        <f ca="1"/>
        <v>27086575</v>
      </c>
      <c r="E408" vm="2004">
        <f ca="1"/>
        <v>84.36</v>
      </c>
      <c r="F408" vm="2004">
        <f ca="1"/>
        <v>84.36</v>
      </c>
      <c r="G408" vm="2005">
        <f ca="1"/>
        <v>83.11</v>
      </c>
      <c r="H408" vm="2006">
        <f ca="1"/>
        <v>83.18</v>
      </c>
      <c r="K408" s="4">
        <f ca="1">IF(ROW(T_CALC[[#This Row],[DAY]])-ROW(T_CALC[[#Headers],[DAY]])&gt;C_N_TRADING_DAYS,"",ROW(T_CALC[[#This Row],[DAY]])-ROW(T_CALC[[#Headers],[DAY]]))</f>
        <v>405</v>
      </c>
      <c r="L408" s="2" cm="1" vm="2002">
        <f t="array" aca="1" ref="L408" ca="1">IFERROR(IF(T_CALC[[#This Row],[DAY]]="","",IF(AND(T_CALC[[#This Row],[DAY]]=C_N_TRADING_DAYS,$L$1&gt;C_MAX_HIST_DT),$L$1,INDEX(_xlfn.ANCHORARRAY($C$3),T_CALC[[#This Row],[DAY]]+1,1))),NA())</f>
        <v>43039</v>
      </c>
      <c r="M408" s="4" cm="1" vm="2004">
        <f t="array" aca="1" ref="M408" ca="1">IFERROR(IF(T_CALC[[#This Row],[DAY]]="","",IF(AND(T_CALC[[#This Row],[DAY]]=C_N_TRADING_DAYS,$L$1&gt;C_MAX_HIST_DT),$M$1,INDEX(_xlfn.ANCHORARRAY($C$3),T_CALC[[#This Row],[DAY]]+1,3))),NA())</f>
        <v>84.36</v>
      </c>
      <c r="N408" s="4" cm="1" vm="2004">
        <f t="array" aca="1" ref="N408" ca="1">IFERROR(IF(T_CALC[[#This Row],[DAY]]="","",IF(AND(T_CALC[[#This Row],[DAY]]=C_N_TRADING_DAYS,$L$1&gt;C_MAX_HIST_DT),$N$1,INDEX(_xlfn.ANCHORARRAY($C$3),T_CALC[[#This Row],[DAY]]+1,4))),NA())</f>
        <v>84.36</v>
      </c>
      <c r="O408" s="4" cm="1" vm="2005">
        <f t="array" aca="1" ref="O408" ca="1">IFERROR(IF(T_CALC[[#This Row],[DAY]]="","",IF(AND(T_CALC[[#This Row],[DAY]]=C_N_TRADING_DAYS,$L$1&gt;C_MAX_HIST_DT),$O$1,INDEX(_xlfn.ANCHORARRAY($C$3),T_CALC[[#This Row],[DAY]]+1,5))),NA())</f>
        <v>83.11</v>
      </c>
      <c r="P408" s="4" cm="1" vm="2006">
        <f t="array" aca="1" ref="P408" ca="1">IFERROR(IF(T_CALC[[#This Row],[DAY]]="","",IF(AND(T_CALC[[#This Row],[DAY]]=C_N_TRADING_DAYS,$L$1&gt;C_MAX_HIST_DT),$P$1,INDEX(_xlfn.ANCHORARRAY($C$3),T_CALC[[#This Row],[DAY]]+1,6))),NA())</f>
        <v>83.18</v>
      </c>
      <c r="Q408" s="4" cm="1" vm="2003">
        <f t="array" aca="1" ref="Q408" ca="1">IFERROR(IF(T_CALC[[#This Row],[DAY]]="","",IF(AND(T_CALC[[#This Row],[DAY]]=C_N_TRADING_DAYS,$L$1&gt;C_MAX_HIST_DT),$Q$1,INDEX(_xlfn.ANCHORARRAY($C$3),T_CALC[[#This Row],[DAY]]+1,2))),NA())</f>
        <v>27086575</v>
      </c>
      <c r="R408" s="4" vm="2006">
        <f ca="1">IFERROR(IF(I_SRC="Open",T_CALC[[#This Row],[Open]],IF(I_SRC="High",T_CALC[[#This Row],[High]],IF(I_SRC="low",T_CALC[[#This Row],[Low]],IF(I_SRC="Volume",T_CALC[[#This Row],[VOLUME]],T_CALC[[#This Row],[Close]])))),"")</f>
        <v>83.18</v>
      </c>
      <c r="S408" s="4" cm="1">
        <f t="array" aca="1" ref="S408" ca="1">IF(T_CALC[[#This Row],[DAY]]="","",IF(T_CALC[[#This Row],[DAY]]&gt;=I_MA_PER,
ROUND(SUMPRODUCT(OFFSET($Y$4,0,0,I_MA_PER),OFFSET(T_CALC[[#This Row],[Value]],-(I_MA_PER-1),0,I_MA_PER))/C_DEN,2),NA()))</f>
        <v>77.03</v>
      </c>
      <c r="T408" s="4" t="str">
        <f ca="1">IF(T_CALC[[#This Row],[DAY]]="","",IF(T_CALC[[#This Row],[DAY]]&gt;=I_MA_PER,IF(AND(T_CALC[[#This Row],[Value]]&gt;T_CALC[[#This Row],[WMA]],R407&lt;=S407),"Buy",IF(AND(T_CALC[[#This Row],[Value]]&lt;T_CALC[[#This Row],[WMA]],R407&gt;=S407),"Sell","")),NA()))</f>
        <v/>
      </c>
      <c r="U408" s="4">
        <f ca="1">IFERROR(IF(T_CALC[[#This Row],[Signal]]="Buy",T_CALC[[#This Row],[Value]],-10000),-10000)</f>
        <v>-10000</v>
      </c>
      <c r="V408" s="4">
        <f ca="1">IFERROR(IF(T_CALC[[#This Row],[Signal]]="Sell",T_CALC[[#This Row],[Value]],-10000),-10000)</f>
        <v>-10000</v>
      </c>
    </row>
    <row r="409" spans="3:22" x14ac:dyDescent="0.2">
      <c r="C409" vm="2007">
        <f ca="1"/>
        <v>43040</v>
      </c>
      <c r="D409" vm="2008">
        <f ca="1"/>
        <v>22307371</v>
      </c>
      <c r="E409" vm="2009">
        <f ca="1"/>
        <v>83.68</v>
      </c>
      <c r="F409" vm="2010">
        <f ca="1"/>
        <v>83.76</v>
      </c>
      <c r="G409" vm="2011">
        <f ca="1"/>
        <v>82.88</v>
      </c>
      <c r="H409" vm="2006">
        <f ca="1"/>
        <v>83.18</v>
      </c>
      <c r="K409" s="4">
        <f ca="1">IF(ROW(T_CALC[[#This Row],[DAY]])-ROW(T_CALC[[#Headers],[DAY]])&gt;C_N_TRADING_DAYS,"",ROW(T_CALC[[#This Row],[DAY]])-ROW(T_CALC[[#Headers],[DAY]]))</f>
        <v>406</v>
      </c>
      <c r="L409" s="2" cm="1" vm="2007">
        <f t="array" aca="1" ref="L409" ca="1">IFERROR(IF(T_CALC[[#This Row],[DAY]]="","",IF(AND(T_CALC[[#This Row],[DAY]]=C_N_TRADING_DAYS,$L$1&gt;C_MAX_HIST_DT),$L$1,INDEX(_xlfn.ANCHORARRAY($C$3),T_CALC[[#This Row],[DAY]]+1,1))),NA())</f>
        <v>43040</v>
      </c>
      <c r="M409" s="4" cm="1" vm="2009">
        <f t="array" aca="1" ref="M409" ca="1">IFERROR(IF(T_CALC[[#This Row],[DAY]]="","",IF(AND(T_CALC[[#This Row],[DAY]]=C_N_TRADING_DAYS,$L$1&gt;C_MAX_HIST_DT),$M$1,INDEX(_xlfn.ANCHORARRAY($C$3),T_CALC[[#This Row],[DAY]]+1,3))),NA())</f>
        <v>83.68</v>
      </c>
      <c r="N409" s="4" cm="1" vm="2010">
        <f t="array" aca="1" ref="N409" ca="1">IFERROR(IF(T_CALC[[#This Row],[DAY]]="","",IF(AND(T_CALC[[#This Row],[DAY]]=C_N_TRADING_DAYS,$L$1&gt;C_MAX_HIST_DT),$N$1,INDEX(_xlfn.ANCHORARRAY($C$3),T_CALC[[#This Row],[DAY]]+1,4))),NA())</f>
        <v>83.76</v>
      </c>
      <c r="O409" s="4" cm="1" vm="2011">
        <f t="array" aca="1" ref="O409" ca="1">IFERROR(IF(T_CALC[[#This Row],[DAY]]="","",IF(AND(T_CALC[[#This Row],[DAY]]=C_N_TRADING_DAYS,$L$1&gt;C_MAX_HIST_DT),$O$1,INDEX(_xlfn.ANCHORARRAY($C$3),T_CALC[[#This Row],[DAY]]+1,5))),NA())</f>
        <v>82.88</v>
      </c>
      <c r="P409" s="4" cm="1" vm="2006">
        <f t="array" aca="1" ref="P409" ca="1">IFERROR(IF(T_CALC[[#This Row],[DAY]]="","",IF(AND(T_CALC[[#This Row],[DAY]]=C_N_TRADING_DAYS,$L$1&gt;C_MAX_HIST_DT),$P$1,INDEX(_xlfn.ANCHORARRAY($C$3),T_CALC[[#This Row],[DAY]]+1,6))),NA())</f>
        <v>83.18</v>
      </c>
      <c r="Q409" s="4" cm="1" vm="2008">
        <f t="array" aca="1" ref="Q409" ca="1">IFERROR(IF(T_CALC[[#This Row],[DAY]]="","",IF(AND(T_CALC[[#This Row],[DAY]]=C_N_TRADING_DAYS,$L$1&gt;C_MAX_HIST_DT),$Q$1,INDEX(_xlfn.ANCHORARRAY($C$3),T_CALC[[#This Row],[DAY]]+1,2))),NA())</f>
        <v>22307371</v>
      </c>
      <c r="R409" s="4" vm="2006">
        <f ca="1">IFERROR(IF(I_SRC="Open",T_CALC[[#This Row],[Open]],IF(I_SRC="High",T_CALC[[#This Row],[High]],IF(I_SRC="low",T_CALC[[#This Row],[Low]],IF(I_SRC="Volume",T_CALC[[#This Row],[VOLUME]],T_CALC[[#This Row],[Close]])))),"")</f>
        <v>83.18</v>
      </c>
      <c r="S409" s="4" cm="1">
        <f t="array" aca="1" ref="S409" ca="1">IF(T_CALC[[#This Row],[DAY]]="","",IF(T_CALC[[#This Row],[DAY]]&gt;=I_MA_PER,
ROUND(SUMPRODUCT(OFFSET($Y$4,0,0,I_MA_PER),OFFSET(T_CALC[[#This Row],[Value]],-(I_MA_PER-1),0,I_MA_PER))/C_DEN,2),NA()))</f>
        <v>77.319999999999993</v>
      </c>
      <c r="T409" s="4" t="str">
        <f ca="1">IF(T_CALC[[#This Row],[DAY]]="","",IF(T_CALC[[#This Row],[DAY]]&gt;=I_MA_PER,IF(AND(T_CALC[[#This Row],[Value]]&gt;T_CALC[[#This Row],[WMA]],R408&lt;=S408),"Buy",IF(AND(T_CALC[[#This Row],[Value]]&lt;T_CALC[[#This Row],[WMA]],R408&gt;=S408),"Sell","")),NA()))</f>
        <v/>
      </c>
      <c r="U409" s="4">
        <f ca="1">IFERROR(IF(T_CALC[[#This Row],[Signal]]="Buy",T_CALC[[#This Row],[Value]],-10000),-10000)</f>
        <v>-10000</v>
      </c>
      <c r="V409" s="4">
        <f ca="1">IFERROR(IF(T_CALC[[#This Row],[Signal]]="Sell",T_CALC[[#This Row],[Value]],-10000),-10000)</f>
        <v>-10000</v>
      </c>
    </row>
    <row r="410" spans="3:22" x14ac:dyDescent="0.2">
      <c r="C410" vm="2012">
        <f ca="1"/>
        <v>43041</v>
      </c>
      <c r="D410" vm="2013">
        <f ca="1"/>
        <v>23992945</v>
      </c>
      <c r="E410" vm="2014">
        <f ca="1"/>
        <v>83.35</v>
      </c>
      <c r="F410" vm="2015">
        <f ca="1"/>
        <v>84.46</v>
      </c>
      <c r="G410" vm="2016">
        <f ca="1"/>
        <v>83.12</v>
      </c>
      <c r="H410" vm="2017">
        <f ca="1"/>
        <v>84.05</v>
      </c>
      <c r="K410" s="4">
        <f ca="1">IF(ROW(T_CALC[[#This Row],[DAY]])-ROW(T_CALC[[#Headers],[DAY]])&gt;C_N_TRADING_DAYS,"",ROW(T_CALC[[#This Row],[DAY]])-ROW(T_CALC[[#Headers],[DAY]]))</f>
        <v>407</v>
      </c>
      <c r="L410" s="2" cm="1" vm="2012">
        <f t="array" aca="1" ref="L410" ca="1">IFERROR(IF(T_CALC[[#This Row],[DAY]]="","",IF(AND(T_CALC[[#This Row],[DAY]]=C_N_TRADING_DAYS,$L$1&gt;C_MAX_HIST_DT),$L$1,INDEX(_xlfn.ANCHORARRAY($C$3),T_CALC[[#This Row],[DAY]]+1,1))),NA())</f>
        <v>43041</v>
      </c>
      <c r="M410" s="4" cm="1" vm="2014">
        <f t="array" aca="1" ref="M410" ca="1">IFERROR(IF(T_CALC[[#This Row],[DAY]]="","",IF(AND(T_CALC[[#This Row],[DAY]]=C_N_TRADING_DAYS,$L$1&gt;C_MAX_HIST_DT),$M$1,INDEX(_xlfn.ANCHORARRAY($C$3),T_CALC[[#This Row],[DAY]]+1,3))),NA())</f>
        <v>83.35</v>
      </c>
      <c r="N410" s="4" cm="1" vm="2015">
        <f t="array" aca="1" ref="N410" ca="1">IFERROR(IF(T_CALC[[#This Row],[DAY]]="","",IF(AND(T_CALC[[#This Row],[DAY]]=C_N_TRADING_DAYS,$L$1&gt;C_MAX_HIST_DT),$N$1,INDEX(_xlfn.ANCHORARRAY($C$3),T_CALC[[#This Row],[DAY]]+1,4))),NA())</f>
        <v>84.46</v>
      </c>
      <c r="O410" s="4" cm="1" vm="2016">
        <f t="array" aca="1" ref="O410" ca="1">IFERROR(IF(T_CALC[[#This Row],[DAY]]="","",IF(AND(T_CALC[[#This Row],[DAY]]=C_N_TRADING_DAYS,$L$1&gt;C_MAX_HIST_DT),$O$1,INDEX(_xlfn.ANCHORARRAY($C$3),T_CALC[[#This Row],[DAY]]+1,5))),NA())</f>
        <v>83.12</v>
      </c>
      <c r="P410" s="4" cm="1" vm="2017">
        <f t="array" aca="1" ref="P410" ca="1">IFERROR(IF(T_CALC[[#This Row],[DAY]]="","",IF(AND(T_CALC[[#This Row],[DAY]]=C_N_TRADING_DAYS,$L$1&gt;C_MAX_HIST_DT),$P$1,INDEX(_xlfn.ANCHORARRAY($C$3),T_CALC[[#This Row],[DAY]]+1,6))),NA())</f>
        <v>84.05</v>
      </c>
      <c r="Q410" s="4" cm="1" vm="2013">
        <f t="array" aca="1" ref="Q410" ca="1">IFERROR(IF(T_CALC[[#This Row],[DAY]]="","",IF(AND(T_CALC[[#This Row],[DAY]]=C_N_TRADING_DAYS,$L$1&gt;C_MAX_HIST_DT),$Q$1,INDEX(_xlfn.ANCHORARRAY($C$3),T_CALC[[#This Row],[DAY]]+1,2))),NA())</f>
        <v>23992945</v>
      </c>
      <c r="R410" s="4" vm="2017">
        <f ca="1">IFERROR(IF(I_SRC="Open",T_CALC[[#This Row],[Open]],IF(I_SRC="High",T_CALC[[#This Row],[High]],IF(I_SRC="low",T_CALC[[#This Row],[Low]],IF(I_SRC="Volume",T_CALC[[#This Row],[VOLUME]],T_CALC[[#This Row],[Close]])))),"")</f>
        <v>84.05</v>
      </c>
      <c r="S410" s="4" cm="1">
        <f t="array" aca="1" ref="S410" ca="1">IF(T_CALC[[#This Row],[DAY]]="","",IF(T_CALC[[#This Row],[DAY]]&gt;=I_MA_PER,
ROUND(SUMPRODUCT(OFFSET($Y$4,0,0,I_MA_PER),OFFSET(T_CALC[[#This Row],[Value]],-(I_MA_PER-1),0,I_MA_PER))/C_DEN,2),NA()))</f>
        <v>77.64</v>
      </c>
      <c r="T410" s="4" t="str">
        <f ca="1">IF(T_CALC[[#This Row],[DAY]]="","",IF(T_CALC[[#This Row],[DAY]]&gt;=I_MA_PER,IF(AND(T_CALC[[#This Row],[Value]]&gt;T_CALC[[#This Row],[WMA]],R409&lt;=S409),"Buy",IF(AND(T_CALC[[#This Row],[Value]]&lt;T_CALC[[#This Row],[WMA]],R409&gt;=S409),"Sell","")),NA()))</f>
        <v/>
      </c>
      <c r="U410" s="4">
        <f ca="1">IFERROR(IF(T_CALC[[#This Row],[Signal]]="Buy",T_CALC[[#This Row],[Value]],-10000),-10000)</f>
        <v>-10000</v>
      </c>
      <c r="V410" s="4">
        <f ca="1">IFERROR(IF(T_CALC[[#This Row],[Signal]]="Sell",T_CALC[[#This Row],[Value]],-10000),-10000)</f>
        <v>-10000</v>
      </c>
    </row>
    <row r="411" spans="3:22" x14ac:dyDescent="0.2">
      <c r="C411" vm="2018">
        <f ca="1"/>
        <v>43042</v>
      </c>
      <c r="D411" vm="2019">
        <f ca="1"/>
        <v>17633543</v>
      </c>
      <c r="E411" vm="2020">
        <f ca="1"/>
        <v>84.08</v>
      </c>
      <c r="F411" vm="2021">
        <f ca="1"/>
        <v>84.54</v>
      </c>
      <c r="G411" vm="2022">
        <f ca="1"/>
        <v>83.4</v>
      </c>
      <c r="H411" vm="2023">
        <f ca="1"/>
        <v>84.14</v>
      </c>
      <c r="K411" s="4">
        <f ca="1">IF(ROW(T_CALC[[#This Row],[DAY]])-ROW(T_CALC[[#Headers],[DAY]])&gt;C_N_TRADING_DAYS,"",ROW(T_CALC[[#This Row],[DAY]])-ROW(T_CALC[[#Headers],[DAY]]))</f>
        <v>408</v>
      </c>
      <c r="L411" s="2" cm="1" vm="2018">
        <f t="array" aca="1" ref="L411" ca="1">IFERROR(IF(T_CALC[[#This Row],[DAY]]="","",IF(AND(T_CALC[[#This Row],[DAY]]=C_N_TRADING_DAYS,$L$1&gt;C_MAX_HIST_DT),$L$1,INDEX(_xlfn.ANCHORARRAY($C$3),T_CALC[[#This Row],[DAY]]+1,1))),NA())</f>
        <v>43042</v>
      </c>
      <c r="M411" s="4" cm="1" vm="2020">
        <f t="array" aca="1" ref="M411" ca="1">IFERROR(IF(T_CALC[[#This Row],[DAY]]="","",IF(AND(T_CALC[[#This Row],[DAY]]=C_N_TRADING_DAYS,$L$1&gt;C_MAX_HIST_DT),$M$1,INDEX(_xlfn.ANCHORARRAY($C$3),T_CALC[[#This Row],[DAY]]+1,3))),NA())</f>
        <v>84.08</v>
      </c>
      <c r="N411" s="4" cm="1" vm="2021">
        <f t="array" aca="1" ref="N411" ca="1">IFERROR(IF(T_CALC[[#This Row],[DAY]]="","",IF(AND(T_CALC[[#This Row],[DAY]]=C_N_TRADING_DAYS,$L$1&gt;C_MAX_HIST_DT),$N$1,INDEX(_xlfn.ANCHORARRAY($C$3),T_CALC[[#This Row],[DAY]]+1,4))),NA())</f>
        <v>84.54</v>
      </c>
      <c r="O411" s="4" cm="1" vm="2022">
        <f t="array" aca="1" ref="O411" ca="1">IFERROR(IF(T_CALC[[#This Row],[DAY]]="","",IF(AND(T_CALC[[#This Row],[DAY]]=C_N_TRADING_DAYS,$L$1&gt;C_MAX_HIST_DT),$O$1,INDEX(_xlfn.ANCHORARRAY($C$3),T_CALC[[#This Row],[DAY]]+1,5))),NA())</f>
        <v>83.4</v>
      </c>
      <c r="P411" s="4" cm="1" vm="2023">
        <f t="array" aca="1" ref="P411" ca="1">IFERROR(IF(T_CALC[[#This Row],[DAY]]="","",IF(AND(T_CALC[[#This Row],[DAY]]=C_N_TRADING_DAYS,$L$1&gt;C_MAX_HIST_DT),$P$1,INDEX(_xlfn.ANCHORARRAY($C$3),T_CALC[[#This Row],[DAY]]+1,6))),NA())</f>
        <v>84.14</v>
      </c>
      <c r="Q411" s="4" cm="1" vm="2019">
        <f t="array" aca="1" ref="Q411" ca="1">IFERROR(IF(T_CALC[[#This Row],[DAY]]="","",IF(AND(T_CALC[[#This Row],[DAY]]=C_N_TRADING_DAYS,$L$1&gt;C_MAX_HIST_DT),$Q$1,INDEX(_xlfn.ANCHORARRAY($C$3),T_CALC[[#This Row],[DAY]]+1,2))),NA())</f>
        <v>17633543</v>
      </c>
      <c r="R411" s="4" vm="2023">
        <f ca="1">IFERROR(IF(I_SRC="Open",T_CALC[[#This Row],[Open]],IF(I_SRC="High",T_CALC[[#This Row],[High]],IF(I_SRC="low",T_CALC[[#This Row],[Low]],IF(I_SRC="Volume",T_CALC[[#This Row],[VOLUME]],T_CALC[[#This Row],[Close]])))),"")</f>
        <v>84.14</v>
      </c>
      <c r="S411" s="4" cm="1">
        <f t="array" aca="1" ref="S411" ca="1">IF(T_CALC[[#This Row],[DAY]]="","",IF(T_CALC[[#This Row],[DAY]]&gt;=I_MA_PER,
ROUND(SUMPRODUCT(OFFSET($Y$4,0,0,I_MA_PER),OFFSET(T_CALC[[#This Row],[Value]],-(I_MA_PER-1),0,I_MA_PER))/C_DEN,2),NA()))</f>
        <v>77.95</v>
      </c>
      <c r="T411" s="4" t="str">
        <f ca="1">IF(T_CALC[[#This Row],[DAY]]="","",IF(T_CALC[[#This Row],[DAY]]&gt;=I_MA_PER,IF(AND(T_CALC[[#This Row],[Value]]&gt;T_CALC[[#This Row],[WMA]],R410&lt;=S410),"Buy",IF(AND(T_CALC[[#This Row],[Value]]&lt;T_CALC[[#This Row],[WMA]],R410&gt;=S410),"Sell","")),NA()))</f>
        <v/>
      </c>
      <c r="U411" s="4">
        <f ca="1">IFERROR(IF(T_CALC[[#This Row],[Signal]]="Buy",T_CALC[[#This Row],[Value]],-10000),-10000)</f>
        <v>-10000</v>
      </c>
      <c r="V411" s="4">
        <f ca="1">IFERROR(IF(T_CALC[[#This Row],[Signal]]="Sell",T_CALC[[#This Row],[Value]],-10000),-10000)</f>
        <v>-10000</v>
      </c>
    </row>
    <row r="412" spans="3:22" x14ac:dyDescent="0.2">
      <c r="C412" vm="2024">
        <f ca="1"/>
        <v>43045</v>
      </c>
      <c r="D412" vm="2025">
        <f ca="1"/>
        <v>19860852</v>
      </c>
      <c r="E412" vm="2026">
        <f ca="1"/>
        <v>84.2</v>
      </c>
      <c r="F412" vm="2027">
        <f ca="1"/>
        <v>84.7</v>
      </c>
      <c r="G412" vm="2028">
        <f ca="1"/>
        <v>84.082499999999996</v>
      </c>
      <c r="H412" vm="2029">
        <f ca="1"/>
        <v>84.47</v>
      </c>
      <c r="K412" s="4">
        <f ca="1">IF(ROW(T_CALC[[#This Row],[DAY]])-ROW(T_CALC[[#Headers],[DAY]])&gt;C_N_TRADING_DAYS,"",ROW(T_CALC[[#This Row],[DAY]])-ROW(T_CALC[[#Headers],[DAY]]))</f>
        <v>409</v>
      </c>
      <c r="L412" s="2" cm="1" vm="2024">
        <f t="array" aca="1" ref="L412" ca="1">IFERROR(IF(T_CALC[[#This Row],[DAY]]="","",IF(AND(T_CALC[[#This Row],[DAY]]=C_N_TRADING_DAYS,$L$1&gt;C_MAX_HIST_DT),$L$1,INDEX(_xlfn.ANCHORARRAY($C$3),T_CALC[[#This Row],[DAY]]+1,1))),NA())</f>
        <v>43045</v>
      </c>
      <c r="M412" s="4" cm="1" vm="2026">
        <f t="array" aca="1" ref="M412" ca="1">IFERROR(IF(T_CALC[[#This Row],[DAY]]="","",IF(AND(T_CALC[[#This Row],[DAY]]=C_N_TRADING_DAYS,$L$1&gt;C_MAX_HIST_DT),$M$1,INDEX(_xlfn.ANCHORARRAY($C$3),T_CALC[[#This Row],[DAY]]+1,3))),NA())</f>
        <v>84.2</v>
      </c>
      <c r="N412" s="4" cm="1" vm="2027">
        <f t="array" aca="1" ref="N412" ca="1">IFERROR(IF(T_CALC[[#This Row],[DAY]]="","",IF(AND(T_CALC[[#This Row],[DAY]]=C_N_TRADING_DAYS,$L$1&gt;C_MAX_HIST_DT),$N$1,INDEX(_xlfn.ANCHORARRAY($C$3),T_CALC[[#This Row],[DAY]]+1,4))),NA())</f>
        <v>84.7</v>
      </c>
      <c r="O412" s="4" cm="1" vm="2028">
        <f t="array" aca="1" ref="O412" ca="1">IFERROR(IF(T_CALC[[#This Row],[DAY]]="","",IF(AND(T_CALC[[#This Row],[DAY]]=C_N_TRADING_DAYS,$L$1&gt;C_MAX_HIST_DT),$O$1,INDEX(_xlfn.ANCHORARRAY($C$3),T_CALC[[#This Row],[DAY]]+1,5))),NA())</f>
        <v>84.082499999999996</v>
      </c>
      <c r="P412" s="4" cm="1" vm="2029">
        <f t="array" aca="1" ref="P412" ca="1">IFERROR(IF(T_CALC[[#This Row],[DAY]]="","",IF(AND(T_CALC[[#This Row],[DAY]]=C_N_TRADING_DAYS,$L$1&gt;C_MAX_HIST_DT),$P$1,INDEX(_xlfn.ANCHORARRAY($C$3),T_CALC[[#This Row],[DAY]]+1,6))),NA())</f>
        <v>84.47</v>
      </c>
      <c r="Q412" s="4" cm="1" vm="2025">
        <f t="array" aca="1" ref="Q412" ca="1">IFERROR(IF(T_CALC[[#This Row],[DAY]]="","",IF(AND(T_CALC[[#This Row],[DAY]]=C_N_TRADING_DAYS,$L$1&gt;C_MAX_HIST_DT),$Q$1,INDEX(_xlfn.ANCHORARRAY($C$3),T_CALC[[#This Row],[DAY]]+1,2))),NA())</f>
        <v>19860852</v>
      </c>
      <c r="R412" s="4" vm="2029">
        <f ca="1">IFERROR(IF(I_SRC="Open",T_CALC[[#This Row],[Open]],IF(I_SRC="High",T_CALC[[#This Row],[High]],IF(I_SRC="low",T_CALC[[#This Row],[Low]],IF(I_SRC="Volume",T_CALC[[#This Row],[VOLUME]],T_CALC[[#This Row],[Close]])))),"")</f>
        <v>84.47</v>
      </c>
      <c r="S412" s="4" cm="1">
        <f t="array" aca="1" ref="S412" ca="1">IF(T_CALC[[#This Row],[DAY]]="","",IF(T_CALC[[#This Row],[DAY]]&gt;=I_MA_PER,
ROUND(SUMPRODUCT(OFFSET($Y$4,0,0,I_MA_PER),OFFSET(T_CALC[[#This Row],[Value]],-(I_MA_PER-1),0,I_MA_PER))/C_DEN,2),NA()))</f>
        <v>78.27</v>
      </c>
      <c r="T412" s="4" t="str">
        <f ca="1">IF(T_CALC[[#This Row],[DAY]]="","",IF(T_CALC[[#This Row],[DAY]]&gt;=I_MA_PER,IF(AND(T_CALC[[#This Row],[Value]]&gt;T_CALC[[#This Row],[WMA]],R411&lt;=S411),"Buy",IF(AND(T_CALC[[#This Row],[Value]]&lt;T_CALC[[#This Row],[WMA]],R411&gt;=S411),"Sell","")),NA()))</f>
        <v/>
      </c>
      <c r="U412" s="4">
        <f ca="1">IFERROR(IF(T_CALC[[#This Row],[Signal]]="Buy",T_CALC[[#This Row],[Value]],-10000),-10000)</f>
        <v>-10000</v>
      </c>
      <c r="V412" s="4">
        <f ca="1">IFERROR(IF(T_CALC[[#This Row],[Signal]]="Sell",T_CALC[[#This Row],[Value]],-10000),-10000)</f>
        <v>-10000</v>
      </c>
    </row>
    <row r="413" spans="3:22" x14ac:dyDescent="0.2">
      <c r="C413" vm="2030">
        <f ca="1"/>
        <v>43046</v>
      </c>
      <c r="D413" vm="2031">
        <f ca="1"/>
        <v>17939727</v>
      </c>
      <c r="E413" vm="2032">
        <f ca="1"/>
        <v>84.77</v>
      </c>
      <c r="F413" vm="2033">
        <f ca="1"/>
        <v>84.9</v>
      </c>
      <c r="G413" vm="2034">
        <f ca="1"/>
        <v>83.93</v>
      </c>
      <c r="H413" vm="2035">
        <f ca="1"/>
        <v>84.27</v>
      </c>
      <c r="K413" s="4">
        <f ca="1">IF(ROW(T_CALC[[#This Row],[DAY]])-ROW(T_CALC[[#Headers],[DAY]])&gt;C_N_TRADING_DAYS,"",ROW(T_CALC[[#This Row],[DAY]])-ROW(T_CALC[[#Headers],[DAY]]))</f>
        <v>410</v>
      </c>
      <c r="L413" s="2" cm="1" vm="2030">
        <f t="array" aca="1" ref="L413" ca="1">IFERROR(IF(T_CALC[[#This Row],[DAY]]="","",IF(AND(T_CALC[[#This Row],[DAY]]=C_N_TRADING_DAYS,$L$1&gt;C_MAX_HIST_DT),$L$1,INDEX(_xlfn.ANCHORARRAY($C$3),T_CALC[[#This Row],[DAY]]+1,1))),NA())</f>
        <v>43046</v>
      </c>
      <c r="M413" s="4" cm="1" vm="2032">
        <f t="array" aca="1" ref="M413" ca="1">IFERROR(IF(T_CALC[[#This Row],[DAY]]="","",IF(AND(T_CALC[[#This Row],[DAY]]=C_N_TRADING_DAYS,$L$1&gt;C_MAX_HIST_DT),$M$1,INDEX(_xlfn.ANCHORARRAY($C$3),T_CALC[[#This Row],[DAY]]+1,3))),NA())</f>
        <v>84.77</v>
      </c>
      <c r="N413" s="4" cm="1" vm="2033">
        <f t="array" aca="1" ref="N413" ca="1">IFERROR(IF(T_CALC[[#This Row],[DAY]]="","",IF(AND(T_CALC[[#This Row],[DAY]]=C_N_TRADING_DAYS,$L$1&gt;C_MAX_HIST_DT),$N$1,INDEX(_xlfn.ANCHORARRAY($C$3),T_CALC[[#This Row],[DAY]]+1,4))),NA())</f>
        <v>84.9</v>
      </c>
      <c r="O413" s="4" cm="1" vm="2034">
        <f t="array" aca="1" ref="O413" ca="1">IFERROR(IF(T_CALC[[#This Row],[DAY]]="","",IF(AND(T_CALC[[#This Row],[DAY]]=C_N_TRADING_DAYS,$L$1&gt;C_MAX_HIST_DT),$O$1,INDEX(_xlfn.ANCHORARRAY($C$3),T_CALC[[#This Row],[DAY]]+1,5))),NA())</f>
        <v>83.93</v>
      </c>
      <c r="P413" s="4" cm="1" vm="2035">
        <f t="array" aca="1" ref="P413" ca="1">IFERROR(IF(T_CALC[[#This Row],[DAY]]="","",IF(AND(T_CALC[[#This Row],[DAY]]=C_N_TRADING_DAYS,$L$1&gt;C_MAX_HIST_DT),$P$1,INDEX(_xlfn.ANCHORARRAY($C$3),T_CALC[[#This Row],[DAY]]+1,6))),NA())</f>
        <v>84.27</v>
      </c>
      <c r="Q413" s="4" cm="1" vm="2031">
        <f t="array" aca="1" ref="Q413" ca="1">IFERROR(IF(T_CALC[[#This Row],[DAY]]="","",IF(AND(T_CALC[[#This Row],[DAY]]=C_N_TRADING_DAYS,$L$1&gt;C_MAX_HIST_DT),$Q$1,INDEX(_xlfn.ANCHORARRAY($C$3),T_CALC[[#This Row],[DAY]]+1,2))),NA())</f>
        <v>17939727</v>
      </c>
      <c r="R413" s="4" vm="2035">
        <f ca="1">IFERROR(IF(I_SRC="Open",T_CALC[[#This Row],[Open]],IF(I_SRC="High",T_CALC[[#This Row],[High]],IF(I_SRC="low",T_CALC[[#This Row],[Low]],IF(I_SRC="Volume",T_CALC[[#This Row],[VOLUME]],T_CALC[[#This Row],[Close]])))),"")</f>
        <v>84.27</v>
      </c>
      <c r="S413" s="4" cm="1">
        <f t="array" aca="1" ref="S413" ca="1">IF(T_CALC[[#This Row],[DAY]]="","",IF(T_CALC[[#This Row],[DAY]]&gt;=I_MA_PER,
ROUND(SUMPRODUCT(OFFSET($Y$4,0,0,I_MA_PER),OFFSET(T_CALC[[#This Row],[Value]],-(I_MA_PER-1),0,I_MA_PER))/C_DEN,2),NA()))</f>
        <v>78.569999999999993</v>
      </c>
      <c r="T413" s="4" t="str">
        <f ca="1">IF(T_CALC[[#This Row],[DAY]]="","",IF(T_CALC[[#This Row],[DAY]]&gt;=I_MA_PER,IF(AND(T_CALC[[#This Row],[Value]]&gt;T_CALC[[#This Row],[WMA]],R412&lt;=S412),"Buy",IF(AND(T_CALC[[#This Row],[Value]]&lt;T_CALC[[#This Row],[WMA]],R412&gt;=S412),"Sell","")),NA()))</f>
        <v/>
      </c>
      <c r="U413" s="4">
        <f ca="1">IFERROR(IF(T_CALC[[#This Row],[Signal]]="Buy",T_CALC[[#This Row],[Value]],-10000),-10000)</f>
        <v>-10000</v>
      </c>
      <c r="V413" s="4">
        <f ca="1">IFERROR(IF(T_CALC[[#This Row],[Signal]]="Sell",T_CALC[[#This Row],[Value]],-10000),-10000)</f>
        <v>-10000</v>
      </c>
    </row>
    <row r="414" spans="3:22" x14ac:dyDescent="0.2">
      <c r="C414" vm="2036">
        <f ca="1"/>
        <v>43047</v>
      </c>
      <c r="D414" vm="2037">
        <f ca="1"/>
        <v>18034170</v>
      </c>
      <c r="E414" vm="2023">
        <f ca="1"/>
        <v>84.14</v>
      </c>
      <c r="F414" vm="2038">
        <f ca="1"/>
        <v>84.61</v>
      </c>
      <c r="G414" vm="2039">
        <f ca="1"/>
        <v>83.83</v>
      </c>
      <c r="H414" vm="2040">
        <f ca="1"/>
        <v>84.56</v>
      </c>
      <c r="K414" s="4">
        <f ca="1">IF(ROW(T_CALC[[#This Row],[DAY]])-ROW(T_CALC[[#Headers],[DAY]])&gt;C_N_TRADING_DAYS,"",ROW(T_CALC[[#This Row],[DAY]])-ROW(T_CALC[[#Headers],[DAY]]))</f>
        <v>411</v>
      </c>
      <c r="L414" s="2" cm="1" vm="2036">
        <f t="array" aca="1" ref="L414" ca="1">IFERROR(IF(T_CALC[[#This Row],[DAY]]="","",IF(AND(T_CALC[[#This Row],[DAY]]=C_N_TRADING_DAYS,$L$1&gt;C_MAX_HIST_DT),$L$1,INDEX(_xlfn.ANCHORARRAY($C$3),T_CALC[[#This Row],[DAY]]+1,1))),NA())</f>
        <v>43047</v>
      </c>
      <c r="M414" s="4" cm="1" vm="2023">
        <f t="array" aca="1" ref="M414" ca="1">IFERROR(IF(T_CALC[[#This Row],[DAY]]="","",IF(AND(T_CALC[[#This Row],[DAY]]=C_N_TRADING_DAYS,$L$1&gt;C_MAX_HIST_DT),$M$1,INDEX(_xlfn.ANCHORARRAY($C$3),T_CALC[[#This Row],[DAY]]+1,3))),NA())</f>
        <v>84.14</v>
      </c>
      <c r="N414" s="4" cm="1" vm="2038">
        <f t="array" aca="1" ref="N414" ca="1">IFERROR(IF(T_CALC[[#This Row],[DAY]]="","",IF(AND(T_CALC[[#This Row],[DAY]]=C_N_TRADING_DAYS,$L$1&gt;C_MAX_HIST_DT),$N$1,INDEX(_xlfn.ANCHORARRAY($C$3),T_CALC[[#This Row],[DAY]]+1,4))),NA())</f>
        <v>84.61</v>
      </c>
      <c r="O414" s="4" cm="1" vm="2039">
        <f t="array" aca="1" ref="O414" ca="1">IFERROR(IF(T_CALC[[#This Row],[DAY]]="","",IF(AND(T_CALC[[#This Row],[DAY]]=C_N_TRADING_DAYS,$L$1&gt;C_MAX_HIST_DT),$O$1,INDEX(_xlfn.ANCHORARRAY($C$3),T_CALC[[#This Row],[DAY]]+1,5))),NA())</f>
        <v>83.83</v>
      </c>
      <c r="P414" s="4" cm="1" vm="2040">
        <f t="array" aca="1" ref="P414" ca="1">IFERROR(IF(T_CALC[[#This Row],[DAY]]="","",IF(AND(T_CALC[[#This Row],[DAY]]=C_N_TRADING_DAYS,$L$1&gt;C_MAX_HIST_DT),$P$1,INDEX(_xlfn.ANCHORARRAY($C$3),T_CALC[[#This Row],[DAY]]+1,6))),NA())</f>
        <v>84.56</v>
      </c>
      <c r="Q414" s="4" cm="1" vm="2037">
        <f t="array" aca="1" ref="Q414" ca="1">IFERROR(IF(T_CALC[[#This Row],[DAY]]="","",IF(AND(T_CALC[[#This Row],[DAY]]=C_N_TRADING_DAYS,$L$1&gt;C_MAX_HIST_DT),$Q$1,INDEX(_xlfn.ANCHORARRAY($C$3),T_CALC[[#This Row],[DAY]]+1,2))),NA())</f>
        <v>18034170</v>
      </c>
      <c r="R414" s="4" vm="2040">
        <f ca="1">IFERROR(IF(I_SRC="Open",T_CALC[[#This Row],[Open]],IF(I_SRC="High",T_CALC[[#This Row],[High]],IF(I_SRC="low",T_CALC[[#This Row],[Low]],IF(I_SRC="Volume",T_CALC[[#This Row],[VOLUME]],T_CALC[[#This Row],[Close]])))),"")</f>
        <v>84.56</v>
      </c>
      <c r="S414" s="4" cm="1">
        <f t="array" aca="1" ref="S414" ca="1">IF(T_CALC[[#This Row],[DAY]]="","",IF(T_CALC[[#This Row],[DAY]]&gt;=I_MA_PER,
ROUND(SUMPRODUCT(OFFSET($Y$4,0,0,I_MA_PER),OFFSET(T_CALC[[#This Row],[Value]],-(I_MA_PER-1),0,I_MA_PER))/C_DEN,2),NA()))</f>
        <v>78.87</v>
      </c>
      <c r="T414" s="4" t="str">
        <f ca="1">IF(T_CALC[[#This Row],[DAY]]="","",IF(T_CALC[[#This Row],[DAY]]&gt;=I_MA_PER,IF(AND(T_CALC[[#This Row],[Value]]&gt;T_CALC[[#This Row],[WMA]],R413&lt;=S413),"Buy",IF(AND(T_CALC[[#This Row],[Value]]&lt;T_CALC[[#This Row],[WMA]],R413&gt;=S413),"Sell","")),NA()))</f>
        <v/>
      </c>
      <c r="U414" s="4">
        <f ca="1">IFERROR(IF(T_CALC[[#This Row],[Signal]]="Buy",T_CALC[[#This Row],[Value]],-10000),-10000)</f>
        <v>-10000</v>
      </c>
      <c r="V414" s="4">
        <f ca="1">IFERROR(IF(T_CALC[[#This Row],[Signal]]="Sell",T_CALC[[#This Row],[Value]],-10000),-10000)</f>
        <v>-10000</v>
      </c>
    </row>
    <row r="415" spans="3:22" x14ac:dyDescent="0.2">
      <c r="C415" vm="2041">
        <f ca="1"/>
        <v>43048</v>
      </c>
      <c r="D415" vm="2042">
        <f ca="1"/>
        <v>21178356</v>
      </c>
      <c r="E415" vm="2043">
        <f ca="1"/>
        <v>84.11</v>
      </c>
      <c r="F415" vm="2035">
        <f ca="1"/>
        <v>84.27</v>
      </c>
      <c r="G415" vm="2044">
        <f ca="1"/>
        <v>82.9</v>
      </c>
      <c r="H415" vm="2045">
        <f ca="1"/>
        <v>84.09</v>
      </c>
      <c r="K415" s="4">
        <f ca="1">IF(ROW(T_CALC[[#This Row],[DAY]])-ROW(T_CALC[[#Headers],[DAY]])&gt;C_N_TRADING_DAYS,"",ROW(T_CALC[[#This Row],[DAY]])-ROW(T_CALC[[#Headers],[DAY]]))</f>
        <v>412</v>
      </c>
      <c r="L415" s="2" cm="1" vm="2041">
        <f t="array" aca="1" ref="L415" ca="1">IFERROR(IF(T_CALC[[#This Row],[DAY]]="","",IF(AND(T_CALC[[#This Row],[DAY]]=C_N_TRADING_DAYS,$L$1&gt;C_MAX_HIST_DT),$L$1,INDEX(_xlfn.ANCHORARRAY($C$3),T_CALC[[#This Row],[DAY]]+1,1))),NA())</f>
        <v>43048</v>
      </c>
      <c r="M415" s="4" cm="1" vm="2043">
        <f t="array" aca="1" ref="M415" ca="1">IFERROR(IF(T_CALC[[#This Row],[DAY]]="","",IF(AND(T_CALC[[#This Row],[DAY]]=C_N_TRADING_DAYS,$L$1&gt;C_MAX_HIST_DT),$M$1,INDEX(_xlfn.ANCHORARRAY($C$3),T_CALC[[#This Row],[DAY]]+1,3))),NA())</f>
        <v>84.11</v>
      </c>
      <c r="N415" s="4" cm="1" vm="2035">
        <f t="array" aca="1" ref="N415" ca="1">IFERROR(IF(T_CALC[[#This Row],[DAY]]="","",IF(AND(T_CALC[[#This Row],[DAY]]=C_N_TRADING_DAYS,$L$1&gt;C_MAX_HIST_DT),$N$1,INDEX(_xlfn.ANCHORARRAY($C$3),T_CALC[[#This Row],[DAY]]+1,4))),NA())</f>
        <v>84.27</v>
      </c>
      <c r="O415" s="4" cm="1" vm="2044">
        <f t="array" aca="1" ref="O415" ca="1">IFERROR(IF(T_CALC[[#This Row],[DAY]]="","",IF(AND(T_CALC[[#This Row],[DAY]]=C_N_TRADING_DAYS,$L$1&gt;C_MAX_HIST_DT),$O$1,INDEX(_xlfn.ANCHORARRAY($C$3),T_CALC[[#This Row],[DAY]]+1,5))),NA())</f>
        <v>82.9</v>
      </c>
      <c r="P415" s="4" cm="1" vm="2045">
        <f t="array" aca="1" ref="P415" ca="1">IFERROR(IF(T_CALC[[#This Row],[DAY]]="","",IF(AND(T_CALC[[#This Row],[DAY]]=C_N_TRADING_DAYS,$L$1&gt;C_MAX_HIST_DT),$P$1,INDEX(_xlfn.ANCHORARRAY($C$3),T_CALC[[#This Row],[DAY]]+1,6))),NA())</f>
        <v>84.09</v>
      </c>
      <c r="Q415" s="4" cm="1" vm="2042">
        <f t="array" aca="1" ref="Q415" ca="1">IFERROR(IF(T_CALC[[#This Row],[DAY]]="","",IF(AND(T_CALC[[#This Row],[DAY]]=C_N_TRADING_DAYS,$L$1&gt;C_MAX_HIST_DT),$Q$1,INDEX(_xlfn.ANCHORARRAY($C$3),T_CALC[[#This Row],[DAY]]+1,2))),NA())</f>
        <v>21178356</v>
      </c>
      <c r="R415" s="4" vm="2045">
        <f ca="1">IFERROR(IF(I_SRC="Open",T_CALC[[#This Row],[Open]],IF(I_SRC="High",T_CALC[[#This Row],[High]],IF(I_SRC="low",T_CALC[[#This Row],[Low]],IF(I_SRC="Volume",T_CALC[[#This Row],[VOLUME]],T_CALC[[#This Row],[Close]])))),"")</f>
        <v>84.09</v>
      </c>
      <c r="S415" s="4" cm="1">
        <f t="array" aca="1" ref="S415" ca="1">IF(T_CALC[[#This Row],[DAY]]="","",IF(T_CALC[[#This Row],[DAY]]&gt;=I_MA_PER,
ROUND(SUMPRODUCT(OFFSET($Y$4,0,0,I_MA_PER),OFFSET(T_CALC[[#This Row],[Value]],-(I_MA_PER-1),0,I_MA_PER))/C_DEN,2),NA()))</f>
        <v>79.14</v>
      </c>
      <c r="T415" s="4" t="str">
        <f ca="1">IF(T_CALC[[#This Row],[DAY]]="","",IF(T_CALC[[#This Row],[DAY]]&gt;=I_MA_PER,IF(AND(T_CALC[[#This Row],[Value]]&gt;T_CALC[[#This Row],[WMA]],R414&lt;=S414),"Buy",IF(AND(T_CALC[[#This Row],[Value]]&lt;T_CALC[[#This Row],[WMA]],R414&gt;=S414),"Sell","")),NA()))</f>
        <v/>
      </c>
      <c r="U415" s="4">
        <f ca="1">IFERROR(IF(T_CALC[[#This Row],[Signal]]="Buy",T_CALC[[#This Row],[Value]],-10000),-10000)</f>
        <v>-10000</v>
      </c>
      <c r="V415" s="4">
        <f ca="1">IFERROR(IF(T_CALC[[#This Row],[Signal]]="Sell",T_CALC[[#This Row],[Value]],-10000),-10000)</f>
        <v>-10000</v>
      </c>
    </row>
    <row r="416" spans="3:22" x14ac:dyDescent="0.2">
      <c r="C416" vm="2046">
        <f ca="1"/>
        <v>43049</v>
      </c>
      <c r="D416" vm="2047">
        <f ca="1"/>
        <v>19397793</v>
      </c>
      <c r="E416" vm="2048">
        <f ca="1"/>
        <v>83.79</v>
      </c>
      <c r="F416" vm="2049">
        <f ca="1"/>
        <v>84.094999999999999</v>
      </c>
      <c r="G416" vm="2050">
        <f ca="1"/>
        <v>83.23</v>
      </c>
      <c r="H416" vm="2051">
        <f ca="1"/>
        <v>83.87</v>
      </c>
      <c r="K416" s="4">
        <f ca="1">IF(ROW(T_CALC[[#This Row],[DAY]])-ROW(T_CALC[[#Headers],[DAY]])&gt;C_N_TRADING_DAYS,"",ROW(T_CALC[[#This Row],[DAY]])-ROW(T_CALC[[#Headers],[DAY]]))</f>
        <v>413</v>
      </c>
      <c r="L416" s="2" cm="1" vm="2046">
        <f t="array" aca="1" ref="L416" ca="1">IFERROR(IF(T_CALC[[#This Row],[DAY]]="","",IF(AND(T_CALC[[#This Row],[DAY]]=C_N_TRADING_DAYS,$L$1&gt;C_MAX_HIST_DT),$L$1,INDEX(_xlfn.ANCHORARRAY($C$3),T_CALC[[#This Row],[DAY]]+1,1))),NA())</f>
        <v>43049</v>
      </c>
      <c r="M416" s="4" cm="1" vm="2048">
        <f t="array" aca="1" ref="M416" ca="1">IFERROR(IF(T_CALC[[#This Row],[DAY]]="","",IF(AND(T_CALC[[#This Row],[DAY]]=C_N_TRADING_DAYS,$L$1&gt;C_MAX_HIST_DT),$M$1,INDEX(_xlfn.ANCHORARRAY($C$3),T_CALC[[#This Row],[DAY]]+1,3))),NA())</f>
        <v>83.79</v>
      </c>
      <c r="N416" s="4" cm="1" vm="2049">
        <f t="array" aca="1" ref="N416" ca="1">IFERROR(IF(T_CALC[[#This Row],[DAY]]="","",IF(AND(T_CALC[[#This Row],[DAY]]=C_N_TRADING_DAYS,$L$1&gt;C_MAX_HIST_DT),$N$1,INDEX(_xlfn.ANCHORARRAY($C$3),T_CALC[[#This Row],[DAY]]+1,4))),NA())</f>
        <v>84.094999999999999</v>
      </c>
      <c r="O416" s="4" cm="1" vm="2050">
        <f t="array" aca="1" ref="O416" ca="1">IFERROR(IF(T_CALC[[#This Row],[DAY]]="","",IF(AND(T_CALC[[#This Row],[DAY]]=C_N_TRADING_DAYS,$L$1&gt;C_MAX_HIST_DT),$O$1,INDEX(_xlfn.ANCHORARRAY($C$3),T_CALC[[#This Row],[DAY]]+1,5))),NA())</f>
        <v>83.23</v>
      </c>
      <c r="P416" s="4" cm="1" vm="2051">
        <f t="array" aca="1" ref="P416" ca="1">IFERROR(IF(T_CALC[[#This Row],[DAY]]="","",IF(AND(T_CALC[[#This Row],[DAY]]=C_N_TRADING_DAYS,$L$1&gt;C_MAX_HIST_DT),$P$1,INDEX(_xlfn.ANCHORARRAY($C$3),T_CALC[[#This Row],[DAY]]+1,6))),NA())</f>
        <v>83.87</v>
      </c>
      <c r="Q416" s="4" cm="1" vm="2047">
        <f t="array" aca="1" ref="Q416" ca="1">IFERROR(IF(T_CALC[[#This Row],[DAY]]="","",IF(AND(T_CALC[[#This Row],[DAY]]=C_N_TRADING_DAYS,$L$1&gt;C_MAX_HIST_DT),$Q$1,INDEX(_xlfn.ANCHORARRAY($C$3),T_CALC[[#This Row],[DAY]]+1,2))),NA())</f>
        <v>19397793</v>
      </c>
      <c r="R416" s="4" vm="2051">
        <f ca="1">IFERROR(IF(I_SRC="Open",T_CALC[[#This Row],[Open]],IF(I_SRC="High",T_CALC[[#This Row],[High]],IF(I_SRC="low",T_CALC[[#This Row],[Low]],IF(I_SRC="Volume",T_CALC[[#This Row],[VOLUME]],T_CALC[[#This Row],[Close]])))),"")</f>
        <v>83.87</v>
      </c>
      <c r="S416" s="4" cm="1">
        <f t="array" aca="1" ref="S416" ca="1">IF(T_CALC[[#This Row],[DAY]]="","",IF(T_CALC[[#This Row],[DAY]]&gt;=I_MA_PER,
ROUND(SUMPRODUCT(OFFSET($Y$4,0,0,I_MA_PER),OFFSET(T_CALC[[#This Row],[Value]],-(I_MA_PER-1),0,I_MA_PER))/C_DEN,2),NA()))</f>
        <v>79.400000000000006</v>
      </c>
      <c r="T416" s="4" t="str">
        <f ca="1">IF(T_CALC[[#This Row],[DAY]]="","",IF(T_CALC[[#This Row],[DAY]]&gt;=I_MA_PER,IF(AND(T_CALC[[#This Row],[Value]]&gt;T_CALC[[#This Row],[WMA]],R415&lt;=S415),"Buy",IF(AND(T_CALC[[#This Row],[Value]]&lt;T_CALC[[#This Row],[WMA]],R415&gt;=S415),"Sell","")),NA()))</f>
        <v/>
      </c>
      <c r="U416" s="4">
        <f ca="1">IFERROR(IF(T_CALC[[#This Row],[Signal]]="Buy",T_CALC[[#This Row],[Value]],-10000),-10000)</f>
        <v>-10000</v>
      </c>
      <c r="V416" s="4">
        <f ca="1">IFERROR(IF(T_CALC[[#This Row],[Signal]]="Sell",T_CALC[[#This Row],[Value]],-10000),-10000)</f>
        <v>-10000</v>
      </c>
    </row>
    <row r="417" spans="3:22" x14ac:dyDescent="0.2">
      <c r="C417" vm="2052">
        <f ca="1"/>
        <v>43052</v>
      </c>
      <c r="D417" vm="2053">
        <f ca="1"/>
        <v>14196896</v>
      </c>
      <c r="E417" vm="2054">
        <f ca="1"/>
        <v>83.66</v>
      </c>
      <c r="F417" vm="2055">
        <f ca="1"/>
        <v>83.94</v>
      </c>
      <c r="G417" vm="2056">
        <f ca="1"/>
        <v>83.46</v>
      </c>
      <c r="H417" vm="2034">
        <f ca="1"/>
        <v>83.93</v>
      </c>
      <c r="K417" s="4">
        <f ca="1">IF(ROW(T_CALC[[#This Row],[DAY]])-ROW(T_CALC[[#Headers],[DAY]])&gt;C_N_TRADING_DAYS,"",ROW(T_CALC[[#This Row],[DAY]])-ROW(T_CALC[[#Headers],[DAY]]))</f>
        <v>414</v>
      </c>
      <c r="L417" s="2" cm="1" vm="2052">
        <f t="array" aca="1" ref="L417" ca="1">IFERROR(IF(T_CALC[[#This Row],[DAY]]="","",IF(AND(T_CALC[[#This Row],[DAY]]=C_N_TRADING_DAYS,$L$1&gt;C_MAX_HIST_DT),$L$1,INDEX(_xlfn.ANCHORARRAY($C$3),T_CALC[[#This Row],[DAY]]+1,1))),NA())</f>
        <v>43052</v>
      </c>
      <c r="M417" s="4" cm="1" vm="2054">
        <f t="array" aca="1" ref="M417" ca="1">IFERROR(IF(T_CALC[[#This Row],[DAY]]="","",IF(AND(T_CALC[[#This Row],[DAY]]=C_N_TRADING_DAYS,$L$1&gt;C_MAX_HIST_DT),$M$1,INDEX(_xlfn.ANCHORARRAY($C$3),T_CALC[[#This Row],[DAY]]+1,3))),NA())</f>
        <v>83.66</v>
      </c>
      <c r="N417" s="4" cm="1" vm="2055">
        <f t="array" aca="1" ref="N417" ca="1">IFERROR(IF(T_CALC[[#This Row],[DAY]]="","",IF(AND(T_CALC[[#This Row],[DAY]]=C_N_TRADING_DAYS,$L$1&gt;C_MAX_HIST_DT),$N$1,INDEX(_xlfn.ANCHORARRAY($C$3),T_CALC[[#This Row],[DAY]]+1,4))),NA())</f>
        <v>83.94</v>
      </c>
      <c r="O417" s="4" cm="1" vm="2056">
        <f t="array" aca="1" ref="O417" ca="1">IFERROR(IF(T_CALC[[#This Row],[DAY]]="","",IF(AND(T_CALC[[#This Row],[DAY]]=C_N_TRADING_DAYS,$L$1&gt;C_MAX_HIST_DT),$O$1,INDEX(_xlfn.ANCHORARRAY($C$3),T_CALC[[#This Row],[DAY]]+1,5))),NA())</f>
        <v>83.46</v>
      </c>
      <c r="P417" s="4" cm="1" vm="2034">
        <f t="array" aca="1" ref="P417" ca="1">IFERROR(IF(T_CALC[[#This Row],[DAY]]="","",IF(AND(T_CALC[[#This Row],[DAY]]=C_N_TRADING_DAYS,$L$1&gt;C_MAX_HIST_DT),$P$1,INDEX(_xlfn.ANCHORARRAY($C$3),T_CALC[[#This Row],[DAY]]+1,6))),NA())</f>
        <v>83.93</v>
      </c>
      <c r="Q417" s="4" cm="1" vm="2053">
        <f t="array" aca="1" ref="Q417" ca="1">IFERROR(IF(T_CALC[[#This Row],[DAY]]="","",IF(AND(T_CALC[[#This Row],[DAY]]=C_N_TRADING_DAYS,$L$1&gt;C_MAX_HIST_DT),$Q$1,INDEX(_xlfn.ANCHORARRAY($C$3),T_CALC[[#This Row],[DAY]]+1,2))),NA())</f>
        <v>14196896</v>
      </c>
      <c r="R417" s="4" vm="2034">
        <f ca="1">IFERROR(IF(I_SRC="Open",T_CALC[[#This Row],[Open]],IF(I_SRC="High",T_CALC[[#This Row],[High]],IF(I_SRC="low",T_CALC[[#This Row],[Low]],IF(I_SRC="Volume",T_CALC[[#This Row],[VOLUME]],T_CALC[[#This Row],[Close]])))),"")</f>
        <v>83.93</v>
      </c>
      <c r="S417" s="4" cm="1">
        <f t="array" aca="1" ref="S417" ca="1">IF(T_CALC[[#This Row],[DAY]]="","",IF(T_CALC[[#This Row],[DAY]]&gt;=I_MA_PER,
ROUND(SUMPRODUCT(OFFSET($Y$4,0,0,I_MA_PER),OFFSET(T_CALC[[#This Row],[Value]],-(I_MA_PER-1),0,I_MA_PER))/C_DEN,2),NA()))</f>
        <v>79.650000000000006</v>
      </c>
      <c r="T417" s="4" t="str">
        <f ca="1">IF(T_CALC[[#This Row],[DAY]]="","",IF(T_CALC[[#This Row],[DAY]]&gt;=I_MA_PER,IF(AND(T_CALC[[#This Row],[Value]]&gt;T_CALC[[#This Row],[WMA]],R416&lt;=S416),"Buy",IF(AND(T_CALC[[#This Row],[Value]]&lt;T_CALC[[#This Row],[WMA]],R416&gt;=S416),"Sell","")),NA()))</f>
        <v/>
      </c>
      <c r="U417" s="4">
        <f ca="1">IFERROR(IF(T_CALC[[#This Row],[Signal]]="Buy",T_CALC[[#This Row],[Value]],-10000),-10000)</f>
        <v>-10000</v>
      </c>
      <c r="V417" s="4">
        <f ca="1">IFERROR(IF(T_CALC[[#This Row],[Signal]]="Sell",T_CALC[[#This Row],[Value]],-10000),-10000)</f>
        <v>-10000</v>
      </c>
    </row>
    <row r="418" spans="3:22" x14ac:dyDescent="0.2">
      <c r="C418" vm="2057">
        <f ca="1"/>
        <v>43053</v>
      </c>
      <c r="D418" vm="2058">
        <f ca="1"/>
        <v>18801280</v>
      </c>
      <c r="E418" vm="2059">
        <f ca="1"/>
        <v>83.5</v>
      </c>
      <c r="F418" vm="2060">
        <f ca="1"/>
        <v>84.1</v>
      </c>
      <c r="G418" vm="2061">
        <f ca="1"/>
        <v>82.98</v>
      </c>
      <c r="H418" vm="2017">
        <f ca="1"/>
        <v>84.05</v>
      </c>
      <c r="K418" s="4">
        <f ca="1">IF(ROW(T_CALC[[#This Row],[DAY]])-ROW(T_CALC[[#Headers],[DAY]])&gt;C_N_TRADING_DAYS,"",ROW(T_CALC[[#This Row],[DAY]])-ROW(T_CALC[[#Headers],[DAY]]))</f>
        <v>415</v>
      </c>
      <c r="L418" s="2" cm="1" vm="2057">
        <f t="array" aca="1" ref="L418" ca="1">IFERROR(IF(T_CALC[[#This Row],[DAY]]="","",IF(AND(T_CALC[[#This Row],[DAY]]=C_N_TRADING_DAYS,$L$1&gt;C_MAX_HIST_DT),$L$1,INDEX(_xlfn.ANCHORARRAY($C$3),T_CALC[[#This Row],[DAY]]+1,1))),NA())</f>
        <v>43053</v>
      </c>
      <c r="M418" s="4" cm="1" vm="2059">
        <f t="array" aca="1" ref="M418" ca="1">IFERROR(IF(T_CALC[[#This Row],[DAY]]="","",IF(AND(T_CALC[[#This Row],[DAY]]=C_N_TRADING_DAYS,$L$1&gt;C_MAX_HIST_DT),$M$1,INDEX(_xlfn.ANCHORARRAY($C$3),T_CALC[[#This Row],[DAY]]+1,3))),NA())</f>
        <v>83.5</v>
      </c>
      <c r="N418" s="4" cm="1" vm="2060">
        <f t="array" aca="1" ref="N418" ca="1">IFERROR(IF(T_CALC[[#This Row],[DAY]]="","",IF(AND(T_CALC[[#This Row],[DAY]]=C_N_TRADING_DAYS,$L$1&gt;C_MAX_HIST_DT),$N$1,INDEX(_xlfn.ANCHORARRAY($C$3),T_CALC[[#This Row],[DAY]]+1,4))),NA())</f>
        <v>84.1</v>
      </c>
      <c r="O418" s="4" cm="1" vm="2061">
        <f t="array" aca="1" ref="O418" ca="1">IFERROR(IF(T_CALC[[#This Row],[DAY]]="","",IF(AND(T_CALC[[#This Row],[DAY]]=C_N_TRADING_DAYS,$L$1&gt;C_MAX_HIST_DT),$O$1,INDEX(_xlfn.ANCHORARRAY($C$3),T_CALC[[#This Row],[DAY]]+1,5))),NA())</f>
        <v>82.98</v>
      </c>
      <c r="P418" s="4" cm="1" vm="2017">
        <f t="array" aca="1" ref="P418" ca="1">IFERROR(IF(T_CALC[[#This Row],[DAY]]="","",IF(AND(T_CALC[[#This Row],[DAY]]=C_N_TRADING_DAYS,$L$1&gt;C_MAX_HIST_DT),$P$1,INDEX(_xlfn.ANCHORARRAY($C$3),T_CALC[[#This Row],[DAY]]+1,6))),NA())</f>
        <v>84.05</v>
      </c>
      <c r="Q418" s="4" cm="1" vm="2058">
        <f t="array" aca="1" ref="Q418" ca="1">IFERROR(IF(T_CALC[[#This Row],[DAY]]="","",IF(AND(T_CALC[[#This Row],[DAY]]=C_N_TRADING_DAYS,$L$1&gt;C_MAX_HIST_DT),$Q$1,INDEX(_xlfn.ANCHORARRAY($C$3),T_CALC[[#This Row],[DAY]]+1,2))),NA())</f>
        <v>18801280</v>
      </c>
      <c r="R418" s="4" vm="2017">
        <f ca="1">IFERROR(IF(I_SRC="Open",T_CALC[[#This Row],[Open]],IF(I_SRC="High",T_CALC[[#This Row],[High]],IF(I_SRC="low",T_CALC[[#This Row],[Low]],IF(I_SRC="Volume",T_CALC[[#This Row],[VOLUME]],T_CALC[[#This Row],[Close]])))),"")</f>
        <v>84.05</v>
      </c>
      <c r="S418" s="4" cm="1">
        <f t="array" aca="1" ref="S418" ca="1">IF(T_CALC[[#This Row],[DAY]]="","",IF(T_CALC[[#This Row],[DAY]]&gt;=I_MA_PER,
ROUND(SUMPRODUCT(OFFSET($Y$4,0,0,I_MA_PER),OFFSET(T_CALC[[#This Row],[Value]],-(I_MA_PER-1),0,I_MA_PER))/C_DEN,2),NA()))</f>
        <v>79.900000000000006</v>
      </c>
      <c r="T418" s="4" t="str">
        <f ca="1">IF(T_CALC[[#This Row],[DAY]]="","",IF(T_CALC[[#This Row],[DAY]]&gt;=I_MA_PER,IF(AND(T_CALC[[#This Row],[Value]]&gt;T_CALC[[#This Row],[WMA]],R417&lt;=S417),"Buy",IF(AND(T_CALC[[#This Row],[Value]]&lt;T_CALC[[#This Row],[WMA]],R417&gt;=S417),"Sell","")),NA()))</f>
        <v/>
      </c>
      <c r="U418" s="4">
        <f ca="1">IFERROR(IF(T_CALC[[#This Row],[Signal]]="Buy",T_CALC[[#This Row],[Value]],-10000),-10000)</f>
        <v>-10000</v>
      </c>
      <c r="V418" s="4">
        <f ca="1">IFERROR(IF(T_CALC[[#This Row],[Signal]]="Sell",T_CALC[[#This Row],[Value]],-10000),-10000)</f>
        <v>-10000</v>
      </c>
    </row>
    <row r="419" spans="3:22" x14ac:dyDescent="0.2">
      <c r="C419" vm="2062">
        <f ca="1"/>
        <v>43054</v>
      </c>
      <c r="D419" vm="2063">
        <f ca="1"/>
        <v>19383102</v>
      </c>
      <c r="E419" vm="2064">
        <f ca="1"/>
        <v>83.47</v>
      </c>
      <c r="F419" vm="2065">
        <f ca="1"/>
        <v>83.69</v>
      </c>
      <c r="G419" vm="2066">
        <f ca="1"/>
        <v>82.69</v>
      </c>
      <c r="H419" vm="2061">
        <f ca="1"/>
        <v>82.98</v>
      </c>
      <c r="K419" s="4">
        <f ca="1">IF(ROW(T_CALC[[#This Row],[DAY]])-ROW(T_CALC[[#Headers],[DAY]])&gt;C_N_TRADING_DAYS,"",ROW(T_CALC[[#This Row],[DAY]])-ROW(T_CALC[[#Headers],[DAY]]))</f>
        <v>416</v>
      </c>
      <c r="L419" s="2" cm="1" vm="2062">
        <f t="array" aca="1" ref="L419" ca="1">IFERROR(IF(T_CALC[[#This Row],[DAY]]="","",IF(AND(T_CALC[[#This Row],[DAY]]=C_N_TRADING_DAYS,$L$1&gt;C_MAX_HIST_DT),$L$1,INDEX(_xlfn.ANCHORARRAY($C$3),T_CALC[[#This Row],[DAY]]+1,1))),NA())</f>
        <v>43054</v>
      </c>
      <c r="M419" s="4" cm="1" vm="2064">
        <f t="array" aca="1" ref="M419" ca="1">IFERROR(IF(T_CALC[[#This Row],[DAY]]="","",IF(AND(T_CALC[[#This Row],[DAY]]=C_N_TRADING_DAYS,$L$1&gt;C_MAX_HIST_DT),$M$1,INDEX(_xlfn.ANCHORARRAY($C$3),T_CALC[[#This Row],[DAY]]+1,3))),NA())</f>
        <v>83.47</v>
      </c>
      <c r="N419" s="4" cm="1" vm="2065">
        <f t="array" aca="1" ref="N419" ca="1">IFERROR(IF(T_CALC[[#This Row],[DAY]]="","",IF(AND(T_CALC[[#This Row],[DAY]]=C_N_TRADING_DAYS,$L$1&gt;C_MAX_HIST_DT),$N$1,INDEX(_xlfn.ANCHORARRAY($C$3),T_CALC[[#This Row],[DAY]]+1,4))),NA())</f>
        <v>83.69</v>
      </c>
      <c r="O419" s="4" cm="1" vm="2066">
        <f t="array" aca="1" ref="O419" ca="1">IFERROR(IF(T_CALC[[#This Row],[DAY]]="","",IF(AND(T_CALC[[#This Row],[DAY]]=C_N_TRADING_DAYS,$L$1&gt;C_MAX_HIST_DT),$O$1,INDEX(_xlfn.ANCHORARRAY($C$3),T_CALC[[#This Row],[DAY]]+1,5))),NA())</f>
        <v>82.69</v>
      </c>
      <c r="P419" s="4" cm="1" vm="2061">
        <f t="array" aca="1" ref="P419" ca="1">IFERROR(IF(T_CALC[[#This Row],[DAY]]="","",IF(AND(T_CALC[[#This Row],[DAY]]=C_N_TRADING_DAYS,$L$1&gt;C_MAX_HIST_DT),$P$1,INDEX(_xlfn.ANCHORARRAY($C$3),T_CALC[[#This Row],[DAY]]+1,6))),NA())</f>
        <v>82.98</v>
      </c>
      <c r="Q419" s="4" cm="1" vm="2063">
        <f t="array" aca="1" ref="Q419" ca="1">IFERROR(IF(T_CALC[[#This Row],[DAY]]="","",IF(AND(T_CALC[[#This Row],[DAY]]=C_N_TRADING_DAYS,$L$1&gt;C_MAX_HIST_DT),$Q$1,INDEX(_xlfn.ANCHORARRAY($C$3),T_CALC[[#This Row],[DAY]]+1,2))),NA())</f>
        <v>19383102</v>
      </c>
      <c r="R419" s="4" vm="2061">
        <f ca="1">IFERROR(IF(I_SRC="Open",T_CALC[[#This Row],[Open]],IF(I_SRC="High",T_CALC[[#This Row],[High]],IF(I_SRC="low",T_CALC[[#This Row],[Low]],IF(I_SRC="Volume",T_CALC[[#This Row],[VOLUME]],T_CALC[[#This Row],[Close]])))),"")</f>
        <v>82.98</v>
      </c>
      <c r="S419" s="4" cm="1">
        <f t="array" aca="1" ref="S419" ca="1">IF(T_CALC[[#This Row],[DAY]]="","",IF(T_CALC[[#This Row],[DAY]]&gt;=I_MA_PER,
ROUND(SUMPRODUCT(OFFSET($Y$4,0,0,I_MA_PER),OFFSET(T_CALC[[#This Row],[Value]],-(I_MA_PER-1),0,I_MA_PER))/C_DEN,2),NA()))</f>
        <v>80.099999999999994</v>
      </c>
      <c r="T419" s="4" t="str">
        <f ca="1">IF(T_CALC[[#This Row],[DAY]]="","",IF(T_CALC[[#This Row],[DAY]]&gt;=I_MA_PER,IF(AND(T_CALC[[#This Row],[Value]]&gt;T_CALC[[#This Row],[WMA]],R418&lt;=S418),"Buy",IF(AND(T_CALC[[#This Row],[Value]]&lt;T_CALC[[#This Row],[WMA]],R418&gt;=S418),"Sell","")),NA()))</f>
        <v/>
      </c>
      <c r="U419" s="4">
        <f ca="1">IFERROR(IF(T_CALC[[#This Row],[Signal]]="Buy",T_CALC[[#This Row],[Value]],-10000),-10000)</f>
        <v>-10000</v>
      </c>
      <c r="V419" s="4">
        <f ca="1">IFERROR(IF(T_CALC[[#This Row],[Signal]]="Sell",T_CALC[[#This Row],[Value]],-10000),-10000)</f>
        <v>-10000</v>
      </c>
    </row>
    <row r="420" spans="3:22" x14ac:dyDescent="0.2">
      <c r="C420" vm="2067">
        <f ca="1"/>
        <v>43055</v>
      </c>
      <c r="D420" vm="2068">
        <f ca="1"/>
        <v>20962750</v>
      </c>
      <c r="E420" vm="2069">
        <f ca="1"/>
        <v>83.1</v>
      </c>
      <c r="F420" vm="2070">
        <f ca="1"/>
        <v>83.42</v>
      </c>
      <c r="G420" vm="2071">
        <f ca="1"/>
        <v>82.94</v>
      </c>
      <c r="H420" vm="2072">
        <f ca="1"/>
        <v>83.2</v>
      </c>
      <c r="K420" s="4">
        <f ca="1">IF(ROW(T_CALC[[#This Row],[DAY]])-ROW(T_CALC[[#Headers],[DAY]])&gt;C_N_TRADING_DAYS,"",ROW(T_CALC[[#This Row],[DAY]])-ROW(T_CALC[[#Headers],[DAY]]))</f>
        <v>417</v>
      </c>
      <c r="L420" s="2" cm="1" vm="2067">
        <f t="array" aca="1" ref="L420" ca="1">IFERROR(IF(T_CALC[[#This Row],[DAY]]="","",IF(AND(T_CALC[[#This Row],[DAY]]=C_N_TRADING_DAYS,$L$1&gt;C_MAX_HIST_DT),$L$1,INDEX(_xlfn.ANCHORARRAY($C$3),T_CALC[[#This Row],[DAY]]+1,1))),NA())</f>
        <v>43055</v>
      </c>
      <c r="M420" s="4" cm="1" vm="2069">
        <f t="array" aca="1" ref="M420" ca="1">IFERROR(IF(T_CALC[[#This Row],[DAY]]="","",IF(AND(T_CALC[[#This Row],[DAY]]=C_N_TRADING_DAYS,$L$1&gt;C_MAX_HIST_DT),$M$1,INDEX(_xlfn.ANCHORARRAY($C$3),T_CALC[[#This Row],[DAY]]+1,3))),NA())</f>
        <v>83.1</v>
      </c>
      <c r="N420" s="4" cm="1" vm="2070">
        <f t="array" aca="1" ref="N420" ca="1">IFERROR(IF(T_CALC[[#This Row],[DAY]]="","",IF(AND(T_CALC[[#This Row],[DAY]]=C_N_TRADING_DAYS,$L$1&gt;C_MAX_HIST_DT),$N$1,INDEX(_xlfn.ANCHORARRAY($C$3),T_CALC[[#This Row],[DAY]]+1,4))),NA())</f>
        <v>83.42</v>
      </c>
      <c r="O420" s="4" cm="1" vm="2071">
        <f t="array" aca="1" ref="O420" ca="1">IFERROR(IF(T_CALC[[#This Row],[DAY]]="","",IF(AND(T_CALC[[#This Row],[DAY]]=C_N_TRADING_DAYS,$L$1&gt;C_MAX_HIST_DT),$O$1,INDEX(_xlfn.ANCHORARRAY($C$3),T_CALC[[#This Row],[DAY]]+1,5))),NA())</f>
        <v>82.94</v>
      </c>
      <c r="P420" s="4" cm="1" vm="2072">
        <f t="array" aca="1" ref="P420" ca="1">IFERROR(IF(T_CALC[[#This Row],[DAY]]="","",IF(AND(T_CALC[[#This Row],[DAY]]=C_N_TRADING_DAYS,$L$1&gt;C_MAX_HIST_DT),$P$1,INDEX(_xlfn.ANCHORARRAY($C$3),T_CALC[[#This Row],[DAY]]+1,6))),NA())</f>
        <v>83.2</v>
      </c>
      <c r="Q420" s="4" cm="1" vm="2068">
        <f t="array" aca="1" ref="Q420" ca="1">IFERROR(IF(T_CALC[[#This Row],[DAY]]="","",IF(AND(T_CALC[[#This Row],[DAY]]=C_N_TRADING_DAYS,$L$1&gt;C_MAX_HIST_DT),$Q$1,INDEX(_xlfn.ANCHORARRAY($C$3),T_CALC[[#This Row],[DAY]]+1,2))),NA())</f>
        <v>20962750</v>
      </c>
      <c r="R420" s="4" vm="2072">
        <f ca="1">IFERROR(IF(I_SRC="Open",T_CALC[[#This Row],[Open]],IF(I_SRC="High",T_CALC[[#This Row],[High]],IF(I_SRC="low",T_CALC[[#This Row],[Low]],IF(I_SRC="Volume",T_CALC[[#This Row],[VOLUME]],T_CALC[[#This Row],[Close]])))),"")</f>
        <v>83.2</v>
      </c>
      <c r="S420" s="4" cm="1">
        <f t="array" aca="1" ref="S420" ca="1">IF(T_CALC[[#This Row],[DAY]]="","",IF(T_CALC[[#This Row],[DAY]]&gt;=I_MA_PER,
ROUND(SUMPRODUCT(OFFSET($Y$4,0,0,I_MA_PER),OFFSET(T_CALC[[#This Row],[Value]],-(I_MA_PER-1),0,I_MA_PER))/C_DEN,2),NA()))</f>
        <v>80.3</v>
      </c>
      <c r="T420" s="4" t="str">
        <f ca="1">IF(T_CALC[[#This Row],[DAY]]="","",IF(T_CALC[[#This Row],[DAY]]&gt;=I_MA_PER,IF(AND(T_CALC[[#This Row],[Value]]&gt;T_CALC[[#This Row],[WMA]],R419&lt;=S419),"Buy",IF(AND(T_CALC[[#This Row],[Value]]&lt;T_CALC[[#This Row],[WMA]],R419&gt;=S419),"Sell","")),NA()))</f>
        <v/>
      </c>
      <c r="U420" s="4">
        <f ca="1">IFERROR(IF(T_CALC[[#This Row],[Signal]]="Buy",T_CALC[[#This Row],[Value]],-10000),-10000)</f>
        <v>-10000</v>
      </c>
      <c r="V420" s="4">
        <f ca="1">IFERROR(IF(T_CALC[[#This Row],[Signal]]="Sell",T_CALC[[#This Row],[Value]],-10000),-10000)</f>
        <v>-10000</v>
      </c>
    </row>
    <row r="421" spans="3:22" x14ac:dyDescent="0.2">
      <c r="C421" vm="2073">
        <f ca="1"/>
        <v>43056</v>
      </c>
      <c r="D421" vm="2074">
        <f ca="1"/>
        <v>22078993</v>
      </c>
      <c r="E421" vm="2016">
        <f ca="1"/>
        <v>83.12</v>
      </c>
      <c r="F421" vm="2016">
        <f ca="1"/>
        <v>83.12</v>
      </c>
      <c r="G421" vm="2075">
        <f ca="1"/>
        <v>82.24</v>
      </c>
      <c r="H421" vm="2076">
        <f ca="1"/>
        <v>82.4</v>
      </c>
      <c r="K421" s="4">
        <f ca="1">IF(ROW(T_CALC[[#This Row],[DAY]])-ROW(T_CALC[[#Headers],[DAY]])&gt;C_N_TRADING_DAYS,"",ROW(T_CALC[[#This Row],[DAY]])-ROW(T_CALC[[#Headers],[DAY]]))</f>
        <v>418</v>
      </c>
      <c r="L421" s="2" cm="1" vm="2073">
        <f t="array" aca="1" ref="L421" ca="1">IFERROR(IF(T_CALC[[#This Row],[DAY]]="","",IF(AND(T_CALC[[#This Row],[DAY]]=C_N_TRADING_DAYS,$L$1&gt;C_MAX_HIST_DT),$L$1,INDEX(_xlfn.ANCHORARRAY($C$3),T_CALC[[#This Row],[DAY]]+1,1))),NA())</f>
        <v>43056</v>
      </c>
      <c r="M421" s="4" cm="1" vm="2016">
        <f t="array" aca="1" ref="M421" ca="1">IFERROR(IF(T_CALC[[#This Row],[DAY]]="","",IF(AND(T_CALC[[#This Row],[DAY]]=C_N_TRADING_DAYS,$L$1&gt;C_MAX_HIST_DT),$M$1,INDEX(_xlfn.ANCHORARRAY($C$3),T_CALC[[#This Row],[DAY]]+1,3))),NA())</f>
        <v>83.12</v>
      </c>
      <c r="N421" s="4" cm="1" vm="2016">
        <f t="array" aca="1" ref="N421" ca="1">IFERROR(IF(T_CALC[[#This Row],[DAY]]="","",IF(AND(T_CALC[[#This Row],[DAY]]=C_N_TRADING_DAYS,$L$1&gt;C_MAX_HIST_DT),$N$1,INDEX(_xlfn.ANCHORARRAY($C$3),T_CALC[[#This Row],[DAY]]+1,4))),NA())</f>
        <v>83.12</v>
      </c>
      <c r="O421" s="4" cm="1" vm="2075">
        <f t="array" aca="1" ref="O421" ca="1">IFERROR(IF(T_CALC[[#This Row],[DAY]]="","",IF(AND(T_CALC[[#This Row],[DAY]]=C_N_TRADING_DAYS,$L$1&gt;C_MAX_HIST_DT),$O$1,INDEX(_xlfn.ANCHORARRAY($C$3),T_CALC[[#This Row],[DAY]]+1,5))),NA())</f>
        <v>82.24</v>
      </c>
      <c r="P421" s="4" cm="1" vm="2076">
        <f t="array" aca="1" ref="P421" ca="1">IFERROR(IF(T_CALC[[#This Row],[DAY]]="","",IF(AND(T_CALC[[#This Row],[DAY]]=C_N_TRADING_DAYS,$L$1&gt;C_MAX_HIST_DT),$P$1,INDEX(_xlfn.ANCHORARRAY($C$3),T_CALC[[#This Row],[DAY]]+1,6))),NA())</f>
        <v>82.4</v>
      </c>
      <c r="Q421" s="4" cm="1" vm="2074">
        <f t="array" aca="1" ref="Q421" ca="1">IFERROR(IF(T_CALC[[#This Row],[DAY]]="","",IF(AND(T_CALC[[#This Row],[DAY]]=C_N_TRADING_DAYS,$L$1&gt;C_MAX_HIST_DT),$Q$1,INDEX(_xlfn.ANCHORARRAY($C$3),T_CALC[[#This Row],[DAY]]+1,2))),NA())</f>
        <v>22078993</v>
      </c>
      <c r="R421" s="4" vm="2076">
        <f ca="1">IFERROR(IF(I_SRC="Open",T_CALC[[#This Row],[Open]],IF(I_SRC="High",T_CALC[[#This Row],[High]],IF(I_SRC="low",T_CALC[[#This Row],[Low]],IF(I_SRC="Volume",T_CALC[[#This Row],[VOLUME]],T_CALC[[#This Row],[Close]])))),"")</f>
        <v>82.4</v>
      </c>
      <c r="S421" s="4" cm="1">
        <f t="array" aca="1" ref="S421" ca="1">IF(T_CALC[[#This Row],[DAY]]="","",IF(T_CALC[[#This Row],[DAY]]&gt;=I_MA_PER,
ROUND(SUMPRODUCT(OFFSET($Y$4,0,0,I_MA_PER),OFFSET(T_CALC[[#This Row],[Value]],-(I_MA_PER-1),0,I_MA_PER))/C_DEN,2),NA()))</f>
        <v>80.459999999999994</v>
      </c>
      <c r="T421" s="4" t="str">
        <f ca="1">IF(T_CALC[[#This Row],[DAY]]="","",IF(T_CALC[[#This Row],[DAY]]&gt;=I_MA_PER,IF(AND(T_CALC[[#This Row],[Value]]&gt;T_CALC[[#This Row],[WMA]],R420&lt;=S420),"Buy",IF(AND(T_CALC[[#This Row],[Value]]&lt;T_CALC[[#This Row],[WMA]],R420&gt;=S420),"Sell","")),NA()))</f>
        <v/>
      </c>
      <c r="U421" s="4">
        <f ca="1">IFERROR(IF(T_CALC[[#This Row],[Signal]]="Buy",T_CALC[[#This Row],[Value]],-10000),-10000)</f>
        <v>-10000</v>
      </c>
      <c r="V421" s="4">
        <f ca="1">IFERROR(IF(T_CALC[[#This Row],[Signal]]="Sell",T_CALC[[#This Row],[Value]],-10000),-10000)</f>
        <v>-10000</v>
      </c>
    </row>
    <row r="422" spans="3:22" x14ac:dyDescent="0.2">
      <c r="C422" vm="2077">
        <f ca="1"/>
        <v>43059</v>
      </c>
      <c r="D422" vm="2078">
        <f ca="1"/>
        <v>16314978</v>
      </c>
      <c r="E422" vm="2076">
        <f ca="1"/>
        <v>82.4</v>
      </c>
      <c r="F422" vm="2079">
        <f ca="1"/>
        <v>82.59</v>
      </c>
      <c r="G422" vm="2080">
        <f ca="1"/>
        <v>82.25</v>
      </c>
      <c r="H422" vm="2081">
        <f ca="1"/>
        <v>82.53</v>
      </c>
      <c r="K422" s="4">
        <f ca="1">IF(ROW(T_CALC[[#This Row],[DAY]])-ROW(T_CALC[[#Headers],[DAY]])&gt;C_N_TRADING_DAYS,"",ROW(T_CALC[[#This Row],[DAY]])-ROW(T_CALC[[#Headers],[DAY]]))</f>
        <v>419</v>
      </c>
      <c r="L422" s="2" cm="1" vm="2077">
        <f t="array" aca="1" ref="L422" ca="1">IFERROR(IF(T_CALC[[#This Row],[DAY]]="","",IF(AND(T_CALC[[#This Row],[DAY]]=C_N_TRADING_DAYS,$L$1&gt;C_MAX_HIST_DT),$L$1,INDEX(_xlfn.ANCHORARRAY($C$3),T_CALC[[#This Row],[DAY]]+1,1))),NA())</f>
        <v>43059</v>
      </c>
      <c r="M422" s="4" cm="1" vm="2076">
        <f t="array" aca="1" ref="M422" ca="1">IFERROR(IF(T_CALC[[#This Row],[DAY]]="","",IF(AND(T_CALC[[#This Row],[DAY]]=C_N_TRADING_DAYS,$L$1&gt;C_MAX_HIST_DT),$M$1,INDEX(_xlfn.ANCHORARRAY($C$3),T_CALC[[#This Row],[DAY]]+1,3))),NA())</f>
        <v>82.4</v>
      </c>
      <c r="N422" s="4" cm="1" vm="2079">
        <f t="array" aca="1" ref="N422" ca="1">IFERROR(IF(T_CALC[[#This Row],[DAY]]="","",IF(AND(T_CALC[[#This Row],[DAY]]=C_N_TRADING_DAYS,$L$1&gt;C_MAX_HIST_DT),$N$1,INDEX(_xlfn.ANCHORARRAY($C$3),T_CALC[[#This Row],[DAY]]+1,4))),NA())</f>
        <v>82.59</v>
      </c>
      <c r="O422" s="4" cm="1" vm="2080">
        <f t="array" aca="1" ref="O422" ca="1">IFERROR(IF(T_CALC[[#This Row],[DAY]]="","",IF(AND(T_CALC[[#This Row],[DAY]]=C_N_TRADING_DAYS,$L$1&gt;C_MAX_HIST_DT),$O$1,INDEX(_xlfn.ANCHORARRAY($C$3),T_CALC[[#This Row],[DAY]]+1,5))),NA())</f>
        <v>82.25</v>
      </c>
      <c r="P422" s="4" cm="1" vm="2081">
        <f t="array" aca="1" ref="P422" ca="1">IFERROR(IF(T_CALC[[#This Row],[DAY]]="","",IF(AND(T_CALC[[#This Row],[DAY]]=C_N_TRADING_DAYS,$L$1&gt;C_MAX_HIST_DT),$P$1,INDEX(_xlfn.ANCHORARRAY($C$3),T_CALC[[#This Row],[DAY]]+1,6))),NA())</f>
        <v>82.53</v>
      </c>
      <c r="Q422" s="4" cm="1" vm="2078">
        <f t="array" aca="1" ref="Q422" ca="1">IFERROR(IF(T_CALC[[#This Row],[DAY]]="","",IF(AND(T_CALC[[#This Row],[DAY]]=C_N_TRADING_DAYS,$L$1&gt;C_MAX_HIST_DT),$Q$1,INDEX(_xlfn.ANCHORARRAY($C$3),T_CALC[[#This Row],[DAY]]+1,2))),NA())</f>
        <v>16314978</v>
      </c>
      <c r="R422" s="4" vm="2081">
        <f ca="1">IFERROR(IF(I_SRC="Open",T_CALC[[#This Row],[Open]],IF(I_SRC="High",T_CALC[[#This Row],[High]],IF(I_SRC="low",T_CALC[[#This Row],[Low]],IF(I_SRC="Volume",T_CALC[[#This Row],[VOLUME]],T_CALC[[#This Row],[Close]])))),"")</f>
        <v>82.53</v>
      </c>
      <c r="S422" s="4" cm="1">
        <f t="array" aca="1" ref="S422" ca="1">IF(T_CALC[[#This Row],[DAY]]="","",IF(T_CALC[[#This Row],[DAY]]&gt;=I_MA_PER,
ROUND(SUMPRODUCT(OFFSET($Y$4,0,0,I_MA_PER),OFFSET(T_CALC[[#This Row],[Value]],-(I_MA_PER-1),0,I_MA_PER))/C_DEN,2),NA()))</f>
        <v>80.63</v>
      </c>
      <c r="T422" s="4" t="str">
        <f ca="1">IF(T_CALC[[#This Row],[DAY]]="","",IF(T_CALC[[#This Row],[DAY]]&gt;=I_MA_PER,IF(AND(T_CALC[[#This Row],[Value]]&gt;T_CALC[[#This Row],[WMA]],R421&lt;=S421),"Buy",IF(AND(T_CALC[[#This Row],[Value]]&lt;T_CALC[[#This Row],[WMA]],R421&gt;=S421),"Sell","")),NA()))</f>
        <v/>
      </c>
      <c r="U422" s="4">
        <f ca="1">IFERROR(IF(T_CALC[[#This Row],[Signal]]="Buy",T_CALC[[#This Row],[Value]],-10000),-10000)</f>
        <v>-10000</v>
      </c>
      <c r="V422" s="4">
        <f ca="1">IFERROR(IF(T_CALC[[#This Row],[Signal]]="Sell",T_CALC[[#This Row],[Value]],-10000),-10000)</f>
        <v>-10000</v>
      </c>
    </row>
    <row r="423" spans="3:22" x14ac:dyDescent="0.2">
      <c r="C423" vm="2082">
        <f ca="1"/>
        <v>43060</v>
      </c>
      <c r="D423" vm="2083">
        <f ca="1"/>
        <v>21237454</v>
      </c>
      <c r="E423" vm="2084">
        <f ca="1"/>
        <v>82.74</v>
      </c>
      <c r="F423" vm="2085">
        <f ca="1"/>
        <v>83.84</v>
      </c>
      <c r="G423" vm="2084">
        <f ca="1"/>
        <v>82.74</v>
      </c>
      <c r="H423" vm="2086">
        <f ca="1"/>
        <v>83.72</v>
      </c>
      <c r="K423" s="4">
        <f ca="1">IF(ROW(T_CALC[[#This Row],[DAY]])-ROW(T_CALC[[#Headers],[DAY]])&gt;C_N_TRADING_DAYS,"",ROW(T_CALC[[#This Row],[DAY]])-ROW(T_CALC[[#Headers],[DAY]]))</f>
        <v>420</v>
      </c>
      <c r="L423" s="2" cm="1" vm="2082">
        <f t="array" aca="1" ref="L423" ca="1">IFERROR(IF(T_CALC[[#This Row],[DAY]]="","",IF(AND(T_CALC[[#This Row],[DAY]]=C_N_TRADING_DAYS,$L$1&gt;C_MAX_HIST_DT),$L$1,INDEX(_xlfn.ANCHORARRAY($C$3),T_CALC[[#This Row],[DAY]]+1,1))),NA())</f>
        <v>43060</v>
      </c>
      <c r="M423" s="4" cm="1" vm="2084">
        <f t="array" aca="1" ref="M423" ca="1">IFERROR(IF(T_CALC[[#This Row],[DAY]]="","",IF(AND(T_CALC[[#This Row],[DAY]]=C_N_TRADING_DAYS,$L$1&gt;C_MAX_HIST_DT),$M$1,INDEX(_xlfn.ANCHORARRAY($C$3),T_CALC[[#This Row],[DAY]]+1,3))),NA())</f>
        <v>82.74</v>
      </c>
      <c r="N423" s="4" cm="1" vm="2085">
        <f t="array" aca="1" ref="N423" ca="1">IFERROR(IF(T_CALC[[#This Row],[DAY]]="","",IF(AND(T_CALC[[#This Row],[DAY]]=C_N_TRADING_DAYS,$L$1&gt;C_MAX_HIST_DT),$N$1,INDEX(_xlfn.ANCHORARRAY($C$3),T_CALC[[#This Row],[DAY]]+1,4))),NA())</f>
        <v>83.84</v>
      </c>
      <c r="O423" s="4" cm="1" vm="2084">
        <f t="array" aca="1" ref="O423" ca="1">IFERROR(IF(T_CALC[[#This Row],[DAY]]="","",IF(AND(T_CALC[[#This Row],[DAY]]=C_N_TRADING_DAYS,$L$1&gt;C_MAX_HIST_DT),$O$1,INDEX(_xlfn.ANCHORARRAY($C$3),T_CALC[[#This Row],[DAY]]+1,5))),NA())</f>
        <v>82.74</v>
      </c>
      <c r="P423" s="4" cm="1" vm="2086">
        <f t="array" aca="1" ref="P423" ca="1">IFERROR(IF(T_CALC[[#This Row],[DAY]]="","",IF(AND(T_CALC[[#This Row],[DAY]]=C_N_TRADING_DAYS,$L$1&gt;C_MAX_HIST_DT),$P$1,INDEX(_xlfn.ANCHORARRAY($C$3),T_CALC[[#This Row],[DAY]]+1,6))),NA())</f>
        <v>83.72</v>
      </c>
      <c r="Q423" s="4" cm="1" vm="2083">
        <f t="array" aca="1" ref="Q423" ca="1">IFERROR(IF(T_CALC[[#This Row],[DAY]]="","",IF(AND(T_CALC[[#This Row],[DAY]]=C_N_TRADING_DAYS,$L$1&gt;C_MAX_HIST_DT),$Q$1,INDEX(_xlfn.ANCHORARRAY($C$3),T_CALC[[#This Row],[DAY]]+1,2))),NA())</f>
        <v>21237454</v>
      </c>
      <c r="R423" s="4" vm="2086">
        <f ca="1">IFERROR(IF(I_SRC="Open",T_CALC[[#This Row],[Open]],IF(I_SRC="High",T_CALC[[#This Row],[High]],IF(I_SRC="low",T_CALC[[#This Row],[Low]],IF(I_SRC="Volume",T_CALC[[#This Row],[VOLUME]],T_CALC[[#This Row],[Close]])))),"")</f>
        <v>83.72</v>
      </c>
      <c r="S423" s="4" cm="1">
        <f t="array" aca="1" ref="S423" ca="1">IF(T_CALC[[#This Row],[DAY]]="","",IF(T_CALC[[#This Row],[DAY]]&gt;=I_MA_PER,
ROUND(SUMPRODUCT(OFFSET($Y$4,0,0,I_MA_PER),OFFSET(T_CALC[[#This Row],[Value]],-(I_MA_PER-1),0,I_MA_PER))/C_DEN,2),NA()))</f>
        <v>80.83</v>
      </c>
      <c r="T423" s="4" t="str">
        <f ca="1">IF(T_CALC[[#This Row],[DAY]]="","",IF(T_CALC[[#This Row],[DAY]]&gt;=I_MA_PER,IF(AND(T_CALC[[#This Row],[Value]]&gt;T_CALC[[#This Row],[WMA]],R422&lt;=S422),"Buy",IF(AND(T_CALC[[#This Row],[Value]]&lt;T_CALC[[#This Row],[WMA]],R422&gt;=S422),"Sell","")),NA()))</f>
        <v/>
      </c>
      <c r="U423" s="4">
        <f ca="1">IFERROR(IF(T_CALC[[#This Row],[Signal]]="Buy",T_CALC[[#This Row],[Value]],-10000),-10000)</f>
        <v>-10000</v>
      </c>
      <c r="V423" s="4">
        <f ca="1">IFERROR(IF(T_CALC[[#This Row],[Signal]]="Sell",T_CALC[[#This Row],[Value]],-10000),-10000)</f>
        <v>-10000</v>
      </c>
    </row>
    <row r="424" spans="3:22" x14ac:dyDescent="0.2">
      <c r="C424" vm="2087">
        <f ca="1"/>
        <v>43061</v>
      </c>
      <c r="D424" vm="2088">
        <f ca="1"/>
        <v>20553089</v>
      </c>
      <c r="E424" vm="2039">
        <f ca="1"/>
        <v>83.83</v>
      </c>
      <c r="F424" vm="2089">
        <f ca="1"/>
        <v>83.9</v>
      </c>
      <c r="G424" vm="2090">
        <f ca="1"/>
        <v>83.04</v>
      </c>
      <c r="H424" vm="2005">
        <f ca="1"/>
        <v>83.11</v>
      </c>
      <c r="K424" s="4">
        <f ca="1">IF(ROW(T_CALC[[#This Row],[DAY]])-ROW(T_CALC[[#Headers],[DAY]])&gt;C_N_TRADING_DAYS,"",ROW(T_CALC[[#This Row],[DAY]])-ROW(T_CALC[[#Headers],[DAY]]))</f>
        <v>421</v>
      </c>
      <c r="L424" s="2" cm="1" vm="2087">
        <f t="array" aca="1" ref="L424" ca="1">IFERROR(IF(T_CALC[[#This Row],[DAY]]="","",IF(AND(T_CALC[[#This Row],[DAY]]=C_N_TRADING_DAYS,$L$1&gt;C_MAX_HIST_DT),$L$1,INDEX(_xlfn.ANCHORARRAY($C$3),T_CALC[[#This Row],[DAY]]+1,1))),NA())</f>
        <v>43061</v>
      </c>
      <c r="M424" s="4" cm="1" vm="2039">
        <f t="array" aca="1" ref="M424" ca="1">IFERROR(IF(T_CALC[[#This Row],[DAY]]="","",IF(AND(T_CALC[[#This Row],[DAY]]=C_N_TRADING_DAYS,$L$1&gt;C_MAX_HIST_DT),$M$1,INDEX(_xlfn.ANCHORARRAY($C$3),T_CALC[[#This Row],[DAY]]+1,3))),NA())</f>
        <v>83.83</v>
      </c>
      <c r="N424" s="4" cm="1" vm="2089">
        <f t="array" aca="1" ref="N424" ca="1">IFERROR(IF(T_CALC[[#This Row],[DAY]]="","",IF(AND(T_CALC[[#This Row],[DAY]]=C_N_TRADING_DAYS,$L$1&gt;C_MAX_HIST_DT),$N$1,INDEX(_xlfn.ANCHORARRAY($C$3),T_CALC[[#This Row],[DAY]]+1,4))),NA())</f>
        <v>83.9</v>
      </c>
      <c r="O424" s="4" cm="1" vm="2090">
        <f t="array" aca="1" ref="O424" ca="1">IFERROR(IF(T_CALC[[#This Row],[DAY]]="","",IF(AND(T_CALC[[#This Row],[DAY]]=C_N_TRADING_DAYS,$L$1&gt;C_MAX_HIST_DT),$O$1,INDEX(_xlfn.ANCHORARRAY($C$3),T_CALC[[#This Row],[DAY]]+1,5))),NA())</f>
        <v>83.04</v>
      </c>
      <c r="P424" s="4" cm="1" vm="2005">
        <f t="array" aca="1" ref="P424" ca="1">IFERROR(IF(T_CALC[[#This Row],[DAY]]="","",IF(AND(T_CALC[[#This Row],[DAY]]=C_N_TRADING_DAYS,$L$1&gt;C_MAX_HIST_DT),$P$1,INDEX(_xlfn.ANCHORARRAY($C$3),T_CALC[[#This Row],[DAY]]+1,6))),NA())</f>
        <v>83.11</v>
      </c>
      <c r="Q424" s="4" cm="1" vm="2088">
        <f t="array" aca="1" ref="Q424" ca="1">IFERROR(IF(T_CALC[[#This Row],[DAY]]="","",IF(AND(T_CALC[[#This Row],[DAY]]=C_N_TRADING_DAYS,$L$1&gt;C_MAX_HIST_DT),$Q$1,INDEX(_xlfn.ANCHORARRAY($C$3),T_CALC[[#This Row],[DAY]]+1,2))),NA())</f>
        <v>20553089</v>
      </c>
      <c r="R424" s="4" vm="2005">
        <f ca="1">IFERROR(IF(I_SRC="Open",T_CALC[[#This Row],[Open]],IF(I_SRC="High",T_CALC[[#This Row],[High]],IF(I_SRC="low",T_CALC[[#This Row],[Low]],IF(I_SRC="Volume",T_CALC[[#This Row],[VOLUME]],T_CALC[[#This Row],[Close]])))),"")</f>
        <v>83.11</v>
      </c>
      <c r="S424" s="4" cm="1">
        <f t="array" aca="1" ref="S424" ca="1">IF(T_CALC[[#This Row],[DAY]]="","",IF(T_CALC[[#This Row],[DAY]]&gt;=I_MA_PER,
ROUND(SUMPRODUCT(OFFSET($Y$4,0,0,I_MA_PER),OFFSET(T_CALC[[#This Row],[Value]],-(I_MA_PER-1),0,I_MA_PER))/C_DEN,2),NA()))</f>
        <v>81</v>
      </c>
      <c r="T424" s="4" t="str">
        <f ca="1">IF(T_CALC[[#This Row],[DAY]]="","",IF(T_CALC[[#This Row],[DAY]]&gt;=I_MA_PER,IF(AND(T_CALC[[#This Row],[Value]]&gt;T_CALC[[#This Row],[WMA]],R423&lt;=S423),"Buy",IF(AND(T_CALC[[#This Row],[Value]]&lt;T_CALC[[#This Row],[WMA]],R423&gt;=S423),"Sell","")),NA()))</f>
        <v/>
      </c>
      <c r="U424" s="4">
        <f ca="1">IFERROR(IF(T_CALC[[#This Row],[Signal]]="Buy",T_CALC[[#This Row],[Value]],-10000),-10000)</f>
        <v>-10000</v>
      </c>
      <c r="V424" s="4">
        <f ca="1">IFERROR(IF(T_CALC[[#This Row],[Signal]]="Sell",T_CALC[[#This Row],[Value]],-10000),-10000)</f>
        <v>-10000</v>
      </c>
    </row>
    <row r="425" spans="3:22" x14ac:dyDescent="0.2">
      <c r="C425" vm="2091">
        <f ca="1"/>
        <v>43063</v>
      </c>
      <c r="D425" vm="2092">
        <f ca="1"/>
        <v>7425603</v>
      </c>
      <c r="E425" vm="2093">
        <f ca="1"/>
        <v>83.01</v>
      </c>
      <c r="F425" vm="2094">
        <f ca="1"/>
        <v>83.43</v>
      </c>
      <c r="G425" vm="2095">
        <f ca="1"/>
        <v>82.78</v>
      </c>
      <c r="H425" vm="2096">
        <f ca="1"/>
        <v>83.26</v>
      </c>
      <c r="K425" s="4">
        <f ca="1">IF(ROW(T_CALC[[#This Row],[DAY]])-ROW(T_CALC[[#Headers],[DAY]])&gt;C_N_TRADING_DAYS,"",ROW(T_CALC[[#This Row],[DAY]])-ROW(T_CALC[[#Headers],[DAY]]))</f>
        <v>422</v>
      </c>
      <c r="L425" s="2" cm="1" vm="2091">
        <f t="array" aca="1" ref="L425" ca="1">IFERROR(IF(T_CALC[[#This Row],[DAY]]="","",IF(AND(T_CALC[[#This Row],[DAY]]=C_N_TRADING_DAYS,$L$1&gt;C_MAX_HIST_DT),$L$1,INDEX(_xlfn.ANCHORARRAY($C$3),T_CALC[[#This Row],[DAY]]+1,1))),NA())</f>
        <v>43063</v>
      </c>
      <c r="M425" s="4" cm="1" vm="2093">
        <f t="array" aca="1" ref="M425" ca="1">IFERROR(IF(T_CALC[[#This Row],[DAY]]="","",IF(AND(T_CALC[[#This Row],[DAY]]=C_N_TRADING_DAYS,$L$1&gt;C_MAX_HIST_DT),$M$1,INDEX(_xlfn.ANCHORARRAY($C$3),T_CALC[[#This Row],[DAY]]+1,3))),NA())</f>
        <v>83.01</v>
      </c>
      <c r="N425" s="4" cm="1" vm="2094">
        <f t="array" aca="1" ref="N425" ca="1">IFERROR(IF(T_CALC[[#This Row],[DAY]]="","",IF(AND(T_CALC[[#This Row],[DAY]]=C_N_TRADING_DAYS,$L$1&gt;C_MAX_HIST_DT),$N$1,INDEX(_xlfn.ANCHORARRAY($C$3),T_CALC[[#This Row],[DAY]]+1,4))),NA())</f>
        <v>83.43</v>
      </c>
      <c r="O425" s="4" cm="1" vm="2095">
        <f t="array" aca="1" ref="O425" ca="1">IFERROR(IF(T_CALC[[#This Row],[DAY]]="","",IF(AND(T_CALC[[#This Row],[DAY]]=C_N_TRADING_DAYS,$L$1&gt;C_MAX_HIST_DT),$O$1,INDEX(_xlfn.ANCHORARRAY($C$3),T_CALC[[#This Row],[DAY]]+1,5))),NA())</f>
        <v>82.78</v>
      </c>
      <c r="P425" s="4" cm="1" vm="2096">
        <f t="array" aca="1" ref="P425" ca="1">IFERROR(IF(T_CALC[[#This Row],[DAY]]="","",IF(AND(T_CALC[[#This Row],[DAY]]=C_N_TRADING_DAYS,$L$1&gt;C_MAX_HIST_DT),$P$1,INDEX(_xlfn.ANCHORARRAY($C$3),T_CALC[[#This Row],[DAY]]+1,6))),NA())</f>
        <v>83.26</v>
      </c>
      <c r="Q425" s="4" cm="1" vm="2092">
        <f t="array" aca="1" ref="Q425" ca="1">IFERROR(IF(T_CALC[[#This Row],[DAY]]="","",IF(AND(T_CALC[[#This Row],[DAY]]=C_N_TRADING_DAYS,$L$1&gt;C_MAX_HIST_DT),$Q$1,INDEX(_xlfn.ANCHORARRAY($C$3),T_CALC[[#This Row],[DAY]]+1,2))),NA())</f>
        <v>7425603</v>
      </c>
      <c r="R425" s="4" vm="2096">
        <f ca="1">IFERROR(IF(I_SRC="Open",T_CALC[[#This Row],[Open]],IF(I_SRC="High",T_CALC[[#This Row],[High]],IF(I_SRC="low",T_CALC[[#This Row],[Low]],IF(I_SRC="Volume",T_CALC[[#This Row],[VOLUME]],T_CALC[[#This Row],[Close]])))),"")</f>
        <v>83.26</v>
      </c>
      <c r="S425" s="4" cm="1">
        <f t="array" aca="1" ref="S425" ca="1">IF(T_CALC[[#This Row],[DAY]]="","",IF(T_CALC[[#This Row],[DAY]]&gt;=I_MA_PER,
ROUND(SUMPRODUCT(OFFSET($Y$4,0,0,I_MA_PER),OFFSET(T_CALC[[#This Row],[Value]],-(I_MA_PER-1),0,I_MA_PER))/C_DEN,2),NA()))</f>
        <v>81.17</v>
      </c>
      <c r="T425" s="4" t="str">
        <f ca="1">IF(T_CALC[[#This Row],[DAY]]="","",IF(T_CALC[[#This Row],[DAY]]&gt;=I_MA_PER,IF(AND(T_CALC[[#This Row],[Value]]&gt;T_CALC[[#This Row],[WMA]],R424&lt;=S424),"Buy",IF(AND(T_CALC[[#This Row],[Value]]&lt;T_CALC[[#This Row],[WMA]],R424&gt;=S424),"Sell","")),NA()))</f>
        <v/>
      </c>
      <c r="U425" s="4">
        <f ca="1">IFERROR(IF(T_CALC[[#This Row],[Signal]]="Buy",T_CALC[[#This Row],[Value]],-10000),-10000)</f>
        <v>-10000</v>
      </c>
      <c r="V425" s="4">
        <f ca="1">IFERROR(IF(T_CALC[[#This Row],[Signal]]="Sell",T_CALC[[#This Row],[Value]],-10000),-10000)</f>
        <v>-10000</v>
      </c>
    </row>
    <row r="426" spans="3:22" x14ac:dyDescent="0.2">
      <c r="C426" vm="2097">
        <f ca="1"/>
        <v>43066</v>
      </c>
      <c r="D426" vm="2098">
        <f ca="1"/>
        <v>18265242</v>
      </c>
      <c r="E426" vm="2099">
        <f ca="1"/>
        <v>83.31</v>
      </c>
      <c r="F426" vm="2100">
        <f ca="1"/>
        <v>83.98</v>
      </c>
      <c r="G426" vm="2101">
        <f ca="1"/>
        <v>83.3</v>
      </c>
      <c r="H426" vm="2051">
        <f ca="1"/>
        <v>83.87</v>
      </c>
      <c r="K426" s="4">
        <f ca="1">IF(ROW(T_CALC[[#This Row],[DAY]])-ROW(T_CALC[[#Headers],[DAY]])&gt;C_N_TRADING_DAYS,"",ROW(T_CALC[[#This Row],[DAY]])-ROW(T_CALC[[#Headers],[DAY]]))</f>
        <v>423</v>
      </c>
      <c r="L426" s="2" cm="1" vm="2097">
        <f t="array" aca="1" ref="L426" ca="1">IFERROR(IF(T_CALC[[#This Row],[DAY]]="","",IF(AND(T_CALC[[#This Row],[DAY]]=C_N_TRADING_DAYS,$L$1&gt;C_MAX_HIST_DT),$L$1,INDEX(_xlfn.ANCHORARRAY($C$3),T_CALC[[#This Row],[DAY]]+1,1))),NA())</f>
        <v>43066</v>
      </c>
      <c r="M426" s="4" cm="1" vm="2099">
        <f t="array" aca="1" ref="M426" ca="1">IFERROR(IF(T_CALC[[#This Row],[DAY]]="","",IF(AND(T_CALC[[#This Row],[DAY]]=C_N_TRADING_DAYS,$L$1&gt;C_MAX_HIST_DT),$M$1,INDEX(_xlfn.ANCHORARRAY($C$3),T_CALC[[#This Row],[DAY]]+1,3))),NA())</f>
        <v>83.31</v>
      </c>
      <c r="N426" s="4" cm="1" vm="2100">
        <f t="array" aca="1" ref="N426" ca="1">IFERROR(IF(T_CALC[[#This Row],[DAY]]="","",IF(AND(T_CALC[[#This Row],[DAY]]=C_N_TRADING_DAYS,$L$1&gt;C_MAX_HIST_DT),$N$1,INDEX(_xlfn.ANCHORARRAY($C$3),T_CALC[[#This Row],[DAY]]+1,4))),NA())</f>
        <v>83.98</v>
      </c>
      <c r="O426" s="4" cm="1" vm="2101">
        <f t="array" aca="1" ref="O426" ca="1">IFERROR(IF(T_CALC[[#This Row],[DAY]]="","",IF(AND(T_CALC[[#This Row],[DAY]]=C_N_TRADING_DAYS,$L$1&gt;C_MAX_HIST_DT),$O$1,INDEX(_xlfn.ANCHORARRAY($C$3),T_CALC[[#This Row],[DAY]]+1,5))),NA())</f>
        <v>83.3</v>
      </c>
      <c r="P426" s="4" cm="1" vm="2051">
        <f t="array" aca="1" ref="P426" ca="1">IFERROR(IF(T_CALC[[#This Row],[DAY]]="","",IF(AND(T_CALC[[#This Row],[DAY]]=C_N_TRADING_DAYS,$L$1&gt;C_MAX_HIST_DT),$P$1,INDEX(_xlfn.ANCHORARRAY($C$3),T_CALC[[#This Row],[DAY]]+1,6))),NA())</f>
        <v>83.87</v>
      </c>
      <c r="Q426" s="4" cm="1" vm="2098">
        <f t="array" aca="1" ref="Q426" ca="1">IFERROR(IF(T_CALC[[#This Row],[DAY]]="","",IF(AND(T_CALC[[#This Row],[DAY]]=C_N_TRADING_DAYS,$L$1&gt;C_MAX_HIST_DT),$Q$1,INDEX(_xlfn.ANCHORARRAY($C$3),T_CALC[[#This Row],[DAY]]+1,2))),NA())</f>
        <v>18265242</v>
      </c>
      <c r="R426" s="4" vm="2051">
        <f ca="1">IFERROR(IF(I_SRC="Open",T_CALC[[#This Row],[Open]],IF(I_SRC="High",T_CALC[[#This Row],[High]],IF(I_SRC="low",T_CALC[[#This Row],[Low]],IF(I_SRC="Volume",T_CALC[[#This Row],[VOLUME]],T_CALC[[#This Row],[Close]])))),"")</f>
        <v>83.87</v>
      </c>
      <c r="S426" s="4" cm="1">
        <f t="array" aca="1" ref="S426" ca="1">IF(T_CALC[[#This Row],[DAY]]="","",IF(T_CALC[[#This Row],[DAY]]&gt;=I_MA_PER,
ROUND(SUMPRODUCT(OFFSET($Y$4,0,0,I_MA_PER),OFFSET(T_CALC[[#This Row],[Value]],-(I_MA_PER-1),0,I_MA_PER))/C_DEN,2),NA()))</f>
        <v>81.349999999999994</v>
      </c>
      <c r="T426" s="4" t="str">
        <f ca="1">IF(T_CALC[[#This Row],[DAY]]="","",IF(T_CALC[[#This Row],[DAY]]&gt;=I_MA_PER,IF(AND(T_CALC[[#This Row],[Value]]&gt;T_CALC[[#This Row],[WMA]],R425&lt;=S425),"Buy",IF(AND(T_CALC[[#This Row],[Value]]&lt;T_CALC[[#This Row],[WMA]],R425&gt;=S425),"Sell","")),NA()))</f>
        <v/>
      </c>
      <c r="U426" s="4">
        <f ca="1">IFERROR(IF(T_CALC[[#This Row],[Signal]]="Buy",T_CALC[[#This Row],[Value]],-10000),-10000)</f>
        <v>-10000</v>
      </c>
      <c r="V426" s="4">
        <f ca="1">IFERROR(IF(T_CALC[[#This Row],[Signal]]="Sell",T_CALC[[#This Row],[Value]],-10000),-10000)</f>
        <v>-10000</v>
      </c>
    </row>
    <row r="427" spans="3:22" x14ac:dyDescent="0.2">
      <c r="C427" vm="2102">
        <f ca="1"/>
        <v>43067</v>
      </c>
      <c r="D427" vm="2103">
        <f ca="1"/>
        <v>21925959</v>
      </c>
      <c r="E427" vm="2104">
        <f ca="1"/>
        <v>84.07</v>
      </c>
      <c r="F427" vm="2105">
        <f ca="1"/>
        <v>85.06</v>
      </c>
      <c r="G427" vm="2106">
        <f ca="1"/>
        <v>84.02</v>
      </c>
      <c r="H427" vm="2107">
        <f ca="1"/>
        <v>84.88</v>
      </c>
      <c r="K427" s="4">
        <f ca="1">IF(ROW(T_CALC[[#This Row],[DAY]])-ROW(T_CALC[[#Headers],[DAY]])&gt;C_N_TRADING_DAYS,"",ROW(T_CALC[[#This Row],[DAY]])-ROW(T_CALC[[#Headers],[DAY]]))</f>
        <v>424</v>
      </c>
      <c r="L427" s="2" cm="1" vm="2102">
        <f t="array" aca="1" ref="L427" ca="1">IFERROR(IF(T_CALC[[#This Row],[DAY]]="","",IF(AND(T_CALC[[#This Row],[DAY]]=C_N_TRADING_DAYS,$L$1&gt;C_MAX_HIST_DT),$L$1,INDEX(_xlfn.ANCHORARRAY($C$3),T_CALC[[#This Row],[DAY]]+1,1))),NA())</f>
        <v>43067</v>
      </c>
      <c r="M427" s="4" cm="1" vm="2104">
        <f t="array" aca="1" ref="M427" ca="1">IFERROR(IF(T_CALC[[#This Row],[DAY]]="","",IF(AND(T_CALC[[#This Row],[DAY]]=C_N_TRADING_DAYS,$L$1&gt;C_MAX_HIST_DT),$M$1,INDEX(_xlfn.ANCHORARRAY($C$3),T_CALC[[#This Row],[DAY]]+1,3))),NA())</f>
        <v>84.07</v>
      </c>
      <c r="N427" s="4" cm="1" vm="2105">
        <f t="array" aca="1" ref="N427" ca="1">IFERROR(IF(T_CALC[[#This Row],[DAY]]="","",IF(AND(T_CALC[[#This Row],[DAY]]=C_N_TRADING_DAYS,$L$1&gt;C_MAX_HIST_DT),$N$1,INDEX(_xlfn.ANCHORARRAY($C$3),T_CALC[[#This Row],[DAY]]+1,4))),NA())</f>
        <v>85.06</v>
      </c>
      <c r="O427" s="4" cm="1" vm="2106">
        <f t="array" aca="1" ref="O427" ca="1">IFERROR(IF(T_CALC[[#This Row],[DAY]]="","",IF(AND(T_CALC[[#This Row],[DAY]]=C_N_TRADING_DAYS,$L$1&gt;C_MAX_HIST_DT),$O$1,INDEX(_xlfn.ANCHORARRAY($C$3),T_CALC[[#This Row],[DAY]]+1,5))),NA())</f>
        <v>84.02</v>
      </c>
      <c r="P427" s="4" cm="1" vm="2107">
        <f t="array" aca="1" ref="P427" ca="1">IFERROR(IF(T_CALC[[#This Row],[DAY]]="","",IF(AND(T_CALC[[#This Row],[DAY]]=C_N_TRADING_DAYS,$L$1&gt;C_MAX_HIST_DT),$P$1,INDEX(_xlfn.ANCHORARRAY($C$3),T_CALC[[#This Row],[DAY]]+1,6))),NA())</f>
        <v>84.88</v>
      </c>
      <c r="Q427" s="4" cm="1" vm="2103">
        <f t="array" aca="1" ref="Q427" ca="1">IFERROR(IF(T_CALC[[#This Row],[DAY]]="","",IF(AND(T_CALC[[#This Row],[DAY]]=C_N_TRADING_DAYS,$L$1&gt;C_MAX_HIST_DT),$Q$1,INDEX(_xlfn.ANCHORARRAY($C$3),T_CALC[[#This Row],[DAY]]+1,2))),NA())</f>
        <v>21925959</v>
      </c>
      <c r="R427" s="4" vm="2107">
        <f ca="1">IFERROR(IF(I_SRC="Open",T_CALC[[#This Row],[Open]],IF(I_SRC="High",T_CALC[[#This Row],[High]],IF(I_SRC="low",T_CALC[[#This Row],[Low]],IF(I_SRC="Volume",T_CALC[[#This Row],[VOLUME]],T_CALC[[#This Row],[Close]])))),"")</f>
        <v>84.88</v>
      </c>
      <c r="S427" s="4" cm="1">
        <f t="array" aca="1" ref="S427" ca="1">IF(T_CALC[[#This Row],[DAY]]="","",IF(T_CALC[[#This Row],[DAY]]&gt;=I_MA_PER,
ROUND(SUMPRODUCT(OFFSET($Y$4,0,0,I_MA_PER),OFFSET(T_CALC[[#This Row],[Value]],-(I_MA_PER-1),0,I_MA_PER))/C_DEN,2),NA()))</f>
        <v>81.569999999999993</v>
      </c>
      <c r="T427" s="4" t="str">
        <f ca="1">IF(T_CALC[[#This Row],[DAY]]="","",IF(T_CALC[[#This Row],[DAY]]&gt;=I_MA_PER,IF(AND(T_CALC[[#This Row],[Value]]&gt;T_CALC[[#This Row],[WMA]],R426&lt;=S426),"Buy",IF(AND(T_CALC[[#This Row],[Value]]&lt;T_CALC[[#This Row],[WMA]],R426&gt;=S426),"Sell","")),NA()))</f>
        <v/>
      </c>
      <c r="U427" s="4">
        <f ca="1">IFERROR(IF(T_CALC[[#This Row],[Signal]]="Buy",T_CALC[[#This Row],[Value]],-10000),-10000)</f>
        <v>-10000</v>
      </c>
      <c r="V427" s="4">
        <f ca="1">IFERROR(IF(T_CALC[[#This Row],[Signal]]="Sell",T_CALC[[#This Row],[Value]],-10000),-10000)</f>
        <v>-10000</v>
      </c>
    </row>
    <row r="428" spans="3:22" x14ac:dyDescent="0.2">
      <c r="C428" vm="2108">
        <f ca="1"/>
        <v>43068</v>
      </c>
      <c r="D428" vm="2109">
        <f ca="1"/>
        <v>27381109</v>
      </c>
      <c r="E428" vm="2110">
        <f ca="1"/>
        <v>84.71</v>
      </c>
      <c r="F428" vm="2111">
        <f ca="1"/>
        <v>84.917199999999994</v>
      </c>
      <c r="G428" vm="2112">
        <f ca="1"/>
        <v>83.174999999999997</v>
      </c>
      <c r="H428" vm="2113">
        <f ca="1"/>
        <v>83.34</v>
      </c>
      <c r="K428" s="4">
        <f ca="1">IF(ROW(T_CALC[[#This Row],[DAY]])-ROW(T_CALC[[#Headers],[DAY]])&gt;C_N_TRADING_DAYS,"",ROW(T_CALC[[#This Row],[DAY]])-ROW(T_CALC[[#Headers],[DAY]]))</f>
        <v>425</v>
      </c>
      <c r="L428" s="2" cm="1" vm="2108">
        <f t="array" aca="1" ref="L428" ca="1">IFERROR(IF(T_CALC[[#This Row],[DAY]]="","",IF(AND(T_CALC[[#This Row],[DAY]]=C_N_TRADING_DAYS,$L$1&gt;C_MAX_HIST_DT),$L$1,INDEX(_xlfn.ANCHORARRAY($C$3),T_CALC[[#This Row],[DAY]]+1,1))),NA())</f>
        <v>43068</v>
      </c>
      <c r="M428" s="4" cm="1" vm="2110">
        <f t="array" aca="1" ref="M428" ca="1">IFERROR(IF(T_CALC[[#This Row],[DAY]]="","",IF(AND(T_CALC[[#This Row],[DAY]]=C_N_TRADING_DAYS,$L$1&gt;C_MAX_HIST_DT),$M$1,INDEX(_xlfn.ANCHORARRAY($C$3),T_CALC[[#This Row],[DAY]]+1,3))),NA())</f>
        <v>84.71</v>
      </c>
      <c r="N428" s="4" cm="1" vm="2111">
        <f t="array" aca="1" ref="N428" ca="1">IFERROR(IF(T_CALC[[#This Row],[DAY]]="","",IF(AND(T_CALC[[#This Row],[DAY]]=C_N_TRADING_DAYS,$L$1&gt;C_MAX_HIST_DT),$N$1,INDEX(_xlfn.ANCHORARRAY($C$3),T_CALC[[#This Row],[DAY]]+1,4))),NA())</f>
        <v>84.917199999999994</v>
      </c>
      <c r="O428" s="4" cm="1" vm="2112">
        <f t="array" aca="1" ref="O428" ca="1">IFERROR(IF(T_CALC[[#This Row],[DAY]]="","",IF(AND(T_CALC[[#This Row],[DAY]]=C_N_TRADING_DAYS,$L$1&gt;C_MAX_HIST_DT),$O$1,INDEX(_xlfn.ANCHORARRAY($C$3),T_CALC[[#This Row],[DAY]]+1,5))),NA())</f>
        <v>83.174999999999997</v>
      </c>
      <c r="P428" s="4" cm="1" vm="2113">
        <f t="array" aca="1" ref="P428" ca="1">IFERROR(IF(T_CALC[[#This Row],[DAY]]="","",IF(AND(T_CALC[[#This Row],[DAY]]=C_N_TRADING_DAYS,$L$1&gt;C_MAX_HIST_DT),$P$1,INDEX(_xlfn.ANCHORARRAY($C$3),T_CALC[[#This Row],[DAY]]+1,6))),NA())</f>
        <v>83.34</v>
      </c>
      <c r="Q428" s="4" cm="1" vm="2109">
        <f t="array" aca="1" ref="Q428" ca="1">IFERROR(IF(T_CALC[[#This Row],[DAY]]="","",IF(AND(T_CALC[[#This Row],[DAY]]=C_N_TRADING_DAYS,$L$1&gt;C_MAX_HIST_DT),$Q$1,INDEX(_xlfn.ANCHORARRAY($C$3),T_CALC[[#This Row],[DAY]]+1,2))),NA())</f>
        <v>27381109</v>
      </c>
      <c r="R428" s="4" vm="2113">
        <f ca="1">IFERROR(IF(I_SRC="Open",T_CALC[[#This Row],[Open]],IF(I_SRC="High",T_CALC[[#This Row],[High]],IF(I_SRC="low",T_CALC[[#This Row],[Low]],IF(I_SRC="Volume",T_CALC[[#This Row],[VOLUME]],T_CALC[[#This Row],[Close]])))),"")</f>
        <v>83.34</v>
      </c>
      <c r="S428" s="4" cm="1">
        <f t="array" aca="1" ref="S428" ca="1">IF(T_CALC[[#This Row],[DAY]]="","",IF(T_CALC[[#This Row],[DAY]]&gt;=I_MA_PER,
ROUND(SUMPRODUCT(OFFSET($Y$4,0,0,I_MA_PER),OFFSET(T_CALC[[#This Row],[Value]],-(I_MA_PER-1),0,I_MA_PER))/C_DEN,2),NA()))</f>
        <v>81.73</v>
      </c>
      <c r="T428" s="4" t="str">
        <f ca="1">IF(T_CALC[[#This Row],[DAY]]="","",IF(T_CALC[[#This Row],[DAY]]&gt;=I_MA_PER,IF(AND(T_CALC[[#This Row],[Value]]&gt;T_CALC[[#This Row],[WMA]],R427&lt;=S427),"Buy",IF(AND(T_CALC[[#This Row],[Value]]&lt;T_CALC[[#This Row],[WMA]],R427&gt;=S427),"Sell","")),NA()))</f>
        <v/>
      </c>
      <c r="U428" s="4">
        <f ca="1">IFERROR(IF(T_CALC[[#This Row],[Signal]]="Buy",T_CALC[[#This Row],[Value]],-10000),-10000)</f>
        <v>-10000</v>
      </c>
      <c r="V428" s="4">
        <f ca="1">IFERROR(IF(T_CALC[[#This Row],[Signal]]="Sell",T_CALC[[#This Row],[Value]],-10000),-10000)</f>
        <v>-10000</v>
      </c>
    </row>
    <row r="429" spans="3:22" x14ac:dyDescent="0.2">
      <c r="C429" vm="2114">
        <f ca="1"/>
        <v>43069</v>
      </c>
      <c r="D429" vm="2115">
        <f ca="1"/>
        <v>33054647</v>
      </c>
      <c r="E429" vm="2116">
        <f ca="1"/>
        <v>83.51</v>
      </c>
      <c r="F429" vm="2117">
        <f ca="1"/>
        <v>84.52</v>
      </c>
      <c r="G429" vm="2113">
        <f ca="1"/>
        <v>83.34</v>
      </c>
      <c r="H429" vm="2118">
        <f ca="1"/>
        <v>84.17</v>
      </c>
      <c r="K429" s="4">
        <f ca="1">IF(ROW(T_CALC[[#This Row],[DAY]])-ROW(T_CALC[[#Headers],[DAY]])&gt;C_N_TRADING_DAYS,"",ROW(T_CALC[[#This Row],[DAY]])-ROW(T_CALC[[#Headers],[DAY]]))</f>
        <v>426</v>
      </c>
      <c r="L429" s="2" cm="1" vm="2114">
        <f t="array" aca="1" ref="L429" ca="1">IFERROR(IF(T_CALC[[#This Row],[DAY]]="","",IF(AND(T_CALC[[#This Row],[DAY]]=C_N_TRADING_DAYS,$L$1&gt;C_MAX_HIST_DT),$L$1,INDEX(_xlfn.ANCHORARRAY($C$3),T_CALC[[#This Row],[DAY]]+1,1))),NA())</f>
        <v>43069</v>
      </c>
      <c r="M429" s="4" cm="1" vm="2116">
        <f t="array" aca="1" ref="M429" ca="1">IFERROR(IF(T_CALC[[#This Row],[DAY]]="","",IF(AND(T_CALC[[#This Row],[DAY]]=C_N_TRADING_DAYS,$L$1&gt;C_MAX_HIST_DT),$M$1,INDEX(_xlfn.ANCHORARRAY($C$3),T_CALC[[#This Row],[DAY]]+1,3))),NA())</f>
        <v>83.51</v>
      </c>
      <c r="N429" s="4" cm="1" vm="2117">
        <f t="array" aca="1" ref="N429" ca="1">IFERROR(IF(T_CALC[[#This Row],[DAY]]="","",IF(AND(T_CALC[[#This Row],[DAY]]=C_N_TRADING_DAYS,$L$1&gt;C_MAX_HIST_DT),$N$1,INDEX(_xlfn.ANCHORARRAY($C$3),T_CALC[[#This Row],[DAY]]+1,4))),NA())</f>
        <v>84.52</v>
      </c>
      <c r="O429" s="4" cm="1" vm="2113">
        <f t="array" aca="1" ref="O429" ca="1">IFERROR(IF(T_CALC[[#This Row],[DAY]]="","",IF(AND(T_CALC[[#This Row],[DAY]]=C_N_TRADING_DAYS,$L$1&gt;C_MAX_HIST_DT),$O$1,INDEX(_xlfn.ANCHORARRAY($C$3),T_CALC[[#This Row],[DAY]]+1,5))),NA())</f>
        <v>83.34</v>
      </c>
      <c r="P429" s="4" cm="1" vm="2118">
        <f t="array" aca="1" ref="P429" ca="1">IFERROR(IF(T_CALC[[#This Row],[DAY]]="","",IF(AND(T_CALC[[#This Row],[DAY]]=C_N_TRADING_DAYS,$L$1&gt;C_MAX_HIST_DT),$P$1,INDEX(_xlfn.ANCHORARRAY($C$3),T_CALC[[#This Row],[DAY]]+1,6))),NA())</f>
        <v>84.17</v>
      </c>
      <c r="Q429" s="4" cm="1" vm="2115">
        <f t="array" aca="1" ref="Q429" ca="1">IFERROR(IF(T_CALC[[#This Row],[DAY]]="","",IF(AND(T_CALC[[#This Row],[DAY]]=C_N_TRADING_DAYS,$L$1&gt;C_MAX_HIST_DT),$Q$1,INDEX(_xlfn.ANCHORARRAY($C$3),T_CALC[[#This Row],[DAY]]+1,2))),NA())</f>
        <v>33054647</v>
      </c>
      <c r="R429" s="4" vm="2118">
        <f ca="1">IFERROR(IF(I_SRC="Open",T_CALC[[#This Row],[Open]],IF(I_SRC="High",T_CALC[[#This Row],[High]],IF(I_SRC="low",T_CALC[[#This Row],[Low]],IF(I_SRC="Volume",T_CALC[[#This Row],[VOLUME]],T_CALC[[#This Row],[Close]])))),"")</f>
        <v>84.17</v>
      </c>
      <c r="S429" s="4" cm="1">
        <f t="array" aca="1" ref="S429" ca="1">IF(T_CALC[[#This Row],[DAY]]="","",IF(T_CALC[[#This Row],[DAY]]&gt;=I_MA_PER,
ROUND(SUMPRODUCT(OFFSET($Y$4,0,0,I_MA_PER),OFFSET(T_CALC[[#This Row],[Value]],-(I_MA_PER-1),0,I_MA_PER))/C_DEN,2),NA()))</f>
        <v>81.91</v>
      </c>
      <c r="T429" s="4" t="str">
        <f ca="1">IF(T_CALC[[#This Row],[DAY]]="","",IF(T_CALC[[#This Row],[DAY]]&gt;=I_MA_PER,IF(AND(T_CALC[[#This Row],[Value]]&gt;T_CALC[[#This Row],[WMA]],R428&lt;=S428),"Buy",IF(AND(T_CALC[[#This Row],[Value]]&lt;T_CALC[[#This Row],[WMA]],R428&gt;=S428),"Sell","")),NA()))</f>
        <v/>
      </c>
      <c r="U429" s="4">
        <f ca="1">IFERROR(IF(T_CALC[[#This Row],[Signal]]="Buy",T_CALC[[#This Row],[Value]],-10000),-10000)</f>
        <v>-10000</v>
      </c>
      <c r="V429" s="4">
        <f ca="1">IFERROR(IF(T_CALC[[#This Row],[Signal]]="Sell",T_CALC[[#This Row],[Value]],-10000),-10000)</f>
        <v>-10000</v>
      </c>
    </row>
    <row r="430" spans="3:22" x14ac:dyDescent="0.2">
      <c r="C430" vm="2119">
        <f ca="1"/>
        <v>43070</v>
      </c>
      <c r="D430" vm="2120">
        <f ca="1"/>
        <v>29532132</v>
      </c>
      <c r="E430" vm="2121">
        <f ca="1"/>
        <v>83.6</v>
      </c>
      <c r="F430" vm="2122">
        <f ca="1"/>
        <v>84.81</v>
      </c>
      <c r="G430" vm="2123">
        <f ca="1"/>
        <v>83.22</v>
      </c>
      <c r="H430" vm="2124">
        <f ca="1"/>
        <v>84.26</v>
      </c>
      <c r="K430" s="4">
        <f ca="1">IF(ROW(T_CALC[[#This Row],[DAY]])-ROW(T_CALC[[#Headers],[DAY]])&gt;C_N_TRADING_DAYS,"",ROW(T_CALC[[#This Row],[DAY]])-ROW(T_CALC[[#Headers],[DAY]]))</f>
        <v>427</v>
      </c>
      <c r="L430" s="2" cm="1" vm="2119">
        <f t="array" aca="1" ref="L430" ca="1">IFERROR(IF(T_CALC[[#This Row],[DAY]]="","",IF(AND(T_CALC[[#This Row],[DAY]]=C_N_TRADING_DAYS,$L$1&gt;C_MAX_HIST_DT),$L$1,INDEX(_xlfn.ANCHORARRAY($C$3),T_CALC[[#This Row],[DAY]]+1,1))),NA())</f>
        <v>43070</v>
      </c>
      <c r="M430" s="4" cm="1" vm="2121">
        <f t="array" aca="1" ref="M430" ca="1">IFERROR(IF(T_CALC[[#This Row],[DAY]]="","",IF(AND(T_CALC[[#This Row],[DAY]]=C_N_TRADING_DAYS,$L$1&gt;C_MAX_HIST_DT),$M$1,INDEX(_xlfn.ANCHORARRAY($C$3),T_CALC[[#This Row],[DAY]]+1,3))),NA())</f>
        <v>83.6</v>
      </c>
      <c r="N430" s="4" cm="1" vm="2122">
        <f t="array" aca="1" ref="N430" ca="1">IFERROR(IF(T_CALC[[#This Row],[DAY]]="","",IF(AND(T_CALC[[#This Row],[DAY]]=C_N_TRADING_DAYS,$L$1&gt;C_MAX_HIST_DT),$N$1,INDEX(_xlfn.ANCHORARRAY($C$3),T_CALC[[#This Row],[DAY]]+1,4))),NA())</f>
        <v>84.81</v>
      </c>
      <c r="O430" s="4" cm="1" vm="2123">
        <f t="array" aca="1" ref="O430" ca="1">IFERROR(IF(T_CALC[[#This Row],[DAY]]="","",IF(AND(T_CALC[[#This Row],[DAY]]=C_N_TRADING_DAYS,$L$1&gt;C_MAX_HIST_DT),$O$1,INDEX(_xlfn.ANCHORARRAY($C$3),T_CALC[[#This Row],[DAY]]+1,5))),NA())</f>
        <v>83.22</v>
      </c>
      <c r="P430" s="4" cm="1" vm="2124">
        <f t="array" aca="1" ref="P430" ca="1">IFERROR(IF(T_CALC[[#This Row],[DAY]]="","",IF(AND(T_CALC[[#This Row],[DAY]]=C_N_TRADING_DAYS,$L$1&gt;C_MAX_HIST_DT),$P$1,INDEX(_xlfn.ANCHORARRAY($C$3),T_CALC[[#This Row],[DAY]]+1,6))),NA())</f>
        <v>84.26</v>
      </c>
      <c r="Q430" s="4" cm="1" vm="2120">
        <f t="array" aca="1" ref="Q430" ca="1">IFERROR(IF(T_CALC[[#This Row],[DAY]]="","",IF(AND(T_CALC[[#This Row],[DAY]]=C_N_TRADING_DAYS,$L$1&gt;C_MAX_HIST_DT),$Q$1,INDEX(_xlfn.ANCHORARRAY($C$3),T_CALC[[#This Row],[DAY]]+1,2))),NA())</f>
        <v>29532132</v>
      </c>
      <c r="R430" s="4" vm="2124">
        <f ca="1">IFERROR(IF(I_SRC="Open",T_CALC[[#This Row],[Open]],IF(I_SRC="High",T_CALC[[#This Row],[High]],IF(I_SRC="low",T_CALC[[#This Row],[Low]],IF(I_SRC="Volume",T_CALC[[#This Row],[VOLUME]],T_CALC[[#This Row],[Close]])))),"")</f>
        <v>84.26</v>
      </c>
      <c r="S430" s="4" cm="1">
        <f t="array" aca="1" ref="S430" ca="1">IF(T_CALC[[#This Row],[DAY]]="","",IF(T_CALC[[#This Row],[DAY]]&gt;=I_MA_PER,
ROUND(SUMPRODUCT(OFFSET($Y$4,0,0,I_MA_PER),OFFSET(T_CALC[[#This Row],[Value]],-(I_MA_PER-1),0,I_MA_PER))/C_DEN,2),NA()))</f>
        <v>82.08</v>
      </c>
      <c r="T430" s="4" t="str">
        <f ca="1">IF(T_CALC[[#This Row],[DAY]]="","",IF(T_CALC[[#This Row],[DAY]]&gt;=I_MA_PER,IF(AND(T_CALC[[#This Row],[Value]]&gt;T_CALC[[#This Row],[WMA]],R429&lt;=S429),"Buy",IF(AND(T_CALC[[#This Row],[Value]]&lt;T_CALC[[#This Row],[WMA]],R429&gt;=S429),"Sell","")),NA()))</f>
        <v/>
      </c>
      <c r="U430" s="4">
        <f ca="1">IFERROR(IF(T_CALC[[#This Row],[Signal]]="Buy",T_CALC[[#This Row],[Value]],-10000),-10000)</f>
        <v>-10000</v>
      </c>
      <c r="V430" s="4">
        <f ca="1">IFERROR(IF(T_CALC[[#This Row],[Signal]]="Sell",T_CALC[[#This Row],[Value]],-10000),-10000)</f>
        <v>-10000</v>
      </c>
    </row>
    <row r="431" spans="3:22" x14ac:dyDescent="0.2">
      <c r="C431" vm="2125">
        <f ca="1"/>
        <v>43073</v>
      </c>
      <c r="D431" vm="2126">
        <f ca="1"/>
        <v>39094880</v>
      </c>
      <c r="E431" vm="2127">
        <f ca="1"/>
        <v>84.42</v>
      </c>
      <c r="F431" vm="2128">
        <f ca="1"/>
        <v>84.429900000000004</v>
      </c>
      <c r="G431" vm="2129">
        <f ca="1"/>
        <v>80.7</v>
      </c>
      <c r="H431" vm="2130">
        <f ca="1"/>
        <v>81.08</v>
      </c>
      <c r="K431" s="4">
        <f ca="1">IF(ROW(T_CALC[[#This Row],[DAY]])-ROW(T_CALC[[#Headers],[DAY]])&gt;C_N_TRADING_DAYS,"",ROW(T_CALC[[#This Row],[DAY]])-ROW(T_CALC[[#Headers],[DAY]]))</f>
        <v>428</v>
      </c>
      <c r="L431" s="2" cm="1" vm="2125">
        <f t="array" aca="1" ref="L431" ca="1">IFERROR(IF(T_CALC[[#This Row],[DAY]]="","",IF(AND(T_CALC[[#This Row],[DAY]]=C_N_TRADING_DAYS,$L$1&gt;C_MAX_HIST_DT),$L$1,INDEX(_xlfn.ANCHORARRAY($C$3),T_CALC[[#This Row],[DAY]]+1,1))),NA())</f>
        <v>43073</v>
      </c>
      <c r="M431" s="4" cm="1" vm="2127">
        <f t="array" aca="1" ref="M431" ca="1">IFERROR(IF(T_CALC[[#This Row],[DAY]]="","",IF(AND(T_CALC[[#This Row],[DAY]]=C_N_TRADING_DAYS,$L$1&gt;C_MAX_HIST_DT),$M$1,INDEX(_xlfn.ANCHORARRAY($C$3),T_CALC[[#This Row],[DAY]]+1,3))),NA())</f>
        <v>84.42</v>
      </c>
      <c r="N431" s="4" cm="1" vm="2128">
        <f t="array" aca="1" ref="N431" ca="1">IFERROR(IF(T_CALC[[#This Row],[DAY]]="","",IF(AND(T_CALC[[#This Row],[DAY]]=C_N_TRADING_DAYS,$L$1&gt;C_MAX_HIST_DT),$N$1,INDEX(_xlfn.ANCHORARRAY($C$3),T_CALC[[#This Row],[DAY]]+1,4))),NA())</f>
        <v>84.429900000000004</v>
      </c>
      <c r="O431" s="4" cm="1" vm="2129">
        <f t="array" aca="1" ref="O431" ca="1">IFERROR(IF(T_CALC[[#This Row],[DAY]]="","",IF(AND(T_CALC[[#This Row],[DAY]]=C_N_TRADING_DAYS,$L$1&gt;C_MAX_HIST_DT),$O$1,INDEX(_xlfn.ANCHORARRAY($C$3),T_CALC[[#This Row],[DAY]]+1,5))),NA())</f>
        <v>80.7</v>
      </c>
      <c r="P431" s="4" cm="1" vm="2130">
        <f t="array" aca="1" ref="P431" ca="1">IFERROR(IF(T_CALC[[#This Row],[DAY]]="","",IF(AND(T_CALC[[#This Row],[DAY]]=C_N_TRADING_DAYS,$L$1&gt;C_MAX_HIST_DT),$P$1,INDEX(_xlfn.ANCHORARRAY($C$3),T_CALC[[#This Row],[DAY]]+1,6))),NA())</f>
        <v>81.08</v>
      </c>
      <c r="Q431" s="4" cm="1" vm="2126">
        <f t="array" aca="1" ref="Q431" ca="1">IFERROR(IF(T_CALC[[#This Row],[DAY]]="","",IF(AND(T_CALC[[#This Row],[DAY]]=C_N_TRADING_DAYS,$L$1&gt;C_MAX_HIST_DT),$Q$1,INDEX(_xlfn.ANCHORARRAY($C$3),T_CALC[[#This Row],[DAY]]+1,2))),NA())</f>
        <v>39094880</v>
      </c>
      <c r="R431" s="4" vm="2130">
        <f ca="1">IFERROR(IF(I_SRC="Open",T_CALC[[#This Row],[Open]],IF(I_SRC="High",T_CALC[[#This Row],[High]],IF(I_SRC="low",T_CALC[[#This Row],[Low]],IF(I_SRC="Volume",T_CALC[[#This Row],[VOLUME]],T_CALC[[#This Row],[Close]])))),"")</f>
        <v>81.08</v>
      </c>
      <c r="S431" s="4" cm="1">
        <f t="array" aca="1" ref="S431" ca="1">IF(T_CALC[[#This Row],[DAY]]="","",IF(T_CALC[[#This Row],[DAY]]&gt;=I_MA_PER,
ROUND(SUMPRODUCT(OFFSET($Y$4,0,0,I_MA_PER),OFFSET(T_CALC[[#This Row],[Value]],-(I_MA_PER-1),0,I_MA_PER))/C_DEN,2),NA()))</f>
        <v>82.12</v>
      </c>
      <c r="T431" s="4" t="str">
        <f ca="1">IF(T_CALC[[#This Row],[DAY]]="","",IF(T_CALC[[#This Row],[DAY]]&gt;=I_MA_PER,IF(AND(T_CALC[[#This Row],[Value]]&gt;T_CALC[[#This Row],[WMA]],R430&lt;=S430),"Buy",IF(AND(T_CALC[[#This Row],[Value]]&lt;T_CALC[[#This Row],[WMA]],R430&gt;=S430),"Sell","")),NA()))</f>
        <v>Sell</v>
      </c>
      <c r="U431" s="4">
        <f ca="1">IFERROR(IF(T_CALC[[#This Row],[Signal]]="Buy",T_CALC[[#This Row],[Value]],-10000),-10000)</f>
        <v>-10000</v>
      </c>
      <c r="V431" s="4" vm="2130">
        <f ca="1">IFERROR(IF(T_CALC[[#This Row],[Signal]]="Sell",T_CALC[[#This Row],[Value]],-10000),-10000)</f>
        <v>81.08</v>
      </c>
    </row>
    <row r="432" spans="3:22" x14ac:dyDescent="0.2">
      <c r="C432" vm="2131">
        <f ca="1"/>
        <v>43074</v>
      </c>
      <c r="D432" vm="2132">
        <f ca="1"/>
        <v>26152261</v>
      </c>
      <c r="E432" vm="2133">
        <f ca="1"/>
        <v>81.34</v>
      </c>
      <c r="F432" vm="2134">
        <f ca="1"/>
        <v>82.68</v>
      </c>
      <c r="G432" vm="2135">
        <f ca="1"/>
        <v>80.980099999999993</v>
      </c>
      <c r="H432" vm="2136">
        <f ca="1"/>
        <v>81.59</v>
      </c>
      <c r="K432" s="4">
        <f ca="1">IF(ROW(T_CALC[[#This Row],[DAY]])-ROW(T_CALC[[#Headers],[DAY]])&gt;C_N_TRADING_DAYS,"",ROW(T_CALC[[#This Row],[DAY]])-ROW(T_CALC[[#Headers],[DAY]]))</f>
        <v>429</v>
      </c>
      <c r="L432" s="2" cm="1" vm="2131">
        <f t="array" aca="1" ref="L432" ca="1">IFERROR(IF(T_CALC[[#This Row],[DAY]]="","",IF(AND(T_CALC[[#This Row],[DAY]]=C_N_TRADING_DAYS,$L$1&gt;C_MAX_HIST_DT),$L$1,INDEX(_xlfn.ANCHORARRAY($C$3),T_CALC[[#This Row],[DAY]]+1,1))),NA())</f>
        <v>43074</v>
      </c>
      <c r="M432" s="4" cm="1" vm="2133">
        <f t="array" aca="1" ref="M432" ca="1">IFERROR(IF(T_CALC[[#This Row],[DAY]]="","",IF(AND(T_CALC[[#This Row],[DAY]]=C_N_TRADING_DAYS,$L$1&gt;C_MAX_HIST_DT),$M$1,INDEX(_xlfn.ANCHORARRAY($C$3),T_CALC[[#This Row],[DAY]]+1,3))),NA())</f>
        <v>81.34</v>
      </c>
      <c r="N432" s="4" cm="1" vm="2134">
        <f t="array" aca="1" ref="N432" ca="1">IFERROR(IF(T_CALC[[#This Row],[DAY]]="","",IF(AND(T_CALC[[#This Row],[DAY]]=C_N_TRADING_DAYS,$L$1&gt;C_MAX_HIST_DT),$N$1,INDEX(_xlfn.ANCHORARRAY($C$3),T_CALC[[#This Row],[DAY]]+1,4))),NA())</f>
        <v>82.68</v>
      </c>
      <c r="O432" s="4" cm="1" vm="2135">
        <f t="array" aca="1" ref="O432" ca="1">IFERROR(IF(T_CALC[[#This Row],[DAY]]="","",IF(AND(T_CALC[[#This Row],[DAY]]=C_N_TRADING_DAYS,$L$1&gt;C_MAX_HIST_DT),$O$1,INDEX(_xlfn.ANCHORARRAY($C$3),T_CALC[[#This Row],[DAY]]+1,5))),NA())</f>
        <v>80.980099999999993</v>
      </c>
      <c r="P432" s="4" cm="1" vm="2136">
        <f t="array" aca="1" ref="P432" ca="1">IFERROR(IF(T_CALC[[#This Row],[DAY]]="","",IF(AND(T_CALC[[#This Row],[DAY]]=C_N_TRADING_DAYS,$L$1&gt;C_MAX_HIST_DT),$P$1,INDEX(_xlfn.ANCHORARRAY($C$3),T_CALC[[#This Row],[DAY]]+1,6))),NA())</f>
        <v>81.59</v>
      </c>
      <c r="Q432" s="4" cm="1" vm="2132">
        <f t="array" aca="1" ref="Q432" ca="1">IFERROR(IF(T_CALC[[#This Row],[DAY]]="","",IF(AND(T_CALC[[#This Row],[DAY]]=C_N_TRADING_DAYS,$L$1&gt;C_MAX_HIST_DT),$Q$1,INDEX(_xlfn.ANCHORARRAY($C$3),T_CALC[[#This Row],[DAY]]+1,2))),NA())</f>
        <v>26152261</v>
      </c>
      <c r="R432" s="4" vm="2136">
        <f ca="1">IFERROR(IF(I_SRC="Open",T_CALC[[#This Row],[Open]],IF(I_SRC="High",T_CALC[[#This Row],[High]],IF(I_SRC="low",T_CALC[[#This Row],[Low]],IF(I_SRC="Volume",T_CALC[[#This Row],[VOLUME]],T_CALC[[#This Row],[Close]])))),"")</f>
        <v>81.59</v>
      </c>
      <c r="S432" s="4" cm="1">
        <f t="array" aca="1" ref="S432" ca="1">IF(T_CALC[[#This Row],[DAY]]="","",IF(T_CALC[[#This Row],[DAY]]&gt;=I_MA_PER,
ROUND(SUMPRODUCT(OFFSET($Y$4,0,0,I_MA_PER),OFFSET(T_CALC[[#This Row],[Value]],-(I_MA_PER-1),0,I_MA_PER))/C_DEN,2),NA()))</f>
        <v>82.18</v>
      </c>
      <c r="T432" s="4" t="str">
        <f ca="1">IF(T_CALC[[#This Row],[DAY]]="","",IF(T_CALC[[#This Row],[DAY]]&gt;=I_MA_PER,IF(AND(T_CALC[[#This Row],[Value]]&gt;T_CALC[[#This Row],[WMA]],R431&lt;=S431),"Buy",IF(AND(T_CALC[[#This Row],[Value]]&lt;T_CALC[[#This Row],[WMA]],R431&gt;=S431),"Sell","")),NA()))</f>
        <v/>
      </c>
      <c r="U432" s="4">
        <f ca="1">IFERROR(IF(T_CALC[[#This Row],[Signal]]="Buy",T_CALC[[#This Row],[Value]],-10000),-10000)</f>
        <v>-10000</v>
      </c>
      <c r="V432" s="4">
        <f ca="1">IFERROR(IF(T_CALC[[#This Row],[Signal]]="Sell",T_CALC[[#This Row],[Value]],-10000),-10000)</f>
        <v>-10000</v>
      </c>
    </row>
    <row r="433" spans="3:22" x14ac:dyDescent="0.2">
      <c r="C433" vm="2137">
        <f ca="1"/>
        <v>43075</v>
      </c>
      <c r="D433" vm="2138">
        <f ca="1"/>
        <v>26162054</v>
      </c>
      <c r="E433" vm="2139">
        <f ca="1"/>
        <v>81.55</v>
      </c>
      <c r="F433" vm="2140">
        <f ca="1"/>
        <v>83.14</v>
      </c>
      <c r="G433" vm="2141">
        <f ca="1"/>
        <v>81.430000000000007</v>
      </c>
      <c r="H433" vm="2095">
        <f ca="1"/>
        <v>82.78</v>
      </c>
      <c r="K433" s="4">
        <f ca="1">IF(ROW(T_CALC[[#This Row],[DAY]])-ROW(T_CALC[[#Headers],[DAY]])&gt;C_N_TRADING_DAYS,"",ROW(T_CALC[[#This Row],[DAY]])-ROW(T_CALC[[#Headers],[DAY]]))</f>
        <v>430</v>
      </c>
      <c r="L433" s="2" cm="1" vm="2137">
        <f t="array" aca="1" ref="L433" ca="1">IFERROR(IF(T_CALC[[#This Row],[DAY]]="","",IF(AND(T_CALC[[#This Row],[DAY]]=C_N_TRADING_DAYS,$L$1&gt;C_MAX_HIST_DT),$L$1,INDEX(_xlfn.ANCHORARRAY($C$3),T_CALC[[#This Row],[DAY]]+1,1))),NA())</f>
        <v>43075</v>
      </c>
      <c r="M433" s="4" cm="1" vm="2139">
        <f t="array" aca="1" ref="M433" ca="1">IFERROR(IF(T_CALC[[#This Row],[DAY]]="","",IF(AND(T_CALC[[#This Row],[DAY]]=C_N_TRADING_DAYS,$L$1&gt;C_MAX_HIST_DT),$M$1,INDEX(_xlfn.ANCHORARRAY($C$3),T_CALC[[#This Row],[DAY]]+1,3))),NA())</f>
        <v>81.55</v>
      </c>
      <c r="N433" s="4" cm="1" vm="2140">
        <f t="array" aca="1" ref="N433" ca="1">IFERROR(IF(T_CALC[[#This Row],[DAY]]="","",IF(AND(T_CALC[[#This Row],[DAY]]=C_N_TRADING_DAYS,$L$1&gt;C_MAX_HIST_DT),$N$1,INDEX(_xlfn.ANCHORARRAY($C$3),T_CALC[[#This Row],[DAY]]+1,4))),NA())</f>
        <v>83.14</v>
      </c>
      <c r="O433" s="4" cm="1" vm="2141">
        <f t="array" aca="1" ref="O433" ca="1">IFERROR(IF(T_CALC[[#This Row],[DAY]]="","",IF(AND(T_CALC[[#This Row],[DAY]]=C_N_TRADING_DAYS,$L$1&gt;C_MAX_HIST_DT),$O$1,INDEX(_xlfn.ANCHORARRAY($C$3),T_CALC[[#This Row],[DAY]]+1,5))),NA())</f>
        <v>81.430000000000007</v>
      </c>
      <c r="P433" s="4" cm="1" vm="2095">
        <f t="array" aca="1" ref="P433" ca="1">IFERROR(IF(T_CALC[[#This Row],[DAY]]="","",IF(AND(T_CALC[[#This Row],[DAY]]=C_N_TRADING_DAYS,$L$1&gt;C_MAX_HIST_DT),$P$1,INDEX(_xlfn.ANCHORARRAY($C$3),T_CALC[[#This Row],[DAY]]+1,6))),NA())</f>
        <v>82.78</v>
      </c>
      <c r="Q433" s="4" cm="1" vm="2138">
        <f t="array" aca="1" ref="Q433" ca="1">IFERROR(IF(T_CALC[[#This Row],[DAY]]="","",IF(AND(T_CALC[[#This Row],[DAY]]=C_N_TRADING_DAYS,$L$1&gt;C_MAX_HIST_DT),$Q$1,INDEX(_xlfn.ANCHORARRAY($C$3),T_CALC[[#This Row],[DAY]]+1,2))),NA())</f>
        <v>26162054</v>
      </c>
      <c r="R433" s="4" vm="2095">
        <f ca="1">IFERROR(IF(I_SRC="Open",T_CALC[[#This Row],[Open]],IF(I_SRC="High",T_CALC[[#This Row],[High]],IF(I_SRC="low",T_CALC[[#This Row],[Low]],IF(I_SRC="Volume",T_CALC[[#This Row],[VOLUME]],T_CALC[[#This Row],[Close]])))),"")</f>
        <v>82.78</v>
      </c>
      <c r="S433" s="4" cm="1">
        <f t="array" aca="1" ref="S433" ca="1">IF(T_CALC[[#This Row],[DAY]]="","",IF(T_CALC[[#This Row],[DAY]]&gt;=I_MA_PER,
ROUND(SUMPRODUCT(OFFSET($Y$4,0,0,I_MA_PER),OFFSET(T_CALC[[#This Row],[Value]],-(I_MA_PER-1),0,I_MA_PER))/C_DEN,2),NA()))</f>
        <v>82.28</v>
      </c>
      <c r="T433" s="4" t="str">
        <f ca="1">IF(T_CALC[[#This Row],[DAY]]="","",IF(T_CALC[[#This Row],[DAY]]&gt;=I_MA_PER,IF(AND(T_CALC[[#This Row],[Value]]&gt;T_CALC[[#This Row],[WMA]],R432&lt;=S432),"Buy",IF(AND(T_CALC[[#This Row],[Value]]&lt;T_CALC[[#This Row],[WMA]],R432&gt;=S432),"Sell","")),NA()))</f>
        <v>Buy</v>
      </c>
      <c r="U433" s="4" vm="2095">
        <f ca="1">IFERROR(IF(T_CALC[[#This Row],[Signal]]="Buy",T_CALC[[#This Row],[Value]],-10000),-10000)</f>
        <v>82.78</v>
      </c>
      <c r="V433" s="4">
        <f ca="1">IFERROR(IF(T_CALC[[#This Row],[Signal]]="Sell",T_CALC[[#This Row],[Value]],-10000),-10000)</f>
        <v>-10000</v>
      </c>
    </row>
    <row r="434" spans="3:22" x14ac:dyDescent="0.2">
      <c r="C434" vm="2142">
        <f ca="1"/>
        <v>43076</v>
      </c>
      <c r="D434" vm="2143">
        <f ca="1"/>
        <v>23184547</v>
      </c>
      <c r="E434" vm="2144">
        <f ca="1"/>
        <v>82.54</v>
      </c>
      <c r="F434" vm="2145">
        <f ca="1"/>
        <v>82.8</v>
      </c>
      <c r="G434" vm="2146">
        <f ca="1"/>
        <v>82</v>
      </c>
      <c r="H434" vm="2147">
        <f ca="1"/>
        <v>82.49</v>
      </c>
      <c r="K434" s="4">
        <f ca="1">IF(ROW(T_CALC[[#This Row],[DAY]])-ROW(T_CALC[[#Headers],[DAY]])&gt;C_N_TRADING_DAYS,"",ROW(T_CALC[[#This Row],[DAY]])-ROW(T_CALC[[#Headers],[DAY]]))</f>
        <v>431</v>
      </c>
      <c r="L434" s="2" cm="1" vm="2142">
        <f t="array" aca="1" ref="L434" ca="1">IFERROR(IF(T_CALC[[#This Row],[DAY]]="","",IF(AND(T_CALC[[#This Row],[DAY]]=C_N_TRADING_DAYS,$L$1&gt;C_MAX_HIST_DT),$L$1,INDEX(_xlfn.ANCHORARRAY($C$3),T_CALC[[#This Row],[DAY]]+1,1))),NA())</f>
        <v>43076</v>
      </c>
      <c r="M434" s="4" cm="1" vm="2144">
        <f t="array" aca="1" ref="M434" ca="1">IFERROR(IF(T_CALC[[#This Row],[DAY]]="","",IF(AND(T_CALC[[#This Row],[DAY]]=C_N_TRADING_DAYS,$L$1&gt;C_MAX_HIST_DT),$M$1,INDEX(_xlfn.ANCHORARRAY($C$3),T_CALC[[#This Row],[DAY]]+1,3))),NA())</f>
        <v>82.54</v>
      </c>
      <c r="N434" s="4" cm="1" vm="2145">
        <f t="array" aca="1" ref="N434" ca="1">IFERROR(IF(T_CALC[[#This Row],[DAY]]="","",IF(AND(T_CALC[[#This Row],[DAY]]=C_N_TRADING_DAYS,$L$1&gt;C_MAX_HIST_DT),$N$1,INDEX(_xlfn.ANCHORARRAY($C$3),T_CALC[[#This Row],[DAY]]+1,4))),NA())</f>
        <v>82.8</v>
      </c>
      <c r="O434" s="4" cm="1" vm="2146">
        <f t="array" aca="1" ref="O434" ca="1">IFERROR(IF(T_CALC[[#This Row],[DAY]]="","",IF(AND(T_CALC[[#This Row],[DAY]]=C_N_TRADING_DAYS,$L$1&gt;C_MAX_HIST_DT),$O$1,INDEX(_xlfn.ANCHORARRAY($C$3),T_CALC[[#This Row],[DAY]]+1,5))),NA())</f>
        <v>82</v>
      </c>
      <c r="P434" s="4" cm="1" vm="2147">
        <f t="array" aca="1" ref="P434" ca="1">IFERROR(IF(T_CALC[[#This Row],[DAY]]="","",IF(AND(T_CALC[[#This Row],[DAY]]=C_N_TRADING_DAYS,$L$1&gt;C_MAX_HIST_DT),$P$1,INDEX(_xlfn.ANCHORARRAY($C$3),T_CALC[[#This Row],[DAY]]+1,6))),NA())</f>
        <v>82.49</v>
      </c>
      <c r="Q434" s="4" cm="1" vm="2143">
        <f t="array" aca="1" ref="Q434" ca="1">IFERROR(IF(T_CALC[[#This Row],[DAY]]="","",IF(AND(T_CALC[[#This Row],[DAY]]=C_N_TRADING_DAYS,$L$1&gt;C_MAX_HIST_DT),$Q$1,INDEX(_xlfn.ANCHORARRAY($C$3),T_CALC[[#This Row],[DAY]]+1,2))),NA())</f>
        <v>23184547</v>
      </c>
      <c r="R434" s="4" vm="2147">
        <f ca="1">IFERROR(IF(I_SRC="Open",T_CALC[[#This Row],[Open]],IF(I_SRC="High",T_CALC[[#This Row],[High]],IF(I_SRC="low",T_CALC[[#This Row],[Low]],IF(I_SRC="Volume",T_CALC[[#This Row],[VOLUME]],T_CALC[[#This Row],[Close]])))),"")</f>
        <v>82.49</v>
      </c>
      <c r="S434" s="4" cm="1">
        <f t="array" aca="1" ref="S434" ca="1">IF(T_CALC[[#This Row],[DAY]]="","",IF(T_CALC[[#This Row],[DAY]]&gt;=I_MA_PER,
ROUND(SUMPRODUCT(OFFSET($Y$4,0,0,I_MA_PER),OFFSET(T_CALC[[#This Row],[Value]],-(I_MA_PER-1),0,I_MA_PER))/C_DEN,2),NA()))</f>
        <v>82.36</v>
      </c>
      <c r="T434" s="4" t="str">
        <f ca="1">IF(T_CALC[[#This Row],[DAY]]="","",IF(T_CALC[[#This Row],[DAY]]&gt;=I_MA_PER,IF(AND(T_CALC[[#This Row],[Value]]&gt;T_CALC[[#This Row],[WMA]],R433&lt;=S433),"Buy",IF(AND(T_CALC[[#This Row],[Value]]&lt;T_CALC[[#This Row],[WMA]],R433&gt;=S433),"Sell","")),NA()))</f>
        <v/>
      </c>
      <c r="U434" s="4">
        <f ca="1">IFERROR(IF(T_CALC[[#This Row],[Signal]]="Buy",T_CALC[[#This Row],[Value]],-10000),-10000)</f>
        <v>-10000</v>
      </c>
      <c r="V434" s="4">
        <f ca="1">IFERROR(IF(T_CALC[[#This Row],[Signal]]="Sell",T_CALC[[#This Row],[Value]],-10000),-10000)</f>
        <v>-10000</v>
      </c>
    </row>
    <row r="435" spans="3:22" x14ac:dyDescent="0.2">
      <c r="C435" vm="2148">
        <f ca="1"/>
        <v>43077</v>
      </c>
      <c r="D435" vm="2149">
        <f ca="1"/>
        <v>24489106</v>
      </c>
      <c r="E435" vm="2150">
        <f ca="1"/>
        <v>83.63</v>
      </c>
      <c r="F435" vm="2151">
        <f ca="1"/>
        <v>84.58</v>
      </c>
      <c r="G435" vm="2152">
        <f ca="1"/>
        <v>83.33</v>
      </c>
      <c r="H435" vm="2153">
        <f ca="1"/>
        <v>84.16</v>
      </c>
      <c r="K435" s="4">
        <f ca="1">IF(ROW(T_CALC[[#This Row],[DAY]])-ROW(T_CALC[[#Headers],[DAY]])&gt;C_N_TRADING_DAYS,"",ROW(T_CALC[[#This Row],[DAY]])-ROW(T_CALC[[#Headers],[DAY]]))</f>
        <v>432</v>
      </c>
      <c r="L435" s="2" cm="1" vm="2148">
        <f t="array" aca="1" ref="L435" ca="1">IFERROR(IF(T_CALC[[#This Row],[DAY]]="","",IF(AND(T_CALC[[#This Row],[DAY]]=C_N_TRADING_DAYS,$L$1&gt;C_MAX_HIST_DT),$L$1,INDEX(_xlfn.ANCHORARRAY($C$3),T_CALC[[#This Row],[DAY]]+1,1))),NA())</f>
        <v>43077</v>
      </c>
      <c r="M435" s="4" cm="1" vm="2150">
        <f t="array" aca="1" ref="M435" ca="1">IFERROR(IF(T_CALC[[#This Row],[DAY]]="","",IF(AND(T_CALC[[#This Row],[DAY]]=C_N_TRADING_DAYS,$L$1&gt;C_MAX_HIST_DT),$M$1,INDEX(_xlfn.ANCHORARRAY($C$3),T_CALC[[#This Row],[DAY]]+1,3))),NA())</f>
        <v>83.63</v>
      </c>
      <c r="N435" s="4" cm="1" vm="2151">
        <f t="array" aca="1" ref="N435" ca="1">IFERROR(IF(T_CALC[[#This Row],[DAY]]="","",IF(AND(T_CALC[[#This Row],[DAY]]=C_N_TRADING_DAYS,$L$1&gt;C_MAX_HIST_DT),$N$1,INDEX(_xlfn.ANCHORARRAY($C$3),T_CALC[[#This Row],[DAY]]+1,4))),NA())</f>
        <v>84.58</v>
      </c>
      <c r="O435" s="4" cm="1" vm="2152">
        <f t="array" aca="1" ref="O435" ca="1">IFERROR(IF(T_CALC[[#This Row],[DAY]]="","",IF(AND(T_CALC[[#This Row],[DAY]]=C_N_TRADING_DAYS,$L$1&gt;C_MAX_HIST_DT),$O$1,INDEX(_xlfn.ANCHORARRAY($C$3),T_CALC[[#This Row],[DAY]]+1,5))),NA())</f>
        <v>83.33</v>
      </c>
      <c r="P435" s="4" cm="1" vm="2153">
        <f t="array" aca="1" ref="P435" ca="1">IFERROR(IF(T_CALC[[#This Row],[DAY]]="","",IF(AND(T_CALC[[#This Row],[DAY]]=C_N_TRADING_DAYS,$L$1&gt;C_MAX_HIST_DT),$P$1,INDEX(_xlfn.ANCHORARRAY($C$3),T_CALC[[#This Row],[DAY]]+1,6))),NA())</f>
        <v>84.16</v>
      </c>
      <c r="Q435" s="4" cm="1" vm="2149">
        <f t="array" aca="1" ref="Q435" ca="1">IFERROR(IF(T_CALC[[#This Row],[DAY]]="","",IF(AND(T_CALC[[#This Row],[DAY]]=C_N_TRADING_DAYS,$L$1&gt;C_MAX_HIST_DT),$Q$1,INDEX(_xlfn.ANCHORARRAY($C$3),T_CALC[[#This Row],[DAY]]+1,2))),NA())</f>
        <v>24489106</v>
      </c>
      <c r="R435" s="4" vm="2153">
        <f ca="1">IFERROR(IF(I_SRC="Open",T_CALC[[#This Row],[Open]],IF(I_SRC="High",T_CALC[[#This Row],[High]],IF(I_SRC="low",T_CALC[[#This Row],[Low]],IF(I_SRC="Volume",T_CALC[[#This Row],[VOLUME]],T_CALC[[#This Row],[Close]])))),"")</f>
        <v>84.16</v>
      </c>
      <c r="S435" s="4" cm="1">
        <f t="array" aca="1" ref="S435" ca="1">IF(T_CALC[[#This Row],[DAY]]="","",IF(T_CALC[[#This Row],[DAY]]&gt;=I_MA_PER,
ROUND(SUMPRODUCT(OFFSET($Y$4,0,0,I_MA_PER),OFFSET(T_CALC[[#This Row],[Value]],-(I_MA_PER-1),0,I_MA_PER))/C_DEN,2),NA()))</f>
        <v>82.49</v>
      </c>
      <c r="T435" s="4" t="str">
        <f ca="1">IF(T_CALC[[#This Row],[DAY]]="","",IF(T_CALC[[#This Row],[DAY]]&gt;=I_MA_PER,IF(AND(T_CALC[[#This Row],[Value]]&gt;T_CALC[[#This Row],[WMA]],R434&lt;=S434),"Buy",IF(AND(T_CALC[[#This Row],[Value]]&lt;T_CALC[[#This Row],[WMA]],R434&gt;=S434),"Sell","")),NA()))</f>
        <v/>
      </c>
      <c r="U435" s="4">
        <f ca="1">IFERROR(IF(T_CALC[[#This Row],[Signal]]="Buy",T_CALC[[#This Row],[Value]],-10000),-10000)</f>
        <v>-10000</v>
      </c>
      <c r="V435" s="4">
        <f ca="1">IFERROR(IF(T_CALC[[#This Row],[Signal]]="Sell",T_CALC[[#This Row],[Value]],-10000),-10000)</f>
        <v>-10000</v>
      </c>
    </row>
    <row r="436" spans="3:22" x14ac:dyDescent="0.2">
      <c r="C436" vm="2154">
        <f ca="1"/>
        <v>43080</v>
      </c>
      <c r="D436" vm="2155">
        <f ca="1"/>
        <v>22857854</v>
      </c>
      <c r="E436" vm="2156">
        <f ca="1"/>
        <v>84.29</v>
      </c>
      <c r="F436" vm="2157">
        <f ca="1"/>
        <v>85.37</v>
      </c>
      <c r="G436" vm="2158">
        <f ca="1"/>
        <v>84.12</v>
      </c>
      <c r="H436" vm="2159">
        <f ca="1"/>
        <v>85.23</v>
      </c>
      <c r="K436" s="4">
        <f ca="1">IF(ROW(T_CALC[[#This Row],[DAY]])-ROW(T_CALC[[#Headers],[DAY]])&gt;C_N_TRADING_DAYS,"",ROW(T_CALC[[#This Row],[DAY]])-ROW(T_CALC[[#Headers],[DAY]]))</f>
        <v>433</v>
      </c>
      <c r="L436" s="2" cm="1" vm="2154">
        <f t="array" aca="1" ref="L436" ca="1">IFERROR(IF(T_CALC[[#This Row],[DAY]]="","",IF(AND(T_CALC[[#This Row],[DAY]]=C_N_TRADING_DAYS,$L$1&gt;C_MAX_HIST_DT),$L$1,INDEX(_xlfn.ANCHORARRAY($C$3),T_CALC[[#This Row],[DAY]]+1,1))),NA())</f>
        <v>43080</v>
      </c>
      <c r="M436" s="4" cm="1" vm="2156">
        <f t="array" aca="1" ref="M436" ca="1">IFERROR(IF(T_CALC[[#This Row],[DAY]]="","",IF(AND(T_CALC[[#This Row],[DAY]]=C_N_TRADING_DAYS,$L$1&gt;C_MAX_HIST_DT),$M$1,INDEX(_xlfn.ANCHORARRAY($C$3),T_CALC[[#This Row],[DAY]]+1,3))),NA())</f>
        <v>84.29</v>
      </c>
      <c r="N436" s="4" cm="1" vm="2157">
        <f t="array" aca="1" ref="N436" ca="1">IFERROR(IF(T_CALC[[#This Row],[DAY]]="","",IF(AND(T_CALC[[#This Row],[DAY]]=C_N_TRADING_DAYS,$L$1&gt;C_MAX_HIST_DT),$N$1,INDEX(_xlfn.ANCHORARRAY($C$3),T_CALC[[#This Row],[DAY]]+1,4))),NA())</f>
        <v>85.37</v>
      </c>
      <c r="O436" s="4" cm="1" vm="2158">
        <f t="array" aca="1" ref="O436" ca="1">IFERROR(IF(T_CALC[[#This Row],[DAY]]="","",IF(AND(T_CALC[[#This Row],[DAY]]=C_N_TRADING_DAYS,$L$1&gt;C_MAX_HIST_DT),$O$1,INDEX(_xlfn.ANCHORARRAY($C$3),T_CALC[[#This Row],[DAY]]+1,5))),NA())</f>
        <v>84.12</v>
      </c>
      <c r="P436" s="4" cm="1" vm="2159">
        <f t="array" aca="1" ref="P436" ca="1">IFERROR(IF(T_CALC[[#This Row],[DAY]]="","",IF(AND(T_CALC[[#This Row],[DAY]]=C_N_TRADING_DAYS,$L$1&gt;C_MAX_HIST_DT),$P$1,INDEX(_xlfn.ANCHORARRAY($C$3),T_CALC[[#This Row],[DAY]]+1,6))),NA())</f>
        <v>85.23</v>
      </c>
      <c r="Q436" s="4" cm="1" vm="2155">
        <f t="array" aca="1" ref="Q436" ca="1">IFERROR(IF(T_CALC[[#This Row],[DAY]]="","",IF(AND(T_CALC[[#This Row],[DAY]]=C_N_TRADING_DAYS,$L$1&gt;C_MAX_HIST_DT),$Q$1,INDEX(_xlfn.ANCHORARRAY($C$3),T_CALC[[#This Row],[DAY]]+1,2))),NA())</f>
        <v>22857854</v>
      </c>
      <c r="R436" s="4" vm="2159">
        <f ca="1">IFERROR(IF(I_SRC="Open",T_CALC[[#This Row],[Open]],IF(I_SRC="High",T_CALC[[#This Row],[High]],IF(I_SRC="low",T_CALC[[#This Row],[Low]],IF(I_SRC="Volume",T_CALC[[#This Row],[VOLUME]],T_CALC[[#This Row],[Close]])))),"")</f>
        <v>85.23</v>
      </c>
      <c r="S436" s="4" cm="1">
        <f t="array" aca="1" ref="S436" ca="1">IF(T_CALC[[#This Row],[DAY]]="","",IF(T_CALC[[#This Row],[DAY]]&gt;=I_MA_PER,
ROUND(SUMPRODUCT(OFFSET($Y$4,0,0,I_MA_PER),OFFSET(T_CALC[[#This Row],[Value]],-(I_MA_PER-1),0,I_MA_PER))/C_DEN,2),NA()))</f>
        <v>82.66</v>
      </c>
      <c r="T436" s="4" t="str">
        <f ca="1">IF(T_CALC[[#This Row],[DAY]]="","",IF(T_CALC[[#This Row],[DAY]]&gt;=I_MA_PER,IF(AND(T_CALC[[#This Row],[Value]]&gt;T_CALC[[#This Row],[WMA]],R435&lt;=S435),"Buy",IF(AND(T_CALC[[#This Row],[Value]]&lt;T_CALC[[#This Row],[WMA]],R435&gt;=S435),"Sell","")),NA()))</f>
        <v/>
      </c>
      <c r="U436" s="4">
        <f ca="1">IFERROR(IF(T_CALC[[#This Row],[Signal]]="Buy",T_CALC[[#This Row],[Value]],-10000),-10000)</f>
        <v>-10000</v>
      </c>
      <c r="V436" s="4">
        <f ca="1">IFERROR(IF(T_CALC[[#This Row],[Signal]]="Sell",T_CALC[[#This Row],[Value]],-10000),-10000)</f>
        <v>-10000</v>
      </c>
    </row>
    <row r="437" spans="3:22" x14ac:dyDescent="0.2">
      <c r="C437" vm="2160">
        <f ca="1"/>
        <v>43081</v>
      </c>
      <c r="D437" vm="2161">
        <f ca="1"/>
        <v>23924105</v>
      </c>
      <c r="E437" vm="2162">
        <f ca="1"/>
        <v>85.31</v>
      </c>
      <c r="F437" vm="2163">
        <f ca="1"/>
        <v>86.05</v>
      </c>
      <c r="G437" vm="2164">
        <f ca="1"/>
        <v>85.08</v>
      </c>
      <c r="H437" vm="2165">
        <f ca="1"/>
        <v>85.58</v>
      </c>
      <c r="K437" s="4">
        <f ca="1">IF(ROW(T_CALC[[#This Row],[DAY]])-ROW(T_CALC[[#Headers],[DAY]])&gt;C_N_TRADING_DAYS,"",ROW(T_CALC[[#This Row],[DAY]])-ROW(T_CALC[[#Headers],[DAY]]))</f>
        <v>434</v>
      </c>
      <c r="L437" s="2" cm="1" vm="2160">
        <f t="array" aca="1" ref="L437" ca="1">IFERROR(IF(T_CALC[[#This Row],[DAY]]="","",IF(AND(T_CALC[[#This Row],[DAY]]=C_N_TRADING_DAYS,$L$1&gt;C_MAX_HIST_DT),$L$1,INDEX(_xlfn.ANCHORARRAY($C$3),T_CALC[[#This Row],[DAY]]+1,1))),NA())</f>
        <v>43081</v>
      </c>
      <c r="M437" s="4" cm="1" vm="2162">
        <f t="array" aca="1" ref="M437" ca="1">IFERROR(IF(T_CALC[[#This Row],[DAY]]="","",IF(AND(T_CALC[[#This Row],[DAY]]=C_N_TRADING_DAYS,$L$1&gt;C_MAX_HIST_DT),$M$1,INDEX(_xlfn.ANCHORARRAY($C$3),T_CALC[[#This Row],[DAY]]+1,3))),NA())</f>
        <v>85.31</v>
      </c>
      <c r="N437" s="4" cm="1" vm="2163">
        <f t="array" aca="1" ref="N437" ca="1">IFERROR(IF(T_CALC[[#This Row],[DAY]]="","",IF(AND(T_CALC[[#This Row],[DAY]]=C_N_TRADING_DAYS,$L$1&gt;C_MAX_HIST_DT),$N$1,INDEX(_xlfn.ANCHORARRAY($C$3),T_CALC[[#This Row],[DAY]]+1,4))),NA())</f>
        <v>86.05</v>
      </c>
      <c r="O437" s="4" cm="1" vm="2164">
        <f t="array" aca="1" ref="O437" ca="1">IFERROR(IF(T_CALC[[#This Row],[DAY]]="","",IF(AND(T_CALC[[#This Row],[DAY]]=C_N_TRADING_DAYS,$L$1&gt;C_MAX_HIST_DT),$O$1,INDEX(_xlfn.ANCHORARRAY($C$3),T_CALC[[#This Row],[DAY]]+1,5))),NA())</f>
        <v>85.08</v>
      </c>
      <c r="P437" s="4" cm="1" vm="2165">
        <f t="array" aca="1" ref="P437" ca="1">IFERROR(IF(T_CALC[[#This Row],[DAY]]="","",IF(AND(T_CALC[[#This Row],[DAY]]=C_N_TRADING_DAYS,$L$1&gt;C_MAX_HIST_DT),$P$1,INDEX(_xlfn.ANCHORARRAY($C$3),T_CALC[[#This Row],[DAY]]+1,6))),NA())</f>
        <v>85.58</v>
      </c>
      <c r="Q437" s="4" cm="1" vm="2161">
        <f t="array" aca="1" ref="Q437" ca="1">IFERROR(IF(T_CALC[[#This Row],[DAY]]="","",IF(AND(T_CALC[[#This Row],[DAY]]=C_N_TRADING_DAYS,$L$1&gt;C_MAX_HIST_DT),$Q$1,INDEX(_xlfn.ANCHORARRAY($C$3),T_CALC[[#This Row],[DAY]]+1,2))),NA())</f>
        <v>23924105</v>
      </c>
      <c r="R437" s="4" vm="2165">
        <f ca="1">IFERROR(IF(I_SRC="Open",T_CALC[[#This Row],[Open]],IF(I_SRC="High",T_CALC[[#This Row],[High]],IF(I_SRC="low",T_CALC[[#This Row],[Low]],IF(I_SRC="Volume",T_CALC[[#This Row],[VOLUME]],T_CALC[[#This Row],[Close]])))),"")</f>
        <v>85.58</v>
      </c>
      <c r="S437" s="4" cm="1">
        <f t="array" aca="1" ref="S437" ca="1">IF(T_CALC[[#This Row],[DAY]]="","",IF(T_CALC[[#This Row],[DAY]]&gt;=I_MA_PER,
ROUND(SUMPRODUCT(OFFSET($Y$4,0,0,I_MA_PER),OFFSET(T_CALC[[#This Row],[Value]],-(I_MA_PER-1),0,I_MA_PER))/C_DEN,2),NA()))</f>
        <v>82.84</v>
      </c>
      <c r="T437" s="4" t="str">
        <f ca="1">IF(T_CALC[[#This Row],[DAY]]="","",IF(T_CALC[[#This Row],[DAY]]&gt;=I_MA_PER,IF(AND(T_CALC[[#This Row],[Value]]&gt;T_CALC[[#This Row],[WMA]],R436&lt;=S436),"Buy",IF(AND(T_CALC[[#This Row],[Value]]&lt;T_CALC[[#This Row],[WMA]],R436&gt;=S436),"Sell","")),NA()))</f>
        <v/>
      </c>
      <c r="U437" s="4">
        <f ca="1">IFERROR(IF(T_CALC[[#This Row],[Signal]]="Buy",T_CALC[[#This Row],[Value]],-10000),-10000)</f>
        <v>-10000</v>
      </c>
      <c r="V437" s="4">
        <f ca="1">IFERROR(IF(T_CALC[[#This Row],[Signal]]="Sell",T_CALC[[#This Row],[Value]],-10000),-10000)</f>
        <v>-10000</v>
      </c>
    </row>
    <row r="438" spans="3:22" x14ac:dyDescent="0.2">
      <c r="C438" vm="2166">
        <f ca="1"/>
        <v>43082</v>
      </c>
      <c r="D438" vm="2167">
        <f ca="1"/>
        <v>22062679</v>
      </c>
      <c r="E438" vm="2168">
        <f ca="1"/>
        <v>85.74</v>
      </c>
      <c r="F438" vm="2169">
        <f ca="1"/>
        <v>86</v>
      </c>
      <c r="G438" vm="2170">
        <f ca="1"/>
        <v>85.17</v>
      </c>
      <c r="H438" vm="2171">
        <f ca="1"/>
        <v>85.35</v>
      </c>
      <c r="K438" s="4">
        <f ca="1">IF(ROW(T_CALC[[#This Row],[DAY]])-ROW(T_CALC[[#Headers],[DAY]])&gt;C_N_TRADING_DAYS,"",ROW(T_CALC[[#This Row],[DAY]])-ROW(T_CALC[[#Headers],[DAY]]))</f>
        <v>435</v>
      </c>
      <c r="L438" s="2" cm="1" vm="2166">
        <f t="array" aca="1" ref="L438" ca="1">IFERROR(IF(T_CALC[[#This Row],[DAY]]="","",IF(AND(T_CALC[[#This Row],[DAY]]=C_N_TRADING_DAYS,$L$1&gt;C_MAX_HIST_DT),$L$1,INDEX(_xlfn.ANCHORARRAY($C$3),T_CALC[[#This Row],[DAY]]+1,1))),NA())</f>
        <v>43082</v>
      </c>
      <c r="M438" s="4" cm="1" vm="2168">
        <f t="array" aca="1" ref="M438" ca="1">IFERROR(IF(T_CALC[[#This Row],[DAY]]="","",IF(AND(T_CALC[[#This Row],[DAY]]=C_N_TRADING_DAYS,$L$1&gt;C_MAX_HIST_DT),$M$1,INDEX(_xlfn.ANCHORARRAY($C$3),T_CALC[[#This Row],[DAY]]+1,3))),NA())</f>
        <v>85.74</v>
      </c>
      <c r="N438" s="4" cm="1" vm="2169">
        <f t="array" aca="1" ref="N438" ca="1">IFERROR(IF(T_CALC[[#This Row],[DAY]]="","",IF(AND(T_CALC[[#This Row],[DAY]]=C_N_TRADING_DAYS,$L$1&gt;C_MAX_HIST_DT),$N$1,INDEX(_xlfn.ANCHORARRAY($C$3),T_CALC[[#This Row],[DAY]]+1,4))),NA())</f>
        <v>86</v>
      </c>
      <c r="O438" s="4" cm="1" vm="2170">
        <f t="array" aca="1" ref="O438" ca="1">IFERROR(IF(T_CALC[[#This Row],[DAY]]="","",IF(AND(T_CALC[[#This Row],[DAY]]=C_N_TRADING_DAYS,$L$1&gt;C_MAX_HIST_DT),$O$1,INDEX(_xlfn.ANCHORARRAY($C$3),T_CALC[[#This Row],[DAY]]+1,5))),NA())</f>
        <v>85.17</v>
      </c>
      <c r="P438" s="4" cm="1" vm="2171">
        <f t="array" aca="1" ref="P438" ca="1">IFERROR(IF(T_CALC[[#This Row],[DAY]]="","",IF(AND(T_CALC[[#This Row],[DAY]]=C_N_TRADING_DAYS,$L$1&gt;C_MAX_HIST_DT),$P$1,INDEX(_xlfn.ANCHORARRAY($C$3),T_CALC[[#This Row],[DAY]]+1,6))),NA())</f>
        <v>85.35</v>
      </c>
      <c r="Q438" s="4" cm="1" vm="2167">
        <f t="array" aca="1" ref="Q438" ca="1">IFERROR(IF(T_CALC[[#This Row],[DAY]]="","",IF(AND(T_CALC[[#This Row],[DAY]]=C_N_TRADING_DAYS,$L$1&gt;C_MAX_HIST_DT),$Q$1,INDEX(_xlfn.ANCHORARRAY($C$3),T_CALC[[#This Row],[DAY]]+1,2))),NA())</f>
        <v>22062679</v>
      </c>
      <c r="R438" s="4" vm="2171">
        <f ca="1">IFERROR(IF(I_SRC="Open",T_CALC[[#This Row],[Open]],IF(I_SRC="High",T_CALC[[#This Row],[High]],IF(I_SRC="low",T_CALC[[#This Row],[Low]],IF(I_SRC="Volume",T_CALC[[#This Row],[VOLUME]],T_CALC[[#This Row],[Close]])))),"")</f>
        <v>85.35</v>
      </c>
      <c r="S438" s="4" cm="1">
        <f t="array" aca="1" ref="S438" ca="1">IF(T_CALC[[#This Row],[DAY]]="","",IF(T_CALC[[#This Row],[DAY]]&gt;=I_MA_PER,
ROUND(SUMPRODUCT(OFFSET($Y$4,0,0,I_MA_PER),OFFSET(T_CALC[[#This Row],[Value]],-(I_MA_PER-1),0,I_MA_PER))/C_DEN,2),NA()))</f>
        <v>83</v>
      </c>
      <c r="T438" s="4" t="str">
        <f ca="1">IF(T_CALC[[#This Row],[DAY]]="","",IF(T_CALC[[#This Row],[DAY]]&gt;=I_MA_PER,IF(AND(T_CALC[[#This Row],[Value]]&gt;T_CALC[[#This Row],[WMA]],R437&lt;=S437),"Buy",IF(AND(T_CALC[[#This Row],[Value]]&lt;T_CALC[[#This Row],[WMA]],R437&gt;=S437),"Sell","")),NA()))</f>
        <v/>
      </c>
      <c r="U438" s="4">
        <f ca="1">IFERROR(IF(T_CALC[[#This Row],[Signal]]="Buy",T_CALC[[#This Row],[Value]],-10000),-10000)</f>
        <v>-10000</v>
      </c>
      <c r="V438" s="4">
        <f ca="1">IFERROR(IF(T_CALC[[#This Row],[Signal]]="Sell",T_CALC[[#This Row],[Value]],-10000),-10000)</f>
        <v>-10000</v>
      </c>
    </row>
    <row r="439" spans="3:22" x14ac:dyDescent="0.2">
      <c r="C439" vm="2172">
        <f ca="1"/>
        <v>43083</v>
      </c>
      <c r="D439" vm="2173">
        <f ca="1"/>
        <v>19305961</v>
      </c>
      <c r="E439" vm="2174">
        <f ca="1"/>
        <v>85.43</v>
      </c>
      <c r="F439" vm="2175">
        <f ca="1"/>
        <v>85.873900000000006</v>
      </c>
      <c r="G439" vm="2176">
        <f ca="1"/>
        <v>84.53</v>
      </c>
      <c r="H439" vm="2177">
        <f ca="1"/>
        <v>84.69</v>
      </c>
      <c r="K439" s="4">
        <f ca="1">IF(ROW(T_CALC[[#This Row],[DAY]])-ROW(T_CALC[[#Headers],[DAY]])&gt;C_N_TRADING_DAYS,"",ROW(T_CALC[[#This Row],[DAY]])-ROW(T_CALC[[#Headers],[DAY]]))</f>
        <v>436</v>
      </c>
      <c r="L439" s="2" cm="1" vm="2172">
        <f t="array" aca="1" ref="L439" ca="1">IFERROR(IF(T_CALC[[#This Row],[DAY]]="","",IF(AND(T_CALC[[#This Row],[DAY]]=C_N_TRADING_DAYS,$L$1&gt;C_MAX_HIST_DT),$L$1,INDEX(_xlfn.ANCHORARRAY($C$3),T_CALC[[#This Row],[DAY]]+1,1))),NA())</f>
        <v>43083</v>
      </c>
      <c r="M439" s="4" cm="1" vm="2174">
        <f t="array" aca="1" ref="M439" ca="1">IFERROR(IF(T_CALC[[#This Row],[DAY]]="","",IF(AND(T_CALC[[#This Row],[DAY]]=C_N_TRADING_DAYS,$L$1&gt;C_MAX_HIST_DT),$M$1,INDEX(_xlfn.ANCHORARRAY($C$3),T_CALC[[#This Row],[DAY]]+1,3))),NA())</f>
        <v>85.43</v>
      </c>
      <c r="N439" s="4" cm="1" vm="2175">
        <f t="array" aca="1" ref="N439" ca="1">IFERROR(IF(T_CALC[[#This Row],[DAY]]="","",IF(AND(T_CALC[[#This Row],[DAY]]=C_N_TRADING_DAYS,$L$1&gt;C_MAX_HIST_DT),$N$1,INDEX(_xlfn.ANCHORARRAY($C$3),T_CALC[[#This Row],[DAY]]+1,4))),NA())</f>
        <v>85.873900000000006</v>
      </c>
      <c r="O439" s="4" cm="1" vm="2176">
        <f t="array" aca="1" ref="O439" ca="1">IFERROR(IF(T_CALC[[#This Row],[DAY]]="","",IF(AND(T_CALC[[#This Row],[DAY]]=C_N_TRADING_DAYS,$L$1&gt;C_MAX_HIST_DT),$O$1,INDEX(_xlfn.ANCHORARRAY($C$3),T_CALC[[#This Row],[DAY]]+1,5))),NA())</f>
        <v>84.53</v>
      </c>
      <c r="P439" s="4" cm="1" vm="2177">
        <f t="array" aca="1" ref="P439" ca="1">IFERROR(IF(T_CALC[[#This Row],[DAY]]="","",IF(AND(T_CALC[[#This Row],[DAY]]=C_N_TRADING_DAYS,$L$1&gt;C_MAX_HIST_DT),$P$1,INDEX(_xlfn.ANCHORARRAY($C$3),T_CALC[[#This Row],[DAY]]+1,6))),NA())</f>
        <v>84.69</v>
      </c>
      <c r="Q439" s="4" cm="1" vm="2173">
        <f t="array" aca="1" ref="Q439" ca="1">IFERROR(IF(T_CALC[[#This Row],[DAY]]="","",IF(AND(T_CALC[[#This Row],[DAY]]=C_N_TRADING_DAYS,$L$1&gt;C_MAX_HIST_DT),$Q$1,INDEX(_xlfn.ANCHORARRAY($C$3),T_CALC[[#This Row],[DAY]]+1,2))),NA())</f>
        <v>19305961</v>
      </c>
      <c r="R439" s="4" vm="2177">
        <f ca="1">IFERROR(IF(I_SRC="Open",T_CALC[[#This Row],[Open]],IF(I_SRC="High",T_CALC[[#This Row],[High]],IF(I_SRC="low",T_CALC[[#This Row],[Low]],IF(I_SRC="Volume",T_CALC[[#This Row],[VOLUME]],T_CALC[[#This Row],[Close]])))),"")</f>
        <v>84.69</v>
      </c>
      <c r="S439" s="4" cm="1">
        <f t="array" aca="1" ref="S439" ca="1">IF(T_CALC[[#This Row],[DAY]]="","",IF(T_CALC[[#This Row],[DAY]]&gt;=I_MA_PER,
ROUND(SUMPRODUCT(OFFSET($Y$4,0,0,I_MA_PER),OFFSET(T_CALC[[#This Row],[Value]],-(I_MA_PER-1),0,I_MA_PER))/C_DEN,2),NA()))</f>
        <v>83.12</v>
      </c>
      <c r="T439" s="4" t="str">
        <f ca="1">IF(T_CALC[[#This Row],[DAY]]="","",IF(T_CALC[[#This Row],[DAY]]&gt;=I_MA_PER,IF(AND(T_CALC[[#This Row],[Value]]&gt;T_CALC[[#This Row],[WMA]],R438&lt;=S438),"Buy",IF(AND(T_CALC[[#This Row],[Value]]&lt;T_CALC[[#This Row],[WMA]],R438&gt;=S438),"Sell","")),NA()))</f>
        <v/>
      </c>
      <c r="U439" s="4">
        <f ca="1">IFERROR(IF(T_CALC[[#This Row],[Signal]]="Buy",T_CALC[[#This Row],[Value]],-10000),-10000)</f>
        <v>-10000</v>
      </c>
      <c r="V439" s="4">
        <f ca="1">IFERROR(IF(T_CALC[[#This Row],[Signal]]="Sell",T_CALC[[#This Row],[Value]],-10000),-10000)</f>
        <v>-10000</v>
      </c>
    </row>
    <row r="440" spans="3:22" x14ac:dyDescent="0.2">
      <c r="C440" vm="2178">
        <f ca="1"/>
        <v>43084</v>
      </c>
      <c r="D440" vm="2179">
        <f ca="1"/>
        <v>53936687</v>
      </c>
      <c r="E440" vm="2180">
        <f ca="1"/>
        <v>85.26</v>
      </c>
      <c r="F440" vm="2181">
        <f ca="1"/>
        <v>87.09</v>
      </c>
      <c r="G440" vm="2107">
        <f ca="1"/>
        <v>84.88</v>
      </c>
      <c r="H440" vm="2182">
        <f ca="1"/>
        <v>86.85</v>
      </c>
      <c r="K440" s="4">
        <f ca="1">IF(ROW(T_CALC[[#This Row],[DAY]])-ROW(T_CALC[[#Headers],[DAY]])&gt;C_N_TRADING_DAYS,"",ROW(T_CALC[[#This Row],[DAY]])-ROW(T_CALC[[#Headers],[DAY]]))</f>
        <v>437</v>
      </c>
      <c r="L440" s="2" cm="1" vm="2178">
        <f t="array" aca="1" ref="L440" ca="1">IFERROR(IF(T_CALC[[#This Row],[DAY]]="","",IF(AND(T_CALC[[#This Row],[DAY]]=C_N_TRADING_DAYS,$L$1&gt;C_MAX_HIST_DT),$L$1,INDEX(_xlfn.ANCHORARRAY($C$3),T_CALC[[#This Row],[DAY]]+1,1))),NA())</f>
        <v>43084</v>
      </c>
      <c r="M440" s="4" cm="1" vm="2180">
        <f t="array" aca="1" ref="M440" ca="1">IFERROR(IF(T_CALC[[#This Row],[DAY]]="","",IF(AND(T_CALC[[#This Row],[DAY]]=C_N_TRADING_DAYS,$L$1&gt;C_MAX_HIST_DT),$M$1,INDEX(_xlfn.ANCHORARRAY($C$3),T_CALC[[#This Row],[DAY]]+1,3))),NA())</f>
        <v>85.26</v>
      </c>
      <c r="N440" s="4" cm="1" vm="2181">
        <f t="array" aca="1" ref="N440" ca="1">IFERROR(IF(T_CALC[[#This Row],[DAY]]="","",IF(AND(T_CALC[[#This Row],[DAY]]=C_N_TRADING_DAYS,$L$1&gt;C_MAX_HIST_DT),$N$1,INDEX(_xlfn.ANCHORARRAY($C$3),T_CALC[[#This Row],[DAY]]+1,4))),NA())</f>
        <v>87.09</v>
      </c>
      <c r="O440" s="4" cm="1" vm="2107">
        <f t="array" aca="1" ref="O440" ca="1">IFERROR(IF(T_CALC[[#This Row],[DAY]]="","",IF(AND(T_CALC[[#This Row],[DAY]]=C_N_TRADING_DAYS,$L$1&gt;C_MAX_HIST_DT),$O$1,INDEX(_xlfn.ANCHORARRAY($C$3),T_CALC[[#This Row],[DAY]]+1,5))),NA())</f>
        <v>84.88</v>
      </c>
      <c r="P440" s="4" cm="1" vm="2182">
        <f t="array" aca="1" ref="P440" ca="1">IFERROR(IF(T_CALC[[#This Row],[DAY]]="","",IF(AND(T_CALC[[#This Row],[DAY]]=C_N_TRADING_DAYS,$L$1&gt;C_MAX_HIST_DT),$P$1,INDEX(_xlfn.ANCHORARRAY($C$3),T_CALC[[#This Row],[DAY]]+1,6))),NA())</f>
        <v>86.85</v>
      </c>
      <c r="Q440" s="4" cm="1" vm="2179">
        <f t="array" aca="1" ref="Q440" ca="1">IFERROR(IF(T_CALC[[#This Row],[DAY]]="","",IF(AND(T_CALC[[#This Row],[DAY]]=C_N_TRADING_DAYS,$L$1&gt;C_MAX_HIST_DT),$Q$1,INDEX(_xlfn.ANCHORARRAY($C$3),T_CALC[[#This Row],[DAY]]+1,2))),NA())</f>
        <v>53936687</v>
      </c>
      <c r="R440" s="4" vm="2182">
        <f ca="1">IFERROR(IF(I_SRC="Open",T_CALC[[#This Row],[Open]],IF(I_SRC="High",T_CALC[[#This Row],[High]],IF(I_SRC="low",T_CALC[[#This Row],[Low]],IF(I_SRC="Volume",T_CALC[[#This Row],[VOLUME]],T_CALC[[#This Row],[Close]])))),"")</f>
        <v>86.85</v>
      </c>
      <c r="S440" s="4" cm="1">
        <f t="array" aca="1" ref="S440" ca="1">IF(T_CALC[[#This Row],[DAY]]="","",IF(T_CALC[[#This Row],[DAY]]&gt;=I_MA_PER,
ROUND(SUMPRODUCT(OFFSET($Y$4,0,0,I_MA_PER),OFFSET(T_CALC[[#This Row],[Value]],-(I_MA_PER-1),0,I_MA_PER))/C_DEN,2),NA()))</f>
        <v>83.32</v>
      </c>
      <c r="T440" s="4" t="str">
        <f ca="1">IF(T_CALC[[#This Row],[DAY]]="","",IF(T_CALC[[#This Row],[DAY]]&gt;=I_MA_PER,IF(AND(T_CALC[[#This Row],[Value]]&gt;T_CALC[[#This Row],[WMA]],R439&lt;=S439),"Buy",IF(AND(T_CALC[[#This Row],[Value]]&lt;T_CALC[[#This Row],[WMA]],R439&gt;=S439),"Sell","")),NA()))</f>
        <v/>
      </c>
      <c r="U440" s="4">
        <f ca="1">IFERROR(IF(T_CALC[[#This Row],[Signal]]="Buy",T_CALC[[#This Row],[Value]],-10000),-10000)</f>
        <v>-10000</v>
      </c>
      <c r="V440" s="4">
        <f ca="1">IFERROR(IF(T_CALC[[#This Row],[Signal]]="Sell",T_CALC[[#This Row],[Value]],-10000),-10000)</f>
        <v>-10000</v>
      </c>
    </row>
    <row r="441" spans="3:22" x14ac:dyDescent="0.2">
      <c r="C441" vm="2183">
        <f ca="1"/>
        <v>43087</v>
      </c>
      <c r="D441" vm="2184">
        <f ca="1"/>
        <v>22283752</v>
      </c>
      <c r="E441" vm="2185">
        <f ca="1"/>
        <v>87.12</v>
      </c>
      <c r="F441" vm="2186">
        <f ca="1"/>
        <v>87.499899999999997</v>
      </c>
      <c r="G441" vm="2187">
        <f ca="1"/>
        <v>86.23</v>
      </c>
      <c r="H441" vm="2188">
        <f ca="1"/>
        <v>86.38</v>
      </c>
      <c r="K441" s="4">
        <f ca="1">IF(ROW(T_CALC[[#This Row],[DAY]])-ROW(T_CALC[[#Headers],[DAY]])&gt;C_N_TRADING_DAYS,"",ROW(T_CALC[[#This Row],[DAY]])-ROW(T_CALC[[#Headers],[DAY]]))</f>
        <v>438</v>
      </c>
      <c r="L441" s="2" cm="1" vm="2183">
        <f t="array" aca="1" ref="L441" ca="1">IFERROR(IF(T_CALC[[#This Row],[DAY]]="","",IF(AND(T_CALC[[#This Row],[DAY]]=C_N_TRADING_DAYS,$L$1&gt;C_MAX_HIST_DT),$L$1,INDEX(_xlfn.ANCHORARRAY($C$3),T_CALC[[#This Row],[DAY]]+1,1))),NA())</f>
        <v>43087</v>
      </c>
      <c r="M441" s="4" cm="1" vm="2185">
        <f t="array" aca="1" ref="M441" ca="1">IFERROR(IF(T_CALC[[#This Row],[DAY]]="","",IF(AND(T_CALC[[#This Row],[DAY]]=C_N_TRADING_DAYS,$L$1&gt;C_MAX_HIST_DT),$M$1,INDEX(_xlfn.ANCHORARRAY($C$3),T_CALC[[#This Row],[DAY]]+1,3))),NA())</f>
        <v>87.12</v>
      </c>
      <c r="N441" s="4" cm="1" vm="2186">
        <f t="array" aca="1" ref="N441" ca="1">IFERROR(IF(T_CALC[[#This Row],[DAY]]="","",IF(AND(T_CALC[[#This Row],[DAY]]=C_N_TRADING_DAYS,$L$1&gt;C_MAX_HIST_DT),$N$1,INDEX(_xlfn.ANCHORARRAY($C$3),T_CALC[[#This Row],[DAY]]+1,4))),NA())</f>
        <v>87.499899999999997</v>
      </c>
      <c r="O441" s="4" cm="1" vm="2187">
        <f t="array" aca="1" ref="O441" ca="1">IFERROR(IF(T_CALC[[#This Row],[DAY]]="","",IF(AND(T_CALC[[#This Row],[DAY]]=C_N_TRADING_DAYS,$L$1&gt;C_MAX_HIST_DT),$O$1,INDEX(_xlfn.ANCHORARRAY($C$3),T_CALC[[#This Row],[DAY]]+1,5))),NA())</f>
        <v>86.23</v>
      </c>
      <c r="P441" s="4" cm="1" vm="2188">
        <f t="array" aca="1" ref="P441" ca="1">IFERROR(IF(T_CALC[[#This Row],[DAY]]="","",IF(AND(T_CALC[[#This Row],[DAY]]=C_N_TRADING_DAYS,$L$1&gt;C_MAX_HIST_DT),$P$1,INDEX(_xlfn.ANCHORARRAY($C$3),T_CALC[[#This Row],[DAY]]+1,6))),NA())</f>
        <v>86.38</v>
      </c>
      <c r="Q441" s="4" cm="1" vm="2184">
        <f t="array" aca="1" ref="Q441" ca="1">IFERROR(IF(T_CALC[[#This Row],[DAY]]="","",IF(AND(T_CALC[[#This Row],[DAY]]=C_N_TRADING_DAYS,$L$1&gt;C_MAX_HIST_DT),$Q$1,INDEX(_xlfn.ANCHORARRAY($C$3),T_CALC[[#This Row],[DAY]]+1,2))),NA())</f>
        <v>22283752</v>
      </c>
      <c r="R441" s="4" vm="2188">
        <f ca="1">IFERROR(IF(I_SRC="Open",T_CALC[[#This Row],[Open]],IF(I_SRC="High",T_CALC[[#This Row],[High]],IF(I_SRC="low",T_CALC[[#This Row],[Low]],IF(I_SRC="Volume",T_CALC[[#This Row],[VOLUME]],T_CALC[[#This Row],[Close]])))),"")</f>
        <v>86.38</v>
      </c>
      <c r="S441" s="4" cm="1">
        <f t="array" aca="1" ref="S441" ca="1">IF(T_CALC[[#This Row],[DAY]]="","",IF(T_CALC[[#This Row],[DAY]]&gt;=I_MA_PER,
ROUND(SUMPRODUCT(OFFSET($Y$4,0,0,I_MA_PER),OFFSET(T_CALC[[#This Row],[Value]],-(I_MA_PER-1),0,I_MA_PER))/C_DEN,2),NA()))</f>
        <v>83.5</v>
      </c>
      <c r="T441" s="4" t="str">
        <f ca="1">IF(T_CALC[[#This Row],[DAY]]="","",IF(T_CALC[[#This Row],[DAY]]&gt;=I_MA_PER,IF(AND(T_CALC[[#This Row],[Value]]&gt;T_CALC[[#This Row],[WMA]],R440&lt;=S440),"Buy",IF(AND(T_CALC[[#This Row],[Value]]&lt;T_CALC[[#This Row],[WMA]],R440&gt;=S440),"Sell","")),NA()))</f>
        <v/>
      </c>
      <c r="U441" s="4">
        <f ca="1">IFERROR(IF(T_CALC[[#This Row],[Signal]]="Buy",T_CALC[[#This Row],[Value]],-10000),-10000)</f>
        <v>-10000</v>
      </c>
      <c r="V441" s="4">
        <f ca="1">IFERROR(IF(T_CALC[[#This Row],[Signal]]="Sell",T_CALC[[#This Row],[Value]],-10000),-10000)</f>
        <v>-10000</v>
      </c>
    </row>
    <row r="442" spans="3:22" x14ac:dyDescent="0.2">
      <c r="C442" vm="2189">
        <f ca="1"/>
        <v>43088</v>
      </c>
      <c r="D442" vm="2190">
        <f ca="1"/>
        <v>23524787</v>
      </c>
      <c r="E442" vm="2191">
        <f ca="1"/>
        <v>86.35</v>
      </c>
      <c r="F442" vm="2191">
        <f ca="1"/>
        <v>86.35</v>
      </c>
      <c r="G442" vm="2192">
        <f ca="1"/>
        <v>85.27</v>
      </c>
      <c r="H442" vm="2193">
        <f ca="1"/>
        <v>85.83</v>
      </c>
      <c r="K442" s="4">
        <f ca="1">IF(ROW(T_CALC[[#This Row],[DAY]])-ROW(T_CALC[[#Headers],[DAY]])&gt;C_N_TRADING_DAYS,"",ROW(T_CALC[[#This Row],[DAY]])-ROW(T_CALC[[#Headers],[DAY]]))</f>
        <v>439</v>
      </c>
      <c r="L442" s="2" cm="1" vm="2189">
        <f t="array" aca="1" ref="L442" ca="1">IFERROR(IF(T_CALC[[#This Row],[DAY]]="","",IF(AND(T_CALC[[#This Row],[DAY]]=C_N_TRADING_DAYS,$L$1&gt;C_MAX_HIST_DT),$L$1,INDEX(_xlfn.ANCHORARRAY($C$3),T_CALC[[#This Row],[DAY]]+1,1))),NA())</f>
        <v>43088</v>
      </c>
      <c r="M442" s="4" cm="1" vm="2191">
        <f t="array" aca="1" ref="M442" ca="1">IFERROR(IF(T_CALC[[#This Row],[DAY]]="","",IF(AND(T_CALC[[#This Row],[DAY]]=C_N_TRADING_DAYS,$L$1&gt;C_MAX_HIST_DT),$M$1,INDEX(_xlfn.ANCHORARRAY($C$3),T_CALC[[#This Row],[DAY]]+1,3))),NA())</f>
        <v>86.35</v>
      </c>
      <c r="N442" s="4" cm="1" vm="2191">
        <f t="array" aca="1" ref="N442" ca="1">IFERROR(IF(T_CALC[[#This Row],[DAY]]="","",IF(AND(T_CALC[[#This Row],[DAY]]=C_N_TRADING_DAYS,$L$1&gt;C_MAX_HIST_DT),$N$1,INDEX(_xlfn.ANCHORARRAY($C$3),T_CALC[[#This Row],[DAY]]+1,4))),NA())</f>
        <v>86.35</v>
      </c>
      <c r="O442" s="4" cm="1" vm="2192">
        <f t="array" aca="1" ref="O442" ca="1">IFERROR(IF(T_CALC[[#This Row],[DAY]]="","",IF(AND(T_CALC[[#This Row],[DAY]]=C_N_TRADING_DAYS,$L$1&gt;C_MAX_HIST_DT),$O$1,INDEX(_xlfn.ANCHORARRAY($C$3),T_CALC[[#This Row],[DAY]]+1,5))),NA())</f>
        <v>85.27</v>
      </c>
      <c r="P442" s="4" cm="1" vm="2193">
        <f t="array" aca="1" ref="P442" ca="1">IFERROR(IF(T_CALC[[#This Row],[DAY]]="","",IF(AND(T_CALC[[#This Row],[DAY]]=C_N_TRADING_DAYS,$L$1&gt;C_MAX_HIST_DT),$P$1,INDEX(_xlfn.ANCHORARRAY($C$3),T_CALC[[#This Row],[DAY]]+1,6))),NA())</f>
        <v>85.83</v>
      </c>
      <c r="Q442" s="4" cm="1" vm="2190">
        <f t="array" aca="1" ref="Q442" ca="1">IFERROR(IF(T_CALC[[#This Row],[DAY]]="","",IF(AND(T_CALC[[#This Row],[DAY]]=C_N_TRADING_DAYS,$L$1&gt;C_MAX_HIST_DT),$Q$1,INDEX(_xlfn.ANCHORARRAY($C$3),T_CALC[[#This Row],[DAY]]+1,2))),NA())</f>
        <v>23524787</v>
      </c>
      <c r="R442" s="4" vm="2193">
        <f ca="1">IFERROR(IF(I_SRC="Open",T_CALC[[#This Row],[Open]],IF(I_SRC="High",T_CALC[[#This Row],[High]],IF(I_SRC="low",T_CALC[[#This Row],[Low]],IF(I_SRC="Volume",T_CALC[[#This Row],[VOLUME]],T_CALC[[#This Row],[Close]])))),"")</f>
        <v>85.83</v>
      </c>
      <c r="S442" s="4" cm="1">
        <f t="array" aca="1" ref="S442" ca="1">IF(T_CALC[[#This Row],[DAY]]="","",IF(T_CALC[[#This Row],[DAY]]&gt;=I_MA_PER,
ROUND(SUMPRODUCT(OFFSET($Y$4,0,0,I_MA_PER),OFFSET(T_CALC[[#This Row],[Value]],-(I_MA_PER-1),0,I_MA_PER))/C_DEN,2),NA()))</f>
        <v>83.64</v>
      </c>
      <c r="T442" s="4" t="str">
        <f ca="1">IF(T_CALC[[#This Row],[DAY]]="","",IF(T_CALC[[#This Row],[DAY]]&gt;=I_MA_PER,IF(AND(T_CALC[[#This Row],[Value]]&gt;T_CALC[[#This Row],[WMA]],R441&lt;=S441),"Buy",IF(AND(T_CALC[[#This Row],[Value]]&lt;T_CALC[[#This Row],[WMA]],R441&gt;=S441),"Sell","")),NA()))</f>
        <v/>
      </c>
      <c r="U442" s="4">
        <f ca="1">IFERROR(IF(T_CALC[[#This Row],[Signal]]="Buy",T_CALC[[#This Row],[Value]],-10000),-10000)</f>
        <v>-10000</v>
      </c>
      <c r="V442" s="4">
        <f ca="1">IFERROR(IF(T_CALC[[#This Row],[Signal]]="Sell",T_CALC[[#This Row],[Value]],-10000),-10000)</f>
        <v>-10000</v>
      </c>
    </row>
    <row r="443" spans="3:22" x14ac:dyDescent="0.2">
      <c r="C443" vm="2194">
        <f ca="1"/>
        <v>43089</v>
      </c>
      <c r="D443" vm="2195">
        <f ca="1"/>
        <v>23674931</v>
      </c>
      <c r="E443" vm="1993">
        <f ca="1"/>
        <v>86.2</v>
      </c>
      <c r="F443" vm="2196">
        <f ca="1"/>
        <v>86.3</v>
      </c>
      <c r="G443" vm="2110">
        <f ca="1"/>
        <v>84.71</v>
      </c>
      <c r="H443" vm="2197">
        <f ca="1"/>
        <v>85.52</v>
      </c>
      <c r="K443" s="4">
        <f ca="1">IF(ROW(T_CALC[[#This Row],[DAY]])-ROW(T_CALC[[#Headers],[DAY]])&gt;C_N_TRADING_DAYS,"",ROW(T_CALC[[#This Row],[DAY]])-ROW(T_CALC[[#Headers],[DAY]]))</f>
        <v>440</v>
      </c>
      <c r="L443" s="2" cm="1" vm="2194">
        <f t="array" aca="1" ref="L443" ca="1">IFERROR(IF(T_CALC[[#This Row],[DAY]]="","",IF(AND(T_CALC[[#This Row],[DAY]]=C_N_TRADING_DAYS,$L$1&gt;C_MAX_HIST_DT),$L$1,INDEX(_xlfn.ANCHORARRAY($C$3),T_CALC[[#This Row],[DAY]]+1,1))),NA())</f>
        <v>43089</v>
      </c>
      <c r="M443" s="4" cm="1" vm="1993">
        <f t="array" aca="1" ref="M443" ca="1">IFERROR(IF(T_CALC[[#This Row],[DAY]]="","",IF(AND(T_CALC[[#This Row],[DAY]]=C_N_TRADING_DAYS,$L$1&gt;C_MAX_HIST_DT),$M$1,INDEX(_xlfn.ANCHORARRAY($C$3),T_CALC[[#This Row],[DAY]]+1,3))),NA())</f>
        <v>86.2</v>
      </c>
      <c r="N443" s="4" cm="1" vm="2196">
        <f t="array" aca="1" ref="N443" ca="1">IFERROR(IF(T_CALC[[#This Row],[DAY]]="","",IF(AND(T_CALC[[#This Row],[DAY]]=C_N_TRADING_DAYS,$L$1&gt;C_MAX_HIST_DT),$N$1,INDEX(_xlfn.ANCHORARRAY($C$3),T_CALC[[#This Row],[DAY]]+1,4))),NA())</f>
        <v>86.3</v>
      </c>
      <c r="O443" s="4" cm="1" vm="2110">
        <f t="array" aca="1" ref="O443" ca="1">IFERROR(IF(T_CALC[[#This Row],[DAY]]="","",IF(AND(T_CALC[[#This Row],[DAY]]=C_N_TRADING_DAYS,$L$1&gt;C_MAX_HIST_DT),$O$1,INDEX(_xlfn.ANCHORARRAY($C$3),T_CALC[[#This Row],[DAY]]+1,5))),NA())</f>
        <v>84.71</v>
      </c>
      <c r="P443" s="4" cm="1" vm="2197">
        <f t="array" aca="1" ref="P443" ca="1">IFERROR(IF(T_CALC[[#This Row],[DAY]]="","",IF(AND(T_CALC[[#This Row],[DAY]]=C_N_TRADING_DAYS,$L$1&gt;C_MAX_HIST_DT),$P$1,INDEX(_xlfn.ANCHORARRAY($C$3),T_CALC[[#This Row],[DAY]]+1,6))),NA())</f>
        <v>85.52</v>
      </c>
      <c r="Q443" s="4" cm="1" vm="2195">
        <f t="array" aca="1" ref="Q443" ca="1">IFERROR(IF(T_CALC[[#This Row],[DAY]]="","",IF(AND(T_CALC[[#This Row],[DAY]]=C_N_TRADING_DAYS,$L$1&gt;C_MAX_HIST_DT),$Q$1,INDEX(_xlfn.ANCHORARRAY($C$3),T_CALC[[#This Row],[DAY]]+1,2))),NA())</f>
        <v>23674931</v>
      </c>
      <c r="R443" s="4" vm="2197">
        <f ca="1">IFERROR(IF(I_SRC="Open",T_CALC[[#This Row],[Open]],IF(I_SRC="High",T_CALC[[#This Row],[High]],IF(I_SRC="low",T_CALC[[#This Row],[Low]],IF(I_SRC="Volume",T_CALC[[#This Row],[VOLUME]],T_CALC[[#This Row],[Close]])))),"")</f>
        <v>85.52</v>
      </c>
      <c r="S443" s="4" cm="1">
        <f t="array" aca="1" ref="S443" ca="1">IF(T_CALC[[#This Row],[DAY]]="","",IF(T_CALC[[#This Row],[DAY]]&gt;=I_MA_PER,
ROUND(SUMPRODUCT(OFFSET($Y$4,0,0,I_MA_PER),OFFSET(T_CALC[[#This Row],[Value]],-(I_MA_PER-1),0,I_MA_PER))/C_DEN,2),NA()))</f>
        <v>83.77</v>
      </c>
      <c r="T443" s="4" t="str">
        <f ca="1">IF(T_CALC[[#This Row],[DAY]]="","",IF(T_CALC[[#This Row],[DAY]]&gt;=I_MA_PER,IF(AND(T_CALC[[#This Row],[Value]]&gt;T_CALC[[#This Row],[WMA]],R442&lt;=S442),"Buy",IF(AND(T_CALC[[#This Row],[Value]]&lt;T_CALC[[#This Row],[WMA]],R442&gt;=S442),"Sell","")),NA()))</f>
        <v/>
      </c>
      <c r="U443" s="4">
        <f ca="1">IFERROR(IF(T_CALC[[#This Row],[Signal]]="Buy",T_CALC[[#This Row],[Value]],-10000),-10000)</f>
        <v>-10000</v>
      </c>
      <c r="V443" s="4">
        <f ca="1">IFERROR(IF(T_CALC[[#This Row],[Signal]]="Sell",T_CALC[[#This Row],[Value]],-10000),-10000)</f>
        <v>-10000</v>
      </c>
    </row>
    <row r="444" spans="3:22" x14ac:dyDescent="0.2">
      <c r="C444" vm="2198">
        <f ca="1"/>
        <v>43090</v>
      </c>
      <c r="D444" vm="2199">
        <f ca="1"/>
        <v>17990745</v>
      </c>
      <c r="E444" vm="2163">
        <f ca="1"/>
        <v>86.05</v>
      </c>
      <c r="F444" vm="2200">
        <f ca="1"/>
        <v>86.1</v>
      </c>
      <c r="G444" vm="2201">
        <f ca="1"/>
        <v>85.4</v>
      </c>
      <c r="H444" vm="2202">
        <f ca="1"/>
        <v>85.5</v>
      </c>
      <c r="K444" s="4">
        <f ca="1">IF(ROW(T_CALC[[#This Row],[DAY]])-ROW(T_CALC[[#Headers],[DAY]])&gt;C_N_TRADING_DAYS,"",ROW(T_CALC[[#This Row],[DAY]])-ROW(T_CALC[[#Headers],[DAY]]))</f>
        <v>441</v>
      </c>
      <c r="L444" s="2" cm="1" vm="2198">
        <f t="array" aca="1" ref="L444" ca="1">IFERROR(IF(T_CALC[[#This Row],[DAY]]="","",IF(AND(T_CALC[[#This Row],[DAY]]=C_N_TRADING_DAYS,$L$1&gt;C_MAX_HIST_DT),$L$1,INDEX(_xlfn.ANCHORARRAY($C$3),T_CALC[[#This Row],[DAY]]+1,1))),NA())</f>
        <v>43090</v>
      </c>
      <c r="M444" s="4" cm="1" vm="2163">
        <f t="array" aca="1" ref="M444" ca="1">IFERROR(IF(T_CALC[[#This Row],[DAY]]="","",IF(AND(T_CALC[[#This Row],[DAY]]=C_N_TRADING_DAYS,$L$1&gt;C_MAX_HIST_DT),$M$1,INDEX(_xlfn.ANCHORARRAY($C$3),T_CALC[[#This Row],[DAY]]+1,3))),NA())</f>
        <v>86.05</v>
      </c>
      <c r="N444" s="4" cm="1" vm="2200">
        <f t="array" aca="1" ref="N444" ca="1">IFERROR(IF(T_CALC[[#This Row],[DAY]]="","",IF(AND(T_CALC[[#This Row],[DAY]]=C_N_TRADING_DAYS,$L$1&gt;C_MAX_HIST_DT),$N$1,INDEX(_xlfn.ANCHORARRAY($C$3),T_CALC[[#This Row],[DAY]]+1,4))),NA())</f>
        <v>86.1</v>
      </c>
      <c r="O444" s="4" cm="1" vm="2201">
        <f t="array" aca="1" ref="O444" ca="1">IFERROR(IF(T_CALC[[#This Row],[DAY]]="","",IF(AND(T_CALC[[#This Row],[DAY]]=C_N_TRADING_DAYS,$L$1&gt;C_MAX_HIST_DT),$O$1,INDEX(_xlfn.ANCHORARRAY($C$3),T_CALC[[#This Row],[DAY]]+1,5))),NA())</f>
        <v>85.4</v>
      </c>
      <c r="P444" s="4" cm="1" vm="2202">
        <f t="array" aca="1" ref="P444" ca="1">IFERROR(IF(T_CALC[[#This Row],[DAY]]="","",IF(AND(T_CALC[[#This Row],[DAY]]=C_N_TRADING_DAYS,$L$1&gt;C_MAX_HIST_DT),$P$1,INDEX(_xlfn.ANCHORARRAY($C$3),T_CALC[[#This Row],[DAY]]+1,6))),NA())</f>
        <v>85.5</v>
      </c>
      <c r="Q444" s="4" cm="1" vm="2199">
        <f t="array" aca="1" ref="Q444" ca="1">IFERROR(IF(T_CALC[[#This Row],[DAY]]="","",IF(AND(T_CALC[[#This Row],[DAY]]=C_N_TRADING_DAYS,$L$1&gt;C_MAX_HIST_DT),$Q$1,INDEX(_xlfn.ANCHORARRAY($C$3),T_CALC[[#This Row],[DAY]]+1,2))),NA())</f>
        <v>17990745</v>
      </c>
      <c r="R444" s="4" vm="2202">
        <f ca="1">IFERROR(IF(I_SRC="Open",T_CALC[[#This Row],[Open]],IF(I_SRC="High",T_CALC[[#This Row],[High]],IF(I_SRC="low",T_CALC[[#This Row],[Low]],IF(I_SRC="Volume",T_CALC[[#This Row],[VOLUME]],T_CALC[[#This Row],[Close]])))),"")</f>
        <v>85.5</v>
      </c>
      <c r="S444" s="4" cm="1">
        <f t="array" aca="1" ref="S444" ca="1">IF(T_CALC[[#This Row],[DAY]]="","",IF(T_CALC[[#This Row],[DAY]]&gt;=I_MA_PER,
ROUND(SUMPRODUCT(OFFSET($Y$4,0,0,I_MA_PER),OFFSET(T_CALC[[#This Row],[Value]],-(I_MA_PER-1),0,I_MA_PER))/C_DEN,2),NA()))</f>
        <v>83.88</v>
      </c>
      <c r="T444" s="4" t="str">
        <f ca="1">IF(T_CALC[[#This Row],[DAY]]="","",IF(T_CALC[[#This Row],[DAY]]&gt;=I_MA_PER,IF(AND(T_CALC[[#This Row],[Value]]&gt;T_CALC[[#This Row],[WMA]],R443&lt;=S443),"Buy",IF(AND(T_CALC[[#This Row],[Value]]&lt;T_CALC[[#This Row],[WMA]],R443&gt;=S443),"Sell","")),NA()))</f>
        <v/>
      </c>
      <c r="U444" s="4">
        <f ca="1">IFERROR(IF(T_CALC[[#This Row],[Signal]]="Buy",T_CALC[[#This Row],[Value]],-10000),-10000)</f>
        <v>-10000</v>
      </c>
      <c r="V444" s="4">
        <f ca="1">IFERROR(IF(T_CALC[[#This Row],[Signal]]="Sell",T_CALC[[#This Row],[Value]],-10000),-10000)</f>
        <v>-10000</v>
      </c>
    </row>
    <row r="445" spans="3:22" x14ac:dyDescent="0.2">
      <c r="C445" vm="2203">
        <f ca="1"/>
        <v>43091</v>
      </c>
      <c r="D445" vm="2204">
        <f ca="1"/>
        <v>14145841</v>
      </c>
      <c r="E445" vm="2201">
        <f ca="1"/>
        <v>85.4</v>
      </c>
      <c r="F445" vm="2205">
        <f ca="1"/>
        <v>85.63</v>
      </c>
      <c r="G445" vm="2206">
        <f ca="1"/>
        <v>84.92</v>
      </c>
      <c r="H445" vm="2207">
        <f ca="1"/>
        <v>85.51</v>
      </c>
      <c r="K445" s="4">
        <f ca="1">IF(ROW(T_CALC[[#This Row],[DAY]])-ROW(T_CALC[[#Headers],[DAY]])&gt;C_N_TRADING_DAYS,"",ROW(T_CALC[[#This Row],[DAY]])-ROW(T_CALC[[#Headers],[DAY]]))</f>
        <v>442</v>
      </c>
      <c r="L445" s="2" cm="1" vm="2203">
        <f t="array" aca="1" ref="L445" ca="1">IFERROR(IF(T_CALC[[#This Row],[DAY]]="","",IF(AND(T_CALC[[#This Row],[DAY]]=C_N_TRADING_DAYS,$L$1&gt;C_MAX_HIST_DT),$L$1,INDEX(_xlfn.ANCHORARRAY($C$3),T_CALC[[#This Row],[DAY]]+1,1))),NA())</f>
        <v>43091</v>
      </c>
      <c r="M445" s="4" cm="1" vm="2201">
        <f t="array" aca="1" ref="M445" ca="1">IFERROR(IF(T_CALC[[#This Row],[DAY]]="","",IF(AND(T_CALC[[#This Row],[DAY]]=C_N_TRADING_DAYS,$L$1&gt;C_MAX_HIST_DT),$M$1,INDEX(_xlfn.ANCHORARRAY($C$3),T_CALC[[#This Row],[DAY]]+1,3))),NA())</f>
        <v>85.4</v>
      </c>
      <c r="N445" s="4" cm="1" vm="2205">
        <f t="array" aca="1" ref="N445" ca="1">IFERROR(IF(T_CALC[[#This Row],[DAY]]="","",IF(AND(T_CALC[[#This Row],[DAY]]=C_N_TRADING_DAYS,$L$1&gt;C_MAX_HIST_DT),$N$1,INDEX(_xlfn.ANCHORARRAY($C$3),T_CALC[[#This Row],[DAY]]+1,4))),NA())</f>
        <v>85.63</v>
      </c>
      <c r="O445" s="4" cm="1" vm="2206">
        <f t="array" aca="1" ref="O445" ca="1">IFERROR(IF(T_CALC[[#This Row],[DAY]]="","",IF(AND(T_CALC[[#This Row],[DAY]]=C_N_TRADING_DAYS,$L$1&gt;C_MAX_HIST_DT),$O$1,INDEX(_xlfn.ANCHORARRAY($C$3),T_CALC[[#This Row],[DAY]]+1,5))),NA())</f>
        <v>84.92</v>
      </c>
      <c r="P445" s="4" cm="1" vm="2207">
        <f t="array" aca="1" ref="P445" ca="1">IFERROR(IF(T_CALC[[#This Row],[DAY]]="","",IF(AND(T_CALC[[#This Row],[DAY]]=C_N_TRADING_DAYS,$L$1&gt;C_MAX_HIST_DT),$P$1,INDEX(_xlfn.ANCHORARRAY($C$3),T_CALC[[#This Row],[DAY]]+1,6))),NA())</f>
        <v>85.51</v>
      </c>
      <c r="Q445" s="4" cm="1" vm="2204">
        <f t="array" aca="1" ref="Q445" ca="1">IFERROR(IF(T_CALC[[#This Row],[DAY]]="","",IF(AND(T_CALC[[#This Row],[DAY]]=C_N_TRADING_DAYS,$L$1&gt;C_MAX_HIST_DT),$Q$1,INDEX(_xlfn.ANCHORARRAY($C$3),T_CALC[[#This Row],[DAY]]+1,2))),NA())</f>
        <v>14145841</v>
      </c>
      <c r="R445" s="4" vm="2207">
        <f ca="1">IFERROR(IF(I_SRC="Open",T_CALC[[#This Row],[Open]],IF(I_SRC="High",T_CALC[[#This Row],[High]],IF(I_SRC="low",T_CALC[[#This Row],[Low]],IF(I_SRC="Volume",T_CALC[[#This Row],[VOLUME]],T_CALC[[#This Row],[Close]])))),"")</f>
        <v>85.51</v>
      </c>
      <c r="S445" s="4" cm="1">
        <f t="array" aca="1" ref="S445" ca="1">IF(T_CALC[[#This Row],[DAY]]="","",IF(T_CALC[[#This Row],[DAY]]&gt;=I_MA_PER,
ROUND(SUMPRODUCT(OFFSET($Y$4,0,0,I_MA_PER),OFFSET(T_CALC[[#This Row],[Value]],-(I_MA_PER-1),0,I_MA_PER))/C_DEN,2),NA()))</f>
        <v>83.99</v>
      </c>
      <c r="T445" s="4" t="str">
        <f ca="1">IF(T_CALC[[#This Row],[DAY]]="","",IF(T_CALC[[#This Row],[DAY]]&gt;=I_MA_PER,IF(AND(T_CALC[[#This Row],[Value]]&gt;T_CALC[[#This Row],[WMA]],R444&lt;=S444),"Buy",IF(AND(T_CALC[[#This Row],[Value]]&lt;T_CALC[[#This Row],[WMA]],R444&gt;=S444),"Sell","")),NA()))</f>
        <v/>
      </c>
      <c r="U445" s="4">
        <f ca="1">IFERROR(IF(T_CALC[[#This Row],[Signal]]="Buy",T_CALC[[#This Row],[Value]],-10000),-10000)</f>
        <v>-10000</v>
      </c>
      <c r="V445" s="4">
        <f ca="1">IFERROR(IF(T_CALC[[#This Row],[Signal]]="Sell",T_CALC[[#This Row],[Value]],-10000),-10000)</f>
        <v>-10000</v>
      </c>
    </row>
    <row r="446" spans="3:22" x14ac:dyDescent="0.2">
      <c r="C446" vm="2208">
        <f ca="1"/>
        <v>43095</v>
      </c>
      <c r="D446" vm="2209">
        <f ca="1"/>
        <v>9891237</v>
      </c>
      <c r="E446" vm="2162">
        <f ca="1"/>
        <v>85.31</v>
      </c>
      <c r="F446" vm="2210">
        <f ca="1"/>
        <v>85.534599999999998</v>
      </c>
      <c r="G446" vm="2211">
        <f ca="1"/>
        <v>85.03</v>
      </c>
      <c r="H446" vm="2201">
        <f ca="1"/>
        <v>85.4</v>
      </c>
      <c r="K446" s="4">
        <f ca="1">IF(ROW(T_CALC[[#This Row],[DAY]])-ROW(T_CALC[[#Headers],[DAY]])&gt;C_N_TRADING_DAYS,"",ROW(T_CALC[[#This Row],[DAY]])-ROW(T_CALC[[#Headers],[DAY]]))</f>
        <v>443</v>
      </c>
      <c r="L446" s="2" cm="1" vm="2208">
        <f t="array" aca="1" ref="L446" ca="1">IFERROR(IF(T_CALC[[#This Row],[DAY]]="","",IF(AND(T_CALC[[#This Row],[DAY]]=C_N_TRADING_DAYS,$L$1&gt;C_MAX_HIST_DT),$L$1,INDEX(_xlfn.ANCHORARRAY($C$3),T_CALC[[#This Row],[DAY]]+1,1))),NA())</f>
        <v>43095</v>
      </c>
      <c r="M446" s="4" cm="1" vm="2162">
        <f t="array" aca="1" ref="M446" ca="1">IFERROR(IF(T_CALC[[#This Row],[DAY]]="","",IF(AND(T_CALC[[#This Row],[DAY]]=C_N_TRADING_DAYS,$L$1&gt;C_MAX_HIST_DT),$M$1,INDEX(_xlfn.ANCHORARRAY($C$3),T_CALC[[#This Row],[DAY]]+1,3))),NA())</f>
        <v>85.31</v>
      </c>
      <c r="N446" s="4" cm="1" vm="2210">
        <f t="array" aca="1" ref="N446" ca="1">IFERROR(IF(T_CALC[[#This Row],[DAY]]="","",IF(AND(T_CALC[[#This Row],[DAY]]=C_N_TRADING_DAYS,$L$1&gt;C_MAX_HIST_DT),$N$1,INDEX(_xlfn.ANCHORARRAY($C$3),T_CALC[[#This Row],[DAY]]+1,4))),NA())</f>
        <v>85.534599999999998</v>
      </c>
      <c r="O446" s="4" cm="1" vm="2211">
        <f t="array" aca="1" ref="O446" ca="1">IFERROR(IF(T_CALC[[#This Row],[DAY]]="","",IF(AND(T_CALC[[#This Row],[DAY]]=C_N_TRADING_DAYS,$L$1&gt;C_MAX_HIST_DT),$O$1,INDEX(_xlfn.ANCHORARRAY($C$3),T_CALC[[#This Row],[DAY]]+1,5))),NA())</f>
        <v>85.03</v>
      </c>
      <c r="P446" s="4" cm="1" vm="2201">
        <f t="array" aca="1" ref="P446" ca="1">IFERROR(IF(T_CALC[[#This Row],[DAY]]="","",IF(AND(T_CALC[[#This Row],[DAY]]=C_N_TRADING_DAYS,$L$1&gt;C_MAX_HIST_DT),$P$1,INDEX(_xlfn.ANCHORARRAY($C$3),T_CALC[[#This Row],[DAY]]+1,6))),NA())</f>
        <v>85.4</v>
      </c>
      <c r="Q446" s="4" cm="1" vm="2209">
        <f t="array" aca="1" ref="Q446" ca="1">IFERROR(IF(T_CALC[[#This Row],[DAY]]="","",IF(AND(T_CALC[[#This Row],[DAY]]=C_N_TRADING_DAYS,$L$1&gt;C_MAX_HIST_DT),$Q$1,INDEX(_xlfn.ANCHORARRAY($C$3),T_CALC[[#This Row],[DAY]]+1,2))),NA())</f>
        <v>9891237</v>
      </c>
      <c r="R446" s="4" vm="2201">
        <f ca="1">IFERROR(IF(I_SRC="Open",T_CALC[[#This Row],[Open]],IF(I_SRC="High",T_CALC[[#This Row],[High]],IF(I_SRC="low",T_CALC[[#This Row],[Low]],IF(I_SRC="Volume",T_CALC[[#This Row],[VOLUME]],T_CALC[[#This Row],[Close]])))),"")</f>
        <v>85.4</v>
      </c>
      <c r="S446" s="4" cm="1">
        <f t="array" aca="1" ref="S446" ca="1">IF(T_CALC[[#This Row],[DAY]]="","",IF(T_CALC[[#This Row],[DAY]]&gt;=I_MA_PER,
ROUND(SUMPRODUCT(OFFSET($Y$4,0,0,I_MA_PER),OFFSET(T_CALC[[#This Row],[Value]],-(I_MA_PER-1),0,I_MA_PER))/C_DEN,2),NA()))</f>
        <v>84.09</v>
      </c>
      <c r="T446" s="4" t="str">
        <f ca="1">IF(T_CALC[[#This Row],[DAY]]="","",IF(T_CALC[[#This Row],[DAY]]&gt;=I_MA_PER,IF(AND(T_CALC[[#This Row],[Value]]&gt;T_CALC[[#This Row],[WMA]],R445&lt;=S445),"Buy",IF(AND(T_CALC[[#This Row],[Value]]&lt;T_CALC[[#This Row],[WMA]],R445&gt;=S445),"Sell","")),NA()))</f>
        <v/>
      </c>
      <c r="U446" s="4">
        <f ca="1">IFERROR(IF(T_CALC[[#This Row],[Signal]]="Buy",T_CALC[[#This Row],[Value]],-10000),-10000)</f>
        <v>-10000</v>
      </c>
      <c r="V446" s="4">
        <f ca="1">IFERROR(IF(T_CALC[[#This Row],[Signal]]="Sell",T_CALC[[#This Row],[Value]],-10000),-10000)</f>
        <v>-10000</v>
      </c>
    </row>
    <row r="447" spans="3:22" x14ac:dyDescent="0.2">
      <c r="C447" vm="2212">
        <f ca="1"/>
        <v>43096</v>
      </c>
      <c r="D447" vm="2213">
        <f ca="1"/>
        <v>14678025</v>
      </c>
      <c r="E447" vm="2214">
        <f ca="1"/>
        <v>85.65</v>
      </c>
      <c r="F447" vm="2215">
        <f ca="1"/>
        <v>85.98</v>
      </c>
      <c r="G447" vm="2216">
        <f ca="1"/>
        <v>85.215000000000003</v>
      </c>
      <c r="H447" vm="2217">
        <f ca="1"/>
        <v>85.71</v>
      </c>
      <c r="K447" s="4">
        <f ca="1">IF(ROW(T_CALC[[#This Row],[DAY]])-ROW(T_CALC[[#Headers],[DAY]])&gt;C_N_TRADING_DAYS,"",ROW(T_CALC[[#This Row],[DAY]])-ROW(T_CALC[[#Headers],[DAY]]))</f>
        <v>444</v>
      </c>
      <c r="L447" s="2" cm="1" vm="2212">
        <f t="array" aca="1" ref="L447" ca="1">IFERROR(IF(T_CALC[[#This Row],[DAY]]="","",IF(AND(T_CALC[[#This Row],[DAY]]=C_N_TRADING_DAYS,$L$1&gt;C_MAX_HIST_DT),$L$1,INDEX(_xlfn.ANCHORARRAY($C$3),T_CALC[[#This Row],[DAY]]+1,1))),NA())</f>
        <v>43096</v>
      </c>
      <c r="M447" s="4" cm="1" vm="2214">
        <f t="array" aca="1" ref="M447" ca="1">IFERROR(IF(T_CALC[[#This Row],[DAY]]="","",IF(AND(T_CALC[[#This Row],[DAY]]=C_N_TRADING_DAYS,$L$1&gt;C_MAX_HIST_DT),$M$1,INDEX(_xlfn.ANCHORARRAY($C$3),T_CALC[[#This Row],[DAY]]+1,3))),NA())</f>
        <v>85.65</v>
      </c>
      <c r="N447" s="4" cm="1" vm="2215">
        <f t="array" aca="1" ref="N447" ca="1">IFERROR(IF(T_CALC[[#This Row],[DAY]]="","",IF(AND(T_CALC[[#This Row],[DAY]]=C_N_TRADING_DAYS,$L$1&gt;C_MAX_HIST_DT),$N$1,INDEX(_xlfn.ANCHORARRAY($C$3),T_CALC[[#This Row],[DAY]]+1,4))),NA())</f>
        <v>85.98</v>
      </c>
      <c r="O447" s="4" cm="1" vm="2216">
        <f t="array" aca="1" ref="O447" ca="1">IFERROR(IF(T_CALC[[#This Row],[DAY]]="","",IF(AND(T_CALC[[#This Row],[DAY]]=C_N_TRADING_DAYS,$L$1&gt;C_MAX_HIST_DT),$O$1,INDEX(_xlfn.ANCHORARRAY($C$3),T_CALC[[#This Row],[DAY]]+1,5))),NA())</f>
        <v>85.215000000000003</v>
      </c>
      <c r="P447" s="4" cm="1" vm="2217">
        <f t="array" aca="1" ref="P447" ca="1">IFERROR(IF(T_CALC[[#This Row],[DAY]]="","",IF(AND(T_CALC[[#This Row],[DAY]]=C_N_TRADING_DAYS,$L$1&gt;C_MAX_HIST_DT),$P$1,INDEX(_xlfn.ANCHORARRAY($C$3),T_CALC[[#This Row],[DAY]]+1,6))),NA())</f>
        <v>85.71</v>
      </c>
      <c r="Q447" s="4" cm="1" vm="2213">
        <f t="array" aca="1" ref="Q447" ca="1">IFERROR(IF(T_CALC[[#This Row],[DAY]]="","",IF(AND(T_CALC[[#This Row],[DAY]]=C_N_TRADING_DAYS,$L$1&gt;C_MAX_HIST_DT),$Q$1,INDEX(_xlfn.ANCHORARRAY($C$3),T_CALC[[#This Row],[DAY]]+1,2))),NA())</f>
        <v>14678025</v>
      </c>
      <c r="R447" s="4" vm="2217">
        <f ca="1">IFERROR(IF(I_SRC="Open",T_CALC[[#This Row],[Open]],IF(I_SRC="High",T_CALC[[#This Row],[High]],IF(I_SRC="low",T_CALC[[#This Row],[Low]],IF(I_SRC="Volume",T_CALC[[#This Row],[VOLUME]],T_CALC[[#This Row],[Close]])))),"")</f>
        <v>85.71</v>
      </c>
      <c r="S447" s="4" cm="1">
        <f t="array" aca="1" ref="S447" ca="1">IF(T_CALC[[#This Row],[DAY]]="","",IF(T_CALC[[#This Row],[DAY]]&gt;=I_MA_PER,
ROUND(SUMPRODUCT(OFFSET($Y$4,0,0,I_MA_PER),OFFSET(T_CALC[[#This Row],[Value]],-(I_MA_PER-1),0,I_MA_PER))/C_DEN,2),NA()))</f>
        <v>84.2</v>
      </c>
      <c r="T447" s="4" t="str">
        <f ca="1">IF(T_CALC[[#This Row],[DAY]]="","",IF(T_CALC[[#This Row],[DAY]]&gt;=I_MA_PER,IF(AND(T_CALC[[#This Row],[Value]]&gt;T_CALC[[#This Row],[WMA]],R446&lt;=S446),"Buy",IF(AND(T_CALC[[#This Row],[Value]]&lt;T_CALC[[#This Row],[WMA]],R446&gt;=S446),"Sell","")),NA()))</f>
        <v/>
      </c>
      <c r="U447" s="4">
        <f ca="1">IFERROR(IF(T_CALC[[#This Row],[Signal]]="Buy",T_CALC[[#This Row],[Value]],-10000),-10000)</f>
        <v>-10000</v>
      </c>
      <c r="V447" s="4">
        <f ca="1">IFERROR(IF(T_CALC[[#This Row],[Signal]]="Sell",T_CALC[[#This Row],[Value]],-10000),-10000)</f>
        <v>-10000</v>
      </c>
    </row>
    <row r="448" spans="3:22" x14ac:dyDescent="0.2">
      <c r="C448" vm="2218">
        <f ca="1"/>
        <v>43097</v>
      </c>
      <c r="D448" vm="2219">
        <f ca="1"/>
        <v>10594344</v>
      </c>
      <c r="E448" vm="2220">
        <f ca="1"/>
        <v>85.9</v>
      </c>
      <c r="F448" vm="2221">
        <f ca="1"/>
        <v>85.93</v>
      </c>
      <c r="G448" vm="2222">
        <f ca="1"/>
        <v>85.55</v>
      </c>
      <c r="H448" vm="2223">
        <f ca="1"/>
        <v>85.72</v>
      </c>
      <c r="K448" s="4">
        <f ca="1">IF(ROW(T_CALC[[#This Row],[DAY]])-ROW(T_CALC[[#Headers],[DAY]])&gt;C_N_TRADING_DAYS,"",ROW(T_CALC[[#This Row],[DAY]])-ROW(T_CALC[[#Headers],[DAY]]))</f>
        <v>445</v>
      </c>
      <c r="L448" s="2" cm="1" vm="2218">
        <f t="array" aca="1" ref="L448" ca="1">IFERROR(IF(T_CALC[[#This Row],[DAY]]="","",IF(AND(T_CALC[[#This Row],[DAY]]=C_N_TRADING_DAYS,$L$1&gt;C_MAX_HIST_DT),$L$1,INDEX(_xlfn.ANCHORARRAY($C$3),T_CALC[[#This Row],[DAY]]+1,1))),NA())</f>
        <v>43097</v>
      </c>
      <c r="M448" s="4" cm="1" vm="2220">
        <f t="array" aca="1" ref="M448" ca="1">IFERROR(IF(T_CALC[[#This Row],[DAY]]="","",IF(AND(T_CALC[[#This Row],[DAY]]=C_N_TRADING_DAYS,$L$1&gt;C_MAX_HIST_DT),$M$1,INDEX(_xlfn.ANCHORARRAY($C$3),T_CALC[[#This Row],[DAY]]+1,3))),NA())</f>
        <v>85.9</v>
      </c>
      <c r="N448" s="4" cm="1" vm="2221">
        <f t="array" aca="1" ref="N448" ca="1">IFERROR(IF(T_CALC[[#This Row],[DAY]]="","",IF(AND(T_CALC[[#This Row],[DAY]]=C_N_TRADING_DAYS,$L$1&gt;C_MAX_HIST_DT),$N$1,INDEX(_xlfn.ANCHORARRAY($C$3),T_CALC[[#This Row],[DAY]]+1,4))),NA())</f>
        <v>85.93</v>
      </c>
      <c r="O448" s="4" cm="1" vm="2222">
        <f t="array" aca="1" ref="O448" ca="1">IFERROR(IF(T_CALC[[#This Row],[DAY]]="","",IF(AND(T_CALC[[#This Row],[DAY]]=C_N_TRADING_DAYS,$L$1&gt;C_MAX_HIST_DT),$O$1,INDEX(_xlfn.ANCHORARRAY($C$3),T_CALC[[#This Row],[DAY]]+1,5))),NA())</f>
        <v>85.55</v>
      </c>
      <c r="P448" s="4" cm="1" vm="2223">
        <f t="array" aca="1" ref="P448" ca="1">IFERROR(IF(T_CALC[[#This Row],[DAY]]="","",IF(AND(T_CALC[[#This Row],[DAY]]=C_N_TRADING_DAYS,$L$1&gt;C_MAX_HIST_DT),$P$1,INDEX(_xlfn.ANCHORARRAY($C$3),T_CALC[[#This Row],[DAY]]+1,6))),NA())</f>
        <v>85.72</v>
      </c>
      <c r="Q448" s="4" cm="1" vm="2219">
        <f t="array" aca="1" ref="Q448" ca="1">IFERROR(IF(T_CALC[[#This Row],[DAY]]="","",IF(AND(T_CALC[[#This Row],[DAY]]=C_N_TRADING_DAYS,$L$1&gt;C_MAX_HIST_DT),$Q$1,INDEX(_xlfn.ANCHORARRAY($C$3),T_CALC[[#This Row],[DAY]]+1,2))),NA())</f>
        <v>10594344</v>
      </c>
      <c r="R448" s="4" vm="2223">
        <f ca="1">IFERROR(IF(I_SRC="Open",T_CALC[[#This Row],[Open]],IF(I_SRC="High",T_CALC[[#This Row],[High]],IF(I_SRC="low",T_CALC[[#This Row],[Low]],IF(I_SRC="Volume",T_CALC[[#This Row],[VOLUME]],T_CALC[[#This Row],[Close]])))),"")</f>
        <v>85.72</v>
      </c>
      <c r="S448" s="4" cm="1">
        <f t="array" aca="1" ref="S448" ca="1">IF(T_CALC[[#This Row],[DAY]]="","",IF(T_CALC[[#This Row],[DAY]]&gt;=I_MA_PER,
ROUND(SUMPRODUCT(OFFSET($Y$4,0,0,I_MA_PER),OFFSET(T_CALC[[#This Row],[Value]],-(I_MA_PER-1),0,I_MA_PER))/C_DEN,2),NA()))</f>
        <v>84.29</v>
      </c>
      <c r="T448" s="4" t="str">
        <f ca="1">IF(T_CALC[[#This Row],[DAY]]="","",IF(T_CALC[[#This Row],[DAY]]&gt;=I_MA_PER,IF(AND(T_CALC[[#This Row],[Value]]&gt;T_CALC[[#This Row],[WMA]],R447&lt;=S447),"Buy",IF(AND(T_CALC[[#This Row],[Value]]&lt;T_CALC[[#This Row],[WMA]],R447&gt;=S447),"Sell","")),NA()))</f>
        <v/>
      </c>
      <c r="U448" s="4">
        <f ca="1">IFERROR(IF(T_CALC[[#This Row],[Signal]]="Buy",T_CALC[[#This Row],[Value]],-10000),-10000)</f>
        <v>-10000</v>
      </c>
      <c r="V448" s="4">
        <f ca="1">IFERROR(IF(T_CALC[[#This Row],[Signal]]="Sell",T_CALC[[#This Row],[Value]],-10000),-10000)</f>
        <v>-10000</v>
      </c>
    </row>
    <row r="449" spans="3:22" x14ac:dyDescent="0.2">
      <c r="C449" vm="2224">
        <f ca="1"/>
        <v>43098</v>
      </c>
      <c r="D449" vm="2225">
        <f ca="1"/>
        <v>18717406</v>
      </c>
      <c r="E449" vm="2205">
        <f ca="1"/>
        <v>85.63</v>
      </c>
      <c r="F449" vm="2163">
        <f ca="1"/>
        <v>86.05</v>
      </c>
      <c r="G449" vm="2202">
        <f ca="1"/>
        <v>85.5</v>
      </c>
      <c r="H449" vm="2226">
        <f ca="1"/>
        <v>85.54</v>
      </c>
      <c r="K449" s="4">
        <f ca="1">IF(ROW(T_CALC[[#This Row],[DAY]])-ROW(T_CALC[[#Headers],[DAY]])&gt;C_N_TRADING_DAYS,"",ROW(T_CALC[[#This Row],[DAY]])-ROW(T_CALC[[#Headers],[DAY]]))</f>
        <v>446</v>
      </c>
      <c r="L449" s="2" cm="1" vm="2224">
        <f t="array" aca="1" ref="L449" ca="1">IFERROR(IF(T_CALC[[#This Row],[DAY]]="","",IF(AND(T_CALC[[#This Row],[DAY]]=C_N_TRADING_DAYS,$L$1&gt;C_MAX_HIST_DT),$L$1,INDEX(_xlfn.ANCHORARRAY($C$3),T_CALC[[#This Row],[DAY]]+1,1))),NA())</f>
        <v>43098</v>
      </c>
      <c r="M449" s="4" cm="1" vm="2205">
        <f t="array" aca="1" ref="M449" ca="1">IFERROR(IF(T_CALC[[#This Row],[DAY]]="","",IF(AND(T_CALC[[#This Row],[DAY]]=C_N_TRADING_DAYS,$L$1&gt;C_MAX_HIST_DT),$M$1,INDEX(_xlfn.ANCHORARRAY($C$3),T_CALC[[#This Row],[DAY]]+1,3))),NA())</f>
        <v>85.63</v>
      </c>
      <c r="N449" s="4" cm="1" vm="2163">
        <f t="array" aca="1" ref="N449" ca="1">IFERROR(IF(T_CALC[[#This Row],[DAY]]="","",IF(AND(T_CALC[[#This Row],[DAY]]=C_N_TRADING_DAYS,$L$1&gt;C_MAX_HIST_DT),$N$1,INDEX(_xlfn.ANCHORARRAY($C$3),T_CALC[[#This Row],[DAY]]+1,4))),NA())</f>
        <v>86.05</v>
      </c>
      <c r="O449" s="4" cm="1" vm="2202">
        <f t="array" aca="1" ref="O449" ca="1">IFERROR(IF(T_CALC[[#This Row],[DAY]]="","",IF(AND(T_CALC[[#This Row],[DAY]]=C_N_TRADING_DAYS,$L$1&gt;C_MAX_HIST_DT),$O$1,INDEX(_xlfn.ANCHORARRAY($C$3),T_CALC[[#This Row],[DAY]]+1,5))),NA())</f>
        <v>85.5</v>
      </c>
      <c r="P449" s="4" cm="1" vm="2226">
        <f t="array" aca="1" ref="P449" ca="1">IFERROR(IF(T_CALC[[#This Row],[DAY]]="","",IF(AND(T_CALC[[#This Row],[DAY]]=C_N_TRADING_DAYS,$L$1&gt;C_MAX_HIST_DT),$P$1,INDEX(_xlfn.ANCHORARRAY($C$3),T_CALC[[#This Row],[DAY]]+1,6))),NA())</f>
        <v>85.54</v>
      </c>
      <c r="Q449" s="4" cm="1" vm="2225">
        <f t="array" aca="1" ref="Q449" ca="1">IFERROR(IF(T_CALC[[#This Row],[DAY]]="","",IF(AND(T_CALC[[#This Row],[DAY]]=C_N_TRADING_DAYS,$L$1&gt;C_MAX_HIST_DT),$Q$1,INDEX(_xlfn.ANCHORARRAY($C$3),T_CALC[[#This Row],[DAY]]+1,2))),NA())</f>
        <v>18717406</v>
      </c>
      <c r="R449" s="4" vm="2226">
        <f ca="1">IFERROR(IF(I_SRC="Open",T_CALC[[#This Row],[Open]],IF(I_SRC="High",T_CALC[[#This Row],[High]],IF(I_SRC="low",T_CALC[[#This Row],[Low]],IF(I_SRC="Volume",T_CALC[[#This Row],[VOLUME]],T_CALC[[#This Row],[Close]])))),"")</f>
        <v>85.54</v>
      </c>
      <c r="S449" s="4" cm="1">
        <f t="array" aca="1" ref="S449" ca="1">IF(T_CALC[[#This Row],[DAY]]="","",IF(T_CALC[[#This Row],[DAY]]&gt;=I_MA_PER,
ROUND(SUMPRODUCT(OFFSET($Y$4,0,0,I_MA_PER),OFFSET(T_CALC[[#This Row],[Value]],-(I_MA_PER-1),0,I_MA_PER))/C_DEN,2),NA()))</f>
        <v>84.38</v>
      </c>
      <c r="T449" s="4" t="str">
        <f ca="1">IF(T_CALC[[#This Row],[DAY]]="","",IF(T_CALC[[#This Row],[DAY]]&gt;=I_MA_PER,IF(AND(T_CALC[[#This Row],[Value]]&gt;T_CALC[[#This Row],[WMA]],R448&lt;=S448),"Buy",IF(AND(T_CALC[[#This Row],[Value]]&lt;T_CALC[[#This Row],[WMA]],R448&gt;=S448),"Sell","")),NA()))</f>
        <v/>
      </c>
      <c r="U449" s="4">
        <f ca="1">IFERROR(IF(T_CALC[[#This Row],[Signal]]="Buy",T_CALC[[#This Row],[Value]],-10000),-10000)</f>
        <v>-10000</v>
      </c>
      <c r="V449" s="4">
        <f ca="1">IFERROR(IF(T_CALC[[#This Row],[Signal]]="Sell",T_CALC[[#This Row],[Value]],-10000),-10000)</f>
        <v>-10000</v>
      </c>
    </row>
    <row r="450" spans="3:22" x14ac:dyDescent="0.2">
      <c r="C450" vm="2227">
        <f ca="1"/>
        <v>43102</v>
      </c>
      <c r="D450" vm="2228">
        <f ca="1"/>
        <v>22483797</v>
      </c>
      <c r="E450" vm="2229">
        <f ca="1"/>
        <v>86.125</v>
      </c>
      <c r="F450" vm="2230">
        <f ca="1"/>
        <v>86.31</v>
      </c>
      <c r="G450" vm="2202">
        <f ca="1"/>
        <v>85.5</v>
      </c>
      <c r="H450" vm="2231">
        <f ca="1"/>
        <v>85.95</v>
      </c>
      <c r="K450" s="4">
        <f ca="1">IF(ROW(T_CALC[[#This Row],[DAY]])-ROW(T_CALC[[#Headers],[DAY]])&gt;C_N_TRADING_DAYS,"",ROW(T_CALC[[#This Row],[DAY]])-ROW(T_CALC[[#Headers],[DAY]]))</f>
        <v>447</v>
      </c>
      <c r="L450" s="2" cm="1" vm="2227">
        <f t="array" aca="1" ref="L450" ca="1">IFERROR(IF(T_CALC[[#This Row],[DAY]]="","",IF(AND(T_CALC[[#This Row],[DAY]]=C_N_TRADING_DAYS,$L$1&gt;C_MAX_HIST_DT),$L$1,INDEX(_xlfn.ANCHORARRAY($C$3),T_CALC[[#This Row],[DAY]]+1,1))),NA())</f>
        <v>43102</v>
      </c>
      <c r="M450" s="4" cm="1" vm="2229">
        <f t="array" aca="1" ref="M450" ca="1">IFERROR(IF(T_CALC[[#This Row],[DAY]]="","",IF(AND(T_CALC[[#This Row],[DAY]]=C_N_TRADING_DAYS,$L$1&gt;C_MAX_HIST_DT),$M$1,INDEX(_xlfn.ANCHORARRAY($C$3),T_CALC[[#This Row],[DAY]]+1,3))),NA())</f>
        <v>86.125</v>
      </c>
      <c r="N450" s="4" cm="1" vm="2230">
        <f t="array" aca="1" ref="N450" ca="1">IFERROR(IF(T_CALC[[#This Row],[DAY]]="","",IF(AND(T_CALC[[#This Row],[DAY]]=C_N_TRADING_DAYS,$L$1&gt;C_MAX_HIST_DT),$N$1,INDEX(_xlfn.ANCHORARRAY($C$3),T_CALC[[#This Row],[DAY]]+1,4))),NA())</f>
        <v>86.31</v>
      </c>
      <c r="O450" s="4" cm="1" vm="2202">
        <f t="array" aca="1" ref="O450" ca="1">IFERROR(IF(T_CALC[[#This Row],[DAY]]="","",IF(AND(T_CALC[[#This Row],[DAY]]=C_N_TRADING_DAYS,$L$1&gt;C_MAX_HIST_DT),$O$1,INDEX(_xlfn.ANCHORARRAY($C$3),T_CALC[[#This Row],[DAY]]+1,5))),NA())</f>
        <v>85.5</v>
      </c>
      <c r="P450" s="4" cm="1" vm="2231">
        <f t="array" aca="1" ref="P450" ca="1">IFERROR(IF(T_CALC[[#This Row],[DAY]]="","",IF(AND(T_CALC[[#This Row],[DAY]]=C_N_TRADING_DAYS,$L$1&gt;C_MAX_HIST_DT),$P$1,INDEX(_xlfn.ANCHORARRAY($C$3),T_CALC[[#This Row],[DAY]]+1,6))),NA())</f>
        <v>85.95</v>
      </c>
      <c r="Q450" s="4" cm="1" vm="2228">
        <f t="array" aca="1" ref="Q450" ca="1">IFERROR(IF(T_CALC[[#This Row],[DAY]]="","",IF(AND(T_CALC[[#This Row],[DAY]]=C_N_TRADING_DAYS,$L$1&gt;C_MAX_HIST_DT),$Q$1,INDEX(_xlfn.ANCHORARRAY($C$3),T_CALC[[#This Row],[DAY]]+1,2))),NA())</f>
        <v>22483797</v>
      </c>
      <c r="R450" s="4" vm="2231">
        <f ca="1">IFERROR(IF(I_SRC="Open",T_CALC[[#This Row],[Open]],IF(I_SRC="High",T_CALC[[#This Row],[High]],IF(I_SRC="low",T_CALC[[#This Row],[Low]],IF(I_SRC="Volume",T_CALC[[#This Row],[VOLUME]],T_CALC[[#This Row],[Close]])))),"")</f>
        <v>85.95</v>
      </c>
      <c r="S450" s="4" cm="1">
        <f t="array" aca="1" ref="S450" ca="1">IF(T_CALC[[#This Row],[DAY]]="","",IF(T_CALC[[#This Row],[DAY]]&gt;=I_MA_PER,
ROUND(SUMPRODUCT(OFFSET($Y$4,0,0,I_MA_PER),OFFSET(T_CALC[[#This Row],[Value]],-(I_MA_PER-1),0,I_MA_PER))/C_DEN,2),NA()))</f>
        <v>84.48</v>
      </c>
      <c r="T450" s="4" t="str">
        <f ca="1">IF(T_CALC[[#This Row],[DAY]]="","",IF(T_CALC[[#This Row],[DAY]]&gt;=I_MA_PER,IF(AND(T_CALC[[#This Row],[Value]]&gt;T_CALC[[#This Row],[WMA]],R449&lt;=S449),"Buy",IF(AND(T_CALC[[#This Row],[Value]]&lt;T_CALC[[#This Row],[WMA]],R449&gt;=S449),"Sell","")),NA()))</f>
        <v/>
      </c>
      <c r="U450" s="4">
        <f ca="1">IFERROR(IF(T_CALC[[#This Row],[Signal]]="Buy",T_CALC[[#This Row],[Value]],-10000),-10000)</f>
        <v>-10000</v>
      </c>
      <c r="V450" s="4">
        <f ca="1">IFERROR(IF(T_CALC[[#This Row],[Signal]]="Sell",T_CALC[[#This Row],[Value]],-10000),-10000)</f>
        <v>-10000</v>
      </c>
    </row>
    <row r="451" spans="3:22" x14ac:dyDescent="0.2">
      <c r="C451" vm="2232">
        <f ca="1"/>
        <v>43103</v>
      </c>
      <c r="D451" vm="2233">
        <f ca="1"/>
        <v>26061439</v>
      </c>
      <c r="E451" vm="2234">
        <f ca="1"/>
        <v>86.055000000000007</v>
      </c>
      <c r="F451" vm="2235">
        <f ca="1"/>
        <v>86.51</v>
      </c>
      <c r="G451" vm="2236">
        <f ca="1"/>
        <v>85.97</v>
      </c>
      <c r="H451" vm="2191">
        <f ca="1"/>
        <v>86.35</v>
      </c>
      <c r="K451" s="4">
        <f ca="1">IF(ROW(T_CALC[[#This Row],[DAY]])-ROW(T_CALC[[#Headers],[DAY]])&gt;C_N_TRADING_DAYS,"",ROW(T_CALC[[#This Row],[DAY]])-ROW(T_CALC[[#Headers],[DAY]]))</f>
        <v>448</v>
      </c>
      <c r="L451" s="2" cm="1" vm="2232">
        <f t="array" aca="1" ref="L451" ca="1">IFERROR(IF(T_CALC[[#This Row],[DAY]]="","",IF(AND(T_CALC[[#This Row],[DAY]]=C_N_TRADING_DAYS,$L$1&gt;C_MAX_HIST_DT),$L$1,INDEX(_xlfn.ANCHORARRAY($C$3),T_CALC[[#This Row],[DAY]]+1,1))),NA())</f>
        <v>43103</v>
      </c>
      <c r="M451" s="4" cm="1" vm="2234">
        <f t="array" aca="1" ref="M451" ca="1">IFERROR(IF(T_CALC[[#This Row],[DAY]]="","",IF(AND(T_CALC[[#This Row],[DAY]]=C_N_TRADING_DAYS,$L$1&gt;C_MAX_HIST_DT),$M$1,INDEX(_xlfn.ANCHORARRAY($C$3),T_CALC[[#This Row],[DAY]]+1,3))),NA())</f>
        <v>86.055000000000007</v>
      </c>
      <c r="N451" s="4" cm="1" vm="2235">
        <f t="array" aca="1" ref="N451" ca="1">IFERROR(IF(T_CALC[[#This Row],[DAY]]="","",IF(AND(T_CALC[[#This Row],[DAY]]=C_N_TRADING_DAYS,$L$1&gt;C_MAX_HIST_DT),$N$1,INDEX(_xlfn.ANCHORARRAY($C$3),T_CALC[[#This Row],[DAY]]+1,4))),NA())</f>
        <v>86.51</v>
      </c>
      <c r="O451" s="4" cm="1" vm="2236">
        <f t="array" aca="1" ref="O451" ca="1">IFERROR(IF(T_CALC[[#This Row],[DAY]]="","",IF(AND(T_CALC[[#This Row],[DAY]]=C_N_TRADING_DAYS,$L$1&gt;C_MAX_HIST_DT),$O$1,INDEX(_xlfn.ANCHORARRAY($C$3),T_CALC[[#This Row],[DAY]]+1,5))),NA())</f>
        <v>85.97</v>
      </c>
      <c r="P451" s="4" cm="1" vm="2191">
        <f t="array" aca="1" ref="P451" ca="1">IFERROR(IF(T_CALC[[#This Row],[DAY]]="","",IF(AND(T_CALC[[#This Row],[DAY]]=C_N_TRADING_DAYS,$L$1&gt;C_MAX_HIST_DT),$P$1,INDEX(_xlfn.ANCHORARRAY($C$3),T_CALC[[#This Row],[DAY]]+1,6))),NA())</f>
        <v>86.35</v>
      </c>
      <c r="Q451" s="4" cm="1" vm="2233">
        <f t="array" aca="1" ref="Q451" ca="1">IFERROR(IF(T_CALC[[#This Row],[DAY]]="","",IF(AND(T_CALC[[#This Row],[DAY]]=C_N_TRADING_DAYS,$L$1&gt;C_MAX_HIST_DT),$Q$1,INDEX(_xlfn.ANCHORARRAY($C$3),T_CALC[[#This Row],[DAY]]+1,2))),NA())</f>
        <v>26061439</v>
      </c>
      <c r="R451" s="4" vm="2191">
        <f ca="1">IFERROR(IF(I_SRC="Open",T_CALC[[#This Row],[Open]],IF(I_SRC="High",T_CALC[[#This Row],[High]],IF(I_SRC="low",T_CALC[[#This Row],[Low]],IF(I_SRC="Volume",T_CALC[[#This Row],[VOLUME]],T_CALC[[#This Row],[Close]])))),"")</f>
        <v>86.35</v>
      </c>
      <c r="S451" s="4" cm="1">
        <f t="array" aca="1" ref="S451" ca="1">IF(T_CALC[[#This Row],[DAY]]="","",IF(T_CALC[[#This Row],[DAY]]&gt;=I_MA_PER,
ROUND(SUMPRODUCT(OFFSET($Y$4,0,0,I_MA_PER),OFFSET(T_CALC[[#This Row],[Value]],-(I_MA_PER-1),0,I_MA_PER))/C_DEN,2),NA()))</f>
        <v>84.58</v>
      </c>
      <c r="T451" s="4" t="str">
        <f ca="1">IF(T_CALC[[#This Row],[DAY]]="","",IF(T_CALC[[#This Row],[DAY]]&gt;=I_MA_PER,IF(AND(T_CALC[[#This Row],[Value]]&gt;T_CALC[[#This Row],[WMA]],R450&lt;=S450),"Buy",IF(AND(T_CALC[[#This Row],[Value]]&lt;T_CALC[[#This Row],[WMA]],R450&gt;=S450),"Sell","")),NA()))</f>
        <v/>
      </c>
      <c r="U451" s="4">
        <f ca="1">IFERROR(IF(T_CALC[[#This Row],[Signal]]="Buy",T_CALC[[#This Row],[Value]],-10000),-10000)</f>
        <v>-10000</v>
      </c>
      <c r="V451" s="4">
        <f ca="1">IFERROR(IF(T_CALC[[#This Row],[Signal]]="Sell",T_CALC[[#This Row],[Value]],-10000),-10000)</f>
        <v>-10000</v>
      </c>
    </row>
    <row r="452" spans="3:22" x14ac:dyDescent="0.2">
      <c r="C452" vm="2237">
        <f ca="1"/>
        <v>43104</v>
      </c>
      <c r="D452" vm="2238">
        <f ca="1"/>
        <v>21911974</v>
      </c>
      <c r="E452" vm="2239">
        <f ca="1"/>
        <v>86.59</v>
      </c>
      <c r="F452" vm="2240">
        <f ca="1"/>
        <v>87.66</v>
      </c>
      <c r="G452" vm="2241">
        <f ca="1"/>
        <v>86.57</v>
      </c>
      <c r="H452" vm="2242">
        <f ca="1"/>
        <v>87.11</v>
      </c>
      <c r="K452" s="4">
        <f ca="1">IF(ROW(T_CALC[[#This Row],[DAY]])-ROW(T_CALC[[#Headers],[DAY]])&gt;C_N_TRADING_DAYS,"",ROW(T_CALC[[#This Row],[DAY]])-ROW(T_CALC[[#Headers],[DAY]]))</f>
        <v>449</v>
      </c>
      <c r="L452" s="2" cm="1" vm="2237">
        <f t="array" aca="1" ref="L452" ca="1">IFERROR(IF(T_CALC[[#This Row],[DAY]]="","",IF(AND(T_CALC[[#This Row],[DAY]]=C_N_TRADING_DAYS,$L$1&gt;C_MAX_HIST_DT),$L$1,INDEX(_xlfn.ANCHORARRAY($C$3),T_CALC[[#This Row],[DAY]]+1,1))),NA())</f>
        <v>43104</v>
      </c>
      <c r="M452" s="4" cm="1" vm="2239">
        <f t="array" aca="1" ref="M452" ca="1">IFERROR(IF(T_CALC[[#This Row],[DAY]]="","",IF(AND(T_CALC[[#This Row],[DAY]]=C_N_TRADING_DAYS,$L$1&gt;C_MAX_HIST_DT),$M$1,INDEX(_xlfn.ANCHORARRAY($C$3),T_CALC[[#This Row],[DAY]]+1,3))),NA())</f>
        <v>86.59</v>
      </c>
      <c r="N452" s="4" cm="1" vm="2240">
        <f t="array" aca="1" ref="N452" ca="1">IFERROR(IF(T_CALC[[#This Row],[DAY]]="","",IF(AND(T_CALC[[#This Row],[DAY]]=C_N_TRADING_DAYS,$L$1&gt;C_MAX_HIST_DT),$N$1,INDEX(_xlfn.ANCHORARRAY($C$3),T_CALC[[#This Row],[DAY]]+1,4))),NA())</f>
        <v>87.66</v>
      </c>
      <c r="O452" s="4" cm="1" vm="2241">
        <f t="array" aca="1" ref="O452" ca="1">IFERROR(IF(T_CALC[[#This Row],[DAY]]="","",IF(AND(T_CALC[[#This Row],[DAY]]=C_N_TRADING_DAYS,$L$1&gt;C_MAX_HIST_DT),$O$1,INDEX(_xlfn.ANCHORARRAY($C$3),T_CALC[[#This Row],[DAY]]+1,5))),NA())</f>
        <v>86.57</v>
      </c>
      <c r="P452" s="4" cm="1" vm="2242">
        <f t="array" aca="1" ref="P452" ca="1">IFERROR(IF(T_CALC[[#This Row],[DAY]]="","",IF(AND(T_CALC[[#This Row],[DAY]]=C_N_TRADING_DAYS,$L$1&gt;C_MAX_HIST_DT),$P$1,INDEX(_xlfn.ANCHORARRAY($C$3),T_CALC[[#This Row],[DAY]]+1,6))),NA())</f>
        <v>87.11</v>
      </c>
      <c r="Q452" s="4" cm="1" vm="2238">
        <f t="array" aca="1" ref="Q452" ca="1">IFERROR(IF(T_CALC[[#This Row],[DAY]]="","",IF(AND(T_CALC[[#This Row],[DAY]]=C_N_TRADING_DAYS,$L$1&gt;C_MAX_HIST_DT),$Q$1,INDEX(_xlfn.ANCHORARRAY($C$3),T_CALC[[#This Row],[DAY]]+1,2))),NA())</f>
        <v>21911974</v>
      </c>
      <c r="R452" s="4" vm="2242">
        <f ca="1">IFERROR(IF(I_SRC="Open",T_CALC[[#This Row],[Open]],IF(I_SRC="High",T_CALC[[#This Row],[High]],IF(I_SRC="low",T_CALC[[#This Row],[Low]],IF(I_SRC="Volume",T_CALC[[#This Row],[VOLUME]],T_CALC[[#This Row],[Close]])))),"")</f>
        <v>87.11</v>
      </c>
      <c r="S452" s="4" cm="1">
        <f t="array" aca="1" ref="S452" ca="1">IF(T_CALC[[#This Row],[DAY]]="","",IF(T_CALC[[#This Row],[DAY]]&gt;=I_MA_PER,
ROUND(SUMPRODUCT(OFFSET($Y$4,0,0,I_MA_PER),OFFSET(T_CALC[[#This Row],[Value]],-(I_MA_PER-1),0,I_MA_PER))/C_DEN,2),NA()))</f>
        <v>84.71</v>
      </c>
      <c r="T452" s="4" t="str">
        <f ca="1">IF(T_CALC[[#This Row],[DAY]]="","",IF(T_CALC[[#This Row],[DAY]]&gt;=I_MA_PER,IF(AND(T_CALC[[#This Row],[Value]]&gt;T_CALC[[#This Row],[WMA]],R451&lt;=S451),"Buy",IF(AND(T_CALC[[#This Row],[Value]]&lt;T_CALC[[#This Row],[WMA]],R451&gt;=S451),"Sell","")),NA()))</f>
        <v/>
      </c>
      <c r="U452" s="4">
        <f ca="1">IFERROR(IF(T_CALC[[#This Row],[Signal]]="Buy",T_CALC[[#This Row],[Value]],-10000),-10000)</f>
        <v>-10000</v>
      </c>
      <c r="V452" s="4">
        <f ca="1">IFERROR(IF(T_CALC[[#This Row],[Signal]]="Sell",T_CALC[[#This Row],[Value]],-10000),-10000)</f>
        <v>-10000</v>
      </c>
    </row>
    <row r="453" spans="3:22" x14ac:dyDescent="0.2">
      <c r="C453" vm="2243">
        <f ca="1"/>
        <v>43105</v>
      </c>
      <c r="D453" vm="2244">
        <f ca="1"/>
        <v>23407110</v>
      </c>
      <c r="E453" vm="2240">
        <f ca="1"/>
        <v>87.66</v>
      </c>
      <c r="F453" vm="2245">
        <f ca="1"/>
        <v>88.41</v>
      </c>
      <c r="G453" vm="2246">
        <f ca="1"/>
        <v>87.43</v>
      </c>
      <c r="H453" vm="2247">
        <f ca="1"/>
        <v>88.19</v>
      </c>
      <c r="K453" s="4">
        <f ca="1">IF(ROW(T_CALC[[#This Row],[DAY]])-ROW(T_CALC[[#Headers],[DAY]])&gt;C_N_TRADING_DAYS,"",ROW(T_CALC[[#This Row],[DAY]])-ROW(T_CALC[[#Headers],[DAY]]))</f>
        <v>450</v>
      </c>
      <c r="L453" s="2" cm="1" vm="2243">
        <f t="array" aca="1" ref="L453" ca="1">IFERROR(IF(T_CALC[[#This Row],[DAY]]="","",IF(AND(T_CALC[[#This Row],[DAY]]=C_N_TRADING_DAYS,$L$1&gt;C_MAX_HIST_DT),$L$1,INDEX(_xlfn.ANCHORARRAY($C$3),T_CALC[[#This Row],[DAY]]+1,1))),NA())</f>
        <v>43105</v>
      </c>
      <c r="M453" s="4" cm="1" vm="2240">
        <f t="array" aca="1" ref="M453" ca="1">IFERROR(IF(T_CALC[[#This Row],[DAY]]="","",IF(AND(T_CALC[[#This Row],[DAY]]=C_N_TRADING_DAYS,$L$1&gt;C_MAX_HIST_DT),$M$1,INDEX(_xlfn.ANCHORARRAY($C$3),T_CALC[[#This Row],[DAY]]+1,3))),NA())</f>
        <v>87.66</v>
      </c>
      <c r="N453" s="4" cm="1" vm="2245">
        <f t="array" aca="1" ref="N453" ca="1">IFERROR(IF(T_CALC[[#This Row],[DAY]]="","",IF(AND(T_CALC[[#This Row],[DAY]]=C_N_TRADING_DAYS,$L$1&gt;C_MAX_HIST_DT),$N$1,INDEX(_xlfn.ANCHORARRAY($C$3),T_CALC[[#This Row],[DAY]]+1,4))),NA())</f>
        <v>88.41</v>
      </c>
      <c r="O453" s="4" cm="1" vm="2246">
        <f t="array" aca="1" ref="O453" ca="1">IFERROR(IF(T_CALC[[#This Row],[DAY]]="","",IF(AND(T_CALC[[#This Row],[DAY]]=C_N_TRADING_DAYS,$L$1&gt;C_MAX_HIST_DT),$O$1,INDEX(_xlfn.ANCHORARRAY($C$3),T_CALC[[#This Row],[DAY]]+1,5))),NA())</f>
        <v>87.43</v>
      </c>
      <c r="P453" s="4" cm="1" vm="2247">
        <f t="array" aca="1" ref="P453" ca="1">IFERROR(IF(T_CALC[[#This Row],[DAY]]="","",IF(AND(T_CALC[[#This Row],[DAY]]=C_N_TRADING_DAYS,$L$1&gt;C_MAX_HIST_DT),$P$1,INDEX(_xlfn.ANCHORARRAY($C$3),T_CALC[[#This Row],[DAY]]+1,6))),NA())</f>
        <v>88.19</v>
      </c>
      <c r="Q453" s="4" cm="1" vm="2244">
        <f t="array" aca="1" ref="Q453" ca="1">IFERROR(IF(T_CALC[[#This Row],[DAY]]="","",IF(AND(T_CALC[[#This Row],[DAY]]=C_N_TRADING_DAYS,$L$1&gt;C_MAX_HIST_DT),$Q$1,INDEX(_xlfn.ANCHORARRAY($C$3),T_CALC[[#This Row],[DAY]]+1,2))),NA())</f>
        <v>23407110</v>
      </c>
      <c r="R453" s="4" vm="2247">
        <f ca="1">IFERROR(IF(I_SRC="Open",T_CALC[[#This Row],[Open]],IF(I_SRC="High",T_CALC[[#This Row],[High]],IF(I_SRC="low",T_CALC[[#This Row],[Low]],IF(I_SRC="Volume",T_CALC[[#This Row],[VOLUME]],T_CALC[[#This Row],[Close]])))),"")</f>
        <v>88.19</v>
      </c>
      <c r="S453" s="4" cm="1">
        <f t="array" aca="1" ref="S453" ca="1">IF(T_CALC[[#This Row],[DAY]]="","",IF(T_CALC[[#This Row],[DAY]]&gt;=I_MA_PER,
ROUND(SUMPRODUCT(OFFSET($Y$4,0,0,I_MA_PER),OFFSET(T_CALC[[#This Row],[Value]],-(I_MA_PER-1),0,I_MA_PER))/C_DEN,2),NA()))</f>
        <v>84.87</v>
      </c>
      <c r="T453" s="4" t="str">
        <f ca="1">IF(T_CALC[[#This Row],[DAY]]="","",IF(T_CALC[[#This Row],[DAY]]&gt;=I_MA_PER,IF(AND(T_CALC[[#This Row],[Value]]&gt;T_CALC[[#This Row],[WMA]],R452&lt;=S452),"Buy",IF(AND(T_CALC[[#This Row],[Value]]&lt;T_CALC[[#This Row],[WMA]],R452&gt;=S452),"Sell","")),NA()))</f>
        <v/>
      </c>
      <c r="U453" s="4">
        <f ca="1">IFERROR(IF(T_CALC[[#This Row],[Signal]]="Buy",T_CALC[[#This Row],[Value]],-10000),-10000)</f>
        <v>-10000</v>
      </c>
      <c r="V453" s="4">
        <f ca="1">IFERROR(IF(T_CALC[[#This Row],[Signal]]="Sell",T_CALC[[#This Row],[Value]],-10000),-10000)</f>
        <v>-10000</v>
      </c>
    </row>
    <row r="454" spans="3:22" x14ac:dyDescent="0.2">
      <c r="C454" vm="2248">
        <f ca="1"/>
        <v>43108</v>
      </c>
      <c r="D454" vm="2249">
        <f ca="1"/>
        <v>22113049</v>
      </c>
      <c r="E454" vm="2250">
        <f ca="1"/>
        <v>88.2</v>
      </c>
      <c r="F454" vm="2251">
        <f ca="1"/>
        <v>88.58</v>
      </c>
      <c r="G454" vm="2252">
        <f ca="1"/>
        <v>87.604600000000005</v>
      </c>
      <c r="H454" vm="2253">
        <f ca="1"/>
        <v>88.28</v>
      </c>
      <c r="K454" s="4">
        <f ca="1">IF(ROW(T_CALC[[#This Row],[DAY]])-ROW(T_CALC[[#Headers],[DAY]])&gt;C_N_TRADING_DAYS,"",ROW(T_CALC[[#This Row],[DAY]])-ROW(T_CALC[[#Headers],[DAY]]))</f>
        <v>451</v>
      </c>
      <c r="L454" s="2" cm="1" vm="2248">
        <f t="array" aca="1" ref="L454" ca="1">IFERROR(IF(T_CALC[[#This Row],[DAY]]="","",IF(AND(T_CALC[[#This Row],[DAY]]=C_N_TRADING_DAYS,$L$1&gt;C_MAX_HIST_DT),$L$1,INDEX(_xlfn.ANCHORARRAY($C$3),T_CALC[[#This Row],[DAY]]+1,1))),NA())</f>
        <v>43108</v>
      </c>
      <c r="M454" s="4" cm="1" vm="2250">
        <f t="array" aca="1" ref="M454" ca="1">IFERROR(IF(T_CALC[[#This Row],[DAY]]="","",IF(AND(T_CALC[[#This Row],[DAY]]=C_N_TRADING_DAYS,$L$1&gt;C_MAX_HIST_DT),$M$1,INDEX(_xlfn.ANCHORARRAY($C$3),T_CALC[[#This Row],[DAY]]+1,3))),NA())</f>
        <v>88.2</v>
      </c>
      <c r="N454" s="4" cm="1" vm="2251">
        <f t="array" aca="1" ref="N454" ca="1">IFERROR(IF(T_CALC[[#This Row],[DAY]]="","",IF(AND(T_CALC[[#This Row],[DAY]]=C_N_TRADING_DAYS,$L$1&gt;C_MAX_HIST_DT),$N$1,INDEX(_xlfn.ANCHORARRAY($C$3),T_CALC[[#This Row],[DAY]]+1,4))),NA())</f>
        <v>88.58</v>
      </c>
      <c r="O454" s="4" cm="1" vm="2252">
        <f t="array" aca="1" ref="O454" ca="1">IFERROR(IF(T_CALC[[#This Row],[DAY]]="","",IF(AND(T_CALC[[#This Row],[DAY]]=C_N_TRADING_DAYS,$L$1&gt;C_MAX_HIST_DT),$O$1,INDEX(_xlfn.ANCHORARRAY($C$3),T_CALC[[#This Row],[DAY]]+1,5))),NA())</f>
        <v>87.604600000000005</v>
      </c>
      <c r="P454" s="4" cm="1" vm="2253">
        <f t="array" aca="1" ref="P454" ca="1">IFERROR(IF(T_CALC[[#This Row],[DAY]]="","",IF(AND(T_CALC[[#This Row],[DAY]]=C_N_TRADING_DAYS,$L$1&gt;C_MAX_HIST_DT),$P$1,INDEX(_xlfn.ANCHORARRAY($C$3),T_CALC[[#This Row],[DAY]]+1,6))),NA())</f>
        <v>88.28</v>
      </c>
      <c r="Q454" s="4" cm="1" vm="2249">
        <f t="array" aca="1" ref="Q454" ca="1">IFERROR(IF(T_CALC[[#This Row],[DAY]]="","",IF(AND(T_CALC[[#This Row],[DAY]]=C_N_TRADING_DAYS,$L$1&gt;C_MAX_HIST_DT),$Q$1,INDEX(_xlfn.ANCHORARRAY($C$3),T_CALC[[#This Row],[DAY]]+1,2))),NA())</f>
        <v>22113049</v>
      </c>
      <c r="R454" s="4" vm="2253">
        <f ca="1">IFERROR(IF(I_SRC="Open",T_CALC[[#This Row],[Open]],IF(I_SRC="High",T_CALC[[#This Row],[High]],IF(I_SRC="low",T_CALC[[#This Row],[Low]],IF(I_SRC="Volume",T_CALC[[#This Row],[VOLUME]],T_CALC[[#This Row],[Close]])))),"")</f>
        <v>88.28</v>
      </c>
      <c r="S454" s="4" cm="1">
        <f t="array" aca="1" ref="S454" ca="1">IF(T_CALC[[#This Row],[DAY]]="","",IF(T_CALC[[#This Row],[DAY]]&gt;=I_MA_PER,
ROUND(SUMPRODUCT(OFFSET($Y$4,0,0,I_MA_PER),OFFSET(T_CALC[[#This Row],[Value]],-(I_MA_PER-1),0,I_MA_PER))/C_DEN,2),NA()))</f>
        <v>85.03</v>
      </c>
      <c r="T454" s="4" t="str">
        <f ca="1">IF(T_CALC[[#This Row],[DAY]]="","",IF(T_CALC[[#This Row],[DAY]]&gt;=I_MA_PER,IF(AND(T_CALC[[#This Row],[Value]]&gt;T_CALC[[#This Row],[WMA]],R453&lt;=S453),"Buy",IF(AND(T_CALC[[#This Row],[Value]]&lt;T_CALC[[#This Row],[WMA]],R453&gt;=S453),"Sell","")),NA()))</f>
        <v/>
      </c>
      <c r="U454" s="4">
        <f ca="1">IFERROR(IF(T_CALC[[#This Row],[Signal]]="Buy",T_CALC[[#This Row],[Value]],-10000),-10000)</f>
        <v>-10000</v>
      </c>
      <c r="V454" s="4">
        <f ca="1">IFERROR(IF(T_CALC[[#This Row],[Signal]]="Sell",T_CALC[[#This Row],[Value]],-10000),-10000)</f>
        <v>-10000</v>
      </c>
    </row>
    <row r="455" spans="3:22" x14ac:dyDescent="0.2">
      <c r="C455" vm="2254">
        <f ca="1"/>
        <v>43109</v>
      </c>
      <c r="D455" vm="2255">
        <f ca="1"/>
        <v>19484317</v>
      </c>
      <c r="E455" vm="2256">
        <f ca="1"/>
        <v>88.65</v>
      </c>
      <c r="F455" vm="2257">
        <f ca="1"/>
        <v>88.727199999999996</v>
      </c>
      <c r="G455" vm="2258">
        <f ca="1"/>
        <v>87.86</v>
      </c>
      <c r="H455" vm="2259">
        <f ca="1"/>
        <v>88.22</v>
      </c>
      <c r="K455" s="4">
        <f ca="1">IF(ROW(T_CALC[[#This Row],[DAY]])-ROW(T_CALC[[#Headers],[DAY]])&gt;C_N_TRADING_DAYS,"",ROW(T_CALC[[#This Row],[DAY]])-ROW(T_CALC[[#Headers],[DAY]]))</f>
        <v>452</v>
      </c>
      <c r="L455" s="2" cm="1" vm="2254">
        <f t="array" aca="1" ref="L455" ca="1">IFERROR(IF(T_CALC[[#This Row],[DAY]]="","",IF(AND(T_CALC[[#This Row],[DAY]]=C_N_TRADING_DAYS,$L$1&gt;C_MAX_HIST_DT),$L$1,INDEX(_xlfn.ANCHORARRAY($C$3),T_CALC[[#This Row],[DAY]]+1,1))),NA())</f>
        <v>43109</v>
      </c>
      <c r="M455" s="4" cm="1" vm="2256">
        <f t="array" aca="1" ref="M455" ca="1">IFERROR(IF(T_CALC[[#This Row],[DAY]]="","",IF(AND(T_CALC[[#This Row],[DAY]]=C_N_TRADING_DAYS,$L$1&gt;C_MAX_HIST_DT),$M$1,INDEX(_xlfn.ANCHORARRAY($C$3),T_CALC[[#This Row],[DAY]]+1,3))),NA())</f>
        <v>88.65</v>
      </c>
      <c r="N455" s="4" cm="1" vm="2257">
        <f t="array" aca="1" ref="N455" ca="1">IFERROR(IF(T_CALC[[#This Row],[DAY]]="","",IF(AND(T_CALC[[#This Row],[DAY]]=C_N_TRADING_DAYS,$L$1&gt;C_MAX_HIST_DT),$N$1,INDEX(_xlfn.ANCHORARRAY($C$3),T_CALC[[#This Row],[DAY]]+1,4))),NA())</f>
        <v>88.727199999999996</v>
      </c>
      <c r="O455" s="4" cm="1" vm="2258">
        <f t="array" aca="1" ref="O455" ca="1">IFERROR(IF(T_CALC[[#This Row],[DAY]]="","",IF(AND(T_CALC[[#This Row],[DAY]]=C_N_TRADING_DAYS,$L$1&gt;C_MAX_HIST_DT),$O$1,INDEX(_xlfn.ANCHORARRAY($C$3),T_CALC[[#This Row],[DAY]]+1,5))),NA())</f>
        <v>87.86</v>
      </c>
      <c r="P455" s="4" cm="1" vm="2259">
        <f t="array" aca="1" ref="P455" ca="1">IFERROR(IF(T_CALC[[#This Row],[DAY]]="","",IF(AND(T_CALC[[#This Row],[DAY]]=C_N_TRADING_DAYS,$L$1&gt;C_MAX_HIST_DT),$P$1,INDEX(_xlfn.ANCHORARRAY($C$3),T_CALC[[#This Row],[DAY]]+1,6))),NA())</f>
        <v>88.22</v>
      </c>
      <c r="Q455" s="4" cm="1" vm="2255">
        <f t="array" aca="1" ref="Q455" ca="1">IFERROR(IF(T_CALC[[#This Row],[DAY]]="","",IF(AND(T_CALC[[#This Row],[DAY]]=C_N_TRADING_DAYS,$L$1&gt;C_MAX_HIST_DT),$Q$1,INDEX(_xlfn.ANCHORARRAY($C$3),T_CALC[[#This Row],[DAY]]+1,2))),NA())</f>
        <v>19484317</v>
      </c>
      <c r="R455" s="4" vm="2259">
        <f ca="1">IFERROR(IF(I_SRC="Open",T_CALC[[#This Row],[Open]],IF(I_SRC="High",T_CALC[[#This Row],[High]],IF(I_SRC="low",T_CALC[[#This Row],[Low]],IF(I_SRC="Volume",T_CALC[[#This Row],[VOLUME]],T_CALC[[#This Row],[Close]])))),"")</f>
        <v>88.22</v>
      </c>
      <c r="S455" s="4" cm="1">
        <f t="array" aca="1" ref="S455" ca="1">IF(T_CALC[[#This Row],[DAY]]="","",IF(T_CALC[[#This Row],[DAY]]&gt;=I_MA_PER,
ROUND(SUMPRODUCT(OFFSET($Y$4,0,0,I_MA_PER),OFFSET(T_CALC[[#This Row],[Value]],-(I_MA_PER-1),0,I_MA_PER))/C_DEN,2),NA()))</f>
        <v>85.18</v>
      </c>
      <c r="T455" s="4" t="str">
        <f ca="1">IF(T_CALC[[#This Row],[DAY]]="","",IF(T_CALC[[#This Row],[DAY]]&gt;=I_MA_PER,IF(AND(T_CALC[[#This Row],[Value]]&gt;T_CALC[[#This Row],[WMA]],R454&lt;=S454),"Buy",IF(AND(T_CALC[[#This Row],[Value]]&lt;T_CALC[[#This Row],[WMA]],R454&gt;=S454),"Sell","")),NA()))</f>
        <v/>
      </c>
      <c r="U455" s="4">
        <f ca="1">IFERROR(IF(T_CALC[[#This Row],[Signal]]="Buy",T_CALC[[#This Row],[Value]],-10000),-10000)</f>
        <v>-10000</v>
      </c>
      <c r="V455" s="4">
        <f ca="1">IFERROR(IF(T_CALC[[#This Row],[Signal]]="Sell",T_CALC[[#This Row],[Value]],-10000),-10000)</f>
        <v>-10000</v>
      </c>
    </row>
    <row r="456" spans="3:22" x14ac:dyDescent="0.2">
      <c r="C456" vm="2260">
        <f ca="1"/>
        <v>43110</v>
      </c>
      <c r="D456" vm="2261">
        <f ca="1"/>
        <v>18652201</v>
      </c>
      <c r="E456" vm="2258">
        <f ca="1"/>
        <v>87.86</v>
      </c>
      <c r="F456" vm="2247">
        <f ca="1"/>
        <v>88.19</v>
      </c>
      <c r="G456" vm="2262">
        <f ca="1"/>
        <v>87.41</v>
      </c>
      <c r="H456" vm="2263">
        <f ca="1"/>
        <v>87.82</v>
      </c>
      <c r="K456" s="4">
        <f ca="1">IF(ROW(T_CALC[[#This Row],[DAY]])-ROW(T_CALC[[#Headers],[DAY]])&gt;C_N_TRADING_DAYS,"",ROW(T_CALC[[#This Row],[DAY]])-ROW(T_CALC[[#Headers],[DAY]]))</f>
        <v>453</v>
      </c>
      <c r="L456" s="2" cm="1" vm="2260">
        <f t="array" aca="1" ref="L456" ca="1">IFERROR(IF(T_CALC[[#This Row],[DAY]]="","",IF(AND(T_CALC[[#This Row],[DAY]]=C_N_TRADING_DAYS,$L$1&gt;C_MAX_HIST_DT),$L$1,INDEX(_xlfn.ANCHORARRAY($C$3),T_CALC[[#This Row],[DAY]]+1,1))),NA())</f>
        <v>43110</v>
      </c>
      <c r="M456" s="4" cm="1" vm="2258">
        <f t="array" aca="1" ref="M456" ca="1">IFERROR(IF(T_CALC[[#This Row],[DAY]]="","",IF(AND(T_CALC[[#This Row],[DAY]]=C_N_TRADING_DAYS,$L$1&gt;C_MAX_HIST_DT),$M$1,INDEX(_xlfn.ANCHORARRAY($C$3),T_CALC[[#This Row],[DAY]]+1,3))),NA())</f>
        <v>87.86</v>
      </c>
      <c r="N456" s="4" cm="1" vm="2247">
        <f t="array" aca="1" ref="N456" ca="1">IFERROR(IF(T_CALC[[#This Row],[DAY]]="","",IF(AND(T_CALC[[#This Row],[DAY]]=C_N_TRADING_DAYS,$L$1&gt;C_MAX_HIST_DT),$N$1,INDEX(_xlfn.ANCHORARRAY($C$3),T_CALC[[#This Row],[DAY]]+1,4))),NA())</f>
        <v>88.19</v>
      </c>
      <c r="O456" s="4" cm="1" vm="2262">
        <f t="array" aca="1" ref="O456" ca="1">IFERROR(IF(T_CALC[[#This Row],[DAY]]="","",IF(AND(T_CALC[[#This Row],[DAY]]=C_N_TRADING_DAYS,$L$1&gt;C_MAX_HIST_DT),$O$1,INDEX(_xlfn.ANCHORARRAY($C$3),T_CALC[[#This Row],[DAY]]+1,5))),NA())</f>
        <v>87.41</v>
      </c>
      <c r="P456" s="4" cm="1" vm="2263">
        <f t="array" aca="1" ref="P456" ca="1">IFERROR(IF(T_CALC[[#This Row],[DAY]]="","",IF(AND(T_CALC[[#This Row],[DAY]]=C_N_TRADING_DAYS,$L$1&gt;C_MAX_HIST_DT),$P$1,INDEX(_xlfn.ANCHORARRAY($C$3),T_CALC[[#This Row],[DAY]]+1,6))),NA())</f>
        <v>87.82</v>
      </c>
      <c r="Q456" s="4" cm="1" vm="2261">
        <f t="array" aca="1" ref="Q456" ca="1">IFERROR(IF(T_CALC[[#This Row],[DAY]]="","",IF(AND(T_CALC[[#This Row],[DAY]]=C_N_TRADING_DAYS,$L$1&gt;C_MAX_HIST_DT),$Q$1,INDEX(_xlfn.ANCHORARRAY($C$3),T_CALC[[#This Row],[DAY]]+1,2))),NA())</f>
        <v>18652201</v>
      </c>
      <c r="R456" s="4" vm="2263">
        <f ca="1">IFERROR(IF(I_SRC="Open",T_CALC[[#This Row],[Open]],IF(I_SRC="High",T_CALC[[#This Row],[High]],IF(I_SRC="low",T_CALC[[#This Row],[Low]],IF(I_SRC="Volume",T_CALC[[#This Row],[VOLUME]],T_CALC[[#This Row],[Close]])))),"")</f>
        <v>87.82</v>
      </c>
      <c r="S456" s="4" cm="1">
        <f t="array" aca="1" ref="S456" ca="1">IF(T_CALC[[#This Row],[DAY]]="","",IF(T_CALC[[#This Row],[DAY]]&gt;=I_MA_PER,
ROUND(SUMPRODUCT(OFFSET($Y$4,0,0,I_MA_PER),OFFSET(T_CALC[[#This Row],[Value]],-(I_MA_PER-1),0,I_MA_PER))/C_DEN,2),NA()))</f>
        <v>85.31</v>
      </c>
      <c r="T456" s="4" t="str">
        <f ca="1">IF(T_CALC[[#This Row],[DAY]]="","",IF(T_CALC[[#This Row],[DAY]]&gt;=I_MA_PER,IF(AND(T_CALC[[#This Row],[Value]]&gt;T_CALC[[#This Row],[WMA]],R455&lt;=S455),"Buy",IF(AND(T_CALC[[#This Row],[Value]]&lt;T_CALC[[#This Row],[WMA]],R455&gt;=S455),"Sell","")),NA()))</f>
        <v/>
      </c>
      <c r="U456" s="4">
        <f ca="1">IFERROR(IF(T_CALC[[#This Row],[Signal]]="Buy",T_CALC[[#This Row],[Value]],-10000),-10000)</f>
        <v>-10000</v>
      </c>
      <c r="V456" s="4">
        <f ca="1">IFERROR(IF(T_CALC[[#This Row],[Signal]]="Sell",T_CALC[[#This Row],[Value]],-10000),-10000)</f>
        <v>-10000</v>
      </c>
    </row>
    <row r="457" spans="3:22" x14ac:dyDescent="0.2">
      <c r="C457" vm="2264">
        <f ca="1"/>
        <v>43111</v>
      </c>
      <c r="D457" vm="2265">
        <f ca="1"/>
        <v>17808877</v>
      </c>
      <c r="E457" vm="2266">
        <f ca="1"/>
        <v>88.13</v>
      </c>
      <c r="F457" vm="2266">
        <f ca="1"/>
        <v>88.13</v>
      </c>
      <c r="G457" vm="2267">
        <f ca="1"/>
        <v>87.24</v>
      </c>
      <c r="H457" vm="2268">
        <f ca="1"/>
        <v>88.08</v>
      </c>
      <c r="K457" s="4">
        <f ca="1">IF(ROW(T_CALC[[#This Row],[DAY]])-ROW(T_CALC[[#Headers],[DAY]])&gt;C_N_TRADING_DAYS,"",ROW(T_CALC[[#This Row],[DAY]])-ROW(T_CALC[[#Headers],[DAY]]))</f>
        <v>454</v>
      </c>
      <c r="L457" s="2" cm="1" vm="2264">
        <f t="array" aca="1" ref="L457" ca="1">IFERROR(IF(T_CALC[[#This Row],[DAY]]="","",IF(AND(T_CALC[[#This Row],[DAY]]=C_N_TRADING_DAYS,$L$1&gt;C_MAX_HIST_DT),$L$1,INDEX(_xlfn.ANCHORARRAY($C$3),T_CALC[[#This Row],[DAY]]+1,1))),NA())</f>
        <v>43111</v>
      </c>
      <c r="M457" s="4" cm="1" vm="2266">
        <f t="array" aca="1" ref="M457" ca="1">IFERROR(IF(T_CALC[[#This Row],[DAY]]="","",IF(AND(T_CALC[[#This Row],[DAY]]=C_N_TRADING_DAYS,$L$1&gt;C_MAX_HIST_DT),$M$1,INDEX(_xlfn.ANCHORARRAY($C$3),T_CALC[[#This Row],[DAY]]+1,3))),NA())</f>
        <v>88.13</v>
      </c>
      <c r="N457" s="4" cm="1" vm="2266">
        <f t="array" aca="1" ref="N457" ca="1">IFERROR(IF(T_CALC[[#This Row],[DAY]]="","",IF(AND(T_CALC[[#This Row],[DAY]]=C_N_TRADING_DAYS,$L$1&gt;C_MAX_HIST_DT),$N$1,INDEX(_xlfn.ANCHORARRAY($C$3),T_CALC[[#This Row],[DAY]]+1,4))),NA())</f>
        <v>88.13</v>
      </c>
      <c r="O457" s="4" cm="1" vm="2267">
        <f t="array" aca="1" ref="O457" ca="1">IFERROR(IF(T_CALC[[#This Row],[DAY]]="","",IF(AND(T_CALC[[#This Row],[DAY]]=C_N_TRADING_DAYS,$L$1&gt;C_MAX_HIST_DT),$O$1,INDEX(_xlfn.ANCHORARRAY($C$3),T_CALC[[#This Row],[DAY]]+1,5))),NA())</f>
        <v>87.24</v>
      </c>
      <c r="P457" s="4" cm="1" vm="2268">
        <f t="array" aca="1" ref="P457" ca="1">IFERROR(IF(T_CALC[[#This Row],[DAY]]="","",IF(AND(T_CALC[[#This Row],[DAY]]=C_N_TRADING_DAYS,$L$1&gt;C_MAX_HIST_DT),$P$1,INDEX(_xlfn.ANCHORARRAY($C$3),T_CALC[[#This Row],[DAY]]+1,6))),NA())</f>
        <v>88.08</v>
      </c>
      <c r="Q457" s="4" cm="1" vm="2265">
        <f t="array" aca="1" ref="Q457" ca="1">IFERROR(IF(T_CALC[[#This Row],[DAY]]="","",IF(AND(T_CALC[[#This Row],[DAY]]=C_N_TRADING_DAYS,$L$1&gt;C_MAX_HIST_DT),$Q$1,INDEX(_xlfn.ANCHORARRAY($C$3),T_CALC[[#This Row],[DAY]]+1,2))),NA())</f>
        <v>17808877</v>
      </c>
      <c r="R457" s="4" vm="2268">
        <f ca="1">IFERROR(IF(I_SRC="Open",T_CALC[[#This Row],[Open]],IF(I_SRC="High",T_CALC[[#This Row],[High]],IF(I_SRC="low",T_CALC[[#This Row],[Low]],IF(I_SRC="Volume",T_CALC[[#This Row],[VOLUME]],T_CALC[[#This Row],[Close]])))),"")</f>
        <v>88.08</v>
      </c>
      <c r="S457" s="4" cm="1">
        <f t="array" aca="1" ref="S457" ca="1">IF(T_CALC[[#This Row],[DAY]]="","",IF(T_CALC[[#This Row],[DAY]]&gt;=I_MA_PER,
ROUND(SUMPRODUCT(OFFSET($Y$4,0,0,I_MA_PER),OFFSET(T_CALC[[#This Row],[Value]],-(I_MA_PER-1),0,I_MA_PER))/C_DEN,2),NA()))</f>
        <v>85.45</v>
      </c>
      <c r="T457" s="4" t="str">
        <f ca="1">IF(T_CALC[[#This Row],[DAY]]="","",IF(T_CALC[[#This Row],[DAY]]&gt;=I_MA_PER,IF(AND(T_CALC[[#This Row],[Value]]&gt;T_CALC[[#This Row],[WMA]],R456&lt;=S456),"Buy",IF(AND(T_CALC[[#This Row],[Value]]&lt;T_CALC[[#This Row],[WMA]],R456&gt;=S456),"Sell","")),NA()))</f>
        <v/>
      </c>
      <c r="U457" s="4">
        <f ca="1">IFERROR(IF(T_CALC[[#This Row],[Signal]]="Buy",T_CALC[[#This Row],[Value]],-10000),-10000)</f>
        <v>-10000</v>
      </c>
      <c r="V457" s="4">
        <f ca="1">IFERROR(IF(T_CALC[[#This Row],[Signal]]="Sell",T_CALC[[#This Row],[Value]],-10000),-10000)</f>
        <v>-10000</v>
      </c>
    </row>
    <row r="458" spans="3:22" x14ac:dyDescent="0.2">
      <c r="C458" vm="2269">
        <f ca="1"/>
        <v>43112</v>
      </c>
      <c r="D458" vm="2270">
        <f ca="1"/>
        <v>24271531</v>
      </c>
      <c r="E458" vm="2271">
        <f ca="1"/>
        <v>88.67</v>
      </c>
      <c r="F458" vm="2272">
        <f ca="1"/>
        <v>89.78</v>
      </c>
      <c r="G458" vm="2273">
        <f ca="1"/>
        <v>88.45</v>
      </c>
      <c r="H458" vm="2274">
        <f ca="1"/>
        <v>89.6</v>
      </c>
      <c r="K458" s="4">
        <f ca="1">IF(ROW(T_CALC[[#This Row],[DAY]])-ROW(T_CALC[[#Headers],[DAY]])&gt;C_N_TRADING_DAYS,"",ROW(T_CALC[[#This Row],[DAY]])-ROW(T_CALC[[#Headers],[DAY]]))</f>
        <v>455</v>
      </c>
      <c r="L458" s="2" cm="1" vm="2269">
        <f t="array" aca="1" ref="L458" ca="1">IFERROR(IF(T_CALC[[#This Row],[DAY]]="","",IF(AND(T_CALC[[#This Row],[DAY]]=C_N_TRADING_DAYS,$L$1&gt;C_MAX_HIST_DT),$L$1,INDEX(_xlfn.ANCHORARRAY($C$3),T_CALC[[#This Row],[DAY]]+1,1))),NA())</f>
        <v>43112</v>
      </c>
      <c r="M458" s="4" cm="1" vm="2271">
        <f t="array" aca="1" ref="M458" ca="1">IFERROR(IF(T_CALC[[#This Row],[DAY]]="","",IF(AND(T_CALC[[#This Row],[DAY]]=C_N_TRADING_DAYS,$L$1&gt;C_MAX_HIST_DT),$M$1,INDEX(_xlfn.ANCHORARRAY($C$3),T_CALC[[#This Row],[DAY]]+1,3))),NA())</f>
        <v>88.67</v>
      </c>
      <c r="N458" s="4" cm="1" vm="2272">
        <f t="array" aca="1" ref="N458" ca="1">IFERROR(IF(T_CALC[[#This Row],[DAY]]="","",IF(AND(T_CALC[[#This Row],[DAY]]=C_N_TRADING_DAYS,$L$1&gt;C_MAX_HIST_DT),$N$1,INDEX(_xlfn.ANCHORARRAY($C$3),T_CALC[[#This Row],[DAY]]+1,4))),NA())</f>
        <v>89.78</v>
      </c>
      <c r="O458" s="4" cm="1" vm="2273">
        <f t="array" aca="1" ref="O458" ca="1">IFERROR(IF(T_CALC[[#This Row],[DAY]]="","",IF(AND(T_CALC[[#This Row],[DAY]]=C_N_TRADING_DAYS,$L$1&gt;C_MAX_HIST_DT),$O$1,INDEX(_xlfn.ANCHORARRAY($C$3),T_CALC[[#This Row],[DAY]]+1,5))),NA())</f>
        <v>88.45</v>
      </c>
      <c r="P458" s="4" cm="1" vm="2274">
        <f t="array" aca="1" ref="P458" ca="1">IFERROR(IF(T_CALC[[#This Row],[DAY]]="","",IF(AND(T_CALC[[#This Row],[DAY]]=C_N_TRADING_DAYS,$L$1&gt;C_MAX_HIST_DT),$P$1,INDEX(_xlfn.ANCHORARRAY($C$3),T_CALC[[#This Row],[DAY]]+1,6))),NA())</f>
        <v>89.6</v>
      </c>
      <c r="Q458" s="4" cm="1" vm="2270">
        <f t="array" aca="1" ref="Q458" ca="1">IFERROR(IF(T_CALC[[#This Row],[DAY]]="","",IF(AND(T_CALC[[#This Row],[DAY]]=C_N_TRADING_DAYS,$L$1&gt;C_MAX_HIST_DT),$Q$1,INDEX(_xlfn.ANCHORARRAY($C$3),T_CALC[[#This Row],[DAY]]+1,2))),NA())</f>
        <v>24271531</v>
      </c>
      <c r="R458" s="4" vm="2274">
        <f ca="1">IFERROR(IF(I_SRC="Open",T_CALC[[#This Row],[Open]],IF(I_SRC="High",T_CALC[[#This Row],[High]],IF(I_SRC="low",T_CALC[[#This Row],[Low]],IF(I_SRC="Volume",T_CALC[[#This Row],[VOLUME]],T_CALC[[#This Row],[Close]])))),"")</f>
        <v>89.6</v>
      </c>
      <c r="S458" s="4" cm="1">
        <f t="array" aca="1" ref="S458" ca="1">IF(T_CALC[[#This Row],[DAY]]="","",IF(T_CALC[[#This Row],[DAY]]&gt;=I_MA_PER,
ROUND(SUMPRODUCT(OFFSET($Y$4,0,0,I_MA_PER),OFFSET(T_CALC[[#This Row],[Value]],-(I_MA_PER-1),0,I_MA_PER))/C_DEN,2),NA()))</f>
        <v>85.64</v>
      </c>
      <c r="T458" s="4" t="str">
        <f ca="1">IF(T_CALC[[#This Row],[DAY]]="","",IF(T_CALC[[#This Row],[DAY]]&gt;=I_MA_PER,IF(AND(T_CALC[[#This Row],[Value]]&gt;T_CALC[[#This Row],[WMA]],R457&lt;=S457),"Buy",IF(AND(T_CALC[[#This Row],[Value]]&lt;T_CALC[[#This Row],[WMA]],R457&gt;=S457),"Sell","")),NA()))</f>
        <v/>
      </c>
      <c r="U458" s="4">
        <f ca="1">IFERROR(IF(T_CALC[[#This Row],[Signal]]="Buy",T_CALC[[#This Row],[Value]],-10000),-10000)</f>
        <v>-10000</v>
      </c>
      <c r="V458" s="4">
        <f ca="1">IFERROR(IF(T_CALC[[#This Row],[Signal]]="Sell",T_CALC[[#This Row],[Value]],-10000),-10000)</f>
        <v>-10000</v>
      </c>
    </row>
    <row r="459" spans="3:22" x14ac:dyDescent="0.2">
      <c r="C459" vm="2275">
        <f ca="1"/>
        <v>43116</v>
      </c>
      <c r="D459" vm="2276">
        <f ca="1"/>
        <v>36599736</v>
      </c>
      <c r="E459" vm="2277">
        <f ca="1"/>
        <v>90.1</v>
      </c>
      <c r="F459" vm="2278">
        <f ca="1"/>
        <v>90.79</v>
      </c>
      <c r="G459" vm="2279">
        <f ca="1"/>
        <v>88.010400000000004</v>
      </c>
      <c r="H459" vm="2280">
        <f ca="1"/>
        <v>88.35</v>
      </c>
      <c r="K459" s="4">
        <f ca="1">IF(ROW(T_CALC[[#This Row],[DAY]])-ROW(T_CALC[[#Headers],[DAY]])&gt;C_N_TRADING_DAYS,"",ROW(T_CALC[[#This Row],[DAY]])-ROW(T_CALC[[#Headers],[DAY]]))</f>
        <v>456</v>
      </c>
      <c r="L459" s="2" cm="1" vm="2275">
        <f t="array" aca="1" ref="L459" ca="1">IFERROR(IF(T_CALC[[#This Row],[DAY]]="","",IF(AND(T_CALC[[#This Row],[DAY]]=C_N_TRADING_DAYS,$L$1&gt;C_MAX_HIST_DT),$L$1,INDEX(_xlfn.ANCHORARRAY($C$3),T_CALC[[#This Row],[DAY]]+1,1))),NA())</f>
        <v>43116</v>
      </c>
      <c r="M459" s="4" cm="1" vm="2277">
        <f t="array" aca="1" ref="M459" ca="1">IFERROR(IF(T_CALC[[#This Row],[DAY]]="","",IF(AND(T_CALC[[#This Row],[DAY]]=C_N_TRADING_DAYS,$L$1&gt;C_MAX_HIST_DT),$M$1,INDEX(_xlfn.ANCHORARRAY($C$3),T_CALC[[#This Row],[DAY]]+1,3))),NA())</f>
        <v>90.1</v>
      </c>
      <c r="N459" s="4" cm="1" vm="2278">
        <f t="array" aca="1" ref="N459" ca="1">IFERROR(IF(T_CALC[[#This Row],[DAY]]="","",IF(AND(T_CALC[[#This Row],[DAY]]=C_N_TRADING_DAYS,$L$1&gt;C_MAX_HIST_DT),$N$1,INDEX(_xlfn.ANCHORARRAY($C$3),T_CALC[[#This Row],[DAY]]+1,4))),NA())</f>
        <v>90.79</v>
      </c>
      <c r="O459" s="4" cm="1" vm="2279">
        <f t="array" aca="1" ref="O459" ca="1">IFERROR(IF(T_CALC[[#This Row],[DAY]]="","",IF(AND(T_CALC[[#This Row],[DAY]]=C_N_TRADING_DAYS,$L$1&gt;C_MAX_HIST_DT),$O$1,INDEX(_xlfn.ANCHORARRAY($C$3),T_CALC[[#This Row],[DAY]]+1,5))),NA())</f>
        <v>88.010400000000004</v>
      </c>
      <c r="P459" s="4" cm="1" vm="2280">
        <f t="array" aca="1" ref="P459" ca="1">IFERROR(IF(T_CALC[[#This Row],[DAY]]="","",IF(AND(T_CALC[[#This Row],[DAY]]=C_N_TRADING_DAYS,$L$1&gt;C_MAX_HIST_DT),$P$1,INDEX(_xlfn.ANCHORARRAY($C$3),T_CALC[[#This Row],[DAY]]+1,6))),NA())</f>
        <v>88.35</v>
      </c>
      <c r="Q459" s="4" cm="1" vm="2276">
        <f t="array" aca="1" ref="Q459" ca="1">IFERROR(IF(T_CALC[[#This Row],[DAY]]="","",IF(AND(T_CALC[[#This Row],[DAY]]=C_N_TRADING_DAYS,$L$1&gt;C_MAX_HIST_DT),$Q$1,INDEX(_xlfn.ANCHORARRAY($C$3),T_CALC[[#This Row],[DAY]]+1,2))),NA())</f>
        <v>36599736</v>
      </c>
      <c r="R459" s="4" vm="2280">
        <f ca="1">IFERROR(IF(I_SRC="Open",T_CALC[[#This Row],[Open]],IF(I_SRC="High",T_CALC[[#This Row],[High]],IF(I_SRC="low",T_CALC[[#This Row],[Low]],IF(I_SRC="Volume",T_CALC[[#This Row],[VOLUME]],T_CALC[[#This Row],[Close]])))),"")</f>
        <v>88.35</v>
      </c>
      <c r="S459" s="4" cm="1">
        <f t="array" aca="1" ref="S459" ca="1">IF(T_CALC[[#This Row],[DAY]]="","",IF(T_CALC[[#This Row],[DAY]]&gt;=I_MA_PER,
ROUND(SUMPRODUCT(OFFSET($Y$4,0,0,I_MA_PER),OFFSET(T_CALC[[#This Row],[Value]],-(I_MA_PER-1),0,I_MA_PER))/C_DEN,2),NA()))</f>
        <v>85.77</v>
      </c>
      <c r="T459" s="4" t="str">
        <f ca="1">IF(T_CALC[[#This Row],[DAY]]="","",IF(T_CALC[[#This Row],[DAY]]&gt;=I_MA_PER,IF(AND(T_CALC[[#This Row],[Value]]&gt;T_CALC[[#This Row],[WMA]],R458&lt;=S458),"Buy",IF(AND(T_CALC[[#This Row],[Value]]&lt;T_CALC[[#This Row],[WMA]],R458&gt;=S458),"Sell","")),NA()))</f>
        <v/>
      </c>
      <c r="U459" s="4">
        <f ca="1">IFERROR(IF(T_CALC[[#This Row],[Signal]]="Buy",T_CALC[[#This Row],[Value]],-10000),-10000)</f>
        <v>-10000</v>
      </c>
      <c r="V459" s="4">
        <f ca="1">IFERROR(IF(T_CALC[[#This Row],[Signal]]="Sell",T_CALC[[#This Row],[Value]],-10000),-10000)</f>
        <v>-10000</v>
      </c>
    </row>
    <row r="460" spans="3:22" x14ac:dyDescent="0.2">
      <c r="C460" vm="2281">
        <f ca="1"/>
        <v>43117</v>
      </c>
      <c r="D460" vm="2282">
        <f ca="1"/>
        <v>25621164</v>
      </c>
      <c r="E460" vm="2283">
        <f ca="1"/>
        <v>89.08</v>
      </c>
      <c r="F460" vm="2284">
        <f ca="1"/>
        <v>90.28</v>
      </c>
      <c r="G460" vm="2285">
        <f ca="1"/>
        <v>88.75</v>
      </c>
      <c r="H460" vm="2286">
        <f ca="1"/>
        <v>90.14</v>
      </c>
      <c r="K460" s="4">
        <f ca="1">IF(ROW(T_CALC[[#This Row],[DAY]])-ROW(T_CALC[[#Headers],[DAY]])&gt;C_N_TRADING_DAYS,"",ROW(T_CALC[[#This Row],[DAY]])-ROW(T_CALC[[#Headers],[DAY]]))</f>
        <v>457</v>
      </c>
      <c r="L460" s="2" cm="1" vm="2281">
        <f t="array" aca="1" ref="L460" ca="1">IFERROR(IF(T_CALC[[#This Row],[DAY]]="","",IF(AND(T_CALC[[#This Row],[DAY]]=C_N_TRADING_DAYS,$L$1&gt;C_MAX_HIST_DT),$L$1,INDEX(_xlfn.ANCHORARRAY($C$3),T_CALC[[#This Row],[DAY]]+1,1))),NA())</f>
        <v>43117</v>
      </c>
      <c r="M460" s="4" cm="1" vm="2283">
        <f t="array" aca="1" ref="M460" ca="1">IFERROR(IF(T_CALC[[#This Row],[DAY]]="","",IF(AND(T_CALC[[#This Row],[DAY]]=C_N_TRADING_DAYS,$L$1&gt;C_MAX_HIST_DT),$M$1,INDEX(_xlfn.ANCHORARRAY($C$3),T_CALC[[#This Row],[DAY]]+1,3))),NA())</f>
        <v>89.08</v>
      </c>
      <c r="N460" s="4" cm="1" vm="2284">
        <f t="array" aca="1" ref="N460" ca="1">IFERROR(IF(T_CALC[[#This Row],[DAY]]="","",IF(AND(T_CALC[[#This Row],[DAY]]=C_N_TRADING_DAYS,$L$1&gt;C_MAX_HIST_DT),$N$1,INDEX(_xlfn.ANCHORARRAY($C$3),T_CALC[[#This Row],[DAY]]+1,4))),NA())</f>
        <v>90.28</v>
      </c>
      <c r="O460" s="4" cm="1" vm="2285">
        <f t="array" aca="1" ref="O460" ca="1">IFERROR(IF(T_CALC[[#This Row],[DAY]]="","",IF(AND(T_CALC[[#This Row],[DAY]]=C_N_TRADING_DAYS,$L$1&gt;C_MAX_HIST_DT),$O$1,INDEX(_xlfn.ANCHORARRAY($C$3),T_CALC[[#This Row],[DAY]]+1,5))),NA())</f>
        <v>88.75</v>
      </c>
      <c r="P460" s="4" cm="1" vm="2286">
        <f t="array" aca="1" ref="P460" ca="1">IFERROR(IF(T_CALC[[#This Row],[DAY]]="","",IF(AND(T_CALC[[#This Row],[DAY]]=C_N_TRADING_DAYS,$L$1&gt;C_MAX_HIST_DT),$P$1,INDEX(_xlfn.ANCHORARRAY($C$3),T_CALC[[#This Row],[DAY]]+1,6))),NA())</f>
        <v>90.14</v>
      </c>
      <c r="Q460" s="4" cm="1" vm="2282">
        <f t="array" aca="1" ref="Q460" ca="1">IFERROR(IF(T_CALC[[#This Row],[DAY]]="","",IF(AND(T_CALC[[#This Row],[DAY]]=C_N_TRADING_DAYS,$L$1&gt;C_MAX_HIST_DT),$Q$1,INDEX(_xlfn.ANCHORARRAY($C$3),T_CALC[[#This Row],[DAY]]+1,2))),NA())</f>
        <v>25621164</v>
      </c>
      <c r="R460" s="4" vm="2286">
        <f ca="1">IFERROR(IF(I_SRC="Open",T_CALC[[#This Row],[Open]],IF(I_SRC="High",T_CALC[[#This Row],[High]],IF(I_SRC="low",T_CALC[[#This Row],[Low]],IF(I_SRC="Volume",T_CALC[[#This Row],[VOLUME]],T_CALC[[#This Row],[Close]])))),"")</f>
        <v>90.14</v>
      </c>
      <c r="S460" s="4" cm="1">
        <f t="array" aca="1" ref="S460" ca="1">IF(T_CALC[[#This Row],[DAY]]="","",IF(T_CALC[[#This Row],[DAY]]&gt;=I_MA_PER,
ROUND(SUMPRODUCT(OFFSET($Y$4,0,0,I_MA_PER),OFFSET(T_CALC[[#This Row],[Value]],-(I_MA_PER-1),0,I_MA_PER))/C_DEN,2),NA()))</f>
        <v>85.98</v>
      </c>
      <c r="T460" s="4" t="str">
        <f ca="1">IF(T_CALC[[#This Row],[DAY]]="","",IF(T_CALC[[#This Row],[DAY]]&gt;=I_MA_PER,IF(AND(T_CALC[[#This Row],[Value]]&gt;T_CALC[[#This Row],[WMA]],R459&lt;=S459),"Buy",IF(AND(T_CALC[[#This Row],[Value]]&lt;T_CALC[[#This Row],[WMA]],R459&gt;=S459),"Sell","")),NA()))</f>
        <v/>
      </c>
      <c r="U460" s="4">
        <f ca="1">IFERROR(IF(T_CALC[[#This Row],[Signal]]="Buy",T_CALC[[#This Row],[Value]],-10000),-10000)</f>
        <v>-10000</v>
      </c>
      <c r="V460" s="4">
        <f ca="1">IFERROR(IF(T_CALC[[#This Row],[Signal]]="Sell",T_CALC[[#This Row],[Value]],-10000),-10000)</f>
        <v>-10000</v>
      </c>
    </row>
    <row r="461" spans="3:22" x14ac:dyDescent="0.2">
      <c r="C461" vm="2287">
        <f ca="1"/>
        <v>43118</v>
      </c>
      <c r="D461" vm="2288">
        <f ca="1"/>
        <v>24159683</v>
      </c>
      <c r="E461" vm="2289">
        <f ca="1"/>
        <v>89.8</v>
      </c>
      <c r="F461" vm="2290">
        <f ca="1"/>
        <v>90.67</v>
      </c>
      <c r="G461" vm="2291">
        <f ca="1"/>
        <v>89.66</v>
      </c>
      <c r="H461" vm="2277">
        <f ca="1"/>
        <v>90.1</v>
      </c>
      <c r="K461" s="4">
        <f ca="1">IF(ROW(T_CALC[[#This Row],[DAY]])-ROW(T_CALC[[#Headers],[DAY]])&gt;C_N_TRADING_DAYS,"",ROW(T_CALC[[#This Row],[DAY]])-ROW(T_CALC[[#Headers],[DAY]]))</f>
        <v>458</v>
      </c>
      <c r="L461" s="2" cm="1" vm="2287">
        <f t="array" aca="1" ref="L461" ca="1">IFERROR(IF(T_CALC[[#This Row],[DAY]]="","",IF(AND(T_CALC[[#This Row],[DAY]]=C_N_TRADING_DAYS,$L$1&gt;C_MAX_HIST_DT),$L$1,INDEX(_xlfn.ANCHORARRAY($C$3),T_CALC[[#This Row],[DAY]]+1,1))),NA())</f>
        <v>43118</v>
      </c>
      <c r="M461" s="4" cm="1" vm="2289">
        <f t="array" aca="1" ref="M461" ca="1">IFERROR(IF(T_CALC[[#This Row],[DAY]]="","",IF(AND(T_CALC[[#This Row],[DAY]]=C_N_TRADING_DAYS,$L$1&gt;C_MAX_HIST_DT),$M$1,INDEX(_xlfn.ANCHORARRAY($C$3),T_CALC[[#This Row],[DAY]]+1,3))),NA())</f>
        <v>89.8</v>
      </c>
      <c r="N461" s="4" cm="1" vm="2290">
        <f t="array" aca="1" ref="N461" ca="1">IFERROR(IF(T_CALC[[#This Row],[DAY]]="","",IF(AND(T_CALC[[#This Row],[DAY]]=C_N_TRADING_DAYS,$L$1&gt;C_MAX_HIST_DT),$N$1,INDEX(_xlfn.ANCHORARRAY($C$3),T_CALC[[#This Row],[DAY]]+1,4))),NA())</f>
        <v>90.67</v>
      </c>
      <c r="O461" s="4" cm="1" vm="2291">
        <f t="array" aca="1" ref="O461" ca="1">IFERROR(IF(T_CALC[[#This Row],[DAY]]="","",IF(AND(T_CALC[[#This Row],[DAY]]=C_N_TRADING_DAYS,$L$1&gt;C_MAX_HIST_DT),$O$1,INDEX(_xlfn.ANCHORARRAY($C$3),T_CALC[[#This Row],[DAY]]+1,5))),NA())</f>
        <v>89.66</v>
      </c>
      <c r="P461" s="4" cm="1" vm="2277">
        <f t="array" aca="1" ref="P461" ca="1">IFERROR(IF(T_CALC[[#This Row],[DAY]]="","",IF(AND(T_CALC[[#This Row],[DAY]]=C_N_TRADING_DAYS,$L$1&gt;C_MAX_HIST_DT),$P$1,INDEX(_xlfn.ANCHORARRAY($C$3),T_CALC[[#This Row],[DAY]]+1,6))),NA())</f>
        <v>90.1</v>
      </c>
      <c r="Q461" s="4" cm="1" vm="2288">
        <f t="array" aca="1" ref="Q461" ca="1">IFERROR(IF(T_CALC[[#This Row],[DAY]]="","",IF(AND(T_CALC[[#This Row],[DAY]]=C_N_TRADING_DAYS,$L$1&gt;C_MAX_HIST_DT),$Q$1,INDEX(_xlfn.ANCHORARRAY($C$3),T_CALC[[#This Row],[DAY]]+1,2))),NA())</f>
        <v>24159683</v>
      </c>
      <c r="R461" s="4" vm="2277">
        <f ca="1">IFERROR(IF(I_SRC="Open",T_CALC[[#This Row],[Open]],IF(I_SRC="High",T_CALC[[#This Row],[High]],IF(I_SRC="low",T_CALC[[#This Row],[Low]],IF(I_SRC="Volume",T_CALC[[#This Row],[VOLUME]],T_CALC[[#This Row],[Close]])))),"")</f>
        <v>90.1</v>
      </c>
      <c r="S461" s="4" cm="1">
        <f t="array" aca="1" ref="S461" ca="1">IF(T_CALC[[#This Row],[DAY]]="","",IF(T_CALC[[#This Row],[DAY]]&gt;=I_MA_PER,
ROUND(SUMPRODUCT(OFFSET($Y$4,0,0,I_MA_PER),OFFSET(T_CALC[[#This Row],[Value]],-(I_MA_PER-1),0,I_MA_PER))/C_DEN,2),NA()))</f>
        <v>86.17</v>
      </c>
      <c r="T461" s="4" t="str">
        <f ca="1">IF(T_CALC[[#This Row],[DAY]]="","",IF(T_CALC[[#This Row],[DAY]]&gt;=I_MA_PER,IF(AND(T_CALC[[#This Row],[Value]]&gt;T_CALC[[#This Row],[WMA]],R460&lt;=S460),"Buy",IF(AND(T_CALC[[#This Row],[Value]]&lt;T_CALC[[#This Row],[WMA]],R460&gt;=S460),"Sell","")),NA()))</f>
        <v/>
      </c>
      <c r="U461" s="4">
        <f ca="1">IFERROR(IF(T_CALC[[#This Row],[Signal]]="Buy",T_CALC[[#This Row],[Value]],-10000),-10000)</f>
        <v>-10000</v>
      </c>
      <c r="V461" s="4">
        <f ca="1">IFERROR(IF(T_CALC[[#This Row],[Signal]]="Sell",T_CALC[[#This Row],[Value]],-10000),-10000)</f>
        <v>-10000</v>
      </c>
    </row>
    <row r="462" spans="3:22" x14ac:dyDescent="0.2">
      <c r="C462" vm="2292">
        <f ca="1"/>
        <v>43119</v>
      </c>
      <c r="D462" vm="2293">
        <f ca="1"/>
        <v>36875013</v>
      </c>
      <c r="E462" vm="2286">
        <f ca="1"/>
        <v>90.14</v>
      </c>
      <c r="F462" vm="2294">
        <f ca="1"/>
        <v>90.61</v>
      </c>
      <c r="G462" vm="2291">
        <f ca="1"/>
        <v>89.66</v>
      </c>
      <c r="H462" vm="2295">
        <f ca="1"/>
        <v>90</v>
      </c>
      <c r="K462" s="4">
        <f ca="1">IF(ROW(T_CALC[[#This Row],[DAY]])-ROW(T_CALC[[#Headers],[DAY]])&gt;C_N_TRADING_DAYS,"",ROW(T_CALC[[#This Row],[DAY]])-ROW(T_CALC[[#Headers],[DAY]]))</f>
        <v>459</v>
      </c>
      <c r="L462" s="2" cm="1" vm="2292">
        <f t="array" aca="1" ref="L462" ca="1">IFERROR(IF(T_CALC[[#This Row],[DAY]]="","",IF(AND(T_CALC[[#This Row],[DAY]]=C_N_TRADING_DAYS,$L$1&gt;C_MAX_HIST_DT),$L$1,INDEX(_xlfn.ANCHORARRAY($C$3),T_CALC[[#This Row],[DAY]]+1,1))),NA())</f>
        <v>43119</v>
      </c>
      <c r="M462" s="4" cm="1" vm="2286">
        <f t="array" aca="1" ref="M462" ca="1">IFERROR(IF(T_CALC[[#This Row],[DAY]]="","",IF(AND(T_CALC[[#This Row],[DAY]]=C_N_TRADING_DAYS,$L$1&gt;C_MAX_HIST_DT),$M$1,INDEX(_xlfn.ANCHORARRAY($C$3),T_CALC[[#This Row],[DAY]]+1,3))),NA())</f>
        <v>90.14</v>
      </c>
      <c r="N462" s="4" cm="1" vm="2294">
        <f t="array" aca="1" ref="N462" ca="1">IFERROR(IF(T_CALC[[#This Row],[DAY]]="","",IF(AND(T_CALC[[#This Row],[DAY]]=C_N_TRADING_DAYS,$L$1&gt;C_MAX_HIST_DT),$N$1,INDEX(_xlfn.ANCHORARRAY($C$3),T_CALC[[#This Row],[DAY]]+1,4))),NA())</f>
        <v>90.61</v>
      </c>
      <c r="O462" s="4" cm="1" vm="2291">
        <f t="array" aca="1" ref="O462" ca="1">IFERROR(IF(T_CALC[[#This Row],[DAY]]="","",IF(AND(T_CALC[[#This Row],[DAY]]=C_N_TRADING_DAYS,$L$1&gt;C_MAX_HIST_DT),$O$1,INDEX(_xlfn.ANCHORARRAY($C$3),T_CALC[[#This Row],[DAY]]+1,5))),NA())</f>
        <v>89.66</v>
      </c>
      <c r="P462" s="4" cm="1" vm="2295">
        <f t="array" aca="1" ref="P462" ca="1">IFERROR(IF(T_CALC[[#This Row],[DAY]]="","",IF(AND(T_CALC[[#This Row],[DAY]]=C_N_TRADING_DAYS,$L$1&gt;C_MAX_HIST_DT),$P$1,INDEX(_xlfn.ANCHORARRAY($C$3),T_CALC[[#This Row],[DAY]]+1,6))),NA())</f>
        <v>90</v>
      </c>
      <c r="Q462" s="4" cm="1" vm="2293">
        <f t="array" aca="1" ref="Q462" ca="1">IFERROR(IF(T_CALC[[#This Row],[DAY]]="","",IF(AND(T_CALC[[#This Row],[DAY]]=C_N_TRADING_DAYS,$L$1&gt;C_MAX_HIST_DT),$Q$1,INDEX(_xlfn.ANCHORARRAY($C$3),T_CALC[[#This Row],[DAY]]+1,2))),NA())</f>
        <v>36875013</v>
      </c>
      <c r="R462" s="4" vm="2295">
        <f ca="1">IFERROR(IF(I_SRC="Open",T_CALC[[#This Row],[Open]],IF(I_SRC="High",T_CALC[[#This Row],[High]],IF(I_SRC="low",T_CALC[[#This Row],[Low]],IF(I_SRC="Volume",T_CALC[[#This Row],[VOLUME]],T_CALC[[#This Row],[Close]])))),"")</f>
        <v>90</v>
      </c>
      <c r="S462" s="4" cm="1">
        <f t="array" aca="1" ref="S462" ca="1">IF(T_CALC[[#This Row],[DAY]]="","",IF(T_CALC[[#This Row],[DAY]]&gt;=I_MA_PER,
ROUND(SUMPRODUCT(OFFSET($Y$4,0,0,I_MA_PER),OFFSET(T_CALC[[#This Row],[Value]],-(I_MA_PER-1),0,I_MA_PER))/C_DEN,2),NA()))</f>
        <v>86.36</v>
      </c>
      <c r="T462" s="4" t="str">
        <f ca="1">IF(T_CALC[[#This Row],[DAY]]="","",IF(T_CALC[[#This Row],[DAY]]&gt;=I_MA_PER,IF(AND(T_CALC[[#This Row],[Value]]&gt;T_CALC[[#This Row],[WMA]],R461&lt;=S461),"Buy",IF(AND(T_CALC[[#This Row],[Value]]&lt;T_CALC[[#This Row],[WMA]],R461&gt;=S461),"Sell","")),NA()))</f>
        <v/>
      </c>
      <c r="U462" s="4">
        <f ca="1">IFERROR(IF(T_CALC[[#This Row],[Signal]]="Buy",T_CALC[[#This Row],[Value]],-10000),-10000)</f>
        <v>-10000</v>
      </c>
      <c r="V462" s="4">
        <f ca="1">IFERROR(IF(T_CALC[[#This Row],[Signal]]="Sell",T_CALC[[#This Row],[Value]],-10000),-10000)</f>
        <v>-10000</v>
      </c>
    </row>
    <row r="463" spans="3:22" x14ac:dyDescent="0.2">
      <c r="C463" vm="2296">
        <f ca="1"/>
        <v>43122</v>
      </c>
      <c r="D463" vm="2297">
        <f ca="1"/>
        <v>23601555</v>
      </c>
      <c r="E463" vm="2295">
        <f ca="1"/>
        <v>90</v>
      </c>
      <c r="F463" vm="2298">
        <f ca="1"/>
        <v>91.62</v>
      </c>
      <c r="G463" vm="2299">
        <f ca="1"/>
        <v>89.74</v>
      </c>
      <c r="H463" vm="2300">
        <f ca="1"/>
        <v>91.61</v>
      </c>
      <c r="K463" s="4">
        <f ca="1">IF(ROW(T_CALC[[#This Row],[DAY]])-ROW(T_CALC[[#Headers],[DAY]])&gt;C_N_TRADING_DAYS,"",ROW(T_CALC[[#This Row],[DAY]])-ROW(T_CALC[[#Headers],[DAY]]))</f>
        <v>460</v>
      </c>
      <c r="L463" s="2" cm="1" vm="2296">
        <f t="array" aca="1" ref="L463" ca="1">IFERROR(IF(T_CALC[[#This Row],[DAY]]="","",IF(AND(T_CALC[[#This Row],[DAY]]=C_N_TRADING_DAYS,$L$1&gt;C_MAX_HIST_DT),$L$1,INDEX(_xlfn.ANCHORARRAY($C$3),T_CALC[[#This Row],[DAY]]+1,1))),NA())</f>
        <v>43122</v>
      </c>
      <c r="M463" s="4" cm="1" vm="2295">
        <f t="array" aca="1" ref="M463" ca="1">IFERROR(IF(T_CALC[[#This Row],[DAY]]="","",IF(AND(T_CALC[[#This Row],[DAY]]=C_N_TRADING_DAYS,$L$1&gt;C_MAX_HIST_DT),$M$1,INDEX(_xlfn.ANCHORARRAY($C$3),T_CALC[[#This Row],[DAY]]+1,3))),NA())</f>
        <v>90</v>
      </c>
      <c r="N463" s="4" cm="1" vm="2298">
        <f t="array" aca="1" ref="N463" ca="1">IFERROR(IF(T_CALC[[#This Row],[DAY]]="","",IF(AND(T_CALC[[#This Row],[DAY]]=C_N_TRADING_DAYS,$L$1&gt;C_MAX_HIST_DT),$N$1,INDEX(_xlfn.ANCHORARRAY($C$3),T_CALC[[#This Row],[DAY]]+1,4))),NA())</f>
        <v>91.62</v>
      </c>
      <c r="O463" s="4" cm="1" vm="2299">
        <f t="array" aca="1" ref="O463" ca="1">IFERROR(IF(T_CALC[[#This Row],[DAY]]="","",IF(AND(T_CALC[[#This Row],[DAY]]=C_N_TRADING_DAYS,$L$1&gt;C_MAX_HIST_DT),$O$1,INDEX(_xlfn.ANCHORARRAY($C$3),T_CALC[[#This Row],[DAY]]+1,5))),NA())</f>
        <v>89.74</v>
      </c>
      <c r="P463" s="4" cm="1" vm="2300">
        <f t="array" aca="1" ref="P463" ca="1">IFERROR(IF(T_CALC[[#This Row],[DAY]]="","",IF(AND(T_CALC[[#This Row],[DAY]]=C_N_TRADING_DAYS,$L$1&gt;C_MAX_HIST_DT),$P$1,INDEX(_xlfn.ANCHORARRAY($C$3),T_CALC[[#This Row],[DAY]]+1,6))),NA())</f>
        <v>91.61</v>
      </c>
      <c r="Q463" s="4" cm="1" vm="2297">
        <f t="array" aca="1" ref="Q463" ca="1">IFERROR(IF(T_CALC[[#This Row],[DAY]]="","",IF(AND(T_CALC[[#This Row],[DAY]]=C_N_TRADING_DAYS,$L$1&gt;C_MAX_HIST_DT),$Q$1,INDEX(_xlfn.ANCHORARRAY($C$3),T_CALC[[#This Row],[DAY]]+1,2))),NA())</f>
        <v>23601555</v>
      </c>
      <c r="R463" s="4" vm="2300">
        <f ca="1">IFERROR(IF(I_SRC="Open",T_CALC[[#This Row],[Open]],IF(I_SRC="High",T_CALC[[#This Row],[High]],IF(I_SRC="low",T_CALC[[#This Row],[Low]],IF(I_SRC="Volume",T_CALC[[#This Row],[VOLUME]],T_CALC[[#This Row],[Close]])))),"")</f>
        <v>91.61</v>
      </c>
      <c r="S463" s="4" cm="1">
        <f t="array" aca="1" ref="S463" ca="1">IF(T_CALC[[#This Row],[DAY]]="","",IF(T_CALC[[#This Row],[DAY]]&gt;=I_MA_PER,
ROUND(SUMPRODUCT(OFFSET($Y$4,0,0,I_MA_PER),OFFSET(T_CALC[[#This Row],[Value]],-(I_MA_PER-1),0,I_MA_PER))/C_DEN,2),NA()))</f>
        <v>86.61</v>
      </c>
      <c r="T463" s="4" t="str">
        <f ca="1">IF(T_CALC[[#This Row],[DAY]]="","",IF(T_CALC[[#This Row],[DAY]]&gt;=I_MA_PER,IF(AND(T_CALC[[#This Row],[Value]]&gt;T_CALC[[#This Row],[WMA]],R462&lt;=S462),"Buy",IF(AND(T_CALC[[#This Row],[Value]]&lt;T_CALC[[#This Row],[WMA]],R462&gt;=S462),"Sell","")),NA()))</f>
        <v/>
      </c>
      <c r="U463" s="4">
        <f ca="1">IFERROR(IF(T_CALC[[#This Row],[Signal]]="Buy",T_CALC[[#This Row],[Value]],-10000),-10000)</f>
        <v>-10000</v>
      </c>
      <c r="V463" s="4">
        <f ca="1">IFERROR(IF(T_CALC[[#This Row],[Signal]]="Sell",T_CALC[[#This Row],[Value]],-10000),-10000)</f>
        <v>-10000</v>
      </c>
    </row>
    <row r="464" spans="3:22" x14ac:dyDescent="0.2">
      <c r="C464" vm="2301">
        <f ca="1"/>
        <v>43123</v>
      </c>
      <c r="D464" vm="2302">
        <f ca="1"/>
        <v>23412841</v>
      </c>
      <c r="E464" vm="2303">
        <f ca="1"/>
        <v>91.9</v>
      </c>
      <c r="F464" vm="2304">
        <f ca="1"/>
        <v>92.3</v>
      </c>
      <c r="G464" vm="2305">
        <f ca="1"/>
        <v>91.54</v>
      </c>
      <c r="H464" vm="2303">
        <f ca="1"/>
        <v>91.9</v>
      </c>
      <c r="K464" s="4">
        <f ca="1">IF(ROW(T_CALC[[#This Row],[DAY]])-ROW(T_CALC[[#Headers],[DAY]])&gt;C_N_TRADING_DAYS,"",ROW(T_CALC[[#This Row],[DAY]])-ROW(T_CALC[[#Headers],[DAY]]))</f>
        <v>461</v>
      </c>
      <c r="L464" s="2" cm="1" vm="2301">
        <f t="array" aca="1" ref="L464" ca="1">IFERROR(IF(T_CALC[[#This Row],[DAY]]="","",IF(AND(T_CALC[[#This Row],[DAY]]=C_N_TRADING_DAYS,$L$1&gt;C_MAX_HIST_DT),$L$1,INDEX(_xlfn.ANCHORARRAY($C$3),T_CALC[[#This Row],[DAY]]+1,1))),NA())</f>
        <v>43123</v>
      </c>
      <c r="M464" s="4" cm="1" vm="2303">
        <f t="array" aca="1" ref="M464" ca="1">IFERROR(IF(T_CALC[[#This Row],[DAY]]="","",IF(AND(T_CALC[[#This Row],[DAY]]=C_N_TRADING_DAYS,$L$1&gt;C_MAX_HIST_DT),$M$1,INDEX(_xlfn.ANCHORARRAY($C$3),T_CALC[[#This Row],[DAY]]+1,3))),NA())</f>
        <v>91.9</v>
      </c>
      <c r="N464" s="4" cm="1" vm="2304">
        <f t="array" aca="1" ref="N464" ca="1">IFERROR(IF(T_CALC[[#This Row],[DAY]]="","",IF(AND(T_CALC[[#This Row],[DAY]]=C_N_TRADING_DAYS,$L$1&gt;C_MAX_HIST_DT),$N$1,INDEX(_xlfn.ANCHORARRAY($C$3),T_CALC[[#This Row],[DAY]]+1,4))),NA())</f>
        <v>92.3</v>
      </c>
      <c r="O464" s="4" cm="1" vm="2305">
        <f t="array" aca="1" ref="O464" ca="1">IFERROR(IF(T_CALC[[#This Row],[DAY]]="","",IF(AND(T_CALC[[#This Row],[DAY]]=C_N_TRADING_DAYS,$L$1&gt;C_MAX_HIST_DT),$O$1,INDEX(_xlfn.ANCHORARRAY($C$3),T_CALC[[#This Row],[DAY]]+1,5))),NA())</f>
        <v>91.54</v>
      </c>
      <c r="P464" s="4" cm="1" vm="2303">
        <f t="array" aca="1" ref="P464" ca="1">IFERROR(IF(T_CALC[[#This Row],[DAY]]="","",IF(AND(T_CALC[[#This Row],[DAY]]=C_N_TRADING_DAYS,$L$1&gt;C_MAX_HIST_DT),$P$1,INDEX(_xlfn.ANCHORARRAY($C$3),T_CALC[[#This Row],[DAY]]+1,6))),NA())</f>
        <v>91.9</v>
      </c>
      <c r="Q464" s="4" cm="1" vm="2302">
        <f t="array" aca="1" ref="Q464" ca="1">IFERROR(IF(T_CALC[[#This Row],[DAY]]="","",IF(AND(T_CALC[[#This Row],[DAY]]=C_N_TRADING_DAYS,$L$1&gt;C_MAX_HIST_DT),$Q$1,INDEX(_xlfn.ANCHORARRAY($C$3),T_CALC[[#This Row],[DAY]]+1,2))),NA())</f>
        <v>23412841</v>
      </c>
      <c r="R464" s="4" vm="2303">
        <f ca="1">IFERROR(IF(I_SRC="Open",T_CALC[[#This Row],[Open]],IF(I_SRC="High",T_CALC[[#This Row],[High]],IF(I_SRC="low",T_CALC[[#This Row],[Low]],IF(I_SRC="Volume",T_CALC[[#This Row],[VOLUME]],T_CALC[[#This Row],[Close]])))),"")</f>
        <v>91.9</v>
      </c>
      <c r="S464" s="4" cm="1">
        <f t="array" aca="1" ref="S464" ca="1">IF(T_CALC[[#This Row],[DAY]]="","",IF(T_CALC[[#This Row],[DAY]]&gt;=I_MA_PER,
ROUND(SUMPRODUCT(OFFSET($Y$4,0,0,I_MA_PER),OFFSET(T_CALC[[#This Row],[Value]],-(I_MA_PER-1),0,I_MA_PER))/C_DEN,2),NA()))</f>
        <v>86.86</v>
      </c>
      <c r="T464" s="4" t="str">
        <f ca="1">IF(T_CALC[[#This Row],[DAY]]="","",IF(T_CALC[[#This Row],[DAY]]&gt;=I_MA_PER,IF(AND(T_CALC[[#This Row],[Value]]&gt;T_CALC[[#This Row],[WMA]],R463&lt;=S463),"Buy",IF(AND(T_CALC[[#This Row],[Value]]&lt;T_CALC[[#This Row],[WMA]],R463&gt;=S463),"Sell","")),NA()))</f>
        <v/>
      </c>
      <c r="U464" s="4">
        <f ca="1">IFERROR(IF(T_CALC[[#This Row],[Signal]]="Buy",T_CALC[[#This Row],[Value]],-10000),-10000)</f>
        <v>-10000</v>
      </c>
      <c r="V464" s="4">
        <f ca="1">IFERROR(IF(T_CALC[[#This Row],[Signal]]="Sell",T_CALC[[#This Row],[Value]],-10000),-10000)</f>
        <v>-10000</v>
      </c>
    </row>
    <row r="465" spans="3:22" x14ac:dyDescent="0.2">
      <c r="C465" vm="2306">
        <f ca="1"/>
        <v>43124</v>
      </c>
      <c r="D465" vm="2307">
        <f ca="1"/>
        <v>33277483</v>
      </c>
      <c r="E465" vm="2308">
        <f ca="1"/>
        <v>92.55</v>
      </c>
      <c r="F465" vm="2309">
        <f ca="1"/>
        <v>93.43</v>
      </c>
      <c r="G465" vm="2310">
        <f ca="1"/>
        <v>91.58</v>
      </c>
      <c r="H465" vm="2311">
        <f ca="1"/>
        <v>91.82</v>
      </c>
      <c r="K465" s="4">
        <f ca="1">IF(ROW(T_CALC[[#This Row],[DAY]])-ROW(T_CALC[[#Headers],[DAY]])&gt;C_N_TRADING_DAYS,"",ROW(T_CALC[[#This Row],[DAY]])-ROW(T_CALC[[#Headers],[DAY]]))</f>
        <v>462</v>
      </c>
      <c r="L465" s="2" cm="1" vm="2306">
        <f t="array" aca="1" ref="L465" ca="1">IFERROR(IF(T_CALC[[#This Row],[DAY]]="","",IF(AND(T_CALC[[#This Row],[DAY]]=C_N_TRADING_DAYS,$L$1&gt;C_MAX_HIST_DT),$L$1,INDEX(_xlfn.ANCHORARRAY($C$3),T_CALC[[#This Row],[DAY]]+1,1))),NA())</f>
        <v>43124</v>
      </c>
      <c r="M465" s="4" cm="1" vm="2308">
        <f t="array" aca="1" ref="M465" ca="1">IFERROR(IF(T_CALC[[#This Row],[DAY]]="","",IF(AND(T_CALC[[#This Row],[DAY]]=C_N_TRADING_DAYS,$L$1&gt;C_MAX_HIST_DT),$M$1,INDEX(_xlfn.ANCHORARRAY($C$3),T_CALC[[#This Row],[DAY]]+1,3))),NA())</f>
        <v>92.55</v>
      </c>
      <c r="N465" s="4" cm="1" vm="2309">
        <f t="array" aca="1" ref="N465" ca="1">IFERROR(IF(T_CALC[[#This Row],[DAY]]="","",IF(AND(T_CALC[[#This Row],[DAY]]=C_N_TRADING_DAYS,$L$1&gt;C_MAX_HIST_DT),$N$1,INDEX(_xlfn.ANCHORARRAY($C$3),T_CALC[[#This Row],[DAY]]+1,4))),NA())</f>
        <v>93.43</v>
      </c>
      <c r="O465" s="4" cm="1" vm="2310">
        <f t="array" aca="1" ref="O465" ca="1">IFERROR(IF(T_CALC[[#This Row],[DAY]]="","",IF(AND(T_CALC[[#This Row],[DAY]]=C_N_TRADING_DAYS,$L$1&gt;C_MAX_HIST_DT),$O$1,INDEX(_xlfn.ANCHORARRAY($C$3),T_CALC[[#This Row],[DAY]]+1,5))),NA())</f>
        <v>91.58</v>
      </c>
      <c r="P465" s="4" cm="1" vm="2311">
        <f t="array" aca="1" ref="P465" ca="1">IFERROR(IF(T_CALC[[#This Row],[DAY]]="","",IF(AND(T_CALC[[#This Row],[DAY]]=C_N_TRADING_DAYS,$L$1&gt;C_MAX_HIST_DT),$P$1,INDEX(_xlfn.ANCHORARRAY($C$3),T_CALC[[#This Row],[DAY]]+1,6))),NA())</f>
        <v>91.82</v>
      </c>
      <c r="Q465" s="4" cm="1" vm="2307">
        <f t="array" aca="1" ref="Q465" ca="1">IFERROR(IF(T_CALC[[#This Row],[DAY]]="","",IF(AND(T_CALC[[#This Row],[DAY]]=C_N_TRADING_DAYS,$L$1&gt;C_MAX_HIST_DT),$Q$1,INDEX(_xlfn.ANCHORARRAY($C$3),T_CALC[[#This Row],[DAY]]+1,2))),NA())</f>
        <v>33277483</v>
      </c>
      <c r="R465" s="4" vm="2311">
        <f ca="1">IFERROR(IF(I_SRC="Open",T_CALC[[#This Row],[Open]],IF(I_SRC="High",T_CALC[[#This Row],[High]],IF(I_SRC="low",T_CALC[[#This Row],[Low]],IF(I_SRC="Volume",T_CALC[[#This Row],[VOLUME]],T_CALC[[#This Row],[Close]])))),"")</f>
        <v>91.82</v>
      </c>
      <c r="S465" s="4" cm="1">
        <f t="array" aca="1" ref="S465" ca="1">IF(T_CALC[[#This Row],[DAY]]="","",IF(T_CALC[[#This Row],[DAY]]&gt;=I_MA_PER,
ROUND(SUMPRODUCT(OFFSET($Y$4,0,0,I_MA_PER),OFFSET(T_CALC[[#This Row],[Value]],-(I_MA_PER-1),0,I_MA_PER))/C_DEN,2),NA()))</f>
        <v>87.11</v>
      </c>
      <c r="T465" s="4" t="str">
        <f ca="1">IF(T_CALC[[#This Row],[DAY]]="","",IF(T_CALC[[#This Row],[DAY]]&gt;=I_MA_PER,IF(AND(T_CALC[[#This Row],[Value]]&gt;T_CALC[[#This Row],[WMA]],R464&lt;=S464),"Buy",IF(AND(T_CALC[[#This Row],[Value]]&lt;T_CALC[[#This Row],[WMA]],R464&gt;=S464),"Sell","")),NA()))</f>
        <v/>
      </c>
      <c r="U465" s="4">
        <f ca="1">IFERROR(IF(T_CALC[[#This Row],[Signal]]="Buy",T_CALC[[#This Row],[Value]],-10000),-10000)</f>
        <v>-10000</v>
      </c>
      <c r="V465" s="4">
        <f ca="1">IFERROR(IF(T_CALC[[#This Row],[Signal]]="Sell",T_CALC[[#This Row],[Value]],-10000),-10000)</f>
        <v>-10000</v>
      </c>
    </row>
    <row r="466" spans="3:22" x14ac:dyDescent="0.2">
      <c r="C466" vm="2312">
        <f ca="1"/>
        <v>43125</v>
      </c>
      <c r="D466" vm="2313">
        <f ca="1"/>
        <v>26383238</v>
      </c>
      <c r="E466" vm="2314">
        <f ca="1"/>
        <v>92.465000000000003</v>
      </c>
      <c r="F466" vm="2315">
        <f ca="1"/>
        <v>93.24</v>
      </c>
      <c r="G466" vm="2316">
        <f ca="1"/>
        <v>91.93</v>
      </c>
      <c r="H466" vm="2317">
        <f ca="1"/>
        <v>92.33</v>
      </c>
      <c r="K466" s="4">
        <f ca="1">IF(ROW(T_CALC[[#This Row],[DAY]])-ROW(T_CALC[[#Headers],[DAY]])&gt;C_N_TRADING_DAYS,"",ROW(T_CALC[[#This Row],[DAY]])-ROW(T_CALC[[#Headers],[DAY]]))</f>
        <v>463</v>
      </c>
      <c r="L466" s="2" cm="1" vm="2312">
        <f t="array" aca="1" ref="L466" ca="1">IFERROR(IF(T_CALC[[#This Row],[DAY]]="","",IF(AND(T_CALC[[#This Row],[DAY]]=C_N_TRADING_DAYS,$L$1&gt;C_MAX_HIST_DT),$L$1,INDEX(_xlfn.ANCHORARRAY($C$3),T_CALC[[#This Row],[DAY]]+1,1))),NA())</f>
        <v>43125</v>
      </c>
      <c r="M466" s="4" cm="1" vm="2314">
        <f t="array" aca="1" ref="M466" ca="1">IFERROR(IF(T_CALC[[#This Row],[DAY]]="","",IF(AND(T_CALC[[#This Row],[DAY]]=C_N_TRADING_DAYS,$L$1&gt;C_MAX_HIST_DT),$M$1,INDEX(_xlfn.ANCHORARRAY($C$3),T_CALC[[#This Row],[DAY]]+1,3))),NA())</f>
        <v>92.465000000000003</v>
      </c>
      <c r="N466" s="4" cm="1" vm="2315">
        <f t="array" aca="1" ref="N466" ca="1">IFERROR(IF(T_CALC[[#This Row],[DAY]]="","",IF(AND(T_CALC[[#This Row],[DAY]]=C_N_TRADING_DAYS,$L$1&gt;C_MAX_HIST_DT),$N$1,INDEX(_xlfn.ANCHORARRAY($C$3),T_CALC[[#This Row],[DAY]]+1,4))),NA())</f>
        <v>93.24</v>
      </c>
      <c r="O466" s="4" cm="1" vm="2316">
        <f t="array" aca="1" ref="O466" ca="1">IFERROR(IF(T_CALC[[#This Row],[DAY]]="","",IF(AND(T_CALC[[#This Row],[DAY]]=C_N_TRADING_DAYS,$L$1&gt;C_MAX_HIST_DT),$O$1,INDEX(_xlfn.ANCHORARRAY($C$3),T_CALC[[#This Row],[DAY]]+1,5))),NA())</f>
        <v>91.93</v>
      </c>
      <c r="P466" s="4" cm="1" vm="2317">
        <f t="array" aca="1" ref="P466" ca="1">IFERROR(IF(T_CALC[[#This Row],[DAY]]="","",IF(AND(T_CALC[[#This Row],[DAY]]=C_N_TRADING_DAYS,$L$1&gt;C_MAX_HIST_DT),$P$1,INDEX(_xlfn.ANCHORARRAY($C$3),T_CALC[[#This Row],[DAY]]+1,6))),NA())</f>
        <v>92.33</v>
      </c>
      <c r="Q466" s="4" cm="1" vm="2313">
        <f t="array" aca="1" ref="Q466" ca="1">IFERROR(IF(T_CALC[[#This Row],[DAY]]="","",IF(AND(T_CALC[[#This Row],[DAY]]=C_N_TRADING_DAYS,$L$1&gt;C_MAX_HIST_DT),$Q$1,INDEX(_xlfn.ANCHORARRAY($C$3),T_CALC[[#This Row],[DAY]]+1,2))),NA())</f>
        <v>26383238</v>
      </c>
      <c r="R466" s="4" vm="2317">
        <f ca="1">IFERROR(IF(I_SRC="Open",T_CALC[[#This Row],[Open]],IF(I_SRC="High",T_CALC[[#This Row],[High]],IF(I_SRC="low",T_CALC[[#This Row],[Low]],IF(I_SRC="Volume",T_CALC[[#This Row],[VOLUME]],T_CALC[[#This Row],[Close]])))),"")</f>
        <v>92.33</v>
      </c>
      <c r="S466" s="4" cm="1">
        <f t="array" aca="1" ref="S466" ca="1">IF(T_CALC[[#This Row],[DAY]]="","",IF(T_CALC[[#This Row],[DAY]]&gt;=I_MA_PER,
ROUND(SUMPRODUCT(OFFSET($Y$4,0,0,I_MA_PER),OFFSET(T_CALC[[#This Row],[Value]],-(I_MA_PER-1),0,I_MA_PER))/C_DEN,2),NA()))</f>
        <v>87.36</v>
      </c>
      <c r="T466" s="4" t="str">
        <f ca="1">IF(T_CALC[[#This Row],[DAY]]="","",IF(T_CALC[[#This Row],[DAY]]&gt;=I_MA_PER,IF(AND(T_CALC[[#This Row],[Value]]&gt;T_CALC[[#This Row],[WMA]],R465&lt;=S465),"Buy",IF(AND(T_CALC[[#This Row],[Value]]&lt;T_CALC[[#This Row],[WMA]],R465&gt;=S465),"Sell","")),NA()))</f>
        <v/>
      </c>
      <c r="U466" s="4">
        <f ca="1">IFERROR(IF(T_CALC[[#This Row],[Signal]]="Buy",T_CALC[[#This Row],[Value]],-10000),-10000)</f>
        <v>-10000</v>
      </c>
      <c r="V466" s="4">
        <f ca="1">IFERROR(IF(T_CALC[[#This Row],[Signal]]="Sell",T_CALC[[#This Row],[Value]],-10000),-10000)</f>
        <v>-10000</v>
      </c>
    </row>
    <row r="467" spans="3:22" x14ac:dyDescent="0.2">
      <c r="C467" vm="2318">
        <f ca="1"/>
        <v>43126</v>
      </c>
      <c r="D467" vm="2319">
        <f ca="1"/>
        <v>29172167</v>
      </c>
      <c r="E467" vm="2320">
        <f ca="1"/>
        <v>93.12</v>
      </c>
      <c r="F467" vm="2321">
        <f ca="1"/>
        <v>94.06</v>
      </c>
      <c r="G467" vm="2322">
        <f ca="1"/>
        <v>92.58</v>
      </c>
      <c r="H467" vm="2321">
        <f ca="1"/>
        <v>94.06</v>
      </c>
      <c r="K467" s="4">
        <f ca="1">IF(ROW(T_CALC[[#This Row],[DAY]])-ROW(T_CALC[[#Headers],[DAY]])&gt;C_N_TRADING_DAYS,"",ROW(T_CALC[[#This Row],[DAY]])-ROW(T_CALC[[#Headers],[DAY]]))</f>
        <v>464</v>
      </c>
      <c r="L467" s="2" cm="1" vm="2318">
        <f t="array" aca="1" ref="L467" ca="1">IFERROR(IF(T_CALC[[#This Row],[DAY]]="","",IF(AND(T_CALC[[#This Row],[DAY]]=C_N_TRADING_DAYS,$L$1&gt;C_MAX_HIST_DT),$L$1,INDEX(_xlfn.ANCHORARRAY($C$3),T_CALC[[#This Row],[DAY]]+1,1))),NA())</f>
        <v>43126</v>
      </c>
      <c r="M467" s="4" cm="1" vm="2320">
        <f t="array" aca="1" ref="M467" ca="1">IFERROR(IF(T_CALC[[#This Row],[DAY]]="","",IF(AND(T_CALC[[#This Row],[DAY]]=C_N_TRADING_DAYS,$L$1&gt;C_MAX_HIST_DT),$M$1,INDEX(_xlfn.ANCHORARRAY($C$3),T_CALC[[#This Row],[DAY]]+1,3))),NA())</f>
        <v>93.12</v>
      </c>
      <c r="N467" s="4" cm="1" vm="2321">
        <f t="array" aca="1" ref="N467" ca="1">IFERROR(IF(T_CALC[[#This Row],[DAY]]="","",IF(AND(T_CALC[[#This Row],[DAY]]=C_N_TRADING_DAYS,$L$1&gt;C_MAX_HIST_DT),$N$1,INDEX(_xlfn.ANCHORARRAY($C$3),T_CALC[[#This Row],[DAY]]+1,4))),NA())</f>
        <v>94.06</v>
      </c>
      <c r="O467" s="4" cm="1" vm="2322">
        <f t="array" aca="1" ref="O467" ca="1">IFERROR(IF(T_CALC[[#This Row],[DAY]]="","",IF(AND(T_CALC[[#This Row],[DAY]]=C_N_TRADING_DAYS,$L$1&gt;C_MAX_HIST_DT),$O$1,INDEX(_xlfn.ANCHORARRAY($C$3),T_CALC[[#This Row],[DAY]]+1,5))),NA())</f>
        <v>92.58</v>
      </c>
      <c r="P467" s="4" cm="1" vm="2321">
        <f t="array" aca="1" ref="P467" ca="1">IFERROR(IF(T_CALC[[#This Row],[DAY]]="","",IF(AND(T_CALC[[#This Row],[DAY]]=C_N_TRADING_DAYS,$L$1&gt;C_MAX_HIST_DT),$P$1,INDEX(_xlfn.ANCHORARRAY($C$3),T_CALC[[#This Row],[DAY]]+1,6))),NA())</f>
        <v>94.06</v>
      </c>
      <c r="Q467" s="4" cm="1" vm="2319">
        <f t="array" aca="1" ref="Q467" ca="1">IFERROR(IF(T_CALC[[#This Row],[DAY]]="","",IF(AND(T_CALC[[#This Row],[DAY]]=C_N_TRADING_DAYS,$L$1&gt;C_MAX_HIST_DT),$Q$1,INDEX(_xlfn.ANCHORARRAY($C$3),T_CALC[[#This Row],[DAY]]+1,2))),NA())</f>
        <v>29172167</v>
      </c>
      <c r="R467" s="4" vm="2321">
        <f ca="1">IFERROR(IF(I_SRC="Open",T_CALC[[#This Row],[Open]],IF(I_SRC="High",T_CALC[[#This Row],[High]],IF(I_SRC="low",T_CALC[[#This Row],[Low]],IF(I_SRC="Volume",T_CALC[[#This Row],[VOLUME]],T_CALC[[#This Row],[Close]])))),"")</f>
        <v>94.06</v>
      </c>
      <c r="S467" s="4" cm="1">
        <f t="array" aca="1" ref="S467" ca="1">IF(T_CALC[[#This Row],[DAY]]="","",IF(T_CALC[[#This Row],[DAY]]&gt;=I_MA_PER,
ROUND(SUMPRODUCT(OFFSET($Y$4,0,0,I_MA_PER),OFFSET(T_CALC[[#This Row],[Value]],-(I_MA_PER-1),0,I_MA_PER))/C_DEN,2),NA()))</f>
        <v>87.68</v>
      </c>
      <c r="T467" s="4" t="str">
        <f ca="1">IF(T_CALC[[#This Row],[DAY]]="","",IF(T_CALC[[#This Row],[DAY]]&gt;=I_MA_PER,IF(AND(T_CALC[[#This Row],[Value]]&gt;T_CALC[[#This Row],[WMA]],R466&lt;=S466),"Buy",IF(AND(T_CALC[[#This Row],[Value]]&lt;T_CALC[[#This Row],[WMA]],R466&gt;=S466),"Sell","")),NA()))</f>
        <v/>
      </c>
      <c r="U467" s="4">
        <f ca="1">IFERROR(IF(T_CALC[[#This Row],[Signal]]="Buy",T_CALC[[#This Row],[Value]],-10000),-10000)</f>
        <v>-10000</v>
      </c>
      <c r="V467" s="4">
        <f ca="1">IFERROR(IF(T_CALC[[#This Row],[Signal]]="Sell",T_CALC[[#This Row],[Value]],-10000),-10000)</f>
        <v>-10000</v>
      </c>
    </row>
    <row r="468" spans="3:22" x14ac:dyDescent="0.2">
      <c r="C468" vm="2323">
        <f ca="1"/>
        <v>43129</v>
      </c>
      <c r="D468" vm="2324">
        <f ca="1"/>
        <v>31569940</v>
      </c>
      <c r="E468" vm="2325">
        <f ca="1"/>
        <v>95.14</v>
      </c>
      <c r="F468" vm="2326">
        <f ca="1"/>
        <v>95.45</v>
      </c>
      <c r="G468" vm="2327">
        <f ca="1"/>
        <v>93.72</v>
      </c>
      <c r="H468" vm="2328">
        <f ca="1"/>
        <v>93.92</v>
      </c>
      <c r="K468" s="4">
        <f ca="1">IF(ROW(T_CALC[[#This Row],[DAY]])-ROW(T_CALC[[#Headers],[DAY]])&gt;C_N_TRADING_DAYS,"",ROW(T_CALC[[#This Row],[DAY]])-ROW(T_CALC[[#Headers],[DAY]]))</f>
        <v>465</v>
      </c>
      <c r="L468" s="2" cm="1" vm="2323">
        <f t="array" aca="1" ref="L468" ca="1">IFERROR(IF(T_CALC[[#This Row],[DAY]]="","",IF(AND(T_CALC[[#This Row],[DAY]]=C_N_TRADING_DAYS,$L$1&gt;C_MAX_HIST_DT),$L$1,INDEX(_xlfn.ANCHORARRAY($C$3),T_CALC[[#This Row],[DAY]]+1,1))),NA())</f>
        <v>43129</v>
      </c>
      <c r="M468" s="4" cm="1" vm="2325">
        <f t="array" aca="1" ref="M468" ca="1">IFERROR(IF(T_CALC[[#This Row],[DAY]]="","",IF(AND(T_CALC[[#This Row],[DAY]]=C_N_TRADING_DAYS,$L$1&gt;C_MAX_HIST_DT),$M$1,INDEX(_xlfn.ANCHORARRAY($C$3),T_CALC[[#This Row],[DAY]]+1,3))),NA())</f>
        <v>95.14</v>
      </c>
      <c r="N468" s="4" cm="1" vm="2326">
        <f t="array" aca="1" ref="N468" ca="1">IFERROR(IF(T_CALC[[#This Row],[DAY]]="","",IF(AND(T_CALC[[#This Row],[DAY]]=C_N_TRADING_DAYS,$L$1&gt;C_MAX_HIST_DT),$N$1,INDEX(_xlfn.ANCHORARRAY($C$3),T_CALC[[#This Row],[DAY]]+1,4))),NA())</f>
        <v>95.45</v>
      </c>
      <c r="O468" s="4" cm="1" vm="2327">
        <f t="array" aca="1" ref="O468" ca="1">IFERROR(IF(T_CALC[[#This Row],[DAY]]="","",IF(AND(T_CALC[[#This Row],[DAY]]=C_N_TRADING_DAYS,$L$1&gt;C_MAX_HIST_DT),$O$1,INDEX(_xlfn.ANCHORARRAY($C$3),T_CALC[[#This Row],[DAY]]+1,5))),NA())</f>
        <v>93.72</v>
      </c>
      <c r="P468" s="4" cm="1" vm="2328">
        <f t="array" aca="1" ref="P468" ca="1">IFERROR(IF(T_CALC[[#This Row],[DAY]]="","",IF(AND(T_CALC[[#This Row],[DAY]]=C_N_TRADING_DAYS,$L$1&gt;C_MAX_HIST_DT),$P$1,INDEX(_xlfn.ANCHORARRAY($C$3),T_CALC[[#This Row],[DAY]]+1,6))),NA())</f>
        <v>93.92</v>
      </c>
      <c r="Q468" s="4" cm="1" vm="2324">
        <f t="array" aca="1" ref="Q468" ca="1">IFERROR(IF(T_CALC[[#This Row],[DAY]]="","",IF(AND(T_CALC[[#This Row],[DAY]]=C_N_TRADING_DAYS,$L$1&gt;C_MAX_HIST_DT),$Q$1,INDEX(_xlfn.ANCHORARRAY($C$3),T_CALC[[#This Row],[DAY]]+1,2))),NA())</f>
        <v>31569940</v>
      </c>
      <c r="R468" s="4" vm="2328">
        <f ca="1">IFERROR(IF(I_SRC="Open",T_CALC[[#This Row],[Open]],IF(I_SRC="High",T_CALC[[#This Row],[High]],IF(I_SRC="low",T_CALC[[#This Row],[Low]],IF(I_SRC="Volume",T_CALC[[#This Row],[VOLUME]],T_CALC[[#This Row],[Close]])))),"")</f>
        <v>93.92</v>
      </c>
      <c r="S468" s="4" cm="1">
        <f t="array" aca="1" ref="S468" ca="1">IF(T_CALC[[#This Row],[DAY]]="","",IF(T_CALC[[#This Row],[DAY]]&gt;=I_MA_PER,
ROUND(SUMPRODUCT(OFFSET($Y$4,0,0,I_MA_PER),OFFSET(T_CALC[[#This Row],[Value]],-(I_MA_PER-1),0,I_MA_PER))/C_DEN,2),NA()))</f>
        <v>87.99</v>
      </c>
      <c r="T468" s="4" t="str">
        <f ca="1">IF(T_CALC[[#This Row],[DAY]]="","",IF(T_CALC[[#This Row],[DAY]]&gt;=I_MA_PER,IF(AND(T_CALC[[#This Row],[Value]]&gt;T_CALC[[#This Row],[WMA]],R467&lt;=S467),"Buy",IF(AND(T_CALC[[#This Row],[Value]]&lt;T_CALC[[#This Row],[WMA]],R467&gt;=S467),"Sell","")),NA()))</f>
        <v/>
      </c>
      <c r="U468" s="4">
        <f ca="1">IFERROR(IF(T_CALC[[#This Row],[Signal]]="Buy",T_CALC[[#This Row],[Value]],-10000),-10000)</f>
        <v>-10000</v>
      </c>
      <c r="V468" s="4">
        <f ca="1">IFERROR(IF(T_CALC[[#This Row],[Signal]]="Sell",T_CALC[[#This Row],[Value]],-10000),-10000)</f>
        <v>-10000</v>
      </c>
    </row>
    <row r="469" spans="3:22" x14ac:dyDescent="0.2">
      <c r="C469" vm="2329">
        <f ca="1"/>
        <v>43130</v>
      </c>
      <c r="D469" vm="2330">
        <f ca="1"/>
        <v>38635053</v>
      </c>
      <c r="E469" vm="2331">
        <f ca="1"/>
        <v>93.3</v>
      </c>
      <c r="F469" vm="2332">
        <f ca="1"/>
        <v>93.66</v>
      </c>
      <c r="G469" vm="2333">
        <f ca="1"/>
        <v>92.1</v>
      </c>
      <c r="H469" vm="2334">
        <f ca="1"/>
        <v>92.74</v>
      </c>
      <c r="K469" s="4">
        <f ca="1">IF(ROW(T_CALC[[#This Row],[DAY]])-ROW(T_CALC[[#Headers],[DAY]])&gt;C_N_TRADING_DAYS,"",ROW(T_CALC[[#This Row],[DAY]])-ROW(T_CALC[[#Headers],[DAY]]))</f>
        <v>466</v>
      </c>
      <c r="L469" s="2" cm="1" vm="2329">
        <f t="array" aca="1" ref="L469" ca="1">IFERROR(IF(T_CALC[[#This Row],[DAY]]="","",IF(AND(T_CALC[[#This Row],[DAY]]=C_N_TRADING_DAYS,$L$1&gt;C_MAX_HIST_DT),$L$1,INDEX(_xlfn.ANCHORARRAY($C$3),T_CALC[[#This Row],[DAY]]+1,1))),NA())</f>
        <v>43130</v>
      </c>
      <c r="M469" s="4" cm="1" vm="2331">
        <f t="array" aca="1" ref="M469" ca="1">IFERROR(IF(T_CALC[[#This Row],[DAY]]="","",IF(AND(T_CALC[[#This Row],[DAY]]=C_N_TRADING_DAYS,$L$1&gt;C_MAX_HIST_DT),$M$1,INDEX(_xlfn.ANCHORARRAY($C$3),T_CALC[[#This Row],[DAY]]+1,3))),NA())</f>
        <v>93.3</v>
      </c>
      <c r="N469" s="4" cm="1" vm="2332">
        <f t="array" aca="1" ref="N469" ca="1">IFERROR(IF(T_CALC[[#This Row],[DAY]]="","",IF(AND(T_CALC[[#This Row],[DAY]]=C_N_TRADING_DAYS,$L$1&gt;C_MAX_HIST_DT),$N$1,INDEX(_xlfn.ANCHORARRAY($C$3),T_CALC[[#This Row],[DAY]]+1,4))),NA())</f>
        <v>93.66</v>
      </c>
      <c r="O469" s="4" cm="1" vm="2333">
        <f t="array" aca="1" ref="O469" ca="1">IFERROR(IF(T_CALC[[#This Row],[DAY]]="","",IF(AND(T_CALC[[#This Row],[DAY]]=C_N_TRADING_DAYS,$L$1&gt;C_MAX_HIST_DT),$O$1,INDEX(_xlfn.ANCHORARRAY($C$3),T_CALC[[#This Row],[DAY]]+1,5))),NA())</f>
        <v>92.1</v>
      </c>
      <c r="P469" s="4" cm="1" vm="2334">
        <f t="array" aca="1" ref="P469" ca="1">IFERROR(IF(T_CALC[[#This Row],[DAY]]="","",IF(AND(T_CALC[[#This Row],[DAY]]=C_N_TRADING_DAYS,$L$1&gt;C_MAX_HIST_DT),$P$1,INDEX(_xlfn.ANCHORARRAY($C$3),T_CALC[[#This Row],[DAY]]+1,6))),NA())</f>
        <v>92.74</v>
      </c>
      <c r="Q469" s="4" cm="1" vm="2330">
        <f t="array" aca="1" ref="Q469" ca="1">IFERROR(IF(T_CALC[[#This Row],[DAY]]="","",IF(AND(T_CALC[[#This Row],[DAY]]=C_N_TRADING_DAYS,$L$1&gt;C_MAX_HIST_DT),$Q$1,INDEX(_xlfn.ANCHORARRAY($C$3),T_CALC[[#This Row],[DAY]]+1,2))),NA())</f>
        <v>38635053</v>
      </c>
      <c r="R469" s="4" vm="2334">
        <f ca="1">IFERROR(IF(I_SRC="Open",T_CALC[[#This Row],[Open]],IF(I_SRC="High",T_CALC[[#This Row],[High]],IF(I_SRC="low",T_CALC[[#This Row],[Low]],IF(I_SRC="Volume",T_CALC[[#This Row],[VOLUME]],T_CALC[[#This Row],[Close]])))),"")</f>
        <v>92.74</v>
      </c>
      <c r="S469" s="4" cm="1">
        <f t="array" aca="1" ref="S469" ca="1">IF(T_CALC[[#This Row],[DAY]]="","",IF(T_CALC[[#This Row],[DAY]]&gt;=I_MA_PER,
ROUND(SUMPRODUCT(OFFSET($Y$4,0,0,I_MA_PER),OFFSET(T_CALC[[#This Row],[Value]],-(I_MA_PER-1),0,I_MA_PER))/C_DEN,2),NA()))</f>
        <v>88.24</v>
      </c>
      <c r="T469" s="4" t="str">
        <f ca="1">IF(T_CALC[[#This Row],[DAY]]="","",IF(T_CALC[[#This Row],[DAY]]&gt;=I_MA_PER,IF(AND(T_CALC[[#This Row],[Value]]&gt;T_CALC[[#This Row],[WMA]],R468&lt;=S468),"Buy",IF(AND(T_CALC[[#This Row],[Value]]&lt;T_CALC[[#This Row],[WMA]],R468&gt;=S468),"Sell","")),NA()))</f>
        <v/>
      </c>
      <c r="U469" s="4">
        <f ca="1">IFERROR(IF(T_CALC[[#This Row],[Signal]]="Buy",T_CALC[[#This Row],[Value]],-10000),-10000)</f>
        <v>-10000</v>
      </c>
      <c r="V469" s="4">
        <f ca="1">IFERROR(IF(T_CALC[[#This Row],[Signal]]="Sell",T_CALC[[#This Row],[Value]],-10000),-10000)</f>
        <v>-10000</v>
      </c>
    </row>
    <row r="470" spans="3:22" x14ac:dyDescent="0.2">
      <c r="C470" vm="2335">
        <f ca="1"/>
        <v>43131</v>
      </c>
      <c r="D470" vm="2336">
        <f ca="1"/>
        <v>48756338</v>
      </c>
      <c r="E470" vm="2337">
        <f ca="1"/>
        <v>93.75</v>
      </c>
      <c r="F470" vm="2338">
        <f ca="1"/>
        <v>95.4</v>
      </c>
      <c r="G470" vm="2339">
        <f ca="1"/>
        <v>93.51</v>
      </c>
      <c r="H470" vm="2340">
        <f ca="1"/>
        <v>95.01</v>
      </c>
      <c r="K470" s="4">
        <f ca="1">IF(ROW(T_CALC[[#This Row],[DAY]])-ROW(T_CALC[[#Headers],[DAY]])&gt;C_N_TRADING_DAYS,"",ROW(T_CALC[[#This Row],[DAY]])-ROW(T_CALC[[#Headers],[DAY]]))</f>
        <v>467</v>
      </c>
      <c r="L470" s="2" cm="1" vm="2335">
        <f t="array" aca="1" ref="L470" ca="1">IFERROR(IF(T_CALC[[#This Row],[DAY]]="","",IF(AND(T_CALC[[#This Row],[DAY]]=C_N_TRADING_DAYS,$L$1&gt;C_MAX_HIST_DT),$L$1,INDEX(_xlfn.ANCHORARRAY($C$3),T_CALC[[#This Row],[DAY]]+1,1))),NA())</f>
        <v>43131</v>
      </c>
      <c r="M470" s="4" cm="1" vm="2337">
        <f t="array" aca="1" ref="M470" ca="1">IFERROR(IF(T_CALC[[#This Row],[DAY]]="","",IF(AND(T_CALC[[#This Row],[DAY]]=C_N_TRADING_DAYS,$L$1&gt;C_MAX_HIST_DT),$M$1,INDEX(_xlfn.ANCHORARRAY($C$3),T_CALC[[#This Row],[DAY]]+1,3))),NA())</f>
        <v>93.75</v>
      </c>
      <c r="N470" s="4" cm="1" vm="2338">
        <f t="array" aca="1" ref="N470" ca="1">IFERROR(IF(T_CALC[[#This Row],[DAY]]="","",IF(AND(T_CALC[[#This Row],[DAY]]=C_N_TRADING_DAYS,$L$1&gt;C_MAX_HIST_DT),$N$1,INDEX(_xlfn.ANCHORARRAY($C$3),T_CALC[[#This Row],[DAY]]+1,4))),NA())</f>
        <v>95.4</v>
      </c>
      <c r="O470" s="4" cm="1" vm="2339">
        <f t="array" aca="1" ref="O470" ca="1">IFERROR(IF(T_CALC[[#This Row],[DAY]]="","",IF(AND(T_CALC[[#This Row],[DAY]]=C_N_TRADING_DAYS,$L$1&gt;C_MAX_HIST_DT),$O$1,INDEX(_xlfn.ANCHORARRAY($C$3),T_CALC[[#This Row],[DAY]]+1,5))),NA())</f>
        <v>93.51</v>
      </c>
      <c r="P470" s="4" cm="1" vm="2340">
        <f t="array" aca="1" ref="P470" ca="1">IFERROR(IF(T_CALC[[#This Row],[DAY]]="","",IF(AND(T_CALC[[#This Row],[DAY]]=C_N_TRADING_DAYS,$L$1&gt;C_MAX_HIST_DT),$P$1,INDEX(_xlfn.ANCHORARRAY($C$3),T_CALC[[#This Row],[DAY]]+1,6))),NA())</f>
        <v>95.01</v>
      </c>
      <c r="Q470" s="4" cm="1" vm="2336">
        <f t="array" aca="1" ref="Q470" ca="1">IFERROR(IF(T_CALC[[#This Row],[DAY]]="","",IF(AND(T_CALC[[#This Row],[DAY]]=C_N_TRADING_DAYS,$L$1&gt;C_MAX_HIST_DT),$Q$1,INDEX(_xlfn.ANCHORARRAY($C$3),T_CALC[[#This Row],[DAY]]+1,2))),NA())</f>
        <v>48756338</v>
      </c>
      <c r="R470" s="4" vm="2340">
        <f ca="1">IFERROR(IF(I_SRC="Open",T_CALC[[#This Row],[Open]],IF(I_SRC="High",T_CALC[[#This Row],[High]],IF(I_SRC="low",T_CALC[[#This Row],[Low]],IF(I_SRC="Volume",T_CALC[[#This Row],[VOLUME]],T_CALC[[#This Row],[Close]])))),"")</f>
        <v>95.01</v>
      </c>
      <c r="S470" s="4" cm="1">
        <f t="array" aca="1" ref="S470" ca="1">IF(T_CALC[[#This Row],[DAY]]="","",IF(T_CALC[[#This Row],[DAY]]&gt;=I_MA_PER,
ROUND(SUMPRODUCT(OFFSET($Y$4,0,0,I_MA_PER),OFFSET(T_CALC[[#This Row],[Value]],-(I_MA_PER-1),0,I_MA_PER))/C_DEN,2),NA()))</f>
        <v>88.57</v>
      </c>
      <c r="T470" s="4" t="str">
        <f ca="1">IF(T_CALC[[#This Row],[DAY]]="","",IF(T_CALC[[#This Row],[DAY]]&gt;=I_MA_PER,IF(AND(T_CALC[[#This Row],[Value]]&gt;T_CALC[[#This Row],[WMA]],R469&lt;=S469),"Buy",IF(AND(T_CALC[[#This Row],[Value]]&lt;T_CALC[[#This Row],[WMA]],R469&gt;=S469),"Sell","")),NA()))</f>
        <v/>
      </c>
      <c r="U470" s="4">
        <f ca="1">IFERROR(IF(T_CALC[[#This Row],[Signal]]="Buy",T_CALC[[#This Row],[Value]],-10000),-10000)</f>
        <v>-10000</v>
      </c>
      <c r="V470" s="4">
        <f ca="1">IFERROR(IF(T_CALC[[#This Row],[Signal]]="Sell",T_CALC[[#This Row],[Value]],-10000),-10000)</f>
        <v>-10000</v>
      </c>
    </row>
    <row r="471" spans="3:22" x14ac:dyDescent="0.2">
      <c r="C471" vm="2341">
        <f ca="1"/>
        <v>43132</v>
      </c>
      <c r="D471" vm="2342">
        <f ca="1"/>
        <v>47227882</v>
      </c>
      <c r="E471" vm="2343">
        <f ca="1"/>
        <v>94.79</v>
      </c>
      <c r="F471" vm="2344">
        <f ca="1"/>
        <v>96.07</v>
      </c>
      <c r="G471" vm="2345">
        <f ca="1"/>
        <v>93.581299999999999</v>
      </c>
      <c r="H471" vm="2346">
        <f ca="1"/>
        <v>94.26</v>
      </c>
      <c r="K471" s="4">
        <f ca="1">IF(ROW(T_CALC[[#This Row],[DAY]])-ROW(T_CALC[[#Headers],[DAY]])&gt;C_N_TRADING_DAYS,"",ROW(T_CALC[[#This Row],[DAY]])-ROW(T_CALC[[#Headers],[DAY]]))</f>
        <v>468</v>
      </c>
      <c r="L471" s="2" cm="1" vm="2341">
        <f t="array" aca="1" ref="L471" ca="1">IFERROR(IF(T_CALC[[#This Row],[DAY]]="","",IF(AND(T_CALC[[#This Row],[DAY]]=C_N_TRADING_DAYS,$L$1&gt;C_MAX_HIST_DT),$L$1,INDEX(_xlfn.ANCHORARRAY($C$3),T_CALC[[#This Row],[DAY]]+1,1))),NA())</f>
        <v>43132</v>
      </c>
      <c r="M471" s="4" cm="1" vm="2343">
        <f t="array" aca="1" ref="M471" ca="1">IFERROR(IF(T_CALC[[#This Row],[DAY]]="","",IF(AND(T_CALC[[#This Row],[DAY]]=C_N_TRADING_DAYS,$L$1&gt;C_MAX_HIST_DT),$M$1,INDEX(_xlfn.ANCHORARRAY($C$3),T_CALC[[#This Row],[DAY]]+1,3))),NA())</f>
        <v>94.79</v>
      </c>
      <c r="N471" s="4" cm="1" vm="2344">
        <f t="array" aca="1" ref="N471" ca="1">IFERROR(IF(T_CALC[[#This Row],[DAY]]="","",IF(AND(T_CALC[[#This Row],[DAY]]=C_N_TRADING_DAYS,$L$1&gt;C_MAX_HIST_DT),$N$1,INDEX(_xlfn.ANCHORARRAY($C$3),T_CALC[[#This Row],[DAY]]+1,4))),NA())</f>
        <v>96.07</v>
      </c>
      <c r="O471" s="4" cm="1" vm="2345">
        <f t="array" aca="1" ref="O471" ca="1">IFERROR(IF(T_CALC[[#This Row],[DAY]]="","",IF(AND(T_CALC[[#This Row],[DAY]]=C_N_TRADING_DAYS,$L$1&gt;C_MAX_HIST_DT),$O$1,INDEX(_xlfn.ANCHORARRAY($C$3),T_CALC[[#This Row],[DAY]]+1,5))),NA())</f>
        <v>93.581299999999999</v>
      </c>
      <c r="P471" s="4" cm="1" vm="2346">
        <f t="array" aca="1" ref="P471" ca="1">IFERROR(IF(T_CALC[[#This Row],[DAY]]="","",IF(AND(T_CALC[[#This Row],[DAY]]=C_N_TRADING_DAYS,$L$1&gt;C_MAX_HIST_DT),$P$1,INDEX(_xlfn.ANCHORARRAY($C$3),T_CALC[[#This Row],[DAY]]+1,6))),NA())</f>
        <v>94.26</v>
      </c>
      <c r="Q471" s="4" cm="1" vm="2342">
        <f t="array" aca="1" ref="Q471" ca="1">IFERROR(IF(T_CALC[[#This Row],[DAY]]="","",IF(AND(T_CALC[[#This Row],[DAY]]=C_N_TRADING_DAYS,$L$1&gt;C_MAX_HIST_DT),$Q$1,INDEX(_xlfn.ANCHORARRAY($C$3),T_CALC[[#This Row],[DAY]]+1,2))),NA())</f>
        <v>47227882</v>
      </c>
      <c r="R471" s="4" vm="2346">
        <f ca="1">IFERROR(IF(I_SRC="Open",T_CALC[[#This Row],[Open]],IF(I_SRC="High",T_CALC[[#This Row],[High]],IF(I_SRC="low",T_CALC[[#This Row],[Low]],IF(I_SRC="Volume",T_CALC[[#This Row],[VOLUME]],T_CALC[[#This Row],[Close]])))),"")</f>
        <v>94.26</v>
      </c>
      <c r="S471" s="4" cm="1">
        <f t="array" aca="1" ref="S471" ca="1">IF(T_CALC[[#This Row],[DAY]]="","",IF(T_CALC[[#This Row],[DAY]]&gt;=I_MA_PER,
ROUND(SUMPRODUCT(OFFSET($Y$4,0,0,I_MA_PER),OFFSET(T_CALC[[#This Row],[Value]],-(I_MA_PER-1),0,I_MA_PER))/C_DEN,2),NA()))</f>
        <v>88.87</v>
      </c>
      <c r="T471" s="4" t="str">
        <f ca="1">IF(T_CALC[[#This Row],[DAY]]="","",IF(T_CALC[[#This Row],[DAY]]&gt;=I_MA_PER,IF(AND(T_CALC[[#This Row],[Value]]&gt;T_CALC[[#This Row],[WMA]],R470&lt;=S470),"Buy",IF(AND(T_CALC[[#This Row],[Value]]&lt;T_CALC[[#This Row],[WMA]],R470&gt;=S470),"Sell","")),NA()))</f>
        <v/>
      </c>
      <c r="U471" s="4">
        <f ca="1">IFERROR(IF(T_CALC[[#This Row],[Signal]]="Buy",T_CALC[[#This Row],[Value]],-10000),-10000)</f>
        <v>-10000</v>
      </c>
      <c r="V471" s="4">
        <f ca="1">IFERROR(IF(T_CALC[[#This Row],[Signal]]="Sell",T_CALC[[#This Row],[Value]],-10000),-10000)</f>
        <v>-10000</v>
      </c>
    </row>
    <row r="472" spans="3:22" x14ac:dyDescent="0.2">
      <c r="C472" vm="2347">
        <f ca="1"/>
        <v>43133</v>
      </c>
      <c r="D472" vm="2348">
        <f ca="1"/>
        <v>47867753</v>
      </c>
      <c r="E472" vm="2349">
        <f ca="1"/>
        <v>93.64</v>
      </c>
      <c r="F472" vm="2350">
        <f ca="1"/>
        <v>93.97</v>
      </c>
      <c r="G472" vm="2351">
        <f ca="1"/>
        <v>91.5</v>
      </c>
      <c r="H472" vm="2352">
        <f ca="1"/>
        <v>91.78</v>
      </c>
      <c r="K472" s="4">
        <f ca="1">IF(ROW(T_CALC[[#This Row],[DAY]])-ROW(T_CALC[[#Headers],[DAY]])&gt;C_N_TRADING_DAYS,"",ROW(T_CALC[[#This Row],[DAY]])-ROW(T_CALC[[#Headers],[DAY]]))</f>
        <v>469</v>
      </c>
      <c r="L472" s="2" cm="1" vm="2347">
        <f t="array" aca="1" ref="L472" ca="1">IFERROR(IF(T_CALC[[#This Row],[DAY]]="","",IF(AND(T_CALC[[#This Row],[DAY]]=C_N_TRADING_DAYS,$L$1&gt;C_MAX_HIST_DT),$L$1,INDEX(_xlfn.ANCHORARRAY($C$3),T_CALC[[#This Row],[DAY]]+1,1))),NA())</f>
        <v>43133</v>
      </c>
      <c r="M472" s="4" cm="1" vm="2349">
        <f t="array" aca="1" ref="M472" ca="1">IFERROR(IF(T_CALC[[#This Row],[DAY]]="","",IF(AND(T_CALC[[#This Row],[DAY]]=C_N_TRADING_DAYS,$L$1&gt;C_MAX_HIST_DT),$M$1,INDEX(_xlfn.ANCHORARRAY($C$3),T_CALC[[#This Row],[DAY]]+1,3))),NA())</f>
        <v>93.64</v>
      </c>
      <c r="N472" s="4" cm="1" vm="2350">
        <f t="array" aca="1" ref="N472" ca="1">IFERROR(IF(T_CALC[[#This Row],[DAY]]="","",IF(AND(T_CALC[[#This Row],[DAY]]=C_N_TRADING_DAYS,$L$1&gt;C_MAX_HIST_DT),$N$1,INDEX(_xlfn.ANCHORARRAY($C$3),T_CALC[[#This Row],[DAY]]+1,4))),NA())</f>
        <v>93.97</v>
      </c>
      <c r="O472" s="4" cm="1" vm="2351">
        <f t="array" aca="1" ref="O472" ca="1">IFERROR(IF(T_CALC[[#This Row],[DAY]]="","",IF(AND(T_CALC[[#This Row],[DAY]]=C_N_TRADING_DAYS,$L$1&gt;C_MAX_HIST_DT),$O$1,INDEX(_xlfn.ANCHORARRAY($C$3),T_CALC[[#This Row],[DAY]]+1,5))),NA())</f>
        <v>91.5</v>
      </c>
      <c r="P472" s="4" cm="1" vm="2352">
        <f t="array" aca="1" ref="P472" ca="1">IFERROR(IF(T_CALC[[#This Row],[DAY]]="","",IF(AND(T_CALC[[#This Row],[DAY]]=C_N_TRADING_DAYS,$L$1&gt;C_MAX_HIST_DT),$P$1,INDEX(_xlfn.ANCHORARRAY($C$3),T_CALC[[#This Row],[DAY]]+1,6))),NA())</f>
        <v>91.78</v>
      </c>
      <c r="Q472" s="4" cm="1" vm="2348">
        <f t="array" aca="1" ref="Q472" ca="1">IFERROR(IF(T_CALC[[#This Row],[DAY]]="","",IF(AND(T_CALC[[#This Row],[DAY]]=C_N_TRADING_DAYS,$L$1&gt;C_MAX_HIST_DT),$Q$1,INDEX(_xlfn.ANCHORARRAY($C$3),T_CALC[[#This Row],[DAY]]+1,2))),NA())</f>
        <v>47867753</v>
      </c>
      <c r="R472" s="4" vm="2352">
        <f ca="1">IFERROR(IF(I_SRC="Open",T_CALC[[#This Row],[Open]],IF(I_SRC="High",T_CALC[[#This Row],[High]],IF(I_SRC="low",T_CALC[[#This Row],[Low]],IF(I_SRC="Volume",T_CALC[[#This Row],[VOLUME]],T_CALC[[#This Row],[Close]])))),"")</f>
        <v>91.78</v>
      </c>
      <c r="S472" s="4" cm="1">
        <f t="array" aca="1" ref="S472" ca="1">IF(T_CALC[[#This Row],[DAY]]="","",IF(T_CALC[[#This Row],[DAY]]&gt;=I_MA_PER,
ROUND(SUMPRODUCT(OFFSET($Y$4,0,0,I_MA_PER),OFFSET(T_CALC[[#This Row],[Value]],-(I_MA_PER-1),0,I_MA_PER))/C_DEN,2),NA()))</f>
        <v>89.05</v>
      </c>
      <c r="T472" s="4" t="str">
        <f ca="1">IF(T_CALC[[#This Row],[DAY]]="","",IF(T_CALC[[#This Row],[DAY]]&gt;=I_MA_PER,IF(AND(T_CALC[[#This Row],[Value]]&gt;T_CALC[[#This Row],[WMA]],R471&lt;=S471),"Buy",IF(AND(T_CALC[[#This Row],[Value]]&lt;T_CALC[[#This Row],[WMA]],R471&gt;=S471),"Sell","")),NA()))</f>
        <v/>
      </c>
      <c r="U472" s="4">
        <f ca="1">IFERROR(IF(T_CALC[[#This Row],[Signal]]="Buy",T_CALC[[#This Row],[Value]],-10000),-10000)</f>
        <v>-10000</v>
      </c>
      <c r="V472" s="4">
        <f ca="1">IFERROR(IF(T_CALC[[#This Row],[Signal]]="Sell",T_CALC[[#This Row],[Value]],-10000),-10000)</f>
        <v>-10000</v>
      </c>
    </row>
    <row r="473" spans="3:22" x14ac:dyDescent="0.2">
      <c r="C473" vm="2353">
        <f ca="1"/>
        <v>43136</v>
      </c>
      <c r="D473" vm="2354">
        <f ca="1"/>
        <v>51031465</v>
      </c>
      <c r="E473" vm="2355">
        <f ca="1"/>
        <v>90.56</v>
      </c>
      <c r="F473" vm="2315">
        <f ca="1"/>
        <v>93.24</v>
      </c>
      <c r="G473" vm="2356">
        <f ca="1"/>
        <v>88</v>
      </c>
      <c r="H473" vm="2356">
        <f ca="1"/>
        <v>88</v>
      </c>
      <c r="K473" s="4">
        <f ca="1">IF(ROW(T_CALC[[#This Row],[DAY]])-ROW(T_CALC[[#Headers],[DAY]])&gt;C_N_TRADING_DAYS,"",ROW(T_CALC[[#This Row],[DAY]])-ROW(T_CALC[[#Headers],[DAY]]))</f>
        <v>470</v>
      </c>
      <c r="L473" s="2" cm="1" vm="2353">
        <f t="array" aca="1" ref="L473" ca="1">IFERROR(IF(T_CALC[[#This Row],[DAY]]="","",IF(AND(T_CALC[[#This Row],[DAY]]=C_N_TRADING_DAYS,$L$1&gt;C_MAX_HIST_DT),$L$1,INDEX(_xlfn.ANCHORARRAY($C$3),T_CALC[[#This Row],[DAY]]+1,1))),NA())</f>
        <v>43136</v>
      </c>
      <c r="M473" s="4" cm="1" vm="2355">
        <f t="array" aca="1" ref="M473" ca="1">IFERROR(IF(T_CALC[[#This Row],[DAY]]="","",IF(AND(T_CALC[[#This Row],[DAY]]=C_N_TRADING_DAYS,$L$1&gt;C_MAX_HIST_DT),$M$1,INDEX(_xlfn.ANCHORARRAY($C$3),T_CALC[[#This Row],[DAY]]+1,3))),NA())</f>
        <v>90.56</v>
      </c>
      <c r="N473" s="4" cm="1" vm="2315">
        <f t="array" aca="1" ref="N473" ca="1">IFERROR(IF(T_CALC[[#This Row],[DAY]]="","",IF(AND(T_CALC[[#This Row],[DAY]]=C_N_TRADING_DAYS,$L$1&gt;C_MAX_HIST_DT),$N$1,INDEX(_xlfn.ANCHORARRAY($C$3),T_CALC[[#This Row],[DAY]]+1,4))),NA())</f>
        <v>93.24</v>
      </c>
      <c r="O473" s="4" cm="1" vm="2356">
        <f t="array" aca="1" ref="O473" ca="1">IFERROR(IF(T_CALC[[#This Row],[DAY]]="","",IF(AND(T_CALC[[#This Row],[DAY]]=C_N_TRADING_DAYS,$L$1&gt;C_MAX_HIST_DT),$O$1,INDEX(_xlfn.ANCHORARRAY($C$3),T_CALC[[#This Row],[DAY]]+1,5))),NA())</f>
        <v>88</v>
      </c>
      <c r="P473" s="4" cm="1" vm="2356">
        <f t="array" aca="1" ref="P473" ca="1">IFERROR(IF(T_CALC[[#This Row],[DAY]]="","",IF(AND(T_CALC[[#This Row],[DAY]]=C_N_TRADING_DAYS,$L$1&gt;C_MAX_HIST_DT),$P$1,INDEX(_xlfn.ANCHORARRAY($C$3),T_CALC[[#This Row],[DAY]]+1,6))),NA())</f>
        <v>88</v>
      </c>
      <c r="Q473" s="4" cm="1" vm="2354">
        <f t="array" aca="1" ref="Q473" ca="1">IFERROR(IF(T_CALC[[#This Row],[DAY]]="","",IF(AND(T_CALC[[#This Row],[DAY]]=C_N_TRADING_DAYS,$L$1&gt;C_MAX_HIST_DT),$Q$1,INDEX(_xlfn.ANCHORARRAY($C$3),T_CALC[[#This Row],[DAY]]+1,2))),NA())</f>
        <v>51031465</v>
      </c>
      <c r="R473" s="4" vm="2356">
        <f ca="1">IFERROR(IF(I_SRC="Open",T_CALC[[#This Row],[Open]],IF(I_SRC="High",T_CALC[[#This Row],[High]],IF(I_SRC="low",T_CALC[[#This Row],[Low]],IF(I_SRC="Volume",T_CALC[[#This Row],[VOLUME]],T_CALC[[#This Row],[Close]])))),"")</f>
        <v>88</v>
      </c>
      <c r="S473" s="4" cm="1">
        <f t="array" aca="1" ref="S473" ca="1">IF(T_CALC[[#This Row],[DAY]]="","",IF(T_CALC[[#This Row],[DAY]]&gt;=I_MA_PER,
ROUND(SUMPRODUCT(OFFSET($Y$4,0,0,I_MA_PER),OFFSET(T_CALC[[#This Row],[Value]],-(I_MA_PER-1),0,I_MA_PER))/C_DEN,2),NA()))</f>
        <v>89.09</v>
      </c>
      <c r="T473" s="4" t="str">
        <f ca="1">IF(T_CALC[[#This Row],[DAY]]="","",IF(T_CALC[[#This Row],[DAY]]&gt;=I_MA_PER,IF(AND(T_CALC[[#This Row],[Value]]&gt;T_CALC[[#This Row],[WMA]],R472&lt;=S472),"Buy",IF(AND(T_CALC[[#This Row],[Value]]&lt;T_CALC[[#This Row],[WMA]],R472&gt;=S472),"Sell","")),NA()))</f>
        <v>Sell</v>
      </c>
      <c r="U473" s="4">
        <f ca="1">IFERROR(IF(T_CALC[[#This Row],[Signal]]="Buy",T_CALC[[#This Row],[Value]],-10000),-10000)</f>
        <v>-10000</v>
      </c>
      <c r="V473" s="4" vm="2356">
        <f ca="1">IFERROR(IF(T_CALC[[#This Row],[Signal]]="Sell",T_CALC[[#This Row],[Value]],-10000),-10000)</f>
        <v>88</v>
      </c>
    </row>
    <row r="474" spans="3:22" x14ac:dyDescent="0.2">
      <c r="C474" vm="2357">
        <f ca="1"/>
        <v>43137</v>
      </c>
      <c r="D474" vm="2358">
        <f ca="1"/>
        <v>67998564</v>
      </c>
      <c r="E474" vm="2359">
        <f ca="1"/>
        <v>86.89</v>
      </c>
      <c r="F474" vm="2360">
        <f ca="1"/>
        <v>91.474999999999994</v>
      </c>
      <c r="G474" vm="2361">
        <f ca="1"/>
        <v>85.25</v>
      </c>
      <c r="H474" vm="2362">
        <f ca="1"/>
        <v>91.33</v>
      </c>
      <c r="K474" s="4">
        <f ca="1">IF(ROW(T_CALC[[#This Row],[DAY]])-ROW(T_CALC[[#Headers],[DAY]])&gt;C_N_TRADING_DAYS,"",ROW(T_CALC[[#This Row],[DAY]])-ROW(T_CALC[[#Headers],[DAY]]))</f>
        <v>471</v>
      </c>
      <c r="L474" s="2" cm="1" vm="2357">
        <f t="array" aca="1" ref="L474" ca="1">IFERROR(IF(T_CALC[[#This Row],[DAY]]="","",IF(AND(T_CALC[[#This Row],[DAY]]=C_N_TRADING_DAYS,$L$1&gt;C_MAX_HIST_DT),$L$1,INDEX(_xlfn.ANCHORARRAY($C$3),T_CALC[[#This Row],[DAY]]+1,1))),NA())</f>
        <v>43137</v>
      </c>
      <c r="M474" s="4" cm="1" vm="2359">
        <f t="array" aca="1" ref="M474" ca="1">IFERROR(IF(T_CALC[[#This Row],[DAY]]="","",IF(AND(T_CALC[[#This Row],[DAY]]=C_N_TRADING_DAYS,$L$1&gt;C_MAX_HIST_DT),$M$1,INDEX(_xlfn.ANCHORARRAY($C$3),T_CALC[[#This Row],[DAY]]+1,3))),NA())</f>
        <v>86.89</v>
      </c>
      <c r="N474" s="4" cm="1" vm="2360">
        <f t="array" aca="1" ref="N474" ca="1">IFERROR(IF(T_CALC[[#This Row],[DAY]]="","",IF(AND(T_CALC[[#This Row],[DAY]]=C_N_TRADING_DAYS,$L$1&gt;C_MAX_HIST_DT),$N$1,INDEX(_xlfn.ANCHORARRAY($C$3),T_CALC[[#This Row],[DAY]]+1,4))),NA())</f>
        <v>91.474999999999994</v>
      </c>
      <c r="O474" s="4" cm="1" vm="2361">
        <f t="array" aca="1" ref="O474" ca="1">IFERROR(IF(T_CALC[[#This Row],[DAY]]="","",IF(AND(T_CALC[[#This Row],[DAY]]=C_N_TRADING_DAYS,$L$1&gt;C_MAX_HIST_DT),$O$1,INDEX(_xlfn.ANCHORARRAY($C$3),T_CALC[[#This Row],[DAY]]+1,5))),NA())</f>
        <v>85.25</v>
      </c>
      <c r="P474" s="4" cm="1" vm="2362">
        <f t="array" aca="1" ref="P474" ca="1">IFERROR(IF(T_CALC[[#This Row],[DAY]]="","",IF(AND(T_CALC[[#This Row],[DAY]]=C_N_TRADING_DAYS,$L$1&gt;C_MAX_HIST_DT),$P$1,INDEX(_xlfn.ANCHORARRAY($C$3),T_CALC[[#This Row],[DAY]]+1,6))),NA())</f>
        <v>91.33</v>
      </c>
      <c r="Q474" s="4" cm="1" vm="2358">
        <f t="array" aca="1" ref="Q474" ca="1">IFERROR(IF(T_CALC[[#This Row],[DAY]]="","",IF(AND(T_CALC[[#This Row],[DAY]]=C_N_TRADING_DAYS,$L$1&gt;C_MAX_HIST_DT),$Q$1,INDEX(_xlfn.ANCHORARRAY($C$3),T_CALC[[#This Row],[DAY]]+1,2))),NA())</f>
        <v>67998564</v>
      </c>
      <c r="R474" s="4" vm="2362">
        <f ca="1">IFERROR(IF(I_SRC="Open",T_CALC[[#This Row],[Open]],IF(I_SRC="High",T_CALC[[#This Row],[High]],IF(I_SRC="low",T_CALC[[#This Row],[Low]],IF(I_SRC="Volume",T_CALC[[#This Row],[VOLUME]],T_CALC[[#This Row],[Close]])))),"")</f>
        <v>91.33</v>
      </c>
      <c r="S474" s="4" cm="1">
        <f t="array" aca="1" ref="S474" ca="1">IF(T_CALC[[#This Row],[DAY]]="","",IF(T_CALC[[#This Row],[DAY]]&gt;=I_MA_PER,
ROUND(SUMPRODUCT(OFFSET($Y$4,0,0,I_MA_PER),OFFSET(T_CALC[[#This Row],[Value]],-(I_MA_PER-1),0,I_MA_PER))/C_DEN,2),NA()))</f>
        <v>89.25</v>
      </c>
      <c r="T474" s="4" t="str">
        <f ca="1">IF(T_CALC[[#This Row],[DAY]]="","",IF(T_CALC[[#This Row],[DAY]]&gt;=I_MA_PER,IF(AND(T_CALC[[#This Row],[Value]]&gt;T_CALC[[#This Row],[WMA]],R473&lt;=S473),"Buy",IF(AND(T_CALC[[#This Row],[Value]]&lt;T_CALC[[#This Row],[WMA]],R473&gt;=S473),"Sell","")),NA()))</f>
        <v>Buy</v>
      </c>
      <c r="U474" s="4" vm="2362">
        <f ca="1">IFERROR(IF(T_CALC[[#This Row],[Signal]]="Buy",T_CALC[[#This Row],[Value]],-10000),-10000)</f>
        <v>91.33</v>
      </c>
      <c r="V474" s="4">
        <f ca="1">IFERROR(IF(T_CALC[[#This Row],[Signal]]="Sell",T_CALC[[#This Row],[Value]],-10000),-10000)</f>
        <v>-10000</v>
      </c>
    </row>
    <row r="475" spans="3:22" x14ac:dyDescent="0.2">
      <c r="C475" vm="2363">
        <f ca="1"/>
        <v>43138</v>
      </c>
      <c r="D475" vm="2364">
        <f ca="1"/>
        <v>41107592</v>
      </c>
      <c r="E475" vm="2365">
        <f ca="1"/>
        <v>90.49</v>
      </c>
      <c r="F475" vm="2366">
        <f ca="1"/>
        <v>91.77</v>
      </c>
      <c r="G475" vm="2367">
        <f ca="1"/>
        <v>89.2</v>
      </c>
      <c r="H475" vm="2368">
        <f ca="1"/>
        <v>89.61</v>
      </c>
      <c r="K475" s="4">
        <f ca="1">IF(ROW(T_CALC[[#This Row],[DAY]])-ROW(T_CALC[[#Headers],[DAY]])&gt;C_N_TRADING_DAYS,"",ROW(T_CALC[[#This Row],[DAY]])-ROW(T_CALC[[#Headers],[DAY]]))</f>
        <v>472</v>
      </c>
      <c r="L475" s="2" cm="1" vm="2363">
        <f t="array" aca="1" ref="L475" ca="1">IFERROR(IF(T_CALC[[#This Row],[DAY]]="","",IF(AND(T_CALC[[#This Row],[DAY]]=C_N_TRADING_DAYS,$L$1&gt;C_MAX_HIST_DT),$L$1,INDEX(_xlfn.ANCHORARRAY($C$3),T_CALC[[#This Row],[DAY]]+1,1))),NA())</f>
        <v>43138</v>
      </c>
      <c r="M475" s="4" cm="1" vm="2365">
        <f t="array" aca="1" ref="M475" ca="1">IFERROR(IF(T_CALC[[#This Row],[DAY]]="","",IF(AND(T_CALC[[#This Row],[DAY]]=C_N_TRADING_DAYS,$L$1&gt;C_MAX_HIST_DT),$M$1,INDEX(_xlfn.ANCHORARRAY($C$3),T_CALC[[#This Row],[DAY]]+1,3))),NA())</f>
        <v>90.49</v>
      </c>
      <c r="N475" s="4" cm="1" vm="2366">
        <f t="array" aca="1" ref="N475" ca="1">IFERROR(IF(T_CALC[[#This Row],[DAY]]="","",IF(AND(T_CALC[[#This Row],[DAY]]=C_N_TRADING_DAYS,$L$1&gt;C_MAX_HIST_DT),$N$1,INDEX(_xlfn.ANCHORARRAY($C$3),T_CALC[[#This Row],[DAY]]+1,4))),NA())</f>
        <v>91.77</v>
      </c>
      <c r="O475" s="4" cm="1" vm="2367">
        <f t="array" aca="1" ref="O475" ca="1">IFERROR(IF(T_CALC[[#This Row],[DAY]]="","",IF(AND(T_CALC[[#This Row],[DAY]]=C_N_TRADING_DAYS,$L$1&gt;C_MAX_HIST_DT),$O$1,INDEX(_xlfn.ANCHORARRAY($C$3),T_CALC[[#This Row],[DAY]]+1,5))),NA())</f>
        <v>89.2</v>
      </c>
      <c r="P475" s="4" cm="1" vm="2368">
        <f t="array" aca="1" ref="P475" ca="1">IFERROR(IF(T_CALC[[#This Row],[DAY]]="","",IF(AND(T_CALC[[#This Row],[DAY]]=C_N_TRADING_DAYS,$L$1&gt;C_MAX_HIST_DT),$P$1,INDEX(_xlfn.ANCHORARRAY($C$3),T_CALC[[#This Row],[DAY]]+1,6))),NA())</f>
        <v>89.61</v>
      </c>
      <c r="Q475" s="4" cm="1" vm="2364">
        <f t="array" aca="1" ref="Q475" ca="1">IFERROR(IF(T_CALC[[#This Row],[DAY]]="","",IF(AND(T_CALC[[#This Row],[DAY]]=C_N_TRADING_DAYS,$L$1&gt;C_MAX_HIST_DT),$Q$1,INDEX(_xlfn.ANCHORARRAY($C$3),T_CALC[[#This Row],[DAY]]+1,2))),NA())</f>
        <v>41107592</v>
      </c>
      <c r="R475" s="4" vm="2368">
        <f ca="1">IFERROR(IF(I_SRC="Open",T_CALC[[#This Row],[Open]],IF(I_SRC="High",T_CALC[[#This Row],[High]],IF(I_SRC="low",T_CALC[[#This Row],[Low]],IF(I_SRC="Volume",T_CALC[[#This Row],[VOLUME]],T_CALC[[#This Row],[Close]])))),"")</f>
        <v>89.61</v>
      </c>
      <c r="S475" s="4" cm="1">
        <f t="array" aca="1" ref="S475" ca="1">IF(T_CALC[[#This Row],[DAY]]="","",IF(T_CALC[[#This Row],[DAY]]&gt;=I_MA_PER,
ROUND(SUMPRODUCT(OFFSET($Y$4,0,0,I_MA_PER),OFFSET(T_CALC[[#This Row],[Value]],-(I_MA_PER-1),0,I_MA_PER))/C_DEN,2),NA()))</f>
        <v>89.33</v>
      </c>
      <c r="T475" s="4" t="str">
        <f ca="1">IF(T_CALC[[#This Row],[DAY]]="","",IF(T_CALC[[#This Row],[DAY]]&gt;=I_MA_PER,IF(AND(T_CALC[[#This Row],[Value]]&gt;T_CALC[[#This Row],[WMA]],R474&lt;=S474),"Buy",IF(AND(T_CALC[[#This Row],[Value]]&lt;T_CALC[[#This Row],[WMA]],R474&gt;=S474),"Sell","")),NA()))</f>
        <v/>
      </c>
      <c r="U475" s="4">
        <f ca="1">IFERROR(IF(T_CALC[[#This Row],[Signal]]="Buy",T_CALC[[#This Row],[Value]],-10000),-10000)</f>
        <v>-10000</v>
      </c>
      <c r="V475" s="4">
        <f ca="1">IFERROR(IF(T_CALC[[#This Row],[Signal]]="Sell",T_CALC[[#This Row],[Value]],-10000),-10000)</f>
        <v>-10000</v>
      </c>
    </row>
    <row r="476" spans="3:22" x14ac:dyDescent="0.2">
      <c r="C476" vm="2369">
        <f ca="1"/>
        <v>43139</v>
      </c>
      <c r="D476" vm="2370">
        <f ca="1"/>
        <v>55628657</v>
      </c>
      <c r="E476" vm="2371">
        <f ca="1"/>
        <v>89.71</v>
      </c>
      <c r="F476" vm="2372">
        <f ca="1"/>
        <v>89.875</v>
      </c>
      <c r="G476" vm="2373">
        <f ca="1"/>
        <v>84.76</v>
      </c>
      <c r="H476" vm="2374">
        <f ca="1"/>
        <v>85.01</v>
      </c>
      <c r="K476" s="4">
        <f ca="1">IF(ROW(T_CALC[[#This Row],[DAY]])-ROW(T_CALC[[#Headers],[DAY]])&gt;C_N_TRADING_DAYS,"",ROW(T_CALC[[#This Row],[DAY]])-ROW(T_CALC[[#Headers],[DAY]]))</f>
        <v>473</v>
      </c>
      <c r="L476" s="2" cm="1" vm="2369">
        <f t="array" aca="1" ref="L476" ca="1">IFERROR(IF(T_CALC[[#This Row],[DAY]]="","",IF(AND(T_CALC[[#This Row],[DAY]]=C_N_TRADING_DAYS,$L$1&gt;C_MAX_HIST_DT),$L$1,INDEX(_xlfn.ANCHORARRAY($C$3),T_CALC[[#This Row],[DAY]]+1,1))),NA())</f>
        <v>43139</v>
      </c>
      <c r="M476" s="4" cm="1" vm="2371">
        <f t="array" aca="1" ref="M476" ca="1">IFERROR(IF(T_CALC[[#This Row],[DAY]]="","",IF(AND(T_CALC[[#This Row],[DAY]]=C_N_TRADING_DAYS,$L$1&gt;C_MAX_HIST_DT),$M$1,INDEX(_xlfn.ANCHORARRAY($C$3),T_CALC[[#This Row],[DAY]]+1,3))),NA())</f>
        <v>89.71</v>
      </c>
      <c r="N476" s="4" cm="1" vm="2372">
        <f t="array" aca="1" ref="N476" ca="1">IFERROR(IF(T_CALC[[#This Row],[DAY]]="","",IF(AND(T_CALC[[#This Row],[DAY]]=C_N_TRADING_DAYS,$L$1&gt;C_MAX_HIST_DT),$N$1,INDEX(_xlfn.ANCHORARRAY($C$3),T_CALC[[#This Row],[DAY]]+1,4))),NA())</f>
        <v>89.875</v>
      </c>
      <c r="O476" s="4" cm="1" vm="2373">
        <f t="array" aca="1" ref="O476" ca="1">IFERROR(IF(T_CALC[[#This Row],[DAY]]="","",IF(AND(T_CALC[[#This Row],[DAY]]=C_N_TRADING_DAYS,$L$1&gt;C_MAX_HIST_DT),$O$1,INDEX(_xlfn.ANCHORARRAY($C$3),T_CALC[[#This Row],[DAY]]+1,5))),NA())</f>
        <v>84.76</v>
      </c>
      <c r="P476" s="4" cm="1" vm="2374">
        <f t="array" aca="1" ref="P476" ca="1">IFERROR(IF(T_CALC[[#This Row],[DAY]]="","",IF(AND(T_CALC[[#This Row],[DAY]]=C_N_TRADING_DAYS,$L$1&gt;C_MAX_HIST_DT),$P$1,INDEX(_xlfn.ANCHORARRAY($C$3),T_CALC[[#This Row],[DAY]]+1,6))),NA())</f>
        <v>85.01</v>
      </c>
      <c r="Q476" s="4" cm="1" vm="2370">
        <f t="array" aca="1" ref="Q476" ca="1">IFERROR(IF(T_CALC[[#This Row],[DAY]]="","",IF(AND(T_CALC[[#This Row],[DAY]]=C_N_TRADING_DAYS,$L$1&gt;C_MAX_HIST_DT),$Q$1,INDEX(_xlfn.ANCHORARRAY($C$3),T_CALC[[#This Row],[DAY]]+1,2))),NA())</f>
        <v>55628657</v>
      </c>
      <c r="R476" s="4" vm="2374">
        <f ca="1">IFERROR(IF(I_SRC="Open",T_CALC[[#This Row],[Open]],IF(I_SRC="High",T_CALC[[#This Row],[High]],IF(I_SRC="low",T_CALC[[#This Row],[Low]],IF(I_SRC="Volume",T_CALC[[#This Row],[VOLUME]],T_CALC[[#This Row],[Close]])))),"")</f>
        <v>85.01</v>
      </c>
      <c r="S476" s="4" cm="1">
        <f t="array" aca="1" ref="S476" ca="1">IF(T_CALC[[#This Row],[DAY]]="","",IF(T_CALC[[#This Row],[DAY]]&gt;=I_MA_PER,
ROUND(SUMPRODUCT(OFFSET($Y$4,0,0,I_MA_PER),OFFSET(T_CALC[[#This Row],[Value]],-(I_MA_PER-1),0,I_MA_PER))/C_DEN,2),NA()))</f>
        <v>89.23</v>
      </c>
      <c r="T476" s="4" t="str">
        <f ca="1">IF(T_CALC[[#This Row],[DAY]]="","",IF(T_CALC[[#This Row],[DAY]]&gt;=I_MA_PER,IF(AND(T_CALC[[#This Row],[Value]]&gt;T_CALC[[#This Row],[WMA]],R475&lt;=S475),"Buy",IF(AND(T_CALC[[#This Row],[Value]]&lt;T_CALC[[#This Row],[WMA]],R475&gt;=S475),"Sell","")),NA()))</f>
        <v>Sell</v>
      </c>
      <c r="U476" s="4">
        <f ca="1">IFERROR(IF(T_CALC[[#This Row],[Signal]]="Buy",T_CALC[[#This Row],[Value]],-10000),-10000)</f>
        <v>-10000</v>
      </c>
      <c r="V476" s="4" vm="2374">
        <f ca="1">IFERROR(IF(T_CALC[[#This Row],[Signal]]="Sell",T_CALC[[#This Row],[Value]],-10000),-10000)</f>
        <v>85.01</v>
      </c>
    </row>
    <row r="477" spans="3:22" x14ac:dyDescent="0.2">
      <c r="C477" vm="2375">
        <f ca="1"/>
        <v>43140</v>
      </c>
      <c r="D477" vm="2376">
        <f ca="1"/>
        <v>63499065</v>
      </c>
      <c r="E477" vm="2196">
        <f ca="1"/>
        <v>86.3</v>
      </c>
      <c r="F477" vm="2377">
        <f ca="1"/>
        <v>88.93</v>
      </c>
      <c r="G477" vm="2039">
        <f ca="1"/>
        <v>83.83</v>
      </c>
      <c r="H477" vm="2378">
        <f ca="1"/>
        <v>88.18</v>
      </c>
      <c r="K477" s="4">
        <f ca="1">IF(ROW(T_CALC[[#This Row],[DAY]])-ROW(T_CALC[[#Headers],[DAY]])&gt;C_N_TRADING_DAYS,"",ROW(T_CALC[[#This Row],[DAY]])-ROW(T_CALC[[#Headers],[DAY]]))</f>
        <v>474</v>
      </c>
      <c r="L477" s="2" cm="1" vm="2375">
        <f t="array" aca="1" ref="L477" ca="1">IFERROR(IF(T_CALC[[#This Row],[DAY]]="","",IF(AND(T_CALC[[#This Row],[DAY]]=C_N_TRADING_DAYS,$L$1&gt;C_MAX_HIST_DT),$L$1,INDEX(_xlfn.ANCHORARRAY($C$3),T_CALC[[#This Row],[DAY]]+1,1))),NA())</f>
        <v>43140</v>
      </c>
      <c r="M477" s="4" cm="1" vm="2196">
        <f t="array" aca="1" ref="M477" ca="1">IFERROR(IF(T_CALC[[#This Row],[DAY]]="","",IF(AND(T_CALC[[#This Row],[DAY]]=C_N_TRADING_DAYS,$L$1&gt;C_MAX_HIST_DT),$M$1,INDEX(_xlfn.ANCHORARRAY($C$3),T_CALC[[#This Row],[DAY]]+1,3))),NA())</f>
        <v>86.3</v>
      </c>
      <c r="N477" s="4" cm="1" vm="2377">
        <f t="array" aca="1" ref="N477" ca="1">IFERROR(IF(T_CALC[[#This Row],[DAY]]="","",IF(AND(T_CALC[[#This Row],[DAY]]=C_N_TRADING_DAYS,$L$1&gt;C_MAX_HIST_DT),$N$1,INDEX(_xlfn.ANCHORARRAY($C$3),T_CALC[[#This Row],[DAY]]+1,4))),NA())</f>
        <v>88.93</v>
      </c>
      <c r="O477" s="4" cm="1" vm="2039">
        <f t="array" aca="1" ref="O477" ca="1">IFERROR(IF(T_CALC[[#This Row],[DAY]]="","",IF(AND(T_CALC[[#This Row],[DAY]]=C_N_TRADING_DAYS,$L$1&gt;C_MAX_HIST_DT),$O$1,INDEX(_xlfn.ANCHORARRAY($C$3),T_CALC[[#This Row],[DAY]]+1,5))),NA())</f>
        <v>83.83</v>
      </c>
      <c r="P477" s="4" cm="1" vm="2378">
        <f t="array" aca="1" ref="P477" ca="1">IFERROR(IF(T_CALC[[#This Row],[DAY]]="","",IF(AND(T_CALC[[#This Row],[DAY]]=C_N_TRADING_DAYS,$L$1&gt;C_MAX_HIST_DT),$P$1,INDEX(_xlfn.ANCHORARRAY($C$3),T_CALC[[#This Row],[DAY]]+1,6))),NA())</f>
        <v>88.18</v>
      </c>
      <c r="Q477" s="4" cm="1" vm="2376">
        <f t="array" aca="1" ref="Q477" ca="1">IFERROR(IF(T_CALC[[#This Row],[DAY]]="","",IF(AND(T_CALC[[#This Row],[DAY]]=C_N_TRADING_DAYS,$L$1&gt;C_MAX_HIST_DT),$Q$1,INDEX(_xlfn.ANCHORARRAY($C$3),T_CALC[[#This Row],[DAY]]+1,2))),NA())</f>
        <v>63499065</v>
      </c>
      <c r="R477" s="4" vm="2378">
        <f ca="1">IFERROR(IF(I_SRC="Open",T_CALC[[#This Row],[Open]],IF(I_SRC="High",T_CALC[[#This Row],[High]],IF(I_SRC="low",T_CALC[[#This Row],[Low]],IF(I_SRC="Volume",T_CALC[[#This Row],[VOLUME]],T_CALC[[#This Row],[Close]])))),"")</f>
        <v>88.18</v>
      </c>
      <c r="S477" s="4" cm="1">
        <f t="array" aca="1" ref="S477" ca="1">IF(T_CALC[[#This Row],[DAY]]="","",IF(T_CALC[[#This Row],[DAY]]&gt;=I_MA_PER,
ROUND(SUMPRODUCT(OFFSET($Y$4,0,0,I_MA_PER),OFFSET(T_CALC[[#This Row],[Value]],-(I_MA_PER-1),0,I_MA_PER))/C_DEN,2),NA()))</f>
        <v>89.25</v>
      </c>
      <c r="T477" s="4" t="str">
        <f ca="1">IF(T_CALC[[#This Row],[DAY]]="","",IF(T_CALC[[#This Row],[DAY]]&gt;=I_MA_PER,IF(AND(T_CALC[[#This Row],[Value]]&gt;T_CALC[[#This Row],[WMA]],R476&lt;=S476),"Buy",IF(AND(T_CALC[[#This Row],[Value]]&lt;T_CALC[[#This Row],[WMA]],R476&gt;=S476),"Sell","")),NA()))</f>
        <v/>
      </c>
      <c r="U477" s="4">
        <f ca="1">IFERROR(IF(T_CALC[[#This Row],[Signal]]="Buy",T_CALC[[#This Row],[Value]],-10000),-10000)</f>
        <v>-10000</v>
      </c>
      <c r="V477" s="4">
        <f ca="1">IFERROR(IF(T_CALC[[#This Row],[Signal]]="Sell",T_CALC[[#This Row],[Value]],-10000),-10000)</f>
        <v>-10000</v>
      </c>
    </row>
    <row r="478" spans="3:22" x14ac:dyDescent="0.2">
      <c r="C478" vm="2379">
        <f ca="1"/>
        <v>43143</v>
      </c>
      <c r="D478" vm="2380">
        <f ca="1"/>
        <v>35720341</v>
      </c>
      <c r="E478" vm="2381">
        <f ca="1"/>
        <v>88.734999999999999</v>
      </c>
      <c r="F478" vm="2272">
        <f ca="1"/>
        <v>89.78</v>
      </c>
      <c r="G478" vm="2382">
        <f ca="1"/>
        <v>87.929500000000004</v>
      </c>
      <c r="H478" vm="2383">
        <f ca="1"/>
        <v>89.13</v>
      </c>
      <c r="K478" s="4">
        <f ca="1">IF(ROW(T_CALC[[#This Row],[DAY]])-ROW(T_CALC[[#Headers],[DAY]])&gt;C_N_TRADING_DAYS,"",ROW(T_CALC[[#This Row],[DAY]])-ROW(T_CALC[[#Headers],[DAY]]))</f>
        <v>475</v>
      </c>
      <c r="L478" s="2" cm="1" vm="2379">
        <f t="array" aca="1" ref="L478" ca="1">IFERROR(IF(T_CALC[[#This Row],[DAY]]="","",IF(AND(T_CALC[[#This Row],[DAY]]=C_N_TRADING_DAYS,$L$1&gt;C_MAX_HIST_DT),$L$1,INDEX(_xlfn.ANCHORARRAY($C$3),T_CALC[[#This Row],[DAY]]+1,1))),NA())</f>
        <v>43143</v>
      </c>
      <c r="M478" s="4" cm="1" vm="2381">
        <f t="array" aca="1" ref="M478" ca="1">IFERROR(IF(T_CALC[[#This Row],[DAY]]="","",IF(AND(T_CALC[[#This Row],[DAY]]=C_N_TRADING_DAYS,$L$1&gt;C_MAX_HIST_DT),$M$1,INDEX(_xlfn.ANCHORARRAY($C$3),T_CALC[[#This Row],[DAY]]+1,3))),NA())</f>
        <v>88.734999999999999</v>
      </c>
      <c r="N478" s="4" cm="1" vm="2272">
        <f t="array" aca="1" ref="N478" ca="1">IFERROR(IF(T_CALC[[#This Row],[DAY]]="","",IF(AND(T_CALC[[#This Row],[DAY]]=C_N_TRADING_DAYS,$L$1&gt;C_MAX_HIST_DT),$N$1,INDEX(_xlfn.ANCHORARRAY($C$3),T_CALC[[#This Row],[DAY]]+1,4))),NA())</f>
        <v>89.78</v>
      </c>
      <c r="O478" s="4" cm="1" vm="2382">
        <f t="array" aca="1" ref="O478" ca="1">IFERROR(IF(T_CALC[[#This Row],[DAY]]="","",IF(AND(T_CALC[[#This Row],[DAY]]=C_N_TRADING_DAYS,$L$1&gt;C_MAX_HIST_DT),$O$1,INDEX(_xlfn.ANCHORARRAY($C$3),T_CALC[[#This Row],[DAY]]+1,5))),NA())</f>
        <v>87.929500000000004</v>
      </c>
      <c r="P478" s="4" cm="1" vm="2383">
        <f t="array" aca="1" ref="P478" ca="1">IFERROR(IF(T_CALC[[#This Row],[DAY]]="","",IF(AND(T_CALC[[#This Row],[DAY]]=C_N_TRADING_DAYS,$L$1&gt;C_MAX_HIST_DT),$P$1,INDEX(_xlfn.ANCHORARRAY($C$3),T_CALC[[#This Row],[DAY]]+1,6))),NA())</f>
        <v>89.13</v>
      </c>
      <c r="Q478" s="4" cm="1" vm="2380">
        <f t="array" aca="1" ref="Q478" ca="1">IFERROR(IF(T_CALC[[#This Row],[DAY]]="","",IF(AND(T_CALC[[#This Row],[DAY]]=C_N_TRADING_DAYS,$L$1&gt;C_MAX_HIST_DT),$Q$1,INDEX(_xlfn.ANCHORARRAY($C$3),T_CALC[[#This Row],[DAY]]+1,2))),NA())</f>
        <v>35720341</v>
      </c>
      <c r="R478" s="4" vm="2383">
        <f ca="1">IFERROR(IF(I_SRC="Open",T_CALC[[#This Row],[Open]],IF(I_SRC="High",T_CALC[[#This Row],[High]],IF(I_SRC="low",T_CALC[[#This Row],[Low]],IF(I_SRC="Volume",T_CALC[[#This Row],[VOLUME]],T_CALC[[#This Row],[Close]])))),"")</f>
        <v>89.13</v>
      </c>
      <c r="S478" s="4" cm="1">
        <f t="array" aca="1" ref="S478" ca="1">IF(T_CALC[[#This Row],[DAY]]="","",IF(T_CALC[[#This Row],[DAY]]&gt;=I_MA_PER,
ROUND(SUMPRODUCT(OFFSET($Y$4,0,0,I_MA_PER),OFFSET(T_CALC[[#This Row],[Value]],-(I_MA_PER-1),0,I_MA_PER))/C_DEN,2),NA()))</f>
        <v>89.31</v>
      </c>
      <c r="T478" s="4" t="str">
        <f ca="1">IF(T_CALC[[#This Row],[DAY]]="","",IF(T_CALC[[#This Row],[DAY]]&gt;=I_MA_PER,IF(AND(T_CALC[[#This Row],[Value]]&gt;T_CALC[[#This Row],[WMA]],R477&lt;=S477),"Buy",IF(AND(T_CALC[[#This Row],[Value]]&lt;T_CALC[[#This Row],[WMA]],R477&gt;=S477),"Sell","")),NA()))</f>
        <v/>
      </c>
      <c r="U478" s="4">
        <f ca="1">IFERROR(IF(T_CALC[[#This Row],[Signal]]="Buy",T_CALC[[#This Row],[Value]],-10000),-10000)</f>
        <v>-10000</v>
      </c>
      <c r="V478" s="4">
        <f ca="1">IFERROR(IF(T_CALC[[#This Row],[Signal]]="Sell",T_CALC[[#This Row],[Value]],-10000),-10000)</f>
        <v>-10000</v>
      </c>
    </row>
    <row r="479" spans="3:22" x14ac:dyDescent="0.2">
      <c r="C479" vm="2384">
        <f ca="1"/>
        <v>43144</v>
      </c>
      <c r="D479" vm="2385">
        <f ca="1"/>
        <v>26407702</v>
      </c>
      <c r="E479" vm="2377">
        <f ca="1"/>
        <v>88.93</v>
      </c>
      <c r="F479" vm="2295">
        <f ca="1"/>
        <v>90</v>
      </c>
      <c r="G479" vm="2386">
        <f ca="1"/>
        <v>87.8</v>
      </c>
      <c r="H479" vm="2387">
        <f ca="1"/>
        <v>89.83</v>
      </c>
      <c r="K479" s="4">
        <f ca="1">IF(ROW(T_CALC[[#This Row],[DAY]])-ROW(T_CALC[[#Headers],[DAY]])&gt;C_N_TRADING_DAYS,"",ROW(T_CALC[[#This Row],[DAY]])-ROW(T_CALC[[#Headers],[DAY]]))</f>
        <v>476</v>
      </c>
      <c r="L479" s="2" cm="1" vm="2384">
        <f t="array" aca="1" ref="L479" ca="1">IFERROR(IF(T_CALC[[#This Row],[DAY]]="","",IF(AND(T_CALC[[#This Row],[DAY]]=C_N_TRADING_DAYS,$L$1&gt;C_MAX_HIST_DT),$L$1,INDEX(_xlfn.ANCHORARRAY($C$3),T_CALC[[#This Row],[DAY]]+1,1))),NA())</f>
        <v>43144</v>
      </c>
      <c r="M479" s="4" cm="1" vm="2377">
        <f t="array" aca="1" ref="M479" ca="1">IFERROR(IF(T_CALC[[#This Row],[DAY]]="","",IF(AND(T_CALC[[#This Row],[DAY]]=C_N_TRADING_DAYS,$L$1&gt;C_MAX_HIST_DT),$M$1,INDEX(_xlfn.ANCHORARRAY($C$3),T_CALC[[#This Row],[DAY]]+1,3))),NA())</f>
        <v>88.93</v>
      </c>
      <c r="N479" s="4" cm="1" vm="2295">
        <f t="array" aca="1" ref="N479" ca="1">IFERROR(IF(T_CALC[[#This Row],[DAY]]="","",IF(AND(T_CALC[[#This Row],[DAY]]=C_N_TRADING_DAYS,$L$1&gt;C_MAX_HIST_DT),$N$1,INDEX(_xlfn.ANCHORARRAY($C$3),T_CALC[[#This Row],[DAY]]+1,4))),NA())</f>
        <v>90</v>
      </c>
      <c r="O479" s="4" cm="1" vm="2386">
        <f t="array" aca="1" ref="O479" ca="1">IFERROR(IF(T_CALC[[#This Row],[DAY]]="","",IF(AND(T_CALC[[#This Row],[DAY]]=C_N_TRADING_DAYS,$L$1&gt;C_MAX_HIST_DT),$O$1,INDEX(_xlfn.ANCHORARRAY($C$3),T_CALC[[#This Row],[DAY]]+1,5))),NA())</f>
        <v>87.8</v>
      </c>
      <c r="P479" s="4" cm="1" vm="2387">
        <f t="array" aca="1" ref="P479" ca="1">IFERROR(IF(T_CALC[[#This Row],[DAY]]="","",IF(AND(T_CALC[[#This Row],[DAY]]=C_N_TRADING_DAYS,$L$1&gt;C_MAX_HIST_DT),$P$1,INDEX(_xlfn.ANCHORARRAY($C$3),T_CALC[[#This Row],[DAY]]+1,6))),NA())</f>
        <v>89.83</v>
      </c>
      <c r="Q479" s="4" cm="1" vm="2385">
        <f t="array" aca="1" ref="Q479" ca="1">IFERROR(IF(T_CALC[[#This Row],[DAY]]="","",IF(AND(T_CALC[[#This Row],[DAY]]=C_N_TRADING_DAYS,$L$1&gt;C_MAX_HIST_DT),$Q$1,INDEX(_xlfn.ANCHORARRAY($C$3),T_CALC[[#This Row],[DAY]]+1,2))),NA())</f>
        <v>26407702</v>
      </c>
      <c r="R479" s="4" vm="2387">
        <f ca="1">IFERROR(IF(I_SRC="Open",T_CALC[[#This Row],[Open]],IF(I_SRC="High",T_CALC[[#This Row],[High]],IF(I_SRC="low",T_CALC[[#This Row],[Low]],IF(I_SRC="Volume",T_CALC[[#This Row],[VOLUME]],T_CALC[[#This Row],[Close]])))),"")</f>
        <v>89.83</v>
      </c>
      <c r="S479" s="4" cm="1">
        <f t="array" aca="1" ref="S479" ca="1">IF(T_CALC[[#This Row],[DAY]]="","",IF(T_CALC[[#This Row],[DAY]]&gt;=I_MA_PER,
ROUND(SUMPRODUCT(OFFSET($Y$4,0,0,I_MA_PER),OFFSET(T_CALC[[#This Row],[Value]],-(I_MA_PER-1),0,I_MA_PER))/C_DEN,2),NA()))</f>
        <v>89.39</v>
      </c>
      <c r="T479" s="4" t="str">
        <f ca="1">IF(T_CALC[[#This Row],[DAY]]="","",IF(T_CALC[[#This Row],[DAY]]&gt;=I_MA_PER,IF(AND(T_CALC[[#This Row],[Value]]&gt;T_CALC[[#This Row],[WMA]],R478&lt;=S478),"Buy",IF(AND(T_CALC[[#This Row],[Value]]&lt;T_CALC[[#This Row],[WMA]],R478&gt;=S478),"Sell","")),NA()))</f>
        <v>Buy</v>
      </c>
      <c r="U479" s="4" vm="2387">
        <f ca="1">IFERROR(IF(T_CALC[[#This Row],[Signal]]="Buy",T_CALC[[#This Row],[Value]],-10000),-10000)</f>
        <v>89.83</v>
      </c>
      <c r="V479" s="4">
        <f ca="1">IFERROR(IF(T_CALC[[#This Row],[Signal]]="Sell",T_CALC[[#This Row],[Value]],-10000),-10000)</f>
        <v>-10000</v>
      </c>
    </row>
    <row r="480" spans="3:22" x14ac:dyDescent="0.2">
      <c r="C480" vm="2388">
        <f ca="1"/>
        <v>43145</v>
      </c>
      <c r="D480" vm="2389">
        <f ca="1"/>
        <v>34960912</v>
      </c>
      <c r="E480" vm="2390">
        <f ca="1"/>
        <v>88.51</v>
      </c>
      <c r="F480" vm="2391">
        <f ca="1"/>
        <v>90.99</v>
      </c>
      <c r="G480" vm="2245">
        <f ca="1"/>
        <v>88.41</v>
      </c>
      <c r="H480" vm="2392">
        <f ca="1"/>
        <v>90.81</v>
      </c>
      <c r="K480" s="4">
        <f ca="1">IF(ROW(T_CALC[[#This Row],[DAY]])-ROW(T_CALC[[#Headers],[DAY]])&gt;C_N_TRADING_DAYS,"",ROW(T_CALC[[#This Row],[DAY]])-ROW(T_CALC[[#Headers],[DAY]]))</f>
        <v>477</v>
      </c>
      <c r="L480" s="2" cm="1" vm="2388">
        <f t="array" aca="1" ref="L480" ca="1">IFERROR(IF(T_CALC[[#This Row],[DAY]]="","",IF(AND(T_CALC[[#This Row],[DAY]]=C_N_TRADING_DAYS,$L$1&gt;C_MAX_HIST_DT),$L$1,INDEX(_xlfn.ANCHORARRAY($C$3),T_CALC[[#This Row],[DAY]]+1,1))),NA())</f>
        <v>43145</v>
      </c>
      <c r="M480" s="4" cm="1" vm="2390">
        <f t="array" aca="1" ref="M480" ca="1">IFERROR(IF(T_CALC[[#This Row],[DAY]]="","",IF(AND(T_CALC[[#This Row],[DAY]]=C_N_TRADING_DAYS,$L$1&gt;C_MAX_HIST_DT),$M$1,INDEX(_xlfn.ANCHORARRAY($C$3),T_CALC[[#This Row],[DAY]]+1,3))),NA())</f>
        <v>88.51</v>
      </c>
      <c r="N480" s="4" cm="1" vm="2391">
        <f t="array" aca="1" ref="N480" ca="1">IFERROR(IF(T_CALC[[#This Row],[DAY]]="","",IF(AND(T_CALC[[#This Row],[DAY]]=C_N_TRADING_DAYS,$L$1&gt;C_MAX_HIST_DT),$N$1,INDEX(_xlfn.ANCHORARRAY($C$3),T_CALC[[#This Row],[DAY]]+1,4))),NA())</f>
        <v>90.99</v>
      </c>
      <c r="O480" s="4" cm="1" vm="2245">
        <f t="array" aca="1" ref="O480" ca="1">IFERROR(IF(T_CALC[[#This Row],[DAY]]="","",IF(AND(T_CALC[[#This Row],[DAY]]=C_N_TRADING_DAYS,$L$1&gt;C_MAX_HIST_DT),$O$1,INDEX(_xlfn.ANCHORARRAY($C$3),T_CALC[[#This Row],[DAY]]+1,5))),NA())</f>
        <v>88.41</v>
      </c>
      <c r="P480" s="4" cm="1" vm="2392">
        <f t="array" aca="1" ref="P480" ca="1">IFERROR(IF(T_CALC[[#This Row],[DAY]]="","",IF(AND(T_CALC[[#This Row],[DAY]]=C_N_TRADING_DAYS,$L$1&gt;C_MAX_HIST_DT),$P$1,INDEX(_xlfn.ANCHORARRAY($C$3),T_CALC[[#This Row],[DAY]]+1,6))),NA())</f>
        <v>90.81</v>
      </c>
      <c r="Q480" s="4" cm="1" vm="2389">
        <f t="array" aca="1" ref="Q480" ca="1">IFERROR(IF(T_CALC[[#This Row],[DAY]]="","",IF(AND(T_CALC[[#This Row],[DAY]]=C_N_TRADING_DAYS,$L$1&gt;C_MAX_HIST_DT),$Q$1,INDEX(_xlfn.ANCHORARRAY($C$3),T_CALC[[#This Row],[DAY]]+1,2))),NA())</f>
        <v>34960912</v>
      </c>
      <c r="R480" s="4" vm="2392">
        <f ca="1">IFERROR(IF(I_SRC="Open",T_CALC[[#This Row],[Open]],IF(I_SRC="High",T_CALC[[#This Row],[High]],IF(I_SRC="low",T_CALC[[#This Row],[Low]],IF(I_SRC="Volume",T_CALC[[#This Row],[VOLUME]],T_CALC[[#This Row],[Close]])))),"")</f>
        <v>90.81</v>
      </c>
      <c r="S480" s="4" cm="1">
        <f t="array" aca="1" ref="S480" ca="1">IF(T_CALC[[#This Row],[DAY]]="","",IF(T_CALC[[#This Row],[DAY]]&gt;=I_MA_PER,
ROUND(SUMPRODUCT(OFFSET($Y$4,0,0,I_MA_PER),OFFSET(T_CALC[[#This Row],[Value]],-(I_MA_PER-1),0,I_MA_PER))/C_DEN,2),NA()))</f>
        <v>89.51</v>
      </c>
      <c r="T480" s="4" t="str">
        <f ca="1">IF(T_CALC[[#This Row],[DAY]]="","",IF(T_CALC[[#This Row],[DAY]]&gt;=I_MA_PER,IF(AND(T_CALC[[#This Row],[Value]]&gt;T_CALC[[#This Row],[WMA]],R479&lt;=S479),"Buy",IF(AND(T_CALC[[#This Row],[Value]]&lt;T_CALC[[#This Row],[WMA]],R479&gt;=S479),"Sell","")),NA()))</f>
        <v/>
      </c>
      <c r="U480" s="4">
        <f ca="1">IFERROR(IF(T_CALC[[#This Row],[Signal]]="Buy",T_CALC[[#This Row],[Value]],-10000),-10000)</f>
        <v>-10000</v>
      </c>
      <c r="V480" s="4">
        <f ca="1">IFERROR(IF(T_CALC[[#This Row],[Signal]]="Sell",T_CALC[[#This Row],[Value]],-10000),-10000)</f>
        <v>-10000</v>
      </c>
    </row>
    <row r="481" spans="3:22" x14ac:dyDescent="0.2">
      <c r="C481" vm="2393">
        <f ca="1"/>
        <v>43146</v>
      </c>
      <c r="D481" vm="2394">
        <f ca="1"/>
        <v>27823866</v>
      </c>
      <c r="E481" vm="2395">
        <f ca="1"/>
        <v>91.21</v>
      </c>
      <c r="F481" vm="2396">
        <f ca="1"/>
        <v>92.72</v>
      </c>
      <c r="G481" vm="2397">
        <f ca="1"/>
        <v>90.62</v>
      </c>
      <c r="H481" vm="2398">
        <f ca="1"/>
        <v>92.66</v>
      </c>
      <c r="K481" s="4">
        <f ca="1">IF(ROW(T_CALC[[#This Row],[DAY]])-ROW(T_CALC[[#Headers],[DAY]])&gt;C_N_TRADING_DAYS,"",ROW(T_CALC[[#This Row],[DAY]])-ROW(T_CALC[[#Headers],[DAY]]))</f>
        <v>478</v>
      </c>
      <c r="L481" s="2" cm="1" vm="2393">
        <f t="array" aca="1" ref="L481" ca="1">IFERROR(IF(T_CALC[[#This Row],[DAY]]="","",IF(AND(T_CALC[[#This Row],[DAY]]=C_N_TRADING_DAYS,$L$1&gt;C_MAX_HIST_DT),$L$1,INDEX(_xlfn.ANCHORARRAY($C$3),T_CALC[[#This Row],[DAY]]+1,1))),NA())</f>
        <v>43146</v>
      </c>
      <c r="M481" s="4" cm="1" vm="2395">
        <f t="array" aca="1" ref="M481" ca="1">IFERROR(IF(T_CALC[[#This Row],[DAY]]="","",IF(AND(T_CALC[[#This Row],[DAY]]=C_N_TRADING_DAYS,$L$1&gt;C_MAX_HIST_DT),$M$1,INDEX(_xlfn.ANCHORARRAY($C$3),T_CALC[[#This Row],[DAY]]+1,3))),NA())</f>
        <v>91.21</v>
      </c>
      <c r="N481" s="4" cm="1" vm="2396">
        <f t="array" aca="1" ref="N481" ca="1">IFERROR(IF(T_CALC[[#This Row],[DAY]]="","",IF(AND(T_CALC[[#This Row],[DAY]]=C_N_TRADING_DAYS,$L$1&gt;C_MAX_HIST_DT),$N$1,INDEX(_xlfn.ANCHORARRAY($C$3),T_CALC[[#This Row],[DAY]]+1,4))),NA())</f>
        <v>92.72</v>
      </c>
      <c r="O481" s="4" cm="1" vm="2397">
        <f t="array" aca="1" ref="O481" ca="1">IFERROR(IF(T_CALC[[#This Row],[DAY]]="","",IF(AND(T_CALC[[#This Row],[DAY]]=C_N_TRADING_DAYS,$L$1&gt;C_MAX_HIST_DT),$O$1,INDEX(_xlfn.ANCHORARRAY($C$3),T_CALC[[#This Row],[DAY]]+1,5))),NA())</f>
        <v>90.62</v>
      </c>
      <c r="P481" s="4" cm="1" vm="2398">
        <f t="array" aca="1" ref="P481" ca="1">IFERROR(IF(T_CALC[[#This Row],[DAY]]="","",IF(AND(T_CALC[[#This Row],[DAY]]=C_N_TRADING_DAYS,$L$1&gt;C_MAX_HIST_DT),$P$1,INDEX(_xlfn.ANCHORARRAY($C$3),T_CALC[[#This Row],[DAY]]+1,6))),NA())</f>
        <v>92.66</v>
      </c>
      <c r="Q481" s="4" cm="1" vm="2394">
        <f t="array" aca="1" ref="Q481" ca="1">IFERROR(IF(T_CALC[[#This Row],[DAY]]="","",IF(AND(T_CALC[[#This Row],[DAY]]=C_N_TRADING_DAYS,$L$1&gt;C_MAX_HIST_DT),$Q$1,INDEX(_xlfn.ANCHORARRAY($C$3),T_CALC[[#This Row],[DAY]]+1,2))),NA())</f>
        <v>27823866</v>
      </c>
      <c r="R481" s="4" vm="2398">
        <f ca="1">IFERROR(IF(I_SRC="Open",T_CALC[[#This Row],[Open]],IF(I_SRC="High",T_CALC[[#This Row],[High]],IF(I_SRC="low",T_CALC[[#This Row],[Low]],IF(I_SRC="Volume",T_CALC[[#This Row],[VOLUME]],T_CALC[[#This Row],[Close]])))),"")</f>
        <v>92.66</v>
      </c>
      <c r="S481" s="4" cm="1">
        <f t="array" aca="1" ref="S481" ca="1">IF(T_CALC[[#This Row],[DAY]]="","",IF(T_CALC[[#This Row],[DAY]]&gt;=I_MA_PER,
ROUND(SUMPRODUCT(OFFSET($Y$4,0,0,I_MA_PER),OFFSET(T_CALC[[#This Row],[Value]],-(I_MA_PER-1),0,I_MA_PER))/C_DEN,2),NA()))</f>
        <v>89.69</v>
      </c>
      <c r="T481" s="4" t="str">
        <f ca="1">IF(T_CALC[[#This Row],[DAY]]="","",IF(T_CALC[[#This Row],[DAY]]&gt;=I_MA_PER,IF(AND(T_CALC[[#This Row],[Value]]&gt;T_CALC[[#This Row],[WMA]],R480&lt;=S480),"Buy",IF(AND(T_CALC[[#This Row],[Value]]&lt;T_CALC[[#This Row],[WMA]],R480&gt;=S480),"Sell","")),NA()))</f>
        <v/>
      </c>
      <c r="U481" s="4">
        <f ca="1">IFERROR(IF(T_CALC[[#This Row],[Signal]]="Buy",T_CALC[[#This Row],[Value]],-10000),-10000)</f>
        <v>-10000</v>
      </c>
      <c r="V481" s="4">
        <f ca="1">IFERROR(IF(T_CALC[[#This Row],[Signal]]="Sell",T_CALC[[#This Row],[Value]],-10000),-10000)</f>
        <v>-10000</v>
      </c>
    </row>
    <row r="482" spans="3:22" x14ac:dyDescent="0.2">
      <c r="C482" vm="2399">
        <f ca="1"/>
        <v>43147</v>
      </c>
      <c r="D482" vm="2400">
        <f ca="1"/>
        <v>30596919</v>
      </c>
      <c r="E482" vm="2401">
        <f ca="1"/>
        <v>92.45</v>
      </c>
      <c r="F482" vm="2402">
        <f ca="1"/>
        <v>93.5</v>
      </c>
      <c r="G482" vm="2403">
        <f ca="1"/>
        <v>91.8</v>
      </c>
      <c r="H482" vm="2404">
        <f ca="1"/>
        <v>92</v>
      </c>
      <c r="K482" s="4">
        <f ca="1">IF(ROW(T_CALC[[#This Row],[DAY]])-ROW(T_CALC[[#Headers],[DAY]])&gt;C_N_TRADING_DAYS,"",ROW(T_CALC[[#This Row],[DAY]])-ROW(T_CALC[[#Headers],[DAY]]))</f>
        <v>479</v>
      </c>
      <c r="L482" s="2" cm="1" vm="2399">
        <f t="array" aca="1" ref="L482" ca="1">IFERROR(IF(T_CALC[[#This Row],[DAY]]="","",IF(AND(T_CALC[[#This Row],[DAY]]=C_N_TRADING_DAYS,$L$1&gt;C_MAX_HIST_DT),$L$1,INDEX(_xlfn.ANCHORARRAY($C$3),T_CALC[[#This Row],[DAY]]+1,1))),NA())</f>
        <v>43147</v>
      </c>
      <c r="M482" s="4" cm="1" vm="2401">
        <f t="array" aca="1" ref="M482" ca="1">IFERROR(IF(T_CALC[[#This Row],[DAY]]="","",IF(AND(T_CALC[[#This Row],[DAY]]=C_N_TRADING_DAYS,$L$1&gt;C_MAX_HIST_DT),$M$1,INDEX(_xlfn.ANCHORARRAY($C$3),T_CALC[[#This Row],[DAY]]+1,3))),NA())</f>
        <v>92.45</v>
      </c>
      <c r="N482" s="4" cm="1" vm="2402">
        <f t="array" aca="1" ref="N482" ca="1">IFERROR(IF(T_CALC[[#This Row],[DAY]]="","",IF(AND(T_CALC[[#This Row],[DAY]]=C_N_TRADING_DAYS,$L$1&gt;C_MAX_HIST_DT),$N$1,INDEX(_xlfn.ANCHORARRAY($C$3),T_CALC[[#This Row],[DAY]]+1,4))),NA())</f>
        <v>93.5</v>
      </c>
      <c r="O482" s="4" cm="1" vm="2403">
        <f t="array" aca="1" ref="O482" ca="1">IFERROR(IF(T_CALC[[#This Row],[DAY]]="","",IF(AND(T_CALC[[#This Row],[DAY]]=C_N_TRADING_DAYS,$L$1&gt;C_MAX_HIST_DT),$O$1,INDEX(_xlfn.ANCHORARRAY($C$3),T_CALC[[#This Row],[DAY]]+1,5))),NA())</f>
        <v>91.8</v>
      </c>
      <c r="P482" s="4" cm="1" vm="2404">
        <f t="array" aca="1" ref="P482" ca="1">IFERROR(IF(T_CALC[[#This Row],[DAY]]="","",IF(AND(T_CALC[[#This Row],[DAY]]=C_N_TRADING_DAYS,$L$1&gt;C_MAX_HIST_DT),$P$1,INDEX(_xlfn.ANCHORARRAY($C$3),T_CALC[[#This Row],[DAY]]+1,6))),NA())</f>
        <v>92</v>
      </c>
      <c r="Q482" s="4" cm="1" vm="2400">
        <f t="array" aca="1" ref="Q482" ca="1">IFERROR(IF(T_CALC[[#This Row],[DAY]]="","",IF(AND(T_CALC[[#This Row],[DAY]]=C_N_TRADING_DAYS,$L$1&gt;C_MAX_HIST_DT),$Q$1,INDEX(_xlfn.ANCHORARRAY($C$3),T_CALC[[#This Row],[DAY]]+1,2))),NA())</f>
        <v>30596919</v>
      </c>
      <c r="R482" s="4" vm="2404">
        <f ca="1">IFERROR(IF(I_SRC="Open",T_CALC[[#This Row],[Open]],IF(I_SRC="High",T_CALC[[#This Row],[High]],IF(I_SRC="low",T_CALC[[#This Row],[Low]],IF(I_SRC="Volume",T_CALC[[#This Row],[VOLUME]],T_CALC[[#This Row],[Close]])))),"")</f>
        <v>92</v>
      </c>
      <c r="S482" s="4" cm="1">
        <f t="array" aca="1" ref="S482" ca="1">IF(T_CALC[[#This Row],[DAY]]="","",IF(T_CALC[[#This Row],[DAY]]&gt;=I_MA_PER,
ROUND(SUMPRODUCT(OFFSET($Y$4,0,0,I_MA_PER),OFFSET(T_CALC[[#This Row],[Value]],-(I_MA_PER-1),0,I_MA_PER))/C_DEN,2),NA()))</f>
        <v>89.84</v>
      </c>
      <c r="T482" s="4" t="str">
        <f ca="1">IF(T_CALC[[#This Row],[DAY]]="","",IF(T_CALC[[#This Row],[DAY]]&gt;=I_MA_PER,IF(AND(T_CALC[[#This Row],[Value]]&gt;T_CALC[[#This Row],[WMA]],R481&lt;=S481),"Buy",IF(AND(T_CALC[[#This Row],[Value]]&lt;T_CALC[[#This Row],[WMA]],R481&gt;=S481),"Sell","")),NA()))</f>
        <v/>
      </c>
      <c r="U482" s="4">
        <f ca="1">IFERROR(IF(T_CALC[[#This Row],[Signal]]="Buy",T_CALC[[#This Row],[Value]],-10000),-10000)</f>
        <v>-10000</v>
      </c>
      <c r="V482" s="4">
        <f ca="1">IFERROR(IF(T_CALC[[#This Row],[Signal]]="Sell",T_CALC[[#This Row],[Value]],-10000),-10000)</f>
        <v>-10000</v>
      </c>
    </row>
    <row r="483" spans="3:22" x14ac:dyDescent="0.2">
      <c r="C483" vm="2405">
        <f ca="1"/>
        <v>43151</v>
      </c>
      <c r="D483" vm="2406">
        <f ca="1"/>
        <v>30911725</v>
      </c>
      <c r="E483" vm="2360">
        <f ca="1"/>
        <v>91.474999999999994</v>
      </c>
      <c r="F483" vm="2407">
        <f ca="1"/>
        <v>93.06</v>
      </c>
      <c r="G483" vm="2408">
        <f ca="1"/>
        <v>91.01</v>
      </c>
      <c r="H483" vm="2396">
        <f ca="1"/>
        <v>92.72</v>
      </c>
      <c r="K483" s="4">
        <f ca="1">IF(ROW(T_CALC[[#This Row],[DAY]])-ROW(T_CALC[[#Headers],[DAY]])&gt;C_N_TRADING_DAYS,"",ROW(T_CALC[[#This Row],[DAY]])-ROW(T_CALC[[#Headers],[DAY]]))</f>
        <v>480</v>
      </c>
      <c r="L483" s="2" cm="1" vm="2405">
        <f t="array" aca="1" ref="L483" ca="1">IFERROR(IF(T_CALC[[#This Row],[DAY]]="","",IF(AND(T_CALC[[#This Row],[DAY]]=C_N_TRADING_DAYS,$L$1&gt;C_MAX_HIST_DT),$L$1,INDEX(_xlfn.ANCHORARRAY($C$3),T_CALC[[#This Row],[DAY]]+1,1))),NA())</f>
        <v>43151</v>
      </c>
      <c r="M483" s="4" cm="1" vm="2360">
        <f t="array" aca="1" ref="M483" ca="1">IFERROR(IF(T_CALC[[#This Row],[DAY]]="","",IF(AND(T_CALC[[#This Row],[DAY]]=C_N_TRADING_DAYS,$L$1&gt;C_MAX_HIST_DT),$M$1,INDEX(_xlfn.ANCHORARRAY($C$3),T_CALC[[#This Row],[DAY]]+1,3))),NA())</f>
        <v>91.474999999999994</v>
      </c>
      <c r="N483" s="4" cm="1" vm="2407">
        <f t="array" aca="1" ref="N483" ca="1">IFERROR(IF(T_CALC[[#This Row],[DAY]]="","",IF(AND(T_CALC[[#This Row],[DAY]]=C_N_TRADING_DAYS,$L$1&gt;C_MAX_HIST_DT),$N$1,INDEX(_xlfn.ANCHORARRAY($C$3),T_CALC[[#This Row],[DAY]]+1,4))),NA())</f>
        <v>93.06</v>
      </c>
      <c r="O483" s="4" cm="1" vm="2408">
        <f t="array" aca="1" ref="O483" ca="1">IFERROR(IF(T_CALC[[#This Row],[DAY]]="","",IF(AND(T_CALC[[#This Row],[DAY]]=C_N_TRADING_DAYS,$L$1&gt;C_MAX_HIST_DT),$O$1,INDEX(_xlfn.ANCHORARRAY($C$3),T_CALC[[#This Row],[DAY]]+1,5))),NA())</f>
        <v>91.01</v>
      </c>
      <c r="P483" s="4" cm="1" vm="2396">
        <f t="array" aca="1" ref="P483" ca="1">IFERROR(IF(T_CALC[[#This Row],[DAY]]="","",IF(AND(T_CALC[[#This Row],[DAY]]=C_N_TRADING_DAYS,$L$1&gt;C_MAX_HIST_DT),$P$1,INDEX(_xlfn.ANCHORARRAY($C$3),T_CALC[[#This Row],[DAY]]+1,6))),NA())</f>
        <v>92.72</v>
      </c>
      <c r="Q483" s="4" cm="1" vm="2406">
        <f t="array" aca="1" ref="Q483" ca="1">IFERROR(IF(T_CALC[[#This Row],[DAY]]="","",IF(AND(T_CALC[[#This Row],[DAY]]=C_N_TRADING_DAYS,$L$1&gt;C_MAX_HIST_DT),$Q$1,INDEX(_xlfn.ANCHORARRAY($C$3),T_CALC[[#This Row],[DAY]]+1,2))),NA())</f>
        <v>30911725</v>
      </c>
      <c r="R483" s="4" vm="2396">
        <f ca="1">IFERROR(IF(I_SRC="Open",T_CALC[[#This Row],[Open]],IF(I_SRC="High",T_CALC[[#This Row],[High]],IF(I_SRC="low",T_CALC[[#This Row],[Low]],IF(I_SRC="Volume",T_CALC[[#This Row],[VOLUME]],T_CALC[[#This Row],[Close]])))),"")</f>
        <v>92.72</v>
      </c>
      <c r="S483" s="4" cm="1">
        <f t="array" aca="1" ref="S483" ca="1">IF(T_CALC[[#This Row],[DAY]]="","",IF(T_CALC[[#This Row],[DAY]]&gt;=I_MA_PER,
ROUND(SUMPRODUCT(OFFSET($Y$4,0,0,I_MA_PER),OFFSET(T_CALC[[#This Row],[Value]],-(I_MA_PER-1),0,I_MA_PER))/C_DEN,2),NA()))</f>
        <v>90.01</v>
      </c>
      <c r="T483" s="4" t="str">
        <f ca="1">IF(T_CALC[[#This Row],[DAY]]="","",IF(T_CALC[[#This Row],[DAY]]&gt;=I_MA_PER,IF(AND(T_CALC[[#This Row],[Value]]&gt;T_CALC[[#This Row],[WMA]],R482&lt;=S482),"Buy",IF(AND(T_CALC[[#This Row],[Value]]&lt;T_CALC[[#This Row],[WMA]],R482&gt;=S482),"Sell","")),NA()))</f>
        <v/>
      </c>
      <c r="U483" s="4">
        <f ca="1">IFERROR(IF(T_CALC[[#This Row],[Signal]]="Buy",T_CALC[[#This Row],[Value]],-10000),-10000)</f>
        <v>-10000</v>
      </c>
      <c r="V483" s="4">
        <f ca="1">IFERROR(IF(T_CALC[[#This Row],[Signal]]="Sell",T_CALC[[#This Row],[Value]],-10000),-10000)</f>
        <v>-10000</v>
      </c>
    </row>
    <row r="484" spans="3:22" x14ac:dyDescent="0.2">
      <c r="C484" vm="2409">
        <f ca="1"/>
        <v>43152</v>
      </c>
      <c r="D484" vm="2410">
        <f ca="1"/>
        <v>26922503</v>
      </c>
      <c r="E484" vm="2411">
        <f ca="1"/>
        <v>92.98</v>
      </c>
      <c r="F484" vm="2412">
        <f ca="1"/>
        <v>93.359499999999997</v>
      </c>
      <c r="G484" vm="2413">
        <f ca="1"/>
        <v>91.49</v>
      </c>
      <c r="H484" vm="2413">
        <f ca="1"/>
        <v>91.49</v>
      </c>
      <c r="K484" s="4">
        <f ca="1">IF(ROW(T_CALC[[#This Row],[DAY]])-ROW(T_CALC[[#Headers],[DAY]])&gt;C_N_TRADING_DAYS,"",ROW(T_CALC[[#This Row],[DAY]])-ROW(T_CALC[[#Headers],[DAY]]))</f>
        <v>481</v>
      </c>
      <c r="L484" s="2" cm="1" vm="2409">
        <f t="array" aca="1" ref="L484" ca="1">IFERROR(IF(T_CALC[[#This Row],[DAY]]="","",IF(AND(T_CALC[[#This Row],[DAY]]=C_N_TRADING_DAYS,$L$1&gt;C_MAX_HIST_DT),$L$1,INDEX(_xlfn.ANCHORARRAY($C$3),T_CALC[[#This Row],[DAY]]+1,1))),NA())</f>
        <v>43152</v>
      </c>
      <c r="M484" s="4" cm="1" vm="2411">
        <f t="array" aca="1" ref="M484" ca="1">IFERROR(IF(T_CALC[[#This Row],[DAY]]="","",IF(AND(T_CALC[[#This Row],[DAY]]=C_N_TRADING_DAYS,$L$1&gt;C_MAX_HIST_DT),$M$1,INDEX(_xlfn.ANCHORARRAY($C$3),T_CALC[[#This Row],[DAY]]+1,3))),NA())</f>
        <v>92.98</v>
      </c>
      <c r="N484" s="4" cm="1" vm="2412">
        <f t="array" aca="1" ref="N484" ca="1">IFERROR(IF(T_CALC[[#This Row],[DAY]]="","",IF(AND(T_CALC[[#This Row],[DAY]]=C_N_TRADING_DAYS,$L$1&gt;C_MAX_HIST_DT),$N$1,INDEX(_xlfn.ANCHORARRAY($C$3),T_CALC[[#This Row],[DAY]]+1,4))),NA())</f>
        <v>93.359499999999997</v>
      </c>
      <c r="O484" s="4" cm="1" vm="2413">
        <f t="array" aca="1" ref="O484" ca="1">IFERROR(IF(T_CALC[[#This Row],[DAY]]="","",IF(AND(T_CALC[[#This Row],[DAY]]=C_N_TRADING_DAYS,$L$1&gt;C_MAX_HIST_DT),$O$1,INDEX(_xlfn.ANCHORARRAY($C$3),T_CALC[[#This Row],[DAY]]+1,5))),NA())</f>
        <v>91.49</v>
      </c>
      <c r="P484" s="4" cm="1" vm="2413">
        <f t="array" aca="1" ref="P484" ca="1">IFERROR(IF(T_CALC[[#This Row],[DAY]]="","",IF(AND(T_CALC[[#This Row],[DAY]]=C_N_TRADING_DAYS,$L$1&gt;C_MAX_HIST_DT),$P$1,INDEX(_xlfn.ANCHORARRAY($C$3),T_CALC[[#This Row],[DAY]]+1,6))),NA())</f>
        <v>91.49</v>
      </c>
      <c r="Q484" s="4" cm="1" vm="2410">
        <f t="array" aca="1" ref="Q484" ca="1">IFERROR(IF(T_CALC[[#This Row],[DAY]]="","",IF(AND(T_CALC[[#This Row],[DAY]]=C_N_TRADING_DAYS,$L$1&gt;C_MAX_HIST_DT),$Q$1,INDEX(_xlfn.ANCHORARRAY($C$3),T_CALC[[#This Row],[DAY]]+1,2))),NA())</f>
        <v>26922503</v>
      </c>
      <c r="R484" s="4" vm="2413">
        <f ca="1">IFERROR(IF(I_SRC="Open",T_CALC[[#This Row],[Open]],IF(I_SRC="High",T_CALC[[#This Row],[High]],IF(I_SRC="low",T_CALC[[#This Row],[Low]],IF(I_SRC="Volume",T_CALC[[#This Row],[VOLUME]],T_CALC[[#This Row],[Close]])))),"")</f>
        <v>91.49</v>
      </c>
      <c r="S484" s="4" cm="1">
        <f t="array" aca="1" ref="S484" ca="1">IF(T_CALC[[#This Row],[DAY]]="","",IF(T_CALC[[#This Row],[DAY]]&gt;=I_MA_PER,
ROUND(SUMPRODUCT(OFFSET($Y$4,0,0,I_MA_PER),OFFSET(T_CALC[[#This Row],[Value]],-(I_MA_PER-1),0,I_MA_PER))/C_DEN,2),NA()))</f>
        <v>90.12</v>
      </c>
      <c r="T484" s="4" t="str">
        <f ca="1">IF(T_CALC[[#This Row],[DAY]]="","",IF(T_CALC[[#This Row],[DAY]]&gt;=I_MA_PER,IF(AND(T_CALC[[#This Row],[Value]]&gt;T_CALC[[#This Row],[WMA]],R483&lt;=S483),"Buy",IF(AND(T_CALC[[#This Row],[Value]]&lt;T_CALC[[#This Row],[WMA]],R483&gt;=S483),"Sell","")),NA()))</f>
        <v/>
      </c>
      <c r="U484" s="4">
        <f ca="1">IFERROR(IF(T_CALC[[#This Row],[Signal]]="Buy",T_CALC[[#This Row],[Value]],-10000),-10000)</f>
        <v>-10000</v>
      </c>
      <c r="V484" s="4">
        <f ca="1">IFERROR(IF(T_CALC[[#This Row],[Signal]]="Sell",T_CALC[[#This Row],[Value]],-10000),-10000)</f>
        <v>-10000</v>
      </c>
    </row>
    <row r="485" spans="3:22" x14ac:dyDescent="0.2">
      <c r="C485" vm="2414">
        <f ca="1"/>
        <v>43153</v>
      </c>
      <c r="D485" vm="2415">
        <f ca="1"/>
        <v>24392753</v>
      </c>
      <c r="E485" vm="2416">
        <f ca="1"/>
        <v>92.05</v>
      </c>
      <c r="F485" vm="2417">
        <f ca="1"/>
        <v>92.73</v>
      </c>
      <c r="G485" vm="2418">
        <f ca="1"/>
        <v>91.36</v>
      </c>
      <c r="H485" vm="2419">
        <f ca="1"/>
        <v>91.73</v>
      </c>
      <c r="K485" s="4">
        <f ca="1">IF(ROW(T_CALC[[#This Row],[DAY]])-ROW(T_CALC[[#Headers],[DAY]])&gt;C_N_TRADING_DAYS,"",ROW(T_CALC[[#This Row],[DAY]])-ROW(T_CALC[[#Headers],[DAY]]))</f>
        <v>482</v>
      </c>
      <c r="L485" s="2" cm="1" vm="2414">
        <f t="array" aca="1" ref="L485" ca="1">IFERROR(IF(T_CALC[[#This Row],[DAY]]="","",IF(AND(T_CALC[[#This Row],[DAY]]=C_N_TRADING_DAYS,$L$1&gt;C_MAX_HIST_DT),$L$1,INDEX(_xlfn.ANCHORARRAY($C$3),T_CALC[[#This Row],[DAY]]+1,1))),NA())</f>
        <v>43153</v>
      </c>
      <c r="M485" s="4" cm="1" vm="2416">
        <f t="array" aca="1" ref="M485" ca="1">IFERROR(IF(T_CALC[[#This Row],[DAY]]="","",IF(AND(T_CALC[[#This Row],[DAY]]=C_N_TRADING_DAYS,$L$1&gt;C_MAX_HIST_DT),$M$1,INDEX(_xlfn.ANCHORARRAY($C$3),T_CALC[[#This Row],[DAY]]+1,3))),NA())</f>
        <v>92.05</v>
      </c>
      <c r="N485" s="4" cm="1" vm="2417">
        <f t="array" aca="1" ref="N485" ca="1">IFERROR(IF(T_CALC[[#This Row],[DAY]]="","",IF(AND(T_CALC[[#This Row],[DAY]]=C_N_TRADING_DAYS,$L$1&gt;C_MAX_HIST_DT),$N$1,INDEX(_xlfn.ANCHORARRAY($C$3),T_CALC[[#This Row],[DAY]]+1,4))),NA())</f>
        <v>92.73</v>
      </c>
      <c r="O485" s="4" cm="1" vm="2418">
        <f t="array" aca="1" ref="O485" ca="1">IFERROR(IF(T_CALC[[#This Row],[DAY]]="","",IF(AND(T_CALC[[#This Row],[DAY]]=C_N_TRADING_DAYS,$L$1&gt;C_MAX_HIST_DT),$O$1,INDEX(_xlfn.ANCHORARRAY($C$3),T_CALC[[#This Row],[DAY]]+1,5))),NA())</f>
        <v>91.36</v>
      </c>
      <c r="P485" s="4" cm="1" vm="2419">
        <f t="array" aca="1" ref="P485" ca="1">IFERROR(IF(T_CALC[[#This Row],[DAY]]="","",IF(AND(T_CALC[[#This Row],[DAY]]=C_N_TRADING_DAYS,$L$1&gt;C_MAX_HIST_DT),$P$1,INDEX(_xlfn.ANCHORARRAY($C$3),T_CALC[[#This Row],[DAY]]+1,6))),NA())</f>
        <v>91.73</v>
      </c>
      <c r="Q485" s="4" cm="1" vm="2415">
        <f t="array" aca="1" ref="Q485" ca="1">IFERROR(IF(T_CALC[[#This Row],[DAY]]="","",IF(AND(T_CALC[[#This Row],[DAY]]=C_N_TRADING_DAYS,$L$1&gt;C_MAX_HIST_DT),$Q$1,INDEX(_xlfn.ANCHORARRAY($C$3),T_CALC[[#This Row],[DAY]]+1,2))),NA())</f>
        <v>24392753</v>
      </c>
      <c r="R485" s="4" vm="2419">
        <f ca="1">IFERROR(IF(I_SRC="Open",T_CALC[[#This Row],[Open]],IF(I_SRC="High",T_CALC[[#This Row],[High]],IF(I_SRC="low",T_CALC[[#This Row],[Low]],IF(I_SRC="Volume",T_CALC[[#This Row],[VOLUME]],T_CALC[[#This Row],[Close]])))),"")</f>
        <v>91.73</v>
      </c>
      <c r="S485" s="4" cm="1">
        <f t="array" aca="1" ref="S485" ca="1">IF(T_CALC[[#This Row],[DAY]]="","",IF(T_CALC[[#This Row],[DAY]]&gt;=I_MA_PER,
ROUND(SUMPRODUCT(OFFSET($Y$4,0,0,I_MA_PER),OFFSET(T_CALC[[#This Row],[Value]],-(I_MA_PER-1),0,I_MA_PER))/C_DEN,2),NA()))</f>
        <v>90.23</v>
      </c>
      <c r="T485" s="4" t="str">
        <f ca="1">IF(T_CALC[[#This Row],[DAY]]="","",IF(T_CALC[[#This Row],[DAY]]&gt;=I_MA_PER,IF(AND(T_CALC[[#This Row],[Value]]&gt;T_CALC[[#This Row],[WMA]],R484&lt;=S484),"Buy",IF(AND(T_CALC[[#This Row],[Value]]&lt;T_CALC[[#This Row],[WMA]],R484&gt;=S484),"Sell","")),NA()))</f>
        <v/>
      </c>
      <c r="U485" s="4">
        <f ca="1">IFERROR(IF(T_CALC[[#This Row],[Signal]]="Buy",T_CALC[[#This Row],[Value]],-10000),-10000)</f>
        <v>-10000</v>
      </c>
      <c r="V485" s="4">
        <f ca="1">IFERROR(IF(T_CALC[[#This Row],[Signal]]="Sell",T_CALC[[#This Row],[Value]],-10000),-10000)</f>
        <v>-10000</v>
      </c>
    </row>
    <row r="486" spans="3:22" x14ac:dyDescent="0.2">
      <c r="C486" vm="2420">
        <f ca="1"/>
        <v>43154</v>
      </c>
      <c r="D486" vm="2421">
        <f ca="1"/>
        <v>26329226</v>
      </c>
      <c r="E486" vm="2422">
        <f ca="1"/>
        <v>92.75</v>
      </c>
      <c r="F486" vm="2423">
        <f ca="1"/>
        <v>94.07</v>
      </c>
      <c r="G486" vm="2424">
        <f ca="1"/>
        <v>92.36</v>
      </c>
      <c r="H486" vm="2321">
        <f ca="1"/>
        <v>94.06</v>
      </c>
      <c r="K486" s="4">
        <f ca="1">IF(ROW(T_CALC[[#This Row],[DAY]])-ROW(T_CALC[[#Headers],[DAY]])&gt;C_N_TRADING_DAYS,"",ROW(T_CALC[[#This Row],[DAY]])-ROW(T_CALC[[#Headers],[DAY]]))</f>
        <v>483</v>
      </c>
      <c r="L486" s="2" cm="1" vm="2420">
        <f t="array" aca="1" ref="L486" ca="1">IFERROR(IF(T_CALC[[#This Row],[DAY]]="","",IF(AND(T_CALC[[#This Row],[DAY]]=C_N_TRADING_DAYS,$L$1&gt;C_MAX_HIST_DT),$L$1,INDEX(_xlfn.ANCHORARRAY($C$3),T_CALC[[#This Row],[DAY]]+1,1))),NA())</f>
        <v>43154</v>
      </c>
      <c r="M486" s="4" cm="1" vm="2422">
        <f t="array" aca="1" ref="M486" ca="1">IFERROR(IF(T_CALC[[#This Row],[DAY]]="","",IF(AND(T_CALC[[#This Row],[DAY]]=C_N_TRADING_DAYS,$L$1&gt;C_MAX_HIST_DT),$M$1,INDEX(_xlfn.ANCHORARRAY($C$3),T_CALC[[#This Row],[DAY]]+1,3))),NA())</f>
        <v>92.75</v>
      </c>
      <c r="N486" s="4" cm="1" vm="2423">
        <f t="array" aca="1" ref="N486" ca="1">IFERROR(IF(T_CALC[[#This Row],[DAY]]="","",IF(AND(T_CALC[[#This Row],[DAY]]=C_N_TRADING_DAYS,$L$1&gt;C_MAX_HIST_DT),$N$1,INDEX(_xlfn.ANCHORARRAY($C$3),T_CALC[[#This Row],[DAY]]+1,4))),NA())</f>
        <v>94.07</v>
      </c>
      <c r="O486" s="4" cm="1" vm="2424">
        <f t="array" aca="1" ref="O486" ca="1">IFERROR(IF(T_CALC[[#This Row],[DAY]]="","",IF(AND(T_CALC[[#This Row],[DAY]]=C_N_TRADING_DAYS,$L$1&gt;C_MAX_HIST_DT),$O$1,INDEX(_xlfn.ANCHORARRAY($C$3),T_CALC[[#This Row],[DAY]]+1,5))),NA())</f>
        <v>92.36</v>
      </c>
      <c r="P486" s="4" cm="1" vm="2321">
        <f t="array" aca="1" ref="P486" ca="1">IFERROR(IF(T_CALC[[#This Row],[DAY]]="","",IF(AND(T_CALC[[#This Row],[DAY]]=C_N_TRADING_DAYS,$L$1&gt;C_MAX_HIST_DT),$P$1,INDEX(_xlfn.ANCHORARRAY($C$3),T_CALC[[#This Row],[DAY]]+1,6))),NA())</f>
        <v>94.06</v>
      </c>
      <c r="Q486" s="4" cm="1" vm="2421">
        <f t="array" aca="1" ref="Q486" ca="1">IFERROR(IF(T_CALC[[#This Row],[DAY]]="","",IF(AND(T_CALC[[#This Row],[DAY]]=C_N_TRADING_DAYS,$L$1&gt;C_MAX_HIST_DT),$Q$1,INDEX(_xlfn.ANCHORARRAY($C$3),T_CALC[[#This Row],[DAY]]+1,2))),NA())</f>
        <v>26329226</v>
      </c>
      <c r="R486" s="4" vm="2321">
        <f ca="1">IFERROR(IF(I_SRC="Open",T_CALC[[#This Row],[Open]],IF(I_SRC="High",T_CALC[[#This Row],[High]],IF(I_SRC="low",T_CALC[[#This Row],[Low]],IF(I_SRC="Volume",T_CALC[[#This Row],[VOLUME]],T_CALC[[#This Row],[Close]])))),"")</f>
        <v>94.06</v>
      </c>
      <c r="S486" s="4" cm="1">
        <f t="array" aca="1" ref="S486" ca="1">IF(T_CALC[[#This Row],[DAY]]="","",IF(T_CALC[[#This Row],[DAY]]&gt;=I_MA_PER,
ROUND(SUMPRODUCT(OFFSET($Y$4,0,0,I_MA_PER),OFFSET(T_CALC[[#This Row],[Value]],-(I_MA_PER-1),0,I_MA_PER))/C_DEN,2),NA()))</f>
        <v>90.43</v>
      </c>
      <c r="T486" s="4" t="str">
        <f ca="1">IF(T_CALC[[#This Row],[DAY]]="","",IF(T_CALC[[#This Row],[DAY]]&gt;=I_MA_PER,IF(AND(T_CALC[[#This Row],[Value]]&gt;T_CALC[[#This Row],[WMA]],R485&lt;=S485),"Buy",IF(AND(T_CALC[[#This Row],[Value]]&lt;T_CALC[[#This Row],[WMA]],R485&gt;=S485),"Sell","")),NA()))</f>
        <v/>
      </c>
      <c r="U486" s="4">
        <f ca="1">IFERROR(IF(T_CALC[[#This Row],[Signal]]="Buy",T_CALC[[#This Row],[Value]],-10000),-10000)</f>
        <v>-10000</v>
      </c>
      <c r="V486" s="4">
        <f ca="1">IFERROR(IF(T_CALC[[#This Row],[Signal]]="Sell",T_CALC[[#This Row],[Value]],-10000),-10000)</f>
        <v>-10000</v>
      </c>
    </row>
    <row r="487" spans="3:22" x14ac:dyDescent="0.2">
      <c r="C487" vm="2425">
        <f ca="1"/>
        <v>43157</v>
      </c>
      <c r="D487" vm="2426">
        <f ca="1"/>
        <v>30199846</v>
      </c>
      <c r="E487" vm="2427">
        <f ca="1"/>
        <v>94.4</v>
      </c>
      <c r="F487" vm="2326">
        <f ca="1"/>
        <v>95.45</v>
      </c>
      <c r="G487" vm="2428">
        <f ca="1"/>
        <v>94.25</v>
      </c>
      <c r="H487" vm="2429">
        <f ca="1"/>
        <v>95.42</v>
      </c>
      <c r="K487" s="4">
        <f ca="1">IF(ROW(T_CALC[[#This Row],[DAY]])-ROW(T_CALC[[#Headers],[DAY]])&gt;C_N_TRADING_DAYS,"",ROW(T_CALC[[#This Row],[DAY]])-ROW(T_CALC[[#Headers],[DAY]]))</f>
        <v>484</v>
      </c>
      <c r="L487" s="2" cm="1" vm="2425">
        <f t="array" aca="1" ref="L487" ca="1">IFERROR(IF(T_CALC[[#This Row],[DAY]]="","",IF(AND(T_CALC[[#This Row],[DAY]]=C_N_TRADING_DAYS,$L$1&gt;C_MAX_HIST_DT),$L$1,INDEX(_xlfn.ANCHORARRAY($C$3),T_CALC[[#This Row],[DAY]]+1,1))),NA())</f>
        <v>43157</v>
      </c>
      <c r="M487" s="4" cm="1" vm="2427">
        <f t="array" aca="1" ref="M487" ca="1">IFERROR(IF(T_CALC[[#This Row],[DAY]]="","",IF(AND(T_CALC[[#This Row],[DAY]]=C_N_TRADING_DAYS,$L$1&gt;C_MAX_HIST_DT),$M$1,INDEX(_xlfn.ANCHORARRAY($C$3),T_CALC[[#This Row],[DAY]]+1,3))),NA())</f>
        <v>94.4</v>
      </c>
      <c r="N487" s="4" cm="1" vm="2326">
        <f t="array" aca="1" ref="N487" ca="1">IFERROR(IF(T_CALC[[#This Row],[DAY]]="","",IF(AND(T_CALC[[#This Row],[DAY]]=C_N_TRADING_DAYS,$L$1&gt;C_MAX_HIST_DT),$N$1,INDEX(_xlfn.ANCHORARRAY($C$3),T_CALC[[#This Row],[DAY]]+1,4))),NA())</f>
        <v>95.45</v>
      </c>
      <c r="O487" s="4" cm="1" vm="2428">
        <f t="array" aca="1" ref="O487" ca="1">IFERROR(IF(T_CALC[[#This Row],[DAY]]="","",IF(AND(T_CALC[[#This Row],[DAY]]=C_N_TRADING_DAYS,$L$1&gt;C_MAX_HIST_DT),$O$1,INDEX(_xlfn.ANCHORARRAY($C$3),T_CALC[[#This Row],[DAY]]+1,5))),NA())</f>
        <v>94.25</v>
      </c>
      <c r="P487" s="4" cm="1" vm="2429">
        <f t="array" aca="1" ref="P487" ca="1">IFERROR(IF(T_CALC[[#This Row],[DAY]]="","",IF(AND(T_CALC[[#This Row],[DAY]]=C_N_TRADING_DAYS,$L$1&gt;C_MAX_HIST_DT),$P$1,INDEX(_xlfn.ANCHORARRAY($C$3),T_CALC[[#This Row],[DAY]]+1,6))),NA())</f>
        <v>95.42</v>
      </c>
      <c r="Q487" s="4" cm="1" vm="2426">
        <f t="array" aca="1" ref="Q487" ca="1">IFERROR(IF(T_CALC[[#This Row],[DAY]]="","",IF(AND(T_CALC[[#This Row],[DAY]]=C_N_TRADING_DAYS,$L$1&gt;C_MAX_HIST_DT),$Q$1,INDEX(_xlfn.ANCHORARRAY($C$3),T_CALC[[#This Row],[DAY]]+1,2))),NA())</f>
        <v>30199846</v>
      </c>
      <c r="R487" s="4" vm="2429">
        <f ca="1">IFERROR(IF(I_SRC="Open",T_CALC[[#This Row],[Open]],IF(I_SRC="High",T_CALC[[#This Row],[High]],IF(I_SRC="low",T_CALC[[#This Row],[Low]],IF(I_SRC="Volume",T_CALC[[#This Row],[VOLUME]],T_CALC[[#This Row],[Close]])))),"")</f>
        <v>95.42</v>
      </c>
      <c r="S487" s="4" cm="1">
        <f t="array" aca="1" ref="S487" ca="1">IF(T_CALC[[#This Row],[DAY]]="","",IF(T_CALC[[#This Row],[DAY]]&gt;=I_MA_PER,
ROUND(SUMPRODUCT(OFFSET($Y$4,0,0,I_MA_PER),OFFSET(T_CALC[[#This Row],[Value]],-(I_MA_PER-1),0,I_MA_PER))/C_DEN,2),NA()))</f>
        <v>90.68</v>
      </c>
      <c r="T487" s="4" t="str">
        <f ca="1">IF(T_CALC[[#This Row],[DAY]]="","",IF(T_CALC[[#This Row],[DAY]]&gt;=I_MA_PER,IF(AND(T_CALC[[#This Row],[Value]]&gt;T_CALC[[#This Row],[WMA]],R486&lt;=S486),"Buy",IF(AND(T_CALC[[#This Row],[Value]]&lt;T_CALC[[#This Row],[WMA]],R486&gt;=S486),"Sell","")),NA()))</f>
        <v/>
      </c>
      <c r="U487" s="4">
        <f ca="1">IFERROR(IF(T_CALC[[#This Row],[Signal]]="Buy",T_CALC[[#This Row],[Value]],-10000),-10000)</f>
        <v>-10000</v>
      </c>
      <c r="V487" s="4">
        <f ca="1">IFERROR(IF(T_CALC[[#This Row],[Signal]]="Sell",T_CALC[[#This Row],[Value]],-10000),-10000)</f>
        <v>-10000</v>
      </c>
    </row>
    <row r="488" spans="3:22" x14ac:dyDescent="0.2">
      <c r="C488" vm="2430">
        <f ca="1"/>
        <v>43158</v>
      </c>
      <c r="D488" vm="2431">
        <f ca="1"/>
        <v>25869119</v>
      </c>
      <c r="E488" vm="2432">
        <f ca="1"/>
        <v>95.74</v>
      </c>
      <c r="F488" vm="2433">
        <f ca="1"/>
        <v>95.84</v>
      </c>
      <c r="G488" vm="2434">
        <f ca="1"/>
        <v>94.2</v>
      </c>
      <c r="H488" vm="2434">
        <f ca="1"/>
        <v>94.2</v>
      </c>
      <c r="K488" s="4">
        <f ca="1">IF(ROW(T_CALC[[#This Row],[DAY]])-ROW(T_CALC[[#Headers],[DAY]])&gt;C_N_TRADING_DAYS,"",ROW(T_CALC[[#This Row],[DAY]])-ROW(T_CALC[[#Headers],[DAY]]))</f>
        <v>485</v>
      </c>
      <c r="L488" s="2" cm="1" vm="2430">
        <f t="array" aca="1" ref="L488" ca="1">IFERROR(IF(T_CALC[[#This Row],[DAY]]="","",IF(AND(T_CALC[[#This Row],[DAY]]=C_N_TRADING_DAYS,$L$1&gt;C_MAX_HIST_DT),$L$1,INDEX(_xlfn.ANCHORARRAY($C$3),T_CALC[[#This Row],[DAY]]+1,1))),NA())</f>
        <v>43158</v>
      </c>
      <c r="M488" s="4" cm="1" vm="2432">
        <f t="array" aca="1" ref="M488" ca="1">IFERROR(IF(T_CALC[[#This Row],[DAY]]="","",IF(AND(T_CALC[[#This Row],[DAY]]=C_N_TRADING_DAYS,$L$1&gt;C_MAX_HIST_DT),$M$1,INDEX(_xlfn.ANCHORARRAY($C$3),T_CALC[[#This Row],[DAY]]+1,3))),NA())</f>
        <v>95.74</v>
      </c>
      <c r="N488" s="4" cm="1" vm="2433">
        <f t="array" aca="1" ref="N488" ca="1">IFERROR(IF(T_CALC[[#This Row],[DAY]]="","",IF(AND(T_CALC[[#This Row],[DAY]]=C_N_TRADING_DAYS,$L$1&gt;C_MAX_HIST_DT),$N$1,INDEX(_xlfn.ANCHORARRAY($C$3),T_CALC[[#This Row],[DAY]]+1,4))),NA())</f>
        <v>95.84</v>
      </c>
      <c r="O488" s="4" cm="1" vm="2434">
        <f t="array" aca="1" ref="O488" ca="1">IFERROR(IF(T_CALC[[#This Row],[DAY]]="","",IF(AND(T_CALC[[#This Row],[DAY]]=C_N_TRADING_DAYS,$L$1&gt;C_MAX_HIST_DT),$O$1,INDEX(_xlfn.ANCHORARRAY($C$3),T_CALC[[#This Row],[DAY]]+1,5))),NA())</f>
        <v>94.2</v>
      </c>
      <c r="P488" s="4" cm="1" vm="2434">
        <f t="array" aca="1" ref="P488" ca="1">IFERROR(IF(T_CALC[[#This Row],[DAY]]="","",IF(AND(T_CALC[[#This Row],[DAY]]=C_N_TRADING_DAYS,$L$1&gt;C_MAX_HIST_DT),$P$1,INDEX(_xlfn.ANCHORARRAY($C$3),T_CALC[[#This Row],[DAY]]+1,6))),NA())</f>
        <v>94.2</v>
      </c>
      <c r="Q488" s="4" cm="1" vm="2431">
        <f t="array" aca="1" ref="Q488" ca="1">IFERROR(IF(T_CALC[[#This Row],[DAY]]="","",IF(AND(T_CALC[[#This Row],[DAY]]=C_N_TRADING_DAYS,$L$1&gt;C_MAX_HIST_DT),$Q$1,INDEX(_xlfn.ANCHORARRAY($C$3),T_CALC[[#This Row],[DAY]]+1,2))),NA())</f>
        <v>25869119</v>
      </c>
      <c r="R488" s="4" vm="2434">
        <f ca="1">IFERROR(IF(I_SRC="Open",T_CALC[[#This Row],[Open]],IF(I_SRC="High",T_CALC[[#This Row],[High]],IF(I_SRC="low",T_CALC[[#This Row],[Low]],IF(I_SRC="Volume",T_CALC[[#This Row],[VOLUME]],T_CALC[[#This Row],[Close]])))),"")</f>
        <v>94.2</v>
      </c>
      <c r="S488" s="4" cm="1">
        <f t="array" aca="1" ref="S488" ca="1">IF(T_CALC[[#This Row],[DAY]]="","",IF(T_CALC[[#This Row],[DAY]]&gt;=I_MA_PER,
ROUND(SUMPRODUCT(OFFSET($Y$4,0,0,I_MA_PER),OFFSET(T_CALC[[#This Row],[Value]],-(I_MA_PER-1),0,I_MA_PER))/C_DEN,2),NA()))</f>
        <v>90.87</v>
      </c>
      <c r="T488" s="4" t="str">
        <f ca="1">IF(T_CALC[[#This Row],[DAY]]="","",IF(T_CALC[[#This Row],[DAY]]&gt;=I_MA_PER,IF(AND(T_CALC[[#This Row],[Value]]&gt;T_CALC[[#This Row],[WMA]],R487&lt;=S487),"Buy",IF(AND(T_CALC[[#This Row],[Value]]&lt;T_CALC[[#This Row],[WMA]],R487&gt;=S487),"Sell","")),NA()))</f>
        <v/>
      </c>
      <c r="U488" s="4">
        <f ca="1">IFERROR(IF(T_CALC[[#This Row],[Signal]]="Buy",T_CALC[[#This Row],[Value]],-10000),-10000)</f>
        <v>-10000</v>
      </c>
      <c r="V488" s="4">
        <f ca="1">IFERROR(IF(T_CALC[[#This Row],[Signal]]="Sell",T_CALC[[#This Row],[Value]],-10000),-10000)</f>
        <v>-10000</v>
      </c>
    </row>
    <row r="489" spans="3:22" x14ac:dyDescent="0.2">
      <c r="C489" vm="2435">
        <f ca="1"/>
        <v>43159</v>
      </c>
      <c r="D489" vm="2436">
        <f ca="1"/>
        <v>31167338</v>
      </c>
      <c r="E489" vm="2437">
        <f ca="1"/>
        <v>94.84</v>
      </c>
      <c r="F489" vm="2438">
        <f ca="1"/>
        <v>95.704999999999998</v>
      </c>
      <c r="G489" vm="2439">
        <f ca="1"/>
        <v>93.63</v>
      </c>
      <c r="H489" vm="2440">
        <f ca="1"/>
        <v>93.77</v>
      </c>
      <c r="K489" s="4">
        <f ca="1">IF(ROW(T_CALC[[#This Row],[DAY]])-ROW(T_CALC[[#Headers],[DAY]])&gt;C_N_TRADING_DAYS,"",ROW(T_CALC[[#This Row],[DAY]])-ROW(T_CALC[[#Headers],[DAY]]))</f>
        <v>486</v>
      </c>
      <c r="L489" s="2" cm="1" vm="2435">
        <f t="array" aca="1" ref="L489" ca="1">IFERROR(IF(T_CALC[[#This Row],[DAY]]="","",IF(AND(T_CALC[[#This Row],[DAY]]=C_N_TRADING_DAYS,$L$1&gt;C_MAX_HIST_DT),$L$1,INDEX(_xlfn.ANCHORARRAY($C$3),T_CALC[[#This Row],[DAY]]+1,1))),NA())</f>
        <v>43159</v>
      </c>
      <c r="M489" s="4" cm="1" vm="2437">
        <f t="array" aca="1" ref="M489" ca="1">IFERROR(IF(T_CALC[[#This Row],[DAY]]="","",IF(AND(T_CALC[[#This Row],[DAY]]=C_N_TRADING_DAYS,$L$1&gt;C_MAX_HIST_DT),$M$1,INDEX(_xlfn.ANCHORARRAY($C$3),T_CALC[[#This Row],[DAY]]+1,3))),NA())</f>
        <v>94.84</v>
      </c>
      <c r="N489" s="4" cm="1" vm="2438">
        <f t="array" aca="1" ref="N489" ca="1">IFERROR(IF(T_CALC[[#This Row],[DAY]]="","",IF(AND(T_CALC[[#This Row],[DAY]]=C_N_TRADING_DAYS,$L$1&gt;C_MAX_HIST_DT),$N$1,INDEX(_xlfn.ANCHORARRAY($C$3),T_CALC[[#This Row],[DAY]]+1,4))),NA())</f>
        <v>95.704999999999998</v>
      </c>
      <c r="O489" s="4" cm="1" vm="2439">
        <f t="array" aca="1" ref="O489" ca="1">IFERROR(IF(T_CALC[[#This Row],[DAY]]="","",IF(AND(T_CALC[[#This Row],[DAY]]=C_N_TRADING_DAYS,$L$1&gt;C_MAX_HIST_DT),$O$1,INDEX(_xlfn.ANCHORARRAY($C$3),T_CALC[[#This Row],[DAY]]+1,5))),NA())</f>
        <v>93.63</v>
      </c>
      <c r="P489" s="4" cm="1" vm="2440">
        <f t="array" aca="1" ref="P489" ca="1">IFERROR(IF(T_CALC[[#This Row],[DAY]]="","",IF(AND(T_CALC[[#This Row],[DAY]]=C_N_TRADING_DAYS,$L$1&gt;C_MAX_HIST_DT),$P$1,INDEX(_xlfn.ANCHORARRAY($C$3),T_CALC[[#This Row],[DAY]]+1,6))),NA())</f>
        <v>93.77</v>
      </c>
      <c r="Q489" s="4" cm="1" vm="2436">
        <f t="array" aca="1" ref="Q489" ca="1">IFERROR(IF(T_CALC[[#This Row],[DAY]]="","",IF(AND(T_CALC[[#This Row],[DAY]]=C_N_TRADING_DAYS,$L$1&gt;C_MAX_HIST_DT),$Q$1,INDEX(_xlfn.ANCHORARRAY($C$3),T_CALC[[#This Row],[DAY]]+1,2))),NA())</f>
        <v>31167338</v>
      </c>
      <c r="R489" s="4" vm="2440">
        <f ca="1">IFERROR(IF(I_SRC="Open",T_CALC[[#This Row],[Open]],IF(I_SRC="High",T_CALC[[#This Row],[High]],IF(I_SRC="low",T_CALC[[#This Row],[Low]],IF(I_SRC="Volume",T_CALC[[#This Row],[VOLUME]],T_CALC[[#This Row],[Close]])))),"")</f>
        <v>93.77</v>
      </c>
      <c r="S489" s="4" cm="1">
        <f t="array" aca="1" ref="S489" ca="1">IF(T_CALC[[#This Row],[DAY]]="","",IF(T_CALC[[#This Row],[DAY]]&gt;=I_MA_PER,
ROUND(SUMPRODUCT(OFFSET($Y$4,0,0,I_MA_PER),OFFSET(T_CALC[[#This Row],[Value]],-(I_MA_PER-1),0,I_MA_PER))/C_DEN,2),NA()))</f>
        <v>91.03</v>
      </c>
      <c r="T489" s="4" t="str">
        <f ca="1">IF(T_CALC[[#This Row],[DAY]]="","",IF(T_CALC[[#This Row],[DAY]]&gt;=I_MA_PER,IF(AND(T_CALC[[#This Row],[Value]]&gt;T_CALC[[#This Row],[WMA]],R488&lt;=S488),"Buy",IF(AND(T_CALC[[#This Row],[Value]]&lt;T_CALC[[#This Row],[WMA]],R488&gt;=S488),"Sell","")),NA()))</f>
        <v/>
      </c>
      <c r="U489" s="4">
        <f ca="1">IFERROR(IF(T_CALC[[#This Row],[Signal]]="Buy",T_CALC[[#This Row],[Value]],-10000),-10000)</f>
        <v>-10000</v>
      </c>
      <c r="V489" s="4">
        <f ca="1">IFERROR(IF(T_CALC[[#This Row],[Signal]]="Sell",T_CALC[[#This Row],[Value]],-10000),-10000)</f>
        <v>-10000</v>
      </c>
    </row>
    <row r="490" spans="3:22" x14ac:dyDescent="0.2">
      <c r="C490" vm="2441">
        <f ca="1"/>
        <v>43160</v>
      </c>
      <c r="D490" vm="2442">
        <f ca="1"/>
        <v>37135561</v>
      </c>
      <c r="E490" vm="2443">
        <f ca="1"/>
        <v>93.99</v>
      </c>
      <c r="F490" vm="2444">
        <f ca="1"/>
        <v>94.57</v>
      </c>
      <c r="G490" vm="2445">
        <f ca="1"/>
        <v>91.84</v>
      </c>
      <c r="H490" vm="2446">
        <f ca="1"/>
        <v>92.85</v>
      </c>
      <c r="K490" s="4">
        <f ca="1">IF(ROW(T_CALC[[#This Row],[DAY]])-ROW(T_CALC[[#Headers],[DAY]])&gt;C_N_TRADING_DAYS,"",ROW(T_CALC[[#This Row],[DAY]])-ROW(T_CALC[[#Headers],[DAY]]))</f>
        <v>487</v>
      </c>
      <c r="L490" s="2" cm="1" vm="2441">
        <f t="array" aca="1" ref="L490" ca="1">IFERROR(IF(T_CALC[[#This Row],[DAY]]="","",IF(AND(T_CALC[[#This Row],[DAY]]=C_N_TRADING_DAYS,$L$1&gt;C_MAX_HIST_DT),$L$1,INDEX(_xlfn.ANCHORARRAY($C$3),T_CALC[[#This Row],[DAY]]+1,1))),NA())</f>
        <v>43160</v>
      </c>
      <c r="M490" s="4" cm="1" vm="2443">
        <f t="array" aca="1" ref="M490" ca="1">IFERROR(IF(T_CALC[[#This Row],[DAY]]="","",IF(AND(T_CALC[[#This Row],[DAY]]=C_N_TRADING_DAYS,$L$1&gt;C_MAX_HIST_DT),$M$1,INDEX(_xlfn.ANCHORARRAY($C$3),T_CALC[[#This Row],[DAY]]+1,3))),NA())</f>
        <v>93.99</v>
      </c>
      <c r="N490" s="4" cm="1" vm="2444">
        <f t="array" aca="1" ref="N490" ca="1">IFERROR(IF(T_CALC[[#This Row],[DAY]]="","",IF(AND(T_CALC[[#This Row],[DAY]]=C_N_TRADING_DAYS,$L$1&gt;C_MAX_HIST_DT),$N$1,INDEX(_xlfn.ANCHORARRAY($C$3),T_CALC[[#This Row],[DAY]]+1,4))),NA())</f>
        <v>94.57</v>
      </c>
      <c r="O490" s="4" cm="1" vm="2445">
        <f t="array" aca="1" ref="O490" ca="1">IFERROR(IF(T_CALC[[#This Row],[DAY]]="","",IF(AND(T_CALC[[#This Row],[DAY]]=C_N_TRADING_DAYS,$L$1&gt;C_MAX_HIST_DT),$O$1,INDEX(_xlfn.ANCHORARRAY($C$3),T_CALC[[#This Row],[DAY]]+1,5))),NA())</f>
        <v>91.84</v>
      </c>
      <c r="P490" s="4" cm="1" vm="2446">
        <f t="array" aca="1" ref="P490" ca="1">IFERROR(IF(T_CALC[[#This Row],[DAY]]="","",IF(AND(T_CALC[[#This Row],[DAY]]=C_N_TRADING_DAYS,$L$1&gt;C_MAX_HIST_DT),$P$1,INDEX(_xlfn.ANCHORARRAY($C$3),T_CALC[[#This Row],[DAY]]+1,6))),NA())</f>
        <v>92.85</v>
      </c>
      <c r="Q490" s="4" cm="1" vm="2442">
        <f t="array" aca="1" ref="Q490" ca="1">IFERROR(IF(T_CALC[[#This Row],[DAY]]="","",IF(AND(T_CALC[[#This Row],[DAY]]=C_N_TRADING_DAYS,$L$1&gt;C_MAX_HIST_DT),$Q$1,INDEX(_xlfn.ANCHORARRAY($C$3),T_CALC[[#This Row],[DAY]]+1,2))),NA())</f>
        <v>37135561</v>
      </c>
      <c r="R490" s="4" vm="2446">
        <f ca="1">IFERROR(IF(I_SRC="Open",T_CALC[[#This Row],[Open]],IF(I_SRC="High",T_CALC[[#This Row],[High]],IF(I_SRC="low",T_CALC[[#This Row],[Low]],IF(I_SRC="Volume",T_CALC[[#This Row],[VOLUME]],T_CALC[[#This Row],[Close]])))),"")</f>
        <v>92.85</v>
      </c>
      <c r="S490" s="4" cm="1">
        <f t="array" aca="1" ref="S490" ca="1">IF(T_CALC[[#This Row],[DAY]]="","",IF(T_CALC[[#This Row],[DAY]]&gt;=I_MA_PER,
ROUND(SUMPRODUCT(OFFSET($Y$4,0,0,I_MA_PER),OFFSET(T_CALC[[#This Row],[Value]],-(I_MA_PER-1),0,I_MA_PER))/C_DEN,2),NA()))</f>
        <v>91.16</v>
      </c>
      <c r="T490" s="4" t="str">
        <f ca="1">IF(T_CALC[[#This Row],[DAY]]="","",IF(T_CALC[[#This Row],[DAY]]&gt;=I_MA_PER,IF(AND(T_CALC[[#This Row],[Value]]&gt;T_CALC[[#This Row],[WMA]],R489&lt;=S489),"Buy",IF(AND(T_CALC[[#This Row],[Value]]&lt;T_CALC[[#This Row],[WMA]],R489&gt;=S489),"Sell","")),NA()))</f>
        <v/>
      </c>
      <c r="U490" s="4">
        <f ca="1">IFERROR(IF(T_CALC[[#This Row],[Signal]]="Buy",T_CALC[[#This Row],[Value]],-10000),-10000)</f>
        <v>-10000</v>
      </c>
      <c r="V490" s="4">
        <f ca="1">IFERROR(IF(T_CALC[[#This Row],[Signal]]="Sell",T_CALC[[#This Row],[Value]],-10000),-10000)</f>
        <v>-10000</v>
      </c>
    </row>
    <row r="491" spans="3:22" x14ac:dyDescent="0.2">
      <c r="C491" vm="2447">
        <f ca="1"/>
        <v>43161</v>
      </c>
      <c r="D491" vm="2448">
        <f ca="1"/>
        <v>32830389</v>
      </c>
      <c r="E491" vm="2310">
        <f ca="1"/>
        <v>91.58</v>
      </c>
      <c r="F491" vm="2449">
        <f ca="1"/>
        <v>93.15</v>
      </c>
      <c r="G491" vm="2450">
        <f ca="1"/>
        <v>90.86</v>
      </c>
      <c r="H491" vm="2451">
        <f ca="1"/>
        <v>93.05</v>
      </c>
      <c r="K491" s="4">
        <f ca="1">IF(ROW(T_CALC[[#This Row],[DAY]])-ROW(T_CALC[[#Headers],[DAY]])&gt;C_N_TRADING_DAYS,"",ROW(T_CALC[[#This Row],[DAY]])-ROW(T_CALC[[#Headers],[DAY]]))</f>
        <v>488</v>
      </c>
      <c r="L491" s="2" cm="1" vm="2447">
        <f t="array" aca="1" ref="L491" ca="1">IFERROR(IF(T_CALC[[#This Row],[DAY]]="","",IF(AND(T_CALC[[#This Row],[DAY]]=C_N_TRADING_DAYS,$L$1&gt;C_MAX_HIST_DT),$L$1,INDEX(_xlfn.ANCHORARRAY($C$3),T_CALC[[#This Row],[DAY]]+1,1))),NA())</f>
        <v>43161</v>
      </c>
      <c r="M491" s="4" cm="1" vm="2310">
        <f t="array" aca="1" ref="M491" ca="1">IFERROR(IF(T_CALC[[#This Row],[DAY]]="","",IF(AND(T_CALC[[#This Row],[DAY]]=C_N_TRADING_DAYS,$L$1&gt;C_MAX_HIST_DT),$M$1,INDEX(_xlfn.ANCHORARRAY($C$3),T_CALC[[#This Row],[DAY]]+1,3))),NA())</f>
        <v>91.58</v>
      </c>
      <c r="N491" s="4" cm="1" vm="2449">
        <f t="array" aca="1" ref="N491" ca="1">IFERROR(IF(T_CALC[[#This Row],[DAY]]="","",IF(AND(T_CALC[[#This Row],[DAY]]=C_N_TRADING_DAYS,$L$1&gt;C_MAX_HIST_DT),$N$1,INDEX(_xlfn.ANCHORARRAY($C$3),T_CALC[[#This Row],[DAY]]+1,4))),NA())</f>
        <v>93.15</v>
      </c>
      <c r="O491" s="4" cm="1" vm="2450">
        <f t="array" aca="1" ref="O491" ca="1">IFERROR(IF(T_CALC[[#This Row],[DAY]]="","",IF(AND(T_CALC[[#This Row],[DAY]]=C_N_TRADING_DAYS,$L$1&gt;C_MAX_HIST_DT),$O$1,INDEX(_xlfn.ANCHORARRAY($C$3),T_CALC[[#This Row],[DAY]]+1,5))),NA())</f>
        <v>90.86</v>
      </c>
      <c r="P491" s="4" cm="1" vm="2451">
        <f t="array" aca="1" ref="P491" ca="1">IFERROR(IF(T_CALC[[#This Row],[DAY]]="","",IF(AND(T_CALC[[#This Row],[DAY]]=C_N_TRADING_DAYS,$L$1&gt;C_MAX_HIST_DT),$P$1,INDEX(_xlfn.ANCHORARRAY($C$3),T_CALC[[#This Row],[DAY]]+1,6))),NA())</f>
        <v>93.05</v>
      </c>
      <c r="Q491" s="4" cm="1" vm="2448">
        <f t="array" aca="1" ref="Q491" ca="1">IFERROR(IF(T_CALC[[#This Row],[DAY]]="","",IF(AND(T_CALC[[#This Row],[DAY]]=C_N_TRADING_DAYS,$L$1&gt;C_MAX_HIST_DT),$Q$1,INDEX(_xlfn.ANCHORARRAY($C$3),T_CALC[[#This Row],[DAY]]+1,2))),NA())</f>
        <v>32830389</v>
      </c>
      <c r="R491" s="4" vm="2451">
        <f ca="1">IFERROR(IF(I_SRC="Open",T_CALC[[#This Row],[Open]],IF(I_SRC="High",T_CALC[[#This Row],[High]],IF(I_SRC="low",T_CALC[[#This Row],[Low]],IF(I_SRC="Volume",T_CALC[[#This Row],[VOLUME]],T_CALC[[#This Row],[Close]])))),"")</f>
        <v>93.05</v>
      </c>
      <c r="S491" s="4" cm="1">
        <f t="array" aca="1" ref="S491" ca="1">IF(T_CALC[[#This Row],[DAY]]="","",IF(T_CALC[[#This Row],[DAY]]&gt;=I_MA_PER,
ROUND(SUMPRODUCT(OFFSET($Y$4,0,0,I_MA_PER),OFFSET(T_CALC[[#This Row],[Value]],-(I_MA_PER-1),0,I_MA_PER))/C_DEN,2),NA()))</f>
        <v>91.28</v>
      </c>
      <c r="T491" s="4" t="str">
        <f ca="1">IF(T_CALC[[#This Row],[DAY]]="","",IF(T_CALC[[#This Row],[DAY]]&gt;=I_MA_PER,IF(AND(T_CALC[[#This Row],[Value]]&gt;T_CALC[[#This Row],[WMA]],R490&lt;=S490),"Buy",IF(AND(T_CALC[[#This Row],[Value]]&lt;T_CALC[[#This Row],[WMA]],R490&gt;=S490),"Sell","")),NA()))</f>
        <v/>
      </c>
      <c r="U491" s="4">
        <f ca="1">IFERROR(IF(T_CALC[[#This Row],[Signal]]="Buy",T_CALC[[#This Row],[Value]],-10000),-10000)</f>
        <v>-10000</v>
      </c>
      <c r="V491" s="4">
        <f ca="1">IFERROR(IF(T_CALC[[#This Row],[Signal]]="Sell",T_CALC[[#This Row],[Value]],-10000),-10000)</f>
        <v>-10000</v>
      </c>
    </row>
    <row r="492" spans="3:22" x14ac:dyDescent="0.2">
      <c r="C492" vm="2452">
        <f ca="1"/>
        <v>43164</v>
      </c>
      <c r="D492" vm="2453">
        <f ca="1"/>
        <v>23901578</v>
      </c>
      <c r="E492" vm="2454">
        <f ca="1"/>
        <v>92.34</v>
      </c>
      <c r="F492" vm="2455">
        <f ca="1"/>
        <v>94.27</v>
      </c>
      <c r="G492" vm="2456">
        <f ca="1"/>
        <v>92.26</v>
      </c>
      <c r="H492" vm="2349">
        <f ca="1"/>
        <v>93.64</v>
      </c>
      <c r="K492" s="4">
        <f ca="1">IF(ROW(T_CALC[[#This Row],[DAY]])-ROW(T_CALC[[#Headers],[DAY]])&gt;C_N_TRADING_DAYS,"",ROW(T_CALC[[#This Row],[DAY]])-ROW(T_CALC[[#Headers],[DAY]]))</f>
        <v>489</v>
      </c>
      <c r="L492" s="2" cm="1" vm="2452">
        <f t="array" aca="1" ref="L492" ca="1">IFERROR(IF(T_CALC[[#This Row],[DAY]]="","",IF(AND(T_CALC[[#This Row],[DAY]]=C_N_TRADING_DAYS,$L$1&gt;C_MAX_HIST_DT),$L$1,INDEX(_xlfn.ANCHORARRAY($C$3),T_CALC[[#This Row],[DAY]]+1,1))),NA())</f>
        <v>43164</v>
      </c>
      <c r="M492" s="4" cm="1" vm="2454">
        <f t="array" aca="1" ref="M492" ca="1">IFERROR(IF(T_CALC[[#This Row],[DAY]]="","",IF(AND(T_CALC[[#This Row],[DAY]]=C_N_TRADING_DAYS,$L$1&gt;C_MAX_HIST_DT),$M$1,INDEX(_xlfn.ANCHORARRAY($C$3),T_CALC[[#This Row],[DAY]]+1,3))),NA())</f>
        <v>92.34</v>
      </c>
      <c r="N492" s="4" cm="1" vm="2455">
        <f t="array" aca="1" ref="N492" ca="1">IFERROR(IF(T_CALC[[#This Row],[DAY]]="","",IF(AND(T_CALC[[#This Row],[DAY]]=C_N_TRADING_DAYS,$L$1&gt;C_MAX_HIST_DT),$N$1,INDEX(_xlfn.ANCHORARRAY($C$3),T_CALC[[#This Row],[DAY]]+1,4))),NA())</f>
        <v>94.27</v>
      </c>
      <c r="O492" s="4" cm="1" vm="2456">
        <f t="array" aca="1" ref="O492" ca="1">IFERROR(IF(T_CALC[[#This Row],[DAY]]="","",IF(AND(T_CALC[[#This Row],[DAY]]=C_N_TRADING_DAYS,$L$1&gt;C_MAX_HIST_DT),$O$1,INDEX(_xlfn.ANCHORARRAY($C$3),T_CALC[[#This Row],[DAY]]+1,5))),NA())</f>
        <v>92.26</v>
      </c>
      <c r="P492" s="4" cm="1" vm="2349">
        <f t="array" aca="1" ref="P492" ca="1">IFERROR(IF(T_CALC[[#This Row],[DAY]]="","",IF(AND(T_CALC[[#This Row],[DAY]]=C_N_TRADING_DAYS,$L$1&gt;C_MAX_HIST_DT),$P$1,INDEX(_xlfn.ANCHORARRAY($C$3),T_CALC[[#This Row],[DAY]]+1,6))),NA())</f>
        <v>93.64</v>
      </c>
      <c r="Q492" s="4" cm="1" vm="2453">
        <f t="array" aca="1" ref="Q492" ca="1">IFERROR(IF(T_CALC[[#This Row],[DAY]]="","",IF(AND(T_CALC[[#This Row],[DAY]]=C_N_TRADING_DAYS,$L$1&gt;C_MAX_HIST_DT),$Q$1,INDEX(_xlfn.ANCHORARRAY($C$3),T_CALC[[#This Row],[DAY]]+1,2))),NA())</f>
        <v>23901578</v>
      </c>
      <c r="R492" s="4" vm="2349">
        <f ca="1">IFERROR(IF(I_SRC="Open",T_CALC[[#This Row],[Open]],IF(I_SRC="High",T_CALC[[#This Row],[High]],IF(I_SRC="low",T_CALC[[#This Row],[Low]],IF(I_SRC="Volume",T_CALC[[#This Row],[VOLUME]],T_CALC[[#This Row],[Close]])))),"")</f>
        <v>93.64</v>
      </c>
      <c r="S492" s="4" cm="1">
        <f t="array" aca="1" ref="S492" ca="1">IF(T_CALC[[#This Row],[DAY]]="","",IF(T_CALC[[#This Row],[DAY]]&gt;=I_MA_PER,
ROUND(SUMPRODUCT(OFFSET($Y$4,0,0,I_MA_PER),OFFSET(T_CALC[[#This Row],[Value]],-(I_MA_PER-1),0,I_MA_PER))/C_DEN,2),NA()))</f>
        <v>91.43</v>
      </c>
      <c r="T492" s="4" t="str">
        <f ca="1">IF(T_CALC[[#This Row],[DAY]]="","",IF(T_CALC[[#This Row],[DAY]]&gt;=I_MA_PER,IF(AND(T_CALC[[#This Row],[Value]]&gt;T_CALC[[#This Row],[WMA]],R491&lt;=S491),"Buy",IF(AND(T_CALC[[#This Row],[Value]]&lt;T_CALC[[#This Row],[WMA]],R491&gt;=S491),"Sell","")),NA()))</f>
        <v/>
      </c>
      <c r="U492" s="4">
        <f ca="1">IFERROR(IF(T_CALC[[#This Row],[Signal]]="Buy",T_CALC[[#This Row],[Value]],-10000),-10000)</f>
        <v>-10000</v>
      </c>
      <c r="V492" s="4">
        <f ca="1">IFERROR(IF(T_CALC[[#This Row],[Signal]]="Sell",T_CALC[[#This Row],[Value]],-10000),-10000)</f>
        <v>-10000</v>
      </c>
    </row>
    <row r="493" spans="3:22" x14ac:dyDescent="0.2">
      <c r="C493" vm="2457">
        <f ca="1"/>
        <v>43165</v>
      </c>
      <c r="D493" vm="2458">
        <f ca="1"/>
        <v>22175776</v>
      </c>
      <c r="E493" vm="2459">
        <f ca="1"/>
        <v>94.34</v>
      </c>
      <c r="F493" vm="2460">
        <f ca="1"/>
        <v>94.49</v>
      </c>
      <c r="G493" vm="2461">
        <f ca="1"/>
        <v>92.941000000000003</v>
      </c>
      <c r="H493" vm="2462">
        <f ca="1"/>
        <v>93.32</v>
      </c>
      <c r="K493" s="4">
        <f ca="1">IF(ROW(T_CALC[[#This Row],[DAY]])-ROW(T_CALC[[#Headers],[DAY]])&gt;C_N_TRADING_DAYS,"",ROW(T_CALC[[#This Row],[DAY]])-ROW(T_CALC[[#Headers],[DAY]]))</f>
        <v>490</v>
      </c>
      <c r="L493" s="2" cm="1" vm="2457">
        <f t="array" aca="1" ref="L493" ca="1">IFERROR(IF(T_CALC[[#This Row],[DAY]]="","",IF(AND(T_CALC[[#This Row],[DAY]]=C_N_TRADING_DAYS,$L$1&gt;C_MAX_HIST_DT),$L$1,INDEX(_xlfn.ANCHORARRAY($C$3),T_CALC[[#This Row],[DAY]]+1,1))),NA())</f>
        <v>43165</v>
      </c>
      <c r="M493" s="4" cm="1" vm="2459">
        <f t="array" aca="1" ref="M493" ca="1">IFERROR(IF(T_CALC[[#This Row],[DAY]]="","",IF(AND(T_CALC[[#This Row],[DAY]]=C_N_TRADING_DAYS,$L$1&gt;C_MAX_HIST_DT),$M$1,INDEX(_xlfn.ANCHORARRAY($C$3),T_CALC[[#This Row],[DAY]]+1,3))),NA())</f>
        <v>94.34</v>
      </c>
      <c r="N493" s="4" cm="1" vm="2460">
        <f t="array" aca="1" ref="N493" ca="1">IFERROR(IF(T_CALC[[#This Row],[DAY]]="","",IF(AND(T_CALC[[#This Row],[DAY]]=C_N_TRADING_DAYS,$L$1&gt;C_MAX_HIST_DT),$N$1,INDEX(_xlfn.ANCHORARRAY($C$3),T_CALC[[#This Row],[DAY]]+1,4))),NA())</f>
        <v>94.49</v>
      </c>
      <c r="O493" s="4" cm="1" vm="2461">
        <f t="array" aca="1" ref="O493" ca="1">IFERROR(IF(T_CALC[[#This Row],[DAY]]="","",IF(AND(T_CALC[[#This Row],[DAY]]=C_N_TRADING_DAYS,$L$1&gt;C_MAX_HIST_DT),$O$1,INDEX(_xlfn.ANCHORARRAY($C$3),T_CALC[[#This Row],[DAY]]+1,5))),NA())</f>
        <v>92.941000000000003</v>
      </c>
      <c r="P493" s="4" cm="1" vm="2462">
        <f t="array" aca="1" ref="P493" ca="1">IFERROR(IF(T_CALC[[#This Row],[DAY]]="","",IF(AND(T_CALC[[#This Row],[DAY]]=C_N_TRADING_DAYS,$L$1&gt;C_MAX_HIST_DT),$P$1,INDEX(_xlfn.ANCHORARRAY($C$3),T_CALC[[#This Row],[DAY]]+1,6))),NA())</f>
        <v>93.32</v>
      </c>
      <c r="Q493" s="4" cm="1" vm="2458">
        <f t="array" aca="1" ref="Q493" ca="1">IFERROR(IF(T_CALC[[#This Row],[DAY]]="","",IF(AND(T_CALC[[#This Row],[DAY]]=C_N_TRADING_DAYS,$L$1&gt;C_MAX_HIST_DT),$Q$1,INDEX(_xlfn.ANCHORARRAY($C$3),T_CALC[[#This Row],[DAY]]+1,2))),NA())</f>
        <v>22175776</v>
      </c>
      <c r="R493" s="4" vm="2462">
        <f ca="1">IFERROR(IF(I_SRC="Open",T_CALC[[#This Row],[Open]],IF(I_SRC="High",T_CALC[[#This Row],[High]],IF(I_SRC="low",T_CALC[[#This Row],[Low]],IF(I_SRC="Volume",T_CALC[[#This Row],[VOLUME]],T_CALC[[#This Row],[Close]])))),"")</f>
        <v>93.32</v>
      </c>
      <c r="S493" s="4" cm="1">
        <f t="array" aca="1" ref="S493" ca="1">IF(T_CALC[[#This Row],[DAY]]="","",IF(T_CALC[[#This Row],[DAY]]&gt;=I_MA_PER,
ROUND(SUMPRODUCT(OFFSET($Y$4,0,0,I_MA_PER),OFFSET(T_CALC[[#This Row],[Value]],-(I_MA_PER-1),0,I_MA_PER))/C_DEN,2),NA()))</f>
        <v>91.55</v>
      </c>
      <c r="T493" s="4" t="str">
        <f ca="1">IF(T_CALC[[#This Row],[DAY]]="","",IF(T_CALC[[#This Row],[DAY]]&gt;=I_MA_PER,IF(AND(T_CALC[[#This Row],[Value]]&gt;T_CALC[[#This Row],[WMA]],R492&lt;=S492),"Buy",IF(AND(T_CALC[[#This Row],[Value]]&lt;T_CALC[[#This Row],[WMA]],R492&gt;=S492),"Sell","")),NA()))</f>
        <v/>
      </c>
      <c r="U493" s="4">
        <f ca="1">IFERROR(IF(T_CALC[[#This Row],[Signal]]="Buy",T_CALC[[#This Row],[Value]],-10000),-10000)</f>
        <v>-10000</v>
      </c>
      <c r="V493" s="4">
        <f ca="1">IFERROR(IF(T_CALC[[#This Row],[Signal]]="Sell",T_CALC[[#This Row],[Value]],-10000),-10000)</f>
        <v>-10000</v>
      </c>
    </row>
    <row r="494" spans="3:22" x14ac:dyDescent="0.2">
      <c r="C494" vm="2463">
        <f ca="1"/>
        <v>43166</v>
      </c>
      <c r="D494" vm="2464">
        <f ca="1"/>
        <v>26716127</v>
      </c>
      <c r="E494" vm="2465">
        <f ca="1"/>
        <v>93.16</v>
      </c>
      <c r="F494" vm="2466">
        <f ca="1"/>
        <v>93.940600000000003</v>
      </c>
      <c r="G494" vm="2467">
        <f ca="1"/>
        <v>92.43</v>
      </c>
      <c r="H494" vm="2468">
        <f ca="1"/>
        <v>93.86</v>
      </c>
      <c r="K494" s="4">
        <f ca="1">IF(ROW(T_CALC[[#This Row],[DAY]])-ROW(T_CALC[[#Headers],[DAY]])&gt;C_N_TRADING_DAYS,"",ROW(T_CALC[[#This Row],[DAY]])-ROW(T_CALC[[#Headers],[DAY]]))</f>
        <v>491</v>
      </c>
      <c r="L494" s="2" cm="1" vm="2463">
        <f t="array" aca="1" ref="L494" ca="1">IFERROR(IF(T_CALC[[#This Row],[DAY]]="","",IF(AND(T_CALC[[#This Row],[DAY]]=C_N_TRADING_DAYS,$L$1&gt;C_MAX_HIST_DT),$L$1,INDEX(_xlfn.ANCHORARRAY($C$3),T_CALC[[#This Row],[DAY]]+1,1))),NA())</f>
        <v>43166</v>
      </c>
      <c r="M494" s="4" cm="1" vm="2465">
        <f t="array" aca="1" ref="M494" ca="1">IFERROR(IF(T_CALC[[#This Row],[DAY]]="","",IF(AND(T_CALC[[#This Row],[DAY]]=C_N_TRADING_DAYS,$L$1&gt;C_MAX_HIST_DT),$M$1,INDEX(_xlfn.ANCHORARRAY($C$3),T_CALC[[#This Row],[DAY]]+1,3))),NA())</f>
        <v>93.16</v>
      </c>
      <c r="N494" s="4" cm="1" vm="2466">
        <f t="array" aca="1" ref="N494" ca="1">IFERROR(IF(T_CALC[[#This Row],[DAY]]="","",IF(AND(T_CALC[[#This Row],[DAY]]=C_N_TRADING_DAYS,$L$1&gt;C_MAX_HIST_DT),$N$1,INDEX(_xlfn.ANCHORARRAY($C$3),T_CALC[[#This Row],[DAY]]+1,4))),NA())</f>
        <v>93.940600000000003</v>
      </c>
      <c r="O494" s="4" cm="1" vm="2467">
        <f t="array" aca="1" ref="O494" ca="1">IFERROR(IF(T_CALC[[#This Row],[DAY]]="","",IF(AND(T_CALC[[#This Row],[DAY]]=C_N_TRADING_DAYS,$L$1&gt;C_MAX_HIST_DT),$O$1,INDEX(_xlfn.ANCHORARRAY($C$3),T_CALC[[#This Row],[DAY]]+1,5))),NA())</f>
        <v>92.43</v>
      </c>
      <c r="P494" s="4" cm="1" vm="2468">
        <f t="array" aca="1" ref="P494" ca="1">IFERROR(IF(T_CALC[[#This Row],[DAY]]="","",IF(AND(T_CALC[[#This Row],[DAY]]=C_N_TRADING_DAYS,$L$1&gt;C_MAX_HIST_DT),$P$1,INDEX(_xlfn.ANCHORARRAY($C$3),T_CALC[[#This Row],[DAY]]+1,6))),NA())</f>
        <v>93.86</v>
      </c>
      <c r="Q494" s="4" cm="1" vm="2464">
        <f t="array" aca="1" ref="Q494" ca="1">IFERROR(IF(T_CALC[[#This Row],[DAY]]="","",IF(AND(T_CALC[[#This Row],[DAY]]=C_N_TRADING_DAYS,$L$1&gt;C_MAX_HIST_DT),$Q$1,INDEX(_xlfn.ANCHORARRAY($C$3),T_CALC[[#This Row],[DAY]]+1,2))),NA())</f>
        <v>26716127</v>
      </c>
      <c r="R494" s="4" vm="2468">
        <f ca="1">IFERROR(IF(I_SRC="Open",T_CALC[[#This Row],[Open]],IF(I_SRC="High",T_CALC[[#This Row],[High]],IF(I_SRC="low",T_CALC[[#This Row],[Low]],IF(I_SRC="Volume",T_CALC[[#This Row],[VOLUME]],T_CALC[[#This Row],[Close]])))),"")</f>
        <v>93.86</v>
      </c>
      <c r="S494" s="4" cm="1">
        <f t="array" aca="1" ref="S494" ca="1">IF(T_CALC[[#This Row],[DAY]]="","",IF(T_CALC[[#This Row],[DAY]]&gt;=I_MA_PER,
ROUND(SUMPRODUCT(OFFSET($Y$4,0,0,I_MA_PER),OFFSET(T_CALC[[#This Row],[Value]],-(I_MA_PER-1),0,I_MA_PER))/C_DEN,2),NA()))</f>
        <v>91.69</v>
      </c>
      <c r="T494" s="4" t="str">
        <f ca="1">IF(T_CALC[[#This Row],[DAY]]="","",IF(T_CALC[[#This Row],[DAY]]&gt;=I_MA_PER,IF(AND(T_CALC[[#This Row],[Value]]&gt;T_CALC[[#This Row],[WMA]],R493&lt;=S493),"Buy",IF(AND(T_CALC[[#This Row],[Value]]&lt;T_CALC[[#This Row],[WMA]],R493&gt;=S493),"Sell","")),NA()))</f>
        <v/>
      </c>
      <c r="U494" s="4">
        <f ca="1">IFERROR(IF(T_CALC[[#This Row],[Signal]]="Buy",T_CALC[[#This Row],[Value]],-10000),-10000)</f>
        <v>-10000</v>
      </c>
      <c r="V494" s="4">
        <f ca="1">IFERROR(IF(T_CALC[[#This Row],[Signal]]="Sell",T_CALC[[#This Row],[Value]],-10000),-10000)</f>
        <v>-10000</v>
      </c>
    </row>
    <row r="495" spans="3:22" x14ac:dyDescent="0.2">
      <c r="C495" vm="2469">
        <f ca="1"/>
        <v>43167</v>
      </c>
      <c r="D495" vm="2470">
        <f ca="1"/>
        <v>25887828</v>
      </c>
      <c r="E495" vm="2455">
        <f ca="1"/>
        <v>94.27</v>
      </c>
      <c r="F495" vm="2471">
        <f ca="1"/>
        <v>95.1</v>
      </c>
      <c r="G495" vm="2472">
        <f ca="1"/>
        <v>93.765000000000001</v>
      </c>
      <c r="H495" vm="2473">
        <f ca="1"/>
        <v>94.43</v>
      </c>
      <c r="K495" s="4">
        <f ca="1">IF(ROW(T_CALC[[#This Row],[DAY]])-ROW(T_CALC[[#Headers],[DAY]])&gt;C_N_TRADING_DAYS,"",ROW(T_CALC[[#This Row],[DAY]])-ROW(T_CALC[[#Headers],[DAY]]))</f>
        <v>492</v>
      </c>
      <c r="L495" s="2" cm="1" vm="2469">
        <f t="array" aca="1" ref="L495" ca="1">IFERROR(IF(T_CALC[[#This Row],[DAY]]="","",IF(AND(T_CALC[[#This Row],[DAY]]=C_N_TRADING_DAYS,$L$1&gt;C_MAX_HIST_DT),$L$1,INDEX(_xlfn.ANCHORARRAY($C$3),T_CALC[[#This Row],[DAY]]+1,1))),NA())</f>
        <v>43167</v>
      </c>
      <c r="M495" s="4" cm="1" vm="2455">
        <f t="array" aca="1" ref="M495" ca="1">IFERROR(IF(T_CALC[[#This Row],[DAY]]="","",IF(AND(T_CALC[[#This Row],[DAY]]=C_N_TRADING_DAYS,$L$1&gt;C_MAX_HIST_DT),$M$1,INDEX(_xlfn.ANCHORARRAY($C$3),T_CALC[[#This Row],[DAY]]+1,3))),NA())</f>
        <v>94.27</v>
      </c>
      <c r="N495" s="4" cm="1" vm="2471">
        <f t="array" aca="1" ref="N495" ca="1">IFERROR(IF(T_CALC[[#This Row],[DAY]]="","",IF(AND(T_CALC[[#This Row],[DAY]]=C_N_TRADING_DAYS,$L$1&gt;C_MAX_HIST_DT),$N$1,INDEX(_xlfn.ANCHORARRAY($C$3),T_CALC[[#This Row],[DAY]]+1,4))),NA())</f>
        <v>95.1</v>
      </c>
      <c r="O495" s="4" cm="1" vm="2472">
        <f t="array" aca="1" ref="O495" ca="1">IFERROR(IF(T_CALC[[#This Row],[DAY]]="","",IF(AND(T_CALC[[#This Row],[DAY]]=C_N_TRADING_DAYS,$L$1&gt;C_MAX_HIST_DT),$O$1,INDEX(_xlfn.ANCHORARRAY($C$3),T_CALC[[#This Row],[DAY]]+1,5))),NA())</f>
        <v>93.765000000000001</v>
      </c>
      <c r="P495" s="4" cm="1" vm="2473">
        <f t="array" aca="1" ref="P495" ca="1">IFERROR(IF(T_CALC[[#This Row],[DAY]]="","",IF(AND(T_CALC[[#This Row],[DAY]]=C_N_TRADING_DAYS,$L$1&gt;C_MAX_HIST_DT),$P$1,INDEX(_xlfn.ANCHORARRAY($C$3),T_CALC[[#This Row],[DAY]]+1,6))),NA())</f>
        <v>94.43</v>
      </c>
      <c r="Q495" s="4" cm="1" vm="2470">
        <f t="array" aca="1" ref="Q495" ca="1">IFERROR(IF(T_CALC[[#This Row],[DAY]]="","",IF(AND(T_CALC[[#This Row],[DAY]]=C_N_TRADING_DAYS,$L$1&gt;C_MAX_HIST_DT),$Q$1,INDEX(_xlfn.ANCHORARRAY($C$3),T_CALC[[#This Row],[DAY]]+1,2))),NA())</f>
        <v>25887828</v>
      </c>
      <c r="R495" s="4" vm="2473">
        <f ca="1">IFERROR(IF(I_SRC="Open",T_CALC[[#This Row],[Open]],IF(I_SRC="High",T_CALC[[#This Row],[High]],IF(I_SRC="low",T_CALC[[#This Row],[Low]],IF(I_SRC="Volume",T_CALC[[#This Row],[VOLUME]],T_CALC[[#This Row],[Close]])))),"")</f>
        <v>94.43</v>
      </c>
      <c r="S495" s="4" cm="1">
        <f t="array" aca="1" ref="S495" ca="1">IF(T_CALC[[#This Row],[DAY]]="","",IF(T_CALC[[#This Row],[DAY]]&gt;=I_MA_PER,
ROUND(SUMPRODUCT(OFFSET($Y$4,0,0,I_MA_PER),OFFSET(T_CALC[[#This Row],[Value]],-(I_MA_PER-1),0,I_MA_PER))/C_DEN,2),NA()))</f>
        <v>91.85</v>
      </c>
      <c r="T495" s="4" t="str">
        <f ca="1">IF(T_CALC[[#This Row],[DAY]]="","",IF(T_CALC[[#This Row],[DAY]]&gt;=I_MA_PER,IF(AND(T_CALC[[#This Row],[Value]]&gt;T_CALC[[#This Row],[WMA]],R494&lt;=S494),"Buy",IF(AND(T_CALC[[#This Row],[Value]]&lt;T_CALC[[#This Row],[WMA]],R494&gt;=S494),"Sell","")),NA()))</f>
        <v/>
      </c>
      <c r="U495" s="4">
        <f ca="1">IFERROR(IF(T_CALC[[#This Row],[Signal]]="Buy",T_CALC[[#This Row],[Value]],-10000),-10000)</f>
        <v>-10000</v>
      </c>
      <c r="V495" s="4">
        <f ca="1">IFERROR(IF(T_CALC[[#This Row],[Signal]]="Sell",T_CALC[[#This Row],[Value]],-10000),-10000)</f>
        <v>-10000</v>
      </c>
    </row>
    <row r="496" spans="3:22" x14ac:dyDescent="0.2">
      <c r="C496" vm="2474">
        <f ca="1"/>
        <v>43168</v>
      </c>
      <c r="D496" vm="2475">
        <f ca="1"/>
        <v>36937254</v>
      </c>
      <c r="E496" vm="2476">
        <f ca="1"/>
        <v>95.29</v>
      </c>
      <c r="F496" vm="2477">
        <f ca="1"/>
        <v>96.54</v>
      </c>
      <c r="G496" vm="2478">
        <f ca="1"/>
        <v>95</v>
      </c>
      <c r="H496" vm="2477">
        <f ca="1"/>
        <v>96.54</v>
      </c>
      <c r="K496" s="4">
        <f ca="1">IF(ROW(T_CALC[[#This Row],[DAY]])-ROW(T_CALC[[#Headers],[DAY]])&gt;C_N_TRADING_DAYS,"",ROW(T_CALC[[#This Row],[DAY]])-ROW(T_CALC[[#Headers],[DAY]]))</f>
        <v>493</v>
      </c>
      <c r="L496" s="2" cm="1" vm="2474">
        <f t="array" aca="1" ref="L496" ca="1">IFERROR(IF(T_CALC[[#This Row],[DAY]]="","",IF(AND(T_CALC[[#This Row],[DAY]]=C_N_TRADING_DAYS,$L$1&gt;C_MAX_HIST_DT),$L$1,INDEX(_xlfn.ANCHORARRAY($C$3),T_CALC[[#This Row],[DAY]]+1,1))),NA())</f>
        <v>43168</v>
      </c>
      <c r="M496" s="4" cm="1" vm="2476">
        <f t="array" aca="1" ref="M496" ca="1">IFERROR(IF(T_CALC[[#This Row],[DAY]]="","",IF(AND(T_CALC[[#This Row],[DAY]]=C_N_TRADING_DAYS,$L$1&gt;C_MAX_HIST_DT),$M$1,INDEX(_xlfn.ANCHORARRAY($C$3),T_CALC[[#This Row],[DAY]]+1,3))),NA())</f>
        <v>95.29</v>
      </c>
      <c r="N496" s="4" cm="1" vm="2477">
        <f t="array" aca="1" ref="N496" ca="1">IFERROR(IF(T_CALC[[#This Row],[DAY]]="","",IF(AND(T_CALC[[#This Row],[DAY]]=C_N_TRADING_DAYS,$L$1&gt;C_MAX_HIST_DT),$N$1,INDEX(_xlfn.ANCHORARRAY($C$3),T_CALC[[#This Row],[DAY]]+1,4))),NA())</f>
        <v>96.54</v>
      </c>
      <c r="O496" s="4" cm="1" vm="2478">
        <f t="array" aca="1" ref="O496" ca="1">IFERROR(IF(T_CALC[[#This Row],[DAY]]="","",IF(AND(T_CALC[[#This Row],[DAY]]=C_N_TRADING_DAYS,$L$1&gt;C_MAX_HIST_DT),$O$1,INDEX(_xlfn.ANCHORARRAY($C$3),T_CALC[[#This Row],[DAY]]+1,5))),NA())</f>
        <v>95</v>
      </c>
      <c r="P496" s="4" cm="1" vm="2477">
        <f t="array" aca="1" ref="P496" ca="1">IFERROR(IF(T_CALC[[#This Row],[DAY]]="","",IF(AND(T_CALC[[#This Row],[DAY]]=C_N_TRADING_DAYS,$L$1&gt;C_MAX_HIST_DT),$P$1,INDEX(_xlfn.ANCHORARRAY($C$3),T_CALC[[#This Row],[DAY]]+1,6))),NA())</f>
        <v>96.54</v>
      </c>
      <c r="Q496" s="4" cm="1" vm="2475">
        <f t="array" aca="1" ref="Q496" ca="1">IFERROR(IF(T_CALC[[#This Row],[DAY]]="","",IF(AND(T_CALC[[#This Row],[DAY]]=C_N_TRADING_DAYS,$L$1&gt;C_MAX_HIST_DT),$Q$1,INDEX(_xlfn.ANCHORARRAY($C$3),T_CALC[[#This Row],[DAY]]+1,2))),NA())</f>
        <v>36937254</v>
      </c>
      <c r="R496" s="4" vm="2477">
        <f ca="1">IFERROR(IF(I_SRC="Open",T_CALC[[#This Row],[Open]],IF(I_SRC="High",T_CALC[[#This Row],[High]],IF(I_SRC="low",T_CALC[[#This Row],[Low]],IF(I_SRC="Volume",T_CALC[[#This Row],[VOLUME]],T_CALC[[#This Row],[Close]])))),"")</f>
        <v>96.54</v>
      </c>
      <c r="S496" s="4" cm="1">
        <f t="array" aca="1" ref="S496" ca="1">IF(T_CALC[[#This Row],[DAY]]="","",IF(T_CALC[[#This Row],[DAY]]&gt;=I_MA_PER,
ROUND(SUMPRODUCT(OFFSET($Y$4,0,0,I_MA_PER),OFFSET(T_CALC[[#This Row],[Value]],-(I_MA_PER-1),0,I_MA_PER))/C_DEN,2),NA()))</f>
        <v>92.08</v>
      </c>
      <c r="T496" s="4" t="str">
        <f ca="1">IF(T_CALC[[#This Row],[DAY]]="","",IF(T_CALC[[#This Row],[DAY]]&gt;=I_MA_PER,IF(AND(T_CALC[[#This Row],[Value]]&gt;T_CALC[[#This Row],[WMA]],R495&lt;=S495),"Buy",IF(AND(T_CALC[[#This Row],[Value]]&lt;T_CALC[[#This Row],[WMA]],R495&gt;=S495),"Sell","")),NA()))</f>
        <v/>
      </c>
      <c r="U496" s="4">
        <f ca="1">IFERROR(IF(T_CALC[[#This Row],[Signal]]="Buy",T_CALC[[#This Row],[Value]],-10000),-10000)</f>
        <v>-10000</v>
      </c>
      <c r="V496" s="4">
        <f ca="1">IFERROR(IF(T_CALC[[#This Row],[Signal]]="Sell",T_CALC[[#This Row],[Value]],-10000),-10000)</f>
        <v>-10000</v>
      </c>
    </row>
    <row r="497" spans="3:22" x14ac:dyDescent="0.2">
      <c r="C497" vm="2479">
        <f ca="1"/>
        <v>43171</v>
      </c>
      <c r="D497" vm="2480">
        <f ca="1"/>
        <v>26073742</v>
      </c>
      <c r="E497" vm="2481">
        <f ca="1"/>
        <v>96.5</v>
      </c>
      <c r="F497" vm="2482">
        <f ca="1"/>
        <v>97.21</v>
      </c>
      <c r="G497" vm="2483">
        <f ca="1"/>
        <v>96.04</v>
      </c>
      <c r="H497" vm="2484">
        <f ca="1"/>
        <v>96.77</v>
      </c>
      <c r="K497" s="4">
        <f ca="1">IF(ROW(T_CALC[[#This Row],[DAY]])-ROW(T_CALC[[#Headers],[DAY]])&gt;C_N_TRADING_DAYS,"",ROW(T_CALC[[#This Row],[DAY]])-ROW(T_CALC[[#Headers],[DAY]]))</f>
        <v>494</v>
      </c>
      <c r="L497" s="2" cm="1" vm="2479">
        <f t="array" aca="1" ref="L497" ca="1">IFERROR(IF(T_CALC[[#This Row],[DAY]]="","",IF(AND(T_CALC[[#This Row],[DAY]]=C_N_TRADING_DAYS,$L$1&gt;C_MAX_HIST_DT),$L$1,INDEX(_xlfn.ANCHORARRAY($C$3),T_CALC[[#This Row],[DAY]]+1,1))),NA())</f>
        <v>43171</v>
      </c>
      <c r="M497" s="4" cm="1" vm="2481">
        <f t="array" aca="1" ref="M497" ca="1">IFERROR(IF(T_CALC[[#This Row],[DAY]]="","",IF(AND(T_CALC[[#This Row],[DAY]]=C_N_TRADING_DAYS,$L$1&gt;C_MAX_HIST_DT),$M$1,INDEX(_xlfn.ANCHORARRAY($C$3),T_CALC[[#This Row],[DAY]]+1,3))),NA())</f>
        <v>96.5</v>
      </c>
      <c r="N497" s="4" cm="1" vm="2482">
        <f t="array" aca="1" ref="N497" ca="1">IFERROR(IF(T_CALC[[#This Row],[DAY]]="","",IF(AND(T_CALC[[#This Row],[DAY]]=C_N_TRADING_DAYS,$L$1&gt;C_MAX_HIST_DT),$N$1,INDEX(_xlfn.ANCHORARRAY($C$3),T_CALC[[#This Row],[DAY]]+1,4))),NA())</f>
        <v>97.21</v>
      </c>
      <c r="O497" s="4" cm="1" vm="2483">
        <f t="array" aca="1" ref="O497" ca="1">IFERROR(IF(T_CALC[[#This Row],[DAY]]="","",IF(AND(T_CALC[[#This Row],[DAY]]=C_N_TRADING_DAYS,$L$1&gt;C_MAX_HIST_DT),$O$1,INDEX(_xlfn.ANCHORARRAY($C$3),T_CALC[[#This Row],[DAY]]+1,5))),NA())</f>
        <v>96.04</v>
      </c>
      <c r="P497" s="4" cm="1" vm="2484">
        <f t="array" aca="1" ref="P497" ca="1">IFERROR(IF(T_CALC[[#This Row],[DAY]]="","",IF(AND(T_CALC[[#This Row],[DAY]]=C_N_TRADING_DAYS,$L$1&gt;C_MAX_HIST_DT),$P$1,INDEX(_xlfn.ANCHORARRAY($C$3),T_CALC[[#This Row],[DAY]]+1,6))),NA())</f>
        <v>96.77</v>
      </c>
      <c r="Q497" s="4" cm="1" vm="2480">
        <f t="array" aca="1" ref="Q497" ca="1">IFERROR(IF(T_CALC[[#This Row],[DAY]]="","",IF(AND(T_CALC[[#This Row],[DAY]]=C_N_TRADING_DAYS,$L$1&gt;C_MAX_HIST_DT),$Q$1,INDEX(_xlfn.ANCHORARRAY($C$3),T_CALC[[#This Row],[DAY]]+1,2))),NA())</f>
        <v>26073742</v>
      </c>
      <c r="R497" s="4" vm="2484">
        <f ca="1">IFERROR(IF(I_SRC="Open",T_CALC[[#This Row],[Open]],IF(I_SRC="High",T_CALC[[#This Row],[High]],IF(I_SRC="low",T_CALC[[#This Row],[Low]],IF(I_SRC="Volume",T_CALC[[#This Row],[VOLUME]],T_CALC[[#This Row],[Close]])))),"")</f>
        <v>96.77</v>
      </c>
      <c r="S497" s="4" cm="1">
        <f t="array" aca="1" ref="S497" ca="1">IF(T_CALC[[#This Row],[DAY]]="","",IF(T_CALC[[#This Row],[DAY]]&gt;=I_MA_PER,
ROUND(SUMPRODUCT(OFFSET($Y$4,0,0,I_MA_PER),OFFSET(T_CALC[[#This Row],[Value]],-(I_MA_PER-1),0,I_MA_PER))/C_DEN,2),NA()))</f>
        <v>92.31</v>
      </c>
      <c r="T497" s="4" t="str">
        <f ca="1">IF(T_CALC[[#This Row],[DAY]]="","",IF(T_CALC[[#This Row],[DAY]]&gt;=I_MA_PER,IF(AND(T_CALC[[#This Row],[Value]]&gt;T_CALC[[#This Row],[WMA]],R496&lt;=S496),"Buy",IF(AND(T_CALC[[#This Row],[Value]]&lt;T_CALC[[#This Row],[WMA]],R496&gt;=S496),"Sell","")),NA()))</f>
        <v/>
      </c>
      <c r="U497" s="4">
        <f ca="1">IFERROR(IF(T_CALC[[#This Row],[Signal]]="Buy",T_CALC[[#This Row],[Value]],-10000),-10000)</f>
        <v>-10000</v>
      </c>
      <c r="V497" s="4">
        <f ca="1">IFERROR(IF(T_CALC[[#This Row],[Signal]]="Sell",T_CALC[[#This Row],[Value]],-10000),-10000)</f>
        <v>-10000</v>
      </c>
    </row>
    <row r="498" spans="3:22" x14ac:dyDescent="0.2">
      <c r="C498" vm="2485">
        <f ca="1"/>
        <v>43172</v>
      </c>
      <c r="D498" vm="2486">
        <f ca="1"/>
        <v>35387817</v>
      </c>
      <c r="E498" vm="2487">
        <f ca="1"/>
        <v>97</v>
      </c>
      <c r="F498" vm="2488">
        <f ca="1"/>
        <v>97.24</v>
      </c>
      <c r="G498" vm="2350">
        <f ca="1"/>
        <v>93.97</v>
      </c>
      <c r="H498" vm="2489">
        <f ca="1"/>
        <v>94.41</v>
      </c>
      <c r="K498" s="4">
        <f ca="1">IF(ROW(T_CALC[[#This Row],[DAY]])-ROW(T_CALC[[#Headers],[DAY]])&gt;C_N_TRADING_DAYS,"",ROW(T_CALC[[#This Row],[DAY]])-ROW(T_CALC[[#Headers],[DAY]]))</f>
        <v>495</v>
      </c>
      <c r="L498" s="2" cm="1" vm="2485">
        <f t="array" aca="1" ref="L498" ca="1">IFERROR(IF(T_CALC[[#This Row],[DAY]]="","",IF(AND(T_CALC[[#This Row],[DAY]]=C_N_TRADING_DAYS,$L$1&gt;C_MAX_HIST_DT),$L$1,INDEX(_xlfn.ANCHORARRAY($C$3),T_CALC[[#This Row],[DAY]]+1,1))),NA())</f>
        <v>43172</v>
      </c>
      <c r="M498" s="4" cm="1" vm="2487">
        <f t="array" aca="1" ref="M498" ca="1">IFERROR(IF(T_CALC[[#This Row],[DAY]]="","",IF(AND(T_CALC[[#This Row],[DAY]]=C_N_TRADING_DAYS,$L$1&gt;C_MAX_HIST_DT),$M$1,INDEX(_xlfn.ANCHORARRAY($C$3),T_CALC[[#This Row],[DAY]]+1,3))),NA())</f>
        <v>97</v>
      </c>
      <c r="N498" s="4" cm="1" vm="2488">
        <f t="array" aca="1" ref="N498" ca="1">IFERROR(IF(T_CALC[[#This Row],[DAY]]="","",IF(AND(T_CALC[[#This Row],[DAY]]=C_N_TRADING_DAYS,$L$1&gt;C_MAX_HIST_DT),$N$1,INDEX(_xlfn.ANCHORARRAY($C$3),T_CALC[[#This Row],[DAY]]+1,4))),NA())</f>
        <v>97.24</v>
      </c>
      <c r="O498" s="4" cm="1" vm="2350">
        <f t="array" aca="1" ref="O498" ca="1">IFERROR(IF(T_CALC[[#This Row],[DAY]]="","",IF(AND(T_CALC[[#This Row],[DAY]]=C_N_TRADING_DAYS,$L$1&gt;C_MAX_HIST_DT),$O$1,INDEX(_xlfn.ANCHORARRAY($C$3),T_CALC[[#This Row],[DAY]]+1,5))),NA())</f>
        <v>93.97</v>
      </c>
      <c r="P498" s="4" cm="1" vm="2489">
        <f t="array" aca="1" ref="P498" ca="1">IFERROR(IF(T_CALC[[#This Row],[DAY]]="","",IF(AND(T_CALC[[#This Row],[DAY]]=C_N_TRADING_DAYS,$L$1&gt;C_MAX_HIST_DT),$P$1,INDEX(_xlfn.ANCHORARRAY($C$3),T_CALC[[#This Row],[DAY]]+1,6))),NA())</f>
        <v>94.41</v>
      </c>
      <c r="Q498" s="4" cm="1" vm="2486">
        <f t="array" aca="1" ref="Q498" ca="1">IFERROR(IF(T_CALC[[#This Row],[DAY]]="","",IF(AND(T_CALC[[#This Row],[DAY]]=C_N_TRADING_DAYS,$L$1&gt;C_MAX_HIST_DT),$Q$1,INDEX(_xlfn.ANCHORARRAY($C$3),T_CALC[[#This Row],[DAY]]+1,2))),NA())</f>
        <v>35387817</v>
      </c>
      <c r="R498" s="4" vm="2489">
        <f ca="1">IFERROR(IF(I_SRC="Open",T_CALC[[#This Row],[Open]],IF(I_SRC="High",T_CALC[[#This Row],[High]],IF(I_SRC="low",T_CALC[[#This Row],[Low]],IF(I_SRC="Volume",T_CALC[[#This Row],[VOLUME]],T_CALC[[#This Row],[Close]])))),"")</f>
        <v>94.41</v>
      </c>
      <c r="S498" s="4" cm="1">
        <f t="array" aca="1" ref="S498" ca="1">IF(T_CALC[[#This Row],[DAY]]="","",IF(T_CALC[[#This Row],[DAY]]&gt;=I_MA_PER,
ROUND(SUMPRODUCT(OFFSET($Y$4,0,0,I_MA_PER),OFFSET(T_CALC[[#This Row],[Value]],-(I_MA_PER-1),0,I_MA_PER))/C_DEN,2),NA()))</f>
        <v>92.44</v>
      </c>
      <c r="T498" s="4" t="str">
        <f ca="1">IF(T_CALC[[#This Row],[DAY]]="","",IF(T_CALC[[#This Row],[DAY]]&gt;=I_MA_PER,IF(AND(T_CALC[[#This Row],[Value]]&gt;T_CALC[[#This Row],[WMA]],R497&lt;=S497),"Buy",IF(AND(T_CALC[[#This Row],[Value]]&lt;T_CALC[[#This Row],[WMA]],R497&gt;=S497),"Sell","")),NA()))</f>
        <v/>
      </c>
      <c r="U498" s="4">
        <f ca="1">IFERROR(IF(T_CALC[[#This Row],[Signal]]="Buy",T_CALC[[#This Row],[Value]],-10000),-10000)</f>
        <v>-10000</v>
      </c>
      <c r="V498" s="4">
        <f ca="1">IFERROR(IF(T_CALC[[#This Row],[Signal]]="Sell",T_CALC[[#This Row],[Value]],-10000),-10000)</f>
        <v>-10000</v>
      </c>
    </row>
    <row r="499" spans="3:22" x14ac:dyDescent="0.2">
      <c r="C499" vm="2490">
        <f ca="1"/>
        <v>43173</v>
      </c>
      <c r="D499" vm="2491">
        <f ca="1"/>
        <v>32131981</v>
      </c>
      <c r="E499" vm="2492">
        <f ca="1"/>
        <v>95.12</v>
      </c>
      <c r="F499" vm="2493">
        <f ca="1"/>
        <v>95.41</v>
      </c>
      <c r="G499" vm="2402">
        <f ca="1"/>
        <v>93.5</v>
      </c>
      <c r="H499" vm="2494">
        <f ca="1"/>
        <v>93.85</v>
      </c>
      <c r="K499" s="4">
        <f ca="1">IF(ROW(T_CALC[[#This Row],[DAY]])-ROW(T_CALC[[#Headers],[DAY]])&gt;C_N_TRADING_DAYS,"",ROW(T_CALC[[#This Row],[DAY]])-ROW(T_CALC[[#Headers],[DAY]]))</f>
        <v>496</v>
      </c>
      <c r="L499" s="2" cm="1" vm="2490">
        <f t="array" aca="1" ref="L499" ca="1">IFERROR(IF(T_CALC[[#This Row],[DAY]]="","",IF(AND(T_CALC[[#This Row],[DAY]]=C_N_TRADING_DAYS,$L$1&gt;C_MAX_HIST_DT),$L$1,INDEX(_xlfn.ANCHORARRAY($C$3),T_CALC[[#This Row],[DAY]]+1,1))),NA())</f>
        <v>43173</v>
      </c>
      <c r="M499" s="4" cm="1" vm="2492">
        <f t="array" aca="1" ref="M499" ca="1">IFERROR(IF(T_CALC[[#This Row],[DAY]]="","",IF(AND(T_CALC[[#This Row],[DAY]]=C_N_TRADING_DAYS,$L$1&gt;C_MAX_HIST_DT),$M$1,INDEX(_xlfn.ANCHORARRAY($C$3),T_CALC[[#This Row],[DAY]]+1,3))),NA())</f>
        <v>95.12</v>
      </c>
      <c r="N499" s="4" cm="1" vm="2493">
        <f t="array" aca="1" ref="N499" ca="1">IFERROR(IF(T_CALC[[#This Row],[DAY]]="","",IF(AND(T_CALC[[#This Row],[DAY]]=C_N_TRADING_DAYS,$L$1&gt;C_MAX_HIST_DT),$N$1,INDEX(_xlfn.ANCHORARRAY($C$3),T_CALC[[#This Row],[DAY]]+1,4))),NA())</f>
        <v>95.41</v>
      </c>
      <c r="O499" s="4" cm="1" vm="2402">
        <f t="array" aca="1" ref="O499" ca="1">IFERROR(IF(T_CALC[[#This Row],[DAY]]="","",IF(AND(T_CALC[[#This Row],[DAY]]=C_N_TRADING_DAYS,$L$1&gt;C_MAX_HIST_DT),$O$1,INDEX(_xlfn.ANCHORARRAY($C$3),T_CALC[[#This Row],[DAY]]+1,5))),NA())</f>
        <v>93.5</v>
      </c>
      <c r="P499" s="4" cm="1" vm="2494">
        <f t="array" aca="1" ref="P499" ca="1">IFERROR(IF(T_CALC[[#This Row],[DAY]]="","",IF(AND(T_CALC[[#This Row],[DAY]]=C_N_TRADING_DAYS,$L$1&gt;C_MAX_HIST_DT),$P$1,INDEX(_xlfn.ANCHORARRAY($C$3),T_CALC[[#This Row],[DAY]]+1,6))),NA())</f>
        <v>93.85</v>
      </c>
      <c r="Q499" s="4" cm="1" vm="2491">
        <f t="array" aca="1" ref="Q499" ca="1">IFERROR(IF(T_CALC[[#This Row],[DAY]]="","",IF(AND(T_CALC[[#This Row],[DAY]]=C_N_TRADING_DAYS,$L$1&gt;C_MAX_HIST_DT),$Q$1,INDEX(_xlfn.ANCHORARRAY($C$3),T_CALC[[#This Row],[DAY]]+1,2))),NA())</f>
        <v>32131981</v>
      </c>
      <c r="R499" s="4" vm="2494">
        <f ca="1">IFERROR(IF(I_SRC="Open",T_CALC[[#This Row],[Open]],IF(I_SRC="High",T_CALC[[#This Row],[High]],IF(I_SRC="low",T_CALC[[#This Row],[Low]],IF(I_SRC="Volume",T_CALC[[#This Row],[VOLUME]],T_CALC[[#This Row],[Close]])))),"")</f>
        <v>93.85</v>
      </c>
      <c r="S499" s="4" cm="1">
        <f t="array" aca="1" ref="S499" ca="1">IF(T_CALC[[#This Row],[DAY]]="","",IF(T_CALC[[#This Row],[DAY]]&gt;=I_MA_PER,
ROUND(SUMPRODUCT(OFFSET($Y$4,0,0,I_MA_PER),OFFSET(T_CALC[[#This Row],[Value]],-(I_MA_PER-1),0,I_MA_PER))/C_DEN,2),NA()))</f>
        <v>92.55</v>
      </c>
      <c r="T499" s="4" t="str">
        <f ca="1">IF(T_CALC[[#This Row],[DAY]]="","",IF(T_CALC[[#This Row],[DAY]]&gt;=I_MA_PER,IF(AND(T_CALC[[#This Row],[Value]]&gt;T_CALC[[#This Row],[WMA]],R498&lt;=S498),"Buy",IF(AND(T_CALC[[#This Row],[Value]]&lt;T_CALC[[#This Row],[WMA]],R498&gt;=S498),"Sell","")),NA()))</f>
        <v/>
      </c>
      <c r="U499" s="4">
        <f ca="1">IFERROR(IF(T_CALC[[#This Row],[Signal]]="Buy",T_CALC[[#This Row],[Value]],-10000),-10000)</f>
        <v>-10000</v>
      </c>
      <c r="V499" s="4">
        <f ca="1">IFERROR(IF(T_CALC[[#This Row],[Signal]]="Sell",T_CALC[[#This Row],[Value]],-10000),-10000)</f>
        <v>-10000</v>
      </c>
    </row>
    <row r="500" spans="3:22" x14ac:dyDescent="0.2">
      <c r="C500" vm="2495">
        <f ca="1"/>
        <v>43174</v>
      </c>
      <c r="D500" vm="2496">
        <f ca="1"/>
        <v>27610998</v>
      </c>
      <c r="E500" vm="2497">
        <f ca="1"/>
        <v>93.53</v>
      </c>
      <c r="F500" vm="2498">
        <f ca="1"/>
        <v>94.58</v>
      </c>
      <c r="G500" vm="2499">
        <f ca="1"/>
        <v>92.83</v>
      </c>
      <c r="H500" vm="2500">
        <f ca="1"/>
        <v>94.18</v>
      </c>
      <c r="K500" s="4">
        <f ca="1">IF(ROW(T_CALC[[#This Row],[DAY]])-ROW(T_CALC[[#Headers],[DAY]])&gt;C_N_TRADING_DAYS,"",ROW(T_CALC[[#This Row],[DAY]])-ROW(T_CALC[[#Headers],[DAY]]))</f>
        <v>497</v>
      </c>
      <c r="L500" s="2" cm="1" vm="2495">
        <f t="array" aca="1" ref="L500" ca="1">IFERROR(IF(T_CALC[[#This Row],[DAY]]="","",IF(AND(T_CALC[[#This Row],[DAY]]=C_N_TRADING_DAYS,$L$1&gt;C_MAX_HIST_DT),$L$1,INDEX(_xlfn.ANCHORARRAY($C$3),T_CALC[[#This Row],[DAY]]+1,1))),NA())</f>
        <v>43174</v>
      </c>
      <c r="M500" s="4" cm="1" vm="2497">
        <f t="array" aca="1" ref="M500" ca="1">IFERROR(IF(T_CALC[[#This Row],[DAY]]="","",IF(AND(T_CALC[[#This Row],[DAY]]=C_N_TRADING_DAYS,$L$1&gt;C_MAX_HIST_DT),$M$1,INDEX(_xlfn.ANCHORARRAY($C$3),T_CALC[[#This Row],[DAY]]+1,3))),NA())</f>
        <v>93.53</v>
      </c>
      <c r="N500" s="4" cm="1" vm="2498">
        <f t="array" aca="1" ref="N500" ca="1">IFERROR(IF(T_CALC[[#This Row],[DAY]]="","",IF(AND(T_CALC[[#This Row],[DAY]]=C_N_TRADING_DAYS,$L$1&gt;C_MAX_HIST_DT),$N$1,INDEX(_xlfn.ANCHORARRAY($C$3),T_CALC[[#This Row],[DAY]]+1,4))),NA())</f>
        <v>94.58</v>
      </c>
      <c r="O500" s="4" cm="1" vm="2499">
        <f t="array" aca="1" ref="O500" ca="1">IFERROR(IF(T_CALC[[#This Row],[DAY]]="","",IF(AND(T_CALC[[#This Row],[DAY]]=C_N_TRADING_DAYS,$L$1&gt;C_MAX_HIST_DT),$O$1,INDEX(_xlfn.ANCHORARRAY($C$3),T_CALC[[#This Row],[DAY]]+1,5))),NA())</f>
        <v>92.83</v>
      </c>
      <c r="P500" s="4" cm="1" vm="2500">
        <f t="array" aca="1" ref="P500" ca="1">IFERROR(IF(T_CALC[[#This Row],[DAY]]="","",IF(AND(T_CALC[[#This Row],[DAY]]=C_N_TRADING_DAYS,$L$1&gt;C_MAX_HIST_DT),$P$1,INDEX(_xlfn.ANCHORARRAY($C$3),T_CALC[[#This Row],[DAY]]+1,6))),NA())</f>
        <v>94.18</v>
      </c>
      <c r="Q500" s="4" cm="1" vm="2496">
        <f t="array" aca="1" ref="Q500" ca="1">IFERROR(IF(T_CALC[[#This Row],[DAY]]="","",IF(AND(T_CALC[[#This Row],[DAY]]=C_N_TRADING_DAYS,$L$1&gt;C_MAX_HIST_DT),$Q$1,INDEX(_xlfn.ANCHORARRAY($C$3),T_CALC[[#This Row],[DAY]]+1,2))),NA())</f>
        <v>27610998</v>
      </c>
      <c r="R500" s="4" vm="2500">
        <f ca="1">IFERROR(IF(I_SRC="Open",T_CALC[[#This Row],[Open]],IF(I_SRC="High",T_CALC[[#This Row],[High]],IF(I_SRC="low",T_CALC[[#This Row],[Low]],IF(I_SRC="Volume",T_CALC[[#This Row],[VOLUME]],T_CALC[[#This Row],[Close]])))),"")</f>
        <v>94.18</v>
      </c>
      <c r="S500" s="4" cm="1">
        <f t="array" aca="1" ref="S500" ca="1">IF(T_CALC[[#This Row],[DAY]]="","",IF(T_CALC[[#This Row],[DAY]]&gt;=I_MA_PER,
ROUND(SUMPRODUCT(OFFSET($Y$4,0,0,I_MA_PER),OFFSET(T_CALC[[#This Row],[Value]],-(I_MA_PER-1),0,I_MA_PER))/C_DEN,2),NA()))</f>
        <v>92.66</v>
      </c>
      <c r="T500" s="4" t="str">
        <f ca="1">IF(T_CALC[[#This Row],[DAY]]="","",IF(T_CALC[[#This Row],[DAY]]&gt;=I_MA_PER,IF(AND(T_CALC[[#This Row],[Value]]&gt;T_CALC[[#This Row],[WMA]],R499&lt;=S499),"Buy",IF(AND(T_CALC[[#This Row],[Value]]&lt;T_CALC[[#This Row],[WMA]],R499&gt;=S499),"Sell","")),NA()))</f>
        <v/>
      </c>
      <c r="U500" s="4">
        <f ca="1">IFERROR(IF(T_CALC[[#This Row],[Signal]]="Buy",T_CALC[[#This Row],[Value]],-10000),-10000)</f>
        <v>-10000</v>
      </c>
      <c r="V500" s="4">
        <f ca="1">IFERROR(IF(T_CALC[[#This Row],[Signal]]="Sell",T_CALC[[#This Row],[Value]],-10000),-10000)</f>
        <v>-10000</v>
      </c>
    </row>
    <row r="501" spans="3:22" x14ac:dyDescent="0.2">
      <c r="C501" vm="2501">
        <f ca="1"/>
        <v>43175</v>
      </c>
      <c r="D501" vm="2502">
        <f ca="1"/>
        <v>49081279</v>
      </c>
      <c r="E501" vm="2503">
        <f ca="1"/>
        <v>94.68</v>
      </c>
      <c r="F501" vm="2504">
        <f ca="1"/>
        <v>95.38</v>
      </c>
      <c r="G501" vm="2328">
        <f ca="1"/>
        <v>93.92</v>
      </c>
      <c r="H501" vm="2505">
        <f ca="1"/>
        <v>94.6</v>
      </c>
      <c r="K501" s="4">
        <f ca="1">IF(ROW(T_CALC[[#This Row],[DAY]])-ROW(T_CALC[[#Headers],[DAY]])&gt;C_N_TRADING_DAYS,"",ROW(T_CALC[[#This Row],[DAY]])-ROW(T_CALC[[#Headers],[DAY]]))</f>
        <v>498</v>
      </c>
      <c r="L501" s="2" cm="1" vm="2501">
        <f t="array" aca="1" ref="L501" ca="1">IFERROR(IF(T_CALC[[#This Row],[DAY]]="","",IF(AND(T_CALC[[#This Row],[DAY]]=C_N_TRADING_DAYS,$L$1&gt;C_MAX_HIST_DT),$L$1,INDEX(_xlfn.ANCHORARRAY($C$3),T_CALC[[#This Row],[DAY]]+1,1))),NA())</f>
        <v>43175</v>
      </c>
      <c r="M501" s="4" cm="1" vm="2503">
        <f t="array" aca="1" ref="M501" ca="1">IFERROR(IF(T_CALC[[#This Row],[DAY]]="","",IF(AND(T_CALC[[#This Row],[DAY]]=C_N_TRADING_DAYS,$L$1&gt;C_MAX_HIST_DT),$M$1,INDEX(_xlfn.ANCHORARRAY($C$3),T_CALC[[#This Row],[DAY]]+1,3))),NA())</f>
        <v>94.68</v>
      </c>
      <c r="N501" s="4" cm="1" vm="2504">
        <f t="array" aca="1" ref="N501" ca="1">IFERROR(IF(T_CALC[[#This Row],[DAY]]="","",IF(AND(T_CALC[[#This Row],[DAY]]=C_N_TRADING_DAYS,$L$1&gt;C_MAX_HIST_DT),$N$1,INDEX(_xlfn.ANCHORARRAY($C$3),T_CALC[[#This Row],[DAY]]+1,4))),NA())</f>
        <v>95.38</v>
      </c>
      <c r="O501" s="4" cm="1" vm="2328">
        <f t="array" aca="1" ref="O501" ca="1">IFERROR(IF(T_CALC[[#This Row],[DAY]]="","",IF(AND(T_CALC[[#This Row],[DAY]]=C_N_TRADING_DAYS,$L$1&gt;C_MAX_HIST_DT),$O$1,INDEX(_xlfn.ANCHORARRAY($C$3),T_CALC[[#This Row],[DAY]]+1,5))),NA())</f>
        <v>93.92</v>
      </c>
      <c r="P501" s="4" cm="1" vm="2505">
        <f t="array" aca="1" ref="P501" ca="1">IFERROR(IF(T_CALC[[#This Row],[DAY]]="","",IF(AND(T_CALC[[#This Row],[DAY]]=C_N_TRADING_DAYS,$L$1&gt;C_MAX_HIST_DT),$P$1,INDEX(_xlfn.ANCHORARRAY($C$3),T_CALC[[#This Row],[DAY]]+1,6))),NA())</f>
        <v>94.6</v>
      </c>
      <c r="Q501" s="4" cm="1" vm="2502">
        <f t="array" aca="1" ref="Q501" ca="1">IFERROR(IF(T_CALC[[#This Row],[DAY]]="","",IF(AND(T_CALC[[#This Row],[DAY]]=C_N_TRADING_DAYS,$L$1&gt;C_MAX_HIST_DT),$Q$1,INDEX(_xlfn.ANCHORARRAY($C$3),T_CALC[[#This Row],[DAY]]+1,2))),NA())</f>
        <v>49081279</v>
      </c>
      <c r="R501" s="4" vm="2505">
        <f ca="1">IFERROR(IF(I_SRC="Open",T_CALC[[#This Row],[Open]],IF(I_SRC="High",T_CALC[[#This Row],[High]],IF(I_SRC="low",T_CALC[[#This Row],[Low]],IF(I_SRC="Volume",T_CALC[[#This Row],[VOLUME]],T_CALC[[#This Row],[Close]])))),"")</f>
        <v>94.6</v>
      </c>
      <c r="S501" s="4" cm="1">
        <f t="array" aca="1" ref="S501" ca="1">IF(T_CALC[[#This Row],[DAY]]="","",IF(T_CALC[[#This Row],[DAY]]&gt;=I_MA_PER,
ROUND(SUMPRODUCT(OFFSET($Y$4,0,0,I_MA_PER),OFFSET(T_CALC[[#This Row],[Value]],-(I_MA_PER-1),0,I_MA_PER))/C_DEN,2),NA()))</f>
        <v>92.77</v>
      </c>
      <c r="T501" s="4" t="str">
        <f ca="1">IF(T_CALC[[#This Row],[DAY]]="","",IF(T_CALC[[#This Row],[DAY]]&gt;=I_MA_PER,IF(AND(T_CALC[[#This Row],[Value]]&gt;T_CALC[[#This Row],[WMA]],R500&lt;=S500),"Buy",IF(AND(T_CALC[[#This Row],[Value]]&lt;T_CALC[[#This Row],[WMA]],R500&gt;=S500),"Sell","")),NA()))</f>
        <v/>
      </c>
      <c r="U501" s="4">
        <f ca="1">IFERROR(IF(T_CALC[[#This Row],[Signal]]="Buy",T_CALC[[#This Row],[Value]],-10000),-10000)</f>
        <v>-10000</v>
      </c>
      <c r="V501" s="4">
        <f ca="1">IFERROR(IF(T_CALC[[#This Row],[Signal]]="Sell",T_CALC[[#This Row],[Value]],-10000),-10000)</f>
        <v>-10000</v>
      </c>
    </row>
    <row r="502" spans="3:22" x14ac:dyDescent="0.2">
      <c r="C502" vm="2506">
        <f ca="1"/>
        <v>43178</v>
      </c>
      <c r="D502" vm="2507">
        <f ca="1"/>
        <v>33344085</v>
      </c>
      <c r="E502" vm="2508">
        <f ca="1"/>
        <v>93.74</v>
      </c>
      <c r="F502" vm="2509">
        <f ca="1"/>
        <v>93.9</v>
      </c>
      <c r="G502" vm="2510">
        <f ca="1"/>
        <v>92.11</v>
      </c>
      <c r="H502" vm="2511">
        <f ca="1"/>
        <v>92.89</v>
      </c>
      <c r="K502" s="4">
        <f ca="1">IF(ROW(T_CALC[[#This Row],[DAY]])-ROW(T_CALC[[#Headers],[DAY]])&gt;C_N_TRADING_DAYS,"",ROW(T_CALC[[#This Row],[DAY]])-ROW(T_CALC[[#Headers],[DAY]]))</f>
        <v>499</v>
      </c>
      <c r="L502" s="2" cm="1" vm="2506">
        <f t="array" aca="1" ref="L502" ca="1">IFERROR(IF(T_CALC[[#This Row],[DAY]]="","",IF(AND(T_CALC[[#This Row],[DAY]]=C_N_TRADING_DAYS,$L$1&gt;C_MAX_HIST_DT),$L$1,INDEX(_xlfn.ANCHORARRAY($C$3),T_CALC[[#This Row],[DAY]]+1,1))),NA())</f>
        <v>43178</v>
      </c>
      <c r="M502" s="4" cm="1" vm="2508">
        <f t="array" aca="1" ref="M502" ca="1">IFERROR(IF(T_CALC[[#This Row],[DAY]]="","",IF(AND(T_CALC[[#This Row],[DAY]]=C_N_TRADING_DAYS,$L$1&gt;C_MAX_HIST_DT),$M$1,INDEX(_xlfn.ANCHORARRAY($C$3),T_CALC[[#This Row],[DAY]]+1,3))),NA())</f>
        <v>93.74</v>
      </c>
      <c r="N502" s="4" cm="1" vm="2509">
        <f t="array" aca="1" ref="N502" ca="1">IFERROR(IF(T_CALC[[#This Row],[DAY]]="","",IF(AND(T_CALC[[#This Row],[DAY]]=C_N_TRADING_DAYS,$L$1&gt;C_MAX_HIST_DT),$N$1,INDEX(_xlfn.ANCHORARRAY($C$3),T_CALC[[#This Row],[DAY]]+1,4))),NA())</f>
        <v>93.9</v>
      </c>
      <c r="O502" s="4" cm="1" vm="2510">
        <f t="array" aca="1" ref="O502" ca="1">IFERROR(IF(T_CALC[[#This Row],[DAY]]="","",IF(AND(T_CALC[[#This Row],[DAY]]=C_N_TRADING_DAYS,$L$1&gt;C_MAX_HIST_DT),$O$1,INDEX(_xlfn.ANCHORARRAY($C$3),T_CALC[[#This Row],[DAY]]+1,5))),NA())</f>
        <v>92.11</v>
      </c>
      <c r="P502" s="4" cm="1" vm="2511">
        <f t="array" aca="1" ref="P502" ca="1">IFERROR(IF(T_CALC[[#This Row],[DAY]]="","",IF(AND(T_CALC[[#This Row],[DAY]]=C_N_TRADING_DAYS,$L$1&gt;C_MAX_HIST_DT),$P$1,INDEX(_xlfn.ANCHORARRAY($C$3),T_CALC[[#This Row],[DAY]]+1,6))),NA())</f>
        <v>92.89</v>
      </c>
      <c r="Q502" s="4" cm="1" vm="2507">
        <f t="array" aca="1" ref="Q502" ca="1">IFERROR(IF(T_CALC[[#This Row],[DAY]]="","",IF(AND(T_CALC[[#This Row],[DAY]]=C_N_TRADING_DAYS,$L$1&gt;C_MAX_HIST_DT),$Q$1,INDEX(_xlfn.ANCHORARRAY($C$3),T_CALC[[#This Row],[DAY]]+1,2))),NA())</f>
        <v>33344085</v>
      </c>
      <c r="R502" s="4" vm="2511">
        <f ca="1">IFERROR(IF(I_SRC="Open",T_CALC[[#This Row],[Open]],IF(I_SRC="High",T_CALC[[#This Row],[High]],IF(I_SRC="low",T_CALC[[#This Row],[Low]],IF(I_SRC="Volume",T_CALC[[#This Row],[VOLUME]],T_CALC[[#This Row],[Close]])))),"")</f>
        <v>92.89</v>
      </c>
      <c r="S502" s="4" cm="1">
        <f t="array" aca="1" ref="S502" ca="1">IF(T_CALC[[#This Row],[DAY]]="","",IF(T_CALC[[#This Row],[DAY]]&gt;=I_MA_PER,
ROUND(SUMPRODUCT(OFFSET($Y$4,0,0,I_MA_PER),OFFSET(T_CALC[[#This Row],[Value]],-(I_MA_PER-1),0,I_MA_PER))/C_DEN,2),NA()))</f>
        <v>92.82</v>
      </c>
      <c r="T502" s="4" t="str">
        <f ca="1">IF(T_CALC[[#This Row],[DAY]]="","",IF(T_CALC[[#This Row],[DAY]]&gt;=I_MA_PER,IF(AND(T_CALC[[#This Row],[Value]]&gt;T_CALC[[#This Row],[WMA]],R501&lt;=S501),"Buy",IF(AND(T_CALC[[#This Row],[Value]]&lt;T_CALC[[#This Row],[WMA]],R501&gt;=S501),"Sell","")),NA()))</f>
        <v/>
      </c>
      <c r="U502" s="4">
        <f ca="1">IFERROR(IF(T_CALC[[#This Row],[Signal]]="Buy",T_CALC[[#This Row],[Value]],-10000),-10000)</f>
        <v>-10000</v>
      </c>
      <c r="V502" s="4">
        <f ca="1">IFERROR(IF(T_CALC[[#This Row],[Signal]]="Sell",T_CALC[[#This Row],[Value]],-10000),-10000)</f>
        <v>-10000</v>
      </c>
    </row>
    <row r="503" spans="3:22" x14ac:dyDescent="0.2">
      <c r="C503" vm="2512">
        <f ca="1"/>
        <v>43179</v>
      </c>
      <c r="D503" vm="2513">
        <f ca="1"/>
        <v>23075240</v>
      </c>
      <c r="E503" vm="2451">
        <f ca="1"/>
        <v>93.05</v>
      </c>
      <c r="F503" vm="2440">
        <f ca="1"/>
        <v>93.77</v>
      </c>
      <c r="G503" vm="2514">
        <f ca="1"/>
        <v>93</v>
      </c>
      <c r="H503" vm="2515">
        <f ca="1"/>
        <v>93.13</v>
      </c>
      <c r="K503" s="4">
        <f ca="1">IF(ROW(T_CALC[[#This Row],[DAY]])-ROW(T_CALC[[#Headers],[DAY]])&gt;C_N_TRADING_DAYS,"",ROW(T_CALC[[#This Row],[DAY]])-ROW(T_CALC[[#Headers],[DAY]]))</f>
        <v>500</v>
      </c>
      <c r="L503" s="2" cm="1" vm="2512">
        <f t="array" aca="1" ref="L503" ca="1">IFERROR(IF(T_CALC[[#This Row],[DAY]]="","",IF(AND(T_CALC[[#This Row],[DAY]]=C_N_TRADING_DAYS,$L$1&gt;C_MAX_HIST_DT),$L$1,INDEX(_xlfn.ANCHORARRAY($C$3),T_CALC[[#This Row],[DAY]]+1,1))),NA())</f>
        <v>43179</v>
      </c>
      <c r="M503" s="4" cm="1" vm="2451">
        <f t="array" aca="1" ref="M503" ca="1">IFERROR(IF(T_CALC[[#This Row],[DAY]]="","",IF(AND(T_CALC[[#This Row],[DAY]]=C_N_TRADING_DAYS,$L$1&gt;C_MAX_HIST_DT),$M$1,INDEX(_xlfn.ANCHORARRAY($C$3),T_CALC[[#This Row],[DAY]]+1,3))),NA())</f>
        <v>93.05</v>
      </c>
      <c r="N503" s="4" cm="1" vm="2440">
        <f t="array" aca="1" ref="N503" ca="1">IFERROR(IF(T_CALC[[#This Row],[DAY]]="","",IF(AND(T_CALC[[#This Row],[DAY]]=C_N_TRADING_DAYS,$L$1&gt;C_MAX_HIST_DT),$N$1,INDEX(_xlfn.ANCHORARRAY($C$3),T_CALC[[#This Row],[DAY]]+1,4))),NA())</f>
        <v>93.77</v>
      </c>
      <c r="O503" s="4" cm="1" vm="2514">
        <f t="array" aca="1" ref="O503" ca="1">IFERROR(IF(T_CALC[[#This Row],[DAY]]="","",IF(AND(T_CALC[[#This Row],[DAY]]=C_N_TRADING_DAYS,$L$1&gt;C_MAX_HIST_DT),$O$1,INDEX(_xlfn.ANCHORARRAY($C$3),T_CALC[[#This Row],[DAY]]+1,5))),NA())</f>
        <v>93</v>
      </c>
      <c r="P503" s="4" cm="1" vm="2515">
        <f t="array" aca="1" ref="P503" ca="1">IFERROR(IF(T_CALC[[#This Row],[DAY]]="","",IF(AND(T_CALC[[#This Row],[DAY]]=C_N_TRADING_DAYS,$L$1&gt;C_MAX_HIST_DT),$P$1,INDEX(_xlfn.ANCHORARRAY($C$3),T_CALC[[#This Row],[DAY]]+1,6))),NA())</f>
        <v>93.13</v>
      </c>
      <c r="Q503" s="4" cm="1" vm="2513">
        <f t="array" aca="1" ref="Q503" ca="1">IFERROR(IF(T_CALC[[#This Row],[DAY]]="","",IF(AND(T_CALC[[#This Row],[DAY]]=C_N_TRADING_DAYS,$L$1&gt;C_MAX_HIST_DT),$Q$1,INDEX(_xlfn.ANCHORARRAY($C$3),T_CALC[[#This Row],[DAY]]+1,2))),NA())</f>
        <v>23075240</v>
      </c>
      <c r="R503" s="4" vm="2515">
        <f ca="1">IFERROR(IF(I_SRC="Open",T_CALC[[#This Row],[Open]],IF(I_SRC="High",T_CALC[[#This Row],[High]],IF(I_SRC="low",T_CALC[[#This Row],[Low]],IF(I_SRC="Volume",T_CALC[[#This Row],[VOLUME]],T_CALC[[#This Row],[Close]])))),"")</f>
        <v>93.13</v>
      </c>
      <c r="S503" s="4" cm="1">
        <f t="array" aca="1" ref="S503" ca="1">IF(T_CALC[[#This Row],[DAY]]="","",IF(T_CALC[[#This Row],[DAY]]&gt;=I_MA_PER,
ROUND(SUMPRODUCT(OFFSET($Y$4,0,0,I_MA_PER),OFFSET(T_CALC[[#This Row],[Value]],-(I_MA_PER-1),0,I_MA_PER))/C_DEN,2),NA()))</f>
        <v>92.87</v>
      </c>
      <c r="T503" s="4" t="str">
        <f ca="1">IF(T_CALC[[#This Row],[DAY]]="","",IF(T_CALC[[#This Row],[DAY]]&gt;=I_MA_PER,IF(AND(T_CALC[[#This Row],[Value]]&gt;T_CALC[[#This Row],[WMA]],R502&lt;=S502),"Buy",IF(AND(T_CALC[[#This Row],[Value]]&lt;T_CALC[[#This Row],[WMA]],R502&gt;=S502),"Sell","")),NA()))</f>
        <v/>
      </c>
      <c r="U503" s="4">
        <f ca="1">IFERROR(IF(T_CALC[[#This Row],[Signal]]="Buy",T_CALC[[#This Row],[Value]],-10000),-10000)</f>
        <v>-10000</v>
      </c>
      <c r="V503" s="4">
        <f ca="1">IFERROR(IF(T_CALC[[#This Row],[Signal]]="Sell",T_CALC[[#This Row],[Value]],-10000),-10000)</f>
        <v>-10000</v>
      </c>
    </row>
    <row r="504" spans="3:22" x14ac:dyDescent="0.2">
      <c r="C504" vm="2516">
        <f ca="1"/>
        <v>43180</v>
      </c>
      <c r="D504" vm="2517">
        <f ca="1"/>
        <v>24457082</v>
      </c>
      <c r="E504" vm="2518">
        <f ca="1"/>
        <v>92.93</v>
      </c>
      <c r="F504" vm="2519">
        <f ca="1"/>
        <v>94.05</v>
      </c>
      <c r="G504" vm="2520">
        <f ca="1"/>
        <v>92.21</v>
      </c>
      <c r="H504" vm="2521">
        <f ca="1"/>
        <v>92.48</v>
      </c>
      <c r="K504" s="4">
        <f ca="1">IF(ROW(T_CALC[[#This Row],[DAY]])-ROW(T_CALC[[#Headers],[DAY]])&gt;C_N_TRADING_DAYS,"",ROW(T_CALC[[#This Row],[DAY]])-ROW(T_CALC[[#Headers],[DAY]]))</f>
        <v>501</v>
      </c>
      <c r="L504" s="2" cm="1" vm="2516">
        <f t="array" aca="1" ref="L504" ca="1">IFERROR(IF(T_CALC[[#This Row],[DAY]]="","",IF(AND(T_CALC[[#This Row],[DAY]]=C_N_TRADING_DAYS,$L$1&gt;C_MAX_HIST_DT),$L$1,INDEX(_xlfn.ANCHORARRAY($C$3),T_CALC[[#This Row],[DAY]]+1,1))),NA())</f>
        <v>43180</v>
      </c>
      <c r="M504" s="4" cm="1" vm="2518">
        <f t="array" aca="1" ref="M504" ca="1">IFERROR(IF(T_CALC[[#This Row],[DAY]]="","",IF(AND(T_CALC[[#This Row],[DAY]]=C_N_TRADING_DAYS,$L$1&gt;C_MAX_HIST_DT),$M$1,INDEX(_xlfn.ANCHORARRAY($C$3),T_CALC[[#This Row],[DAY]]+1,3))),NA())</f>
        <v>92.93</v>
      </c>
      <c r="N504" s="4" cm="1" vm="2519">
        <f t="array" aca="1" ref="N504" ca="1">IFERROR(IF(T_CALC[[#This Row],[DAY]]="","",IF(AND(T_CALC[[#This Row],[DAY]]=C_N_TRADING_DAYS,$L$1&gt;C_MAX_HIST_DT),$N$1,INDEX(_xlfn.ANCHORARRAY($C$3),T_CALC[[#This Row],[DAY]]+1,4))),NA())</f>
        <v>94.05</v>
      </c>
      <c r="O504" s="4" cm="1" vm="2520">
        <f t="array" aca="1" ref="O504" ca="1">IFERROR(IF(T_CALC[[#This Row],[DAY]]="","",IF(AND(T_CALC[[#This Row],[DAY]]=C_N_TRADING_DAYS,$L$1&gt;C_MAX_HIST_DT),$O$1,INDEX(_xlfn.ANCHORARRAY($C$3),T_CALC[[#This Row],[DAY]]+1,5))),NA())</f>
        <v>92.21</v>
      </c>
      <c r="P504" s="4" cm="1" vm="2521">
        <f t="array" aca="1" ref="P504" ca="1">IFERROR(IF(T_CALC[[#This Row],[DAY]]="","",IF(AND(T_CALC[[#This Row],[DAY]]=C_N_TRADING_DAYS,$L$1&gt;C_MAX_HIST_DT),$P$1,INDEX(_xlfn.ANCHORARRAY($C$3),T_CALC[[#This Row],[DAY]]+1,6))),NA())</f>
        <v>92.48</v>
      </c>
      <c r="Q504" s="4" cm="1" vm="2517">
        <f t="array" aca="1" ref="Q504" ca="1">IFERROR(IF(T_CALC[[#This Row],[DAY]]="","",IF(AND(T_CALC[[#This Row],[DAY]]=C_N_TRADING_DAYS,$L$1&gt;C_MAX_HIST_DT),$Q$1,INDEX(_xlfn.ANCHORARRAY($C$3),T_CALC[[#This Row],[DAY]]+1,2))),NA())</f>
        <v>24457082</v>
      </c>
      <c r="R504" s="4" vm="2521">
        <f ca="1">IFERROR(IF(I_SRC="Open",T_CALC[[#This Row],[Open]],IF(I_SRC="High",T_CALC[[#This Row],[High]],IF(I_SRC="low",T_CALC[[#This Row],[Low]],IF(I_SRC="Volume",T_CALC[[#This Row],[VOLUME]],T_CALC[[#This Row],[Close]])))),"")</f>
        <v>92.48</v>
      </c>
      <c r="S504" s="4" cm="1">
        <f t="array" aca="1" ref="S504" ca="1">IF(T_CALC[[#This Row],[DAY]]="","",IF(T_CALC[[#This Row],[DAY]]&gt;=I_MA_PER,
ROUND(SUMPRODUCT(OFFSET($Y$4,0,0,I_MA_PER),OFFSET(T_CALC[[#This Row],[Value]],-(I_MA_PER-1),0,I_MA_PER))/C_DEN,2),NA()))</f>
        <v>92.89</v>
      </c>
      <c r="T504" s="4" t="str">
        <f ca="1">IF(T_CALC[[#This Row],[DAY]]="","",IF(T_CALC[[#This Row],[DAY]]&gt;=I_MA_PER,IF(AND(T_CALC[[#This Row],[Value]]&gt;T_CALC[[#This Row],[WMA]],R503&lt;=S503),"Buy",IF(AND(T_CALC[[#This Row],[Value]]&lt;T_CALC[[#This Row],[WMA]],R503&gt;=S503),"Sell","")),NA()))</f>
        <v>Sell</v>
      </c>
      <c r="U504" s="4">
        <f ca="1">IFERROR(IF(T_CALC[[#This Row],[Signal]]="Buy",T_CALC[[#This Row],[Value]],-10000),-10000)</f>
        <v>-10000</v>
      </c>
      <c r="V504" s="4" vm="2521">
        <f ca="1">IFERROR(IF(T_CALC[[#This Row],[Signal]]="Sell",T_CALC[[#This Row],[Value]],-10000),-10000)</f>
        <v>92.48</v>
      </c>
    </row>
    <row r="505" spans="3:22" x14ac:dyDescent="0.2">
      <c r="C505" vm="2522">
        <f ca="1"/>
        <v>43181</v>
      </c>
      <c r="D505" vm="2523">
        <f ca="1"/>
        <v>38604715</v>
      </c>
      <c r="E505" vm="2524">
        <f ca="1"/>
        <v>91.265000000000001</v>
      </c>
      <c r="F505" vm="2525">
        <f ca="1"/>
        <v>91.75</v>
      </c>
      <c r="G505" vm="2291">
        <f ca="1"/>
        <v>89.66</v>
      </c>
      <c r="H505" vm="2526">
        <f ca="1"/>
        <v>89.79</v>
      </c>
      <c r="K505" s="4">
        <f ca="1">IF(ROW(T_CALC[[#This Row],[DAY]])-ROW(T_CALC[[#Headers],[DAY]])&gt;C_N_TRADING_DAYS,"",ROW(T_CALC[[#This Row],[DAY]])-ROW(T_CALC[[#Headers],[DAY]]))</f>
        <v>502</v>
      </c>
      <c r="L505" s="2" cm="1" vm="2522">
        <f t="array" aca="1" ref="L505" ca="1">IFERROR(IF(T_CALC[[#This Row],[DAY]]="","",IF(AND(T_CALC[[#This Row],[DAY]]=C_N_TRADING_DAYS,$L$1&gt;C_MAX_HIST_DT),$L$1,INDEX(_xlfn.ANCHORARRAY($C$3),T_CALC[[#This Row],[DAY]]+1,1))),NA())</f>
        <v>43181</v>
      </c>
      <c r="M505" s="4" cm="1" vm="2524">
        <f t="array" aca="1" ref="M505" ca="1">IFERROR(IF(T_CALC[[#This Row],[DAY]]="","",IF(AND(T_CALC[[#This Row],[DAY]]=C_N_TRADING_DAYS,$L$1&gt;C_MAX_HIST_DT),$M$1,INDEX(_xlfn.ANCHORARRAY($C$3),T_CALC[[#This Row],[DAY]]+1,3))),NA())</f>
        <v>91.265000000000001</v>
      </c>
      <c r="N505" s="4" cm="1" vm="2525">
        <f t="array" aca="1" ref="N505" ca="1">IFERROR(IF(T_CALC[[#This Row],[DAY]]="","",IF(AND(T_CALC[[#This Row],[DAY]]=C_N_TRADING_DAYS,$L$1&gt;C_MAX_HIST_DT),$N$1,INDEX(_xlfn.ANCHORARRAY($C$3),T_CALC[[#This Row],[DAY]]+1,4))),NA())</f>
        <v>91.75</v>
      </c>
      <c r="O505" s="4" cm="1" vm="2291">
        <f t="array" aca="1" ref="O505" ca="1">IFERROR(IF(T_CALC[[#This Row],[DAY]]="","",IF(AND(T_CALC[[#This Row],[DAY]]=C_N_TRADING_DAYS,$L$1&gt;C_MAX_HIST_DT),$O$1,INDEX(_xlfn.ANCHORARRAY($C$3),T_CALC[[#This Row],[DAY]]+1,5))),NA())</f>
        <v>89.66</v>
      </c>
      <c r="P505" s="4" cm="1" vm="2526">
        <f t="array" aca="1" ref="P505" ca="1">IFERROR(IF(T_CALC[[#This Row],[DAY]]="","",IF(AND(T_CALC[[#This Row],[DAY]]=C_N_TRADING_DAYS,$L$1&gt;C_MAX_HIST_DT),$P$1,INDEX(_xlfn.ANCHORARRAY($C$3),T_CALC[[#This Row],[DAY]]+1,6))),NA())</f>
        <v>89.79</v>
      </c>
      <c r="Q505" s="4" cm="1" vm="2523">
        <f t="array" aca="1" ref="Q505" ca="1">IFERROR(IF(T_CALC[[#This Row],[DAY]]="","",IF(AND(T_CALC[[#This Row],[DAY]]=C_N_TRADING_DAYS,$L$1&gt;C_MAX_HIST_DT),$Q$1,INDEX(_xlfn.ANCHORARRAY($C$3),T_CALC[[#This Row],[DAY]]+1,2))),NA())</f>
        <v>38604715</v>
      </c>
      <c r="R505" s="4" vm="2526">
        <f ca="1">IFERROR(IF(I_SRC="Open",T_CALC[[#This Row],[Open]],IF(I_SRC="High",T_CALC[[#This Row],[High]],IF(I_SRC="low",T_CALC[[#This Row],[Low]],IF(I_SRC="Volume",T_CALC[[#This Row],[VOLUME]],T_CALC[[#This Row],[Close]])))),"")</f>
        <v>89.79</v>
      </c>
      <c r="S505" s="4" cm="1">
        <f t="array" aca="1" ref="S505" ca="1">IF(T_CALC[[#This Row],[DAY]]="","",IF(T_CALC[[#This Row],[DAY]]&gt;=I_MA_PER,
ROUND(SUMPRODUCT(OFFSET($Y$4,0,0,I_MA_PER),OFFSET(T_CALC[[#This Row],[Value]],-(I_MA_PER-1),0,I_MA_PER))/C_DEN,2),NA()))</f>
        <v>92.8</v>
      </c>
      <c r="T505" s="4" t="str">
        <f ca="1">IF(T_CALC[[#This Row],[DAY]]="","",IF(T_CALC[[#This Row],[DAY]]&gt;=I_MA_PER,IF(AND(T_CALC[[#This Row],[Value]]&gt;T_CALC[[#This Row],[WMA]],R504&lt;=S504),"Buy",IF(AND(T_CALC[[#This Row],[Value]]&lt;T_CALC[[#This Row],[WMA]],R504&gt;=S504),"Sell","")),NA()))</f>
        <v/>
      </c>
      <c r="U505" s="4">
        <f ca="1">IFERROR(IF(T_CALC[[#This Row],[Signal]]="Buy",T_CALC[[#This Row],[Value]],-10000),-10000)</f>
        <v>-10000</v>
      </c>
      <c r="V505" s="4">
        <f ca="1">IFERROR(IF(T_CALC[[#This Row],[Signal]]="Sell",T_CALC[[#This Row],[Value]],-10000),-10000)</f>
        <v>-10000</v>
      </c>
    </row>
    <row r="506" spans="3:22" x14ac:dyDescent="0.2">
      <c r="C506" vm="2527">
        <f ca="1"/>
        <v>43182</v>
      </c>
      <c r="D506" vm="2528">
        <f ca="1"/>
        <v>44068949</v>
      </c>
      <c r="E506" vm="2529">
        <f ca="1"/>
        <v>89.5</v>
      </c>
      <c r="F506" vm="2530">
        <f ca="1"/>
        <v>90.46</v>
      </c>
      <c r="G506" vm="2531">
        <f ca="1"/>
        <v>87.08</v>
      </c>
      <c r="H506" vm="2532">
        <f ca="1"/>
        <v>87.18</v>
      </c>
      <c r="K506" s="4">
        <f ca="1">IF(ROW(T_CALC[[#This Row],[DAY]])-ROW(T_CALC[[#Headers],[DAY]])&gt;C_N_TRADING_DAYS,"",ROW(T_CALC[[#This Row],[DAY]])-ROW(T_CALC[[#Headers],[DAY]]))</f>
        <v>503</v>
      </c>
      <c r="L506" s="2" cm="1" vm="2527">
        <f t="array" aca="1" ref="L506" ca="1">IFERROR(IF(T_CALC[[#This Row],[DAY]]="","",IF(AND(T_CALC[[#This Row],[DAY]]=C_N_TRADING_DAYS,$L$1&gt;C_MAX_HIST_DT),$L$1,INDEX(_xlfn.ANCHORARRAY($C$3),T_CALC[[#This Row],[DAY]]+1,1))),NA())</f>
        <v>43182</v>
      </c>
      <c r="M506" s="4" cm="1" vm="2529">
        <f t="array" aca="1" ref="M506" ca="1">IFERROR(IF(T_CALC[[#This Row],[DAY]]="","",IF(AND(T_CALC[[#This Row],[DAY]]=C_N_TRADING_DAYS,$L$1&gt;C_MAX_HIST_DT),$M$1,INDEX(_xlfn.ANCHORARRAY($C$3),T_CALC[[#This Row],[DAY]]+1,3))),NA())</f>
        <v>89.5</v>
      </c>
      <c r="N506" s="4" cm="1" vm="2530">
        <f t="array" aca="1" ref="N506" ca="1">IFERROR(IF(T_CALC[[#This Row],[DAY]]="","",IF(AND(T_CALC[[#This Row],[DAY]]=C_N_TRADING_DAYS,$L$1&gt;C_MAX_HIST_DT),$N$1,INDEX(_xlfn.ANCHORARRAY($C$3),T_CALC[[#This Row],[DAY]]+1,4))),NA())</f>
        <v>90.46</v>
      </c>
      <c r="O506" s="4" cm="1" vm="2531">
        <f t="array" aca="1" ref="O506" ca="1">IFERROR(IF(T_CALC[[#This Row],[DAY]]="","",IF(AND(T_CALC[[#This Row],[DAY]]=C_N_TRADING_DAYS,$L$1&gt;C_MAX_HIST_DT),$O$1,INDEX(_xlfn.ANCHORARRAY($C$3),T_CALC[[#This Row],[DAY]]+1,5))),NA())</f>
        <v>87.08</v>
      </c>
      <c r="P506" s="4" cm="1" vm="2532">
        <f t="array" aca="1" ref="P506" ca="1">IFERROR(IF(T_CALC[[#This Row],[DAY]]="","",IF(AND(T_CALC[[#This Row],[DAY]]=C_N_TRADING_DAYS,$L$1&gt;C_MAX_HIST_DT),$P$1,INDEX(_xlfn.ANCHORARRAY($C$3),T_CALC[[#This Row],[DAY]]+1,6))),NA())</f>
        <v>87.18</v>
      </c>
      <c r="Q506" s="4" cm="1" vm="2528">
        <f t="array" aca="1" ref="Q506" ca="1">IFERROR(IF(T_CALC[[#This Row],[DAY]]="","",IF(AND(T_CALC[[#This Row],[DAY]]=C_N_TRADING_DAYS,$L$1&gt;C_MAX_HIST_DT),$Q$1,INDEX(_xlfn.ANCHORARRAY($C$3),T_CALC[[#This Row],[DAY]]+1,2))),NA())</f>
        <v>44068949</v>
      </c>
      <c r="R506" s="4" vm="2532">
        <f ca="1">IFERROR(IF(I_SRC="Open",T_CALC[[#This Row],[Open]],IF(I_SRC="High",T_CALC[[#This Row],[High]],IF(I_SRC="low",T_CALC[[#This Row],[Low]],IF(I_SRC="Volume",T_CALC[[#This Row],[VOLUME]],T_CALC[[#This Row],[Close]])))),"")</f>
        <v>87.18</v>
      </c>
      <c r="S506" s="4" cm="1">
        <f t="array" aca="1" ref="S506" ca="1">IF(T_CALC[[#This Row],[DAY]]="","",IF(T_CALC[[#This Row],[DAY]]&gt;=I_MA_PER,
ROUND(SUMPRODUCT(OFFSET($Y$4,0,0,I_MA_PER),OFFSET(T_CALC[[#This Row],[Value]],-(I_MA_PER-1),0,I_MA_PER))/C_DEN,2),NA()))</f>
        <v>92.61</v>
      </c>
      <c r="T506" s="4" t="str">
        <f ca="1">IF(T_CALC[[#This Row],[DAY]]="","",IF(T_CALC[[#This Row],[DAY]]&gt;=I_MA_PER,IF(AND(T_CALC[[#This Row],[Value]]&gt;T_CALC[[#This Row],[WMA]],R505&lt;=S505),"Buy",IF(AND(T_CALC[[#This Row],[Value]]&lt;T_CALC[[#This Row],[WMA]],R505&gt;=S505),"Sell","")),NA()))</f>
        <v/>
      </c>
      <c r="U506" s="4">
        <f ca="1">IFERROR(IF(T_CALC[[#This Row],[Signal]]="Buy",T_CALC[[#This Row],[Value]],-10000),-10000)</f>
        <v>-10000</v>
      </c>
      <c r="V506" s="4">
        <f ca="1">IFERROR(IF(T_CALC[[#This Row],[Signal]]="Sell",T_CALC[[#This Row],[Value]],-10000),-10000)</f>
        <v>-10000</v>
      </c>
    </row>
    <row r="507" spans="3:22" x14ac:dyDescent="0.2">
      <c r="C507" vm="2533">
        <f ca="1"/>
        <v>43185</v>
      </c>
      <c r="D507" vm="2534">
        <f ca="1"/>
        <v>56396780</v>
      </c>
      <c r="E507" vm="2294">
        <f ca="1"/>
        <v>90.61</v>
      </c>
      <c r="F507" vm="2535">
        <f ca="1"/>
        <v>94</v>
      </c>
      <c r="G507" vm="2536">
        <f ca="1"/>
        <v>90.4</v>
      </c>
      <c r="H507" vm="2537">
        <f ca="1"/>
        <v>93.78</v>
      </c>
      <c r="K507" s="4">
        <f ca="1">IF(ROW(T_CALC[[#This Row],[DAY]])-ROW(T_CALC[[#Headers],[DAY]])&gt;C_N_TRADING_DAYS,"",ROW(T_CALC[[#This Row],[DAY]])-ROW(T_CALC[[#Headers],[DAY]]))</f>
        <v>504</v>
      </c>
      <c r="L507" s="2" cm="1" vm="2533">
        <f t="array" aca="1" ref="L507" ca="1">IFERROR(IF(T_CALC[[#This Row],[DAY]]="","",IF(AND(T_CALC[[#This Row],[DAY]]=C_N_TRADING_DAYS,$L$1&gt;C_MAX_HIST_DT),$L$1,INDEX(_xlfn.ANCHORARRAY($C$3),T_CALC[[#This Row],[DAY]]+1,1))),NA())</f>
        <v>43185</v>
      </c>
      <c r="M507" s="4" cm="1" vm="2294">
        <f t="array" aca="1" ref="M507" ca="1">IFERROR(IF(T_CALC[[#This Row],[DAY]]="","",IF(AND(T_CALC[[#This Row],[DAY]]=C_N_TRADING_DAYS,$L$1&gt;C_MAX_HIST_DT),$M$1,INDEX(_xlfn.ANCHORARRAY($C$3),T_CALC[[#This Row],[DAY]]+1,3))),NA())</f>
        <v>90.61</v>
      </c>
      <c r="N507" s="4" cm="1" vm="2535">
        <f t="array" aca="1" ref="N507" ca="1">IFERROR(IF(T_CALC[[#This Row],[DAY]]="","",IF(AND(T_CALC[[#This Row],[DAY]]=C_N_TRADING_DAYS,$L$1&gt;C_MAX_HIST_DT),$N$1,INDEX(_xlfn.ANCHORARRAY($C$3),T_CALC[[#This Row],[DAY]]+1,4))),NA())</f>
        <v>94</v>
      </c>
      <c r="O507" s="4" cm="1" vm="2536">
        <f t="array" aca="1" ref="O507" ca="1">IFERROR(IF(T_CALC[[#This Row],[DAY]]="","",IF(AND(T_CALC[[#This Row],[DAY]]=C_N_TRADING_DAYS,$L$1&gt;C_MAX_HIST_DT),$O$1,INDEX(_xlfn.ANCHORARRAY($C$3),T_CALC[[#This Row],[DAY]]+1,5))),NA())</f>
        <v>90.4</v>
      </c>
      <c r="P507" s="4" cm="1" vm="2537">
        <f t="array" aca="1" ref="P507" ca="1">IFERROR(IF(T_CALC[[#This Row],[DAY]]="","",IF(AND(T_CALC[[#This Row],[DAY]]=C_N_TRADING_DAYS,$L$1&gt;C_MAX_HIST_DT),$P$1,INDEX(_xlfn.ANCHORARRAY($C$3),T_CALC[[#This Row],[DAY]]+1,6))),NA())</f>
        <v>93.78</v>
      </c>
      <c r="Q507" s="4" cm="1" vm="2534">
        <f t="array" aca="1" ref="Q507" ca="1">IFERROR(IF(T_CALC[[#This Row],[DAY]]="","",IF(AND(T_CALC[[#This Row],[DAY]]=C_N_TRADING_DAYS,$L$1&gt;C_MAX_HIST_DT),$Q$1,INDEX(_xlfn.ANCHORARRAY($C$3),T_CALC[[#This Row],[DAY]]+1,2))),NA())</f>
        <v>56396780</v>
      </c>
      <c r="R507" s="4" vm="2537">
        <f ca="1">IFERROR(IF(I_SRC="Open",T_CALC[[#This Row],[Open]],IF(I_SRC="High",T_CALC[[#This Row],[High]],IF(I_SRC="low",T_CALC[[#This Row],[Low]],IF(I_SRC="Volume",T_CALC[[#This Row],[VOLUME]],T_CALC[[#This Row],[Close]])))),"")</f>
        <v>93.78</v>
      </c>
      <c r="S507" s="4" cm="1">
        <f t="array" aca="1" ref="S507" ca="1">IF(T_CALC[[#This Row],[DAY]]="","",IF(T_CALC[[#This Row],[DAY]]&gt;=I_MA_PER,
ROUND(SUMPRODUCT(OFFSET($Y$4,0,0,I_MA_PER),OFFSET(T_CALC[[#This Row],[Value]],-(I_MA_PER-1),0,I_MA_PER))/C_DEN,2),NA()))</f>
        <v>92.68</v>
      </c>
      <c r="T507" s="4" t="str">
        <f ca="1">IF(T_CALC[[#This Row],[DAY]]="","",IF(T_CALC[[#This Row],[DAY]]&gt;=I_MA_PER,IF(AND(T_CALC[[#This Row],[Value]]&gt;T_CALC[[#This Row],[WMA]],R506&lt;=S506),"Buy",IF(AND(T_CALC[[#This Row],[Value]]&lt;T_CALC[[#This Row],[WMA]],R506&gt;=S506),"Sell","")),NA()))</f>
        <v>Buy</v>
      </c>
      <c r="U507" s="4" vm="2537">
        <f ca="1">IFERROR(IF(T_CALC[[#This Row],[Signal]]="Buy",T_CALC[[#This Row],[Value]],-10000),-10000)</f>
        <v>93.78</v>
      </c>
      <c r="V507" s="4">
        <f ca="1">IFERROR(IF(T_CALC[[#This Row],[Signal]]="Sell",T_CALC[[#This Row],[Value]],-10000),-10000)</f>
        <v>-10000</v>
      </c>
    </row>
    <row r="508" spans="3:22" x14ac:dyDescent="0.2">
      <c r="C508" vm="2538">
        <f ca="1"/>
        <v>43186</v>
      </c>
      <c r="D508" vm="2539">
        <f ca="1"/>
        <v>56569011</v>
      </c>
      <c r="E508" vm="2540">
        <f ca="1"/>
        <v>94.94</v>
      </c>
      <c r="F508" vm="2541">
        <f ca="1"/>
        <v>95.138999999999996</v>
      </c>
      <c r="G508" vm="2390">
        <f ca="1"/>
        <v>88.51</v>
      </c>
      <c r="H508" vm="2542">
        <f ca="1"/>
        <v>89.47</v>
      </c>
      <c r="K508" s="4">
        <f ca="1">IF(ROW(T_CALC[[#This Row],[DAY]])-ROW(T_CALC[[#Headers],[DAY]])&gt;C_N_TRADING_DAYS,"",ROW(T_CALC[[#This Row],[DAY]])-ROW(T_CALC[[#Headers],[DAY]]))</f>
        <v>505</v>
      </c>
      <c r="L508" s="2" cm="1" vm="2538">
        <f t="array" aca="1" ref="L508" ca="1">IFERROR(IF(T_CALC[[#This Row],[DAY]]="","",IF(AND(T_CALC[[#This Row],[DAY]]=C_N_TRADING_DAYS,$L$1&gt;C_MAX_HIST_DT),$L$1,INDEX(_xlfn.ANCHORARRAY($C$3),T_CALC[[#This Row],[DAY]]+1,1))),NA())</f>
        <v>43186</v>
      </c>
      <c r="M508" s="4" cm="1" vm="2540">
        <f t="array" aca="1" ref="M508" ca="1">IFERROR(IF(T_CALC[[#This Row],[DAY]]="","",IF(AND(T_CALC[[#This Row],[DAY]]=C_N_TRADING_DAYS,$L$1&gt;C_MAX_HIST_DT),$M$1,INDEX(_xlfn.ANCHORARRAY($C$3),T_CALC[[#This Row],[DAY]]+1,3))),NA())</f>
        <v>94.94</v>
      </c>
      <c r="N508" s="4" cm="1" vm="2541">
        <f t="array" aca="1" ref="N508" ca="1">IFERROR(IF(T_CALC[[#This Row],[DAY]]="","",IF(AND(T_CALC[[#This Row],[DAY]]=C_N_TRADING_DAYS,$L$1&gt;C_MAX_HIST_DT),$N$1,INDEX(_xlfn.ANCHORARRAY($C$3),T_CALC[[#This Row],[DAY]]+1,4))),NA())</f>
        <v>95.138999999999996</v>
      </c>
      <c r="O508" s="4" cm="1" vm="2390">
        <f t="array" aca="1" ref="O508" ca="1">IFERROR(IF(T_CALC[[#This Row],[DAY]]="","",IF(AND(T_CALC[[#This Row],[DAY]]=C_N_TRADING_DAYS,$L$1&gt;C_MAX_HIST_DT),$O$1,INDEX(_xlfn.ANCHORARRAY($C$3),T_CALC[[#This Row],[DAY]]+1,5))),NA())</f>
        <v>88.51</v>
      </c>
      <c r="P508" s="4" cm="1" vm="2542">
        <f t="array" aca="1" ref="P508" ca="1">IFERROR(IF(T_CALC[[#This Row],[DAY]]="","",IF(AND(T_CALC[[#This Row],[DAY]]=C_N_TRADING_DAYS,$L$1&gt;C_MAX_HIST_DT),$P$1,INDEX(_xlfn.ANCHORARRAY($C$3),T_CALC[[#This Row],[DAY]]+1,6))),NA())</f>
        <v>89.47</v>
      </c>
      <c r="Q508" s="4" cm="1" vm="2539">
        <f t="array" aca="1" ref="Q508" ca="1">IFERROR(IF(T_CALC[[#This Row],[DAY]]="","",IF(AND(T_CALC[[#This Row],[DAY]]=C_N_TRADING_DAYS,$L$1&gt;C_MAX_HIST_DT),$Q$1,INDEX(_xlfn.ANCHORARRAY($C$3),T_CALC[[#This Row],[DAY]]+1,2))),NA())</f>
        <v>56569011</v>
      </c>
      <c r="R508" s="4" vm="2542">
        <f ca="1">IFERROR(IF(I_SRC="Open",T_CALC[[#This Row],[Open]],IF(I_SRC="High",T_CALC[[#This Row],[High]],IF(I_SRC="low",T_CALC[[#This Row],[Low]],IF(I_SRC="Volume",T_CALC[[#This Row],[VOLUME]],T_CALC[[#This Row],[Close]])))),"")</f>
        <v>89.47</v>
      </c>
      <c r="S508" s="4" cm="1">
        <f t="array" aca="1" ref="S508" ca="1">IF(T_CALC[[#This Row],[DAY]]="","",IF(T_CALC[[#This Row],[DAY]]&gt;=I_MA_PER,
ROUND(SUMPRODUCT(OFFSET($Y$4,0,0,I_MA_PER),OFFSET(T_CALC[[#This Row],[Value]],-(I_MA_PER-1),0,I_MA_PER))/C_DEN,2),NA()))</f>
        <v>92.57</v>
      </c>
      <c r="T508" s="4" t="str">
        <f ca="1">IF(T_CALC[[#This Row],[DAY]]="","",IF(T_CALC[[#This Row],[DAY]]&gt;=I_MA_PER,IF(AND(T_CALC[[#This Row],[Value]]&gt;T_CALC[[#This Row],[WMA]],R507&lt;=S507),"Buy",IF(AND(T_CALC[[#This Row],[Value]]&lt;T_CALC[[#This Row],[WMA]],R507&gt;=S507),"Sell","")),NA()))</f>
        <v>Sell</v>
      </c>
      <c r="U508" s="4">
        <f ca="1">IFERROR(IF(T_CALC[[#This Row],[Signal]]="Buy",T_CALC[[#This Row],[Value]],-10000),-10000)</f>
        <v>-10000</v>
      </c>
      <c r="V508" s="4" vm="2542">
        <f ca="1">IFERROR(IF(T_CALC[[#This Row],[Signal]]="Sell",T_CALC[[#This Row],[Value]],-10000),-10000)</f>
        <v>89.47</v>
      </c>
    </row>
    <row r="509" spans="3:22" x14ac:dyDescent="0.2">
      <c r="C509" vm="2543">
        <f ca="1"/>
        <v>43187</v>
      </c>
      <c r="D509" vm="2544">
        <f ca="1"/>
        <v>52501146</v>
      </c>
      <c r="E509" vm="2545">
        <f ca="1"/>
        <v>89.82</v>
      </c>
      <c r="F509" vm="2546">
        <f ca="1"/>
        <v>91.23</v>
      </c>
      <c r="G509" vm="2547">
        <f ca="1"/>
        <v>88.873000000000005</v>
      </c>
      <c r="H509" vm="2548">
        <f ca="1"/>
        <v>89.39</v>
      </c>
      <c r="K509" s="4">
        <f ca="1">IF(ROW(T_CALC[[#This Row],[DAY]])-ROW(T_CALC[[#Headers],[DAY]])&gt;C_N_TRADING_DAYS,"",ROW(T_CALC[[#This Row],[DAY]])-ROW(T_CALC[[#Headers],[DAY]]))</f>
        <v>506</v>
      </c>
      <c r="L509" s="2" cm="1" vm="2543">
        <f t="array" aca="1" ref="L509" ca="1">IFERROR(IF(T_CALC[[#This Row],[DAY]]="","",IF(AND(T_CALC[[#This Row],[DAY]]=C_N_TRADING_DAYS,$L$1&gt;C_MAX_HIST_DT),$L$1,INDEX(_xlfn.ANCHORARRAY($C$3),T_CALC[[#This Row],[DAY]]+1,1))),NA())</f>
        <v>43187</v>
      </c>
      <c r="M509" s="4" cm="1" vm="2545">
        <f t="array" aca="1" ref="M509" ca="1">IFERROR(IF(T_CALC[[#This Row],[DAY]]="","",IF(AND(T_CALC[[#This Row],[DAY]]=C_N_TRADING_DAYS,$L$1&gt;C_MAX_HIST_DT),$M$1,INDEX(_xlfn.ANCHORARRAY($C$3),T_CALC[[#This Row],[DAY]]+1,3))),NA())</f>
        <v>89.82</v>
      </c>
      <c r="N509" s="4" cm="1" vm="2546">
        <f t="array" aca="1" ref="N509" ca="1">IFERROR(IF(T_CALC[[#This Row],[DAY]]="","",IF(AND(T_CALC[[#This Row],[DAY]]=C_N_TRADING_DAYS,$L$1&gt;C_MAX_HIST_DT),$N$1,INDEX(_xlfn.ANCHORARRAY($C$3),T_CALC[[#This Row],[DAY]]+1,4))),NA())</f>
        <v>91.23</v>
      </c>
      <c r="O509" s="4" cm="1" vm="2547">
        <f t="array" aca="1" ref="O509" ca="1">IFERROR(IF(T_CALC[[#This Row],[DAY]]="","",IF(AND(T_CALC[[#This Row],[DAY]]=C_N_TRADING_DAYS,$L$1&gt;C_MAX_HIST_DT),$O$1,INDEX(_xlfn.ANCHORARRAY($C$3),T_CALC[[#This Row],[DAY]]+1,5))),NA())</f>
        <v>88.873000000000005</v>
      </c>
      <c r="P509" s="4" cm="1" vm="2548">
        <f t="array" aca="1" ref="P509" ca="1">IFERROR(IF(T_CALC[[#This Row],[DAY]]="","",IF(AND(T_CALC[[#This Row],[DAY]]=C_N_TRADING_DAYS,$L$1&gt;C_MAX_HIST_DT),$P$1,INDEX(_xlfn.ANCHORARRAY($C$3),T_CALC[[#This Row],[DAY]]+1,6))),NA())</f>
        <v>89.39</v>
      </c>
      <c r="Q509" s="4" cm="1" vm="2544">
        <f t="array" aca="1" ref="Q509" ca="1">IFERROR(IF(T_CALC[[#This Row],[DAY]]="","",IF(AND(T_CALC[[#This Row],[DAY]]=C_N_TRADING_DAYS,$L$1&gt;C_MAX_HIST_DT),$Q$1,INDEX(_xlfn.ANCHORARRAY($C$3),T_CALC[[#This Row],[DAY]]+1,2))),NA())</f>
        <v>52501146</v>
      </c>
      <c r="R509" s="4" vm="2548">
        <f ca="1">IFERROR(IF(I_SRC="Open",T_CALC[[#This Row],[Open]],IF(I_SRC="High",T_CALC[[#This Row],[High]],IF(I_SRC="low",T_CALC[[#This Row],[Low]],IF(I_SRC="Volume",T_CALC[[#This Row],[VOLUME]],T_CALC[[#This Row],[Close]])))),"")</f>
        <v>89.39</v>
      </c>
      <c r="S509" s="4" cm="1">
        <f t="array" aca="1" ref="S509" ca="1">IF(T_CALC[[#This Row],[DAY]]="","",IF(T_CALC[[#This Row],[DAY]]&gt;=I_MA_PER,
ROUND(SUMPRODUCT(OFFSET($Y$4,0,0,I_MA_PER),OFFSET(T_CALC[[#This Row],[Value]],-(I_MA_PER-1),0,I_MA_PER))/C_DEN,2),NA()))</f>
        <v>92.46</v>
      </c>
      <c r="T509" s="4" t="str">
        <f ca="1">IF(T_CALC[[#This Row],[DAY]]="","",IF(T_CALC[[#This Row],[DAY]]&gt;=I_MA_PER,IF(AND(T_CALC[[#This Row],[Value]]&gt;T_CALC[[#This Row],[WMA]],R508&lt;=S508),"Buy",IF(AND(T_CALC[[#This Row],[Value]]&lt;T_CALC[[#This Row],[WMA]],R508&gt;=S508),"Sell","")),NA()))</f>
        <v/>
      </c>
      <c r="U509" s="4">
        <f ca="1">IFERROR(IF(T_CALC[[#This Row],[Signal]]="Buy",T_CALC[[#This Row],[Value]],-10000),-10000)</f>
        <v>-10000</v>
      </c>
      <c r="V509" s="4">
        <f ca="1">IFERROR(IF(T_CALC[[#This Row],[Signal]]="Sell",T_CALC[[#This Row],[Value]],-10000),-10000)</f>
        <v>-10000</v>
      </c>
    </row>
    <row r="510" spans="3:22" x14ac:dyDescent="0.2">
      <c r="C510" vm="2549">
        <f ca="1"/>
        <v>43188</v>
      </c>
      <c r="D510" vm="2550">
        <f ca="1"/>
        <v>45867548</v>
      </c>
      <c r="E510" vm="2551">
        <f ca="1"/>
        <v>90.18</v>
      </c>
      <c r="F510" vm="2552">
        <f ca="1"/>
        <v>92.29</v>
      </c>
      <c r="G510" vm="2553">
        <f ca="1"/>
        <v>88.4</v>
      </c>
      <c r="H510" vm="2554">
        <f ca="1"/>
        <v>91.27</v>
      </c>
      <c r="K510" s="4">
        <f ca="1">IF(ROW(T_CALC[[#This Row],[DAY]])-ROW(T_CALC[[#Headers],[DAY]])&gt;C_N_TRADING_DAYS,"",ROW(T_CALC[[#This Row],[DAY]])-ROW(T_CALC[[#Headers],[DAY]]))</f>
        <v>507</v>
      </c>
      <c r="L510" s="2" cm="1" vm="2549">
        <f t="array" aca="1" ref="L510" ca="1">IFERROR(IF(T_CALC[[#This Row],[DAY]]="","",IF(AND(T_CALC[[#This Row],[DAY]]=C_N_TRADING_DAYS,$L$1&gt;C_MAX_HIST_DT),$L$1,INDEX(_xlfn.ANCHORARRAY($C$3),T_CALC[[#This Row],[DAY]]+1,1))),NA())</f>
        <v>43188</v>
      </c>
      <c r="M510" s="4" cm="1" vm="2551">
        <f t="array" aca="1" ref="M510" ca="1">IFERROR(IF(T_CALC[[#This Row],[DAY]]="","",IF(AND(T_CALC[[#This Row],[DAY]]=C_N_TRADING_DAYS,$L$1&gt;C_MAX_HIST_DT),$M$1,INDEX(_xlfn.ANCHORARRAY($C$3),T_CALC[[#This Row],[DAY]]+1,3))),NA())</f>
        <v>90.18</v>
      </c>
      <c r="N510" s="4" cm="1" vm="2552">
        <f t="array" aca="1" ref="N510" ca="1">IFERROR(IF(T_CALC[[#This Row],[DAY]]="","",IF(AND(T_CALC[[#This Row],[DAY]]=C_N_TRADING_DAYS,$L$1&gt;C_MAX_HIST_DT),$N$1,INDEX(_xlfn.ANCHORARRAY($C$3),T_CALC[[#This Row],[DAY]]+1,4))),NA())</f>
        <v>92.29</v>
      </c>
      <c r="O510" s="4" cm="1" vm="2553">
        <f t="array" aca="1" ref="O510" ca="1">IFERROR(IF(T_CALC[[#This Row],[DAY]]="","",IF(AND(T_CALC[[#This Row],[DAY]]=C_N_TRADING_DAYS,$L$1&gt;C_MAX_HIST_DT),$O$1,INDEX(_xlfn.ANCHORARRAY($C$3),T_CALC[[#This Row],[DAY]]+1,5))),NA())</f>
        <v>88.4</v>
      </c>
      <c r="P510" s="4" cm="1" vm="2554">
        <f t="array" aca="1" ref="P510" ca="1">IFERROR(IF(T_CALC[[#This Row],[DAY]]="","",IF(AND(T_CALC[[#This Row],[DAY]]=C_N_TRADING_DAYS,$L$1&gt;C_MAX_HIST_DT),$P$1,INDEX(_xlfn.ANCHORARRAY($C$3),T_CALC[[#This Row],[DAY]]+1,6))),NA())</f>
        <v>91.27</v>
      </c>
      <c r="Q510" s="4" cm="1" vm="2550">
        <f t="array" aca="1" ref="Q510" ca="1">IFERROR(IF(T_CALC[[#This Row],[DAY]]="","",IF(AND(T_CALC[[#This Row],[DAY]]=C_N_TRADING_DAYS,$L$1&gt;C_MAX_HIST_DT),$Q$1,INDEX(_xlfn.ANCHORARRAY($C$3),T_CALC[[#This Row],[DAY]]+1,2))),NA())</f>
        <v>45867548</v>
      </c>
      <c r="R510" s="4" vm="2554">
        <f ca="1">IFERROR(IF(I_SRC="Open",T_CALC[[#This Row],[Open]],IF(I_SRC="High",T_CALC[[#This Row],[High]],IF(I_SRC="low",T_CALC[[#This Row],[Low]],IF(I_SRC="Volume",T_CALC[[#This Row],[VOLUME]],T_CALC[[#This Row],[Close]])))),"")</f>
        <v>91.27</v>
      </c>
      <c r="S510" s="4" cm="1">
        <f t="array" aca="1" ref="S510" ca="1">IF(T_CALC[[#This Row],[DAY]]="","",IF(T_CALC[[#This Row],[DAY]]&gt;=I_MA_PER,
ROUND(SUMPRODUCT(OFFSET($Y$4,0,0,I_MA_PER),OFFSET(T_CALC[[#This Row],[Value]],-(I_MA_PER-1),0,I_MA_PER))/C_DEN,2),NA()))</f>
        <v>92.43</v>
      </c>
      <c r="T510" s="4" t="str">
        <f ca="1">IF(T_CALC[[#This Row],[DAY]]="","",IF(T_CALC[[#This Row],[DAY]]&gt;=I_MA_PER,IF(AND(T_CALC[[#This Row],[Value]]&gt;T_CALC[[#This Row],[WMA]],R509&lt;=S509),"Buy",IF(AND(T_CALC[[#This Row],[Value]]&lt;T_CALC[[#This Row],[WMA]],R509&gt;=S509),"Sell","")),NA()))</f>
        <v/>
      </c>
      <c r="U510" s="4">
        <f ca="1">IFERROR(IF(T_CALC[[#This Row],[Signal]]="Buy",T_CALC[[#This Row],[Value]],-10000),-10000)</f>
        <v>-10000</v>
      </c>
      <c r="V510" s="4">
        <f ca="1">IFERROR(IF(T_CALC[[#This Row],[Signal]]="Sell",T_CALC[[#This Row],[Value]],-10000),-10000)</f>
        <v>-10000</v>
      </c>
    </row>
    <row r="511" spans="3:22" x14ac:dyDescent="0.2">
      <c r="C511" vm="2555">
        <f ca="1"/>
        <v>43192</v>
      </c>
      <c r="D511" vm="2556">
        <f ca="1"/>
        <v>48515417</v>
      </c>
      <c r="E511" vm="2557">
        <f ca="1"/>
        <v>90.47</v>
      </c>
      <c r="F511" vm="2558">
        <f ca="1"/>
        <v>90.88</v>
      </c>
      <c r="G511" vm="2559">
        <f ca="1"/>
        <v>87.51</v>
      </c>
      <c r="H511" vm="2560">
        <f ca="1"/>
        <v>88.52</v>
      </c>
      <c r="K511" s="4">
        <f ca="1">IF(ROW(T_CALC[[#This Row],[DAY]])-ROW(T_CALC[[#Headers],[DAY]])&gt;C_N_TRADING_DAYS,"",ROW(T_CALC[[#This Row],[DAY]])-ROW(T_CALC[[#Headers],[DAY]]))</f>
        <v>508</v>
      </c>
      <c r="L511" s="2" cm="1" vm="2555">
        <f t="array" aca="1" ref="L511" ca="1">IFERROR(IF(T_CALC[[#This Row],[DAY]]="","",IF(AND(T_CALC[[#This Row],[DAY]]=C_N_TRADING_DAYS,$L$1&gt;C_MAX_HIST_DT),$L$1,INDEX(_xlfn.ANCHORARRAY($C$3),T_CALC[[#This Row],[DAY]]+1,1))),NA())</f>
        <v>43192</v>
      </c>
      <c r="M511" s="4" cm="1" vm="2557">
        <f t="array" aca="1" ref="M511" ca="1">IFERROR(IF(T_CALC[[#This Row],[DAY]]="","",IF(AND(T_CALC[[#This Row],[DAY]]=C_N_TRADING_DAYS,$L$1&gt;C_MAX_HIST_DT),$M$1,INDEX(_xlfn.ANCHORARRAY($C$3),T_CALC[[#This Row],[DAY]]+1,3))),NA())</f>
        <v>90.47</v>
      </c>
      <c r="N511" s="4" cm="1" vm="2558">
        <f t="array" aca="1" ref="N511" ca="1">IFERROR(IF(T_CALC[[#This Row],[DAY]]="","",IF(AND(T_CALC[[#This Row],[DAY]]=C_N_TRADING_DAYS,$L$1&gt;C_MAX_HIST_DT),$N$1,INDEX(_xlfn.ANCHORARRAY($C$3),T_CALC[[#This Row],[DAY]]+1,4))),NA())</f>
        <v>90.88</v>
      </c>
      <c r="O511" s="4" cm="1" vm="2559">
        <f t="array" aca="1" ref="O511" ca="1">IFERROR(IF(T_CALC[[#This Row],[DAY]]="","",IF(AND(T_CALC[[#This Row],[DAY]]=C_N_TRADING_DAYS,$L$1&gt;C_MAX_HIST_DT),$O$1,INDEX(_xlfn.ANCHORARRAY($C$3),T_CALC[[#This Row],[DAY]]+1,5))),NA())</f>
        <v>87.51</v>
      </c>
      <c r="P511" s="4" cm="1" vm="2560">
        <f t="array" aca="1" ref="P511" ca="1">IFERROR(IF(T_CALC[[#This Row],[DAY]]="","",IF(AND(T_CALC[[#This Row],[DAY]]=C_N_TRADING_DAYS,$L$1&gt;C_MAX_HIST_DT),$P$1,INDEX(_xlfn.ANCHORARRAY($C$3),T_CALC[[#This Row],[DAY]]+1,6))),NA())</f>
        <v>88.52</v>
      </c>
      <c r="Q511" s="4" cm="1" vm="2556">
        <f t="array" aca="1" ref="Q511" ca="1">IFERROR(IF(T_CALC[[#This Row],[DAY]]="","",IF(AND(T_CALC[[#This Row],[DAY]]=C_N_TRADING_DAYS,$L$1&gt;C_MAX_HIST_DT),$Q$1,INDEX(_xlfn.ANCHORARRAY($C$3),T_CALC[[#This Row],[DAY]]+1,2))),NA())</f>
        <v>48515417</v>
      </c>
      <c r="R511" s="4" vm="2560">
        <f ca="1">IFERROR(IF(I_SRC="Open",T_CALC[[#This Row],[Open]],IF(I_SRC="High",T_CALC[[#This Row],[High]],IF(I_SRC="low",T_CALC[[#This Row],[Low]],IF(I_SRC="Volume",T_CALC[[#This Row],[VOLUME]],T_CALC[[#This Row],[Close]])))),"")</f>
        <v>88.52</v>
      </c>
      <c r="S511" s="4" cm="1">
        <f t="array" aca="1" ref="S511" ca="1">IF(T_CALC[[#This Row],[DAY]]="","",IF(T_CALC[[#This Row],[DAY]]&gt;=I_MA_PER,
ROUND(SUMPRODUCT(OFFSET($Y$4,0,0,I_MA_PER),OFFSET(T_CALC[[#This Row],[Value]],-(I_MA_PER-1),0,I_MA_PER))/C_DEN,2),NA()))</f>
        <v>92.28</v>
      </c>
      <c r="T511" s="4" t="str">
        <f ca="1">IF(T_CALC[[#This Row],[DAY]]="","",IF(T_CALC[[#This Row],[DAY]]&gt;=I_MA_PER,IF(AND(T_CALC[[#This Row],[Value]]&gt;T_CALC[[#This Row],[WMA]],R510&lt;=S510),"Buy",IF(AND(T_CALC[[#This Row],[Value]]&lt;T_CALC[[#This Row],[WMA]],R510&gt;=S510),"Sell","")),NA()))</f>
        <v/>
      </c>
      <c r="U511" s="4">
        <f ca="1">IFERROR(IF(T_CALC[[#This Row],[Signal]]="Buy",T_CALC[[#This Row],[Value]],-10000),-10000)</f>
        <v>-10000</v>
      </c>
      <c r="V511" s="4">
        <f ca="1">IFERROR(IF(T_CALC[[#This Row],[Signal]]="Sell",T_CALC[[#This Row],[Value]],-10000),-10000)</f>
        <v>-10000</v>
      </c>
    </row>
    <row r="512" spans="3:22" x14ac:dyDescent="0.2">
      <c r="C512" vm="2561">
        <f ca="1"/>
        <v>43193</v>
      </c>
      <c r="D512" vm="2562">
        <f ca="1"/>
        <v>37213837</v>
      </c>
      <c r="E512" vm="2563">
        <f ca="1"/>
        <v>89.575000000000003</v>
      </c>
      <c r="F512" vm="2564">
        <f ca="1"/>
        <v>90.05</v>
      </c>
      <c r="G512" vm="2565">
        <f ca="1"/>
        <v>87.89</v>
      </c>
      <c r="H512" vm="2371">
        <f ca="1"/>
        <v>89.71</v>
      </c>
      <c r="K512" s="4">
        <f ca="1">IF(ROW(T_CALC[[#This Row],[DAY]])-ROW(T_CALC[[#Headers],[DAY]])&gt;C_N_TRADING_DAYS,"",ROW(T_CALC[[#This Row],[DAY]])-ROW(T_CALC[[#Headers],[DAY]]))</f>
        <v>509</v>
      </c>
      <c r="L512" s="2" cm="1" vm="2561">
        <f t="array" aca="1" ref="L512" ca="1">IFERROR(IF(T_CALC[[#This Row],[DAY]]="","",IF(AND(T_CALC[[#This Row],[DAY]]=C_N_TRADING_DAYS,$L$1&gt;C_MAX_HIST_DT),$L$1,INDEX(_xlfn.ANCHORARRAY($C$3),T_CALC[[#This Row],[DAY]]+1,1))),NA())</f>
        <v>43193</v>
      </c>
      <c r="M512" s="4" cm="1" vm="2563">
        <f t="array" aca="1" ref="M512" ca="1">IFERROR(IF(T_CALC[[#This Row],[DAY]]="","",IF(AND(T_CALC[[#This Row],[DAY]]=C_N_TRADING_DAYS,$L$1&gt;C_MAX_HIST_DT),$M$1,INDEX(_xlfn.ANCHORARRAY($C$3),T_CALC[[#This Row],[DAY]]+1,3))),NA())</f>
        <v>89.575000000000003</v>
      </c>
      <c r="N512" s="4" cm="1" vm="2564">
        <f t="array" aca="1" ref="N512" ca="1">IFERROR(IF(T_CALC[[#This Row],[DAY]]="","",IF(AND(T_CALC[[#This Row],[DAY]]=C_N_TRADING_DAYS,$L$1&gt;C_MAX_HIST_DT),$N$1,INDEX(_xlfn.ANCHORARRAY($C$3),T_CALC[[#This Row],[DAY]]+1,4))),NA())</f>
        <v>90.05</v>
      </c>
      <c r="O512" s="4" cm="1" vm="2565">
        <f t="array" aca="1" ref="O512" ca="1">IFERROR(IF(T_CALC[[#This Row],[DAY]]="","",IF(AND(T_CALC[[#This Row],[DAY]]=C_N_TRADING_DAYS,$L$1&gt;C_MAX_HIST_DT),$O$1,INDEX(_xlfn.ANCHORARRAY($C$3),T_CALC[[#This Row],[DAY]]+1,5))),NA())</f>
        <v>87.89</v>
      </c>
      <c r="P512" s="4" cm="1" vm="2371">
        <f t="array" aca="1" ref="P512" ca="1">IFERROR(IF(T_CALC[[#This Row],[DAY]]="","",IF(AND(T_CALC[[#This Row],[DAY]]=C_N_TRADING_DAYS,$L$1&gt;C_MAX_HIST_DT),$P$1,INDEX(_xlfn.ANCHORARRAY($C$3),T_CALC[[#This Row],[DAY]]+1,6))),NA())</f>
        <v>89.71</v>
      </c>
      <c r="Q512" s="4" cm="1" vm="2562">
        <f t="array" aca="1" ref="Q512" ca="1">IFERROR(IF(T_CALC[[#This Row],[DAY]]="","",IF(AND(T_CALC[[#This Row],[DAY]]=C_N_TRADING_DAYS,$L$1&gt;C_MAX_HIST_DT),$Q$1,INDEX(_xlfn.ANCHORARRAY($C$3),T_CALC[[#This Row],[DAY]]+1,2))),NA())</f>
        <v>37213837</v>
      </c>
      <c r="R512" s="4" vm="2371">
        <f ca="1">IFERROR(IF(I_SRC="Open",T_CALC[[#This Row],[Open]],IF(I_SRC="High",T_CALC[[#This Row],[High]],IF(I_SRC="low",T_CALC[[#This Row],[Low]],IF(I_SRC="Volume",T_CALC[[#This Row],[VOLUME]],T_CALC[[#This Row],[Close]])))),"")</f>
        <v>89.71</v>
      </c>
      <c r="S512" s="4" cm="1">
        <f t="array" aca="1" ref="S512" ca="1">IF(T_CALC[[#This Row],[DAY]]="","",IF(T_CALC[[#This Row],[DAY]]&gt;=I_MA_PER,
ROUND(SUMPRODUCT(OFFSET($Y$4,0,0,I_MA_PER),OFFSET(T_CALC[[#This Row],[Value]],-(I_MA_PER-1),0,I_MA_PER))/C_DEN,2),NA()))</f>
        <v>92.19</v>
      </c>
      <c r="T512" s="4" t="str">
        <f ca="1">IF(T_CALC[[#This Row],[DAY]]="","",IF(T_CALC[[#This Row],[DAY]]&gt;=I_MA_PER,IF(AND(T_CALC[[#This Row],[Value]]&gt;T_CALC[[#This Row],[WMA]],R511&lt;=S511),"Buy",IF(AND(T_CALC[[#This Row],[Value]]&lt;T_CALC[[#This Row],[WMA]],R511&gt;=S511),"Sell","")),NA()))</f>
        <v/>
      </c>
      <c r="U512" s="4">
        <f ca="1">IFERROR(IF(T_CALC[[#This Row],[Signal]]="Buy",T_CALC[[#This Row],[Value]],-10000),-10000)</f>
        <v>-10000</v>
      </c>
      <c r="V512" s="4">
        <f ca="1">IFERROR(IF(T_CALC[[#This Row],[Signal]]="Sell",T_CALC[[#This Row],[Value]],-10000),-10000)</f>
        <v>-10000</v>
      </c>
    </row>
    <row r="513" spans="3:22" x14ac:dyDescent="0.2">
      <c r="C513" vm="2566">
        <f ca="1"/>
        <v>43194</v>
      </c>
      <c r="D513" vm="2567">
        <f ca="1"/>
        <v>35559956</v>
      </c>
      <c r="E513" vm="2568">
        <f ca="1"/>
        <v>87.85</v>
      </c>
      <c r="F513" vm="2569">
        <f ca="1"/>
        <v>92.76</v>
      </c>
      <c r="G513" vm="2570">
        <f ca="1"/>
        <v>87.73</v>
      </c>
      <c r="H513" vm="2317">
        <f ca="1"/>
        <v>92.33</v>
      </c>
      <c r="K513" s="4">
        <f ca="1">IF(ROW(T_CALC[[#This Row],[DAY]])-ROW(T_CALC[[#Headers],[DAY]])&gt;C_N_TRADING_DAYS,"",ROW(T_CALC[[#This Row],[DAY]])-ROW(T_CALC[[#Headers],[DAY]]))</f>
        <v>510</v>
      </c>
      <c r="L513" s="2" cm="1" vm="2566">
        <f t="array" aca="1" ref="L513" ca="1">IFERROR(IF(T_CALC[[#This Row],[DAY]]="","",IF(AND(T_CALC[[#This Row],[DAY]]=C_N_TRADING_DAYS,$L$1&gt;C_MAX_HIST_DT),$L$1,INDEX(_xlfn.ANCHORARRAY($C$3),T_CALC[[#This Row],[DAY]]+1,1))),NA())</f>
        <v>43194</v>
      </c>
      <c r="M513" s="4" cm="1" vm="2568">
        <f t="array" aca="1" ref="M513" ca="1">IFERROR(IF(T_CALC[[#This Row],[DAY]]="","",IF(AND(T_CALC[[#This Row],[DAY]]=C_N_TRADING_DAYS,$L$1&gt;C_MAX_HIST_DT),$M$1,INDEX(_xlfn.ANCHORARRAY($C$3),T_CALC[[#This Row],[DAY]]+1,3))),NA())</f>
        <v>87.85</v>
      </c>
      <c r="N513" s="4" cm="1" vm="2569">
        <f t="array" aca="1" ref="N513" ca="1">IFERROR(IF(T_CALC[[#This Row],[DAY]]="","",IF(AND(T_CALC[[#This Row],[DAY]]=C_N_TRADING_DAYS,$L$1&gt;C_MAX_HIST_DT),$N$1,INDEX(_xlfn.ANCHORARRAY($C$3),T_CALC[[#This Row],[DAY]]+1,4))),NA())</f>
        <v>92.76</v>
      </c>
      <c r="O513" s="4" cm="1" vm="2570">
        <f t="array" aca="1" ref="O513" ca="1">IFERROR(IF(T_CALC[[#This Row],[DAY]]="","",IF(AND(T_CALC[[#This Row],[DAY]]=C_N_TRADING_DAYS,$L$1&gt;C_MAX_HIST_DT),$O$1,INDEX(_xlfn.ANCHORARRAY($C$3),T_CALC[[#This Row],[DAY]]+1,5))),NA())</f>
        <v>87.73</v>
      </c>
      <c r="P513" s="4" cm="1" vm="2317">
        <f t="array" aca="1" ref="P513" ca="1">IFERROR(IF(T_CALC[[#This Row],[DAY]]="","",IF(AND(T_CALC[[#This Row],[DAY]]=C_N_TRADING_DAYS,$L$1&gt;C_MAX_HIST_DT),$P$1,INDEX(_xlfn.ANCHORARRAY($C$3),T_CALC[[#This Row],[DAY]]+1,6))),NA())</f>
        <v>92.33</v>
      </c>
      <c r="Q513" s="4" cm="1" vm="2567">
        <f t="array" aca="1" ref="Q513" ca="1">IFERROR(IF(T_CALC[[#This Row],[DAY]]="","",IF(AND(T_CALC[[#This Row],[DAY]]=C_N_TRADING_DAYS,$L$1&gt;C_MAX_HIST_DT),$Q$1,INDEX(_xlfn.ANCHORARRAY($C$3),T_CALC[[#This Row],[DAY]]+1,2))),NA())</f>
        <v>35559956</v>
      </c>
      <c r="R513" s="4" vm="2317">
        <f ca="1">IFERROR(IF(I_SRC="Open",T_CALC[[#This Row],[Open]],IF(I_SRC="High",T_CALC[[#This Row],[High]],IF(I_SRC="low",T_CALC[[#This Row],[Low]],IF(I_SRC="Volume",T_CALC[[#This Row],[VOLUME]],T_CALC[[#This Row],[Close]])))),"")</f>
        <v>92.33</v>
      </c>
      <c r="S513" s="4" cm="1">
        <f t="array" aca="1" ref="S513" ca="1">IF(T_CALC[[#This Row],[DAY]]="","",IF(T_CALC[[#This Row],[DAY]]&gt;=I_MA_PER,
ROUND(SUMPRODUCT(OFFSET($Y$4,0,0,I_MA_PER),OFFSET(T_CALC[[#This Row],[Value]],-(I_MA_PER-1),0,I_MA_PER))/C_DEN,2),NA()))</f>
        <v>92.19</v>
      </c>
      <c r="T513" s="4" t="str">
        <f ca="1">IF(T_CALC[[#This Row],[DAY]]="","",IF(T_CALC[[#This Row],[DAY]]&gt;=I_MA_PER,IF(AND(T_CALC[[#This Row],[Value]]&gt;T_CALC[[#This Row],[WMA]],R512&lt;=S512),"Buy",IF(AND(T_CALC[[#This Row],[Value]]&lt;T_CALC[[#This Row],[WMA]],R512&gt;=S512),"Sell","")),NA()))</f>
        <v>Buy</v>
      </c>
      <c r="U513" s="4" vm="2317">
        <f ca="1">IFERROR(IF(T_CALC[[#This Row],[Signal]]="Buy",T_CALC[[#This Row],[Value]],-10000),-10000)</f>
        <v>92.33</v>
      </c>
      <c r="V513" s="4">
        <f ca="1">IFERROR(IF(T_CALC[[#This Row],[Signal]]="Sell",T_CALC[[#This Row],[Value]],-10000),-10000)</f>
        <v>-10000</v>
      </c>
    </row>
    <row r="514" spans="3:22" x14ac:dyDescent="0.2">
      <c r="C514" vm="2571">
        <f ca="1"/>
        <v>43195</v>
      </c>
      <c r="D514" vm="2572">
        <f ca="1"/>
        <v>29771881</v>
      </c>
      <c r="E514" vm="2573">
        <f ca="1"/>
        <v>92.435000000000002</v>
      </c>
      <c r="F514" vm="2574">
        <f ca="1"/>
        <v>93.064999999999998</v>
      </c>
      <c r="G514" vm="2575">
        <f ca="1"/>
        <v>91.4</v>
      </c>
      <c r="H514" vm="2576">
        <f ca="1"/>
        <v>92.38</v>
      </c>
      <c r="K514" s="4">
        <f ca="1">IF(ROW(T_CALC[[#This Row],[DAY]])-ROW(T_CALC[[#Headers],[DAY]])&gt;C_N_TRADING_DAYS,"",ROW(T_CALC[[#This Row],[DAY]])-ROW(T_CALC[[#Headers],[DAY]]))</f>
        <v>511</v>
      </c>
      <c r="L514" s="2" cm="1" vm="2571">
        <f t="array" aca="1" ref="L514" ca="1">IFERROR(IF(T_CALC[[#This Row],[DAY]]="","",IF(AND(T_CALC[[#This Row],[DAY]]=C_N_TRADING_DAYS,$L$1&gt;C_MAX_HIST_DT),$L$1,INDEX(_xlfn.ANCHORARRAY($C$3),T_CALC[[#This Row],[DAY]]+1,1))),NA())</f>
        <v>43195</v>
      </c>
      <c r="M514" s="4" cm="1" vm="2573">
        <f t="array" aca="1" ref="M514" ca="1">IFERROR(IF(T_CALC[[#This Row],[DAY]]="","",IF(AND(T_CALC[[#This Row],[DAY]]=C_N_TRADING_DAYS,$L$1&gt;C_MAX_HIST_DT),$M$1,INDEX(_xlfn.ANCHORARRAY($C$3),T_CALC[[#This Row],[DAY]]+1,3))),NA())</f>
        <v>92.435000000000002</v>
      </c>
      <c r="N514" s="4" cm="1" vm="2574">
        <f t="array" aca="1" ref="N514" ca="1">IFERROR(IF(T_CALC[[#This Row],[DAY]]="","",IF(AND(T_CALC[[#This Row],[DAY]]=C_N_TRADING_DAYS,$L$1&gt;C_MAX_HIST_DT),$N$1,INDEX(_xlfn.ANCHORARRAY($C$3),T_CALC[[#This Row],[DAY]]+1,4))),NA())</f>
        <v>93.064999999999998</v>
      </c>
      <c r="O514" s="4" cm="1" vm="2575">
        <f t="array" aca="1" ref="O514" ca="1">IFERROR(IF(T_CALC[[#This Row],[DAY]]="","",IF(AND(T_CALC[[#This Row],[DAY]]=C_N_TRADING_DAYS,$L$1&gt;C_MAX_HIST_DT),$O$1,INDEX(_xlfn.ANCHORARRAY($C$3),T_CALC[[#This Row],[DAY]]+1,5))),NA())</f>
        <v>91.4</v>
      </c>
      <c r="P514" s="4" cm="1" vm="2576">
        <f t="array" aca="1" ref="P514" ca="1">IFERROR(IF(T_CALC[[#This Row],[DAY]]="","",IF(AND(T_CALC[[#This Row],[DAY]]=C_N_TRADING_DAYS,$L$1&gt;C_MAX_HIST_DT),$P$1,INDEX(_xlfn.ANCHORARRAY($C$3),T_CALC[[#This Row],[DAY]]+1,6))),NA())</f>
        <v>92.38</v>
      </c>
      <c r="Q514" s="4" cm="1" vm="2572">
        <f t="array" aca="1" ref="Q514" ca="1">IFERROR(IF(T_CALC[[#This Row],[DAY]]="","",IF(AND(T_CALC[[#This Row],[DAY]]=C_N_TRADING_DAYS,$L$1&gt;C_MAX_HIST_DT),$Q$1,INDEX(_xlfn.ANCHORARRAY($C$3),T_CALC[[#This Row],[DAY]]+1,2))),NA())</f>
        <v>29771881</v>
      </c>
      <c r="R514" s="4" vm="2576">
        <f ca="1">IFERROR(IF(I_SRC="Open",T_CALC[[#This Row],[Open]],IF(I_SRC="High",T_CALC[[#This Row],[High]],IF(I_SRC="low",T_CALC[[#This Row],[Low]],IF(I_SRC="Volume",T_CALC[[#This Row],[VOLUME]],T_CALC[[#This Row],[Close]])))),"")</f>
        <v>92.38</v>
      </c>
      <c r="S514" s="4" cm="1">
        <f t="array" aca="1" ref="S514" ca="1">IF(T_CALC[[#This Row],[DAY]]="","",IF(T_CALC[[#This Row],[DAY]]&gt;=I_MA_PER,
ROUND(SUMPRODUCT(OFFSET($Y$4,0,0,I_MA_PER),OFFSET(T_CALC[[#This Row],[Value]],-(I_MA_PER-1),0,I_MA_PER))/C_DEN,2),NA()))</f>
        <v>92.2</v>
      </c>
      <c r="T514" s="4" t="str">
        <f ca="1">IF(T_CALC[[#This Row],[DAY]]="","",IF(T_CALC[[#This Row],[DAY]]&gt;=I_MA_PER,IF(AND(T_CALC[[#This Row],[Value]]&gt;T_CALC[[#This Row],[WMA]],R513&lt;=S513),"Buy",IF(AND(T_CALC[[#This Row],[Value]]&lt;T_CALC[[#This Row],[WMA]],R513&gt;=S513),"Sell","")),NA()))</f>
        <v/>
      </c>
      <c r="U514" s="4">
        <f ca="1">IFERROR(IF(T_CALC[[#This Row],[Signal]]="Buy",T_CALC[[#This Row],[Value]],-10000),-10000)</f>
        <v>-10000</v>
      </c>
      <c r="V514" s="4">
        <f ca="1">IFERROR(IF(T_CALC[[#This Row],[Signal]]="Sell",T_CALC[[#This Row],[Value]],-10000),-10000)</f>
        <v>-10000</v>
      </c>
    </row>
    <row r="515" spans="3:22" x14ac:dyDescent="0.2">
      <c r="C515" vm="2577">
        <f ca="1"/>
        <v>43196</v>
      </c>
      <c r="D515" vm="2578">
        <f ca="1"/>
        <v>38026000</v>
      </c>
      <c r="E515" vm="2413">
        <f ca="1"/>
        <v>91.49</v>
      </c>
      <c r="F515" vm="2579">
        <f ca="1"/>
        <v>92.46</v>
      </c>
      <c r="G515" vm="2580">
        <f ca="1"/>
        <v>89.48</v>
      </c>
      <c r="H515" vm="2581">
        <f ca="1"/>
        <v>90.23</v>
      </c>
      <c r="K515" s="4">
        <f ca="1">IF(ROW(T_CALC[[#This Row],[DAY]])-ROW(T_CALC[[#Headers],[DAY]])&gt;C_N_TRADING_DAYS,"",ROW(T_CALC[[#This Row],[DAY]])-ROW(T_CALC[[#Headers],[DAY]]))</f>
        <v>512</v>
      </c>
      <c r="L515" s="2" cm="1" vm="2577">
        <f t="array" aca="1" ref="L515" ca="1">IFERROR(IF(T_CALC[[#This Row],[DAY]]="","",IF(AND(T_CALC[[#This Row],[DAY]]=C_N_TRADING_DAYS,$L$1&gt;C_MAX_HIST_DT),$L$1,INDEX(_xlfn.ANCHORARRAY($C$3),T_CALC[[#This Row],[DAY]]+1,1))),NA())</f>
        <v>43196</v>
      </c>
      <c r="M515" s="4" cm="1" vm="2413">
        <f t="array" aca="1" ref="M515" ca="1">IFERROR(IF(T_CALC[[#This Row],[DAY]]="","",IF(AND(T_CALC[[#This Row],[DAY]]=C_N_TRADING_DAYS,$L$1&gt;C_MAX_HIST_DT),$M$1,INDEX(_xlfn.ANCHORARRAY($C$3),T_CALC[[#This Row],[DAY]]+1,3))),NA())</f>
        <v>91.49</v>
      </c>
      <c r="N515" s="4" cm="1" vm="2579">
        <f t="array" aca="1" ref="N515" ca="1">IFERROR(IF(T_CALC[[#This Row],[DAY]]="","",IF(AND(T_CALC[[#This Row],[DAY]]=C_N_TRADING_DAYS,$L$1&gt;C_MAX_HIST_DT),$N$1,INDEX(_xlfn.ANCHORARRAY($C$3),T_CALC[[#This Row],[DAY]]+1,4))),NA())</f>
        <v>92.46</v>
      </c>
      <c r="O515" s="4" cm="1" vm="2580">
        <f t="array" aca="1" ref="O515" ca="1">IFERROR(IF(T_CALC[[#This Row],[DAY]]="","",IF(AND(T_CALC[[#This Row],[DAY]]=C_N_TRADING_DAYS,$L$1&gt;C_MAX_HIST_DT),$O$1,INDEX(_xlfn.ANCHORARRAY($C$3),T_CALC[[#This Row],[DAY]]+1,5))),NA())</f>
        <v>89.48</v>
      </c>
      <c r="P515" s="4" cm="1" vm="2581">
        <f t="array" aca="1" ref="P515" ca="1">IFERROR(IF(T_CALC[[#This Row],[DAY]]="","",IF(AND(T_CALC[[#This Row],[DAY]]=C_N_TRADING_DAYS,$L$1&gt;C_MAX_HIST_DT),$P$1,INDEX(_xlfn.ANCHORARRAY($C$3),T_CALC[[#This Row],[DAY]]+1,6))),NA())</f>
        <v>90.23</v>
      </c>
      <c r="Q515" s="4" cm="1" vm="2578">
        <f t="array" aca="1" ref="Q515" ca="1">IFERROR(IF(T_CALC[[#This Row],[DAY]]="","",IF(AND(T_CALC[[#This Row],[DAY]]=C_N_TRADING_DAYS,$L$1&gt;C_MAX_HIST_DT),$Q$1,INDEX(_xlfn.ANCHORARRAY($C$3),T_CALC[[#This Row],[DAY]]+1,2))),NA())</f>
        <v>38026000</v>
      </c>
      <c r="R515" s="4" vm="2581">
        <f ca="1">IFERROR(IF(I_SRC="Open",T_CALC[[#This Row],[Open]],IF(I_SRC="High",T_CALC[[#This Row],[High]],IF(I_SRC="low",T_CALC[[#This Row],[Low]],IF(I_SRC="Volume",T_CALC[[#This Row],[VOLUME]],T_CALC[[#This Row],[Close]])))),"")</f>
        <v>90.23</v>
      </c>
      <c r="S515" s="4" cm="1">
        <f t="array" aca="1" ref="S515" ca="1">IF(T_CALC[[#This Row],[DAY]]="","",IF(T_CALC[[#This Row],[DAY]]&gt;=I_MA_PER,
ROUND(SUMPRODUCT(OFFSET($Y$4,0,0,I_MA_PER),OFFSET(T_CALC[[#This Row],[Value]],-(I_MA_PER-1),0,I_MA_PER))/C_DEN,2),NA()))</f>
        <v>92.12</v>
      </c>
      <c r="T515" s="4" t="str">
        <f ca="1">IF(T_CALC[[#This Row],[DAY]]="","",IF(T_CALC[[#This Row],[DAY]]&gt;=I_MA_PER,IF(AND(T_CALC[[#This Row],[Value]]&gt;T_CALC[[#This Row],[WMA]],R514&lt;=S514),"Buy",IF(AND(T_CALC[[#This Row],[Value]]&lt;T_CALC[[#This Row],[WMA]],R514&gt;=S514),"Sell","")),NA()))</f>
        <v>Sell</v>
      </c>
      <c r="U515" s="4">
        <f ca="1">IFERROR(IF(T_CALC[[#This Row],[Signal]]="Buy",T_CALC[[#This Row],[Value]],-10000),-10000)</f>
        <v>-10000</v>
      </c>
      <c r="V515" s="4" vm="2581">
        <f ca="1">IFERROR(IF(T_CALC[[#This Row],[Signal]]="Sell",T_CALC[[#This Row],[Value]],-10000),-10000)</f>
        <v>90.23</v>
      </c>
    </row>
    <row r="516" spans="3:22" x14ac:dyDescent="0.2">
      <c r="C516" vm="2582">
        <f ca="1"/>
        <v>43199</v>
      </c>
      <c r="D516" vm="2583">
        <f ca="1"/>
        <v>31533943</v>
      </c>
      <c r="E516" vm="2584">
        <f ca="1"/>
        <v>91.04</v>
      </c>
      <c r="F516" vm="2585">
        <f ca="1"/>
        <v>93.17</v>
      </c>
      <c r="G516" vm="2397">
        <f ca="1"/>
        <v>90.62</v>
      </c>
      <c r="H516" vm="2586">
        <f ca="1"/>
        <v>90.77</v>
      </c>
      <c r="K516" s="4">
        <f ca="1">IF(ROW(T_CALC[[#This Row],[DAY]])-ROW(T_CALC[[#Headers],[DAY]])&gt;C_N_TRADING_DAYS,"",ROW(T_CALC[[#This Row],[DAY]])-ROW(T_CALC[[#Headers],[DAY]]))</f>
        <v>513</v>
      </c>
      <c r="L516" s="2" cm="1" vm="2582">
        <f t="array" aca="1" ref="L516" ca="1">IFERROR(IF(T_CALC[[#This Row],[DAY]]="","",IF(AND(T_CALC[[#This Row],[DAY]]=C_N_TRADING_DAYS,$L$1&gt;C_MAX_HIST_DT),$L$1,INDEX(_xlfn.ANCHORARRAY($C$3),T_CALC[[#This Row],[DAY]]+1,1))),NA())</f>
        <v>43199</v>
      </c>
      <c r="M516" s="4" cm="1" vm="2584">
        <f t="array" aca="1" ref="M516" ca="1">IFERROR(IF(T_CALC[[#This Row],[DAY]]="","",IF(AND(T_CALC[[#This Row],[DAY]]=C_N_TRADING_DAYS,$L$1&gt;C_MAX_HIST_DT),$M$1,INDEX(_xlfn.ANCHORARRAY($C$3),T_CALC[[#This Row],[DAY]]+1,3))),NA())</f>
        <v>91.04</v>
      </c>
      <c r="N516" s="4" cm="1" vm="2585">
        <f t="array" aca="1" ref="N516" ca="1">IFERROR(IF(T_CALC[[#This Row],[DAY]]="","",IF(AND(T_CALC[[#This Row],[DAY]]=C_N_TRADING_DAYS,$L$1&gt;C_MAX_HIST_DT),$N$1,INDEX(_xlfn.ANCHORARRAY($C$3),T_CALC[[#This Row],[DAY]]+1,4))),NA())</f>
        <v>93.17</v>
      </c>
      <c r="O516" s="4" cm="1" vm="2397">
        <f t="array" aca="1" ref="O516" ca="1">IFERROR(IF(T_CALC[[#This Row],[DAY]]="","",IF(AND(T_CALC[[#This Row],[DAY]]=C_N_TRADING_DAYS,$L$1&gt;C_MAX_HIST_DT),$O$1,INDEX(_xlfn.ANCHORARRAY($C$3),T_CALC[[#This Row],[DAY]]+1,5))),NA())</f>
        <v>90.62</v>
      </c>
      <c r="P516" s="4" cm="1" vm="2586">
        <f t="array" aca="1" ref="P516" ca="1">IFERROR(IF(T_CALC[[#This Row],[DAY]]="","",IF(AND(T_CALC[[#This Row],[DAY]]=C_N_TRADING_DAYS,$L$1&gt;C_MAX_HIST_DT),$P$1,INDEX(_xlfn.ANCHORARRAY($C$3),T_CALC[[#This Row],[DAY]]+1,6))),NA())</f>
        <v>90.77</v>
      </c>
      <c r="Q516" s="4" cm="1" vm="2583">
        <f t="array" aca="1" ref="Q516" ca="1">IFERROR(IF(T_CALC[[#This Row],[DAY]]="","",IF(AND(T_CALC[[#This Row],[DAY]]=C_N_TRADING_DAYS,$L$1&gt;C_MAX_HIST_DT),$Q$1,INDEX(_xlfn.ANCHORARRAY($C$3),T_CALC[[#This Row],[DAY]]+1,2))),NA())</f>
        <v>31533943</v>
      </c>
      <c r="R516" s="4" vm="2586">
        <f ca="1">IFERROR(IF(I_SRC="Open",T_CALC[[#This Row],[Open]],IF(I_SRC="High",T_CALC[[#This Row],[High]],IF(I_SRC="low",T_CALC[[#This Row],[Low]],IF(I_SRC="Volume",T_CALC[[#This Row],[VOLUME]],T_CALC[[#This Row],[Close]])))),"")</f>
        <v>90.77</v>
      </c>
      <c r="S516" s="4" cm="1">
        <f t="array" aca="1" ref="S516" ca="1">IF(T_CALC[[#This Row],[DAY]]="","",IF(T_CALC[[#This Row],[DAY]]&gt;=I_MA_PER,
ROUND(SUMPRODUCT(OFFSET($Y$4,0,0,I_MA_PER),OFFSET(T_CALC[[#This Row],[Value]],-(I_MA_PER-1),0,I_MA_PER))/C_DEN,2),NA()))</f>
        <v>92.07</v>
      </c>
      <c r="T516" s="4" t="str">
        <f ca="1">IF(T_CALC[[#This Row],[DAY]]="","",IF(T_CALC[[#This Row],[DAY]]&gt;=I_MA_PER,IF(AND(T_CALC[[#This Row],[Value]]&gt;T_CALC[[#This Row],[WMA]],R515&lt;=S515),"Buy",IF(AND(T_CALC[[#This Row],[Value]]&lt;T_CALC[[#This Row],[WMA]],R515&gt;=S515),"Sell","")),NA()))</f>
        <v/>
      </c>
      <c r="U516" s="4">
        <f ca="1">IFERROR(IF(T_CALC[[#This Row],[Signal]]="Buy",T_CALC[[#This Row],[Value]],-10000),-10000)</f>
        <v>-10000</v>
      </c>
      <c r="V516" s="4">
        <f ca="1">IFERROR(IF(T_CALC[[#This Row],[Signal]]="Sell",T_CALC[[#This Row],[Value]],-10000),-10000)</f>
        <v>-10000</v>
      </c>
    </row>
    <row r="517" spans="3:22" x14ac:dyDescent="0.2">
      <c r="C517" vm="2587">
        <f ca="1"/>
        <v>43200</v>
      </c>
      <c r="D517" vm="2588">
        <f ca="1"/>
        <v>26939883</v>
      </c>
      <c r="E517" vm="2589">
        <f ca="1"/>
        <v>92.39</v>
      </c>
      <c r="F517" vm="2590">
        <f ca="1"/>
        <v>93.28</v>
      </c>
      <c r="G517" vm="2591">
        <f ca="1"/>
        <v>91.64</v>
      </c>
      <c r="H517" vm="2592">
        <f ca="1"/>
        <v>92.88</v>
      </c>
      <c r="K517" s="4">
        <f ca="1">IF(ROW(T_CALC[[#This Row],[DAY]])-ROW(T_CALC[[#Headers],[DAY]])&gt;C_N_TRADING_DAYS,"",ROW(T_CALC[[#This Row],[DAY]])-ROW(T_CALC[[#Headers],[DAY]]))</f>
        <v>514</v>
      </c>
      <c r="L517" s="2" cm="1" vm="2587">
        <f t="array" aca="1" ref="L517" ca="1">IFERROR(IF(T_CALC[[#This Row],[DAY]]="","",IF(AND(T_CALC[[#This Row],[DAY]]=C_N_TRADING_DAYS,$L$1&gt;C_MAX_HIST_DT),$L$1,INDEX(_xlfn.ANCHORARRAY($C$3),T_CALC[[#This Row],[DAY]]+1,1))),NA())</f>
        <v>43200</v>
      </c>
      <c r="M517" s="4" cm="1" vm="2589">
        <f t="array" aca="1" ref="M517" ca="1">IFERROR(IF(T_CALC[[#This Row],[DAY]]="","",IF(AND(T_CALC[[#This Row],[DAY]]=C_N_TRADING_DAYS,$L$1&gt;C_MAX_HIST_DT),$M$1,INDEX(_xlfn.ANCHORARRAY($C$3),T_CALC[[#This Row],[DAY]]+1,3))),NA())</f>
        <v>92.39</v>
      </c>
      <c r="N517" s="4" cm="1" vm="2590">
        <f t="array" aca="1" ref="N517" ca="1">IFERROR(IF(T_CALC[[#This Row],[DAY]]="","",IF(AND(T_CALC[[#This Row],[DAY]]=C_N_TRADING_DAYS,$L$1&gt;C_MAX_HIST_DT),$N$1,INDEX(_xlfn.ANCHORARRAY($C$3),T_CALC[[#This Row],[DAY]]+1,4))),NA())</f>
        <v>93.28</v>
      </c>
      <c r="O517" s="4" cm="1" vm="2591">
        <f t="array" aca="1" ref="O517" ca="1">IFERROR(IF(T_CALC[[#This Row],[DAY]]="","",IF(AND(T_CALC[[#This Row],[DAY]]=C_N_TRADING_DAYS,$L$1&gt;C_MAX_HIST_DT),$O$1,INDEX(_xlfn.ANCHORARRAY($C$3),T_CALC[[#This Row],[DAY]]+1,5))),NA())</f>
        <v>91.64</v>
      </c>
      <c r="P517" s="4" cm="1" vm="2592">
        <f t="array" aca="1" ref="P517" ca="1">IFERROR(IF(T_CALC[[#This Row],[DAY]]="","",IF(AND(T_CALC[[#This Row],[DAY]]=C_N_TRADING_DAYS,$L$1&gt;C_MAX_HIST_DT),$P$1,INDEX(_xlfn.ANCHORARRAY($C$3),T_CALC[[#This Row],[DAY]]+1,6))),NA())</f>
        <v>92.88</v>
      </c>
      <c r="Q517" s="4" cm="1" vm="2588">
        <f t="array" aca="1" ref="Q517" ca="1">IFERROR(IF(T_CALC[[#This Row],[DAY]]="","",IF(AND(T_CALC[[#This Row],[DAY]]=C_N_TRADING_DAYS,$L$1&gt;C_MAX_HIST_DT),$Q$1,INDEX(_xlfn.ANCHORARRAY($C$3),T_CALC[[#This Row],[DAY]]+1,2))),NA())</f>
        <v>26939883</v>
      </c>
      <c r="R517" s="4" vm="2592">
        <f ca="1">IFERROR(IF(I_SRC="Open",T_CALC[[#This Row],[Open]],IF(I_SRC="High",T_CALC[[#This Row],[High]],IF(I_SRC="low",T_CALC[[#This Row],[Low]],IF(I_SRC="Volume",T_CALC[[#This Row],[VOLUME]],T_CALC[[#This Row],[Close]])))),"")</f>
        <v>92.88</v>
      </c>
      <c r="S517" s="4" cm="1">
        <f t="array" aca="1" ref="S517" ca="1">IF(T_CALC[[#This Row],[DAY]]="","",IF(T_CALC[[#This Row],[DAY]]&gt;=I_MA_PER,
ROUND(SUMPRODUCT(OFFSET($Y$4,0,0,I_MA_PER),OFFSET(T_CALC[[#This Row],[Value]],-(I_MA_PER-1),0,I_MA_PER))/C_DEN,2),NA()))</f>
        <v>92.1</v>
      </c>
      <c r="T517" s="4" t="str">
        <f ca="1">IF(T_CALC[[#This Row],[DAY]]="","",IF(T_CALC[[#This Row],[DAY]]&gt;=I_MA_PER,IF(AND(T_CALC[[#This Row],[Value]]&gt;T_CALC[[#This Row],[WMA]],R516&lt;=S516),"Buy",IF(AND(T_CALC[[#This Row],[Value]]&lt;T_CALC[[#This Row],[WMA]],R516&gt;=S516),"Sell","")),NA()))</f>
        <v>Buy</v>
      </c>
      <c r="U517" s="4" vm="2592">
        <f ca="1">IFERROR(IF(T_CALC[[#This Row],[Signal]]="Buy",T_CALC[[#This Row],[Value]],-10000),-10000)</f>
        <v>92.88</v>
      </c>
      <c r="V517" s="4">
        <f ca="1">IFERROR(IF(T_CALC[[#This Row],[Signal]]="Sell",T_CALC[[#This Row],[Value]],-10000),-10000)</f>
        <v>-10000</v>
      </c>
    </row>
    <row r="518" spans="3:22" x14ac:dyDescent="0.2">
      <c r="C518" vm="2593">
        <f ca="1"/>
        <v>43201</v>
      </c>
      <c r="D518" vm="2594">
        <f ca="1"/>
        <v>24872110</v>
      </c>
      <c r="E518" vm="2595">
        <f ca="1"/>
        <v>92.01</v>
      </c>
      <c r="F518" vm="2596">
        <f ca="1"/>
        <v>93.29</v>
      </c>
      <c r="G518" vm="2597">
        <f ca="1"/>
        <v>91.48</v>
      </c>
      <c r="H518" vm="2598">
        <f ca="1"/>
        <v>91.86</v>
      </c>
      <c r="K518" s="4">
        <f ca="1">IF(ROW(T_CALC[[#This Row],[DAY]])-ROW(T_CALC[[#Headers],[DAY]])&gt;C_N_TRADING_DAYS,"",ROW(T_CALC[[#This Row],[DAY]])-ROW(T_CALC[[#Headers],[DAY]]))</f>
        <v>515</v>
      </c>
      <c r="L518" s="2" cm="1" vm="2593">
        <f t="array" aca="1" ref="L518" ca="1">IFERROR(IF(T_CALC[[#This Row],[DAY]]="","",IF(AND(T_CALC[[#This Row],[DAY]]=C_N_TRADING_DAYS,$L$1&gt;C_MAX_HIST_DT),$L$1,INDEX(_xlfn.ANCHORARRAY($C$3),T_CALC[[#This Row],[DAY]]+1,1))),NA())</f>
        <v>43201</v>
      </c>
      <c r="M518" s="4" cm="1" vm="2595">
        <f t="array" aca="1" ref="M518" ca="1">IFERROR(IF(T_CALC[[#This Row],[DAY]]="","",IF(AND(T_CALC[[#This Row],[DAY]]=C_N_TRADING_DAYS,$L$1&gt;C_MAX_HIST_DT),$M$1,INDEX(_xlfn.ANCHORARRAY($C$3),T_CALC[[#This Row],[DAY]]+1,3))),NA())</f>
        <v>92.01</v>
      </c>
      <c r="N518" s="4" cm="1" vm="2596">
        <f t="array" aca="1" ref="N518" ca="1">IFERROR(IF(T_CALC[[#This Row],[DAY]]="","",IF(AND(T_CALC[[#This Row],[DAY]]=C_N_TRADING_DAYS,$L$1&gt;C_MAX_HIST_DT),$N$1,INDEX(_xlfn.ANCHORARRAY($C$3),T_CALC[[#This Row],[DAY]]+1,4))),NA())</f>
        <v>93.29</v>
      </c>
      <c r="O518" s="4" cm="1" vm="2597">
        <f t="array" aca="1" ref="O518" ca="1">IFERROR(IF(T_CALC[[#This Row],[DAY]]="","",IF(AND(T_CALC[[#This Row],[DAY]]=C_N_TRADING_DAYS,$L$1&gt;C_MAX_HIST_DT),$O$1,INDEX(_xlfn.ANCHORARRAY($C$3),T_CALC[[#This Row],[DAY]]+1,5))),NA())</f>
        <v>91.48</v>
      </c>
      <c r="P518" s="4" cm="1" vm="2598">
        <f t="array" aca="1" ref="P518" ca="1">IFERROR(IF(T_CALC[[#This Row],[DAY]]="","",IF(AND(T_CALC[[#This Row],[DAY]]=C_N_TRADING_DAYS,$L$1&gt;C_MAX_HIST_DT),$P$1,INDEX(_xlfn.ANCHORARRAY($C$3),T_CALC[[#This Row],[DAY]]+1,6))),NA())</f>
        <v>91.86</v>
      </c>
      <c r="Q518" s="4" cm="1" vm="2594">
        <f t="array" aca="1" ref="Q518" ca="1">IFERROR(IF(T_CALC[[#This Row],[DAY]]="","",IF(AND(T_CALC[[#This Row],[DAY]]=C_N_TRADING_DAYS,$L$1&gt;C_MAX_HIST_DT),$Q$1,INDEX(_xlfn.ANCHORARRAY($C$3),T_CALC[[#This Row],[DAY]]+1,2))),NA())</f>
        <v>24872110</v>
      </c>
      <c r="R518" s="4" vm="2598">
        <f ca="1">IFERROR(IF(I_SRC="Open",T_CALC[[#This Row],[Open]],IF(I_SRC="High",T_CALC[[#This Row],[High]],IF(I_SRC="low",T_CALC[[#This Row],[Low]],IF(I_SRC="Volume",T_CALC[[#This Row],[VOLUME]],T_CALC[[#This Row],[Close]])))),"")</f>
        <v>91.86</v>
      </c>
      <c r="S518" s="4" cm="1">
        <f t="array" aca="1" ref="S518" ca="1">IF(T_CALC[[#This Row],[DAY]]="","",IF(T_CALC[[#This Row],[DAY]]&gt;=I_MA_PER,
ROUND(SUMPRODUCT(OFFSET($Y$4,0,0,I_MA_PER),OFFSET(T_CALC[[#This Row],[Value]],-(I_MA_PER-1),0,I_MA_PER))/C_DEN,2),NA()))</f>
        <v>92.09</v>
      </c>
      <c r="T518" s="4" t="str">
        <f ca="1">IF(T_CALC[[#This Row],[DAY]]="","",IF(T_CALC[[#This Row],[DAY]]&gt;=I_MA_PER,IF(AND(T_CALC[[#This Row],[Value]]&gt;T_CALC[[#This Row],[WMA]],R517&lt;=S517),"Buy",IF(AND(T_CALC[[#This Row],[Value]]&lt;T_CALC[[#This Row],[WMA]],R517&gt;=S517),"Sell","")),NA()))</f>
        <v>Sell</v>
      </c>
      <c r="U518" s="4">
        <f ca="1">IFERROR(IF(T_CALC[[#This Row],[Signal]]="Buy",T_CALC[[#This Row],[Value]],-10000),-10000)</f>
        <v>-10000</v>
      </c>
      <c r="V518" s="4" vm="2598">
        <f ca="1">IFERROR(IF(T_CALC[[#This Row],[Signal]]="Sell",T_CALC[[#This Row],[Value]],-10000),-10000)</f>
        <v>91.86</v>
      </c>
    </row>
    <row r="519" spans="3:22" x14ac:dyDescent="0.2">
      <c r="C519" vm="2599">
        <f ca="1"/>
        <v>43202</v>
      </c>
      <c r="D519" vm="2600">
        <f ca="1"/>
        <v>26758879</v>
      </c>
      <c r="E519" vm="2467">
        <f ca="1"/>
        <v>92.43</v>
      </c>
      <c r="F519" vm="2601">
        <f ca="1"/>
        <v>94.16</v>
      </c>
      <c r="G519" vm="2467">
        <f ca="1"/>
        <v>92.43</v>
      </c>
      <c r="H519" vm="2602">
        <f ca="1"/>
        <v>93.58</v>
      </c>
      <c r="K519" s="4">
        <f ca="1">IF(ROW(T_CALC[[#This Row],[DAY]])-ROW(T_CALC[[#Headers],[DAY]])&gt;C_N_TRADING_DAYS,"",ROW(T_CALC[[#This Row],[DAY]])-ROW(T_CALC[[#Headers],[DAY]]))</f>
        <v>516</v>
      </c>
      <c r="L519" s="2" cm="1" vm="2599">
        <f t="array" aca="1" ref="L519" ca="1">IFERROR(IF(T_CALC[[#This Row],[DAY]]="","",IF(AND(T_CALC[[#This Row],[DAY]]=C_N_TRADING_DAYS,$L$1&gt;C_MAX_HIST_DT),$L$1,INDEX(_xlfn.ANCHORARRAY($C$3),T_CALC[[#This Row],[DAY]]+1,1))),NA())</f>
        <v>43202</v>
      </c>
      <c r="M519" s="4" cm="1" vm="2467">
        <f t="array" aca="1" ref="M519" ca="1">IFERROR(IF(T_CALC[[#This Row],[DAY]]="","",IF(AND(T_CALC[[#This Row],[DAY]]=C_N_TRADING_DAYS,$L$1&gt;C_MAX_HIST_DT),$M$1,INDEX(_xlfn.ANCHORARRAY($C$3),T_CALC[[#This Row],[DAY]]+1,3))),NA())</f>
        <v>92.43</v>
      </c>
      <c r="N519" s="4" cm="1" vm="2601">
        <f t="array" aca="1" ref="N519" ca="1">IFERROR(IF(T_CALC[[#This Row],[DAY]]="","",IF(AND(T_CALC[[#This Row],[DAY]]=C_N_TRADING_DAYS,$L$1&gt;C_MAX_HIST_DT),$N$1,INDEX(_xlfn.ANCHORARRAY($C$3),T_CALC[[#This Row],[DAY]]+1,4))),NA())</f>
        <v>94.16</v>
      </c>
      <c r="O519" s="4" cm="1" vm="2467">
        <f t="array" aca="1" ref="O519" ca="1">IFERROR(IF(T_CALC[[#This Row],[DAY]]="","",IF(AND(T_CALC[[#This Row],[DAY]]=C_N_TRADING_DAYS,$L$1&gt;C_MAX_HIST_DT),$O$1,INDEX(_xlfn.ANCHORARRAY($C$3),T_CALC[[#This Row],[DAY]]+1,5))),NA())</f>
        <v>92.43</v>
      </c>
      <c r="P519" s="4" cm="1" vm="2602">
        <f t="array" aca="1" ref="P519" ca="1">IFERROR(IF(T_CALC[[#This Row],[DAY]]="","",IF(AND(T_CALC[[#This Row],[DAY]]=C_N_TRADING_DAYS,$L$1&gt;C_MAX_HIST_DT),$P$1,INDEX(_xlfn.ANCHORARRAY($C$3),T_CALC[[#This Row],[DAY]]+1,6))),NA())</f>
        <v>93.58</v>
      </c>
      <c r="Q519" s="4" cm="1" vm="2600">
        <f t="array" aca="1" ref="Q519" ca="1">IFERROR(IF(T_CALC[[#This Row],[DAY]]="","",IF(AND(T_CALC[[#This Row],[DAY]]=C_N_TRADING_DAYS,$L$1&gt;C_MAX_HIST_DT),$Q$1,INDEX(_xlfn.ANCHORARRAY($C$3),T_CALC[[#This Row],[DAY]]+1,2))),NA())</f>
        <v>26758879</v>
      </c>
      <c r="R519" s="4" vm="2602">
        <f ca="1">IFERROR(IF(I_SRC="Open",T_CALC[[#This Row],[Open]],IF(I_SRC="High",T_CALC[[#This Row],[High]],IF(I_SRC="low",T_CALC[[#This Row],[Low]],IF(I_SRC="Volume",T_CALC[[#This Row],[VOLUME]],T_CALC[[#This Row],[Close]])))),"")</f>
        <v>93.58</v>
      </c>
      <c r="S519" s="4" cm="1">
        <f t="array" aca="1" ref="S519" ca="1">IF(T_CALC[[#This Row],[DAY]]="","",IF(T_CALC[[#This Row],[DAY]]&gt;=I_MA_PER,
ROUND(SUMPRODUCT(OFFSET($Y$4,0,0,I_MA_PER),OFFSET(T_CALC[[#This Row],[Value]],-(I_MA_PER-1),0,I_MA_PER))/C_DEN,2),NA()))</f>
        <v>92.15</v>
      </c>
      <c r="T519" s="4" t="str">
        <f ca="1">IF(T_CALC[[#This Row],[DAY]]="","",IF(T_CALC[[#This Row],[DAY]]&gt;=I_MA_PER,IF(AND(T_CALC[[#This Row],[Value]]&gt;T_CALC[[#This Row],[WMA]],R518&lt;=S518),"Buy",IF(AND(T_CALC[[#This Row],[Value]]&lt;T_CALC[[#This Row],[WMA]],R518&gt;=S518),"Sell","")),NA()))</f>
        <v>Buy</v>
      </c>
      <c r="U519" s="4" vm="2602">
        <f ca="1">IFERROR(IF(T_CALC[[#This Row],[Signal]]="Buy",T_CALC[[#This Row],[Value]],-10000),-10000)</f>
        <v>93.58</v>
      </c>
      <c r="V519" s="4">
        <f ca="1">IFERROR(IF(T_CALC[[#This Row],[Signal]]="Sell",T_CALC[[#This Row],[Value]],-10000),-10000)</f>
        <v>-10000</v>
      </c>
    </row>
    <row r="520" spans="3:22" x14ac:dyDescent="0.2">
      <c r="C520" vm="2603">
        <f ca="1"/>
        <v>43203</v>
      </c>
      <c r="D520" vm="2604">
        <f ca="1"/>
        <v>23346063</v>
      </c>
      <c r="E520" vm="2519">
        <f ca="1"/>
        <v>94.05</v>
      </c>
      <c r="F520" vm="2500">
        <f ca="1"/>
        <v>94.18</v>
      </c>
      <c r="G520" vm="2605">
        <f ca="1"/>
        <v>92.44</v>
      </c>
      <c r="H520" vm="2606">
        <f ca="1"/>
        <v>93.08</v>
      </c>
      <c r="K520" s="4">
        <f ca="1">IF(ROW(T_CALC[[#This Row],[DAY]])-ROW(T_CALC[[#Headers],[DAY]])&gt;C_N_TRADING_DAYS,"",ROW(T_CALC[[#This Row],[DAY]])-ROW(T_CALC[[#Headers],[DAY]]))</f>
        <v>517</v>
      </c>
      <c r="L520" s="2" cm="1" vm="2603">
        <f t="array" aca="1" ref="L520" ca="1">IFERROR(IF(T_CALC[[#This Row],[DAY]]="","",IF(AND(T_CALC[[#This Row],[DAY]]=C_N_TRADING_DAYS,$L$1&gt;C_MAX_HIST_DT),$L$1,INDEX(_xlfn.ANCHORARRAY($C$3),T_CALC[[#This Row],[DAY]]+1,1))),NA())</f>
        <v>43203</v>
      </c>
      <c r="M520" s="4" cm="1" vm="2519">
        <f t="array" aca="1" ref="M520" ca="1">IFERROR(IF(T_CALC[[#This Row],[DAY]]="","",IF(AND(T_CALC[[#This Row],[DAY]]=C_N_TRADING_DAYS,$L$1&gt;C_MAX_HIST_DT),$M$1,INDEX(_xlfn.ANCHORARRAY($C$3),T_CALC[[#This Row],[DAY]]+1,3))),NA())</f>
        <v>94.05</v>
      </c>
      <c r="N520" s="4" cm="1" vm="2500">
        <f t="array" aca="1" ref="N520" ca="1">IFERROR(IF(T_CALC[[#This Row],[DAY]]="","",IF(AND(T_CALC[[#This Row],[DAY]]=C_N_TRADING_DAYS,$L$1&gt;C_MAX_HIST_DT),$N$1,INDEX(_xlfn.ANCHORARRAY($C$3),T_CALC[[#This Row],[DAY]]+1,4))),NA())</f>
        <v>94.18</v>
      </c>
      <c r="O520" s="4" cm="1" vm="2605">
        <f t="array" aca="1" ref="O520" ca="1">IFERROR(IF(T_CALC[[#This Row],[DAY]]="","",IF(AND(T_CALC[[#This Row],[DAY]]=C_N_TRADING_DAYS,$L$1&gt;C_MAX_HIST_DT),$O$1,INDEX(_xlfn.ANCHORARRAY($C$3),T_CALC[[#This Row],[DAY]]+1,5))),NA())</f>
        <v>92.44</v>
      </c>
      <c r="P520" s="4" cm="1" vm="2606">
        <f t="array" aca="1" ref="P520" ca="1">IFERROR(IF(T_CALC[[#This Row],[DAY]]="","",IF(AND(T_CALC[[#This Row],[DAY]]=C_N_TRADING_DAYS,$L$1&gt;C_MAX_HIST_DT),$P$1,INDEX(_xlfn.ANCHORARRAY($C$3),T_CALC[[#This Row],[DAY]]+1,6))),NA())</f>
        <v>93.08</v>
      </c>
      <c r="Q520" s="4" cm="1" vm="2604">
        <f t="array" aca="1" ref="Q520" ca="1">IFERROR(IF(T_CALC[[#This Row],[DAY]]="","",IF(AND(T_CALC[[#This Row],[DAY]]=C_N_TRADING_DAYS,$L$1&gt;C_MAX_HIST_DT),$Q$1,INDEX(_xlfn.ANCHORARRAY($C$3),T_CALC[[#This Row],[DAY]]+1,2))),NA())</f>
        <v>23346063</v>
      </c>
      <c r="R520" s="4" vm="2606">
        <f ca="1">IFERROR(IF(I_SRC="Open",T_CALC[[#This Row],[Open]],IF(I_SRC="High",T_CALC[[#This Row],[High]],IF(I_SRC="low",T_CALC[[#This Row],[Low]],IF(I_SRC="Volume",T_CALC[[#This Row],[VOLUME]],T_CALC[[#This Row],[Close]])))),"")</f>
        <v>93.08</v>
      </c>
      <c r="S520" s="4" cm="1">
        <f t="array" aca="1" ref="S520" ca="1">IF(T_CALC[[#This Row],[DAY]]="","",IF(T_CALC[[#This Row],[DAY]]&gt;=I_MA_PER,
ROUND(SUMPRODUCT(OFFSET($Y$4,0,0,I_MA_PER),OFFSET(T_CALC[[#This Row],[Value]],-(I_MA_PER-1),0,I_MA_PER))/C_DEN,2),NA()))</f>
        <v>92.19</v>
      </c>
      <c r="T520" s="4" t="str">
        <f ca="1">IF(T_CALC[[#This Row],[DAY]]="","",IF(T_CALC[[#This Row],[DAY]]&gt;=I_MA_PER,IF(AND(T_CALC[[#This Row],[Value]]&gt;T_CALC[[#This Row],[WMA]],R519&lt;=S519),"Buy",IF(AND(T_CALC[[#This Row],[Value]]&lt;T_CALC[[#This Row],[WMA]],R519&gt;=S519),"Sell","")),NA()))</f>
        <v/>
      </c>
      <c r="U520" s="4">
        <f ca="1">IFERROR(IF(T_CALC[[#This Row],[Signal]]="Buy",T_CALC[[#This Row],[Value]],-10000),-10000)</f>
        <v>-10000</v>
      </c>
      <c r="V520" s="4">
        <f ca="1">IFERROR(IF(T_CALC[[#This Row],[Signal]]="Sell",T_CALC[[#This Row],[Value]],-10000),-10000)</f>
        <v>-10000</v>
      </c>
    </row>
    <row r="521" spans="3:22" x14ac:dyDescent="0.2">
      <c r="C521" vm="2607">
        <f ca="1"/>
        <v>43206</v>
      </c>
      <c r="D521" vm="2608">
        <f ca="1"/>
        <v>20288083</v>
      </c>
      <c r="E521" vm="2423">
        <f ca="1"/>
        <v>94.07</v>
      </c>
      <c r="F521" vm="2609">
        <f ca="1"/>
        <v>94.66</v>
      </c>
      <c r="G521" vm="2610">
        <f ca="1"/>
        <v>93.42</v>
      </c>
      <c r="H521" vm="2611">
        <f ca="1"/>
        <v>94.17</v>
      </c>
      <c r="K521" s="4">
        <f ca="1">IF(ROW(T_CALC[[#This Row],[DAY]])-ROW(T_CALC[[#Headers],[DAY]])&gt;C_N_TRADING_DAYS,"",ROW(T_CALC[[#This Row],[DAY]])-ROW(T_CALC[[#Headers],[DAY]]))</f>
        <v>518</v>
      </c>
      <c r="L521" s="2" cm="1" vm="2607">
        <f t="array" aca="1" ref="L521" ca="1">IFERROR(IF(T_CALC[[#This Row],[DAY]]="","",IF(AND(T_CALC[[#This Row],[DAY]]=C_N_TRADING_DAYS,$L$1&gt;C_MAX_HIST_DT),$L$1,INDEX(_xlfn.ANCHORARRAY($C$3),T_CALC[[#This Row],[DAY]]+1,1))),NA())</f>
        <v>43206</v>
      </c>
      <c r="M521" s="4" cm="1" vm="2423">
        <f t="array" aca="1" ref="M521" ca="1">IFERROR(IF(T_CALC[[#This Row],[DAY]]="","",IF(AND(T_CALC[[#This Row],[DAY]]=C_N_TRADING_DAYS,$L$1&gt;C_MAX_HIST_DT),$M$1,INDEX(_xlfn.ANCHORARRAY($C$3),T_CALC[[#This Row],[DAY]]+1,3))),NA())</f>
        <v>94.07</v>
      </c>
      <c r="N521" s="4" cm="1" vm="2609">
        <f t="array" aca="1" ref="N521" ca="1">IFERROR(IF(T_CALC[[#This Row],[DAY]]="","",IF(AND(T_CALC[[#This Row],[DAY]]=C_N_TRADING_DAYS,$L$1&gt;C_MAX_HIST_DT),$N$1,INDEX(_xlfn.ANCHORARRAY($C$3),T_CALC[[#This Row],[DAY]]+1,4))),NA())</f>
        <v>94.66</v>
      </c>
      <c r="O521" s="4" cm="1" vm="2610">
        <f t="array" aca="1" ref="O521" ca="1">IFERROR(IF(T_CALC[[#This Row],[DAY]]="","",IF(AND(T_CALC[[#This Row],[DAY]]=C_N_TRADING_DAYS,$L$1&gt;C_MAX_HIST_DT),$O$1,INDEX(_xlfn.ANCHORARRAY($C$3),T_CALC[[#This Row],[DAY]]+1,5))),NA())</f>
        <v>93.42</v>
      </c>
      <c r="P521" s="4" cm="1" vm="2611">
        <f t="array" aca="1" ref="P521" ca="1">IFERROR(IF(T_CALC[[#This Row],[DAY]]="","",IF(AND(T_CALC[[#This Row],[DAY]]=C_N_TRADING_DAYS,$L$1&gt;C_MAX_HIST_DT),$P$1,INDEX(_xlfn.ANCHORARRAY($C$3),T_CALC[[#This Row],[DAY]]+1,6))),NA())</f>
        <v>94.17</v>
      </c>
      <c r="Q521" s="4" cm="1" vm="2608">
        <f t="array" aca="1" ref="Q521" ca="1">IFERROR(IF(T_CALC[[#This Row],[DAY]]="","",IF(AND(T_CALC[[#This Row],[DAY]]=C_N_TRADING_DAYS,$L$1&gt;C_MAX_HIST_DT),$Q$1,INDEX(_xlfn.ANCHORARRAY($C$3),T_CALC[[#This Row],[DAY]]+1,2))),NA())</f>
        <v>20288083</v>
      </c>
      <c r="R521" s="4" vm="2611">
        <f ca="1">IFERROR(IF(I_SRC="Open",T_CALC[[#This Row],[Open]],IF(I_SRC="High",T_CALC[[#This Row],[High]],IF(I_SRC="low",T_CALC[[#This Row],[Low]],IF(I_SRC="Volume",T_CALC[[#This Row],[VOLUME]],T_CALC[[#This Row],[Close]])))),"")</f>
        <v>94.17</v>
      </c>
      <c r="S521" s="4" cm="1">
        <f t="array" aca="1" ref="S521" ca="1">IF(T_CALC[[#This Row],[DAY]]="","",IF(T_CALC[[#This Row],[DAY]]&gt;=I_MA_PER,
ROUND(SUMPRODUCT(OFFSET($Y$4,0,0,I_MA_PER),OFFSET(T_CALC[[#This Row],[Value]],-(I_MA_PER-1),0,I_MA_PER))/C_DEN,2),NA()))</f>
        <v>92.27</v>
      </c>
      <c r="T521" s="4" t="str">
        <f ca="1">IF(T_CALC[[#This Row],[DAY]]="","",IF(T_CALC[[#This Row],[DAY]]&gt;=I_MA_PER,IF(AND(T_CALC[[#This Row],[Value]]&gt;T_CALC[[#This Row],[WMA]],R520&lt;=S520),"Buy",IF(AND(T_CALC[[#This Row],[Value]]&lt;T_CALC[[#This Row],[WMA]],R520&gt;=S520),"Sell","")),NA()))</f>
        <v/>
      </c>
      <c r="U521" s="4">
        <f ca="1">IFERROR(IF(T_CALC[[#This Row],[Signal]]="Buy",T_CALC[[#This Row],[Value]],-10000),-10000)</f>
        <v>-10000</v>
      </c>
      <c r="V521" s="4">
        <f ca="1">IFERROR(IF(T_CALC[[#This Row],[Signal]]="Sell",T_CALC[[#This Row],[Value]],-10000),-10000)</f>
        <v>-10000</v>
      </c>
    </row>
    <row r="522" spans="3:22" x14ac:dyDescent="0.2">
      <c r="C522" vm="2612">
        <f ca="1"/>
        <v>43207</v>
      </c>
      <c r="D522" vm="2613">
        <f ca="1"/>
        <v>26771000</v>
      </c>
      <c r="E522" vm="2478">
        <f ca="1"/>
        <v>95</v>
      </c>
      <c r="F522" vm="2477">
        <f ca="1"/>
        <v>96.54</v>
      </c>
      <c r="G522" vm="2614">
        <f ca="1"/>
        <v>94.88</v>
      </c>
      <c r="H522" vm="2344">
        <f ca="1"/>
        <v>96.07</v>
      </c>
      <c r="K522" s="4">
        <f ca="1">IF(ROW(T_CALC[[#This Row],[DAY]])-ROW(T_CALC[[#Headers],[DAY]])&gt;C_N_TRADING_DAYS,"",ROW(T_CALC[[#This Row],[DAY]])-ROW(T_CALC[[#Headers],[DAY]]))</f>
        <v>519</v>
      </c>
      <c r="L522" s="2" cm="1" vm="2612">
        <f t="array" aca="1" ref="L522" ca="1">IFERROR(IF(T_CALC[[#This Row],[DAY]]="","",IF(AND(T_CALC[[#This Row],[DAY]]=C_N_TRADING_DAYS,$L$1&gt;C_MAX_HIST_DT),$L$1,INDEX(_xlfn.ANCHORARRAY($C$3),T_CALC[[#This Row],[DAY]]+1,1))),NA())</f>
        <v>43207</v>
      </c>
      <c r="M522" s="4" cm="1" vm="2478">
        <f t="array" aca="1" ref="M522" ca="1">IFERROR(IF(T_CALC[[#This Row],[DAY]]="","",IF(AND(T_CALC[[#This Row],[DAY]]=C_N_TRADING_DAYS,$L$1&gt;C_MAX_HIST_DT),$M$1,INDEX(_xlfn.ANCHORARRAY($C$3),T_CALC[[#This Row],[DAY]]+1,3))),NA())</f>
        <v>95</v>
      </c>
      <c r="N522" s="4" cm="1" vm="2477">
        <f t="array" aca="1" ref="N522" ca="1">IFERROR(IF(T_CALC[[#This Row],[DAY]]="","",IF(AND(T_CALC[[#This Row],[DAY]]=C_N_TRADING_DAYS,$L$1&gt;C_MAX_HIST_DT),$N$1,INDEX(_xlfn.ANCHORARRAY($C$3),T_CALC[[#This Row],[DAY]]+1,4))),NA())</f>
        <v>96.54</v>
      </c>
      <c r="O522" s="4" cm="1" vm="2614">
        <f t="array" aca="1" ref="O522" ca="1">IFERROR(IF(T_CALC[[#This Row],[DAY]]="","",IF(AND(T_CALC[[#This Row],[DAY]]=C_N_TRADING_DAYS,$L$1&gt;C_MAX_HIST_DT),$O$1,INDEX(_xlfn.ANCHORARRAY($C$3),T_CALC[[#This Row],[DAY]]+1,5))),NA())</f>
        <v>94.88</v>
      </c>
      <c r="P522" s="4" cm="1" vm="2344">
        <f t="array" aca="1" ref="P522" ca="1">IFERROR(IF(T_CALC[[#This Row],[DAY]]="","",IF(AND(T_CALC[[#This Row],[DAY]]=C_N_TRADING_DAYS,$L$1&gt;C_MAX_HIST_DT),$P$1,INDEX(_xlfn.ANCHORARRAY($C$3),T_CALC[[#This Row],[DAY]]+1,6))),NA())</f>
        <v>96.07</v>
      </c>
      <c r="Q522" s="4" cm="1" vm="2613">
        <f t="array" aca="1" ref="Q522" ca="1">IFERROR(IF(T_CALC[[#This Row],[DAY]]="","",IF(AND(T_CALC[[#This Row],[DAY]]=C_N_TRADING_DAYS,$L$1&gt;C_MAX_HIST_DT),$Q$1,INDEX(_xlfn.ANCHORARRAY($C$3),T_CALC[[#This Row],[DAY]]+1,2))),NA())</f>
        <v>26771000</v>
      </c>
      <c r="R522" s="4" vm="2344">
        <f ca="1">IFERROR(IF(I_SRC="Open",T_CALC[[#This Row],[Open]],IF(I_SRC="High",T_CALC[[#This Row],[High]],IF(I_SRC="low",T_CALC[[#This Row],[Low]],IF(I_SRC="Volume",T_CALC[[#This Row],[VOLUME]],T_CALC[[#This Row],[Close]])))),"")</f>
        <v>96.07</v>
      </c>
      <c r="S522" s="4" cm="1">
        <f t="array" aca="1" ref="S522" ca="1">IF(T_CALC[[#This Row],[DAY]]="","",IF(T_CALC[[#This Row],[DAY]]&gt;=I_MA_PER,
ROUND(SUMPRODUCT(OFFSET($Y$4,0,0,I_MA_PER),OFFSET(T_CALC[[#This Row],[Value]],-(I_MA_PER-1),0,I_MA_PER))/C_DEN,2),NA()))</f>
        <v>92.43</v>
      </c>
      <c r="T522" s="4" t="str">
        <f ca="1">IF(T_CALC[[#This Row],[DAY]]="","",IF(T_CALC[[#This Row],[DAY]]&gt;=I_MA_PER,IF(AND(T_CALC[[#This Row],[Value]]&gt;T_CALC[[#This Row],[WMA]],R521&lt;=S521),"Buy",IF(AND(T_CALC[[#This Row],[Value]]&lt;T_CALC[[#This Row],[WMA]],R521&gt;=S521),"Sell","")),NA()))</f>
        <v/>
      </c>
      <c r="U522" s="4">
        <f ca="1">IFERROR(IF(T_CALC[[#This Row],[Signal]]="Buy",T_CALC[[#This Row],[Value]],-10000),-10000)</f>
        <v>-10000</v>
      </c>
      <c r="V522" s="4">
        <f ca="1">IFERROR(IF(T_CALC[[#This Row],[Signal]]="Sell",T_CALC[[#This Row],[Value]],-10000),-10000)</f>
        <v>-10000</v>
      </c>
    </row>
    <row r="523" spans="3:22" x14ac:dyDescent="0.2">
      <c r="C523" vm="2615">
        <f ca="1"/>
        <v>43208</v>
      </c>
      <c r="D523" vm="2616">
        <f ca="1"/>
        <v>21043287</v>
      </c>
      <c r="E523" vm="2617">
        <f ca="1"/>
        <v>96.22</v>
      </c>
      <c r="F523" vm="2618">
        <f ca="1"/>
        <v>96.72</v>
      </c>
      <c r="G523" vm="2619">
        <f ca="1"/>
        <v>95.52</v>
      </c>
      <c r="H523" vm="2620">
        <f ca="1"/>
        <v>96.44</v>
      </c>
      <c r="K523" s="4">
        <f ca="1">IF(ROW(T_CALC[[#This Row],[DAY]])-ROW(T_CALC[[#Headers],[DAY]])&gt;C_N_TRADING_DAYS,"",ROW(T_CALC[[#This Row],[DAY]])-ROW(T_CALC[[#Headers],[DAY]]))</f>
        <v>520</v>
      </c>
      <c r="L523" s="2" cm="1" vm="2615">
        <f t="array" aca="1" ref="L523" ca="1">IFERROR(IF(T_CALC[[#This Row],[DAY]]="","",IF(AND(T_CALC[[#This Row],[DAY]]=C_N_TRADING_DAYS,$L$1&gt;C_MAX_HIST_DT),$L$1,INDEX(_xlfn.ANCHORARRAY($C$3),T_CALC[[#This Row],[DAY]]+1,1))),NA())</f>
        <v>43208</v>
      </c>
      <c r="M523" s="4" cm="1" vm="2617">
        <f t="array" aca="1" ref="M523" ca="1">IFERROR(IF(T_CALC[[#This Row],[DAY]]="","",IF(AND(T_CALC[[#This Row],[DAY]]=C_N_TRADING_DAYS,$L$1&gt;C_MAX_HIST_DT),$M$1,INDEX(_xlfn.ANCHORARRAY($C$3),T_CALC[[#This Row],[DAY]]+1,3))),NA())</f>
        <v>96.22</v>
      </c>
      <c r="N523" s="4" cm="1" vm="2618">
        <f t="array" aca="1" ref="N523" ca="1">IFERROR(IF(T_CALC[[#This Row],[DAY]]="","",IF(AND(T_CALC[[#This Row],[DAY]]=C_N_TRADING_DAYS,$L$1&gt;C_MAX_HIST_DT),$N$1,INDEX(_xlfn.ANCHORARRAY($C$3),T_CALC[[#This Row],[DAY]]+1,4))),NA())</f>
        <v>96.72</v>
      </c>
      <c r="O523" s="4" cm="1" vm="2619">
        <f t="array" aca="1" ref="O523" ca="1">IFERROR(IF(T_CALC[[#This Row],[DAY]]="","",IF(AND(T_CALC[[#This Row],[DAY]]=C_N_TRADING_DAYS,$L$1&gt;C_MAX_HIST_DT),$O$1,INDEX(_xlfn.ANCHORARRAY($C$3),T_CALC[[#This Row],[DAY]]+1,5))),NA())</f>
        <v>95.52</v>
      </c>
      <c r="P523" s="4" cm="1" vm="2620">
        <f t="array" aca="1" ref="P523" ca="1">IFERROR(IF(T_CALC[[#This Row],[DAY]]="","",IF(AND(T_CALC[[#This Row],[DAY]]=C_N_TRADING_DAYS,$L$1&gt;C_MAX_HIST_DT),$P$1,INDEX(_xlfn.ANCHORARRAY($C$3),T_CALC[[#This Row],[DAY]]+1,6))),NA())</f>
        <v>96.44</v>
      </c>
      <c r="Q523" s="4" cm="1" vm="2616">
        <f t="array" aca="1" ref="Q523" ca="1">IFERROR(IF(T_CALC[[#This Row],[DAY]]="","",IF(AND(T_CALC[[#This Row],[DAY]]=C_N_TRADING_DAYS,$L$1&gt;C_MAX_HIST_DT),$Q$1,INDEX(_xlfn.ANCHORARRAY($C$3),T_CALC[[#This Row],[DAY]]+1,2))),NA())</f>
        <v>21043287</v>
      </c>
      <c r="R523" s="4" vm="2620">
        <f ca="1">IFERROR(IF(I_SRC="Open",T_CALC[[#This Row],[Open]],IF(I_SRC="High",T_CALC[[#This Row],[High]],IF(I_SRC="low",T_CALC[[#This Row],[Low]],IF(I_SRC="Volume",T_CALC[[#This Row],[VOLUME]],T_CALC[[#This Row],[Close]])))),"")</f>
        <v>96.44</v>
      </c>
      <c r="S523" s="4" cm="1">
        <f t="array" aca="1" ref="S523" ca="1">IF(T_CALC[[#This Row],[DAY]]="","",IF(T_CALC[[#This Row],[DAY]]&gt;=I_MA_PER,
ROUND(SUMPRODUCT(OFFSET($Y$4,0,0,I_MA_PER),OFFSET(T_CALC[[#This Row],[Value]],-(I_MA_PER-1),0,I_MA_PER))/C_DEN,2),NA()))</f>
        <v>92.6</v>
      </c>
      <c r="T523" s="4" t="str">
        <f ca="1">IF(T_CALC[[#This Row],[DAY]]="","",IF(T_CALC[[#This Row],[DAY]]&gt;=I_MA_PER,IF(AND(T_CALC[[#This Row],[Value]]&gt;T_CALC[[#This Row],[WMA]],R522&lt;=S522),"Buy",IF(AND(T_CALC[[#This Row],[Value]]&lt;T_CALC[[#This Row],[WMA]],R522&gt;=S522),"Sell","")),NA()))</f>
        <v/>
      </c>
      <c r="U523" s="4">
        <f ca="1">IFERROR(IF(T_CALC[[#This Row],[Signal]]="Buy",T_CALC[[#This Row],[Value]],-10000),-10000)</f>
        <v>-10000</v>
      </c>
      <c r="V523" s="4">
        <f ca="1">IFERROR(IF(T_CALC[[#This Row],[Signal]]="Sell",T_CALC[[#This Row],[Value]],-10000),-10000)</f>
        <v>-10000</v>
      </c>
    </row>
    <row r="524" spans="3:22" x14ac:dyDescent="0.2">
      <c r="C524" vm="2621">
        <f ca="1"/>
        <v>43209</v>
      </c>
      <c r="D524" vm="2622">
        <f ca="1"/>
        <v>23552541</v>
      </c>
      <c r="E524" vm="2620">
        <f ca="1"/>
        <v>96.44</v>
      </c>
      <c r="F524" vm="2623">
        <f ca="1"/>
        <v>97.07</v>
      </c>
      <c r="G524" vm="2624">
        <f ca="1"/>
        <v>95.34</v>
      </c>
      <c r="H524" vm="2625">
        <f ca="1"/>
        <v>96.11</v>
      </c>
      <c r="K524" s="4">
        <f ca="1">IF(ROW(T_CALC[[#This Row],[DAY]])-ROW(T_CALC[[#Headers],[DAY]])&gt;C_N_TRADING_DAYS,"",ROW(T_CALC[[#This Row],[DAY]])-ROW(T_CALC[[#Headers],[DAY]]))</f>
        <v>521</v>
      </c>
      <c r="L524" s="2" cm="1" vm="2621">
        <f t="array" aca="1" ref="L524" ca="1">IFERROR(IF(T_CALC[[#This Row],[DAY]]="","",IF(AND(T_CALC[[#This Row],[DAY]]=C_N_TRADING_DAYS,$L$1&gt;C_MAX_HIST_DT),$L$1,INDEX(_xlfn.ANCHORARRAY($C$3),T_CALC[[#This Row],[DAY]]+1,1))),NA())</f>
        <v>43209</v>
      </c>
      <c r="M524" s="4" cm="1" vm="2620">
        <f t="array" aca="1" ref="M524" ca="1">IFERROR(IF(T_CALC[[#This Row],[DAY]]="","",IF(AND(T_CALC[[#This Row],[DAY]]=C_N_TRADING_DAYS,$L$1&gt;C_MAX_HIST_DT),$M$1,INDEX(_xlfn.ANCHORARRAY($C$3),T_CALC[[#This Row],[DAY]]+1,3))),NA())</f>
        <v>96.44</v>
      </c>
      <c r="N524" s="4" cm="1" vm="2623">
        <f t="array" aca="1" ref="N524" ca="1">IFERROR(IF(T_CALC[[#This Row],[DAY]]="","",IF(AND(T_CALC[[#This Row],[DAY]]=C_N_TRADING_DAYS,$L$1&gt;C_MAX_HIST_DT),$N$1,INDEX(_xlfn.ANCHORARRAY($C$3),T_CALC[[#This Row],[DAY]]+1,4))),NA())</f>
        <v>97.07</v>
      </c>
      <c r="O524" s="4" cm="1" vm="2624">
        <f t="array" aca="1" ref="O524" ca="1">IFERROR(IF(T_CALC[[#This Row],[DAY]]="","",IF(AND(T_CALC[[#This Row],[DAY]]=C_N_TRADING_DAYS,$L$1&gt;C_MAX_HIST_DT),$O$1,INDEX(_xlfn.ANCHORARRAY($C$3),T_CALC[[#This Row],[DAY]]+1,5))),NA())</f>
        <v>95.34</v>
      </c>
      <c r="P524" s="4" cm="1" vm="2625">
        <f t="array" aca="1" ref="P524" ca="1">IFERROR(IF(T_CALC[[#This Row],[DAY]]="","",IF(AND(T_CALC[[#This Row],[DAY]]=C_N_TRADING_DAYS,$L$1&gt;C_MAX_HIST_DT),$P$1,INDEX(_xlfn.ANCHORARRAY($C$3),T_CALC[[#This Row],[DAY]]+1,6))),NA())</f>
        <v>96.11</v>
      </c>
      <c r="Q524" s="4" cm="1" vm="2622">
        <f t="array" aca="1" ref="Q524" ca="1">IFERROR(IF(T_CALC[[#This Row],[DAY]]="","",IF(AND(T_CALC[[#This Row],[DAY]]=C_N_TRADING_DAYS,$L$1&gt;C_MAX_HIST_DT),$Q$1,INDEX(_xlfn.ANCHORARRAY($C$3),T_CALC[[#This Row],[DAY]]+1,2))),NA())</f>
        <v>23552541</v>
      </c>
      <c r="R524" s="4" vm="2625">
        <f ca="1">IFERROR(IF(I_SRC="Open",T_CALC[[#This Row],[Open]],IF(I_SRC="High",T_CALC[[#This Row],[High]],IF(I_SRC="low",T_CALC[[#This Row],[Low]],IF(I_SRC="Volume",T_CALC[[#This Row],[VOLUME]],T_CALC[[#This Row],[Close]])))),"")</f>
        <v>96.11</v>
      </c>
      <c r="S524" s="4" cm="1">
        <f t="array" aca="1" ref="S524" ca="1">IF(T_CALC[[#This Row],[DAY]]="","",IF(T_CALC[[#This Row],[DAY]]&gt;=I_MA_PER,
ROUND(SUMPRODUCT(OFFSET($Y$4,0,0,I_MA_PER),OFFSET(T_CALC[[#This Row],[Value]],-(I_MA_PER-1),0,I_MA_PER))/C_DEN,2),NA()))</f>
        <v>92.75</v>
      </c>
      <c r="T524" s="4" t="str">
        <f ca="1">IF(T_CALC[[#This Row],[DAY]]="","",IF(T_CALC[[#This Row],[DAY]]&gt;=I_MA_PER,IF(AND(T_CALC[[#This Row],[Value]]&gt;T_CALC[[#This Row],[WMA]],R523&lt;=S523),"Buy",IF(AND(T_CALC[[#This Row],[Value]]&lt;T_CALC[[#This Row],[WMA]],R523&gt;=S523),"Sell","")),NA()))</f>
        <v/>
      </c>
      <c r="U524" s="4">
        <f ca="1">IFERROR(IF(T_CALC[[#This Row],[Signal]]="Buy",T_CALC[[#This Row],[Value]],-10000),-10000)</f>
        <v>-10000</v>
      </c>
      <c r="V524" s="4">
        <f ca="1">IFERROR(IF(T_CALC[[#This Row],[Signal]]="Sell",T_CALC[[#This Row],[Value]],-10000),-10000)</f>
        <v>-10000</v>
      </c>
    </row>
    <row r="525" spans="3:22" x14ac:dyDescent="0.2">
      <c r="C525" vm="2626">
        <f ca="1"/>
        <v>43210</v>
      </c>
      <c r="D525" vm="2627">
        <f ca="1"/>
        <v>31154377</v>
      </c>
      <c r="E525" vm="2628">
        <f ca="1"/>
        <v>95.91</v>
      </c>
      <c r="F525" vm="2625">
        <f ca="1"/>
        <v>96.11</v>
      </c>
      <c r="G525" vm="2519">
        <f ca="1"/>
        <v>94.05</v>
      </c>
      <c r="H525" vm="2478">
        <f ca="1"/>
        <v>95</v>
      </c>
      <c r="K525" s="4">
        <f ca="1">IF(ROW(T_CALC[[#This Row],[DAY]])-ROW(T_CALC[[#Headers],[DAY]])&gt;C_N_TRADING_DAYS,"",ROW(T_CALC[[#This Row],[DAY]])-ROW(T_CALC[[#Headers],[DAY]]))</f>
        <v>522</v>
      </c>
      <c r="L525" s="2" cm="1" vm="2626">
        <f t="array" aca="1" ref="L525" ca="1">IFERROR(IF(T_CALC[[#This Row],[DAY]]="","",IF(AND(T_CALC[[#This Row],[DAY]]=C_N_TRADING_DAYS,$L$1&gt;C_MAX_HIST_DT),$L$1,INDEX(_xlfn.ANCHORARRAY($C$3),T_CALC[[#This Row],[DAY]]+1,1))),NA())</f>
        <v>43210</v>
      </c>
      <c r="M525" s="4" cm="1" vm="2628">
        <f t="array" aca="1" ref="M525" ca="1">IFERROR(IF(T_CALC[[#This Row],[DAY]]="","",IF(AND(T_CALC[[#This Row],[DAY]]=C_N_TRADING_DAYS,$L$1&gt;C_MAX_HIST_DT),$M$1,INDEX(_xlfn.ANCHORARRAY($C$3),T_CALC[[#This Row],[DAY]]+1,3))),NA())</f>
        <v>95.91</v>
      </c>
      <c r="N525" s="4" cm="1" vm="2625">
        <f t="array" aca="1" ref="N525" ca="1">IFERROR(IF(T_CALC[[#This Row],[DAY]]="","",IF(AND(T_CALC[[#This Row],[DAY]]=C_N_TRADING_DAYS,$L$1&gt;C_MAX_HIST_DT),$N$1,INDEX(_xlfn.ANCHORARRAY($C$3),T_CALC[[#This Row],[DAY]]+1,4))),NA())</f>
        <v>96.11</v>
      </c>
      <c r="O525" s="4" cm="1" vm="2519">
        <f t="array" aca="1" ref="O525" ca="1">IFERROR(IF(T_CALC[[#This Row],[DAY]]="","",IF(AND(T_CALC[[#This Row],[DAY]]=C_N_TRADING_DAYS,$L$1&gt;C_MAX_HIST_DT),$O$1,INDEX(_xlfn.ANCHORARRAY($C$3),T_CALC[[#This Row],[DAY]]+1,5))),NA())</f>
        <v>94.05</v>
      </c>
      <c r="P525" s="4" cm="1" vm="2478">
        <f t="array" aca="1" ref="P525" ca="1">IFERROR(IF(T_CALC[[#This Row],[DAY]]="","",IF(AND(T_CALC[[#This Row],[DAY]]=C_N_TRADING_DAYS,$L$1&gt;C_MAX_HIST_DT),$P$1,INDEX(_xlfn.ANCHORARRAY($C$3),T_CALC[[#This Row],[DAY]]+1,6))),NA())</f>
        <v>95</v>
      </c>
      <c r="Q525" s="4" cm="1" vm="2627">
        <f t="array" aca="1" ref="Q525" ca="1">IFERROR(IF(T_CALC[[#This Row],[DAY]]="","",IF(AND(T_CALC[[#This Row],[DAY]]=C_N_TRADING_DAYS,$L$1&gt;C_MAX_HIST_DT),$Q$1,INDEX(_xlfn.ANCHORARRAY($C$3),T_CALC[[#This Row],[DAY]]+1,2))),NA())</f>
        <v>31154377</v>
      </c>
      <c r="R525" s="4" vm="2478">
        <f ca="1">IFERROR(IF(I_SRC="Open",T_CALC[[#This Row],[Open]],IF(I_SRC="High",T_CALC[[#This Row],[High]],IF(I_SRC="low",T_CALC[[#This Row],[Low]],IF(I_SRC="Volume",T_CALC[[#This Row],[VOLUME]],T_CALC[[#This Row],[Close]])))),"")</f>
        <v>95</v>
      </c>
      <c r="S525" s="4" cm="1">
        <f t="array" aca="1" ref="S525" ca="1">IF(T_CALC[[#This Row],[DAY]]="","",IF(T_CALC[[#This Row],[DAY]]&gt;=I_MA_PER,
ROUND(SUMPRODUCT(OFFSET($Y$4,0,0,I_MA_PER),OFFSET(T_CALC[[#This Row],[Value]],-(I_MA_PER-1),0,I_MA_PER))/C_DEN,2),NA()))</f>
        <v>92.85</v>
      </c>
      <c r="T525" s="4" t="str">
        <f ca="1">IF(T_CALC[[#This Row],[DAY]]="","",IF(T_CALC[[#This Row],[DAY]]&gt;=I_MA_PER,IF(AND(T_CALC[[#This Row],[Value]]&gt;T_CALC[[#This Row],[WMA]],R524&lt;=S524),"Buy",IF(AND(T_CALC[[#This Row],[Value]]&lt;T_CALC[[#This Row],[WMA]],R524&gt;=S524),"Sell","")),NA()))</f>
        <v/>
      </c>
      <c r="U525" s="4">
        <f ca="1">IFERROR(IF(T_CALC[[#This Row],[Signal]]="Buy",T_CALC[[#This Row],[Value]],-10000),-10000)</f>
        <v>-10000</v>
      </c>
      <c r="V525" s="4">
        <f ca="1">IFERROR(IF(T_CALC[[#This Row],[Signal]]="Sell",T_CALC[[#This Row],[Value]],-10000),-10000)</f>
        <v>-10000</v>
      </c>
    </row>
    <row r="526" spans="3:22" x14ac:dyDescent="0.2">
      <c r="C526" vm="2629">
        <f ca="1"/>
        <v>43213</v>
      </c>
      <c r="D526" vm="2630">
        <f ca="1"/>
        <v>22331829</v>
      </c>
      <c r="E526" vm="2631">
        <f ca="1"/>
        <v>95.743600000000001</v>
      </c>
      <c r="F526" vm="2632">
        <f ca="1"/>
        <v>96.29</v>
      </c>
      <c r="G526" vm="2633">
        <f ca="1"/>
        <v>94.63</v>
      </c>
      <c r="H526" vm="2634">
        <f ca="1"/>
        <v>95.35</v>
      </c>
      <c r="K526" s="4">
        <f ca="1">IF(ROW(T_CALC[[#This Row],[DAY]])-ROW(T_CALC[[#Headers],[DAY]])&gt;C_N_TRADING_DAYS,"",ROW(T_CALC[[#This Row],[DAY]])-ROW(T_CALC[[#Headers],[DAY]]))</f>
        <v>523</v>
      </c>
      <c r="L526" s="2" cm="1" vm="2629">
        <f t="array" aca="1" ref="L526" ca="1">IFERROR(IF(T_CALC[[#This Row],[DAY]]="","",IF(AND(T_CALC[[#This Row],[DAY]]=C_N_TRADING_DAYS,$L$1&gt;C_MAX_HIST_DT),$L$1,INDEX(_xlfn.ANCHORARRAY($C$3),T_CALC[[#This Row],[DAY]]+1,1))),NA())</f>
        <v>43213</v>
      </c>
      <c r="M526" s="4" cm="1" vm="2631">
        <f t="array" aca="1" ref="M526" ca="1">IFERROR(IF(T_CALC[[#This Row],[DAY]]="","",IF(AND(T_CALC[[#This Row],[DAY]]=C_N_TRADING_DAYS,$L$1&gt;C_MAX_HIST_DT),$M$1,INDEX(_xlfn.ANCHORARRAY($C$3),T_CALC[[#This Row],[DAY]]+1,3))),NA())</f>
        <v>95.743600000000001</v>
      </c>
      <c r="N526" s="4" cm="1" vm="2632">
        <f t="array" aca="1" ref="N526" ca="1">IFERROR(IF(T_CALC[[#This Row],[DAY]]="","",IF(AND(T_CALC[[#This Row],[DAY]]=C_N_TRADING_DAYS,$L$1&gt;C_MAX_HIST_DT),$N$1,INDEX(_xlfn.ANCHORARRAY($C$3),T_CALC[[#This Row],[DAY]]+1,4))),NA())</f>
        <v>96.29</v>
      </c>
      <c r="O526" s="4" cm="1" vm="2633">
        <f t="array" aca="1" ref="O526" ca="1">IFERROR(IF(T_CALC[[#This Row],[DAY]]="","",IF(AND(T_CALC[[#This Row],[DAY]]=C_N_TRADING_DAYS,$L$1&gt;C_MAX_HIST_DT),$O$1,INDEX(_xlfn.ANCHORARRAY($C$3),T_CALC[[#This Row],[DAY]]+1,5))),NA())</f>
        <v>94.63</v>
      </c>
      <c r="P526" s="4" cm="1" vm="2634">
        <f t="array" aca="1" ref="P526" ca="1">IFERROR(IF(T_CALC[[#This Row],[DAY]]="","",IF(AND(T_CALC[[#This Row],[DAY]]=C_N_TRADING_DAYS,$L$1&gt;C_MAX_HIST_DT),$P$1,INDEX(_xlfn.ANCHORARRAY($C$3),T_CALC[[#This Row],[DAY]]+1,6))),NA())</f>
        <v>95.35</v>
      </c>
      <c r="Q526" s="4" cm="1" vm="2630">
        <f t="array" aca="1" ref="Q526" ca="1">IFERROR(IF(T_CALC[[#This Row],[DAY]]="","",IF(AND(T_CALC[[#This Row],[DAY]]=C_N_TRADING_DAYS,$L$1&gt;C_MAX_HIST_DT),$Q$1,INDEX(_xlfn.ANCHORARRAY($C$3),T_CALC[[#This Row],[DAY]]+1,2))),NA())</f>
        <v>22331829</v>
      </c>
      <c r="R526" s="4" vm="2634">
        <f ca="1">IFERROR(IF(I_SRC="Open",T_CALC[[#This Row],[Open]],IF(I_SRC="High",T_CALC[[#This Row],[High]],IF(I_SRC="low",T_CALC[[#This Row],[Low]],IF(I_SRC="Volume",T_CALC[[#This Row],[VOLUME]],T_CALC[[#This Row],[Close]])))),"")</f>
        <v>95.35</v>
      </c>
      <c r="S526" s="4" cm="1">
        <f t="array" aca="1" ref="S526" ca="1">IF(T_CALC[[#This Row],[DAY]]="","",IF(T_CALC[[#This Row],[DAY]]&gt;=I_MA_PER,
ROUND(SUMPRODUCT(OFFSET($Y$4,0,0,I_MA_PER),OFFSET(T_CALC[[#This Row],[Value]],-(I_MA_PER-1),0,I_MA_PER))/C_DEN,2),NA()))</f>
        <v>92.96</v>
      </c>
      <c r="T526" s="4" t="str">
        <f ca="1">IF(T_CALC[[#This Row],[DAY]]="","",IF(T_CALC[[#This Row],[DAY]]&gt;=I_MA_PER,IF(AND(T_CALC[[#This Row],[Value]]&gt;T_CALC[[#This Row],[WMA]],R525&lt;=S525),"Buy",IF(AND(T_CALC[[#This Row],[Value]]&lt;T_CALC[[#This Row],[WMA]],R525&gt;=S525),"Sell","")),NA()))</f>
        <v/>
      </c>
      <c r="U526" s="4">
        <f ca="1">IFERROR(IF(T_CALC[[#This Row],[Signal]]="Buy",T_CALC[[#This Row],[Value]],-10000),-10000)</f>
        <v>-10000</v>
      </c>
      <c r="V526" s="4">
        <f ca="1">IFERROR(IF(T_CALC[[#This Row],[Signal]]="Sell",T_CALC[[#This Row],[Value]],-10000),-10000)</f>
        <v>-10000</v>
      </c>
    </row>
    <row r="527" spans="3:22" x14ac:dyDescent="0.2">
      <c r="C527" vm="2635">
        <f ca="1"/>
        <v>43214</v>
      </c>
      <c r="D527" vm="2636">
        <f ca="1"/>
        <v>34524799</v>
      </c>
      <c r="E527" vm="2637">
        <f ca="1"/>
        <v>96.242000000000004</v>
      </c>
      <c r="F527" vm="2638">
        <f ca="1"/>
        <v>96.47</v>
      </c>
      <c r="G527" vm="2639">
        <f ca="1"/>
        <v>92.41</v>
      </c>
      <c r="H527" vm="2320">
        <f ca="1"/>
        <v>93.12</v>
      </c>
      <c r="K527" s="4">
        <f ca="1">IF(ROW(T_CALC[[#This Row],[DAY]])-ROW(T_CALC[[#Headers],[DAY]])&gt;C_N_TRADING_DAYS,"",ROW(T_CALC[[#This Row],[DAY]])-ROW(T_CALC[[#Headers],[DAY]]))</f>
        <v>524</v>
      </c>
      <c r="L527" s="2" cm="1" vm="2635">
        <f t="array" aca="1" ref="L527" ca="1">IFERROR(IF(T_CALC[[#This Row],[DAY]]="","",IF(AND(T_CALC[[#This Row],[DAY]]=C_N_TRADING_DAYS,$L$1&gt;C_MAX_HIST_DT),$L$1,INDEX(_xlfn.ANCHORARRAY($C$3),T_CALC[[#This Row],[DAY]]+1,1))),NA())</f>
        <v>43214</v>
      </c>
      <c r="M527" s="4" cm="1" vm="2637">
        <f t="array" aca="1" ref="M527" ca="1">IFERROR(IF(T_CALC[[#This Row],[DAY]]="","",IF(AND(T_CALC[[#This Row],[DAY]]=C_N_TRADING_DAYS,$L$1&gt;C_MAX_HIST_DT),$M$1,INDEX(_xlfn.ANCHORARRAY($C$3),T_CALC[[#This Row],[DAY]]+1,3))),NA())</f>
        <v>96.242000000000004</v>
      </c>
      <c r="N527" s="4" cm="1" vm="2638">
        <f t="array" aca="1" ref="N527" ca="1">IFERROR(IF(T_CALC[[#This Row],[DAY]]="","",IF(AND(T_CALC[[#This Row],[DAY]]=C_N_TRADING_DAYS,$L$1&gt;C_MAX_HIST_DT),$N$1,INDEX(_xlfn.ANCHORARRAY($C$3),T_CALC[[#This Row],[DAY]]+1,4))),NA())</f>
        <v>96.47</v>
      </c>
      <c r="O527" s="4" cm="1" vm="2639">
        <f t="array" aca="1" ref="O527" ca="1">IFERROR(IF(T_CALC[[#This Row],[DAY]]="","",IF(AND(T_CALC[[#This Row],[DAY]]=C_N_TRADING_DAYS,$L$1&gt;C_MAX_HIST_DT),$O$1,INDEX(_xlfn.ANCHORARRAY($C$3),T_CALC[[#This Row],[DAY]]+1,5))),NA())</f>
        <v>92.41</v>
      </c>
      <c r="P527" s="4" cm="1" vm="2320">
        <f t="array" aca="1" ref="P527" ca="1">IFERROR(IF(T_CALC[[#This Row],[DAY]]="","",IF(AND(T_CALC[[#This Row],[DAY]]=C_N_TRADING_DAYS,$L$1&gt;C_MAX_HIST_DT),$P$1,INDEX(_xlfn.ANCHORARRAY($C$3),T_CALC[[#This Row],[DAY]]+1,6))),NA())</f>
        <v>93.12</v>
      </c>
      <c r="Q527" s="4" cm="1" vm="2636">
        <f t="array" aca="1" ref="Q527" ca="1">IFERROR(IF(T_CALC[[#This Row],[DAY]]="","",IF(AND(T_CALC[[#This Row],[DAY]]=C_N_TRADING_DAYS,$L$1&gt;C_MAX_HIST_DT),$Q$1,INDEX(_xlfn.ANCHORARRAY($C$3),T_CALC[[#This Row],[DAY]]+1,2))),NA())</f>
        <v>34524799</v>
      </c>
      <c r="R527" s="4" vm="2320">
        <f ca="1">IFERROR(IF(I_SRC="Open",T_CALC[[#This Row],[Open]],IF(I_SRC="High",T_CALC[[#This Row],[High]],IF(I_SRC="low",T_CALC[[#This Row],[Low]],IF(I_SRC="Volume",T_CALC[[#This Row],[VOLUME]],T_CALC[[#This Row],[Close]])))),"")</f>
        <v>93.12</v>
      </c>
      <c r="S527" s="4" cm="1">
        <f t="array" aca="1" ref="S527" ca="1">IF(T_CALC[[#This Row],[DAY]]="","",IF(T_CALC[[#This Row],[DAY]]&gt;=I_MA_PER,
ROUND(SUMPRODUCT(OFFSET($Y$4,0,0,I_MA_PER),OFFSET(T_CALC[[#This Row],[Value]],-(I_MA_PER-1),0,I_MA_PER))/C_DEN,2),NA()))</f>
        <v>92.98</v>
      </c>
      <c r="T527" s="4" t="str">
        <f ca="1">IF(T_CALC[[#This Row],[DAY]]="","",IF(T_CALC[[#This Row],[DAY]]&gt;=I_MA_PER,IF(AND(T_CALC[[#This Row],[Value]]&gt;T_CALC[[#This Row],[WMA]],R526&lt;=S526),"Buy",IF(AND(T_CALC[[#This Row],[Value]]&lt;T_CALC[[#This Row],[WMA]],R526&gt;=S526),"Sell","")),NA()))</f>
        <v/>
      </c>
      <c r="U527" s="4">
        <f ca="1">IFERROR(IF(T_CALC[[#This Row],[Signal]]="Buy",T_CALC[[#This Row],[Value]],-10000),-10000)</f>
        <v>-10000</v>
      </c>
      <c r="V527" s="4">
        <f ca="1">IFERROR(IF(T_CALC[[#This Row],[Signal]]="Sell",T_CALC[[#This Row],[Value]],-10000),-10000)</f>
        <v>-10000</v>
      </c>
    </row>
    <row r="528" spans="3:22" x14ac:dyDescent="0.2">
      <c r="C528" vm="2640">
        <f ca="1"/>
        <v>43215</v>
      </c>
      <c r="D528" vm="2641">
        <f ca="1"/>
        <v>33729257</v>
      </c>
      <c r="E528" vm="2331">
        <f ca="1"/>
        <v>93.3</v>
      </c>
      <c r="F528" vm="2331">
        <f ca="1"/>
        <v>93.3</v>
      </c>
      <c r="G528" vm="2284">
        <f ca="1"/>
        <v>90.28</v>
      </c>
      <c r="H528" vm="2642">
        <f ca="1"/>
        <v>92.31</v>
      </c>
      <c r="K528" s="4">
        <f ca="1">IF(ROW(T_CALC[[#This Row],[DAY]])-ROW(T_CALC[[#Headers],[DAY]])&gt;C_N_TRADING_DAYS,"",ROW(T_CALC[[#This Row],[DAY]])-ROW(T_CALC[[#Headers],[DAY]]))</f>
        <v>525</v>
      </c>
      <c r="L528" s="2" cm="1" vm="2640">
        <f t="array" aca="1" ref="L528" ca="1">IFERROR(IF(T_CALC[[#This Row],[DAY]]="","",IF(AND(T_CALC[[#This Row],[DAY]]=C_N_TRADING_DAYS,$L$1&gt;C_MAX_HIST_DT),$L$1,INDEX(_xlfn.ANCHORARRAY($C$3),T_CALC[[#This Row],[DAY]]+1,1))),NA())</f>
        <v>43215</v>
      </c>
      <c r="M528" s="4" cm="1" vm="2331">
        <f t="array" aca="1" ref="M528" ca="1">IFERROR(IF(T_CALC[[#This Row],[DAY]]="","",IF(AND(T_CALC[[#This Row],[DAY]]=C_N_TRADING_DAYS,$L$1&gt;C_MAX_HIST_DT),$M$1,INDEX(_xlfn.ANCHORARRAY($C$3),T_CALC[[#This Row],[DAY]]+1,3))),NA())</f>
        <v>93.3</v>
      </c>
      <c r="N528" s="4" cm="1" vm="2331">
        <f t="array" aca="1" ref="N528" ca="1">IFERROR(IF(T_CALC[[#This Row],[DAY]]="","",IF(AND(T_CALC[[#This Row],[DAY]]=C_N_TRADING_DAYS,$L$1&gt;C_MAX_HIST_DT),$N$1,INDEX(_xlfn.ANCHORARRAY($C$3),T_CALC[[#This Row],[DAY]]+1,4))),NA())</f>
        <v>93.3</v>
      </c>
      <c r="O528" s="4" cm="1" vm="2284">
        <f t="array" aca="1" ref="O528" ca="1">IFERROR(IF(T_CALC[[#This Row],[DAY]]="","",IF(AND(T_CALC[[#This Row],[DAY]]=C_N_TRADING_DAYS,$L$1&gt;C_MAX_HIST_DT),$O$1,INDEX(_xlfn.ANCHORARRAY($C$3),T_CALC[[#This Row],[DAY]]+1,5))),NA())</f>
        <v>90.28</v>
      </c>
      <c r="P528" s="4" cm="1" vm="2642">
        <f t="array" aca="1" ref="P528" ca="1">IFERROR(IF(T_CALC[[#This Row],[DAY]]="","",IF(AND(T_CALC[[#This Row],[DAY]]=C_N_TRADING_DAYS,$L$1&gt;C_MAX_HIST_DT),$P$1,INDEX(_xlfn.ANCHORARRAY($C$3),T_CALC[[#This Row],[DAY]]+1,6))),NA())</f>
        <v>92.31</v>
      </c>
      <c r="Q528" s="4" cm="1" vm="2641">
        <f t="array" aca="1" ref="Q528" ca="1">IFERROR(IF(T_CALC[[#This Row],[DAY]]="","",IF(AND(T_CALC[[#This Row],[DAY]]=C_N_TRADING_DAYS,$L$1&gt;C_MAX_HIST_DT),$Q$1,INDEX(_xlfn.ANCHORARRAY($C$3),T_CALC[[#This Row],[DAY]]+1,2))),NA())</f>
        <v>33729257</v>
      </c>
      <c r="R528" s="4" vm="2642">
        <f ca="1">IFERROR(IF(I_SRC="Open",T_CALC[[#This Row],[Open]],IF(I_SRC="High",T_CALC[[#This Row],[High]],IF(I_SRC="low",T_CALC[[#This Row],[Low]],IF(I_SRC="Volume",T_CALC[[#This Row],[VOLUME]],T_CALC[[#This Row],[Close]])))),"")</f>
        <v>92.31</v>
      </c>
      <c r="S528" s="4" cm="1">
        <f t="array" aca="1" ref="S528" ca="1">IF(T_CALC[[#This Row],[DAY]]="","",IF(T_CALC[[#This Row],[DAY]]&gt;=I_MA_PER,
ROUND(SUMPRODUCT(OFFSET($Y$4,0,0,I_MA_PER),OFFSET(T_CALC[[#This Row],[Value]],-(I_MA_PER-1),0,I_MA_PER))/C_DEN,2),NA()))</f>
        <v>92.96</v>
      </c>
      <c r="T528" s="4" t="str">
        <f ca="1">IF(T_CALC[[#This Row],[DAY]]="","",IF(T_CALC[[#This Row],[DAY]]&gt;=I_MA_PER,IF(AND(T_CALC[[#This Row],[Value]]&gt;T_CALC[[#This Row],[WMA]],R527&lt;=S527),"Buy",IF(AND(T_CALC[[#This Row],[Value]]&lt;T_CALC[[#This Row],[WMA]],R527&gt;=S527),"Sell","")),NA()))</f>
        <v>Sell</v>
      </c>
      <c r="U528" s="4">
        <f ca="1">IFERROR(IF(T_CALC[[#This Row],[Signal]]="Buy",T_CALC[[#This Row],[Value]],-10000),-10000)</f>
        <v>-10000</v>
      </c>
      <c r="V528" s="4" vm="2642">
        <f ca="1">IFERROR(IF(T_CALC[[#This Row],[Signal]]="Sell",T_CALC[[#This Row],[Value]],-10000),-10000)</f>
        <v>92.31</v>
      </c>
    </row>
    <row r="529" spans="3:22" x14ac:dyDescent="0.2">
      <c r="C529" vm="2643">
        <f ca="1"/>
        <v>43216</v>
      </c>
      <c r="D529" vm="2644">
        <f ca="1"/>
        <v>42529043</v>
      </c>
      <c r="E529" vm="2645">
        <f ca="1"/>
        <v>93.55</v>
      </c>
      <c r="F529" vm="2646">
        <f ca="1"/>
        <v>95.15</v>
      </c>
      <c r="G529" vm="2647">
        <f ca="1"/>
        <v>93.1</v>
      </c>
      <c r="H529" vm="2346">
        <f ca="1"/>
        <v>94.26</v>
      </c>
      <c r="K529" s="4">
        <f ca="1">IF(ROW(T_CALC[[#This Row],[DAY]])-ROW(T_CALC[[#Headers],[DAY]])&gt;C_N_TRADING_DAYS,"",ROW(T_CALC[[#This Row],[DAY]])-ROW(T_CALC[[#Headers],[DAY]]))</f>
        <v>526</v>
      </c>
      <c r="L529" s="2" cm="1" vm="2643">
        <f t="array" aca="1" ref="L529" ca="1">IFERROR(IF(T_CALC[[#This Row],[DAY]]="","",IF(AND(T_CALC[[#This Row],[DAY]]=C_N_TRADING_DAYS,$L$1&gt;C_MAX_HIST_DT),$L$1,INDEX(_xlfn.ANCHORARRAY($C$3),T_CALC[[#This Row],[DAY]]+1,1))),NA())</f>
        <v>43216</v>
      </c>
      <c r="M529" s="4" cm="1" vm="2645">
        <f t="array" aca="1" ref="M529" ca="1">IFERROR(IF(T_CALC[[#This Row],[DAY]]="","",IF(AND(T_CALC[[#This Row],[DAY]]=C_N_TRADING_DAYS,$L$1&gt;C_MAX_HIST_DT),$M$1,INDEX(_xlfn.ANCHORARRAY($C$3),T_CALC[[#This Row],[DAY]]+1,3))),NA())</f>
        <v>93.55</v>
      </c>
      <c r="N529" s="4" cm="1" vm="2646">
        <f t="array" aca="1" ref="N529" ca="1">IFERROR(IF(T_CALC[[#This Row],[DAY]]="","",IF(AND(T_CALC[[#This Row],[DAY]]=C_N_TRADING_DAYS,$L$1&gt;C_MAX_HIST_DT),$N$1,INDEX(_xlfn.ANCHORARRAY($C$3),T_CALC[[#This Row],[DAY]]+1,4))),NA())</f>
        <v>95.15</v>
      </c>
      <c r="O529" s="4" cm="1" vm="2647">
        <f t="array" aca="1" ref="O529" ca="1">IFERROR(IF(T_CALC[[#This Row],[DAY]]="","",IF(AND(T_CALC[[#This Row],[DAY]]=C_N_TRADING_DAYS,$L$1&gt;C_MAX_HIST_DT),$O$1,INDEX(_xlfn.ANCHORARRAY($C$3),T_CALC[[#This Row],[DAY]]+1,5))),NA())</f>
        <v>93.1</v>
      </c>
      <c r="P529" s="4" cm="1" vm="2346">
        <f t="array" aca="1" ref="P529" ca="1">IFERROR(IF(T_CALC[[#This Row],[DAY]]="","",IF(AND(T_CALC[[#This Row],[DAY]]=C_N_TRADING_DAYS,$L$1&gt;C_MAX_HIST_DT),$P$1,INDEX(_xlfn.ANCHORARRAY($C$3),T_CALC[[#This Row],[DAY]]+1,6))),NA())</f>
        <v>94.26</v>
      </c>
      <c r="Q529" s="4" cm="1" vm="2644">
        <f t="array" aca="1" ref="Q529" ca="1">IFERROR(IF(T_CALC[[#This Row],[DAY]]="","",IF(AND(T_CALC[[#This Row],[DAY]]=C_N_TRADING_DAYS,$L$1&gt;C_MAX_HIST_DT),$Q$1,INDEX(_xlfn.ANCHORARRAY($C$3),T_CALC[[#This Row],[DAY]]+1,2))),NA())</f>
        <v>42529043</v>
      </c>
      <c r="R529" s="4" vm="2346">
        <f ca="1">IFERROR(IF(I_SRC="Open",T_CALC[[#This Row],[Open]],IF(I_SRC="High",T_CALC[[#This Row],[High]],IF(I_SRC="low",T_CALC[[#This Row],[Low]],IF(I_SRC="Volume",T_CALC[[#This Row],[VOLUME]],T_CALC[[#This Row],[Close]])))),"")</f>
        <v>94.26</v>
      </c>
      <c r="S529" s="4" cm="1">
        <f t="array" aca="1" ref="S529" ca="1">IF(T_CALC[[#This Row],[DAY]]="","",IF(T_CALC[[#This Row],[DAY]]&gt;=I_MA_PER,
ROUND(SUMPRODUCT(OFFSET($Y$4,0,0,I_MA_PER),OFFSET(T_CALC[[#This Row],[Value]],-(I_MA_PER-1),0,I_MA_PER))/C_DEN,2),NA()))</f>
        <v>93.01</v>
      </c>
      <c r="T529" s="4" t="str">
        <f ca="1">IF(T_CALC[[#This Row],[DAY]]="","",IF(T_CALC[[#This Row],[DAY]]&gt;=I_MA_PER,IF(AND(T_CALC[[#This Row],[Value]]&gt;T_CALC[[#This Row],[WMA]],R528&lt;=S528),"Buy",IF(AND(T_CALC[[#This Row],[Value]]&lt;T_CALC[[#This Row],[WMA]],R528&gt;=S528),"Sell","")),NA()))</f>
        <v>Buy</v>
      </c>
      <c r="U529" s="4" vm="2346">
        <f ca="1">IFERROR(IF(T_CALC[[#This Row],[Signal]]="Buy",T_CALC[[#This Row],[Value]],-10000),-10000)</f>
        <v>94.26</v>
      </c>
      <c r="V529" s="4">
        <f ca="1">IFERROR(IF(T_CALC[[#This Row],[Signal]]="Sell",T_CALC[[#This Row],[Value]],-10000),-10000)</f>
        <v>-10000</v>
      </c>
    </row>
    <row r="530" spans="3:22" x14ac:dyDescent="0.2">
      <c r="C530" vm="2648">
        <f ca="1"/>
        <v>43217</v>
      </c>
      <c r="D530" vm="2649">
        <f ca="1"/>
        <v>48272780</v>
      </c>
      <c r="E530" vm="2650">
        <f ca="1"/>
        <v>97.6</v>
      </c>
      <c r="F530" vm="2651">
        <f ca="1"/>
        <v>97.9</v>
      </c>
      <c r="G530" vm="2652">
        <f ca="1"/>
        <v>93.91</v>
      </c>
      <c r="H530" vm="2653">
        <f ca="1"/>
        <v>95.82</v>
      </c>
      <c r="K530" s="4">
        <f ca="1">IF(ROW(T_CALC[[#This Row],[DAY]])-ROW(T_CALC[[#Headers],[DAY]])&gt;C_N_TRADING_DAYS,"",ROW(T_CALC[[#This Row],[DAY]])-ROW(T_CALC[[#Headers],[DAY]]))</f>
        <v>527</v>
      </c>
      <c r="L530" s="2" cm="1" vm="2648">
        <f t="array" aca="1" ref="L530" ca="1">IFERROR(IF(T_CALC[[#This Row],[DAY]]="","",IF(AND(T_CALC[[#This Row],[DAY]]=C_N_TRADING_DAYS,$L$1&gt;C_MAX_HIST_DT),$L$1,INDEX(_xlfn.ANCHORARRAY($C$3),T_CALC[[#This Row],[DAY]]+1,1))),NA())</f>
        <v>43217</v>
      </c>
      <c r="M530" s="4" cm="1" vm="2650">
        <f t="array" aca="1" ref="M530" ca="1">IFERROR(IF(T_CALC[[#This Row],[DAY]]="","",IF(AND(T_CALC[[#This Row],[DAY]]=C_N_TRADING_DAYS,$L$1&gt;C_MAX_HIST_DT),$M$1,INDEX(_xlfn.ANCHORARRAY($C$3),T_CALC[[#This Row],[DAY]]+1,3))),NA())</f>
        <v>97.6</v>
      </c>
      <c r="N530" s="4" cm="1" vm="2651">
        <f t="array" aca="1" ref="N530" ca="1">IFERROR(IF(T_CALC[[#This Row],[DAY]]="","",IF(AND(T_CALC[[#This Row],[DAY]]=C_N_TRADING_DAYS,$L$1&gt;C_MAX_HIST_DT),$N$1,INDEX(_xlfn.ANCHORARRAY($C$3),T_CALC[[#This Row],[DAY]]+1,4))),NA())</f>
        <v>97.9</v>
      </c>
      <c r="O530" s="4" cm="1" vm="2652">
        <f t="array" aca="1" ref="O530" ca="1">IFERROR(IF(T_CALC[[#This Row],[DAY]]="","",IF(AND(T_CALC[[#This Row],[DAY]]=C_N_TRADING_DAYS,$L$1&gt;C_MAX_HIST_DT),$O$1,INDEX(_xlfn.ANCHORARRAY($C$3),T_CALC[[#This Row],[DAY]]+1,5))),NA())</f>
        <v>93.91</v>
      </c>
      <c r="P530" s="4" cm="1" vm="2653">
        <f t="array" aca="1" ref="P530" ca="1">IFERROR(IF(T_CALC[[#This Row],[DAY]]="","",IF(AND(T_CALC[[#This Row],[DAY]]=C_N_TRADING_DAYS,$L$1&gt;C_MAX_HIST_DT),$P$1,INDEX(_xlfn.ANCHORARRAY($C$3),T_CALC[[#This Row],[DAY]]+1,6))),NA())</f>
        <v>95.82</v>
      </c>
      <c r="Q530" s="4" cm="1" vm="2649">
        <f t="array" aca="1" ref="Q530" ca="1">IFERROR(IF(T_CALC[[#This Row],[DAY]]="","",IF(AND(T_CALC[[#This Row],[DAY]]=C_N_TRADING_DAYS,$L$1&gt;C_MAX_HIST_DT),$Q$1,INDEX(_xlfn.ANCHORARRAY($C$3),T_CALC[[#This Row],[DAY]]+1,2))),NA())</f>
        <v>48272780</v>
      </c>
      <c r="R530" s="4" vm="2653">
        <f ca="1">IFERROR(IF(I_SRC="Open",T_CALC[[#This Row],[Open]],IF(I_SRC="High",T_CALC[[#This Row],[High]],IF(I_SRC="low",T_CALC[[#This Row],[Low]],IF(I_SRC="Volume",T_CALC[[#This Row],[VOLUME]],T_CALC[[#This Row],[Close]])))),"")</f>
        <v>95.82</v>
      </c>
      <c r="S530" s="4" cm="1">
        <f t="array" aca="1" ref="S530" ca="1">IF(T_CALC[[#This Row],[DAY]]="","",IF(T_CALC[[#This Row],[DAY]]&gt;=I_MA_PER,
ROUND(SUMPRODUCT(OFFSET($Y$4,0,0,I_MA_PER),OFFSET(T_CALC[[#This Row],[Value]],-(I_MA_PER-1),0,I_MA_PER))/C_DEN,2),NA()))</f>
        <v>93.12</v>
      </c>
      <c r="T530" s="4" t="str">
        <f ca="1">IF(T_CALC[[#This Row],[DAY]]="","",IF(T_CALC[[#This Row],[DAY]]&gt;=I_MA_PER,IF(AND(T_CALC[[#This Row],[Value]]&gt;T_CALC[[#This Row],[WMA]],R529&lt;=S529),"Buy",IF(AND(T_CALC[[#This Row],[Value]]&lt;T_CALC[[#This Row],[WMA]],R529&gt;=S529),"Sell","")),NA()))</f>
        <v/>
      </c>
      <c r="U530" s="4">
        <f ca="1">IFERROR(IF(T_CALC[[#This Row],[Signal]]="Buy",T_CALC[[#This Row],[Value]],-10000),-10000)</f>
        <v>-10000</v>
      </c>
      <c r="V530" s="4">
        <f ca="1">IFERROR(IF(T_CALC[[#This Row],[Signal]]="Sell",T_CALC[[#This Row],[Value]],-10000),-10000)</f>
        <v>-10000</v>
      </c>
    </row>
    <row r="531" spans="3:22" x14ac:dyDescent="0.2">
      <c r="C531" vm="2654">
        <f ca="1"/>
        <v>43220</v>
      </c>
      <c r="D531" vm="2655">
        <f ca="1"/>
        <v>41523605</v>
      </c>
      <c r="E531" vm="2656">
        <f ca="1"/>
        <v>96.33</v>
      </c>
      <c r="F531" vm="2657">
        <f ca="1"/>
        <v>96.3964</v>
      </c>
      <c r="G531" vm="2449">
        <f ca="1"/>
        <v>93.15</v>
      </c>
      <c r="H531" vm="2658">
        <f ca="1"/>
        <v>93.52</v>
      </c>
      <c r="K531" s="4">
        <f ca="1">IF(ROW(T_CALC[[#This Row],[DAY]])-ROW(T_CALC[[#Headers],[DAY]])&gt;C_N_TRADING_DAYS,"",ROW(T_CALC[[#This Row],[DAY]])-ROW(T_CALC[[#Headers],[DAY]]))</f>
        <v>528</v>
      </c>
      <c r="L531" s="2" cm="1" vm="2654">
        <f t="array" aca="1" ref="L531" ca="1">IFERROR(IF(T_CALC[[#This Row],[DAY]]="","",IF(AND(T_CALC[[#This Row],[DAY]]=C_N_TRADING_DAYS,$L$1&gt;C_MAX_HIST_DT),$L$1,INDEX(_xlfn.ANCHORARRAY($C$3),T_CALC[[#This Row],[DAY]]+1,1))),NA())</f>
        <v>43220</v>
      </c>
      <c r="M531" s="4" cm="1" vm="2656">
        <f t="array" aca="1" ref="M531" ca="1">IFERROR(IF(T_CALC[[#This Row],[DAY]]="","",IF(AND(T_CALC[[#This Row],[DAY]]=C_N_TRADING_DAYS,$L$1&gt;C_MAX_HIST_DT),$M$1,INDEX(_xlfn.ANCHORARRAY($C$3),T_CALC[[#This Row],[DAY]]+1,3))),NA())</f>
        <v>96.33</v>
      </c>
      <c r="N531" s="4" cm="1" vm="2657">
        <f t="array" aca="1" ref="N531" ca="1">IFERROR(IF(T_CALC[[#This Row],[DAY]]="","",IF(AND(T_CALC[[#This Row],[DAY]]=C_N_TRADING_DAYS,$L$1&gt;C_MAX_HIST_DT),$N$1,INDEX(_xlfn.ANCHORARRAY($C$3),T_CALC[[#This Row],[DAY]]+1,4))),NA())</f>
        <v>96.3964</v>
      </c>
      <c r="O531" s="4" cm="1" vm="2449">
        <f t="array" aca="1" ref="O531" ca="1">IFERROR(IF(T_CALC[[#This Row],[DAY]]="","",IF(AND(T_CALC[[#This Row],[DAY]]=C_N_TRADING_DAYS,$L$1&gt;C_MAX_HIST_DT),$O$1,INDEX(_xlfn.ANCHORARRAY($C$3),T_CALC[[#This Row],[DAY]]+1,5))),NA())</f>
        <v>93.15</v>
      </c>
      <c r="P531" s="4" cm="1" vm="2658">
        <f t="array" aca="1" ref="P531" ca="1">IFERROR(IF(T_CALC[[#This Row],[DAY]]="","",IF(AND(T_CALC[[#This Row],[DAY]]=C_N_TRADING_DAYS,$L$1&gt;C_MAX_HIST_DT),$P$1,INDEX(_xlfn.ANCHORARRAY($C$3),T_CALC[[#This Row],[DAY]]+1,6))),NA())</f>
        <v>93.52</v>
      </c>
      <c r="Q531" s="4" cm="1" vm="2655">
        <f t="array" aca="1" ref="Q531" ca="1">IFERROR(IF(T_CALC[[#This Row],[DAY]]="","",IF(AND(T_CALC[[#This Row],[DAY]]=C_N_TRADING_DAYS,$L$1&gt;C_MAX_HIST_DT),$Q$1,INDEX(_xlfn.ANCHORARRAY($C$3),T_CALC[[#This Row],[DAY]]+1,2))),NA())</f>
        <v>41523605</v>
      </c>
      <c r="R531" s="4" vm="2658">
        <f ca="1">IFERROR(IF(I_SRC="Open",T_CALC[[#This Row],[Open]],IF(I_SRC="High",T_CALC[[#This Row],[High]],IF(I_SRC="low",T_CALC[[#This Row],[Low]],IF(I_SRC="Volume",T_CALC[[#This Row],[VOLUME]],T_CALC[[#This Row],[Close]])))),"")</f>
        <v>93.52</v>
      </c>
      <c r="S531" s="4" cm="1">
        <f t="array" aca="1" ref="S531" ca="1">IF(T_CALC[[#This Row],[DAY]]="","",IF(T_CALC[[#This Row],[DAY]]&gt;=I_MA_PER,
ROUND(SUMPRODUCT(OFFSET($Y$4,0,0,I_MA_PER),OFFSET(T_CALC[[#This Row],[Value]],-(I_MA_PER-1),0,I_MA_PER))/C_DEN,2),NA()))</f>
        <v>93.14</v>
      </c>
      <c r="T531" s="4" t="str">
        <f ca="1">IF(T_CALC[[#This Row],[DAY]]="","",IF(T_CALC[[#This Row],[DAY]]&gt;=I_MA_PER,IF(AND(T_CALC[[#This Row],[Value]]&gt;T_CALC[[#This Row],[WMA]],R530&lt;=S530),"Buy",IF(AND(T_CALC[[#This Row],[Value]]&lt;T_CALC[[#This Row],[WMA]],R530&gt;=S530),"Sell","")),NA()))</f>
        <v/>
      </c>
      <c r="U531" s="4">
        <f ca="1">IFERROR(IF(T_CALC[[#This Row],[Signal]]="Buy",T_CALC[[#This Row],[Value]],-10000),-10000)</f>
        <v>-10000</v>
      </c>
      <c r="V531" s="4">
        <f ca="1">IFERROR(IF(T_CALC[[#This Row],[Signal]]="Sell",T_CALC[[#This Row],[Value]],-10000),-10000)</f>
        <v>-10000</v>
      </c>
    </row>
    <row r="532" spans="3:22" x14ac:dyDescent="0.2">
      <c r="C532" vm="2659">
        <f ca="1"/>
        <v>43221</v>
      </c>
      <c r="D532" vm="2660">
        <f ca="1"/>
        <v>31408927</v>
      </c>
      <c r="E532" vm="2661">
        <f ca="1"/>
        <v>93.21</v>
      </c>
      <c r="F532" vm="2476">
        <f ca="1"/>
        <v>95.29</v>
      </c>
      <c r="G532" vm="2662">
        <f ca="1"/>
        <v>92.79</v>
      </c>
      <c r="H532" vm="2478">
        <f ca="1"/>
        <v>95</v>
      </c>
      <c r="K532" s="4">
        <f ca="1">IF(ROW(T_CALC[[#This Row],[DAY]])-ROW(T_CALC[[#Headers],[DAY]])&gt;C_N_TRADING_DAYS,"",ROW(T_CALC[[#This Row],[DAY]])-ROW(T_CALC[[#Headers],[DAY]]))</f>
        <v>529</v>
      </c>
      <c r="L532" s="2" cm="1" vm="2659">
        <f t="array" aca="1" ref="L532" ca="1">IFERROR(IF(T_CALC[[#This Row],[DAY]]="","",IF(AND(T_CALC[[#This Row],[DAY]]=C_N_TRADING_DAYS,$L$1&gt;C_MAX_HIST_DT),$L$1,INDEX(_xlfn.ANCHORARRAY($C$3),T_CALC[[#This Row],[DAY]]+1,1))),NA())</f>
        <v>43221</v>
      </c>
      <c r="M532" s="4" cm="1" vm="2661">
        <f t="array" aca="1" ref="M532" ca="1">IFERROR(IF(T_CALC[[#This Row],[DAY]]="","",IF(AND(T_CALC[[#This Row],[DAY]]=C_N_TRADING_DAYS,$L$1&gt;C_MAX_HIST_DT),$M$1,INDEX(_xlfn.ANCHORARRAY($C$3),T_CALC[[#This Row],[DAY]]+1,3))),NA())</f>
        <v>93.21</v>
      </c>
      <c r="N532" s="4" cm="1" vm="2476">
        <f t="array" aca="1" ref="N532" ca="1">IFERROR(IF(T_CALC[[#This Row],[DAY]]="","",IF(AND(T_CALC[[#This Row],[DAY]]=C_N_TRADING_DAYS,$L$1&gt;C_MAX_HIST_DT),$N$1,INDEX(_xlfn.ANCHORARRAY($C$3),T_CALC[[#This Row],[DAY]]+1,4))),NA())</f>
        <v>95.29</v>
      </c>
      <c r="O532" s="4" cm="1" vm="2662">
        <f t="array" aca="1" ref="O532" ca="1">IFERROR(IF(T_CALC[[#This Row],[DAY]]="","",IF(AND(T_CALC[[#This Row],[DAY]]=C_N_TRADING_DAYS,$L$1&gt;C_MAX_HIST_DT),$O$1,INDEX(_xlfn.ANCHORARRAY($C$3),T_CALC[[#This Row],[DAY]]+1,5))),NA())</f>
        <v>92.79</v>
      </c>
      <c r="P532" s="4" cm="1" vm="2478">
        <f t="array" aca="1" ref="P532" ca="1">IFERROR(IF(T_CALC[[#This Row],[DAY]]="","",IF(AND(T_CALC[[#This Row],[DAY]]=C_N_TRADING_DAYS,$L$1&gt;C_MAX_HIST_DT),$P$1,INDEX(_xlfn.ANCHORARRAY($C$3),T_CALC[[#This Row],[DAY]]+1,6))),NA())</f>
        <v>95</v>
      </c>
      <c r="Q532" s="4" cm="1" vm="2660">
        <f t="array" aca="1" ref="Q532" ca="1">IFERROR(IF(T_CALC[[#This Row],[DAY]]="","",IF(AND(T_CALC[[#This Row],[DAY]]=C_N_TRADING_DAYS,$L$1&gt;C_MAX_HIST_DT),$Q$1,INDEX(_xlfn.ANCHORARRAY($C$3),T_CALC[[#This Row],[DAY]]+1,2))),NA())</f>
        <v>31408927</v>
      </c>
      <c r="R532" s="4" vm="2478">
        <f ca="1">IFERROR(IF(I_SRC="Open",T_CALC[[#This Row],[Open]],IF(I_SRC="High",T_CALC[[#This Row],[High]],IF(I_SRC="low",T_CALC[[#This Row],[Low]],IF(I_SRC="Volume",T_CALC[[#This Row],[VOLUME]],T_CALC[[#This Row],[Close]])))),"")</f>
        <v>95</v>
      </c>
      <c r="S532" s="4" cm="1">
        <f t="array" aca="1" ref="S532" ca="1">IF(T_CALC[[#This Row],[DAY]]="","",IF(T_CALC[[#This Row],[DAY]]&gt;=I_MA_PER,
ROUND(SUMPRODUCT(OFFSET($Y$4,0,0,I_MA_PER),OFFSET(T_CALC[[#This Row],[Value]],-(I_MA_PER-1),0,I_MA_PER))/C_DEN,2),NA()))</f>
        <v>93.22</v>
      </c>
      <c r="T532" s="4" t="str">
        <f ca="1">IF(T_CALC[[#This Row],[DAY]]="","",IF(T_CALC[[#This Row],[DAY]]&gt;=I_MA_PER,IF(AND(T_CALC[[#This Row],[Value]]&gt;T_CALC[[#This Row],[WMA]],R531&lt;=S531),"Buy",IF(AND(T_CALC[[#This Row],[Value]]&lt;T_CALC[[#This Row],[WMA]],R531&gt;=S531),"Sell","")),NA()))</f>
        <v/>
      </c>
      <c r="U532" s="4">
        <f ca="1">IFERROR(IF(T_CALC[[#This Row],[Signal]]="Buy",T_CALC[[#This Row],[Value]],-10000),-10000)</f>
        <v>-10000</v>
      </c>
      <c r="V532" s="4">
        <f ca="1">IFERROR(IF(T_CALC[[#This Row],[Signal]]="Sell",T_CALC[[#This Row],[Value]],-10000),-10000)</f>
        <v>-10000</v>
      </c>
    </row>
    <row r="533" spans="3:22" x14ac:dyDescent="0.2">
      <c r="C533" vm="2663">
        <f ca="1"/>
        <v>43222</v>
      </c>
      <c r="D533" vm="2664">
        <f ca="1"/>
        <v>27471002</v>
      </c>
      <c r="E533" vm="2665">
        <f ca="1"/>
        <v>94.99</v>
      </c>
      <c r="F533" vm="2666">
        <f ca="1"/>
        <v>95.17</v>
      </c>
      <c r="G533" vm="2667">
        <f ca="1"/>
        <v>93.19</v>
      </c>
      <c r="H533" vm="2339">
        <f ca="1"/>
        <v>93.51</v>
      </c>
      <c r="K533" s="4">
        <f ca="1">IF(ROW(T_CALC[[#This Row],[DAY]])-ROW(T_CALC[[#Headers],[DAY]])&gt;C_N_TRADING_DAYS,"",ROW(T_CALC[[#This Row],[DAY]])-ROW(T_CALC[[#Headers],[DAY]]))</f>
        <v>530</v>
      </c>
      <c r="L533" s="2" cm="1" vm="2663">
        <f t="array" aca="1" ref="L533" ca="1">IFERROR(IF(T_CALC[[#This Row],[DAY]]="","",IF(AND(T_CALC[[#This Row],[DAY]]=C_N_TRADING_DAYS,$L$1&gt;C_MAX_HIST_DT),$L$1,INDEX(_xlfn.ANCHORARRAY($C$3),T_CALC[[#This Row],[DAY]]+1,1))),NA())</f>
        <v>43222</v>
      </c>
      <c r="M533" s="4" cm="1" vm="2665">
        <f t="array" aca="1" ref="M533" ca="1">IFERROR(IF(T_CALC[[#This Row],[DAY]]="","",IF(AND(T_CALC[[#This Row],[DAY]]=C_N_TRADING_DAYS,$L$1&gt;C_MAX_HIST_DT),$M$1,INDEX(_xlfn.ANCHORARRAY($C$3),T_CALC[[#This Row],[DAY]]+1,3))),NA())</f>
        <v>94.99</v>
      </c>
      <c r="N533" s="4" cm="1" vm="2666">
        <f t="array" aca="1" ref="N533" ca="1">IFERROR(IF(T_CALC[[#This Row],[DAY]]="","",IF(AND(T_CALC[[#This Row],[DAY]]=C_N_TRADING_DAYS,$L$1&gt;C_MAX_HIST_DT),$N$1,INDEX(_xlfn.ANCHORARRAY($C$3),T_CALC[[#This Row],[DAY]]+1,4))),NA())</f>
        <v>95.17</v>
      </c>
      <c r="O533" s="4" cm="1" vm="2667">
        <f t="array" aca="1" ref="O533" ca="1">IFERROR(IF(T_CALC[[#This Row],[DAY]]="","",IF(AND(T_CALC[[#This Row],[DAY]]=C_N_TRADING_DAYS,$L$1&gt;C_MAX_HIST_DT),$O$1,INDEX(_xlfn.ANCHORARRAY($C$3),T_CALC[[#This Row],[DAY]]+1,5))),NA())</f>
        <v>93.19</v>
      </c>
      <c r="P533" s="4" cm="1" vm="2339">
        <f t="array" aca="1" ref="P533" ca="1">IFERROR(IF(T_CALC[[#This Row],[DAY]]="","",IF(AND(T_CALC[[#This Row],[DAY]]=C_N_TRADING_DAYS,$L$1&gt;C_MAX_HIST_DT),$P$1,INDEX(_xlfn.ANCHORARRAY($C$3),T_CALC[[#This Row],[DAY]]+1,6))),NA())</f>
        <v>93.51</v>
      </c>
      <c r="Q533" s="4" cm="1" vm="2664">
        <f t="array" aca="1" ref="Q533" ca="1">IFERROR(IF(T_CALC[[#This Row],[DAY]]="","",IF(AND(T_CALC[[#This Row],[DAY]]=C_N_TRADING_DAYS,$L$1&gt;C_MAX_HIST_DT),$Q$1,INDEX(_xlfn.ANCHORARRAY($C$3),T_CALC[[#This Row],[DAY]]+1,2))),NA())</f>
        <v>27471002</v>
      </c>
      <c r="R533" s="4" vm="2339">
        <f ca="1">IFERROR(IF(I_SRC="Open",T_CALC[[#This Row],[Open]],IF(I_SRC="High",T_CALC[[#This Row],[High]],IF(I_SRC="low",T_CALC[[#This Row],[Low]],IF(I_SRC="Volume",T_CALC[[#This Row],[VOLUME]],T_CALC[[#This Row],[Close]])))),"")</f>
        <v>93.51</v>
      </c>
      <c r="S533" s="4" cm="1">
        <f t="array" aca="1" ref="S533" ca="1">IF(T_CALC[[#This Row],[DAY]]="","",IF(T_CALC[[#This Row],[DAY]]&gt;=I_MA_PER,
ROUND(SUMPRODUCT(OFFSET($Y$4,0,0,I_MA_PER),OFFSET(T_CALC[[#This Row],[Value]],-(I_MA_PER-1),0,I_MA_PER))/C_DEN,2),NA()))</f>
        <v>93.23</v>
      </c>
      <c r="T533" s="4" t="str">
        <f ca="1">IF(T_CALC[[#This Row],[DAY]]="","",IF(T_CALC[[#This Row],[DAY]]&gt;=I_MA_PER,IF(AND(T_CALC[[#This Row],[Value]]&gt;T_CALC[[#This Row],[WMA]],R532&lt;=S532),"Buy",IF(AND(T_CALC[[#This Row],[Value]]&lt;T_CALC[[#This Row],[WMA]],R532&gt;=S532),"Sell","")),NA()))</f>
        <v/>
      </c>
      <c r="U533" s="4">
        <f ca="1">IFERROR(IF(T_CALC[[#This Row],[Signal]]="Buy",T_CALC[[#This Row],[Value]],-10000),-10000)</f>
        <v>-10000</v>
      </c>
      <c r="V533" s="4">
        <f ca="1">IFERROR(IF(T_CALC[[#This Row],[Signal]]="Sell",T_CALC[[#This Row],[Value]],-10000),-10000)</f>
        <v>-10000</v>
      </c>
    </row>
    <row r="534" spans="3:22" x14ac:dyDescent="0.2">
      <c r="C534" vm="2668">
        <f ca="1"/>
        <v>43223</v>
      </c>
      <c r="D534" vm="2669">
        <f ca="1"/>
        <v>31142497</v>
      </c>
      <c r="E534" vm="2670">
        <f ca="1"/>
        <v>92.96</v>
      </c>
      <c r="F534" vm="2671">
        <f ca="1"/>
        <v>94.924999999999997</v>
      </c>
      <c r="G534" vm="2401">
        <f ca="1"/>
        <v>92.45</v>
      </c>
      <c r="H534" vm="2423">
        <f ca="1"/>
        <v>94.07</v>
      </c>
      <c r="K534" s="4">
        <f ca="1">IF(ROW(T_CALC[[#This Row],[DAY]])-ROW(T_CALC[[#Headers],[DAY]])&gt;C_N_TRADING_DAYS,"",ROW(T_CALC[[#This Row],[DAY]])-ROW(T_CALC[[#Headers],[DAY]]))</f>
        <v>531</v>
      </c>
      <c r="L534" s="2" cm="1" vm="2668">
        <f t="array" aca="1" ref="L534" ca="1">IFERROR(IF(T_CALC[[#This Row],[DAY]]="","",IF(AND(T_CALC[[#This Row],[DAY]]=C_N_TRADING_DAYS,$L$1&gt;C_MAX_HIST_DT),$L$1,INDEX(_xlfn.ANCHORARRAY($C$3),T_CALC[[#This Row],[DAY]]+1,1))),NA())</f>
        <v>43223</v>
      </c>
      <c r="M534" s="4" cm="1" vm="2670">
        <f t="array" aca="1" ref="M534" ca="1">IFERROR(IF(T_CALC[[#This Row],[DAY]]="","",IF(AND(T_CALC[[#This Row],[DAY]]=C_N_TRADING_DAYS,$L$1&gt;C_MAX_HIST_DT),$M$1,INDEX(_xlfn.ANCHORARRAY($C$3),T_CALC[[#This Row],[DAY]]+1,3))),NA())</f>
        <v>92.96</v>
      </c>
      <c r="N534" s="4" cm="1" vm="2671">
        <f t="array" aca="1" ref="N534" ca="1">IFERROR(IF(T_CALC[[#This Row],[DAY]]="","",IF(AND(T_CALC[[#This Row],[DAY]]=C_N_TRADING_DAYS,$L$1&gt;C_MAX_HIST_DT),$N$1,INDEX(_xlfn.ANCHORARRAY($C$3),T_CALC[[#This Row],[DAY]]+1,4))),NA())</f>
        <v>94.924999999999997</v>
      </c>
      <c r="O534" s="4" cm="1" vm="2401">
        <f t="array" aca="1" ref="O534" ca="1">IFERROR(IF(T_CALC[[#This Row],[DAY]]="","",IF(AND(T_CALC[[#This Row],[DAY]]=C_N_TRADING_DAYS,$L$1&gt;C_MAX_HIST_DT),$O$1,INDEX(_xlfn.ANCHORARRAY($C$3),T_CALC[[#This Row],[DAY]]+1,5))),NA())</f>
        <v>92.45</v>
      </c>
      <c r="P534" s="4" cm="1" vm="2423">
        <f t="array" aca="1" ref="P534" ca="1">IFERROR(IF(T_CALC[[#This Row],[DAY]]="","",IF(AND(T_CALC[[#This Row],[DAY]]=C_N_TRADING_DAYS,$L$1&gt;C_MAX_HIST_DT),$P$1,INDEX(_xlfn.ANCHORARRAY($C$3),T_CALC[[#This Row],[DAY]]+1,6))),NA())</f>
        <v>94.07</v>
      </c>
      <c r="Q534" s="4" cm="1" vm="2669">
        <f t="array" aca="1" ref="Q534" ca="1">IFERROR(IF(T_CALC[[#This Row],[DAY]]="","",IF(AND(T_CALC[[#This Row],[DAY]]=C_N_TRADING_DAYS,$L$1&gt;C_MAX_HIST_DT),$Q$1,INDEX(_xlfn.ANCHORARRAY($C$3),T_CALC[[#This Row],[DAY]]+1,2))),NA())</f>
        <v>31142497</v>
      </c>
      <c r="R534" s="4" vm="2423">
        <f ca="1">IFERROR(IF(I_SRC="Open",T_CALC[[#This Row],[Open]],IF(I_SRC="High",T_CALC[[#This Row],[High]],IF(I_SRC="low",T_CALC[[#This Row],[Low]],IF(I_SRC="Volume",T_CALC[[#This Row],[VOLUME]],T_CALC[[#This Row],[Close]])))),"")</f>
        <v>94.07</v>
      </c>
      <c r="S534" s="4" cm="1">
        <f t="array" aca="1" ref="S534" ca="1">IF(T_CALC[[#This Row],[DAY]]="","",IF(T_CALC[[#This Row],[DAY]]&gt;=I_MA_PER,
ROUND(SUMPRODUCT(OFFSET($Y$4,0,0,I_MA_PER),OFFSET(T_CALC[[#This Row],[Value]],-(I_MA_PER-1),0,I_MA_PER))/C_DEN,2),NA()))</f>
        <v>93.27</v>
      </c>
      <c r="T534" s="4" t="str">
        <f ca="1">IF(T_CALC[[#This Row],[DAY]]="","",IF(T_CALC[[#This Row],[DAY]]&gt;=I_MA_PER,IF(AND(T_CALC[[#This Row],[Value]]&gt;T_CALC[[#This Row],[WMA]],R533&lt;=S533),"Buy",IF(AND(T_CALC[[#This Row],[Value]]&lt;T_CALC[[#This Row],[WMA]],R533&gt;=S533),"Sell","")),NA()))</f>
        <v/>
      </c>
      <c r="U534" s="4">
        <f ca="1">IFERROR(IF(T_CALC[[#This Row],[Signal]]="Buy",T_CALC[[#This Row],[Value]],-10000),-10000)</f>
        <v>-10000</v>
      </c>
      <c r="V534" s="4">
        <f ca="1">IFERROR(IF(T_CALC[[#This Row],[Signal]]="Sell",T_CALC[[#This Row],[Value]],-10000),-10000)</f>
        <v>-10000</v>
      </c>
    </row>
    <row r="535" spans="3:22" x14ac:dyDescent="0.2">
      <c r="C535" vm="2672">
        <f ca="1"/>
        <v>43224</v>
      </c>
      <c r="D535" vm="2673">
        <f ca="1"/>
        <v>22531325</v>
      </c>
      <c r="E535" vm="2462">
        <f ca="1"/>
        <v>93.32</v>
      </c>
      <c r="F535" vm="2674">
        <f ca="1"/>
        <v>95.37</v>
      </c>
      <c r="G535" vm="2675">
        <f ca="1"/>
        <v>92.92</v>
      </c>
      <c r="H535" vm="2676">
        <f ca="1"/>
        <v>95.16</v>
      </c>
      <c r="K535" s="4">
        <f ca="1">IF(ROW(T_CALC[[#This Row],[DAY]])-ROW(T_CALC[[#Headers],[DAY]])&gt;C_N_TRADING_DAYS,"",ROW(T_CALC[[#This Row],[DAY]])-ROW(T_CALC[[#Headers],[DAY]]))</f>
        <v>532</v>
      </c>
      <c r="L535" s="2" cm="1" vm="2672">
        <f t="array" aca="1" ref="L535" ca="1">IFERROR(IF(T_CALC[[#This Row],[DAY]]="","",IF(AND(T_CALC[[#This Row],[DAY]]=C_N_TRADING_DAYS,$L$1&gt;C_MAX_HIST_DT),$L$1,INDEX(_xlfn.ANCHORARRAY($C$3),T_CALC[[#This Row],[DAY]]+1,1))),NA())</f>
        <v>43224</v>
      </c>
      <c r="M535" s="4" cm="1" vm="2462">
        <f t="array" aca="1" ref="M535" ca="1">IFERROR(IF(T_CALC[[#This Row],[DAY]]="","",IF(AND(T_CALC[[#This Row],[DAY]]=C_N_TRADING_DAYS,$L$1&gt;C_MAX_HIST_DT),$M$1,INDEX(_xlfn.ANCHORARRAY($C$3),T_CALC[[#This Row],[DAY]]+1,3))),NA())</f>
        <v>93.32</v>
      </c>
      <c r="N535" s="4" cm="1" vm="2674">
        <f t="array" aca="1" ref="N535" ca="1">IFERROR(IF(T_CALC[[#This Row],[DAY]]="","",IF(AND(T_CALC[[#This Row],[DAY]]=C_N_TRADING_DAYS,$L$1&gt;C_MAX_HIST_DT),$N$1,INDEX(_xlfn.ANCHORARRAY($C$3),T_CALC[[#This Row],[DAY]]+1,4))),NA())</f>
        <v>95.37</v>
      </c>
      <c r="O535" s="4" cm="1" vm="2675">
        <f t="array" aca="1" ref="O535" ca="1">IFERROR(IF(T_CALC[[#This Row],[DAY]]="","",IF(AND(T_CALC[[#This Row],[DAY]]=C_N_TRADING_DAYS,$L$1&gt;C_MAX_HIST_DT),$O$1,INDEX(_xlfn.ANCHORARRAY($C$3),T_CALC[[#This Row],[DAY]]+1,5))),NA())</f>
        <v>92.92</v>
      </c>
      <c r="P535" s="4" cm="1" vm="2676">
        <f t="array" aca="1" ref="P535" ca="1">IFERROR(IF(T_CALC[[#This Row],[DAY]]="","",IF(AND(T_CALC[[#This Row],[DAY]]=C_N_TRADING_DAYS,$L$1&gt;C_MAX_HIST_DT),$P$1,INDEX(_xlfn.ANCHORARRAY($C$3),T_CALC[[#This Row],[DAY]]+1,6))),NA())</f>
        <v>95.16</v>
      </c>
      <c r="Q535" s="4" cm="1" vm="2673">
        <f t="array" aca="1" ref="Q535" ca="1">IFERROR(IF(T_CALC[[#This Row],[DAY]]="","",IF(AND(T_CALC[[#This Row],[DAY]]=C_N_TRADING_DAYS,$L$1&gt;C_MAX_HIST_DT),$Q$1,INDEX(_xlfn.ANCHORARRAY($C$3),T_CALC[[#This Row],[DAY]]+1,2))),NA())</f>
        <v>22531325</v>
      </c>
      <c r="R535" s="4" vm="2676">
        <f ca="1">IFERROR(IF(I_SRC="Open",T_CALC[[#This Row],[Open]],IF(I_SRC="High",T_CALC[[#This Row],[High]],IF(I_SRC="low",T_CALC[[#This Row],[Low]],IF(I_SRC="Volume",T_CALC[[#This Row],[VOLUME]],T_CALC[[#This Row],[Close]])))),"")</f>
        <v>95.16</v>
      </c>
      <c r="S535" s="4" cm="1">
        <f t="array" aca="1" ref="S535" ca="1">IF(T_CALC[[#This Row],[DAY]]="","",IF(T_CALC[[#This Row],[DAY]]&gt;=I_MA_PER,
ROUND(SUMPRODUCT(OFFSET($Y$4,0,0,I_MA_PER),OFFSET(T_CALC[[#This Row],[Value]],-(I_MA_PER-1),0,I_MA_PER))/C_DEN,2),NA()))</f>
        <v>93.35</v>
      </c>
      <c r="T535" s="4" t="str">
        <f ca="1">IF(T_CALC[[#This Row],[DAY]]="","",IF(T_CALC[[#This Row],[DAY]]&gt;=I_MA_PER,IF(AND(T_CALC[[#This Row],[Value]]&gt;T_CALC[[#This Row],[WMA]],R534&lt;=S534),"Buy",IF(AND(T_CALC[[#This Row],[Value]]&lt;T_CALC[[#This Row],[WMA]],R534&gt;=S534),"Sell","")),NA()))</f>
        <v/>
      </c>
      <c r="U535" s="4">
        <f ca="1">IFERROR(IF(T_CALC[[#This Row],[Signal]]="Buy",T_CALC[[#This Row],[Value]],-10000),-10000)</f>
        <v>-10000</v>
      </c>
      <c r="V535" s="4">
        <f ca="1">IFERROR(IF(T_CALC[[#This Row],[Signal]]="Sell",T_CALC[[#This Row],[Value]],-10000),-10000)</f>
        <v>-10000</v>
      </c>
    </row>
    <row r="536" spans="3:22" x14ac:dyDescent="0.2">
      <c r="C536" vm="2677">
        <f ca="1"/>
        <v>43227</v>
      </c>
      <c r="D536" vm="2678">
        <f ca="1"/>
        <v>24242019</v>
      </c>
      <c r="E536" vm="2666">
        <f ca="1"/>
        <v>95.17</v>
      </c>
      <c r="F536" vm="2679">
        <f ca="1"/>
        <v>96.71</v>
      </c>
      <c r="G536" vm="2471">
        <f ca="1"/>
        <v>95.1</v>
      </c>
      <c r="H536" vm="2617">
        <f ca="1"/>
        <v>96.22</v>
      </c>
      <c r="K536" s="4">
        <f ca="1">IF(ROW(T_CALC[[#This Row],[DAY]])-ROW(T_CALC[[#Headers],[DAY]])&gt;C_N_TRADING_DAYS,"",ROW(T_CALC[[#This Row],[DAY]])-ROW(T_CALC[[#Headers],[DAY]]))</f>
        <v>533</v>
      </c>
      <c r="L536" s="2" cm="1" vm="2677">
        <f t="array" aca="1" ref="L536" ca="1">IFERROR(IF(T_CALC[[#This Row],[DAY]]="","",IF(AND(T_CALC[[#This Row],[DAY]]=C_N_TRADING_DAYS,$L$1&gt;C_MAX_HIST_DT),$L$1,INDEX(_xlfn.ANCHORARRAY($C$3),T_CALC[[#This Row],[DAY]]+1,1))),NA())</f>
        <v>43227</v>
      </c>
      <c r="M536" s="4" cm="1" vm="2666">
        <f t="array" aca="1" ref="M536" ca="1">IFERROR(IF(T_CALC[[#This Row],[DAY]]="","",IF(AND(T_CALC[[#This Row],[DAY]]=C_N_TRADING_DAYS,$L$1&gt;C_MAX_HIST_DT),$M$1,INDEX(_xlfn.ANCHORARRAY($C$3),T_CALC[[#This Row],[DAY]]+1,3))),NA())</f>
        <v>95.17</v>
      </c>
      <c r="N536" s="4" cm="1" vm="2679">
        <f t="array" aca="1" ref="N536" ca="1">IFERROR(IF(T_CALC[[#This Row],[DAY]]="","",IF(AND(T_CALC[[#This Row],[DAY]]=C_N_TRADING_DAYS,$L$1&gt;C_MAX_HIST_DT),$N$1,INDEX(_xlfn.ANCHORARRAY($C$3),T_CALC[[#This Row],[DAY]]+1,4))),NA())</f>
        <v>96.71</v>
      </c>
      <c r="O536" s="4" cm="1" vm="2471">
        <f t="array" aca="1" ref="O536" ca="1">IFERROR(IF(T_CALC[[#This Row],[DAY]]="","",IF(AND(T_CALC[[#This Row],[DAY]]=C_N_TRADING_DAYS,$L$1&gt;C_MAX_HIST_DT),$O$1,INDEX(_xlfn.ANCHORARRAY($C$3),T_CALC[[#This Row],[DAY]]+1,5))),NA())</f>
        <v>95.1</v>
      </c>
      <c r="P536" s="4" cm="1" vm="2617">
        <f t="array" aca="1" ref="P536" ca="1">IFERROR(IF(T_CALC[[#This Row],[DAY]]="","",IF(AND(T_CALC[[#This Row],[DAY]]=C_N_TRADING_DAYS,$L$1&gt;C_MAX_HIST_DT),$P$1,INDEX(_xlfn.ANCHORARRAY($C$3),T_CALC[[#This Row],[DAY]]+1,6))),NA())</f>
        <v>96.22</v>
      </c>
      <c r="Q536" s="4" cm="1" vm="2678">
        <f t="array" aca="1" ref="Q536" ca="1">IFERROR(IF(T_CALC[[#This Row],[DAY]]="","",IF(AND(T_CALC[[#This Row],[DAY]]=C_N_TRADING_DAYS,$L$1&gt;C_MAX_HIST_DT),$Q$1,INDEX(_xlfn.ANCHORARRAY($C$3),T_CALC[[#This Row],[DAY]]+1,2))),NA())</f>
        <v>24242019</v>
      </c>
      <c r="R536" s="4" vm="2617">
        <f ca="1">IFERROR(IF(I_SRC="Open",T_CALC[[#This Row],[Open]],IF(I_SRC="High",T_CALC[[#This Row],[High]],IF(I_SRC="low",T_CALC[[#This Row],[Low]],IF(I_SRC="Volume",T_CALC[[#This Row],[VOLUME]],T_CALC[[#This Row],[Close]])))),"")</f>
        <v>96.22</v>
      </c>
      <c r="S536" s="4" cm="1">
        <f t="array" aca="1" ref="S536" ca="1">IF(T_CALC[[#This Row],[DAY]]="","",IF(T_CALC[[#This Row],[DAY]]&gt;=I_MA_PER,
ROUND(SUMPRODUCT(OFFSET($Y$4,0,0,I_MA_PER),OFFSET(T_CALC[[#This Row],[Value]],-(I_MA_PER-1),0,I_MA_PER))/C_DEN,2),NA()))</f>
        <v>93.46</v>
      </c>
      <c r="T536" s="4" t="str">
        <f ca="1">IF(T_CALC[[#This Row],[DAY]]="","",IF(T_CALC[[#This Row],[DAY]]&gt;=I_MA_PER,IF(AND(T_CALC[[#This Row],[Value]]&gt;T_CALC[[#This Row],[WMA]],R535&lt;=S535),"Buy",IF(AND(T_CALC[[#This Row],[Value]]&lt;T_CALC[[#This Row],[WMA]],R535&gt;=S535),"Sell","")),NA()))</f>
        <v/>
      </c>
      <c r="U536" s="4">
        <f ca="1">IFERROR(IF(T_CALC[[#This Row],[Signal]]="Buy",T_CALC[[#This Row],[Value]],-10000),-10000)</f>
        <v>-10000</v>
      </c>
      <c r="V536" s="4">
        <f ca="1">IFERROR(IF(T_CALC[[#This Row],[Signal]]="Sell",T_CALC[[#This Row],[Value]],-10000),-10000)</f>
        <v>-10000</v>
      </c>
    </row>
    <row r="537" spans="3:22" x14ac:dyDescent="0.2">
      <c r="C537" vm="2680">
        <f ca="1"/>
        <v>43228</v>
      </c>
      <c r="D537" vm="2681">
        <f ca="1"/>
        <v>23484589</v>
      </c>
      <c r="E537" vm="2682">
        <f ca="1"/>
        <v>95.845600000000005</v>
      </c>
      <c r="F537" vm="2683">
        <f ca="1"/>
        <v>96.16</v>
      </c>
      <c r="G537" vm="2684">
        <f ca="1"/>
        <v>95.063100000000006</v>
      </c>
      <c r="H537" vm="2685">
        <f ca="1"/>
        <v>95.81</v>
      </c>
      <c r="K537" s="4">
        <f ca="1">IF(ROW(T_CALC[[#This Row],[DAY]])-ROW(T_CALC[[#Headers],[DAY]])&gt;C_N_TRADING_DAYS,"",ROW(T_CALC[[#This Row],[DAY]])-ROW(T_CALC[[#Headers],[DAY]]))</f>
        <v>534</v>
      </c>
      <c r="L537" s="2" cm="1" vm="2680">
        <f t="array" aca="1" ref="L537" ca="1">IFERROR(IF(T_CALC[[#This Row],[DAY]]="","",IF(AND(T_CALC[[#This Row],[DAY]]=C_N_TRADING_DAYS,$L$1&gt;C_MAX_HIST_DT),$L$1,INDEX(_xlfn.ANCHORARRAY($C$3),T_CALC[[#This Row],[DAY]]+1,1))),NA())</f>
        <v>43228</v>
      </c>
      <c r="M537" s="4" cm="1" vm="2682">
        <f t="array" aca="1" ref="M537" ca="1">IFERROR(IF(T_CALC[[#This Row],[DAY]]="","",IF(AND(T_CALC[[#This Row],[DAY]]=C_N_TRADING_DAYS,$L$1&gt;C_MAX_HIST_DT),$M$1,INDEX(_xlfn.ANCHORARRAY($C$3),T_CALC[[#This Row],[DAY]]+1,3))),NA())</f>
        <v>95.845600000000005</v>
      </c>
      <c r="N537" s="4" cm="1" vm="2683">
        <f t="array" aca="1" ref="N537" ca="1">IFERROR(IF(T_CALC[[#This Row],[DAY]]="","",IF(AND(T_CALC[[#This Row],[DAY]]=C_N_TRADING_DAYS,$L$1&gt;C_MAX_HIST_DT),$N$1,INDEX(_xlfn.ANCHORARRAY($C$3),T_CALC[[#This Row],[DAY]]+1,4))),NA())</f>
        <v>96.16</v>
      </c>
      <c r="O537" s="4" cm="1" vm="2684">
        <f t="array" aca="1" ref="O537" ca="1">IFERROR(IF(T_CALC[[#This Row],[DAY]]="","",IF(AND(T_CALC[[#This Row],[DAY]]=C_N_TRADING_DAYS,$L$1&gt;C_MAX_HIST_DT),$O$1,INDEX(_xlfn.ANCHORARRAY($C$3),T_CALC[[#This Row],[DAY]]+1,5))),NA())</f>
        <v>95.063100000000006</v>
      </c>
      <c r="P537" s="4" cm="1" vm="2685">
        <f t="array" aca="1" ref="P537" ca="1">IFERROR(IF(T_CALC[[#This Row],[DAY]]="","",IF(AND(T_CALC[[#This Row],[DAY]]=C_N_TRADING_DAYS,$L$1&gt;C_MAX_HIST_DT),$P$1,INDEX(_xlfn.ANCHORARRAY($C$3),T_CALC[[#This Row],[DAY]]+1,6))),NA())</f>
        <v>95.81</v>
      </c>
      <c r="Q537" s="4" cm="1" vm="2681">
        <f t="array" aca="1" ref="Q537" ca="1">IFERROR(IF(T_CALC[[#This Row],[DAY]]="","",IF(AND(T_CALC[[#This Row],[DAY]]=C_N_TRADING_DAYS,$L$1&gt;C_MAX_HIST_DT),$Q$1,INDEX(_xlfn.ANCHORARRAY($C$3),T_CALC[[#This Row],[DAY]]+1,2))),NA())</f>
        <v>23484589</v>
      </c>
      <c r="R537" s="4" vm="2685">
        <f ca="1">IFERROR(IF(I_SRC="Open",T_CALC[[#This Row],[Open]],IF(I_SRC="High",T_CALC[[#This Row],[High]],IF(I_SRC="low",T_CALC[[#This Row],[Low]],IF(I_SRC="Volume",T_CALC[[#This Row],[VOLUME]],T_CALC[[#This Row],[Close]])))),"")</f>
        <v>95.81</v>
      </c>
      <c r="S537" s="4" cm="1">
        <f t="array" aca="1" ref="S537" ca="1">IF(T_CALC[[#This Row],[DAY]]="","",IF(T_CALC[[#This Row],[DAY]]&gt;=I_MA_PER,
ROUND(SUMPRODUCT(OFFSET($Y$4,0,0,I_MA_PER),OFFSET(T_CALC[[#This Row],[Value]],-(I_MA_PER-1),0,I_MA_PER))/C_DEN,2),NA()))</f>
        <v>93.56</v>
      </c>
      <c r="T537" s="4" t="str">
        <f ca="1">IF(T_CALC[[#This Row],[DAY]]="","",IF(T_CALC[[#This Row],[DAY]]&gt;=I_MA_PER,IF(AND(T_CALC[[#This Row],[Value]]&gt;T_CALC[[#This Row],[WMA]],R536&lt;=S536),"Buy",IF(AND(T_CALC[[#This Row],[Value]]&lt;T_CALC[[#This Row],[WMA]],R536&gt;=S536),"Sell","")),NA()))</f>
        <v/>
      </c>
      <c r="U537" s="4">
        <f ca="1">IFERROR(IF(T_CALC[[#This Row],[Signal]]="Buy",T_CALC[[#This Row],[Value]],-10000),-10000)</f>
        <v>-10000</v>
      </c>
      <c r="V537" s="4">
        <f ca="1">IFERROR(IF(T_CALC[[#This Row],[Signal]]="Sell",T_CALC[[#This Row],[Value]],-10000),-10000)</f>
        <v>-10000</v>
      </c>
    </row>
    <row r="538" spans="3:22" x14ac:dyDescent="0.2">
      <c r="C538" vm="2686">
        <f ca="1"/>
        <v>43229</v>
      </c>
      <c r="D538" vm="2687">
        <f ca="1"/>
        <v>27327410</v>
      </c>
      <c r="E538" vm="2688">
        <f ca="1"/>
        <v>96.01</v>
      </c>
      <c r="F538" vm="2689">
        <f ca="1"/>
        <v>96.97</v>
      </c>
      <c r="G538" vm="2690">
        <f ca="1"/>
        <v>95.05</v>
      </c>
      <c r="H538" vm="2691">
        <f ca="1"/>
        <v>96.94</v>
      </c>
      <c r="K538" s="4">
        <f ca="1">IF(ROW(T_CALC[[#This Row],[DAY]])-ROW(T_CALC[[#Headers],[DAY]])&gt;C_N_TRADING_DAYS,"",ROW(T_CALC[[#This Row],[DAY]])-ROW(T_CALC[[#Headers],[DAY]]))</f>
        <v>535</v>
      </c>
      <c r="L538" s="2" cm="1" vm="2686">
        <f t="array" aca="1" ref="L538" ca="1">IFERROR(IF(T_CALC[[#This Row],[DAY]]="","",IF(AND(T_CALC[[#This Row],[DAY]]=C_N_TRADING_DAYS,$L$1&gt;C_MAX_HIST_DT),$L$1,INDEX(_xlfn.ANCHORARRAY($C$3),T_CALC[[#This Row],[DAY]]+1,1))),NA())</f>
        <v>43229</v>
      </c>
      <c r="M538" s="4" cm="1" vm="2688">
        <f t="array" aca="1" ref="M538" ca="1">IFERROR(IF(T_CALC[[#This Row],[DAY]]="","",IF(AND(T_CALC[[#This Row],[DAY]]=C_N_TRADING_DAYS,$L$1&gt;C_MAX_HIST_DT),$M$1,INDEX(_xlfn.ANCHORARRAY($C$3),T_CALC[[#This Row],[DAY]]+1,3))),NA())</f>
        <v>96.01</v>
      </c>
      <c r="N538" s="4" cm="1" vm="2689">
        <f t="array" aca="1" ref="N538" ca="1">IFERROR(IF(T_CALC[[#This Row],[DAY]]="","",IF(AND(T_CALC[[#This Row],[DAY]]=C_N_TRADING_DAYS,$L$1&gt;C_MAX_HIST_DT),$N$1,INDEX(_xlfn.ANCHORARRAY($C$3),T_CALC[[#This Row],[DAY]]+1,4))),NA())</f>
        <v>96.97</v>
      </c>
      <c r="O538" s="4" cm="1" vm="2690">
        <f t="array" aca="1" ref="O538" ca="1">IFERROR(IF(T_CALC[[#This Row],[DAY]]="","",IF(AND(T_CALC[[#This Row],[DAY]]=C_N_TRADING_DAYS,$L$1&gt;C_MAX_HIST_DT),$O$1,INDEX(_xlfn.ANCHORARRAY($C$3),T_CALC[[#This Row],[DAY]]+1,5))),NA())</f>
        <v>95.05</v>
      </c>
      <c r="P538" s="4" cm="1" vm="2691">
        <f t="array" aca="1" ref="P538" ca="1">IFERROR(IF(T_CALC[[#This Row],[DAY]]="","",IF(AND(T_CALC[[#This Row],[DAY]]=C_N_TRADING_DAYS,$L$1&gt;C_MAX_HIST_DT),$P$1,INDEX(_xlfn.ANCHORARRAY($C$3),T_CALC[[#This Row],[DAY]]+1,6))),NA())</f>
        <v>96.94</v>
      </c>
      <c r="Q538" s="4" cm="1" vm="2687">
        <f t="array" aca="1" ref="Q538" ca="1">IFERROR(IF(T_CALC[[#This Row],[DAY]]="","",IF(AND(T_CALC[[#This Row],[DAY]]=C_N_TRADING_DAYS,$L$1&gt;C_MAX_HIST_DT),$Q$1,INDEX(_xlfn.ANCHORARRAY($C$3),T_CALC[[#This Row],[DAY]]+1,2))),NA())</f>
        <v>27327410</v>
      </c>
      <c r="R538" s="4" vm="2691">
        <f ca="1">IFERROR(IF(I_SRC="Open",T_CALC[[#This Row],[Open]],IF(I_SRC="High",T_CALC[[#This Row],[High]],IF(I_SRC="low",T_CALC[[#This Row],[Low]],IF(I_SRC="Volume",T_CALC[[#This Row],[VOLUME]],T_CALC[[#This Row],[Close]])))),"")</f>
        <v>96.94</v>
      </c>
      <c r="S538" s="4" cm="1">
        <f t="array" aca="1" ref="S538" ca="1">IF(T_CALC[[#This Row],[DAY]]="","",IF(T_CALC[[#This Row],[DAY]]&gt;=I_MA_PER,
ROUND(SUMPRODUCT(OFFSET($Y$4,0,0,I_MA_PER),OFFSET(T_CALC[[#This Row],[Value]],-(I_MA_PER-1),0,I_MA_PER))/C_DEN,2),NA()))</f>
        <v>93.7</v>
      </c>
      <c r="T538" s="4" t="str">
        <f ca="1">IF(T_CALC[[#This Row],[DAY]]="","",IF(T_CALC[[#This Row],[DAY]]&gt;=I_MA_PER,IF(AND(T_CALC[[#This Row],[Value]]&gt;T_CALC[[#This Row],[WMA]],R537&lt;=S537),"Buy",IF(AND(T_CALC[[#This Row],[Value]]&lt;T_CALC[[#This Row],[WMA]],R537&gt;=S537),"Sell","")),NA()))</f>
        <v/>
      </c>
      <c r="U538" s="4">
        <f ca="1">IFERROR(IF(T_CALC[[#This Row],[Signal]]="Buy",T_CALC[[#This Row],[Value]],-10000),-10000)</f>
        <v>-10000</v>
      </c>
      <c r="V538" s="4">
        <f ca="1">IFERROR(IF(T_CALC[[#This Row],[Signal]]="Sell",T_CALC[[#This Row],[Value]],-10000),-10000)</f>
        <v>-10000</v>
      </c>
    </row>
    <row r="539" spans="3:22" x14ac:dyDescent="0.2">
      <c r="C539" vm="2692">
        <f ca="1"/>
        <v>43230</v>
      </c>
      <c r="D539" vm="2693">
        <f ca="1"/>
        <v>22388119</v>
      </c>
      <c r="E539" vm="2694">
        <f ca="1"/>
        <v>97.46</v>
      </c>
      <c r="F539" vm="2695">
        <f ca="1"/>
        <v>97.95</v>
      </c>
      <c r="G539" vm="2696">
        <f ca="1"/>
        <v>97.05</v>
      </c>
      <c r="H539" vm="2697">
        <f ca="1"/>
        <v>97.91</v>
      </c>
      <c r="K539" s="4">
        <f ca="1">IF(ROW(T_CALC[[#This Row],[DAY]])-ROW(T_CALC[[#Headers],[DAY]])&gt;C_N_TRADING_DAYS,"",ROW(T_CALC[[#This Row],[DAY]])-ROW(T_CALC[[#Headers],[DAY]]))</f>
        <v>536</v>
      </c>
      <c r="L539" s="2" cm="1" vm="2692">
        <f t="array" aca="1" ref="L539" ca="1">IFERROR(IF(T_CALC[[#This Row],[DAY]]="","",IF(AND(T_CALC[[#This Row],[DAY]]=C_N_TRADING_DAYS,$L$1&gt;C_MAX_HIST_DT),$L$1,INDEX(_xlfn.ANCHORARRAY($C$3),T_CALC[[#This Row],[DAY]]+1,1))),NA())</f>
        <v>43230</v>
      </c>
      <c r="M539" s="4" cm="1" vm="2694">
        <f t="array" aca="1" ref="M539" ca="1">IFERROR(IF(T_CALC[[#This Row],[DAY]]="","",IF(AND(T_CALC[[#This Row],[DAY]]=C_N_TRADING_DAYS,$L$1&gt;C_MAX_HIST_DT),$M$1,INDEX(_xlfn.ANCHORARRAY($C$3),T_CALC[[#This Row],[DAY]]+1,3))),NA())</f>
        <v>97.46</v>
      </c>
      <c r="N539" s="4" cm="1" vm="2695">
        <f t="array" aca="1" ref="N539" ca="1">IFERROR(IF(T_CALC[[#This Row],[DAY]]="","",IF(AND(T_CALC[[#This Row],[DAY]]=C_N_TRADING_DAYS,$L$1&gt;C_MAX_HIST_DT),$N$1,INDEX(_xlfn.ANCHORARRAY($C$3),T_CALC[[#This Row],[DAY]]+1,4))),NA())</f>
        <v>97.95</v>
      </c>
      <c r="O539" s="4" cm="1" vm="2696">
        <f t="array" aca="1" ref="O539" ca="1">IFERROR(IF(T_CALC[[#This Row],[DAY]]="","",IF(AND(T_CALC[[#This Row],[DAY]]=C_N_TRADING_DAYS,$L$1&gt;C_MAX_HIST_DT),$O$1,INDEX(_xlfn.ANCHORARRAY($C$3),T_CALC[[#This Row],[DAY]]+1,5))),NA())</f>
        <v>97.05</v>
      </c>
      <c r="P539" s="4" cm="1" vm="2697">
        <f t="array" aca="1" ref="P539" ca="1">IFERROR(IF(T_CALC[[#This Row],[DAY]]="","",IF(AND(T_CALC[[#This Row],[DAY]]=C_N_TRADING_DAYS,$L$1&gt;C_MAX_HIST_DT),$P$1,INDEX(_xlfn.ANCHORARRAY($C$3),T_CALC[[#This Row],[DAY]]+1,6))),NA())</f>
        <v>97.91</v>
      </c>
      <c r="Q539" s="4" cm="1" vm="2693">
        <f t="array" aca="1" ref="Q539" ca="1">IFERROR(IF(T_CALC[[#This Row],[DAY]]="","",IF(AND(T_CALC[[#This Row],[DAY]]=C_N_TRADING_DAYS,$L$1&gt;C_MAX_HIST_DT),$Q$1,INDEX(_xlfn.ANCHORARRAY($C$3),T_CALC[[#This Row],[DAY]]+1,2))),NA())</f>
        <v>22388119</v>
      </c>
      <c r="R539" s="4" vm="2697">
        <f ca="1">IFERROR(IF(I_SRC="Open",T_CALC[[#This Row],[Open]],IF(I_SRC="High",T_CALC[[#This Row],[High]],IF(I_SRC="low",T_CALC[[#This Row],[Low]],IF(I_SRC="Volume",T_CALC[[#This Row],[VOLUME]],T_CALC[[#This Row],[Close]])))),"")</f>
        <v>97.91</v>
      </c>
      <c r="S539" s="4" cm="1">
        <f t="array" aca="1" ref="S539" ca="1">IF(T_CALC[[#This Row],[DAY]]="","",IF(T_CALC[[#This Row],[DAY]]&gt;=I_MA_PER,
ROUND(SUMPRODUCT(OFFSET($Y$4,0,0,I_MA_PER),OFFSET(T_CALC[[#This Row],[Value]],-(I_MA_PER-1),0,I_MA_PER))/C_DEN,2),NA()))</f>
        <v>93.88</v>
      </c>
      <c r="T539" s="4" t="str">
        <f ca="1">IF(T_CALC[[#This Row],[DAY]]="","",IF(T_CALC[[#This Row],[DAY]]&gt;=I_MA_PER,IF(AND(T_CALC[[#This Row],[Value]]&gt;T_CALC[[#This Row],[WMA]],R538&lt;=S538),"Buy",IF(AND(T_CALC[[#This Row],[Value]]&lt;T_CALC[[#This Row],[WMA]],R538&gt;=S538),"Sell","")),NA()))</f>
        <v/>
      </c>
      <c r="U539" s="4">
        <f ca="1">IFERROR(IF(T_CALC[[#This Row],[Signal]]="Buy",T_CALC[[#This Row],[Value]],-10000),-10000)</f>
        <v>-10000</v>
      </c>
      <c r="V539" s="4">
        <f ca="1">IFERROR(IF(T_CALC[[#This Row],[Signal]]="Sell",T_CALC[[#This Row],[Value]],-10000),-10000)</f>
        <v>-10000</v>
      </c>
    </row>
    <row r="540" spans="3:22" x14ac:dyDescent="0.2">
      <c r="C540" vm="2698">
        <f ca="1"/>
        <v>43231</v>
      </c>
      <c r="D540" vm="2699">
        <f ca="1"/>
        <v>16778316</v>
      </c>
      <c r="E540" vm="2700">
        <f ca="1"/>
        <v>97.8</v>
      </c>
      <c r="F540" vm="2701">
        <f ca="1"/>
        <v>97.87</v>
      </c>
      <c r="G540" vm="2702">
        <f ca="1"/>
        <v>97.04</v>
      </c>
      <c r="H540" vm="2703">
        <f ca="1"/>
        <v>97.7</v>
      </c>
      <c r="K540" s="4">
        <f ca="1">IF(ROW(T_CALC[[#This Row],[DAY]])-ROW(T_CALC[[#Headers],[DAY]])&gt;C_N_TRADING_DAYS,"",ROW(T_CALC[[#This Row],[DAY]])-ROW(T_CALC[[#Headers],[DAY]]))</f>
        <v>537</v>
      </c>
      <c r="L540" s="2" cm="1" vm="2698">
        <f t="array" aca="1" ref="L540" ca="1">IFERROR(IF(T_CALC[[#This Row],[DAY]]="","",IF(AND(T_CALC[[#This Row],[DAY]]=C_N_TRADING_DAYS,$L$1&gt;C_MAX_HIST_DT),$L$1,INDEX(_xlfn.ANCHORARRAY($C$3),T_CALC[[#This Row],[DAY]]+1,1))),NA())</f>
        <v>43231</v>
      </c>
      <c r="M540" s="4" cm="1" vm="2700">
        <f t="array" aca="1" ref="M540" ca="1">IFERROR(IF(T_CALC[[#This Row],[DAY]]="","",IF(AND(T_CALC[[#This Row],[DAY]]=C_N_TRADING_DAYS,$L$1&gt;C_MAX_HIST_DT),$M$1,INDEX(_xlfn.ANCHORARRAY($C$3),T_CALC[[#This Row],[DAY]]+1,3))),NA())</f>
        <v>97.8</v>
      </c>
      <c r="N540" s="4" cm="1" vm="2701">
        <f t="array" aca="1" ref="N540" ca="1">IFERROR(IF(T_CALC[[#This Row],[DAY]]="","",IF(AND(T_CALC[[#This Row],[DAY]]=C_N_TRADING_DAYS,$L$1&gt;C_MAX_HIST_DT),$N$1,INDEX(_xlfn.ANCHORARRAY($C$3),T_CALC[[#This Row],[DAY]]+1,4))),NA())</f>
        <v>97.87</v>
      </c>
      <c r="O540" s="4" cm="1" vm="2702">
        <f t="array" aca="1" ref="O540" ca="1">IFERROR(IF(T_CALC[[#This Row],[DAY]]="","",IF(AND(T_CALC[[#This Row],[DAY]]=C_N_TRADING_DAYS,$L$1&gt;C_MAX_HIST_DT),$O$1,INDEX(_xlfn.ANCHORARRAY($C$3),T_CALC[[#This Row],[DAY]]+1,5))),NA())</f>
        <v>97.04</v>
      </c>
      <c r="P540" s="4" cm="1" vm="2703">
        <f t="array" aca="1" ref="P540" ca="1">IFERROR(IF(T_CALC[[#This Row],[DAY]]="","",IF(AND(T_CALC[[#This Row],[DAY]]=C_N_TRADING_DAYS,$L$1&gt;C_MAX_HIST_DT),$P$1,INDEX(_xlfn.ANCHORARRAY($C$3),T_CALC[[#This Row],[DAY]]+1,6))),NA())</f>
        <v>97.7</v>
      </c>
      <c r="Q540" s="4" cm="1" vm="2699">
        <f t="array" aca="1" ref="Q540" ca="1">IFERROR(IF(T_CALC[[#This Row],[DAY]]="","",IF(AND(T_CALC[[#This Row],[DAY]]=C_N_TRADING_DAYS,$L$1&gt;C_MAX_HIST_DT),$Q$1,INDEX(_xlfn.ANCHORARRAY($C$3),T_CALC[[#This Row],[DAY]]+1,2))),NA())</f>
        <v>16778316</v>
      </c>
      <c r="R540" s="4" vm="2703">
        <f ca="1">IFERROR(IF(I_SRC="Open",T_CALC[[#This Row],[Open]],IF(I_SRC="High",T_CALC[[#This Row],[High]],IF(I_SRC="low",T_CALC[[#This Row],[Low]],IF(I_SRC="Volume",T_CALC[[#This Row],[VOLUME]],T_CALC[[#This Row],[Close]])))),"")</f>
        <v>97.7</v>
      </c>
      <c r="S540" s="4" cm="1">
        <f t="array" aca="1" ref="S540" ca="1">IF(T_CALC[[#This Row],[DAY]]="","",IF(T_CALC[[#This Row],[DAY]]&gt;=I_MA_PER,
ROUND(SUMPRODUCT(OFFSET($Y$4,0,0,I_MA_PER),OFFSET(T_CALC[[#This Row],[Value]],-(I_MA_PER-1),0,I_MA_PER))/C_DEN,2),NA()))</f>
        <v>94.04</v>
      </c>
      <c r="T540" s="4" t="str">
        <f ca="1">IF(T_CALC[[#This Row],[DAY]]="","",IF(T_CALC[[#This Row],[DAY]]&gt;=I_MA_PER,IF(AND(T_CALC[[#This Row],[Value]]&gt;T_CALC[[#This Row],[WMA]],R539&lt;=S539),"Buy",IF(AND(T_CALC[[#This Row],[Value]]&lt;T_CALC[[#This Row],[WMA]],R539&gt;=S539),"Sell","")),NA()))</f>
        <v/>
      </c>
      <c r="U540" s="4">
        <f ca="1">IFERROR(IF(T_CALC[[#This Row],[Signal]]="Buy",T_CALC[[#This Row],[Value]],-10000),-10000)</f>
        <v>-10000</v>
      </c>
      <c r="V540" s="4">
        <f ca="1">IFERROR(IF(T_CALC[[#This Row],[Signal]]="Sell",T_CALC[[#This Row],[Value]],-10000),-10000)</f>
        <v>-10000</v>
      </c>
    </row>
    <row r="541" spans="3:22" x14ac:dyDescent="0.2">
      <c r="C541" vm="2704">
        <f ca="1"/>
        <v>43234</v>
      </c>
      <c r="D541" vm="2705">
        <f ca="1"/>
        <v>19454124</v>
      </c>
      <c r="E541" vm="2706">
        <f ca="1"/>
        <v>97.92</v>
      </c>
      <c r="F541" vm="2707">
        <f ca="1"/>
        <v>98.69</v>
      </c>
      <c r="G541" vm="2708">
        <f ca="1"/>
        <v>97.31</v>
      </c>
      <c r="H541" vm="2709">
        <f ca="1"/>
        <v>98.03</v>
      </c>
      <c r="K541" s="4">
        <f ca="1">IF(ROW(T_CALC[[#This Row],[DAY]])-ROW(T_CALC[[#Headers],[DAY]])&gt;C_N_TRADING_DAYS,"",ROW(T_CALC[[#This Row],[DAY]])-ROW(T_CALC[[#Headers],[DAY]]))</f>
        <v>538</v>
      </c>
      <c r="L541" s="2" cm="1" vm="2704">
        <f t="array" aca="1" ref="L541" ca="1">IFERROR(IF(T_CALC[[#This Row],[DAY]]="","",IF(AND(T_CALC[[#This Row],[DAY]]=C_N_TRADING_DAYS,$L$1&gt;C_MAX_HIST_DT),$L$1,INDEX(_xlfn.ANCHORARRAY($C$3),T_CALC[[#This Row],[DAY]]+1,1))),NA())</f>
        <v>43234</v>
      </c>
      <c r="M541" s="4" cm="1" vm="2706">
        <f t="array" aca="1" ref="M541" ca="1">IFERROR(IF(T_CALC[[#This Row],[DAY]]="","",IF(AND(T_CALC[[#This Row],[DAY]]=C_N_TRADING_DAYS,$L$1&gt;C_MAX_HIST_DT),$M$1,INDEX(_xlfn.ANCHORARRAY($C$3),T_CALC[[#This Row],[DAY]]+1,3))),NA())</f>
        <v>97.92</v>
      </c>
      <c r="N541" s="4" cm="1" vm="2707">
        <f t="array" aca="1" ref="N541" ca="1">IFERROR(IF(T_CALC[[#This Row],[DAY]]="","",IF(AND(T_CALC[[#This Row],[DAY]]=C_N_TRADING_DAYS,$L$1&gt;C_MAX_HIST_DT),$N$1,INDEX(_xlfn.ANCHORARRAY($C$3),T_CALC[[#This Row],[DAY]]+1,4))),NA())</f>
        <v>98.69</v>
      </c>
      <c r="O541" s="4" cm="1" vm="2708">
        <f t="array" aca="1" ref="O541" ca="1">IFERROR(IF(T_CALC[[#This Row],[DAY]]="","",IF(AND(T_CALC[[#This Row],[DAY]]=C_N_TRADING_DAYS,$L$1&gt;C_MAX_HIST_DT),$O$1,INDEX(_xlfn.ANCHORARRAY($C$3),T_CALC[[#This Row],[DAY]]+1,5))),NA())</f>
        <v>97.31</v>
      </c>
      <c r="P541" s="4" cm="1" vm="2709">
        <f t="array" aca="1" ref="P541" ca="1">IFERROR(IF(T_CALC[[#This Row],[DAY]]="","",IF(AND(T_CALC[[#This Row],[DAY]]=C_N_TRADING_DAYS,$L$1&gt;C_MAX_HIST_DT),$P$1,INDEX(_xlfn.ANCHORARRAY($C$3),T_CALC[[#This Row],[DAY]]+1,6))),NA())</f>
        <v>98.03</v>
      </c>
      <c r="Q541" s="4" cm="1" vm="2705">
        <f t="array" aca="1" ref="Q541" ca="1">IFERROR(IF(T_CALC[[#This Row],[DAY]]="","",IF(AND(T_CALC[[#This Row],[DAY]]=C_N_TRADING_DAYS,$L$1&gt;C_MAX_HIST_DT),$Q$1,INDEX(_xlfn.ANCHORARRAY($C$3),T_CALC[[#This Row],[DAY]]+1,2))),NA())</f>
        <v>19454124</v>
      </c>
      <c r="R541" s="4" vm="2709">
        <f ca="1">IFERROR(IF(I_SRC="Open",T_CALC[[#This Row],[Open]],IF(I_SRC="High",T_CALC[[#This Row],[High]],IF(I_SRC="low",T_CALC[[#This Row],[Low]],IF(I_SRC="Volume",T_CALC[[#This Row],[VOLUME]],T_CALC[[#This Row],[Close]])))),"")</f>
        <v>98.03</v>
      </c>
      <c r="S541" s="4" cm="1">
        <f t="array" aca="1" ref="S541" ca="1">IF(T_CALC[[#This Row],[DAY]]="","",IF(T_CALC[[#This Row],[DAY]]&gt;=I_MA_PER,
ROUND(SUMPRODUCT(OFFSET($Y$4,0,0,I_MA_PER),OFFSET(T_CALC[[#This Row],[Value]],-(I_MA_PER-1),0,I_MA_PER))/C_DEN,2),NA()))</f>
        <v>94.22</v>
      </c>
      <c r="T541" s="4" t="str">
        <f ca="1">IF(T_CALC[[#This Row],[DAY]]="","",IF(T_CALC[[#This Row],[DAY]]&gt;=I_MA_PER,IF(AND(T_CALC[[#This Row],[Value]]&gt;T_CALC[[#This Row],[WMA]],R540&lt;=S540),"Buy",IF(AND(T_CALC[[#This Row],[Value]]&lt;T_CALC[[#This Row],[WMA]],R540&gt;=S540),"Sell","")),NA()))</f>
        <v/>
      </c>
      <c r="U541" s="4">
        <f ca="1">IFERROR(IF(T_CALC[[#This Row],[Signal]]="Buy",T_CALC[[#This Row],[Value]],-10000),-10000)</f>
        <v>-10000</v>
      </c>
      <c r="V541" s="4">
        <f ca="1">IFERROR(IF(T_CALC[[#This Row],[Signal]]="Sell",T_CALC[[#This Row],[Value]],-10000),-10000)</f>
        <v>-10000</v>
      </c>
    </row>
    <row r="542" spans="3:22" x14ac:dyDescent="0.2">
      <c r="C542" vm="2710">
        <f ca="1"/>
        <v>43235</v>
      </c>
      <c r="D542" vm="2711">
        <f ca="1"/>
        <v>24594010</v>
      </c>
      <c r="E542" vm="2488">
        <f ca="1"/>
        <v>97.24</v>
      </c>
      <c r="F542" vm="2712">
        <f ca="1"/>
        <v>97.85</v>
      </c>
      <c r="G542" vm="2713">
        <f ca="1"/>
        <v>96.34</v>
      </c>
      <c r="H542" vm="2714">
        <f ca="1"/>
        <v>97.32</v>
      </c>
      <c r="K542" s="4">
        <f ca="1">IF(ROW(T_CALC[[#This Row],[DAY]])-ROW(T_CALC[[#Headers],[DAY]])&gt;C_N_TRADING_DAYS,"",ROW(T_CALC[[#This Row],[DAY]])-ROW(T_CALC[[#Headers],[DAY]]))</f>
        <v>539</v>
      </c>
      <c r="L542" s="2" cm="1" vm="2710">
        <f t="array" aca="1" ref="L542" ca="1">IFERROR(IF(T_CALC[[#This Row],[DAY]]="","",IF(AND(T_CALC[[#This Row],[DAY]]=C_N_TRADING_DAYS,$L$1&gt;C_MAX_HIST_DT),$L$1,INDEX(_xlfn.ANCHORARRAY($C$3),T_CALC[[#This Row],[DAY]]+1,1))),NA())</f>
        <v>43235</v>
      </c>
      <c r="M542" s="4" cm="1" vm="2488">
        <f t="array" aca="1" ref="M542" ca="1">IFERROR(IF(T_CALC[[#This Row],[DAY]]="","",IF(AND(T_CALC[[#This Row],[DAY]]=C_N_TRADING_DAYS,$L$1&gt;C_MAX_HIST_DT),$M$1,INDEX(_xlfn.ANCHORARRAY($C$3),T_CALC[[#This Row],[DAY]]+1,3))),NA())</f>
        <v>97.24</v>
      </c>
      <c r="N542" s="4" cm="1" vm="2712">
        <f t="array" aca="1" ref="N542" ca="1">IFERROR(IF(T_CALC[[#This Row],[DAY]]="","",IF(AND(T_CALC[[#This Row],[DAY]]=C_N_TRADING_DAYS,$L$1&gt;C_MAX_HIST_DT),$N$1,INDEX(_xlfn.ANCHORARRAY($C$3),T_CALC[[#This Row],[DAY]]+1,4))),NA())</f>
        <v>97.85</v>
      </c>
      <c r="O542" s="4" cm="1" vm="2713">
        <f t="array" aca="1" ref="O542" ca="1">IFERROR(IF(T_CALC[[#This Row],[DAY]]="","",IF(AND(T_CALC[[#This Row],[DAY]]=C_N_TRADING_DAYS,$L$1&gt;C_MAX_HIST_DT),$O$1,INDEX(_xlfn.ANCHORARRAY($C$3),T_CALC[[#This Row],[DAY]]+1,5))),NA())</f>
        <v>96.34</v>
      </c>
      <c r="P542" s="4" cm="1" vm="2714">
        <f t="array" aca="1" ref="P542" ca="1">IFERROR(IF(T_CALC[[#This Row],[DAY]]="","",IF(AND(T_CALC[[#This Row],[DAY]]=C_N_TRADING_DAYS,$L$1&gt;C_MAX_HIST_DT),$P$1,INDEX(_xlfn.ANCHORARRAY($C$3),T_CALC[[#This Row],[DAY]]+1,6))),NA())</f>
        <v>97.32</v>
      </c>
      <c r="Q542" s="4" cm="1" vm="2711">
        <f t="array" aca="1" ref="Q542" ca="1">IFERROR(IF(T_CALC[[#This Row],[DAY]]="","",IF(AND(T_CALC[[#This Row],[DAY]]=C_N_TRADING_DAYS,$L$1&gt;C_MAX_HIST_DT),$Q$1,INDEX(_xlfn.ANCHORARRAY($C$3),T_CALC[[#This Row],[DAY]]+1,2))),NA())</f>
        <v>24594010</v>
      </c>
      <c r="R542" s="4" vm="2714">
        <f ca="1">IFERROR(IF(I_SRC="Open",T_CALC[[#This Row],[Open]],IF(I_SRC="High",T_CALC[[#This Row],[High]],IF(I_SRC="low",T_CALC[[#This Row],[Low]],IF(I_SRC="Volume",T_CALC[[#This Row],[VOLUME]],T_CALC[[#This Row],[Close]])))),"")</f>
        <v>97.32</v>
      </c>
      <c r="S542" s="4" cm="1">
        <f t="array" aca="1" ref="S542" ca="1">IF(T_CALC[[#This Row],[DAY]]="","",IF(T_CALC[[#This Row],[DAY]]&gt;=I_MA_PER,
ROUND(SUMPRODUCT(OFFSET($Y$4,0,0,I_MA_PER),OFFSET(T_CALC[[#This Row],[Value]],-(I_MA_PER-1),0,I_MA_PER))/C_DEN,2),NA()))</f>
        <v>94.36</v>
      </c>
      <c r="T542" s="4" t="str">
        <f ca="1">IF(T_CALC[[#This Row],[DAY]]="","",IF(T_CALC[[#This Row],[DAY]]&gt;=I_MA_PER,IF(AND(T_CALC[[#This Row],[Value]]&gt;T_CALC[[#This Row],[WMA]],R541&lt;=S541),"Buy",IF(AND(T_CALC[[#This Row],[Value]]&lt;T_CALC[[#This Row],[WMA]],R541&gt;=S541),"Sell","")),NA()))</f>
        <v/>
      </c>
      <c r="U542" s="4">
        <f ca="1">IFERROR(IF(T_CALC[[#This Row],[Signal]]="Buy",T_CALC[[#This Row],[Value]],-10000),-10000)</f>
        <v>-10000</v>
      </c>
      <c r="V542" s="4">
        <f ca="1">IFERROR(IF(T_CALC[[#This Row],[Signal]]="Sell",T_CALC[[#This Row],[Value]],-10000),-10000)</f>
        <v>-10000</v>
      </c>
    </row>
    <row r="543" spans="3:22" x14ac:dyDescent="0.2">
      <c r="C543" vm="2715">
        <f ca="1"/>
        <v>43236</v>
      </c>
      <c r="D543" vm="2716">
        <f ca="1"/>
        <v>17384742</v>
      </c>
      <c r="E543" vm="2717">
        <f ca="1"/>
        <v>97.36</v>
      </c>
      <c r="F543" vm="2718">
        <f ca="1"/>
        <v>97.4</v>
      </c>
      <c r="G543" vm="2719">
        <f ca="1"/>
        <v>96.614999999999995</v>
      </c>
      <c r="H543" vm="2720">
        <f ca="1"/>
        <v>97.15</v>
      </c>
      <c r="K543" s="4">
        <f ca="1">IF(ROW(T_CALC[[#This Row],[DAY]])-ROW(T_CALC[[#Headers],[DAY]])&gt;C_N_TRADING_DAYS,"",ROW(T_CALC[[#This Row],[DAY]])-ROW(T_CALC[[#Headers],[DAY]]))</f>
        <v>540</v>
      </c>
      <c r="L543" s="2" cm="1" vm="2715">
        <f t="array" aca="1" ref="L543" ca="1">IFERROR(IF(T_CALC[[#This Row],[DAY]]="","",IF(AND(T_CALC[[#This Row],[DAY]]=C_N_TRADING_DAYS,$L$1&gt;C_MAX_HIST_DT),$L$1,INDEX(_xlfn.ANCHORARRAY($C$3),T_CALC[[#This Row],[DAY]]+1,1))),NA())</f>
        <v>43236</v>
      </c>
      <c r="M543" s="4" cm="1" vm="2717">
        <f t="array" aca="1" ref="M543" ca="1">IFERROR(IF(T_CALC[[#This Row],[DAY]]="","",IF(AND(T_CALC[[#This Row],[DAY]]=C_N_TRADING_DAYS,$L$1&gt;C_MAX_HIST_DT),$M$1,INDEX(_xlfn.ANCHORARRAY($C$3),T_CALC[[#This Row],[DAY]]+1,3))),NA())</f>
        <v>97.36</v>
      </c>
      <c r="N543" s="4" cm="1" vm="2718">
        <f t="array" aca="1" ref="N543" ca="1">IFERROR(IF(T_CALC[[#This Row],[DAY]]="","",IF(AND(T_CALC[[#This Row],[DAY]]=C_N_TRADING_DAYS,$L$1&gt;C_MAX_HIST_DT),$N$1,INDEX(_xlfn.ANCHORARRAY($C$3),T_CALC[[#This Row],[DAY]]+1,4))),NA())</f>
        <v>97.4</v>
      </c>
      <c r="O543" s="4" cm="1" vm="2719">
        <f t="array" aca="1" ref="O543" ca="1">IFERROR(IF(T_CALC[[#This Row],[DAY]]="","",IF(AND(T_CALC[[#This Row],[DAY]]=C_N_TRADING_DAYS,$L$1&gt;C_MAX_HIST_DT),$O$1,INDEX(_xlfn.ANCHORARRAY($C$3),T_CALC[[#This Row],[DAY]]+1,5))),NA())</f>
        <v>96.614999999999995</v>
      </c>
      <c r="P543" s="4" cm="1" vm="2720">
        <f t="array" aca="1" ref="P543" ca="1">IFERROR(IF(T_CALC[[#This Row],[DAY]]="","",IF(AND(T_CALC[[#This Row],[DAY]]=C_N_TRADING_DAYS,$L$1&gt;C_MAX_HIST_DT),$P$1,INDEX(_xlfn.ANCHORARRAY($C$3),T_CALC[[#This Row],[DAY]]+1,6))),NA())</f>
        <v>97.15</v>
      </c>
      <c r="Q543" s="4" cm="1" vm="2716">
        <f t="array" aca="1" ref="Q543" ca="1">IFERROR(IF(T_CALC[[#This Row],[DAY]]="","",IF(AND(T_CALC[[#This Row],[DAY]]=C_N_TRADING_DAYS,$L$1&gt;C_MAX_HIST_DT),$Q$1,INDEX(_xlfn.ANCHORARRAY($C$3),T_CALC[[#This Row],[DAY]]+1,2))),NA())</f>
        <v>17384742</v>
      </c>
      <c r="R543" s="4" vm="2720">
        <f ca="1">IFERROR(IF(I_SRC="Open",T_CALC[[#This Row],[Open]],IF(I_SRC="High",T_CALC[[#This Row],[High]],IF(I_SRC="low",T_CALC[[#This Row],[Low]],IF(I_SRC="Volume",T_CALC[[#This Row],[VOLUME]],T_CALC[[#This Row],[Close]])))),"")</f>
        <v>97.15</v>
      </c>
      <c r="S543" s="4" cm="1">
        <f t="array" aca="1" ref="S543" ca="1">IF(T_CALC[[#This Row],[DAY]]="","",IF(T_CALC[[#This Row],[DAY]]&gt;=I_MA_PER,
ROUND(SUMPRODUCT(OFFSET($Y$4,0,0,I_MA_PER),OFFSET(T_CALC[[#This Row],[Value]],-(I_MA_PER-1),0,I_MA_PER))/C_DEN,2),NA()))</f>
        <v>94.5</v>
      </c>
      <c r="T543" s="4" t="str">
        <f ca="1">IF(T_CALC[[#This Row],[DAY]]="","",IF(T_CALC[[#This Row],[DAY]]&gt;=I_MA_PER,IF(AND(T_CALC[[#This Row],[Value]]&gt;T_CALC[[#This Row],[WMA]],R542&lt;=S542),"Buy",IF(AND(T_CALC[[#This Row],[Value]]&lt;T_CALC[[#This Row],[WMA]],R542&gt;=S542),"Sell","")),NA()))</f>
        <v/>
      </c>
      <c r="U543" s="4">
        <f ca="1">IFERROR(IF(T_CALC[[#This Row],[Signal]]="Buy",T_CALC[[#This Row],[Value]],-10000),-10000)</f>
        <v>-10000</v>
      </c>
      <c r="V543" s="4">
        <f ca="1">IFERROR(IF(T_CALC[[#This Row],[Signal]]="Sell",T_CALC[[#This Row],[Value]],-10000),-10000)</f>
        <v>-10000</v>
      </c>
    </row>
    <row r="544" spans="3:22" x14ac:dyDescent="0.2">
      <c r="C544" vm="2721">
        <f ca="1"/>
        <v>43237</v>
      </c>
      <c r="D544" vm="2722">
        <f ca="1"/>
        <v>17246716</v>
      </c>
      <c r="E544" vm="2723">
        <f ca="1"/>
        <v>96.76</v>
      </c>
      <c r="F544" vm="2724">
        <f ca="1"/>
        <v>97.540099999999995</v>
      </c>
      <c r="G544" vm="2725">
        <f ca="1"/>
        <v>95.83</v>
      </c>
      <c r="H544" vm="2726">
        <f ca="1"/>
        <v>96.18</v>
      </c>
      <c r="K544" s="4">
        <f ca="1">IF(ROW(T_CALC[[#This Row],[DAY]])-ROW(T_CALC[[#Headers],[DAY]])&gt;C_N_TRADING_DAYS,"",ROW(T_CALC[[#This Row],[DAY]])-ROW(T_CALC[[#Headers],[DAY]]))</f>
        <v>541</v>
      </c>
      <c r="L544" s="2" cm="1" vm="2721">
        <f t="array" aca="1" ref="L544" ca="1">IFERROR(IF(T_CALC[[#This Row],[DAY]]="","",IF(AND(T_CALC[[#This Row],[DAY]]=C_N_TRADING_DAYS,$L$1&gt;C_MAX_HIST_DT),$L$1,INDEX(_xlfn.ANCHORARRAY($C$3),T_CALC[[#This Row],[DAY]]+1,1))),NA())</f>
        <v>43237</v>
      </c>
      <c r="M544" s="4" cm="1" vm="2723">
        <f t="array" aca="1" ref="M544" ca="1">IFERROR(IF(T_CALC[[#This Row],[DAY]]="","",IF(AND(T_CALC[[#This Row],[DAY]]=C_N_TRADING_DAYS,$L$1&gt;C_MAX_HIST_DT),$M$1,INDEX(_xlfn.ANCHORARRAY($C$3),T_CALC[[#This Row],[DAY]]+1,3))),NA())</f>
        <v>96.76</v>
      </c>
      <c r="N544" s="4" cm="1" vm="2724">
        <f t="array" aca="1" ref="N544" ca="1">IFERROR(IF(T_CALC[[#This Row],[DAY]]="","",IF(AND(T_CALC[[#This Row],[DAY]]=C_N_TRADING_DAYS,$L$1&gt;C_MAX_HIST_DT),$N$1,INDEX(_xlfn.ANCHORARRAY($C$3),T_CALC[[#This Row],[DAY]]+1,4))),NA())</f>
        <v>97.540099999999995</v>
      </c>
      <c r="O544" s="4" cm="1" vm="2725">
        <f t="array" aca="1" ref="O544" ca="1">IFERROR(IF(T_CALC[[#This Row],[DAY]]="","",IF(AND(T_CALC[[#This Row],[DAY]]=C_N_TRADING_DAYS,$L$1&gt;C_MAX_HIST_DT),$O$1,INDEX(_xlfn.ANCHORARRAY($C$3),T_CALC[[#This Row],[DAY]]+1,5))),NA())</f>
        <v>95.83</v>
      </c>
      <c r="P544" s="4" cm="1" vm="2726">
        <f t="array" aca="1" ref="P544" ca="1">IFERROR(IF(T_CALC[[#This Row],[DAY]]="","",IF(AND(T_CALC[[#This Row],[DAY]]=C_N_TRADING_DAYS,$L$1&gt;C_MAX_HIST_DT),$P$1,INDEX(_xlfn.ANCHORARRAY($C$3),T_CALC[[#This Row],[DAY]]+1,6))),NA())</f>
        <v>96.18</v>
      </c>
      <c r="Q544" s="4" cm="1" vm="2722">
        <f t="array" aca="1" ref="Q544" ca="1">IFERROR(IF(T_CALC[[#This Row],[DAY]]="","",IF(AND(T_CALC[[#This Row],[DAY]]=C_N_TRADING_DAYS,$L$1&gt;C_MAX_HIST_DT),$Q$1,INDEX(_xlfn.ANCHORARRAY($C$3),T_CALC[[#This Row],[DAY]]+1,2))),NA())</f>
        <v>17246716</v>
      </c>
      <c r="R544" s="4" vm="2726">
        <f ca="1">IFERROR(IF(I_SRC="Open",T_CALC[[#This Row],[Open]],IF(I_SRC="High",T_CALC[[#This Row],[High]],IF(I_SRC="low",T_CALC[[#This Row],[Low]],IF(I_SRC="Volume",T_CALC[[#This Row],[VOLUME]],T_CALC[[#This Row],[Close]])))),"")</f>
        <v>96.18</v>
      </c>
      <c r="S544" s="4" cm="1">
        <f t="array" aca="1" ref="S544" ca="1">IF(T_CALC[[#This Row],[DAY]]="","",IF(T_CALC[[#This Row],[DAY]]&gt;=I_MA_PER,
ROUND(SUMPRODUCT(OFFSET($Y$4,0,0,I_MA_PER),OFFSET(T_CALC[[#This Row],[Value]],-(I_MA_PER-1),0,I_MA_PER))/C_DEN,2),NA()))</f>
        <v>94.59</v>
      </c>
      <c r="T544" s="4" t="str">
        <f ca="1">IF(T_CALC[[#This Row],[DAY]]="","",IF(T_CALC[[#This Row],[DAY]]&gt;=I_MA_PER,IF(AND(T_CALC[[#This Row],[Value]]&gt;T_CALC[[#This Row],[WMA]],R543&lt;=S543),"Buy",IF(AND(T_CALC[[#This Row],[Value]]&lt;T_CALC[[#This Row],[WMA]],R543&gt;=S543),"Sell","")),NA()))</f>
        <v/>
      </c>
      <c r="U544" s="4">
        <f ca="1">IFERROR(IF(T_CALC[[#This Row],[Signal]]="Buy",T_CALC[[#This Row],[Value]],-10000),-10000)</f>
        <v>-10000</v>
      </c>
      <c r="V544" s="4">
        <f ca="1">IFERROR(IF(T_CALC[[#This Row],[Signal]]="Sell",T_CALC[[#This Row],[Value]],-10000),-10000)</f>
        <v>-10000</v>
      </c>
    </row>
    <row r="545" spans="3:22" x14ac:dyDescent="0.2">
      <c r="C545" vm="2727">
        <f ca="1"/>
        <v>43238</v>
      </c>
      <c r="D545" vm="2728">
        <f ca="1"/>
        <v>17865840</v>
      </c>
      <c r="E545" vm="2688">
        <f ca="1"/>
        <v>96.01</v>
      </c>
      <c r="F545" vm="2729">
        <f ca="1"/>
        <v>96.93</v>
      </c>
      <c r="G545" vm="2688">
        <f ca="1"/>
        <v>96.01</v>
      </c>
      <c r="H545" vm="2730">
        <f ca="1"/>
        <v>96.36</v>
      </c>
      <c r="K545" s="4">
        <f ca="1">IF(ROW(T_CALC[[#This Row],[DAY]])-ROW(T_CALC[[#Headers],[DAY]])&gt;C_N_TRADING_DAYS,"",ROW(T_CALC[[#This Row],[DAY]])-ROW(T_CALC[[#Headers],[DAY]]))</f>
        <v>542</v>
      </c>
      <c r="L545" s="2" cm="1" vm="2727">
        <f t="array" aca="1" ref="L545" ca="1">IFERROR(IF(T_CALC[[#This Row],[DAY]]="","",IF(AND(T_CALC[[#This Row],[DAY]]=C_N_TRADING_DAYS,$L$1&gt;C_MAX_HIST_DT),$L$1,INDEX(_xlfn.ANCHORARRAY($C$3),T_CALC[[#This Row],[DAY]]+1,1))),NA())</f>
        <v>43238</v>
      </c>
      <c r="M545" s="4" cm="1" vm="2688">
        <f t="array" aca="1" ref="M545" ca="1">IFERROR(IF(T_CALC[[#This Row],[DAY]]="","",IF(AND(T_CALC[[#This Row],[DAY]]=C_N_TRADING_DAYS,$L$1&gt;C_MAX_HIST_DT),$M$1,INDEX(_xlfn.ANCHORARRAY($C$3),T_CALC[[#This Row],[DAY]]+1,3))),NA())</f>
        <v>96.01</v>
      </c>
      <c r="N545" s="4" cm="1" vm="2729">
        <f t="array" aca="1" ref="N545" ca="1">IFERROR(IF(T_CALC[[#This Row],[DAY]]="","",IF(AND(T_CALC[[#This Row],[DAY]]=C_N_TRADING_DAYS,$L$1&gt;C_MAX_HIST_DT),$N$1,INDEX(_xlfn.ANCHORARRAY($C$3),T_CALC[[#This Row],[DAY]]+1,4))),NA())</f>
        <v>96.93</v>
      </c>
      <c r="O545" s="4" cm="1" vm="2688">
        <f t="array" aca="1" ref="O545" ca="1">IFERROR(IF(T_CALC[[#This Row],[DAY]]="","",IF(AND(T_CALC[[#This Row],[DAY]]=C_N_TRADING_DAYS,$L$1&gt;C_MAX_HIST_DT),$O$1,INDEX(_xlfn.ANCHORARRAY($C$3),T_CALC[[#This Row],[DAY]]+1,5))),NA())</f>
        <v>96.01</v>
      </c>
      <c r="P545" s="4" cm="1" vm="2730">
        <f t="array" aca="1" ref="P545" ca="1">IFERROR(IF(T_CALC[[#This Row],[DAY]]="","",IF(AND(T_CALC[[#This Row],[DAY]]=C_N_TRADING_DAYS,$L$1&gt;C_MAX_HIST_DT),$P$1,INDEX(_xlfn.ANCHORARRAY($C$3),T_CALC[[#This Row],[DAY]]+1,6))),NA())</f>
        <v>96.36</v>
      </c>
      <c r="Q545" s="4" cm="1" vm="2728">
        <f t="array" aca="1" ref="Q545" ca="1">IFERROR(IF(T_CALC[[#This Row],[DAY]]="","",IF(AND(T_CALC[[#This Row],[DAY]]=C_N_TRADING_DAYS,$L$1&gt;C_MAX_HIST_DT),$Q$1,INDEX(_xlfn.ANCHORARRAY($C$3),T_CALC[[#This Row],[DAY]]+1,2))),NA())</f>
        <v>17865840</v>
      </c>
      <c r="R545" s="4" vm="2730">
        <f ca="1">IFERROR(IF(I_SRC="Open",T_CALC[[#This Row],[Open]],IF(I_SRC="High",T_CALC[[#This Row],[High]],IF(I_SRC="low",T_CALC[[#This Row],[Low]],IF(I_SRC="Volume",T_CALC[[#This Row],[VOLUME]],T_CALC[[#This Row],[Close]])))),"")</f>
        <v>96.36</v>
      </c>
      <c r="S545" s="4" cm="1">
        <f t="array" aca="1" ref="S545" ca="1">IF(T_CALC[[#This Row],[DAY]]="","",IF(T_CALC[[#This Row],[DAY]]&gt;=I_MA_PER,
ROUND(SUMPRODUCT(OFFSET($Y$4,0,0,I_MA_PER),OFFSET(T_CALC[[#This Row],[Value]],-(I_MA_PER-1),0,I_MA_PER))/C_DEN,2),NA()))</f>
        <v>94.69</v>
      </c>
      <c r="T545" s="4" t="str">
        <f ca="1">IF(T_CALC[[#This Row],[DAY]]="","",IF(T_CALC[[#This Row],[DAY]]&gt;=I_MA_PER,IF(AND(T_CALC[[#This Row],[Value]]&gt;T_CALC[[#This Row],[WMA]],R544&lt;=S544),"Buy",IF(AND(T_CALC[[#This Row],[Value]]&lt;T_CALC[[#This Row],[WMA]],R544&gt;=S544),"Sell","")),NA()))</f>
        <v/>
      </c>
      <c r="U545" s="4">
        <f ca="1">IFERROR(IF(T_CALC[[#This Row],[Signal]]="Buy",T_CALC[[#This Row],[Value]],-10000),-10000)</f>
        <v>-10000</v>
      </c>
      <c r="V545" s="4">
        <f ca="1">IFERROR(IF(T_CALC[[#This Row],[Signal]]="Sell",T_CALC[[#This Row],[Value]],-10000),-10000)</f>
        <v>-10000</v>
      </c>
    </row>
    <row r="546" spans="3:22" x14ac:dyDescent="0.2">
      <c r="C546" vm="2731">
        <f ca="1"/>
        <v>43241</v>
      </c>
      <c r="D546" vm="2732">
        <f ca="1"/>
        <v>19422467</v>
      </c>
      <c r="E546" vm="2487">
        <f ca="1"/>
        <v>97</v>
      </c>
      <c r="F546" vm="2733">
        <f ca="1"/>
        <v>98.01</v>
      </c>
      <c r="G546" vm="2734">
        <f ca="1"/>
        <v>96.8</v>
      </c>
      <c r="H546" vm="2650">
        <f ca="1"/>
        <v>97.6</v>
      </c>
      <c r="K546" s="4">
        <f ca="1">IF(ROW(T_CALC[[#This Row],[DAY]])-ROW(T_CALC[[#Headers],[DAY]])&gt;C_N_TRADING_DAYS,"",ROW(T_CALC[[#This Row],[DAY]])-ROW(T_CALC[[#Headers],[DAY]]))</f>
        <v>543</v>
      </c>
      <c r="L546" s="2" cm="1" vm="2731">
        <f t="array" aca="1" ref="L546" ca="1">IFERROR(IF(T_CALC[[#This Row],[DAY]]="","",IF(AND(T_CALC[[#This Row],[DAY]]=C_N_TRADING_DAYS,$L$1&gt;C_MAX_HIST_DT),$L$1,INDEX(_xlfn.ANCHORARRAY($C$3),T_CALC[[#This Row],[DAY]]+1,1))),NA())</f>
        <v>43241</v>
      </c>
      <c r="M546" s="4" cm="1" vm="2487">
        <f t="array" aca="1" ref="M546" ca="1">IFERROR(IF(T_CALC[[#This Row],[DAY]]="","",IF(AND(T_CALC[[#This Row],[DAY]]=C_N_TRADING_DAYS,$L$1&gt;C_MAX_HIST_DT),$M$1,INDEX(_xlfn.ANCHORARRAY($C$3),T_CALC[[#This Row],[DAY]]+1,3))),NA())</f>
        <v>97</v>
      </c>
      <c r="N546" s="4" cm="1" vm="2733">
        <f t="array" aca="1" ref="N546" ca="1">IFERROR(IF(T_CALC[[#This Row],[DAY]]="","",IF(AND(T_CALC[[#This Row],[DAY]]=C_N_TRADING_DAYS,$L$1&gt;C_MAX_HIST_DT),$N$1,INDEX(_xlfn.ANCHORARRAY($C$3),T_CALC[[#This Row],[DAY]]+1,4))),NA())</f>
        <v>98.01</v>
      </c>
      <c r="O546" s="4" cm="1" vm="2734">
        <f t="array" aca="1" ref="O546" ca="1">IFERROR(IF(T_CALC[[#This Row],[DAY]]="","",IF(AND(T_CALC[[#This Row],[DAY]]=C_N_TRADING_DAYS,$L$1&gt;C_MAX_HIST_DT),$O$1,INDEX(_xlfn.ANCHORARRAY($C$3),T_CALC[[#This Row],[DAY]]+1,5))),NA())</f>
        <v>96.8</v>
      </c>
      <c r="P546" s="4" cm="1" vm="2650">
        <f t="array" aca="1" ref="P546" ca="1">IFERROR(IF(T_CALC[[#This Row],[DAY]]="","",IF(AND(T_CALC[[#This Row],[DAY]]=C_N_TRADING_DAYS,$L$1&gt;C_MAX_HIST_DT),$P$1,INDEX(_xlfn.ANCHORARRAY($C$3),T_CALC[[#This Row],[DAY]]+1,6))),NA())</f>
        <v>97.6</v>
      </c>
      <c r="Q546" s="4" cm="1" vm="2732">
        <f t="array" aca="1" ref="Q546" ca="1">IFERROR(IF(T_CALC[[#This Row],[DAY]]="","",IF(AND(T_CALC[[#This Row],[DAY]]=C_N_TRADING_DAYS,$L$1&gt;C_MAX_HIST_DT),$Q$1,INDEX(_xlfn.ANCHORARRAY($C$3),T_CALC[[#This Row],[DAY]]+1,2))),NA())</f>
        <v>19422467</v>
      </c>
      <c r="R546" s="4" vm="2650">
        <f ca="1">IFERROR(IF(I_SRC="Open",T_CALC[[#This Row],[Open]],IF(I_SRC="High",T_CALC[[#This Row],[High]],IF(I_SRC="low",T_CALC[[#This Row],[Low]],IF(I_SRC="Volume",T_CALC[[#This Row],[VOLUME]],T_CALC[[#This Row],[Close]])))),"")</f>
        <v>97.6</v>
      </c>
      <c r="S546" s="4" cm="1">
        <f t="array" aca="1" ref="S546" ca="1">IF(T_CALC[[#This Row],[DAY]]="","",IF(T_CALC[[#This Row],[DAY]]&gt;=I_MA_PER,
ROUND(SUMPRODUCT(OFFSET($Y$4,0,0,I_MA_PER),OFFSET(T_CALC[[#This Row],[Value]],-(I_MA_PER-1),0,I_MA_PER))/C_DEN,2),NA()))</f>
        <v>94.83</v>
      </c>
      <c r="T546" s="4" t="str">
        <f ca="1">IF(T_CALC[[#This Row],[DAY]]="","",IF(T_CALC[[#This Row],[DAY]]&gt;=I_MA_PER,IF(AND(T_CALC[[#This Row],[Value]]&gt;T_CALC[[#This Row],[WMA]],R545&lt;=S545),"Buy",IF(AND(T_CALC[[#This Row],[Value]]&lt;T_CALC[[#This Row],[WMA]],R545&gt;=S545),"Sell","")),NA()))</f>
        <v/>
      </c>
      <c r="U546" s="4">
        <f ca="1">IFERROR(IF(T_CALC[[#This Row],[Signal]]="Buy",T_CALC[[#This Row],[Value]],-10000),-10000)</f>
        <v>-10000</v>
      </c>
      <c r="V546" s="4">
        <f ca="1">IFERROR(IF(T_CALC[[#This Row],[Signal]]="Sell",T_CALC[[#This Row],[Value]],-10000),-10000)</f>
        <v>-10000</v>
      </c>
    </row>
    <row r="547" spans="3:22" x14ac:dyDescent="0.2">
      <c r="C547" vm="2735">
        <f ca="1"/>
        <v>43242</v>
      </c>
      <c r="D547" vm="2736">
        <f ca="1"/>
        <v>15441189</v>
      </c>
      <c r="E547" vm="2737">
        <f ca="1"/>
        <v>97.68</v>
      </c>
      <c r="F547" vm="2738">
        <f ca="1"/>
        <v>98.17</v>
      </c>
      <c r="G547" vm="2739">
        <f ca="1"/>
        <v>97.2</v>
      </c>
      <c r="H547" vm="2740">
        <f ca="1"/>
        <v>97.5</v>
      </c>
      <c r="K547" s="4">
        <f ca="1">IF(ROW(T_CALC[[#This Row],[DAY]])-ROW(T_CALC[[#Headers],[DAY]])&gt;C_N_TRADING_DAYS,"",ROW(T_CALC[[#This Row],[DAY]])-ROW(T_CALC[[#Headers],[DAY]]))</f>
        <v>544</v>
      </c>
      <c r="L547" s="2" cm="1" vm="2735">
        <f t="array" aca="1" ref="L547" ca="1">IFERROR(IF(T_CALC[[#This Row],[DAY]]="","",IF(AND(T_CALC[[#This Row],[DAY]]=C_N_TRADING_DAYS,$L$1&gt;C_MAX_HIST_DT),$L$1,INDEX(_xlfn.ANCHORARRAY($C$3),T_CALC[[#This Row],[DAY]]+1,1))),NA())</f>
        <v>43242</v>
      </c>
      <c r="M547" s="4" cm="1" vm="2737">
        <f t="array" aca="1" ref="M547" ca="1">IFERROR(IF(T_CALC[[#This Row],[DAY]]="","",IF(AND(T_CALC[[#This Row],[DAY]]=C_N_TRADING_DAYS,$L$1&gt;C_MAX_HIST_DT),$M$1,INDEX(_xlfn.ANCHORARRAY($C$3),T_CALC[[#This Row],[DAY]]+1,3))),NA())</f>
        <v>97.68</v>
      </c>
      <c r="N547" s="4" cm="1" vm="2738">
        <f t="array" aca="1" ref="N547" ca="1">IFERROR(IF(T_CALC[[#This Row],[DAY]]="","",IF(AND(T_CALC[[#This Row],[DAY]]=C_N_TRADING_DAYS,$L$1&gt;C_MAX_HIST_DT),$N$1,INDEX(_xlfn.ANCHORARRAY($C$3),T_CALC[[#This Row],[DAY]]+1,4))),NA())</f>
        <v>98.17</v>
      </c>
      <c r="O547" s="4" cm="1" vm="2739">
        <f t="array" aca="1" ref="O547" ca="1">IFERROR(IF(T_CALC[[#This Row],[DAY]]="","",IF(AND(T_CALC[[#This Row],[DAY]]=C_N_TRADING_DAYS,$L$1&gt;C_MAX_HIST_DT),$O$1,INDEX(_xlfn.ANCHORARRAY($C$3),T_CALC[[#This Row],[DAY]]+1,5))),NA())</f>
        <v>97.2</v>
      </c>
      <c r="P547" s="4" cm="1" vm="2740">
        <f t="array" aca="1" ref="P547" ca="1">IFERROR(IF(T_CALC[[#This Row],[DAY]]="","",IF(AND(T_CALC[[#This Row],[DAY]]=C_N_TRADING_DAYS,$L$1&gt;C_MAX_HIST_DT),$P$1,INDEX(_xlfn.ANCHORARRAY($C$3),T_CALC[[#This Row],[DAY]]+1,6))),NA())</f>
        <v>97.5</v>
      </c>
      <c r="Q547" s="4" cm="1" vm="2736">
        <f t="array" aca="1" ref="Q547" ca="1">IFERROR(IF(T_CALC[[#This Row],[DAY]]="","",IF(AND(T_CALC[[#This Row],[DAY]]=C_N_TRADING_DAYS,$L$1&gt;C_MAX_HIST_DT),$Q$1,INDEX(_xlfn.ANCHORARRAY($C$3),T_CALC[[#This Row],[DAY]]+1,2))),NA())</f>
        <v>15441189</v>
      </c>
      <c r="R547" s="4" vm="2740">
        <f ca="1">IFERROR(IF(I_SRC="Open",T_CALC[[#This Row],[Open]],IF(I_SRC="High",T_CALC[[#This Row],[High]],IF(I_SRC="low",T_CALC[[#This Row],[Low]],IF(I_SRC="Volume",T_CALC[[#This Row],[VOLUME]],T_CALC[[#This Row],[Close]])))),"")</f>
        <v>97.5</v>
      </c>
      <c r="S547" s="4" cm="1">
        <f t="array" aca="1" ref="S547" ca="1">IF(T_CALC[[#This Row],[DAY]]="","",IF(T_CALC[[#This Row],[DAY]]&gt;=I_MA_PER,
ROUND(SUMPRODUCT(OFFSET($Y$4,0,0,I_MA_PER),OFFSET(T_CALC[[#This Row],[Value]],-(I_MA_PER-1),0,I_MA_PER))/C_DEN,2),NA()))</f>
        <v>94.98</v>
      </c>
      <c r="T547" s="4" t="str">
        <f ca="1">IF(T_CALC[[#This Row],[DAY]]="","",IF(T_CALC[[#This Row],[DAY]]&gt;=I_MA_PER,IF(AND(T_CALC[[#This Row],[Value]]&gt;T_CALC[[#This Row],[WMA]],R546&lt;=S546),"Buy",IF(AND(T_CALC[[#This Row],[Value]]&lt;T_CALC[[#This Row],[WMA]],R546&gt;=S546),"Sell","")),NA()))</f>
        <v/>
      </c>
      <c r="U547" s="4">
        <f ca="1">IFERROR(IF(T_CALC[[#This Row],[Signal]]="Buy",T_CALC[[#This Row],[Value]],-10000),-10000)</f>
        <v>-10000</v>
      </c>
      <c r="V547" s="4">
        <f ca="1">IFERROR(IF(T_CALC[[#This Row],[Signal]]="Sell",T_CALC[[#This Row],[Value]],-10000),-10000)</f>
        <v>-10000</v>
      </c>
    </row>
    <row r="548" spans="3:22" x14ac:dyDescent="0.2">
      <c r="C548" vm="2741">
        <f ca="1"/>
        <v>43243</v>
      </c>
      <c r="D548" vm="2742">
        <f ca="1"/>
        <v>21251222</v>
      </c>
      <c r="E548" vm="2679">
        <f ca="1"/>
        <v>96.71</v>
      </c>
      <c r="F548" vm="2743">
        <f ca="1"/>
        <v>98.73</v>
      </c>
      <c r="G548" vm="2744">
        <f ca="1"/>
        <v>96.32</v>
      </c>
      <c r="H548" vm="2745">
        <f ca="1"/>
        <v>98.66</v>
      </c>
      <c r="K548" s="4">
        <f ca="1">IF(ROW(T_CALC[[#This Row],[DAY]])-ROW(T_CALC[[#Headers],[DAY]])&gt;C_N_TRADING_DAYS,"",ROW(T_CALC[[#This Row],[DAY]])-ROW(T_CALC[[#Headers],[DAY]]))</f>
        <v>545</v>
      </c>
      <c r="L548" s="2" cm="1" vm="2741">
        <f t="array" aca="1" ref="L548" ca="1">IFERROR(IF(T_CALC[[#This Row],[DAY]]="","",IF(AND(T_CALC[[#This Row],[DAY]]=C_N_TRADING_DAYS,$L$1&gt;C_MAX_HIST_DT),$L$1,INDEX(_xlfn.ANCHORARRAY($C$3),T_CALC[[#This Row],[DAY]]+1,1))),NA())</f>
        <v>43243</v>
      </c>
      <c r="M548" s="4" cm="1" vm="2679">
        <f t="array" aca="1" ref="M548" ca="1">IFERROR(IF(T_CALC[[#This Row],[DAY]]="","",IF(AND(T_CALC[[#This Row],[DAY]]=C_N_TRADING_DAYS,$L$1&gt;C_MAX_HIST_DT),$M$1,INDEX(_xlfn.ANCHORARRAY($C$3),T_CALC[[#This Row],[DAY]]+1,3))),NA())</f>
        <v>96.71</v>
      </c>
      <c r="N548" s="4" cm="1" vm="2743">
        <f t="array" aca="1" ref="N548" ca="1">IFERROR(IF(T_CALC[[#This Row],[DAY]]="","",IF(AND(T_CALC[[#This Row],[DAY]]=C_N_TRADING_DAYS,$L$1&gt;C_MAX_HIST_DT),$N$1,INDEX(_xlfn.ANCHORARRAY($C$3),T_CALC[[#This Row],[DAY]]+1,4))),NA())</f>
        <v>98.73</v>
      </c>
      <c r="O548" s="4" cm="1" vm="2744">
        <f t="array" aca="1" ref="O548" ca="1">IFERROR(IF(T_CALC[[#This Row],[DAY]]="","",IF(AND(T_CALC[[#This Row],[DAY]]=C_N_TRADING_DAYS,$L$1&gt;C_MAX_HIST_DT),$O$1,INDEX(_xlfn.ANCHORARRAY($C$3),T_CALC[[#This Row],[DAY]]+1,5))),NA())</f>
        <v>96.32</v>
      </c>
      <c r="P548" s="4" cm="1" vm="2745">
        <f t="array" aca="1" ref="P548" ca="1">IFERROR(IF(T_CALC[[#This Row],[DAY]]="","",IF(AND(T_CALC[[#This Row],[DAY]]=C_N_TRADING_DAYS,$L$1&gt;C_MAX_HIST_DT),$P$1,INDEX(_xlfn.ANCHORARRAY($C$3),T_CALC[[#This Row],[DAY]]+1,6))),NA())</f>
        <v>98.66</v>
      </c>
      <c r="Q548" s="4" cm="1" vm="2742">
        <f t="array" aca="1" ref="Q548" ca="1">IFERROR(IF(T_CALC[[#This Row],[DAY]]="","",IF(AND(T_CALC[[#This Row],[DAY]]=C_N_TRADING_DAYS,$L$1&gt;C_MAX_HIST_DT),$Q$1,INDEX(_xlfn.ANCHORARRAY($C$3),T_CALC[[#This Row],[DAY]]+1,2))),NA())</f>
        <v>21251222</v>
      </c>
      <c r="R548" s="4" vm="2745">
        <f ca="1">IFERROR(IF(I_SRC="Open",T_CALC[[#This Row],[Open]],IF(I_SRC="High",T_CALC[[#This Row],[High]],IF(I_SRC="low",T_CALC[[#This Row],[Low]],IF(I_SRC="Volume",T_CALC[[#This Row],[VOLUME]],T_CALC[[#This Row],[Close]])))),"")</f>
        <v>98.66</v>
      </c>
      <c r="S548" s="4" cm="1">
        <f t="array" aca="1" ref="S548" ca="1">IF(T_CALC[[#This Row],[DAY]]="","",IF(T_CALC[[#This Row],[DAY]]&gt;=I_MA_PER,
ROUND(SUMPRODUCT(OFFSET($Y$4,0,0,I_MA_PER),OFFSET(T_CALC[[#This Row],[Value]],-(I_MA_PER-1),0,I_MA_PER))/C_DEN,2),NA()))</f>
        <v>95.16</v>
      </c>
      <c r="T548" s="4" t="str">
        <f ca="1">IF(T_CALC[[#This Row],[DAY]]="","",IF(T_CALC[[#This Row],[DAY]]&gt;=I_MA_PER,IF(AND(T_CALC[[#This Row],[Value]]&gt;T_CALC[[#This Row],[WMA]],R547&lt;=S547),"Buy",IF(AND(T_CALC[[#This Row],[Value]]&lt;T_CALC[[#This Row],[WMA]],R547&gt;=S547),"Sell","")),NA()))</f>
        <v/>
      </c>
      <c r="U548" s="4">
        <f ca="1">IFERROR(IF(T_CALC[[#This Row],[Signal]]="Buy",T_CALC[[#This Row],[Value]],-10000),-10000)</f>
        <v>-10000</v>
      </c>
      <c r="V548" s="4">
        <f ca="1">IFERROR(IF(T_CALC[[#This Row],[Signal]]="Sell",T_CALC[[#This Row],[Value]],-10000),-10000)</f>
        <v>-10000</v>
      </c>
    </row>
    <row r="549" spans="3:22" x14ac:dyDescent="0.2">
      <c r="C549" vm="2746">
        <f ca="1"/>
        <v>43244</v>
      </c>
      <c r="D549" vm="2747">
        <f ca="1"/>
        <v>26649287</v>
      </c>
      <c r="E549" vm="2748">
        <f ca="1"/>
        <v>98.724999999999994</v>
      </c>
      <c r="F549" vm="2749">
        <f ca="1"/>
        <v>98.94</v>
      </c>
      <c r="G549" vm="2750">
        <f ca="1"/>
        <v>96.81</v>
      </c>
      <c r="H549" vm="2751">
        <f ca="1"/>
        <v>98.31</v>
      </c>
      <c r="K549" s="4">
        <f ca="1">IF(ROW(T_CALC[[#This Row],[DAY]])-ROW(T_CALC[[#Headers],[DAY]])&gt;C_N_TRADING_DAYS,"",ROW(T_CALC[[#This Row],[DAY]])-ROW(T_CALC[[#Headers],[DAY]]))</f>
        <v>546</v>
      </c>
      <c r="L549" s="2" cm="1" vm="2746">
        <f t="array" aca="1" ref="L549" ca="1">IFERROR(IF(T_CALC[[#This Row],[DAY]]="","",IF(AND(T_CALC[[#This Row],[DAY]]=C_N_TRADING_DAYS,$L$1&gt;C_MAX_HIST_DT),$L$1,INDEX(_xlfn.ANCHORARRAY($C$3),T_CALC[[#This Row],[DAY]]+1,1))),NA())</f>
        <v>43244</v>
      </c>
      <c r="M549" s="4" cm="1" vm="2748">
        <f t="array" aca="1" ref="M549" ca="1">IFERROR(IF(T_CALC[[#This Row],[DAY]]="","",IF(AND(T_CALC[[#This Row],[DAY]]=C_N_TRADING_DAYS,$L$1&gt;C_MAX_HIST_DT),$M$1,INDEX(_xlfn.ANCHORARRAY($C$3),T_CALC[[#This Row],[DAY]]+1,3))),NA())</f>
        <v>98.724999999999994</v>
      </c>
      <c r="N549" s="4" cm="1" vm="2749">
        <f t="array" aca="1" ref="N549" ca="1">IFERROR(IF(T_CALC[[#This Row],[DAY]]="","",IF(AND(T_CALC[[#This Row],[DAY]]=C_N_TRADING_DAYS,$L$1&gt;C_MAX_HIST_DT),$N$1,INDEX(_xlfn.ANCHORARRAY($C$3),T_CALC[[#This Row],[DAY]]+1,4))),NA())</f>
        <v>98.94</v>
      </c>
      <c r="O549" s="4" cm="1" vm="2750">
        <f t="array" aca="1" ref="O549" ca="1">IFERROR(IF(T_CALC[[#This Row],[DAY]]="","",IF(AND(T_CALC[[#This Row],[DAY]]=C_N_TRADING_DAYS,$L$1&gt;C_MAX_HIST_DT),$O$1,INDEX(_xlfn.ANCHORARRAY($C$3),T_CALC[[#This Row],[DAY]]+1,5))),NA())</f>
        <v>96.81</v>
      </c>
      <c r="P549" s="4" cm="1" vm="2751">
        <f t="array" aca="1" ref="P549" ca="1">IFERROR(IF(T_CALC[[#This Row],[DAY]]="","",IF(AND(T_CALC[[#This Row],[DAY]]=C_N_TRADING_DAYS,$L$1&gt;C_MAX_HIST_DT),$P$1,INDEX(_xlfn.ANCHORARRAY($C$3),T_CALC[[#This Row],[DAY]]+1,6))),NA())</f>
        <v>98.31</v>
      </c>
      <c r="Q549" s="4" cm="1" vm="2747">
        <f t="array" aca="1" ref="Q549" ca="1">IFERROR(IF(T_CALC[[#This Row],[DAY]]="","",IF(AND(T_CALC[[#This Row],[DAY]]=C_N_TRADING_DAYS,$L$1&gt;C_MAX_HIST_DT),$Q$1,INDEX(_xlfn.ANCHORARRAY($C$3),T_CALC[[#This Row],[DAY]]+1,2))),NA())</f>
        <v>26649287</v>
      </c>
      <c r="R549" s="4" vm="2751">
        <f ca="1">IFERROR(IF(I_SRC="Open",T_CALC[[#This Row],[Open]],IF(I_SRC="High",T_CALC[[#This Row],[High]],IF(I_SRC="low",T_CALC[[#This Row],[Low]],IF(I_SRC="Volume",T_CALC[[#This Row],[VOLUME]],T_CALC[[#This Row],[Close]])))),"")</f>
        <v>98.31</v>
      </c>
      <c r="S549" s="4" cm="1">
        <f t="array" aca="1" ref="S549" ca="1">IF(T_CALC[[#This Row],[DAY]]="","",IF(T_CALC[[#This Row],[DAY]]&gt;=I_MA_PER,
ROUND(SUMPRODUCT(OFFSET($Y$4,0,0,I_MA_PER),OFFSET(T_CALC[[#This Row],[Value]],-(I_MA_PER-1),0,I_MA_PER))/C_DEN,2),NA()))</f>
        <v>95.33</v>
      </c>
      <c r="T549" s="4" t="str">
        <f ca="1">IF(T_CALC[[#This Row],[DAY]]="","",IF(T_CALC[[#This Row],[DAY]]&gt;=I_MA_PER,IF(AND(T_CALC[[#This Row],[Value]]&gt;T_CALC[[#This Row],[WMA]],R548&lt;=S548),"Buy",IF(AND(T_CALC[[#This Row],[Value]]&lt;T_CALC[[#This Row],[WMA]],R548&gt;=S548),"Sell","")),NA()))</f>
        <v/>
      </c>
      <c r="U549" s="4">
        <f ca="1">IFERROR(IF(T_CALC[[#This Row],[Signal]]="Buy",T_CALC[[#This Row],[Value]],-10000),-10000)</f>
        <v>-10000</v>
      </c>
      <c r="V549" s="4">
        <f ca="1">IFERROR(IF(T_CALC[[#This Row],[Signal]]="Sell",T_CALC[[#This Row],[Value]],-10000),-10000)</f>
        <v>-10000</v>
      </c>
    </row>
    <row r="550" spans="3:22" x14ac:dyDescent="0.2">
      <c r="C550" vm="2752">
        <f ca="1"/>
        <v>43245</v>
      </c>
      <c r="D550" vm="2753">
        <f ca="1"/>
        <v>18363918</v>
      </c>
      <c r="E550" vm="2754">
        <f ca="1"/>
        <v>98.3</v>
      </c>
      <c r="F550" vm="2755">
        <f ca="1"/>
        <v>98.98</v>
      </c>
      <c r="G550" vm="2756">
        <f ca="1"/>
        <v>97.86</v>
      </c>
      <c r="H550" vm="2757">
        <f ca="1"/>
        <v>98.36</v>
      </c>
      <c r="K550" s="4">
        <f ca="1">IF(ROW(T_CALC[[#This Row],[DAY]])-ROW(T_CALC[[#Headers],[DAY]])&gt;C_N_TRADING_DAYS,"",ROW(T_CALC[[#This Row],[DAY]])-ROW(T_CALC[[#Headers],[DAY]]))</f>
        <v>547</v>
      </c>
      <c r="L550" s="2" cm="1" vm="2752">
        <f t="array" aca="1" ref="L550" ca="1">IFERROR(IF(T_CALC[[#This Row],[DAY]]="","",IF(AND(T_CALC[[#This Row],[DAY]]=C_N_TRADING_DAYS,$L$1&gt;C_MAX_HIST_DT),$L$1,INDEX(_xlfn.ANCHORARRAY($C$3),T_CALC[[#This Row],[DAY]]+1,1))),NA())</f>
        <v>43245</v>
      </c>
      <c r="M550" s="4" cm="1" vm="2754">
        <f t="array" aca="1" ref="M550" ca="1">IFERROR(IF(T_CALC[[#This Row],[DAY]]="","",IF(AND(T_CALC[[#This Row],[DAY]]=C_N_TRADING_DAYS,$L$1&gt;C_MAX_HIST_DT),$M$1,INDEX(_xlfn.ANCHORARRAY($C$3),T_CALC[[#This Row],[DAY]]+1,3))),NA())</f>
        <v>98.3</v>
      </c>
      <c r="N550" s="4" cm="1" vm="2755">
        <f t="array" aca="1" ref="N550" ca="1">IFERROR(IF(T_CALC[[#This Row],[DAY]]="","",IF(AND(T_CALC[[#This Row],[DAY]]=C_N_TRADING_DAYS,$L$1&gt;C_MAX_HIST_DT),$N$1,INDEX(_xlfn.ANCHORARRAY($C$3),T_CALC[[#This Row],[DAY]]+1,4))),NA())</f>
        <v>98.98</v>
      </c>
      <c r="O550" s="4" cm="1" vm="2756">
        <f t="array" aca="1" ref="O550" ca="1">IFERROR(IF(T_CALC[[#This Row],[DAY]]="","",IF(AND(T_CALC[[#This Row],[DAY]]=C_N_TRADING_DAYS,$L$1&gt;C_MAX_HIST_DT),$O$1,INDEX(_xlfn.ANCHORARRAY($C$3),T_CALC[[#This Row],[DAY]]+1,5))),NA())</f>
        <v>97.86</v>
      </c>
      <c r="P550" s="4" cm="1" vm="2757">
        <f t="array" aca="1" ref="P550" ca="1">IFERROR(IF(T_CALC[[#This Row],[DAY]]="","",IF(AND(T_CALC[[#This Row],[DAY]]=C_N_TRADING_DAYS,$L$1&gt;C_MAX_HIST_DT),$P$1,INDEX(_xlfn.ANCHORARRAY($C$3),T_CALC[[#This Row],[DAY]]+1,6))),NA())</f>
        <v>98.36</v>
      </c>
      <c r="Q550" s="4" cm="1" vm="2753">
        <f t="array" aca="1" ref="Q550" ca="1">IFERROR(IF(T_CALC[[#This Row],[DAY]]="","",IF(AND(T_CALC[[#This Row],[DAY]]=C_N_TRADING_DAYS,$L$1&gt;C_MAX_HIST_DT),$Q$1,INDEX(_xlfn.ANCHORARRAY($C$3),T_CALC[[#This Row],[DAY]]+1,2))),NA())</f>
        <v>18363918</v>
      </c>
      <c r="R550" s="4" vm="2757">
        <f ca="1">IFERROR(IF(I_SRC="Open",T_CALC[[#This Row],[Open]],IF(I_SRC="High",T_CALC[[#This Row],[High]],IF(I_SRC="low",T_CALC[[#This Row],[Low]],IF(I_SRC="Volume",T_CALC[[#This Row],[VOLUME]],T_CALC[[#This Row],[Close]])))),"")</f>
        <v>98.36</v>
      </c>
      <c r="S550" s="4" cm="1">
        <f t="array" aca="1" ref="S550" ca="1">IF(T_CALC[[#This Row],[DAY]]="","",IF(T_CALC[[#This Row],[DAY]]&gt;=I_MA_PER,
ROUND(SUMPRODUCT(OFFSET($Y$4,0,0,I_MA_PER),OFFSET(T_CALC[[#This Row],[Value]],-(I_MA_PER-1),0,I_MA_PER))/C_DEN,2),NA()))</f>
        <v>95.5</v>
      </c>
      <c r="T550" s="4" t="str">
        <f ca="1">IF(T_CALC[[#This Row],[DAY]]="","",IF(T_CALC[[#This Row],[DAY]]&gt;=I_MA_PER,IF(AND(T_CALC[[#This Row],[Value]]&gt;T_CALC[[#This Row],[WMA]],R549&lt;=S549),"Buy",IF(AND(T_CALC[[#This Row],[Value]]&lt;T_CALC[[#This Row],[WMA]],R549&gt;=S549),"Sell","")),NA()))</f>
        <v/>
      </c>
      <c r="U550" s="4">
        <f ca="1">IFERROR(IF(T_CALC[[#This Row],[Signal]]="Buy",T_CALC[[#This Row],[Value]],-10000),-10000)</f>
        <v>-10000</v>
      </c>
      <c r="V550" s="4">
        <f ca="1">IFERROR(IF(T_CALC[[#This Row],[Signal]]="Sell",T_CALC[[#This Row],[Value]],-10000),-10000)</f>
        <v>-10000</v>
      </c>
    </row>
    <row r="551" spans="3:22" x14ac:dyDescent="0.2">
      <c r="C551" vm="2758">
        <f ca="1"/>
        <v>43249</v>
      </c>
      <c r="D551" vm="2759">
        <f ca="1"/>
        <v>28670981</v>
      </c>
      <c r="E551" vm="2760">
        <f ca="1"/>
        <v>97.84</v>
      </c>
      <c r="F551" vm="2761">
        <f ca="1"/>
        <v>98.88</v>
      </c>
      <c r="G551" vm="2762">
        <f ca="1"/>
        <v>97.23</v>
      </c>
      <c r="H551" vm="2733">
        <f ca="1"/>
        <v>98.01</v>
      </c>
      <c r="K551" s="4">
        <f ca="1">IF(ROW(T_CALC[[#This Row],[DAY]])-ROW(T_CALC[[#Headers],[DAY]])&gt;C_N_TRADING_DAYS,"",ROW(T_CALC[[#This Row],[DAY]])-ROW(T_CALC[[#Headers],[DAY]]))</f>
        <v>548</v>
      </c>
      <c r="L551" s="2" cm="1" vm="2758">
        <f t="array" aca="1" ref="L551" ca="1">IFERROR(IF(T_CALC[[#This Row],[DAY]]="","",IF(AND(T_CALC[[#This Row],[DAY]]=C_N_TRADING_DAYS,$L$1&gt;C_MAX_HIST_DT),$L$1,INDEX(_xlfn.ANCHORARRAY($C$3),T_CALC[[#This Row],[DAY]]+1,1))),NA())</f>
        <v>43249</v>
      </c>
      <c r="M551" s="4" cm="1" vm="2760">
        <f t="array" aca="1" ref="M551" ca="1">IFERROR(IF(T_CALC[[#This Row],[DAY]]="","",IF(AND(T_CALC[[#This Row],[DAY]]=C_N_TRADING_DAYS,$L$1&gt;C_MAX_HIST_DT),$M$1,INDEX(_xlfn.ANCHORARRAY($C$3),T_CALC[[#This Row],[DAY]]+1,3))),NA())</f>
        <v>97.84</v>
      </c>
      <c r="N551" s="4" cm="1" vm="2761">
        <f t="array" aca="1" ref="N551" ca="1">IFERROR(IF(T_CALC[[#This Row],[DAY]]="","",IF(AND(T_CALC[[#This Row],[DAY]]=C_N_TRADING_DAYS,$L$1&gt;C_MAX_HIST_DT),$N$1,INDEX(_xlfn.ANCHORARRAY($C$3),T_CALC[[#This Row],[DAY]]+1,4))),NA())</f>
        <v>98.88</v>
      </c>
      <c r="O551" s="4" cm="1" vm="2762">
        <f t="array" aca="1" ref="O551" ca="1">IFERROR(IF(T_CALC[[#This Row],[DAY]]="","",IF(AND(T_CALC[[#This Row],[DAY]]=C_N_TRADING_DAYS,$L$1&gt;C_MAX_HIST_DT),$O$1,INDEX(_xlfn.ANCHORARRAY($C$3),T_CALC[[#This Row],[DAY]]+1,5))),NA())</f>
        <v>97.23</v>
      </c>
      <c r="P551" s="4" cm="1" vm="2733">
        <f t="array" aca="1" ref="P551" ca="1">IFERROR(IF(T_CALC[[#This Row],[DAY]]="","",IF(AND(T_CALC[[#This Row],[DAY]]=C_N_TRADING_DAYS,$L$1&gt;C_MAX_HIST_DT),$P$1,INDEX(_xlfn.ANCHORARRAY($C$3),T_CALC[[#This Row],[DAY]]+1,6))),NA())</f>
        <v>98.01</v>
      </c>
      <c r="Q551" s="4" cm="1" vm="2759">
        <f t="array" aca="1" ref="Q551" ca="1">IFERROR(IF(T_CALC[[#This Row],[DAY]]="","",IF(AND(T_CALC[[#This Row],[DAY]]=C_N_TRADING_DAYS,$L$1&gt;C_MAX_HIST_DT),$Q$1,INDEX(_xlfn.ANCHORARRAY($C$3),T_CALC[[#This Row],[DAY]]+1,2))),NA())</f>
        <v>28670981</v>
      </c>
      <c r="R551" s="4" vm="2733">
        <f ca="1">IFERROR(IF(I_SRC="Open",T_CALC[[#This Row],[Open]],IF(I_SRC="High",T_CALC[[#This Row],[High]],IF(I_SRC="low",T_CALC[[#This Row],[Low]],IF(I_SRC="Volume",T_CALC[[#This Row],[VOLUME]],T_CALC[[#This Row],[Close]])))),"")</f>
        <v>98.01</v>
      </c>
      <c r="S551" s="4" cm="1">
        <f t="array" aca="1" ref="S551" ca="1">IF(T_CALC[[#This Row],[DAY]]="","",IF(T_CALC[[#This Row],[DAY]]&gt;=I_MA_PER,
ROUND(SUMPRODUCT(OFFSET($Y$4,0,0,I_MA_PER),OFFSET(T_CALC[[#This Row],[Value]],-(I_MA_PER-1),0,I_MA_PER))/C_DEN,2),NA()))</f>
        <v>95.65</v>
      </c>
      <c r="T551" s="4" t="str">
        <f ca="1">IF(T_CALC[[#This Row],[DAY]]="","",IF(T_CALC[[#This Row],[DAY]]&gt;=I_MA_PER,IF(AND(T_CALC[[#This Row],[Value]]&gt;T_CALC[[#This Row],[WMA]],R550&lt;=S550),"Buy",IF(AND(T_CALC[[#This Row],[Value]]&lt;T_CALC[[#This Row],[WMA]],R550&gt;=S550),"Sell","")),NA()))</f>
        <v/>
      </c>
      <c r="U551" s="4">
        <f ca="1">IFERROR(IF(T_CALC[[#This Row],[Signal]]="Buy",T_CALC[[#This Row],[Value]],-10000),-10000)</f>
        <v>-10000</v>
      </c>
      <c r="V551" s="4">
        <f ca="1">IFERROR(IF(T_CALC[[#This Row],[Signal]]="Sell",T_CALC[[#This Row],[Value]],-10000),-10000)</f>
        <v>-10000</v>
      </c>
    </row>
    <row r="552" spans="3:22" x14ac:dyDescent="0.2">
      <c r="C552" vm="2763">
        <f ca="1"/>
        <v>43250</v>
      </c>
      <c r="D552" vm="2764">
        <f ca="1"/>
        <v>22158528</v>
      </c>
      <c r="E552" vm="2751">
        <f ca="1"/>
        <v>98.31</v>
      </c>
      <c r="F552" vm="2765">
        <f ca="1"/>
        <v>99.25</v>
      </c>
      <c r="G552" vm="2697">
        <f ca="1"/>
        <v>97.91</v>
      </c>
      <c r="H552" vm="2766">
        <f ca="1"/>
        <v>98.95</v>
      </c>
      <c r="K552" s="4">
        <f ca="1">IF(ROW(T_CALC[[#This Row],[DAY]])-ROW(T_CALC[[#Headers],[DAY]])&gt;C_N_TRADING_DAYS,"",ROW(T_CALC[[#This Row],[DAY]])-ROW(T_CALC[[#Headers],[DAY]]))</f>
        <v>549</v>
      </c>
      <c r="L552" s="2" cm="1" vm="2763">
        <f t="array" aca="1" ref="L552" ca="1">IFERROR(IF(T_CALC[[#This Row],[DAY]]="","",IF(AND(T_CALC[[#This Row],[DAY]]=C_N_TRADING_DAYS,$L$1&gt;C_MAX_HIST_DT),$L$1,INDEX(_xlfn.ANCHORARRAY($C$3),T_CALC[[#This Row],[DAY]]+1,1))),NA())</f>
        <v>43250</v>
      </c>
      <c r="M552" s="4" cm="1" vm="2751">
        <f t="array" aca="1" ref="M552" ca="1">IFERROR(IF(T_CALC[[#This Row],[DAY]]="","",IF(AND(T_CALC[[#This Row],[DAY]]=C_N_TRADING_DAYS,$L$1&gt;C_MAX_HIST_DT),$M$1,INDEX(_xlfn.ANCHORARRAY($C$3),T_CALC[[#This Row],[DAY]]+1,3))),NA())</f>
        <v>98.31</v>
      </c>
      <c r="N552" s="4" cm="1" vm="2765">
        <f t="array" aca="1" ref="N552" ca="1">IFERROR(IF(T_CALC[[#This Row],[DAY]]="","",IF(AND(T_CALC[[#This Row],[DAY]]=C_N_TRADING_DAYS,$L$1&gt;C_MAX_HIST_DT),$N$1,INDEX(_xlfn.ANCHORARRAY($C$3),T_CALC[[#This Row],[DAY]]+1,4))),NA())</f>
        <v>99.25</v>
      </c>
      <c r="O552" s="4" cm="1" vm="2697">
        <f t="array" aca="1" ref="O552" ca="1">IFERROR(IF(T_CALC[[#This Row],[DAY]]="","",IF(AND(T_CALC[[#This Row],[DAY]]=C_N_TRADING_DAYS,$L$1&gt;C_MAX_HIST_DT),$O$1,INDEX(_xlfn.ANCHORARRAY($C$3),T_CALC[[#This Row],[DAY]]+1,5))),NA())</f>
        <v>97.91</v>
      </c>
      <c r="P552" s="4" cm="1" vm="2766">
        <f t="array" aca="1" ref="P552" ca="1">IFERROR(IF(T_CALC[[#This Row],[DAY]]="","",IF(AND(T_CALC[[#This Row],[DAY]]=C_N_TRADING_DAYS,$L$1&gt;C_MAX_HIST_DT),$P$1,INDEX(_xlfn.ANCHORARRAY($C$3),T_CALC[[#This Row],[DAY]]+1,6))),NA())</f>
        <v>98.95</v>
      </c>
      <c r="Q552" s="4" cm="1" vm="2764">
        <f t="array" aca="1" ref="Q552" ca="1">IFERROR(IF(T_CALC[[#This Row],[DAY]]="","",IF(AND(T_CALC[[#This Row],[DAY]]=C_N_TRADING_DAYS,$L$1&gt;C_MAX_HIST_DT),$Q$1,INDEX(_xlfn.ANCHORARRAY($C$3),T_CALC[[#This Row],[DAY]]+1,2))),NA())</f>
        <v>22158528</v>
      </c>
      <c r="R552" s="4" vm="2766">
        <f ca="1">IFERROR(IF(I_SRC="Open",T_CALC[[#This Row],[Open]],IF(I_SRC="High",T_CALC[[#This Row],[High]],IF(I_SRC="low",T_CALC[[#This Row],[Low]],IF(I_SRC="Volume",T_CALC[[#This Row],[VOLUME]],T_CALC[[#This Row],[Close]])))),"")</f>
        <v>98.95</v>
      </c>
      <c r="S552" s="4" cm="1">
        <f t="array" aca="1" ref="S552" ca="1">IF(T_CALC[[#This Row],[DAY]]="","",IF(T_CALC[[#This Row],[DAY]]&gt;=I_MA_PER,
ROUND(SUMPRODUCT(OFFSET($Y$4,0,0,I_MA_PER),OFFSET(T_CALC[[#This Row],[Value]],-(I_MA_PER-1),0,I_MA_PER))/C_DEN,2),NA()))</f>
        <v>95.83</v>
      </c>
      <c r="T552" s="4" t="str">
        <f ca="1">IF(T_CALC[[#This Row],[DAY]]="","",IF(T_CALC[[#This Row],[DAY]]&gt;=I_MA_PER,IF(AND(T_CALC[[#This Row],[Value]]&gt;T_CALC[[#This Row],[WMA]],R551&lt;=S551),"Buy",IF(AND(T_CALC[[#This Row],[Value]]&lt;T_CALC[[#This Row],[WMA]],R551&gt;=S551),"Sell","")),NA()))</f>
        <v/>
      </c>
      <c r="U552" s="4">
        <f ca="1">IFERROR(IF(T_CALC[[#This Row],[Signal]]="Buy",T_CALC[[#This Row],[Value]],-10000),-10000)</f>
        <v>-10000</v>
      </c>
      <c r="V552" s="4">
        <f ca="1">IFERROR(IF(T_CALC[[#This Row],[Signal]]="Sell",T_CALC[[#This Row],[Value]],-10000),-10000)</f>
        <v>-10000</v>
      </c>
    </row>
    <row r="553" spans="3:22" x14ac:dyDescent="0.2">
      <c r="C553" vm="2767">
        <f ca="1"/>
        <v>43251</v>
      </c>
      <c r="D553" vm="2768">
        <f ca="1"/>
        <v>34140891</v>
      </c>
      <c r="E553" vm="2769">
        <f ca="1"/>
        <v>99.29</v>
      </c>
      <c r="F553" vm="2770">
        <f ca="1"/>
        <v>99.99</v>
      </c>
      <c r="G553" vm="2771">
        <f ca="1"/>
        <v>98.61</v>
      </c>
      <c r="H553" vm="2772">
        <f ca="1"/>
        <v>98.84</v>
      </c>
      <c r="K553" s="4">
        <f ca="1">IF(ROW(T_CALC[[#This Row],[DAY]])-ROW(T_CALC[[#Headers],[DAY]])&gt;C_N_TRADING_DAYS,"",ROW(T_CALC[[#This Row],[DAY]])-ROW(T_CALC[[#Headers],[DAY]]))</f>
        <v>550</v>
      </c>
      <c r="L553" s="2" cm="1" vm="2767">
        <f t="array" aca="1" ref="L553" ca="1">IFERROR(IF(T_CALC[[#This Row],[DAY]]="","",IF(AND(T_CALC[[#This Row],[DAY]]=C_N_TRADING_DAYS,$L$1&gt;C_MAX_HIST_DT),$L$1,INDEX(_xlfn.ANCHORARRAY($C$3),T_CALC[[#This Row],[DAY]]+1,1))),NA())</f>
        <v>43251</v>
      </c>
      <c r="M553" s="4" cm="1" vm="2769">
        <f t="array" aca="1" ref="M553" ca="1">IFERROR(IF(T_CALC[[#This Row],[DAY]]="","",IF(AND(T_CALC[[#This Row],[DAY]]=C_N_TRADING_DAYS,$L$1&gt;C_MAX_HIST_DT),$M$1,INDEX(_xlfn.ANCHORARRAY($C$3),T_CALC[[#This Row],[DAY]]+1,3))),NA())</f>
        <v>99.29</v>
      </c>
      <c r="N553" s="4" cm="1" vm="2770">
        <f t="array" aca="1" ref="N553" ca="1">IFERROR(IF(T_CALC[[#This Row],[DAY]]="","",IF(AND(T_CALC[[#This Row],[DAY]]=C_N_TRADING_DAYS,$L$1&gt;C_MAX_HIST_DT),$N$1,INDEX(_xlfn.ANCHORARRAY($C$3),T_CALC[[#This Row],[DAY]]+1,4))),NA())</f>
        <v>99.99</v>
      </c>
      <c r="O553" s="4" cm="1" vm="2771">
        <f t="array" aca="1" ref="O553" ca="1">IFERROR(IF(T_CALC[[#This Row],[DAY]]="","",IF(AND(T_CALC[[#This Row],[DAY]]=C_N_TRADING_DAYS,$L$1&gt;C_MAX_HIST_DT),$O$1,INDEX(_xlfn.ANCHORARRAY($C$3),T_CALC[[#This Row],[DAY]]+1,5))),NA())</f>
        <v>98.61</v>
      </c>
      <c r="P553" s="4" cm="1" vm="2772">
        <f t="array" aca="1" ref="P553" ca="1">IFERROR(IF(T_CALC[[#This Row],[DAY]]="","",IF(AND(T_CALC[[#This Row],[DAY]]=C_N_TRADING_DAYS,$L$1&gt;C_MAX_HIST_DT),$P$1,INDEX(_xlfn.ANCHORARRAY($C$3),T_CALC[[#This Row],[DAY]]+1,6))),NA())</f>
        <v>98.84</v>
      </c>
      <c r="Q553" s="4" cm="1" vm="2768">
        <f t="array" aca="1" ref="Q553" ca="1">IFERROR(IF(T_CALC[[#This Row],[DAY]]="","",IF(AND(T_CALC[[#This Row],[DAY]]=C_N_TRADING_DAYS,$L$1&gt;C_MAX_HIST_DT),$Q$1,INDEX(_xlfn.ANCHORARRAY($C$3),T_CALC[[#This Row],[DAY]]+1,2))),NA())</f>
        <v>34140891</v>
      </c>
      <c r="R553" s="4" vm="2772">
        <f ca="1">IFERROR(IF(I_SRC="Open",T_CALC[[#This Row],[Open]],IF(I_SRC="High",T_CALC[[#This Row],[High]],IF(I_SRC="low",T_CALC[[#This Row],[Low]],IF(I_SRC="Volume",T_CALC[[#This Row],[VOLUME]],T_CALC[[#This Row],[Close]])))),"")</f>
        <v>98.84</v>
      </c>
      <c r="S553" s="4" cm="1">
        <f t="array" aca="1" ref="S553" ca="1">IF(T_CALC[[#This Row],[DAY]]="","",IF(T_CALC[[#This Row],[DAY]]&gt;=I_MA_PER,
ROUND(SUMPRODUCT(OFFSET($Y$4,0,0,I_MA_PER),OFFSET(T_CALC[[#This Row],[Value]],-(I_MA_PER-1),0,I_MA_PER))/C_DEN,2),NA()))</f>
        <v>96.01</v>
      </c>
      <c r="T553" s="4" t="str">
        <f ca="1">IF(T_CALC[[#This Row],[DAY]]="","",IF(T_CALC[[#This Row],[DAY]]&gt;=I_MA_PER,IF(AND(T_CALC[[#This Row],[Value]]&gt;T_CALC[[#This Row],[WMA]],R552&lt;=S552),"Buy",IF(AND(T_CALC[[#This Row],[Value]]&lt;T_CALC[[#This Row],[WMA]],R552&gt;=S552),"Sell","")),NA()))</f>
        <v/>
      </c>
      <c r="U553" s="4">
        <f ca="1">IFERROR(IF(T_CALC[[#This Row],[Signal]]="Buy",T_CALC[[#This Row],[Value]],-10000),-10000)</f>
        <v>-10000</v>
      </c>
      <c r="V553" s="4">
        <f ca="1">IFERROR(IF(T_CALC[[#This Row],[Signal]]="Sell",T_CALC[[#This Row],[Value]],-10000),-10000)</f>
        <v>-10000</v>
      </c>
    </row>
    <row r="554" spans="3:22" x14ac:dyDescent="0.2">
      <c r="C554" vm="2773">
        <f ca="1"/>
        <v>43252</v>
      </c>
      <c r="D554" vm="2774">
        <f ca="1"/>
        <v>28655624</v>
      </c>
      <c r="E554" vm="2775">
        <f ca="1"/>
        <v>99.279799999999994</v>
      </c>
      <c r="F554" vm="2776">
        <f ca="1"/>
        <v>100.86</v>
      </c>
      <c r="G554" vm="2777">
        <f ca="1"/>
        <v>99.17</v>
      </c>
      <c r="H554" vm="2778">
        <f ca="1"/>
        <v>100.79</v>
      </c>
      <c r="K554" s="4">
        <f ca="1">IF(ROW(T_CALC[[#This Row],[DAY]])-ROW(T_CALC[[#Headers],[DAY]])&gt;C_N_TRADING_DAYS,"",ROW(T_CALC[[#This Row],[DAY]])-ROW(T_CALC[[#Headers],[DAY]]))</f>
        <v>551</v>
      </c>
      <c r="L554" s="2" cm="1" vm="2773">
        <f t="array" aca="1" ref="L554" ca="1">IFERROR(IF(T_CALC[[#This Row],[DAY]]="","",IF(AND(T_CALC[[#This Row],[DAY]]=C_N_TRADING_DAYS,$L$1&gt;C_MAX_HIST_DT),$L$1,INDEX(_xlfn.ANCHORARRAY($C$3),T_CALC[[#This Row],[DAY]]+1,1))),NA())</f>
        <v>43252</v>
      </c>
      <c r="M554" s="4" cm="1" vm="2775">
        <f t="array" aca="1" ref="M554" ca="1">IFERROR(IF(T_CALC[[#This Row],[DAY]]="","",IF(AND(T_CALC[[#This Row],[DAY]]=C_N_TRADING_DAYS,$L$1&gt;C_MAX_HIST_DT),$M$1,INDEX(_xlfn.ANCHORARRAY($C$3),T_CALC[[#This Row],[DAY]]+1,3))),NA())</f>
        <v>99.279799999999994</v>
      </c>
      <c r="N554" s="4" cm="1" vm="2776">
        <f t="array" aca="1" ref="N554" ca="1">IFERROR(IF(T_CALC[[#This Row],[DAY]]="","",IF(AND(T_CALC[[#This Row],[DAY]]=C_N_TRADING_DAYS,$L$1&gt;C_MAX_HIST_DT),$N$1,INDEX(_xlfn.ANCHORARRAY($C$3),T_CALC[[#This Row],[DAY]]+1,4))),NA())</f>
        <v>100.86</v>
      </c>
      <c r="O554" s="4" cm="1" vm="2777">
        <f t="array" aca="1" ref="O554" ca="1">IFERROR(IF(T_CALC[[#This Row],[DAY]]="","",IF(AND(T_CALC[[#This Row],[DAY]]=C_N_TRADING_DAYS,$L$1&gt;C_MAX_HIST_DT),$O$1,INDEX(_xlfn.ANCHORARRAY($C$3),T_CALC[[#This Row],[DAY]]+1,5))),NA())</f>
        <v>99.17</v>
      </c>
      <c r="P554" s="4" cm="1" vm="2778">
        <f t="array" aca="1" ref="P554" ca="1">IFERROR(IF(T_CALC[[#This Row],[DAY]]="","",IF(AND(T_CALC[[#This Row],[DAY]]=C_N_TRADING_DAYS,$L$1&gt;C_MAX_HIST_DT),$P$1,INDEX(_xlfn.ANCHORARRAY($C$3),T_CALC[[#This Row],[DAY]]+1,6))),NA())</f>
        <v>100.79</v>
      </c>
      <c r="Q554" s="4" cm="1" vm="2774">
        <f t="array" aca="1" ref="Q554" ca="1">IFERROR(IF(T_CALC[[#This Row],[DAY]]="","",IF(AND(T_CALC[[#This Row],[DAY]]=C_N_TRADING_DAYS,$L$1&gt;C_MAX_HIST_DT),$Q$1,INDEX(_xlfn.ANCHORARRAY($C$3),T_CALC[[#This Row],[DAY]]+1,2))),NA())</f>
        <v>28655624</v>
      </c>
      <c r="R554" s="4" vm="2778">
        <f ca="1">IFERROR(IF(I_SRC="Open",T_CALC[[#This Row],[Open]],IF(I_SRC="High",T_CALC[[#This Row],[High]],IF(I_SRC="low",T_CALC[[#This Row],[Low]],IF(I_SRC="Volume",T_CALC[[#This Row],[VOLUME]],T_CALC[[#This Row],[Close]])))),"")</f>
        <v>100.79</v>
      </c>
      <c r="S554" s="4" cm="1">
        <f t="array" aca="1" ref="S554" ca="1">IF(T_CALC[[#This Row],[DAY]]="","",IF(T_CALC[[#This Row],[DAY]]&gt;=I_MA_PER,
ROUND(SUMPRODUCT(OFFSET($Y$4,0,0,I_MA_PER),OFFSET(T_CALC[[#This Row],[Value]],-(I_MA_PER-1),0,I_MA_PER))/C_DEN,2),NA()))</f>
        <v>96.25</v>
      </c>
      <c r="T554" s="4" t="str">
        <f ca="1">IF(T_CALC[[#This Row],[DAY]]="","",IF(T_CALC[[#This Row],[DAY]]&gt;=I_MA_PER,IF(AND(T_CALC[[#This Row],[Value]]&gt;T_CALC[[#This Row],[WMA]],R553&lt;=S553),"Buy",IF(AND(T_CALC[[#This Row],[Value]]&lt;T_CALC[[#This Row],[WMA]],R553&gt;=S553),"Sell","")),NA()))</f>
        <v/>
      </c>
      <c r="U554" s="4">
        <f ca="1">IFERROR(IF(T_CALC[[#This Row],[Signal]]="Buy",T_CALC[[#This Row],[Value]],-10000),-10000)</f>
        <v>-10000</v>
      </c>
      <c r="V554" s="4">
        <f ca="1">IFERROR(IF(T_CALC[[#This Row],[Signal]]="Sell",T_CALC[[#This Row],[Value]],-10000),-10000)</f>
        <v>-10000</v>
      </c>
    </row>
    <row r="555" spans="3:22" x14ac:dyDescent="0.2">
      <c r="C555" vm="2779">
        <f ca="1"/>
        <v>43255</v>
      </c>
      <c r="D555" vm="2780">
        <f ca="1"/>
        <v>27281623</v>
      </c>
      <c r="E555" vm="2781">
        <f ca="1"/>
        <v>101.26</v>
      </c>
      <c r="F555" vm="2782">
        <f ca="1"/>
        <v>101.86</v>
      </c>
      <c r="G555" vm="2783">
        <f ca="1"/>
        <v>100.851</v>
      </c>
      <c r="H555" vm="2784">
        <f ca="1"/>
        <v>101.67</v>
      </c>
      <c r="K555" s="4">
        <f ca="1">IF(ROW(T_CALC[[#This Row],[DAY]])-ROW(T_CALC[[#Headers],[DAY]])&gt;C_N_TRADING_DAYS,"",ROW(T_CALC[[#This Row],[DAY]])-ROW(T_CALC[[#Headers],[DAY]]))</f>
        <v>552</v>
      </c>
      <c r="L555" s="2" cm="1" vm="2779">
        <f t="array" aca="1" ref="L555" ca="1">IFERROR(IF(T_CALC[[#This Row],[DAY]]="","",IF(AND(T_CALC[[#This Row],[DAY]]=C_N_TRADING_DAYS,$L$1&gt;C_MAX_HIST_DT),$L$1,INDEX(_xlfn.ANCHORARRAY($C$3),T_CALC[[#This Row],[DAY]]+1,1))),NA())</f>
        <v>43255</v>
      </c>
      <c r="M555" s="4" cm="1" vm="2781">
        <f t="array" aca="1" ref="M555" ca="1">IFERROR(IF(T_CALC[[#This Row],[DAY]]="","",IF(AND(T_CALC[[#This Row],[DAY]]=C_N_TRADING_DAYS,$L$1&gt;C_MAX_HIST_DT),$M$1,INDEX(_xlfn.ANCHORARRAY($C$3),T_CALC[[#This Row],[DAY]]+1,3))),NA())</f>
        <v>101.26</v>
      </c>
      <c r="N555" s="4" cm="1" vm="2782">
        <f t="array" aca="1" ref="N555" ca="1">IFERROR(IF(T_CALC[[#This Row],[DAY]]="","",IF(AND(T_CALC[[#This Row],[DAY]]=C_N_TRADING_DAYS,$L$1&gt;C_MAX_HIST_DT),$N$1,INDEX(_xlfn.ANCHORARRAY($C$3),T_CALC[[#This Row],[DAY]]+1,4))),NA())</f>
        <v>101.86</v>
      </c>
      <c r="O555" s="4" cm="1" vm="2783">
        <f t="array" aca="1" ref="O555" ca="1">IFERROR(IF(T_CALC[[#This Row],[DAY]]="","",IF(AND(T_CALC[[#This Row],[DAY]]=C_N_TRADING_DAYS,$L$1&gt;C_MAX_HIST_DT),$O$1,INDEX(_xlfn.ANCHORARRAY($C$3),T_CALC[[#This Row],[DAY]]+1,5))),NA())</f>
        <v>100.851</v>
      </c>
      <c r="P555" s="4" cm="1" vm="2784">
        <f t="array" aca="1" ref="P555" ca="1">IFERROR(IF(T_CALC[[#This Row],[DAY]]="","",IF(AND(T_CALC[[#This Row],[DAY]]=C_N_TRADING_DAYS,$L$1&gt;C_MAX_HIST_DT),$P$1,INDEX(_xlfn.ANCHORARRAY($C$3),T_CALC[[#This Row],[DAY]]+1,6))),NA())</f>
        <v>101.67</v>
      </c>
      <c r="Q555" s="4" cm="1" vm="2780">
        <f t="array" aca="1" ref="Q555" ca="1">IFERROR(IF(T_CALC[[#This Row],[DAY]]="","",IF(AND(T_CALC[[#This Row],[DAY]]=C_N_TRADING_DAYS,$L$1&gt;C_MAX_HIST_DT),$Q$1,INDEX(_xlfn.ANCHORARRAY($C$3),T_CALC[[#This Row],[DAY]]+1,2))),NA())</f>
        <v>27281623</v>
      </c>
      <c r="R555" s="4" vm="2784">
        <f ca="1">IFERROR(IF(I_SRC="Open",T_CALC[[#This Row],[Open]],IF(I_SRC="High",T_CALC[[#This Row],[High]],IF(I_SRC="low",T_CALC[[#This Row],[Low]],IF(I_SRC="Volume",T_CALC[[#This Row],[VOLUME]],T_CALC[[#This Row],[Close]])))),"")</f>
        <v>101.67</v>
      </c>
      <c r="S555" s="4" cm="1">
        <f t="array" aca="1" ref="S555" ca="1">IF(T_CALC[[#This Row],[DAY]]="","",IF(T_CALC[[#This Row],[DAY]]&gt;=I_MA_PER,
ROUND(SUMPRODUCT(OFFSET($Y$4,0,0,I_MA_PER),OFFSET(T_CALC[[#This Row],[Value]],-(I_MA_PER-1),0,I_MA_PER))/C_DEN,2),NA()))</f>
        <v>96.53</v>
      </c>
      <c r="T555" s="4" t="str">
        <f ca="1">IF(T_CALC[[#This Row],[DAY]]="","",IF(T_CALC[[#This Row],[DAY]]&gt;=I_MA_PER,IF(AND(T_CALC[[#This Row],[Value]]&gt;T_CALC[[#This Row],[WMA]],R554&lt;=S554),"Buy",IF(AND(T_CALC[[#This Row],[Value]]&lt;T_CALC[[#This Row],[WMA]],R554&gt;=S554),"Sell","")),NA()))</f>
        <v/>
      </c>
      <c r="U555" s="4">
        <f ca="1">IFERROR(IF(T_CALC[[#This Row],[Signal]]="Buy",T_CALC[[#This Row],[Value]],-10000),-10000)</f>
        <v>-10000</v>
      </c>
      <c r="V555" s="4">
        <f ca="1">IFERROR(IF(T_CALC[[#This Row],[Signal]]="Sell",T_CALC[[#This Row],[Value]],-10000),-10000)</f>
        <v>-10000</v>
      </c>
    </row>
    <row r="556" spans="3:22" x14ac:dyDescent="0.2">
      <c r="C556" vm="2785">
        <f ca="1"/>
        <v>43256</v>
      </c>
      <c r="D556" vm="2786">
        <f ca="1"/>
        <v>23514402</v>
      </c>
      <c r="E556" vm="2787">
        <f ca="1"/>
        <v>102</v>
      </c>
      <c r="F556" vm="2788">
        <f ca="1"/>
        <v>102.33</v>
      </c>
      <c r="G556" vm="2789">
        <f ca="1"/>
        <v>101.53</v>
      </c>
      <c r="H556" vm="2790">
        <f ca="1"/>
        <v>102.19</v>
      </c>
      <c r="K556" s="4">
        <f ca="1">IF(ROW(T_CALC[[#This Row],[DAY]])-ROW(T_CALC[[#Headers],[DAY]])&gt;C_N_TRADING_DAYS,"",ROW(T_CALC[[#This Row],[DAY]])-ROW(T_CALC[[#Headers],[DAY]]))</f>
        <v>553</v>
      </c>
      <c r="L556" s="2" cm="1" vm="2785">
        <f t="array" aca="1" ref="L556" ca="1">IFERROR(IF(T_CALC[[#This Row],[DAY]]="","",IF(AND(T_CALC[[#This Row],[DAY]]=C_N_TRADING_DAYS,$L$1&gt;C_MAX_HIST_DT),$L$1,INDEX(_xlfn.ANCHORARRAY($C$3),T_CALC[[#This Row],[DAY]]+1,1))),NA())</f>
        <v>43256</v>
      </c>
      <c r="M556" s="4" cm="1" vm="2787">
        <f t="array" aca="1" ref="M556" ca="1">IFERROR(IF(T_CALC[[#This Row],[DAY]]="","",IF(AND(T_CALC[[#This Row],[DAY]]=C_N_TRADING_DAYS,$L$1&gt;C_MAX_HIST_DT),$M$1,INDEX(_xlfn.ANCHORARRAY($C$3),T_CALC[[#This Row],[DAY]]+1,3))),NA())</f>
        <v>102</v>
      </c>
      <c r="N556" s="4" cm="1" vm="2788">
        <f t="array" aca="1" ref="N556" ca="1">IFERROR(IF(T_CALC[[#This Row],[DAY]]="","",IF(AND(T_CALC[[#This Row],[DAY]]=C_N_TRADING_DAYS,$L$1&gt;C_MAX_HIST_DT),$N$1,INDEX(_xlfn.ANCHORARRAY($C$3),T_CALC[[#This Row],[DAY]]+1,4))),NA())</f>
        <v>102.33</v>
      </c>
      <c r="O556" s="4" cm="1" vm="2789">
        <f t="array" aca="1" ref="O556" ca="1">IFERROR(IF(T_CALC[[#This Row],[DAY]]="","",IF(AND(T_CALC[[#This Row],[DAY]]=C_N_TRADING_DAYS,$L$1&gt;C_MAX_HIST_DT),$O$1,INDEX(_xlfn.ANCHORARRAY($C$3),T_CALC[[#This Row],[DAY]]+1,5))),NA())</f>
        <v>101.53</v>
      </c>
      <c r="P556" s="4" cm="1" vm="2790">
        <f t="array" aca="1" ref="P556" ca="1">IFERROR(IF(T_CALC[[#This Row],[DAY]]="","",IF(AND(T_CALC[[#This Row],[DAY]]=C_N_TRADING_DAYS,$L$1&gt;C_MAX_HIST_DT),$P$1,INDEX(_xlfn.ANCHORARRAY($C$3),T_CALC[[#This Row],[DAY]]+1,6))),NA())</f>
        <v>102.19</v>
      </c>
      <c r="Q556" s="4" cm="1" vm="2786">
        <f t="array" aca="1" ref="Q556" ca="1">IFERROR(IF(T_CALC[[#This Row],[DAY]]="","",IF(AND(T_CALC[[#This Row],[DAY]]=C_N_TRADING_DAYS,$L$1&gt;C_MAX_HIST_DT),$Q$1,INDEX(_xlfn.ANCHORARRAY($C$3),T_CALC[[#This Row],[DAY]]+1,2))),NA())</f>
        <v>23514402</v>
      </c>
      <c r="R556" s="4" vm="2790">
        <f ca="1">IFERROR(IF(I_SRC="Open",T_CALC[[#This Row],[Open]],IF(I_SRC="High",T_CALC[[#This Row],[High]],IF(I_SRC="low",T_CALC[[#This Row],[Low]],IF(I_SRC="Volume",T_CALC[[#This Row],[VOLUME]],T_CALC[[#This Row],[Close]])))),"")</f>
        <v>102.19</v>
      </c>
      <c r="S556" s="4" cm="1">
        <f t="array" aca="1" ref="S556" ca="1">IF(T_CALC[[#This Row],[DAY]]="","",IF(T_CALC[[#This Row],[DAY]]&gt;=I_MA_PER,
ROUND(SUMPRODUCT(OFFSET($Y$4,0,0,I_MA_PER),OFFSET(T_CALC[[#This Row],[Value]],-(I_MA_PER-1),0,I_MA_PER))/C_DEN,2),NA()))</f>
        <v>96.81</v>
      </c>
      <c r="T556" s="4" t="str">
        <f ca="1">IF(T_CALC[[#This Row],[DAY]]="","",IF(T_CALC[[#This Row],[DAY]]&gt;=I_MA_PER,IF(AND(T_CALC[[#This Row],[Value]]&gt;T_CALC[[#This Row],[WMA]],R555&lt;=S555),"Buy",IF(AND(T_CALC[[#This Row],[Value]]&lt;T_CALC[[#This Row],[WMA]],R555&gt;=S555),"Sell","")),NA()))</f>
        <v/>
      </c>
      <c r="U556" s="4">
        <f ca="1">IFERROR(IF(T_CALC[[#This Row],[Signal]]="Buy",T_CALC[[#This Row],[Value]],-10000),-10000)</f>
        <v>-10000</v>
      </c>
      <c r="V556" s="4">
        <f ca="1">IFERROR(IF(T_CALC[[#This Row],[Signal]]="Sell",T_CALC[[#This Row],[Value]],-10000),-10000)</f>
        <v>-10000</v>
      </c>
    </row>
    <row r="557" spans="3:22" x14ac:dyDescent="0.2">
      <c r="C557" vm="2791">
        <f ca="1"/>
        <v>43257</v>
      </c>
      <c r="D557" vm="2792">
        <f ca="1"/>
        <v>21122917</v>
      </c>
      <c r="E557" vm="2793">
        <f ca="1"/>
        <v>102.48</v>
      </c>
      <c r="F557" vm="2794">
        <f ca="1"/>
        <v>102.6</v>
      </c>
      <c r="G557" vm="2795">
        <f ca="1"/>
        <v>101.9</v>
      </c>
      <c r="H557" vm="2796">
        <f ca="1"/>
        <v>102.49</v>
      </c>
      <c r="K557" s="4">
        <f ca="1">IF(ROW(T_CALC[[#This Row],[DAY]])-ROW(T_CALC[[#Headers],[DAY]])&gt;C_N_TRADING_DAYS,"",ROW(T_CALC[[#This Row],[DAY]])-ROW(T_CALC[[#Headers],[DAY]]))</f>
        <v>554</v>
      </c>
      <c r="L557" s="2" cm="1" vm="2791">
        <f t="array" aca="1" ref="L557" ca="1">IFERROR(IF(T_CALC[[#This Row],[DAY]]="","",IF(AND(T_CALC[[#This Row],[DAY]]=C_N_TRADING_DAYS,$L$1&gt;C_MAX_HIST_DT),$L$1,INDEX(_xlfn.ANCHORARRAY($C$3),T_CALC[[#This Row],[DAY]]+1,1))),NA())</f>
        <v>43257</v>
      </c>
      <c r="M557" s="4" cm="1" vm="2793">
        <f t="array" aca="1" ref="M557" ca="1">IFERROR(IF(T_CALC[[#This Row],[DAY]]="","",IF(AND(T_CALC[[#This Row],[DAY]]=C_N_TRADING_DAYS,$L$1&gt;C_MAX_HIST_DT),$M$1,INDEX(_xlfn.ANCHORARRAY($C$3),T_CALC[[#This Row],[DAY]]+1,3))),NA())</f>
        <v>102.48</v>
      </c>
      <c r="N557" s="4" cm="1" vm="2794">
        <f t="array" aca="1" ref="N557" ca="1">IFERROR(IF(T_CALC[[#This Row],[DAY]]="","",IF(AND(T_CALC[[#This Row],[DAY]]=C_N_TRADING_DAYS,$L$1&gt;C_MAX_HIST_DT),$N$1,INDEX(_xlfn.ANCHORARRAY($C$3),T_CALC[[#This Row],[DAY]]+1,4))),NA())</f>
        <v>102.6</v>
      </c>
      <c r="O557" s="4" cm="1" vm="2795">
        <f t="array" aca="1" ref="O557" ca="1">IFERROR(IF(T_CALC[[#This Row],[DAY]]="","",IF(AND(T_CALC[[#This Row],[DAY]]=C_N_TRADING_DAYS,$L$1&gt;C_MAX_HIST_DT),$O$1,INDEX(_xlfn.ANCHORARRAY($C$3),T_CALC[[#This Row],[DAY]]+1,5))),NA())</f>
        <v>101.9</v>
      </c>
      <c r="P557" s="4" cm="1" vm="2796">
        <f t="array" aca="1" ref="P557" ca="1">IFERROR(IF(T_CALC[[#This Row],[DAY]]="","",IF(AND(T_CALC[[#This Row],[DAY]]=C_N_TRADING_DAYS,$L$1&gt;C_MAX_HIST_DT),$P$1,INDEX(_xlfn.ANCHORARRAY($C$3),T_CALC[[#This Row],[DAY]]+1,6))),NA())</f>
        <v>102.49</v>
      </c>
      <c r="Q557" s="4" cm="1" vm="2792">
        <f t="array" aca="1" ref="Q557" ca="1">IFERROR(IF(T_CALC[[#This Row],[DAY]]="","",IF(AND(T_CALC[[#This Row],[DAY]]=C_N_TRADING_DAYS,$L$1&gt;C_MAX_HIST_DT),$Q$1,INDEX(_xlfn.ANCHORARRAY($C$3),T_CALC[[#This Row],[DAY]]+1,2))),NA())</f>
        <v>21122917</v>
      </c>
      <c r="R557" s="4" vm="2796">
        <f ca="1">IFERROR(IF(I_SRC="Open",T_CALC[[#This Row],[Open]],IF(I_SRC="High",T_CALC[[#This Row],[High]],IF(I_SRC="low",T_CALC[[#This Row],[Low]],IF(I_SRC="Volume",T_CALC[[#This Row],[VOLUME]],T_CALC[[#This Row],[Close]])))),"")</f>
        <v>102.49</v>
      </c>
      <c r="S557" s="4" cm="1">
        <f t="array" aca="1" ref="S557" ca="1">IF(T_CALC[[#This Row],[DAY]]="","",IF(T_CALC[[#This Row],[DAY]]&gt;=I_MA_PER,
ROUND(SUMPRODUCT(OFFSET($Y$4,0,0,I_MA_PER),OFFSET(T_CALC[[#This Row],[Value]],-(I_MA_PER-1),0,I_MA_PER))/C_DEN,2),NA()))</f>
        <v>97.1</v>
      </c>
      <c r="T557" s="4" t="str">
        <f ca="1">IF(T_CALC[[#This Row],[DAY]]="","",IF(T_CALC[[#This Row],[DAY]]&gt;=I_MA_PER,IF(AND(T_CALC[[#This Row],[Value]]&gt;T_CALC[[#This Row],[WMA]],R556&lt;=S556),"Buy",IF(AND(T_CALC[[#This Row],[Value]]&lt;T_CALC[[#This Row],[WMA]],R556&gt;=S556),"Sell","")),NA()))</f>
        <v/>
      </c>
      <c r="U557" s="4">
        <f ca="1">IFERROR(IF(T_CALC[[#This Row],[Signal]]="Buy",T_CALC[[#This Row],[Value]],-10000),-10000)</f>
        <v>-10000</v>
      </c>
      <c r="V557" s="4">
        <f ca="1">IFERROR(IF(T_CALC[[#This Row],[Signal]]="Sell",T_CALC[[#This Row],[Value]],-10000),-10000)</f>
        <v>-10000</v>
      </c>
    </row>
    <row r="558" spans="3:22" x14ac:dyDescent="0.2">
      <c r="C558" vm="2797">
        <f ca="1"/>
        <v>43258</v>
      </c>
      <c r="D558" vm="2798">
        <f ca="1"/>
        <v>28232197</v>
      </c>
      <c r="E558" vm="2799">
        <f ca="1"/>
        <v>102.65</v>
      </c>
      <c r="F558" vm="2800">
        <f ca="1"/>
        <v>102.69</v>
      </c>
      <c r="G558" vm="2801">
        <f ca="1"/>
        <v>100.38</v>
      </c>
      <c r="H558" vm="2802">
        <f ca="1"/>
        <v>100.88</v>
      </c>
      <c r="K558" s="4">
        <f ca="1">IF(ROW(T_CALC[[#This Row],[DAY]])-ROW(T_CALC[[#Headers],[DAY]])&gt;C_N_TRADING_DAYS,"",ROW(T_CALC[[#This Row],[DAY]])-ROW(T_CALC[[#Headers],[DAY]]))</f>
        <v>555</v>
      </c>
      <c r="L558" s="2" cm="1" vm="2797">
        <f t="array" aca="1" ref="L558" ca="1">IFERROR(IF(T_CALC[[#This Row],[DAY]]="","",IF(AND(T_CALC[[#This Row],[DAY]]=C_N_TRADING_DAYS,$L$1&gt;C_MAX_HIST_DT),$L$1,INDEX(_xlfn.ANCHORARRAY($C$3),T_CALC[[#This Row],[DAY]]+1,1))),NA())</f>
        <v>43258</v>
      </c>
      <c r="M558" s="4" cm="1" vm="2799">
        <f t="array" aca="1" ref="M558" ca="1">IFERROR(IF(T_CALC[[#This Row],[DAY]]="","",IF(AND(T_CALC[[#This Row],[DAY]]=C_N_TRADING_DAYS,$L$1&gt;C_MAX_HIST_DT),$M$1,INDEX(_xlfn.ANCHORARRAY($C$3),T_CALC[[#This Row],[DAY]]+1,3))),NA())</f>
        <v>102.65</v>
      </c>
      <c r="N558" s="4" cm="1" vm="2800">
        <f t="array" aca="1" ref="N558" ca="1">IFERROR(IF(T_CALC[[#This Row],[DAY]]="","",IF(AND(T_CALC[[#This Row],[DAY]]=C_N_TRADING_DAYS,$L$1&gt;C_MAX_HIST_DT),$N$1,INDEX(_xlfn.ANCHORARRAY($C$3),T_CALC[[#This Row],[DAY]]+1,4))),NA())</f>
        <v>102.69</v>
      </c>
      <c r="O558" s="4" cm="1" vm="2801">
        <f t="array" aca="1" ref="O558" ca="1">IFERROR(IF(T_CALC[[#This Row],[DAY]]="","",IF(AND(T_CALC[[#This Row],[DAY]]=C_N_TRADING_DAYS,$L$1&gt;C_MAX_HIST_DT),$O$1,INDEX(_xlfn.ANCHORARRAY($C$3),T_CALC[[#This Row],[DAY]]+1,5))),NA())</f>
        <v>100.38</v>
      </c>
      <c r="P558" s="4" cm="1" vm="2802">
        <f t="array" aca="1" ref="P558" ca="1">IFERROR(IF(T_CALC[[#This Row],[DAY]]="","",IF(AND(T_CALC[[#This Row],[DAY]]=C_N_TRADING_DAYS,$L$1&gt;C_MAX_HIST_DT),$P$1,INDEX(_xlfn.ANCHORARRAY($C$3),T_CALC[[#This Row],[DAY]]+1,6))),NA())</f>
        <v>100.88</v>
      </c>
      <c r="Q558" s="4" cm="1" vm="2798">
        <f t="array" aca="1" ref="Q558" ca="1">IFERROR(IF(T_CALC[[#This Row],[DAY]]="","",IF(AND(T_CALC[[#This Row],[DAY]]=C_N_TRADING_DAYS,$L$1&gt;C_MAX_HIST_DT),$Q$1,INDEX(_xlfn.ANCHORARRAY($C$3),T_CALC[[#This Row],[DAY]]+1,2))),NA())</f>
        <v>28232197</v>
      </c>
      <c r="R558" s="4" vm="2802">
        <f ca="1">IFERROR(IF(I_SRC="Open",T_CALC[[#This Row],[Open]],IF(I_SRC="High",T_CALC[[#This Row],[High]],IF(I_SRC="low",T_CALC[[#This Row],[Low]],IF(I_SRC="Volume",T_CALC[[#This Row],[VOLUME]],T_CALC[[#This Row],[Close]])))),"")</f>
        <v>100.88</v>
      </c>
      <c r="S558" s="4" cm="1">
        <f t="array" aca="1" ref="S558" ca="1">IF(T_CALC[[#This Row],[DAY]]="","",IF(T_CALC[[#This Row],[DAY]]&gt;=I_MA_PER,
ROUND(SUMPRODUCT(OFFSET($Y$4,0,0,I_MA_PER),OFFSET(T_CALC[[#This Row],[Value]],-(I_MA_PER-1),0,I_MA_PER))/C_DEN,2),NA()))</f>
        <v>97.32</v>
      </c>
      <c r="T558" s="4" t="str">
        <f ca="1">IF(T_CALC[[#This Row],[DAY]]="","",IF(T_CALC[[#This Row],[DAY]]&gt;=I_MA_PER,IF(AND(T_CALC[[#This Row],[Value]]&gt;T_CALC[[#This Row],[WMA]],R557&lt;=S557),"Buy",IF(AND(T_CALC[[#This Row],[Value]]&lt;T_CALC[[#This Row],[WMA]],R557&gt;=S557),"Sell","")),NA()))</f>
        <v/>
      </c>
      <c r="U558" s="4">
        <f ca="1">IFERROR(IF(T_CALC[[#This Row],[Signal]]="Buy",T_CALC[[#This Row],[Value]],-10000),-10000)</f>
        <v>-10000</v>
      </c>
      <c r="V558" s="4">
        <f ca="1">IFERROR(IF(T_CALC[[#This Row],[Signal]]="Sell",T_CALC[[#This Row],[Value]],-10000),-10000)</f>
        <v>-10000</v>
      </c>
    </row>
    <row r="559" spans="3:22" x14ac:dyDescent="0.2">
      <c r="C559" vm="2803">
        <f ca="1"/>
        <v>43259</v>
      </c>
      <c r="D559" vm="2804">
        <f ca="1"/>
        <v>22165128</v>
      </c>
      <c r="E559" vm="2805">
        <f ca="1"/>
        <v>101.0924</v>
      </c>
      <c r="F559" vm="2806">
        <f ca="1"/>
        <v>101.95</v>
      </c>
      <c r="G559" vm="2807">
        <f ca="1"/>
        <v>100.54</v>
      </c>
      <c r="H559" vm="2808">
        <f ca="1"/>
        <v>101.63</v>
      </c>
      <c r="K559" s="4">
        <f ca="1">IF(ROW(T_CALC[[#This Row],[DAY]])-ROW(T_CALC[[#Headers],[DAY]])&gt;C_N_TRADING_DAYS,"",ROW(T_CALC[[#This Row],[DAY]])-ROW(T_CALC[[#Headers],[DAY]]))</f>
        <v>556</v>
      </c>
      <c r="L559" s="2" cm="1" vm="2803">
        <f t="array" aca="1" ref="L559" ca="1">IFERROR(IF(T_CALC[[#This Row],[DAY]]="","",IF(AND(T_CALC[[#This Row],[DAY]]=C_N_TRADING_DAYS,$L$1&gt;C_MAX_HIST_DT),$L$1,INDEX(_xlfn.ANCHORARRAY($C$3),T_CALC[[#This Row],[DAY]]+1,1))),NA())</f>
        <v>43259</v>
      </c>
      <c r="M559" s="4" cm="1" vm="2805">
        <f t="array" aca="1" ref="M559" ca="1">IFERROR(IF(T_CALC[[#This Row],[DAY]]="","",IF(AND(T_CALC[[#This Row],[DAY]]=C_N_TRADING_DAYS,$L$1&gt;C_MAX_HIST_DT),$M$1,INDEX(_xlfn.ANCHORARRAY($C$3),T_CALC[[#This Row],[DAY]]+1,3))),NA())</f>
        <v>101.0924</v>
      </c>
      <c r="N559" s="4" cm="1" vm="2806">
        <f t="array" aca="1" ref="N559" ca="1">IFERROR(IF(T_CALC[[#This Row],[DAY]]="","",IF(AND(T_CALC[[#This Row],[DAY]]=C_N_TRADING_DAYS,$L$1&gt;C_MAX_HIST_DT),$N$1,INDEX(_xlfn.ANCHORARRAY($C$3),T_CALC[[#This Row],[DAY]]+1,4))),NA())</f>
        <v>101.95</v>
      </c>
      <c r="O559" s="4" cm="1" vm="2807">
        <f t="array" aca="1" ref="O559" ca="1">IFERROR(IF(T_CALC[[#This Row],[DAY]]="","",IF(AND(T_CALC[[#This Row],[DAY]]=C_N_TRADING_DAYS,$L$1&gt;C_MAX_HIST_DT),$O$1,INDEX(_xlfn.ANCHORARRAY($C$3),T_CALC[[#This Row],[DAY]]+1,5))),NA())</f>
        <v>100.54</v>
      </c>
      <c r="P559" s="4" cm="1" vm="2808">
        <f t="array" aca="1" ref="P559" ca="1">IFERROR(IF(T_CALC[[#This Row],[DAY]]="","",IF(AND(T_CALC[[#This Row],[DAY]]=C_N_TRADING_DAYS,$L$1&gt;C_MAX_HIST_DT),$P$1,INDEX(_xlfn.ANCHORARRAY($C$3),T_CALC[[#This Row],[DAY]]+1,6))),NA())</f>
        <v>101.63</v>
      </c>
      <c r="Q559" s="4" cm="1" vm="2804">
        <f t="array" aca="1" ref="Q559" ca="1">IFERROR(IF(T_CALC[[#This Row],[DAY]]="","",IF(AND(T_CALC[[#This Row],[DAY]]=C_N_TRADING_DAYS,$L$1&gt;C_MAX_HIST_DT),$Q$1,INDEX(_xlfn.ANCHORARRAY($C$3),T_CALC[[#This Row],[DAY]]+1,2))),NA())</f>
        <v>22165128</v>
      </c>
      <c r="R559" s="4" vm="2808">
        <f ca="1">IFERROR(IF(I_SRC="Open",T_CALC[[#This Row],[Open]],IF(I_SRC="High",T_CALC[[#This Row],[High]],IF(I_SRC="low",T_CALC[[#This Row],[Low]],IF(I_SRC="Volume",T_CALC[[#This Row],[VOLUME]],T_CALC[[#This Row],[Close]])))),"")</f>
        <v>101.63</v>
      </c>
      <c r="S559" s="4" cm="1">
        <f t="array" aca="1" ref="S559" ca="1">IF(T_CALC[[#This Row],[DAY]]="","",IF(T_CALC[[#This Row],[DAY]]&gt;=I_MA_PER,
ROUND(SUMPRODUCT(OFFSET($Y$4,0,0,I_MA_PER),OFFSET(T_CALC[[#This Row],[Value]],-(I_MA_PER-1),0,I_MA_PER))/C_DEN,2),NA()))</f>
        <v>97.55</v>
      </c>
      <c r="T559" s="4" t="str">
        <f ca="1">IF(T_CALC[[#This Row],[DAY]]="","",IF(T_CALC[[#This Row],[DAY]]&gt;=I_MA_PER,IF(AND(T_CALC[[#This Row],[Value]]&gt;T_CALC[[#This Row],[WMA]],R558&lt;=S558),"Buy",IF(AND(T_CALC[[#This Row],[Value]]&lt;T_CALC[[#This Row],[WMA]],R558&gt;=S558),"Sell","")),NA()))</f>
        <v/>
      </c>
      <c r="U559" s="4">
        <f ca="1">IFERROR(IF(T_CALC[[#This Row],[Signal]]="Buy",T_CALC[[#This Row],[Value]],-10000),-10000)</f>
        <v>-10000</v>
      </c>
      <c r="V559" s="4">
        <f ca="1">IFERROR(IF(T_CALC[[#This Row],[Signal]]="Sell",T_CALC[[#This Row],[Value]],-10000),-10000)</f>
        <v>-10000</v>
      </c>
    </row>
    <row r="560" spans="3:22" x14ac:dyDescent="0.2">
      <c r="C560" vm="2809">
        <f ca="1"/>
        <v>43262</v>
      </c>
      <c r="D560" vm="2810">
        <f ca="1"/>
        <v>23490894</v>
      </c>
      <c r="E560" vm="2811">
        <f ca="1"/>
        <v>101.37</v>
      </c>
      <c r="F560" vm="2812">
        <f ca="1"/>
        <v>101.59</v>
      </c>
      <c r="G560" vm="2813">
        <f ca="1"/>
        <v>100.67</v>
      </c>
      <c r="H560" vm="2814">
        <f ca="1"/>
        <v>101.05</v>
      </c>
      <c r="K560" s="4">
        <f ca="1">IF(ROW(T_CALC[[#This Row],[DAY]])-ROW(T_CALC[[#Headers],[DAY]])&gt;C_N_TRADING_DAYS,"",ROW(T_CALC[[#This Row],[DAY]])-ROW(T_CALC[[#Headers],[DAY]]))</f>
        <v>557</v>
      </c>
      <c r="L560" s="2" cm="1" vm="2809">
        <f t="array" aca="1" ref="L560" ca="1">IFERROR(IF(T_CALC[[#This Row],[DAY]]="","",IF(AND(T_CALC[[#This Row],[DAY]]=C_N_TRADING_DAYS,$L$1&gt;C_MAX_HIST_DT),$L$1,INDEX(_xlfn.ANCHORARRAY($C$3),T_CALC[[#This Row],[DAY]]+1,1))),NA())</f>
        <v>43262</v>
      </c>
      <c r="M560" s="4" cm="1" vm="2811">
        <f t="array" aca="1" ref="M560" ca="1">IFERROR(IF(T_CALC[[#This Row],[DAY]]="","",IF(AND(T_CALC[[#This Row],[DAY]]=C_N_TRADING_DAYS,$L$1&gt;C_MAX_HIST_DT),$M$1,INDEX(_xlfn.ANCHORARRAY($C$3),T_CALC[[#This Row],[DAY]]+1,3))),NA())</f>
        <v>101.37</v>
      </c>
      <c r="N560" s="4" cm="1" vm="2812">
        <f t="array" aca="1" ref="N560" ca="1">IFERROR(IF(T_CALC[[#This Row],[DAY]]="","",IF(AND(T_CALC[[#This Row],[DAY]]=C_N_TRADING_DAYS,$L$1&gt;C_MAX_HIST_DT),$N$1,INDEX(_xlfn.ANCHORARRAY($C$3),T_CALC[[#This Row],[DAY]]+1,4))),NA())</f>
        <v>101.59</v>
      </c>
      <c r="O560" s="4" cm="1" vm="2813">
        <f t="array" aca="1" ref="O560" ca="1">IFERROR(IF(T_CALC[[#This Row],[DAY]]="","",IF(AND(T_CALC[[#This Row],[DAY]]=C_N_TRADING_DAYS,$L$1&gt;C_MAX_HIST_DT),$O$1,INDEX(_xlfn.ANCHORARRAY($C$3),T_CALC[[#This Row],[DAY]]+1,5))),NA())</f>
        <v>100.67</v>
      </c>
      <c r="P560" s="4" cm="1" vm="2814">
        <f t="array" aca="1" ref="P560" ca="1">IFERROR(IF(T_CALC[[#This Row],[DAY]]="","",IF(AND(T_CALC[[#This Row],[DAY]]=C_N_TRADING_DAYS,$L$1&gt;C_MAX_HIST_DT),$P$1,INDEX(_xlfn.ANCHORARRAY($C$3),T_CALC[[#This Row],[DAY]]+1,6))),NA())</f>
        <v>101.05</v>
      </c>
      <c r="Q560" s="4" cm="1" vm="2810">
        <f t="array" aca="1" ref="Q560" ca="1">IFERROR(IF(T_CALC[[#This Row],[DAY]]="","",IF(AND(T_CALC[[#This Row],[DAY]]=C_N_TRADING_DAYS,$L$1&gt;C_MAX_HIST_DT),$Q$1,INDEX(_xlfn.ANCHORARRAY($C$3),T_CALC[[#This Row],[DAY]]+1,2))),NA())</f>
        <v>23490894</v>
      </c>
      <c r="R560" s="4" vm="2814">
        <f ca="1">IFERROR(IF(I_SRC="Open",T_CALC[[#This Row],[Open]],IF(I_SRC="High",T_CALC[[#This Row],[High]],IF(I_SRC="low",T_CALC[[#This Row],[Low]],IF(I_SRC="Volume",T_CALC[[#This Row],[VOLUME]],T_CALC[[#This Row],[Close]])))),"")</f>
        <v>101.05</v>
      </c>
      <c r="S560" s="4" cm="1">
        <f t="array" aca="1" ref="S560" ca="1">IF(T_CALC[[#This Row],[DAY]]="","",IF(T_CALC[[#This Row],[DAY]]&gt;=I_MA_PER,
ROUND(SUMPRODUCT(OFFSET($Y$4,0,0,I_MA_PER),OFFSET(T_CALC[[#This Row],[Value]],-(I_MA_PER-1),0,I_MA_PER))/C_DEN,2),NA()))</f>
        <v>97.76</v>
      </c>
      <c r="T560" s="4" t="str">
        <f ca="1">IF(T_CALC[[#This Row],[DAY]]="","",IF(T_CALC[[#This Row],[DAY]]&gt;=I_MA_PER,IF(AND(T_CALC[[#This Row],[Value]]&gt;T_CALC[[#This Row],[WMA]],R559&lt;=S559),"Buy",IF(AND(T_CALC[[#This Row],[Value]]&lt;T_CALC[[#This Row],[WMA]],R559&gt;=S559),"Sell","")),NA()))</f>
        <v/>
      </c>
      <c r="U560" s="4">
        <f ca="1">IFERROR(IF(T_CALC[[#This Row],[Signal]]="Buy",T_CALC[[#This Row],[Value]],-10000),-10000)</f>
        <v>-10000</v>
      </c>
      <c r="V560" s="4">
        <f ca="1">IFERROR(IF(T_CALC[[#This Row],[Signal]]="Sell",T_CALC[[#This Row],[Value]],-10000),-10000)</f>
        <v>-10000</v>
      </c>
    </row>
    <row r="561" spans="3:22" x14ac:dyDescent="0.2">
      <c r="C561" vm="2815">
        <f ca="1"/>
        <v>43263</v>
      </c>
      <c r="D561" vm="2816">
        <f ca="1"/>
        <v>18325228</v>
      </c>
      <c r="E561" vm="2817">
        <f ca="1"/>
        <v>101.1</v>
      </c>
      <c r="F561" vm="2818">
        <f ca="1"/>
        <v>101.44929999999999</v>
      </c>
      <c r="G561" vm="2819">
        <f ca="1"/>
        <v>100.75</v>
      </c>
      <c r="H561" vm="2820">
        <f ca="1"/>
        <v>101.31</v>
      </c>
      <c r="K561" s="4">
        <f ca="1">IF(ROW(T_CALC[[#This Row],[DAY]])-ROW(T_CALC[[#Headers],[DAY]])&gt;C_N_TRADING_DAYS,"",ROW(T_CALC[[#This Row],[DAY]])-ROW(T_CALC[[#Headers],[DAY]]))</f>
        <v>558</v>
      </c>
      <c r="L561" s="2" cm="1" vm="2815">
        <f t="array" aca="1" ref="L561" ca="1">IFERROR(IF(T_CALC[[#This Row],[DAY]]="","",IF(AND(T_CALC[[#This Row],[DAY]]=C_N_TRADING_DAYS,$L$1&gt;C_MAX_HIST_DT),$L$1,INDEX(_xlfn.ANCHORARRAY($C$3),T_CALC[[#This Row],[DAY]]+1,1))),NA())</f>
        <v>43263</v>
      </c>
      <c r="M561" s="4" cm="1" vm="2817">
        <f t="array" aca="1" ref="M561" ca="1">IFERROR(IF(T_CALC[[#This Row],[DAY]]="","",IF(AND(T_CALC[[#This Row],[DAY]]=C_N_TRADING_DAYS,$L$1&gt;C_MAX_HIST_DT),$M$1,INDEX(_xlfn.ANCHORARRAY($C$3),T_CALC[[#This Row],[DAY]]+1,3))),NA())</f>
        <v>101.1</v>
      </c>
      <c r="N561" s="4" cm="1" vm="2818">
        <f t="array" aca="1" ref="N561" ca="1">IFERROR(IF(T_CALC[[#This Row],[DAY]]="","",IF(AND(T_CALC[[#This Row],[DAY]]=C_N_TRADING_DAYS,$L$1&gt;C_MAX_HIST_DT),$N$1,INDEX(_xlfn.ANCHORARRAY($C$3),T_CALC[[#This Row],[DAY]]+1,4))),NA())</f>
        <v>101.44929999999999</v>
      </c>
      <c r="O561" s="4" cm="1" vm="2819">
        <f t="array" aca="1" ref="O561" ca="1">IFERROR(IF(T_CALC[[#This Row],[DAY]]="","",IF(AND(T_CALC[[#This Row],[DAY]]=C_N_TRADING_DAYS,$L$1&gt;C_MAX_HIST_DT),$O$1,INDEX(_xlfn.ANCHORARRAY($C$3),T_CALC[[#This Row],[DAY]]+1,5))),NA())</f>
        <v>100.75</v>
      </c>
      <c r="P561" s="4" cm="1" vm="2820">
        <f t="array" aca="1" ref="P561" ca="1">IFERROR(IF(T_CALC[[#This Row],[DAY]]="","",IF(AND(T_CALC[[#This Row],[DAY]]=C_N_TRADING_DAYS,$L$1&gt;C_MAX_HIST_DT),$P$1,INDEX(_xlfn.ANCHORARRAY($C$3),T_CALC[[#This Row],[DAY]]+1,6))),NA())</f>
        <v>101.31</v>
      </c>
      <c r="Q561" s="4" cm="1" vm="2816">
        <f t="array" aca="1" ref="Q561" ca="1">IFERROR(IF(T_CALC[[#This Row],[DAY]]="","",IF(AND(T_CALC[[#This Row],[DAY]]=C_N_TRADING_DAYS,$L$1&gt;C_MAX_HIST_DT),$Q$1,INDEX(_xlfn.ANCHORARRAY($C$3),T_CALC[[#This Row],[DAY]]+1,2))),NA())</f>
        <v>18325228</v>
      </c>
      <c r="R561" s="4" vm="2820">
        <f ca="1">IFERROR(IF(I_SRC="Open",T_CALC[[#This Row],[Open]],IF(I_SRC="High",T_CALC[[#This Row],[High]],IF(I_SRC="low",T_CALC[[#This Row],[Low]],IF(I_SRC="Volume",T_CALC[[#This Row],[VOLUME]],T_CALC[[#This Row],[Close]])))),"")</f>
        <v>101.31</v>
      </c>
      <c r="S561" s="4" cm="1">
        <f t="array" aca="1" ref="S561" ca="1">IF(T_CALC[[#This Row],[DAY]]="","",IF(T_CALC[[#This Row],[DAY]]&gt;=I_MA_PER,
ROUND(SUMPRODUCT(OFFSET($Y$4,0,0,I_MA_PER),OFFSET(T_CALC[[#This Row],[Value]],-(I_MA_PER-1),0,I_MA_PER))/C_DEN,2),NA()))</f>
        <v>97.96</v>
      </c>
      <c r="T561" s="4" t="str">
        <f ca="1">IF(T_CALC[[#This Row],[DAY]]="","",IF(T_CALC[[#This Row],[DAY]]&gt;=I_MA_PER,IF(AND(T_CALC[[#This Row],[Value]]&gt;T_CALC[[#This Row],[WMA]],R560&lt;=S560),"Buy",IF(AND(T_CALC[[#This Row],[Value]]&lt;T_CALC[[#This Row],[WMA]],R560&gt;=S560),"Sell","")),NA()))</f>
        <v/>
      </c>
      <c r="U561" s="4">
        <f ca="1">IFERROR(IF(T_CALC[[#This Row],[Signal]]="Buy",T_CALC[[#This Row],[Value]],-10000),-10000)</f>
        <v>-10000</v>
      </c>
      <c r="V561" s="4">
        <f ca="1">IFERROR(IF(T_CALC[[#This Row],[Signal]]="Sell",T_CALC[[#This Row],[Value]],-10000),-10000)</f>
        <v>-10000</v>
      </c>
    </row>
    <row r="562" spans="3:22" x14ac:dyDescent="0.2">
      <c r="C562" vm="2821">
        <f ca="1"/>
        <v>43264</v>
      </c>
      <c r="D562" vm="2822">
        <f ca="1"/>
        <v>29492875</v>
      </c>
      <c r="E562" vm="2823">
        <f ca="1"/>
        <v>101.72</v>
      </c>
      <c r="F562" vm="2824">
        <f ca="1"/>
        <v>102.01</v>
      </c>
      <c r="G562" vm="2825">
        <f ca="1"/>
        <v>100.56</v>
      </c>
      <c r="H562" vm="2826">
        <f ca="1"/>
        <v>100.85</v>
      </c>
      <c r="K562" s="4">
        <f ca="1">IF(ROW(T_CALC[[#This Row],[DAY]])-ROW(T_CALC[[#Headers],[DAY]])&gt;C_N_TRADING_DAYS,"",ROW(T_CALC[[#This Row],[DAY]])-ROW(T_CALC[[#Headers],[DAY]]))</f>
        <v>559</v>
      </c>
      <c r="L562" s="2" cm="1" vm="2821">
        <f t="array" aca="1" ref="L562" ca="1">IFERROR(IF(T_CALC[[#This Row],[DAY]]="","",IF(AND(T_CALC[[#This Row],[DAY]]=C_N_TRADING_DAYS,$L$1&gt;C_MAX_HIST_DT),$L$1,INDEX(_xlfn.ANCHORARRAY($C$3),T_CALC[[#This Row],[DAY]]+1,1))),NA())</f>
        <v>43264</v>
      </c>
      <c r="M562" s="4" cm="1" vm="2823">
        <f t="array" aca="1" ref="M562" ca="1">IFERROR(IF(T_CALC[[#This Row],[DAY]]="","",IF(AND(T_CALC[[#This Row],[DAY]]=C_N_TRADING_DAYS,$L$1&gt;C_MAX_HIST_DT),$M$1,INDEX(_xlfn.ANCHORARRAY($C$3),T_CALC[[#This Row],[DAY]]+1,3))),NA())</f>
        <v>101.72</v>
      </c>
      <c r="N562" s="4" cm="1" vm="2824">
        <f t="array" aca="1" ref="N562" ca="1">IFERROR(IF(T_CALC[[#This Row],[DAY]]="","",IF(AND(T_CALC[[#This Row],[DAY]]=C_N_TRADING_DAYS,$L$1&gt;C_MAX_HIST_DT),$N$1,INDEX(_xlfn.ANCHORARRAY($C$3),T_CALC[[#This Row],[DAY]]+1,4))),NA())</f>
        <v>102.01</v>
      </c>
      <c r="O562" s="4" cm="1" vm="2825">
        <f t="array" aca="1" ref="O562" ca="1">IFERROR(IF(T_CALC[[#This Row],[DAY]]="","",IF(AND(T_CALC[[#This Row],[DAY]]=C_N_TRADING_DAYS,$L$1&gt;C_MAX_HIST_DT),$O$1,INDEX(_xlfn.ANCHORARRAY($C$3),T_CALC[[#This Row],[DAY]]+1,5))),NA())</f>
        <v>100.56</v>
      </c>
      <c r="P562" s="4" cm="1" vm="2826">
        <f t="array" aca="1" ref="P562" ca="1">IFERROR(IF(T_CALC[[#This Row],[DAY]]="","",IF(AND(T_CALC[[#This Row],[DAY]]=C_N_TRADING_DAYS,$L$1&gt;C_MAX_HIST_DT),$P$1,INDEX(_xlfn.ANCHORARRAY($C$3),T_CALC[[#This Row],[DAY]]+1,6))),NA())</f>
        <v>100.85</v>
      </c>
      <c r="Q562" s="4" cm="1" vm="2822">
        <f t="array" aca="1" ref="Q562" ca="1">IFERROR(IF(T_CALC[[#This Row],[DAY]]="","",IF(AND(T_CALC[[#This Row],[DAY]]=C_N_TRADING_DAYS,$L$1&gt;C_MAX_HIST_DT),$Q$1,INDEX(_xlfn.ANCHORARRAY($C$3),T_CALC[[#This Row],[DAY]]+1,2))),NA())</f>
        <v>29492875</v>
      </c>
      <c r="R562" s="4" vm="2826">
        <f ca="1">IFERROR(IF(I_SRC="Open",T_CALC[[#This Row],[Open]],IF(I_SRC="High",T_CALC[[#This Row],[High]],IF(I_SRC="low",T_CALC[[#This Row],[Low]],IF(I_SRC="Volume",T_CALC[[#This Row],[VOLUME]],T_CALC[[#This Row],[Close]])))),"")</f>
        <v>100.85</v>
      </c>
      <c r="S562" s="4" cm="1">
        <f t="array" aca="1" ref="S562" ca="1">IF(T_CALC[[#This Row],[DAY]]="","",IF(T_CALC[[#This Row],[DAY]]&gt;=I_MA_PER,
ROUND(SUMPRODUCT(OFFSET($Y$4,0,0,I_MA_PER),OFFSET(T_CALC[[#This Row],[Value]],-(I_MA_PER-1),0,I_MA_PER))/C_DEN,2),NA()))</f>
        <v>98.14</v>
      </c>
      <c r="T562" s="4" t="str">
        <f ca="1">IF(T_CALC[[#This Row],[DAY]]="","",IF(T_CALC[[#This Row],[DAY]]&gt;=I_MA_PER,IF(AND(T_CALC[[#This Row],[Value]]&gt;T_CALC[[#This Row],[WMA]],R561&lt;=S561),"Buy",IF(AND(T_CALC[[#This Row],[Value]]&lt;T_CALC[[#This Row],[WMA]],R561&gt;=S561),"Sell","")),NA()))</f>
        <v/>
      </c>
      <c r="U562" s="4">
        <f ca="1">IFERROR(IF(T_CALC[[#This Row],[Signal]]="Buy",T_CALC[[#This Row],[Value]],-10000),-10000)</f>
        <v>-10000</v>
      </c>
      <c r="V562" s="4">
        <f ca="1">IFERROR(IF(T_CALC[[#This Row],[Signal]]="Sell",T_CALC[[#This Row],[Value]],-10000),-10000)</f>
        <v>-10000</v>
      </c>
    </row>
    <row r="563" spans="3:22" x14ac:dyDescent="0.2">
      <c r="C563" vm="2827">
        <f ca="1"/>
        <v>43265</v>
      </c>
      <c r="D563" vm="2828">
        <f ca="1"/>
        <v>25691811</v>
      </c>
      <c r="E563" vm="2829">
        <f ca="1"/>
        <v>101.65</v>
      </c>
      <c r="F563" vm="2830">
        <f ca="1"/>
        <v>102.03</v>
      </c>
      <c r="G563" vm="2831">
        <f ca="1"/>
        <v>101</v>
      </c>
      <c r="H563" vm="2832">
        <f ca="1"/>
        <v>101.42</v>
      </c>
      <c r="K563" s="4">
        <f ca="1">IF(ROW(T_CALC[[#This Row],[DAY]])-ROW(T_CALC[[#Headers],[DAY]])&gt;C_N_TRADING_DAYS,"",ROW(T_CALC[[#This Row],[DAY]])-ROW(T_CALC[[#Headers],[DAY]]))</f>
        <v>560</v>
      </c>
      <c r="L563" s="2" cm="1" vm="2827">
        <f t="array" aca="1" ref="L563" ca="1">IFERROR(IF(T_CALC[[#This Row],[DAY]]="","",IF(AND(T_CALC[[#This Row],[DAY]]=C_N_TRADING_DAYS,$L$1&gt;C_MAX_HIST_DT),$L$1,INDEX(_xlfn.ANCHORARRAY($C$3),T_CALC[[#This Row],[DAY]]+1,1))),NA())</f>
        <v>43265</v>
      </c>
      <c r="M563" s="4" cm="1" vm="2829">
        <f t="array" aca="1" ref="M563" ca="1">IFERROR(IF(T_CALC[[#This Row],[DAY]]="","",IF(AND(T_CALC[[#This Row],[DAY]]=C_N_TRADING_DAYS,$L$1&gt;C_MAX_HIST_DT),$M$1,INDEX(_xlfn.ANCHORARRAY($C$3),T_CALC[[#This Row],[DAY]]+1,3))),NA())</f>
        <v>101.65</v>
      </c>
      <c r="N563" s="4" cm="1" vm="2830">
        <f t="array" aca="1" ref="N563" ca="1">IFERROR(IF(T_CALC[[#This Row],[DAY]]="","",IF(AND(T_CALC[[#This Row],[DAY]]=C_N_TRADING_DAYS,$L$1&gt;C_MAX_HIST_DT),$N$1,INDEX(_xlfn.ANCHORARRAY($C$3),T_CALC[[#This Row],[DAY]]+1,4))),NA())</f>
        <v>102.03</v>
      </c>
      <c r="O563" s="4" cm="1" vm="2831">
        <f t="array" aca="1" ref="O563" ca="1">IFERROR(IF(T_CALC[[#This Row],[DAY]]="","",IF(AND(T_CALC[[#This Row],[DAY]]=C_N_TRADING_DAYS,$L$1&gt;C_MAX_HIST_DT),$O$1,INDEX(_xlfn.ANCHORARRAY($C$3),T_CALC[[#This Row],[DAY]]+1,5))),NA())</f>
        <v>101</v>
      </c>
      <c r="P563" s="4" cm="1" vm="2832">
        <f t="array" aca="1" ref="P563" ca="1">IFERROR(IF(T_CALC[[#This Row],[DAY]]="","",IF(AND(T_CALC[[#This Row],[DAY]]=C_N_TRADING_DAYS,$L$1&gt;C_MAX_HIST_DT),$P$1,INDEX(_xlfn.ANCHORARRAY($C$3),T_CALC[[#This Row],[DAY]]+1,6))),NA())</f>
        <v>101.42</v>
      </c>
      <c r="Q563" s="4" cm="1" vm="2828">
        <f t="array" aca="1" ref="Q563" ca="1">IFERROR(IF(T_CALC[[#This Row],[DAY]]="","",IF(AND(T_CALC[[#This Row],[DAY]]=C_N_TRADING_DAYS,$L$1&gt;C_MAX_HIST_DT),$Q$1,INDEX(_xlfn.ANCHORARRAY($C$3),T_CALC[[#This Row],[DAY]]+1,2))),NA())</f>
        <v>25691811</v>
      </c>
      <c r="R563" s="4" vm="2832">
        <f ca="1">IFERROR(IF(I_SRC="Open",T_CALC[[#This Row],[Open]],IF(I_SRC="High",T_CALC[[#This Row],[High]],IF(I_SRC="low",T_CALC[[#This Row],[Low]],IF(I_SRC="Volume",T_CALC[[#This Row],[VOLUME]],T_CALC[[#This Row],[Close]])))),"")</f>
        <v>101.42</v>
      </c>
      <c r="S563" s="4" cm="1">
        <f t="array" aca="1" ref="S563" ca="1">IF(T_CALC[[#This Row],[DAY]]="","",IF(T_CALC[[#This Row],[DAY]]&gt;=I_MA_PER,
ROUND(SUMPRODUCT(OFFSET($Y$4,0,0,I_MA_PER),OFFSET(T_CALC[[#This Row],[Value]],-(I_MA_PER-1),0,I_MA_PER))/C_DEN,2),NA()))</f>
        <v>98.34</v>
      </c>
      <c r="T563" s="4" t="str">
        <f ca="1">IF(T_CALC[[#This Row],[DAY]]="","",IF(T_CALC[[#This Row],[DAY]]&gt;=I_MA_PER,IF(AND(T_CALC[[#This Row],[Value]]&gt;T_CALC[[#This Row],[WMA]],R562&lt;=S562),"Buy",IF(AND(T_CALC[[#This Row],[Value]]&lt;T_CALC[[#This Row],[WMA]],R562&gt;=S562),"Sell","")),NA()))</f>
        <v/>
      </c>
      <c r="U563" s="4">
        <f ca="1">IFERROR(IF(T_CALC[[#This Row],[Signal]]="Buy",T_CALC[[#This Row],[Value]],-10000),-10000)</f>
        <v>-10000</v>
      </c>
      <c r="V563" s="4">
        <f ca="1">IFERROR(IF(T_CALC[[#This Row],[Signal]]="Sell",T_CALC[[#This Row],[Value]],-10000),-10000)</f>
        <v>-10000</v>
      </c>
    </row>
    <row r="564" spans="3:22" x14ac:dyDescent="0.2">
      <c r="C564" vm="2833">
        <f ca="1"/>
        <v>43266</v>
      </c>
      <c r="D564" vm="2834">
        <f ca="1"/>
        <v>65738585</v>
      </c>
      <c r="E564" vm="2835">
        <f ca="1"/>
        <v>101.51</v>
      </c>
      <c r="F564" vm="2789">
        <f ca="1"/>
        <v>101.53</v>
      </c>
      <c r="G564" vm="2836">
        <f ca="1"/>
        <v>100.07</v>
      </c>
      <c r="H564" vm="2837">
        <f ca="1"/>
        <v>100.13</v>
      </c>
      <c r="K564" s="4">
        <f ca="1">IF(ROW(T_CALC[[#This Row],[DAY]])-ROW(T_CALC[[#Headers],[DAY]])&gt;C_N_TRADING_DAYS,"",ROW(T_CALC[[#This Row],[DAY]])-ROW(T_CALC[[#Headers],[DAY]]))</f>
        <v>561</v>
      </c>
      <c r="L564" s="2" cm="1" vm="2833">
        <f t="array" aca="1" ref="L564" ca="1">IFERROR(IF(T_CALC[[#This Row],[DAY]]="","",IF(AND(T_CALC[[#This Row],[DAY]]=C_N_TRADING_DAYS,$L$1&gt;C_MAX_HIST_DT),$L$1,INDEX(_xlfn.ANCHORARRAY($C$3),T_CALC[[#This Row],[DAY]]+1,1))),NA())</f>
        <v>43266</v>
      </c>
      <c r="M564" s="4" cm="1" vm="2835">
        <f t="array" aca="1" ref="M564" ca="1">IFERROR(IF(T_CALC[[#This Row],[DAY]]="","",IF(AND(T_CALC[[#This Row],[DAY]]=C_N_TRADING_DAYS,$L$1&gt;C_MAX_HIST_DT),$M$1,INDEX(_xlfn.ANCHORARRAY($C$3),T_CALC[[#This Row],[DAY]]+1,3))),NA())</f>
        <v>101.51</v>
      </c>
      <c r="N564" s="4" cm="1" vm="2789">
        <f t="array" aca="1" ref="N564" ca="1">IFERROR(IF(T_CALC[[#This Row],[DAY]]="","",IF(AND(T_CALC[[#This Row],[DAY]]=C_N_TRADING_DAYS,$L$1&gt;C_MAX_HIST_DT),$N$1,INDEX(_xlfn.ANCHORARRAY($C$3),T_CALC[[#This Row],[DAY]]+1,4))),NA())</f>
        <v>101.53</v>
      </c>
      <c r="O564" s="4" cm="1" vm="2836">
        <f t="array" aca="1" ref="O564" ca="1">IFERROR(IF(T_CALC[[#This Row],[DAY]]="","",IF(AND(T_CALC[[#This Row],[DAY]]=C_N_TRADING_DAYS,$L$1&gt;C_MAX_HIST_DT),$O$1,INDEX(_xlfn.ANCHORARRAY($C$3),T_CALC[[#This Row],[DAY]]+1,5))),NA())</f>
        <v>100.07</v>
      </c>
      <c r="P564" s="4" cm="1" vm="2837">
        <f t="array" aca="1" ref="P564" ca="1">IFERROR(IF(T_CALC[[#This Row],[DAY]]="","",IF(AND(T_CALC[[#This Row],[DAY]]=C_N_TRADING_DAYS,$L$1&gt;C_MAX_HIST_DT),$P$1,INDEX(_xlfn.ANCHORARRAY($C$3),T_CALC[[#This Row],[DAY]]+1,6))),NA())</f>
        <v>100.13</v>
      </c>
      <c r="Q564" s="4" cm="1" vm="2834">
        <f t="array" aca="1" ref="Q564" ca="1">IFERROR(IF(T_CALC[[#This Row],[DAY]]="","",IF(AND(T_CALC[[#This Row],[DAY]]=C_N_TRADING_DAYS,$L$1&gt;C_MAX_HIST_DT),$Q$1,INDEX(_xlfn.ANCHORARRAY($C$3),T_CALC[[#This Row],[DAY]]+1,2))),NA())</f>
        <v>65738585</v>
      </c>
      <c r="R564" s="4" vm="2837">
        <f ca="1">IFERROR(IF(I_SRC="Open",T_CALC[[#This Row],[Open]],IF(I_SRC="High",T_CALC[[#This Row],[High]],IF(I_SRC="low",T_CALC[[#This Row],[Low]],IF(I_SRC="Volume",T_CALC[[#This Row],[VOLUME]],T_CALC[[#This Row],[Close]])))),"")</f>
        <v>100.13</v>
      </c>
      <c r="S564" s="4" cm="1">
        <f t="array" aca="1" ref="S564" ca="1">IF(T_CALC[[#This Row],[DAY]]="","",IF(T_CALC[[#This Row],[DAY]]&gt;=I_MA_PER,
ROUND(SUMPRODUCT(OFFSET($Y$4,0,0,I_MA_PER),OFFSET(T_CALC[[#This Row],[Value]],-(I_MA_PER-1),0,I_MA_PER))/C_DEN,2),NA()))</f>
        <v>98.47</v>
      </c>
      <c r="T564" s="4" t="str">
        <f ca="1">IF(T_CALC[[#This Row],[DAY]]="","",IF(T_CALC[[#This Row],[DAY]]&gt;=I_MA_PER,IF(AND(T_CALC[[#This Row],[Value]]&gt;T_CALC[[#This Row],[WMA]],R563&lt;=S563),"Buy",IF(AND(T_CALC[[#This Row],[Value]]&lt;T_CALC[[#This Row],[WMA]],R563&gt;=S563),"Sell","")),NA()))</f>
        <v/>
      </c>
      <c r="U564" s="4">
        <f ca="1">IFERROR(IF(T_CALC[[#This Row],[Signal]]="Buy",T_CALC[[#This Row],[Value]],-10000),-10000)</f>
        <v>-10000</v>
      </c>
      <c r="V564" s="4">
        <f ca="1">IFERROR(IF(T_CALC[[#This Row],[Signal]]="Sell",T_CALC[[#This Row],[Value]],-10000),-10000)</f>
        <v>-10000</v>
      </c>
    </row>
    <row r="565" spans="3:22" x14ac:dyDescent="0.2">
      <c r="C565" vm="2838">
        <f ca="1"/>
        <v>43269</v>
      </c>
      <c r="D565" vm="2839">
        <f ca="1"/>
        <v>23586037</v>
      </c>
      <c r="E565" vm="2840">
        <f ca="1"/>
        <v>100.01</v>
      </c>
      <c r="F565" vm="2841">
        <f ca="1"/>
        <v>101.11</v>
      </c>
      <c r="G565" vm="2842">
        <f ca="1"/>
        <v>99.42</v>
      </c>
      <c r="H565" vm="2776">
        <f ca="1"/>
        <v>100.86</v>
      </c>
      <c r="K565" s="4">
        <f ca="1">IF(ROW(T_CALC[[#This Row],[DAY]])-ROW(T_CALC[[#Headers],[DAY]])&gt;C_N_TRADING_DAYS,"",ROW(T_CALC[[#This Row],[DAY]])-ROW(T_CALC[[#Headers],[DAY]]))</f>
        <v>562</v>
      </c>
      <c r="L565" s="2" cm="1" vm="2838">
        <f t="array" aca="1" ref="L565" ca="1">IFERROR(IF(T_CALC[[#This Row],[DAY]]="","",IF(AND(T_CALC[[#This Row],[DAY]]=C_N_TRADING_DAYS,$L$1&gt;C_MAX_HIST_DT),$L$1,INDEX(_xlfn.ANCHORARRAY($C$3),T_CALC[[#This Row],[DAY]]+1,1))),NA())</f>
        <v>43269</v>
      </c>
      <c r="M565" s="4" cm="1" vm="2840">
        <f t="array" aca="1" ref="M565" ca="1">IFERROR(IF(T_CALC[[#This Row],[DAY]]="","",IF(AND(T_CALC[[#This Row],[DAY]]=C_N_TRADING_DAYS,$L$1&gt;C_MAX_HIST_DT),$M$1,INDEX(_xlfn.ANCHORARRAY($C$3),T_CALC[[#This Row],[DAY]]+1,3))),NA())</f>
        <v>100.01</v>
      </c>
      <c r="N565" s="4" cm="1" vm="2841">
        <f t="array" aca="1" ref="N565" ca="1">IFERROR(IF(T_CALC[[#This Row],[DAY]]="","",IF(AND(T_CALC[[#This Row],[DAY]]=C_N_TRADING_DAYS,$L$1&gt;C_MAX_HIST_DT),$N$1,INDEX(_xlfn.ANCHORARRAY($C$3),T_CALC[[#This Row],[DAY]]+1,4))),NA())</f>
        <v>101.11</v>
      </c>
      <c r="O565" s="4" cm="1" vm="2842">
        <f t="array" aca="1" ref="O565" ca="1">IFERROR(IF(T_CALC[[#This Row],[DAY]]="","",IF(AND(T_CALC[[#This Row],[DAY]]=C_N_TRADING_DAYS,$L$1&gt;C_MAX_HIST_DT),$O$1,INDEX(_xlfn.ANCHORARRAY($C$3),T_CALC[[#This Row],[DAY]]+1,5))),NA())</f>
        <v>99.42</v>
      </c>
      <c r="P565" s="4" cm="1" vm="2776">
        <f t="array" aca="1" ref="P565" ca="1">IFERROR(IF(T_CALC[[#This Row],[DAY]]="","",IF(AND(T_CALC[[#This Row],[DAY]]=C_N_TRADING_DAYS,$L$1&gt;C_MAX_HIST_DT),$P$1,INDEX(_xlfn.ANCHORARRAY($C$3),T_CALC[[#This Row],[DAY]]+1,6))),NA())</f>
        <v>100.86</v>
      </c>
      <c r="Q565" s="4" cm="1" vm="2839">
        <f t="array" aca="1" ref="Q565" ca="1">IFERROR(IF(T_CALC[[#This Row],[DAY]]="","",IF(AND(T_CALC[[#This Row],[DAY]]=C_N_TRADING_DAYS,$L$1&gt;C_MAX_HIST_DT),$Q$1,INDEX(_xlfn.ANCHORARRAY($C$3),T_CALC[[#This Row],[DAY]]+1,2))),NA())</f>
        <v>23586037</v>
      </c>
      <c r="R565" s="4" vm="2776">
        <f ca="1">IFERROR(IF(I_SRC="Open",T_CALC[[#This Row],[Open]],IF(I_SRC="High",T_CALC[[#This Row],[High]],IF(I_SRC="low",T_CALC[[#This Row],[Low]],IF(I_SRC="Volume",T_CALC[[#This Row],[VOLUME]],T_CALC[[#This Row],[Close]])))),"")</f>
        <v>100.86</v>
      </c>
      <c r="S565" s="4" cm="1">
        <f t="array" aca="1" ref="S565" ca="1">IF(T_CALC[[#This Row],[DAY]]="","",IF(T_CALC[[#This Row],[DAY]]&gt;=I_MA_PER,
ROUND(SUMPRODUCT(OFFSET($Y$4,0,0,I_MA_PER),OFFSET(T_CALC[[#This Row],[Value]],-(I_MA_PER-1),0,I_MA_PER))/C_DEN,2),NA()))</f>
        <v>98.63</v>
      </c>
      <c r="T565" s="4" t="str">
        <f ca="1">IF(T_CALC[[#This Row],[DAY]]="","",IF(T_CALC[[#This Row],[DAY]]&gt;=I_MA_PER,IF(AND(T_CALC[[#This Row],[Value]]&gt;T_CALC[[#This Row],[WMA]],R564&lt;=S564),"Buy",IF(AND(T_CALC[[#This Row],[Value]]&lt;T_CALC[[#This Row],[WMA]],R564&gt;=S564),"Sell","")),NA()))</f>
        <v/>
      </c>
      <c r="U565" s="4">
        <f ca="1">IFERROR(IF(T_CALC[[#This Row],[Signal]]="Buy",T_CALC[[#This Row],[Value]],-10000),-10000)</f>
        <v>-10000</v>
      </c>
      <c r="V565" s="4">
        <f ca="1">IFERROR(IF(T_CALC[[#This Row],[Signal]]="Sell",T_CALC[[#This Row],[Value]],-10000),-10000)</f>
        <v>-10000</v>
      </c>
    </row>
    <row r="566" spans="3:22" x14ac:dyDescent="0.2">
      <c r="C566" vm="2843">
        <f ca="1"/>
        <v>43270</v>
      </c>
      <c r="D566" vm="2844">
        <f ca="1"/>
        <v>28653087</v>
      </c>
      <c r="E566" vm="2845">
        <f ca="1"/>
        <v>99.65</v>
      </c>
      <c r="F566" vm="2831">
        <f ca="1"/>
        <v>101</v>
      </c>
      <c r="G566" vm="2846">
        <f ca="1"/>
        <v>99.5</v>
      </c>
      <c r="H566" vm="2776">
        <f ca="1"/>
        <v>100.86</v>
      </c>
      <c r="K566" s="4">
        <f ca="1">IF(ROW(T_CALC[[#This Row],[DAY]])-ROW(T_CALC[[#Headers],[DAY]])&gt;C_N_TRADING_DAYS,"",ROW(T_CALC[[#This Row],[DAY]])-ROW(T_CALC[[#Headers],[DAY]]))</f>
        <v>563</v>
      </c>
      <c r="L566" s="2" cm="1" vm="2843">
        <f t="array" aca="1" ref="L566" ca="1">IFERROR(IF(T_CALC[[#This Row],[DAY]]="","",IF(AND(T_CALC[[#This Row],[DAY]]=C_N_TRADING_DAYS,$L$1&gt;C_MAX_HIST_DT),$L$1,INDEX(_xlfn.ANCHORARRAY($C$3),T_CALC[[#This Row],[DAY]]+1,1))),NA())</f>
        <v>43270</v>
      </c>
      <c r="M566" s="4" cm="1" vm="2845">
        <f t="array" aca="1" ref="M566" ca="1">IFERROR(IF(T_CALC[[#This Row],[DAY]]="","",IF(AND(T_CALC[[#This Row],[DAY]]=C_N_TRADING_DAYS,$L$1&gt;C_MAX_HIST_DT),$M$1,INDEX(_xlfn.ANCHORARRAY($C$3),T_CALC[[#This Row],[DAY]]+1,3))),NA())</f>
        <v>99.65</v>
      </c>
      <c r="N566" s="4" cm="1" vm="2831">
        <f t="array" aca="1" ref="N566" ca="1">IFERROR(IF(T_CALC[[#This Row],[DAY]]="","",IF(AND(T_CALC[[#This Row],[DAY]]=C_N_TRADING_DAYS,$L$1&gt;C_MAX_HIST_DT),$N$1,INDEX(_xlfn.ANCHORARRAY($C$3),T_CALC[[#This Row],[DAY]]+1,4))),NA())</f>
        <v>101</v>
      </c>
      <c r="O566" s="4" cm="1" vm="2846">
        <f t="array" aca="1" ref="O566" ca="1">IFERROR(IF(T_CALC[[#This Row],[DAY]]="","",IF(AND(T_CALC[[#This Row],[DAY]]=C_N_TRADING_DAYS,$L$1&gt;C_MAX_HIST_DT),$O$1,INDEX(_xlfn.ANCHORARRAY($C$3),T_CALC[[#This Row],[DAY]]+1,5))),NA())</f>
        <v>99.5</v>
      </c>
      <c r="P566" s="4" cm="1" vm="2776">
        <f t="array" aca="1" ref="P566" ca="1">IFERROR(IF(T_CALC[[#This Row],[DAY]]="","",IF(AND(T_CALC[[#This Row],[DAY]]=C_N_TRADING_DAYS,$L$1&gt;C_MAX_HIST_DT),$P$1,INDEX(_xlfn.ANCHORARRAY($C$3),T_CALC[[#This Row],[DAY]]+1,6))),NA())</f>
        <v>100.86</v>
      </c>
      <c r="Q566" s="4" cm="1" vm="2844">
        <f t="array" aca="1" ref="Q566" ca="1">IFERROR(IF(T_CALC[[#This Row],[DAY]]="","",IF(AND(T_CALC[[#This Row],[DAY]]=C_N_TRADING_DAYS,$L$1&gt;C_MAX_HIST_DT),$Q$1,INDEX(_xlfn.ANCHORARRAY($C$3),T_CALC[[#This Row],[DAY]]+1,2))),NA())</f>
        <v>28653087</v>
      </c>
      <c r="R566" s="4" vm="2776">
        <f ca="1">IFERROR(IF(I_SRC="Open",T_CALC[[#This Row],[Open]],IF(I_SRC="High",T_CALC[[#This Row],[High]],IF(I_SRC="low",T_CALC[[#This Row],[Low]],IF(I_SRC="Volume",T_CALC[[#This Row],[VOLUME]],T_CALC[[#This Row],[Close]])))),"")</f>
        <v>100.86</v>
      </c>
      <c r="S566" s="4" cm="1">
        <f t="array" aca="1" ref="S566" ca="1">IF(T_CALC[[#This Row],[DAY]]="","",IF(T_CALC[[#This Row],[DAY]]&gt;=I_MA_PER,
ROUND(SUMPRODUCT(OFFSET($Y$4,0,0,I_MA_PER),OFFSET(T_CALC[[#This Row],[Value]],-(I_MA_PER-1),0,I_MA_PER))/C_DEN,2),NA()))</f>
        <v>98.78</v>
      </c>
      <c r="T566" s="4" t="str">
        <f ca="1">IF(T_CALC[[#This Row],[DAY]]="","",IF(T_CALC[[#This Row],[DAY]]&gt;=I_MA_PER,IF(AND(T_CALC[[#This Row],[Value]]&gt;T_CALC[[#This Row],[WMA]],R565&lt;=S565),"Buy",IF(AND(T_CALC[[#This Row],[Value]]&lt;T_CALC[[#This Row],[WMA]],R565&gt;=S565),"Sell","")),NA()))</f>
        <v/>
      </c>
      <c r="U566" s="4">
        <f ca="1">IFERROR(IF(T_CALC[[#This Row],[Signal]]="Buy",T_CALC[[#This Row],[Value]],-10000),-10000)</f>
        <v>-10000</v>
      </c>
      <c r="V566" s="4">
        <f ca="1">IFERROR(IF(T_CALC[[#This Row],[Signal]]="Sell",T_CALC[[#This Row],[Value]],-10000),-10000)</f>
        <v>-10000</v>
      </c>
    </row>
    <row r="567" spans="3:22" x14ac:dyDescent="0.2">
      <c r="C567" vm="2847">
        <f ca="1"/>
        <v>43271</v>
      </c>
      <c r="D567" vm="2848">
        <f ca="1"/>
        <v>26180792</v>
      </c>
      <c r="E567" vm="2811">
        <f ca="1"/>
        <v>101.37</v>
      </c>
      <c r="F567" vm="2849">
        <f ca="1"/>
        <v>102.52</v>
      </c>
      <c r="G567" vm="2850">
        <f ca="1"/>
        <v>101.12</v>
      </c>
      <c r="H567" vm="2851">
        <f ca="1"/>
        <v>101.87</v>
      </c>
      <c r="K567" s="4">
        <f ca="1">IF(ROW(T_CALC[[#This Row],[DAY]])-ROW(T_CALC[[#Headers],[DAY]])&gt;C_N_TRADING_DAYS,"",ROW(T_CALC[[#This Row],[DAY]])-ROW(T_CALC[[#Headers],[DAY]]))</f>
        <v>564</v>
      </c>
      <c r="L567" s="2" cm="1" vm="2847">
        <f t="array" aca="1" ref="L567" ca="1">IFERROR(IF(T_CALC[[#This Row],[DAY]]="","",IF(AND(T_CALC[[#This Row],[DAY]]=C_N_TRADING_DAYS,$L$1&gt;C_MAX_HIST_DT),$L$1,INDEX(_xlfn.ANCHORARRAY($C$3),T_CALC[[#This Row],[DAY]]+1,1))),NA())</f>
        <v>43271</v>
      </c>
      <c r="M567" s="4" cm="1" vm="2811">
        <f t="array" aca="1" ref="M567" ca="1">IFERROR(IF(T_CALC[[#This Row],[DAY]]="","",IF(AND(T_CALC[[#This Row],[DAY]]=C_N_TRADING_DAYS,$L$1&gt;C_MAX_HIST_DT),$M$1,INDEX(_xlfn.ANCHORARRAY($C$3),T_CALC[[#This Row],[DAY]]+1,3))),NA())</f>
        <v>101.37</v>
      </c>
      <c r="N567" s="4" cm="1" vm="2849">
        <f t="array" aca="1" ref="N567" ca="1">IFERROR(IF(T_CALC[[#This Row],[DAY]]="","",IF(AND(T_CALC[[#This Row],[DAY]]=C_N_TRADING_DAYS,$L$1&gt;C_MAX_HIST_DT),$N$1,INDEX(_xlfn.ANCHORARRAY($C$3),T_CALC[[#This Row],[DAY]]+1,4))),NA())</f>
        <v>102.52</v>
      </c>
      <c r="O567" s="4" cm="1" vm="2850">
        <f t="array" aca="1" ref="O567" ca="1">IFERROR(IF(T_CALC[[#This Row],[DAY]]="","",IF(AND(T_CALC[[#This Row],[DAY]]=C_N_TRADING_DAYS,$L$1&gt;C_MAX_HIST_DT),$O$1,INDEX(_xlfn.ANCHORARRAY($C$3),T_CALC[[#This Row],[DAY]]+1,5))),NA())</f>
        <v>101.12</v>
      </c>
      <c r="P567" s="4" cm="1" vm="2851">
        <f t="array" aca="1" ref="P567" ca="1">IFERROR(IF(T_CALC[[#This Row],[DAY]]="","",IF(AND(T_CALC[[#This Row],[DAY]]=C_N_TRADING_DAYS,$L$1&gt;C_MAX_HIST_DT),$P$1,INDEX(_xlfn.ANCHORARRAY($C$3),T_CALC[[#This Row],[DAY]]+1,6))),NA())</f>
        <v>101.87</v>
      </c>
      <c r="Q567" s="4" cm="1" vm="2848">
        <f t="array" aca="1" ref="Q567" ca="1">IFERROR(IF(T_CALC[[#This Row],[DAY]]="","",IF(AND(T_CALC[[#This Row],[DAY]]=C_N_TRADING_DAYS,$L$1&gt;C_MAX_HIST_DT),$Q$1,INDEX(_xlfn.ANCHORARRAY($C$3),T_CALC[[#This Row],[DAY]]+1,2))),NA())</f>
        <v>26180792</v>
      </c>
      <c r="R567" s="4" vm="2851">
        <f ca="1">IFERROR(IF(I_SRC="Open",T_CALC[[#This Row],[Open]],IF(I_SRC="High",T_CALC[[#This Row],[High]],IF(I_SRC="low",T_CALC[[#This Row],[Low]],IF(I_SRC="Volume",T_CALC[[#This Row],[VOLUME]],T_CALC[[#This Row],[Close]])))),"")</f>
        <v>101.87</v>
      </c>
      <c r="S567" s="4" cm="1">
        <f t="array" aca="1" ref="S567" ca="1">IF(T_CALC[[#This Row],[DAY]]="","",IF(T_CALC[[#This Row],[DAY]]&gt;=I_MA_PER,
ROUND(SUMPRODUCT(OFFSET($Y$4,0,0,I_MA_PER),OFFSET(T_CALC[[#This Row],[Value]],-(I_MA_PER-1),0,I_MA_PER))/C_DEN,2),NA()))</f>
        <v>98.96</v>
      </c>
      <c r="T567" s="4" t="str">
        <f ca="1">IF(T_CALC[[#This Row],[DAY]]="","",IF(T_CALC[[#This Row],[DAY]]&gt;=I_MA_PER,IF(AND(T_CALC[[#This Row],[Value]]&gt;T_CALC[[#This Row],[WMA]],R566&lt;=S566),"Buy",IF(AND(T_CALC[[#This Row],[Value]]&lt;T_CALC[[#This Row],[WMA]],R566&gt;=S566),"Sell","")),NA()))</f>
        <v/>
      </c>
      <c r="U567" s="4">
        <f ca="1">IFERROR(IF(T_CALC[[#This Row],[Signal]]="Buy",T_CALC[[#This Row],[Value]],-10000),-10000)</f>
        <v>-10000</v>
      </c>
      <c r="V567" s="4">
        <f ca="1">IFERROR(IF(T_CALC[[#This Row],[Signal]]="Sell",T_CALC[[#This Row],[Value]],-10000),-10000)</f>
        <v>-10000</v>
      </c>
    </row>
    <row r="568" spans="3:22" x14ac:dyDescent="0.2">
      <c r="C568" vm="2852">
        <f ca="1"/>
        <v>43272</v>
      </c>
      <c r="D568" vm="2853">
        <f ca="1"/>
        <v>23198188</v>
      </c>
      <c r="E568" vm="2854">
        <f ca="1"/>
        <v>102.075</v>
      </c>
      <c r="F568" vm="2855">
        <f ca="1"/>
        <v>102.46</v>
      </c>
      <c r="G568" vm="2802">
        <f ca="1"/>
        <v>100.88</v>
      </c>
      <c r="H568" vm="2856">
        <f ca="1"/>
        <v>101.14</v>
      </c>
      <c r="K568" s="4">
        <f ca="1">IF(ROW(T_CALC[[#This Row],[DAY]])-ROW(T_CALC[[#Headers],[DAY]])&gt;C_N_TRADING_DAYS,"",ROW(T_CALC[[#This Row],[DAY]])-ROW(T_CALC[[#Headers],[DAY]]))</f>
        <v>565</v>
      </c>
      <c r="L568" s="2" cm="1" vm="2852">
        <f t="array" aca="1" ref="L568" ca="1">IFERROR(IF(T_CALC[[#This Row],[DAY]]="","",IF(AND(T_CALC[[#This Row],[DAY]]=C_N_TRADING_DAYS,$L$1&gt;C_MAX_HIST_DT),$L$1,INDEX(_xlfn.ANCHORARRAY($C$3),T_CALC[[#This Row],[DAY]]+1,1))),NA())</f>
        <v>43272</v>
      </c>
      <c r="M568" s="4" cm="1" vm="2854">
        <f t="array" aca="1" ref="M568" ca="1">IFERROR(IF(T_CALC[[#This Row],[DAY]]="","",IF(AND(T_CALC[[#This Row],[DAY]]=C_N_TRADING_DAYS,$L$1&gt;C_MAX_HIST_DT),$M$1,INDEX(_xlfn.ANCHORARRAY($C$3),T_CALC[[#This Row],[DAY]]+1,3))),NA())</f>
        <v>102.075</v>
      </c>
      <c r="N568" s="4" cm="1" vm="2855">
        <f t="array" aca="1" ref="N568" ca="1">IFERROR(IF(T_CALC[[#This Row],[DAY]]="","",IF(AND(T_CALC[[#This Row],[DAY]]=C_N_TRADING_DAYS,$L$1&gt;C_MAX_HIST_DT),$N$1,INDEX(_xlfn.ANCHORARRAY($C$3),T_CALC[[#This Row],[DAY]]+1,4))),NA())</f>
        <v>102.46</v>
      </c>
      <c r="O568" s="4" cm="1" vm="2802">
        <f t="array" aca="1" ref="O568" ca="1">IFERROR(IF(T_CALC[[#This Row],[DAY]]="","",IF(AND(T_CALC[[#This Row],[DAY]]=C_N_TRADING_DAYS,$L$1&gt;C_MAX_HIST_DT),$O$1,INDEX(_xlfn.ANCHORARRAY($C$3),T_CALC[[#This Row],[DAY]]+1,5))),NA())</f>
        <v>100.88</v>
      </c>
      <c r="P568" s="4" cm="1" vm="2856">
        <f t="array" aca="1" ref="P568" ca="1">IFERROR(IF(T_CALC[[#This Row],[DAY]]="","",IF(AND(T_CALC[[#This Row],[DAY]]=C_N_TRADING_DAYS,$L$1&gt;C_MAX_HIST_DT),$P$1,INDEX(_xlfn.ANCHORARRAY($C$3),T_CALC[[#This Row],[DAY]]+1,6))),NA())</f>
        <v>101.14</v>
      </c>
      <c r="Q568" s="4" cm="1" vm="2853">
        <f t="array" aca="1" ref="Q568" ca="1">IFERROR(IF(T_CALC[[#This Row],[DAY]]="","",IF(AND(T_CALC[[#This Row],[DAY]]=C_N_TRADING_DAYS,$L$1&gt;C_MAX_HIST_DT),$Q$1,INDEX(_xlfn.ANCHORARRAY($C$3),T_CALC[[#This Row],[DAY]]+1,2))),NA())</f>
        <v>23198188</v>
      </c>
      <c r="R568" s="4" vm="2856">
        <f ca="1">IFERROR(IF(I_SRC="Open",T_CALC[[#This Row],[Open]],IF(I_SRC="High",T_CALC[[#This Row],[High]],IF(I_SRC="low",T_CALC[[#This Row],[Low]],IF(I_SRC="Volume",T_CALC[[#This Row],[VOLUME]],T_CALC[[#This Row],[Close]])))),"")</f>
        <v>101.14</v>
      </c>
      <c r="S568" s="4" cm="1">
        <f t="array" aca="1" ref="S568" ca="1">IF(T_CALC[[#This Row],[DAY]]="","",IF(T_CALC[[#This Row],[DAY]]&gt;=I_MA_PER,
ROUND(SUMPRODUCT(OFFSET($Y$4,0,0,I_MA_PER),OFFSET(T_CALC[[#This Row],[Value]],-(I_MA_PER-1),0,I_MA_PER))/C_DEN,2),NA()))</f>
        <v>99.1</v>
      </c>
      <c r="T568" s="4" t="str">
        <f ca="1">IF(T_CALC[[#This Row],[DAY]]="","",IF(T_CALC[[#This Row],[DAY]]&gt;=I_MA_PER,IF(AND(T_CALC[[#This Row],[Value]]&gt;T_CALC[[#This Row],[WMA]],R567&lt;=S567),"Buy",IF(AND(T_CALC[[#This Row],[Value]]&lt;T_CALC[[#This Row],[WMA]],R567&gt;=S567),"Sell","")),NA()))</f>
        <v/>
      </c>
      <c r="U568" s="4">
        <f ca="1">IFERROR(IF(T_CALC[[#This Row],[Signal]]="Buy",T_CALC[[#This Row],[Value]],-10000),-10000)</f>
        <v>-10000</v>
      </c>
      <c r="V568" s="4">
        <f ca="1">IFERROR(IF(T_CALC[[#This Row],[Signal]]="Sell",T_CALC[[#This Row],[Value]],-10000),-10000)</f>
        <v>-10000</v>
      </c>
    </row>
    <row r="569" spans="3:22" x14ac:dyDescent="0.2">
      <c r="C569" vm="2857">
        <f ca="1"/>
        <v>43273</v>
      </c>
      <c r="D569" vm="2858">
        <f ca="1"/>
        <v>38923105</v>
      </c>
      <c r="E569" vm="2859">
        <f ca="1"/>
        <v>100.41</v>
      </c>
      <c r="F569" vm="2860">
        <f ca="1"/>
        <v>100.77</v>
      </c>
      <c r="G569" vm="2861">
        <f ca="1"/>
        <v>99.625</v>
      </c>
      <c r="H569" vm="2859">
        <f ca="1"/>
        <v>100.41</v>
      </c>
      <c r="K569" s="4">
        <f ca="1">IF(ROW(T_CALC[[#This Row],[DAY]])-ROW(T_CALC[[#Headers],[DAY]])&gt;C_N_TRADING_DAYS,"",ROW(T_CALC[[#This Row],[DAY]])-ROW(T_CALC[[#Headers],[DAY]]))</f>
        <v>566</v>
      </c>
      <c r="L569" s="2" cm="1" vm="2857">
        <f t="array" aca="1" ref="L569" ca="1">IFERROR(IF(T_CALC[[#This Row],[DAY]]="","",IF(AND(T_CALC[[#This Row],[DAY]]=C_N_TRADING_DAYS,$L$1&gt;C_MAX_HIST_DT),$L$1,INDEX(_xlfn.ANCHORARRAY($C$3),T_CALC[[#This Row],[DAY]]+1,1))),NA())</f>
        <v>43273</v>
      </c>
      <c r="M569" s="4" cm="1" vm="2859">
        <f t="array" aca="1" ref="M569" ca="1">IFERROR(IF(T_CALC[[#This Row],[DAY]]="","",IF(AND(T_CALC[[#This Row],[DAY]]=C_N_TRADING_DAYS,$L$1&gt;C_MAX_HIST_DT),$M$1,INDEX(_xlfn.ANCHORARRAY($C$3),T_CALC[[#This Row],[DAY]]+1,3))),NA())</f>
        <v>100.41</v>
      </c>
      <c r="N569" s="4" cm="1" vm="2860">
        <f t="array" aca="1" ref="N569" ca="1">IFERROR(IF(T_CALC[[#This Row],[DAY]]="","",IF(AND(T_CALC[[#This Row],[DAY]]=C_N_TRADING_DAYS,$L$1&gt;C_MAX_HIST_DT),$N$1,INDEX(_xlfn.ANCHORARRAY($C$3),T_CALC[[#This Row],[DAY]]+1,4))),NA())</f>
        <v>100.77</v>
      </c>
      <c r="O569" s="4" cm="1" vm="2861">
        <f t="array" aca="1" ref="O569" ca="1">IFERROR(IF(T_CALC[[#This Row],[DAY]]="","",IF(AND(T_CALC[[#This Row],[DAY]]=C_N_TRADING_DAYS,$L$1&gt;C_MAX_HIST_DT),$O$1,INDEX(_xlfn.ANCHORARRAY($C$3),T_CALC[[#This Row],[DAY]]+1,5))),NA())</f>
        <v>99.625</v>
      </c>
      <c r="P569" s="4" cm="1" vm="2859">
        <f t="array" aca="1" ref="P569" ca="1">IFERROR(IF(T_CALC[[#This Row],[DAY]]="","",IF(AND(T_CALC[[#This Row],[DAY]]=C_N_TRADING_DAYS,$L$1&gt;C_MAX_HIST_DT),$P$1,INDEX(_xlfn.ANCHORARRAY($C$3),T_CALC[[#This Row],[DAY]]+1,6))),NA())</f>
        <v>100.41</v>
      </c>
      <c r="Q569" s="4" cm="1" vm="2858">
        <f t="array" aca="1" ref="Q569" ca="1">IFERROR(IF(T_CALC[[#This Row],[DAY]]="","",IF(AND(T_CALC[[#This Row],[DAY]]=C_N_TRADING_DAYS,$L$1&gt;C_MAX_HIST_DT),$Q$1,INDEX(_xlfn.ANCHORARRAY($C$3),T_CALC[[#This Row],[DAY]]+1,2))),NA())</f>
        <v>38923105</v>
      </c>
      <c r="R569" s="4" vm="2859">
        <f ca="1">IFERROR(IF(I_SRC="Open",T_CALC[[#This Row],[Open]],IF(I_SRC="High",T_CALC[[#This Row],[High]],IF(I_SRC="low",T_CALC[[#This Row],[Low]],IF(I_SRC="Volume",T_CALC[[#This Row],[VOLUME]],T_CALC[[#This Row],[Close]])))),"")</f>
        <v>100.41</v>
      </c>
      <c r="S569" s="4" cm="1">
        <f t="array" aca="1" ref="S569" ca="1">IF(T_CALC[[#This Row],[DAY]]="","",IF(T_CALC[[#This Row],[DAY]]&gt;=I_MA_PER,
ROUND(SUMPRODUCT(OFFSET($Y$4,0,0,I_MA_PER),OFFSET(T_CALC[[#This Row],[Value]],-(I_MA_PER-1),0,I_MA_PER))/C_DEN,2),NA()))</f>
        <v>99.21</v>
      </c>
      <c r="T569" s="4" t="str">
        <f ca="1">IF(T_CALC[[#This Row],[DAY]]="","",IF(T_CALC[[#This Row],[DAY]]&gt;=I_MA_PER,IF(AND(T_CALC[[#This Row],[Value]]&gt;T_CALC[[#This Row],[WMA]],R568&lt;=S568),"Buy",IF(AND(T_CALC[[#This Row],[Value]]&lt;T_CALC[[#This Row],[WMA]],R568&gt;=S568),"Sell","")),NA()))</f>
        <v/>
      </c>
      <c r="U569" s="4">
        <f ca="1">IFERROR(IF(T_CALC[[#This Row],[Signal]]="Buy",T_CALC[[#This Row],[Value]],-10000),-10000)</f>
        <v>-10000</v>
      </c>
      <c r="V569" s="4">
        <f ca="1">IFERROR(IF(T_CALC[[#This Row],[Signal]]="Sell",T_CALC[[#This Row],[Value]],-10000),-10000)</f>
        <v>-10000</v>
      </c>
    </row>
    <row r="570" spans="3:22" x14ac:dyDescent="0.2">
      <c r="C570" vm="2862">
        <f ca="1"/>
        <v>43276</v>
      </c>
      <c r="D570" vm="2863">
        <f ca="1"/>
        <v>35433333</v>
      </c>
      <c r="E570" vm="2864">
        <f ca="1"/>
        <v>100</v>
      </c>
      <c r="F570" vm="2865">
        <f ca="1"/>
        <v>100.11</v>
      </c>
      <c r="G570" vm="2866">
        <f ca="1"/>
        <v>97.3</v>
      </c>
      <c r="H570" vm="2867">
        <f ca="1"/>
        <v>98.39</v>
      </c>
      <c r="K570" s="4">
        <f ca="1">IF(ROW(T_CALC[[#This Row],[DAY]])-ROW(T_CALC[[#Headers],[DAY]])&gt;C_N_TRADING_DAYS,"",ROW(T_CALC[[#This Row],[DAY]])-ROW(T_CALC[[#Headers],[DAY]]))</f>
        <v>567</v>
      </c>
      <c r="L570" s="2" cm="1" vm="2862">
        <f t="array" aca="1" ref="L570" ca="1">IFERROR(IF(T_CALC[[#This Row],[DAY]]="","",IF(AND(T_CALC[[#This Row],[DAY]]=C_N_TRADING_DAYS,$L$1&gt;C_MAX_HIST_DT),$L$1,INDEX(_xlfn.ANCHORARRAY($C$3),T_CALC[[#This Row],[DAY]]+1,1))),NA())</f>
        <v>43276</v>
      </c>
      <c r="M570" s="4" cm="1" vm="2864">
        <f t="array" aca="1" ref="M570" ca="1">IFERROR(IF(T_CALC[[#This Row],[DAY]]="","",IF(AND(T_CALC[[#This Row],[DAY]]=C_N_TRADING_DAYS,$L$1&gt;C_MAX_HIST_DT),$M$1,INDEX(_xlfn.ANCHORARRAY($C$3),T_CALC[[#This Row],[DAY]]+1,3))),NA())</f>
        <v>100</v>
      </c>
      <c r="N570" s="4" cm="1" vm="2865">
        <f t="array" aca="1" ref="N570" ca="1">IFERROR(IF(T_CALC[[#This Row],[DAY]]="","",IF(AND(T_CALC[[#This Row],[DAY]]=C_N_TRADING_DAYS,$L$1&gt;C_MAX_HIST_DT),$N$1,INDEX(_xlfn.ANCHORARRAY($C$3),T_CALC[[#This Row],[DAY]]+1,4))),NA())</f>
        <v>100.11</v>
      </c>
      <c r="O570" s="4" cm="1" vm="2866">
        <f t="array" aca="1" ref="O570" ca="1">IFERROR(IF(T_CALC[[#This Row],[DAY]]="","",IF(AND(T_CALC[[#This Row],[DAY]]=C_N_TRADING_DAYS,$L$1&gt;C_MAX_HIST_DT),$O$1,INDEX(_xlfn.ANCHORARRAY($C$3),T_CALC[[#This Row],[DAY]]+1,5))),NA())</f>
        <v>97.3</v>
      </c>
      <c r="P570" s="4" cm="1" vm="2867">
        <f t="array" aca="1" ref="P570" ca="1">IFERROR(IF(T_CALC[[#This Row],[DAY]]="","",IF(AND(T_CALC[[#This Row],[DAY]]=C_N_TRADING_DAYS,$L$1&gt;C_MAX_HIST_DT),$P$1,INDEX(_xlfn.ANCHORARRAY($C$3),T_CALC[[#This Row],[DAY]]+1,6))),NA())</f>
        <v>98.39</v>
      </c>
      <c r="Q570" s="4" cm="1" vm="2863">
        <f t="array" aca="1" ref="Q570" ca="1">IFERROR(IF(T_CALC[[#This Row],[DAY]]="","",IF(AND(T_CALC[[#This Row],[DAY]]=C_N_TRADING_DAYS,$L$1&gt;C_MAX_HIST_DT),$Q$1,INDEX(_xlfn.ANCHORARRAY($C$3),T_CALC[[#This Row],[DAY]]+1,2))),NA())</f>
        <v>35433333</v>
      </c>
      <c r="R570" s="4" vm="2867">
        <f ca="1">IFERROR(IF(I_SRC="Open",T_CALC[[#This Row],[Open]],IF(I_SRC="High",T_CALC[[#This Row],[High]],IF(I_SRC="low",T_CALC[[#This Row],[Low]],IF(I_SRC="Volume",T_CALC[[#This Row],[VOLUME]],T_CALC[[#This Row],[Close]])))),"")</f>
        <v>98.39</v>
      </c>
      <c r="S570" s="4" cm="1">
        <f t="array" aca="1" ref="S570" ca="1">IF(T_CALC[[#This Row],[DAY]]="","",IF(T_CALC[[#This Row],[DAY]]&gt;=I_MA_PER,
ROUND(SUMPRODUCT(OFFSET($Y$4,0,0,I_MA_PER),OFFSET(T_CALC[[#This Row],[Value]],-(I_MA_PER-1),0,I_MA_PER))/C_DEN,2),NA()))</f>
        <v>99.23</v>
      </c>
      <c r="T570" s="4" t="str">
        <f ca="1">IF(T_CALC[[#This Row],[DAY]]="","",IF(T_CALC[[#This Row],[DAY]]&gt;=I_MA_PER,IF(AND(T_CALC[[#This Row],[Value]]&gt;T_CALC[[#This Row],[WMA]],R569&lt;=S569),"Buy",IF(AND(T_CALC[[#This Row],[Value]]&lt;T_CALC[[#This Row],[WMA]],R569&gt;=S569),"Sell","")),NA()))</f>
        <v>Sell</v>
      </c>
      <c r="U570" s="4">
        <f ca="1">IFERROR(IF(T_CALC[[#This Row],[Signal]]="Buy",T_CALC[[#This Row],[Value]],-10000),-10000)</f>
        <v>-10000</v>
      </c>
      <c r="V570" s="4" vm="2867">
        <f ca="1">IFERROR(IF(T_CALC[[#This Row],[Signal]]="Sell",T_CALC[[#This Row],[Value]],-10000),-10000)</f>
        <v>98.39</v>
      </c>
    </row>
    <row r="571" spans="3:22" x14ac:dyDescent="0.2">
      <c r="C571" vm="2868">
        <f ca="1"/>
        <v>43277</v>
      </c>
      <c r="D571" vm="2869">
        <f ca="1"/>
        <v>26897244</v>
      </c>
      <c r="E571" vm="2870">
        <f ca="1"/>
        <v>98.82</v>
      </c>
      <c r="F571" vm="2871">
        <f ca="1"/>
        <v>100.08</v>
      </c>
      <c r="G571" vm="2872">
        <f ca="1"/>
        <v>98.75</v>
      </c>
      <c r="H571" vm="2873">
        <f ca="1"/>
        <v>99.08</v>
      </c>
      <c r="K571" s="4">
        <f ca="1">IF(ROW(T_CALC[[#This Row],[DAY]])-ROW(T_CALC[[#Headers],[DAY]])&gt;C_N_TRADING_DAYS,"",ROW(T_CALC[[#This Row],[DAY]])-ROW(T_CALC[[#Headers],[DAY]]))</f>
        <v>568</v>
      </c>
      <c r="L571" s="2" cm="1" vm="2868">
        <f t="array" aca="1" ref="L571" ca="1">IFERROR(IF(T_CALC[[#This Row],[DAY]]="","",IF(AND(T_CALC[[#This Row],[DAY]]=C_N_TRADING_DAYS,$L$1&gt;C_MAX_HIST_DT),$L$1,INDEX(_xlfn.ANCHORARRAY($C$3),T_CALC[[#This Row],[DAY]]+1,1))),NA())</f>
        <v>43277</v>
      </c>
      <c r="M571" s="4" cm="1" vm="2870">
        <f t="array" aca="1" ref="M571" ca="1">IFERROR(IF(T_CALC[[#This Row],[DAY]]="","",IF(AND(T_CALC[[#This Row],[DAY]]=C_N_TRADING_DAYS,$L$1&gt;C_MAX_HIST_DT),$M$1,INDEX(_xlfn.ANCHORARRAY($C$3),T_CALC[[#This Row],[DAY]]+1,3))),NA())</f>
        <v>98.82</v>
      </c>
      <c r="N571" s="4" cm="1" vm="2871">
        <f t="array" aca="1" ref="N571" ca="1">IFERROR(IF(T_CALC[[#This Row],[DAY]]="","",IF(AND(T_CALC[[#This Row],[DAY]]=C_N_TRADING_DAYS,$L$1&gt;C_MAX_HIST_DT),$N$1,INDEX(_xlfn.ANCHORARRAY($C$3),T_CALC[[#This Row],[DAY]]+1,4))),NA())</f>
        <v>100.08</v>
      </c>
      <c r="O571" s="4" cm="1" vm="2872">
        <f t="array" aca="1" ref="O571" ca="1">IFERROR(IF(T_CALC[[#This Row],[DAY]]="","",IF(AND(T_CALC[[#This Row],[DAY]]=C_N_TRADING_DAYS,$L$1&gt;C_MAX_HIST_DT),$O$1,INDEX(_xlfn.ANCHORARRAY($C$3),T_CALC[[#This Row],[DAY]]+1,5))),NA())</f>
        <v>98.75</v>
      </c>
      <c r="P571" s="4" cm="1" vm="2873">
        <f t="array" aca="1" ref="P571" ca="1">IFERROR(IF(T_CALC[[#This Row],[DAY]]="","",IF(AND(T_CALC[[#This Row],[DAY]]=C_N_TRADING_DAYS,$L$1&gt;C_MAX_HIST_DT),$P$1,INDEX(_xlfn.ANCHORARRAY($C$3),T_CALC[[#This Row],[DAY]]+1,6))),NA())</f>
        <v>99.08</v>
      </c>
      <c r="Q571" s="4" cm="1" vm="2869">
        <f t="array" aca="1" ref="Q571" ca="1">IFERROR(IF(T_CALC[[#This Row],[DAY]]="","",IF(AND(T_CALC[[#This Row],[DAY]]=C_N_TRADING_DAYS,$L$1&gt;C_MAX_HIST_DT),$Q$1,INDEX(_xlfn.ANCHORARRAY($C$3),T_CALC[[#This Row],[DAY]]+1,2))),NA())</f>
        <v>26897244</v>
      </c>
      <c r="R571" s="4" vm="2873">
        <f ca="1">IFERROR(IF(I_SRC="Open",T_CALC[[#This Row],[Open]],IF(I_SRC="High",T_CALC[[#This Row],[High]],IF(I_SRC="low",T_CALC[[#This Row],[Low]],IF(I_SRC="Volume",T_CALC[[#This Row],[VOLUME]],T_CALC[[#This Row],[Close]])))),"")</f>
        <v>99.08</v>
      </c>
      <c r="S571" s="4" cm="1">
        <f t="array" aca="1" ref="S571" ca="1">IF(T_CALC[[#This Row],[DAY]]="","",IF(T_CALC[[#This Row],[DAY]]&gt;=I_MA_PER,
ROUND(SUMPRODUCT(OFFSET($Y$4,0,0,I_MA_PER),OFFSET(T_CALC[[#This Row],[Value]],-(I_MA_PER-1),0,I_MA_PER))/C_DEN,2),NA()))</f>
        <v>99.28</v>
      </c>
      <c r="T571" s="4" t="str">
        <f ca="1">IF(T_CALC[[#This Row],[DAY]]="","",IF(T_CALC[[#This Row],[DAY]]&gt;=I_MA_PER,IF(AND(T_CALC[[#This Row],[Value]]&gt;T_CALC[[#This Row],[WMA]],R570&lt;=S570),"Buy",IF(AND(T_CALC[[#This Row],[Value]]&lt;T_CALC[[#This Row],[WMA]],R570&gt;=S570),"Sell","")),NA()))</f>
        <v/>
      </c>
      <c r="U571" s="4">
        <f ca="1">IFERROR(IF(T_CALC[[#This Row],[Signal]]="Buy",T_CALC[[#This Row],[Value]],-10000),-10000)</f>
        <v>-10000</v>
      </c>
      <c r="V571" s="4">
        <f ca="1">IFERROR(IF(T_CALC[[#This Row],[Signal]]="Sell",T_CALC[[#This Row],[Value]],-10000),-10000)</f>
        <v>-10000</v>
      </c>
    </row>
    <row r="572" spans="3:22" x14ac:dyDescent="0.2">
      <c r="C572" vm="2874">
        <f ca="1"/>
        <v>43278</v>
      </c>
      <c r="D572" vm="2875">
        <f ca="1"/>
        <v>31298386</v>
      </c>
      <c r="E572" vm="2876">
        <f ca="1"/>
        <v>99.58</v>
      </c>
      <c r="F572" vm="2877">
        <f ca="1"/>
        <v>100.02</v>
      </c>
      <c r="G572" vm="2718">
        <f ca="1"/>
        <v>97.4</v>
      </c>
      <c r="H572" vm="2878">
        <f ca="1"/>
        <v>97.54</v>
      </c>
      <c r="K572" s="4">
        <f ca="1">IF(ROW(T_CALC[[#This Row],[DAY]])-ROW(T_CALC[[#Headers],[DAY]])&gt;C_N_TRADING_DAYS,"",ROW(T_CALC[[#This Row],[DAY]])-ROW(T_CALC[[#Headers],[DAY]]))</f>
        <v>569</v>
      </c>
      <c r="L572" s="2" cm="1" vm="2874">
        <f t="array" aca="1" ref="L572" ca="1">IFERROR(IF(T_CALC[[#This Row],[DAY]]="","",IF(AND(T_CALC[[#This Row],[DAY]]=C_N_TRADING_DAYS,$L$1&gt;C_MAX_HIST_DT),$L$1,INDEX(_xlfn.ANCHORARRAY($C$3),T_CALC[[#This Row],[DAY]]+1,1))),NA())</f>
        <v>43278</v>
      </c>
      <c r="M572" s="4" cm="1" vm="2876">
        <f t="array" aca="1" ref="M572" ca="1">IFERROR(IF(T_CALC[[#This Row],[DAY]]="","",IF(AND(T_CALC[[#This Row],[DAY]]=C_N_TRADING_DAYS,$L$1&gt;C_MAX_HIST_DT),$M$1,INDEX(_xlfn.ANCHORARRAY($C$3),T_CALC[[#This Row],[DAY]]+1,3))),NA())</f>
        <v>99.58</v>
      </c>
      <c r="N572" s="4" cm="1" vm="2877">
        <f t="array" aca="1" ref="N572" ca="1">IFERROR(IF(T_CALC[[#This Row],[DAY]]="","",IF(AND(T_CALC[[#This Row],[DAY]]=C_N_TRADING_DAYS,$L$1&gt;C_MAX_HIST_DT),$N$1,INDEX(_xlfn.ANCHORARRAY($C$3),T_CALC[[#This Row],[DAY]]+1,4))),NA())</f>
        <v>100.02</v>
      </c>
      <c r="O572" s="4" cm="1" vm="2718">
        <f t="array" aca="1" ref="O572" ca="1">IFERROR(IF(T_CALC[[#This Row],[DAY]]="","",IF(AND(T_CALC[[#This Row],[DAY]]=C_N_TRADING_DAYS,$L$1&gt;C_MAX_HIST_DT),$O$1,INDEX(_xlfn.ANCHORARRAY($C$3),T_CALC[[#This Row],[DAY]]+1,5))),NA())</f>
        <v>97.4</v>
      </c>
      <c r="P572" s="4" cm="1" vm="2878">
        <f t="array" aca="1" ref="P572" ca="1">IFERROR(IF(T_CALC[[#This Row],[DAY]]="","",IF(AND(T_CALC[[#This Row],[DAY]]=C_N_TRADING_DAYS,$L$1&gt;C_MAX_HIST_DT),$P$1,INDEX(_xlfn.ANCHORARRAY($C$3),T_CALC[[#This Row],[DAY]]+1,6))),NA())</f>
        <v>97.54</v>
      </c>
      <c r="Q572" s="4" cm="1" vm="2875">
        <f t="array" aca="1" ref="Q572" ca="1">IFERROR(IF(T_CALC[[#This Row],[DAY]]="","",IF(AND(T_CALC[[#This Row],[DAY]]=C_N_TRADING_DAYS,$L$1&gt;C_MAX_HIST_DT),$Q$1,INDEX(_xlfn.ANCHORARRAY($C$3),T_CALC[[#This Row],[DAY]]+1,2))),NA())</f>
        <v>31298386</v>
      </c>
      <c r="R572" s="4" vm="2878">
        <f ca="1">IFERROR(IF(I_SRC="Open",T_CALC[[#This Row],[Open]],IF(I_SRC="High",T_CALC[[#This Row],[High]],IF(I_SRC="low",T_CALC[[#This Row],[Low]],IF(I_SRC="Volume",T_CALC[[#This Row],[VOLUME]],T_CALC[[#This Row],[Close]])))),"")</f>
        <v>97.54</v>
      </c>
      <c r="S572" s="4" cm="1">
        <f t="array" aca="1" ref="S572" ca="1">IF(T_CALC[[#This Row],[DAY]]="","",IF(T_CALC[[#This Row],[DAY]]&gt;=I_MA_PER,
ROUND(SUMPRODUCT(OFFSET($Y$4,0,0,I_MA_PER),OFFSET(T_CALC[[#This Row],[Value]],-(I_MA_PER-1),0,I_MA_PER))/C_DEN,2),NA()))</f>
        <v>99.27</v>
      </c>
      <c r="T572" s="4" t="str">
        <f ca="1">IF(T_CALC[[#This Row],[DAY]]="","",IF(T_CALC[[#This Row],[DAY]]&gt;=I_MA_PER,IF(AND(T_CALC[[#This Row],[Value]]&gt;T_CALC[[#This Row],[WMA]],R571&lt;=S571),"Buy",IF(AND(T_CALC[[#This Row],[Value]]&lt;T_CALC[[#This Row],[WMA]],R571&gt;=S571),"Sell","")),NA()))</f>
        <v/>
      </c>
      <c r="U572" s="4">
        <f ca="1">IFERROR(IF(T_CALC[[#This Row],[Signal]]="Buy",T_CALC[[#This Row],[Value]],-10000),-10000)</f>
        <v>-10000</v>
      </c>
      <c r="V572" s="4">
        <f ca="1">IFERROR(IF(T_CALC[[#This Row],[Signal]]="Sell",T_CALC[[#This Row],[Value]],-10000),-10000)</f>
        <v>-10000</v>
      </c>
    </row>
    <row r="573" spans="3:22" x14ac:dyDescent="0.2">
      <c r="C573" vm="2879">
        <f ca="1"/>
        <v>43279</v>
      </c>
      <c r="D573" vm="2880">
        <f ca="1"/>
        <v>26650671</v>
      </c>
      <c r="E573" vm="2881">
        <f ca="1"/>
        <v>97.38</v>
      </c>
      <c r="F573" vm="2882">
        <f ca="1"/>
        <v>99.11</v>
      </c>
      <c r="G573" vm="2883">
        <f ca="1"/>
        <v>97.26</v>
      </c>
      <c r="H573" vm="2884">
        <f ca="1"/>
        <v>98.63</v>
      </c>
      <c r="K573" s="4">
        <f ca="1">IF(ROW(T_CALC[[#This Row],[DAY]])-ROW(T_CALC[[#Headers],[DAY]])&gt;C_N_TRADING_DAYS,"",ROW(T_CALC[[#This Row],[DAY]])-ROW(T_CALC[[#Headers],[DAY]]))</f>
        <v>570</v>
      </c>
      <c r="L573" s="2" cm="1" vm="2879">
        <f t="array" aca="1" ref="L573" ca="1">IFERROR(IF(T_CALC[[#This Row],[DAY]]="","",IF(AND(T_CALC[[#This Row],[DAY]]=C_N_TRADING_DAYS,$L$1&gt;C_MAX_HIST_DT),$L$1,INDEX(_xlfn.ANCHORARRAY($C$3),T_CALC[[#This Row],[DAY]]+1,1))),NA())</f>
        <v>43279</v>
      </c>
      <c r="M573" s="4" cm="1" vm="2881">
        <f t="array" aca="1" ref="M573" ca="1">IFERROR(IF(T_CALC[[#This Row],[DAY]]="","",IF(AND(T_CALC[[#This Row],[DAY]]=C_N_TRADING_DAYS,$L$1&gt;C_MAX_HIST_DT),$M$1,INDEX(_xlfn.ANCHORARRAY($C$3),T_CALC[[#This Row],[DAY]]+1,3))),NA())</f>
        <v>97.38</v>
      </c>
      <c r="N573" s="4" cm="1" vm="2882">
        <f t="array" aca="1" ref="N573" ca="1">IFERROR(IF(T_CALC[[#This Row],[DAY]]="","",IF(AND(T_CALC[[#This Row],[DAY]]=C_N_TRADING_DAYS,$L$1&gt;C_MAX_HIST_DT),$N$1,INDEX(_xlfn.ANCHORARRAY($C$3),T_CALC[[#This Row],[DAY]]+1,4))),NA())</f>
        <v>99.11</v>
      </c>
      <c r="O573" s="4" cm="1" vm="2883">
        <f t="array" aca="1" ref="O573" ca="1">IFERROR(IF(T_CALC[[#This Row],[DAY]]="","",IF(AND(T_CALC[[#This Row],[DAY]]=C_N_TRADING_DAYS,$L$1&gt;C_MAX_HIST_DT),$O$1,INDEX(_xlfn.ANCHORARRAY($C$3),T_CALC[[#This Row],[DAY]]+1,5))),NA())</f>
        <v>97.26</v>
      </c>
      <c r="P573" s="4" cm="1" vm="2884">
        <f t="array" aca="1" ref="P573" ca="1">IFERROR(IF(T_CALC[[#This Row],[DAY]]="","",IF(AND(T_CALC[[#This Row],[DAY]]=C_N_TRADING_DAYS,$L$1&gt;C_MAX_HIST_DT),$P$1,INDEX(_xlfn.ANCHORARRAY($C$3),T_CALC[[#This Row],[DAY]]+1,6))),NA())</f>
        <v>98.63</v>
      </c>
      <c r="Q573" s="4" cm="1" vm="2880">
        <f t="array" aca="1" ref="Q573" ca="1">IFERROR(IF(T_CALC[[#This Row],[DAY]]="","",IF(AND(T_CALC[[#This Row],[DAY]]=C_N_TRADING_DAYS,$L$1&gt;C_MAX_HIST_DT),$Q$1,INDEX(_xlfn.ANCHORARRAY($C$3),T_CALC[[#This Row],[DAY]]+1,2))),NA())</f>
        <v>26650671</v>
      </c>
      <c r="R573" s="4" vm="2884">
        <f ca="1">IFERROR(IF(I_SRC="Open",T_CALC[[#This Row],[Open]],IF(I_SRC="High",T_CALC[[#This Row],[High]],IF(I_SRC="low",T_CALC[[#This Row],[Low]],IF(I_SRC="Volume",T_CALC[[#This Row],[VOLUME]],T_CALC[[#This Row],[Close]])))),"")</f>
        <v>98.63</v>
      </c>
      <c r="S573" s="4" cm="1">
        <f t="array" aca="1" ref="S573" ca="1">IF(T_CALC[[#This Row],[DAY]]="","",IF(T_CALC[[#This Row],[DAY]]&gt;=I_MA_PER,
ROUND(SUMPRODUCT(OFFSET($Y$4,0,0,I_MA_PER),OFFSET(T_CALC[[#This Row],[Value]],-(I_MA_PER-1),0,I_MA_PER))/C_DEN,2),NA()))</f>
        <v>99.29</v>
      </c>
      <c r="T573" s="4" t="str">
        <f ca="1">IF(T_CALC[[#This Row],[DAY]]="","",IF(T_CALC[[#This Row],[DAY]]&gt;=I_MA_PER,IF(AND(T_CALC[[#This Row],[Value]]&gt;T_CALC[[#This Row],[WMA]],R572&lt;=S572),"Buy",IF(AND(T_CALC[[#This Row],[Value]]&lt;T_CALC[[#This Row],[WMA]],R572&gt;=S572),"Sell","")),NA()))</f>
        <v/>
      </c>
      <c r="U573" s="4">
        <f ca="1">IFERROR(IF(T_CALC[[#This Row],[Signal]]="Buy",T_CALC[[#This Row],[Value]],-10000),-10000)</f>
        <v>-10000</v>
      </c>
      <c r="V573" s="4">
        <f ca="1">IFERROR(IF(T_CALC[[#This Row],[Signal]]="Sell",T_CALC[[#This Row],[Value]],-10000),-10000)</f>
        <v>-10000</v>
      </c>
    </row>
    <row r="574" spans="3:22" x14ac:dyDescent="0.2">
      <c r="C574" vm="2885">
        <f ca="1"/>
        <v>43280</v>
      </c>
      <c r="D574" vm="2886">
        <f ca="1"/>
        <v>28053214</v>
      </c>
      <c r="E574" vm="2887">
        <f ca="1"/>
        <v>98.93</v>
      </c>
      <c r="F574" vm="2888">
        <f ca="1"/>
        <v>99.91</v>
      </c>
      <c r="G574" vm="2889">
        <f ca="1"/>
        <v>98.33</v>
      </c>
      <c r="H574" vm="2771">
        <f ca="1"/>
        <v>98.61</v>
      </c>
      <c r="K574" s="4">
        <f ca="1">IF(ROW(T_CALC[[#This Row],[DAY]])-ROW(T_CALC[[#Headers],[DAY]])&gt;C_N_TRADING_DAYS,"",ROW(T_CALC[[#This Row],[DAY]])-ROW(T_CALC[[#Headers],[DAY]]))</f>
        <v>571</v>
      </c>
      <c r="L574" s="2" cm="1" vm="2885">
        <f t="array" aca="1" ref="L574" ca="1">IFERROR(IF(T_CALC[[#This Row],[DAY]]="","",IF(AND(T_CALC[[#This Row],[DAY]]=C_N_TRADING_DAYS,$L$1&gt;C_MAX_HIST_DT),$L$1,INDEX(_xlfn.ANCHORARRAY($C$3),T_CALC[[#This Row],[DAY]]+1,1))),NA())</f>
        <v>43280</v>
      </c>
      <c r="M574" s="4" cm="1" vm="2887">
        <f t="array" aca="1" ref="M574" ca="1">IFERROR(IF(T_CALC[[#This Row],[DAY]]="","",IF(AND(T_CALC[[#This Row],[DAY]]=C_N_TRADING_DAYS,$L$1&gt;C_MAX_HIST_DT),$M$1,INDEX(_xlfn.ANCHORARRAY($C$3),T_CALC[[#This Row],[DAY]]+1,3))),NA())</f>
        <v>98.93</v>
      </c>
      <c r="N574" s="4" cm="1" vm="2888">
        <f t="array" aca="1" ref="N574" ca="1">IFERROR(IF(T_CALC[[#This Row],[DAY]]="","",IF(AND(T_CALC[[#This Row],[DAY]]=C_N_TRADING_DAYS,$L$1&gt;C_MAX_HIST_DT),$N$1,INDEX(_xlfn.ANCHORARRAY($C$3),T_CALC[[#This Row],[DAY]]+1,4))),NA())</f>
        <v>99.91</v>
      </c>
      <c r="O574" s="4" cm="1" vm="2889">
        <f t="array" aca="1" ref="O574" ca="1">IFERROR(IF(T_CALC[[#This Row],[DAY]]="","",IF(AND(T_CALC[[#This Row],[DAY]]=C_N_TRADING_DAYS,$L$1&gt;C_MAX_HIST_DT),$O$1,INDEX(_xlfn.ANCHORARRAY($C$3),T_CALC[[#This Row],[DAY]]+1,5))),NA())</f>
        <v>98.33</v>
      </c>
      <c r="P574" s="4" cm="1" vm="2771">
        <f t="array" aca="1" ref="P574" ca="1">IFERROR(IF(T_CALC[[#This Row],[DAY]]="","",IF(AND(T_CALC[[#This Row],[DAY]]=C_N_TRADING_DAYS,$L$1&gt;C_MAX_HIST_DT),$P$1,INDEX(_xlfn.ANCHORARRAY($C$3),T_CALC[[#This Row],[DAY]]+1,6))),NA())</f>
        <v>98.61</v>
      </c>
      <c r="Q574" s="4" cm="1" vm="2886">
        <f t="array" aca="1" ref="Q574" ca="1">IFERROR(IF(T_CALC[[#This Row],[DAY]]="","",IF(AND(T_CALC[[#This Row],[DAY]]=C_N_TRADING_DAYS,$L$1&gt;C_MAX_HIST_DT),$Q$1,INDEX(_xlfn.ANCHORARRAY($C$3),T_CALC[[#This Row],[DAY]]+1,2))),NA())</f>
        <v>28053214</v>
      </c>
      <c r="R574" s="4" vm="2771">
        <f ca="1">IFERROR(IF(I_SRC="Open",T_CALC[[#This Row],[Open]],IF(I_SRC="High",T_CALC[[#This Row],[High]],IF(I_SRC="low",T_CALC[[#This Row],[Low]],IF(I_SRC="Volume",T_CALC[[#This Row],[VOLUME]],T_CALC[[#This Row],[Close]])))),"")</f>
        <v>98.61</v>
      </c>
      <c r="S574" s="4" cm="1">
        <f t="array" aca="1" ref="S574" ca="1">IF(T_CALC[[#This Row],[DAY]]="","",IF(T_CALC[[#This Row],[DAY]]&gt;=I_MA_PER,
ROUND(SUMPRODUCT(OFFSET($Y$4,0,0,I_MA_PER),OFFSET(T_CALC[[#This Row],[Value]],-(I_MA_PER-1),0,I_MA_PER))/C_DEN,2),NA()))</f>
        <v>99.31</v>
      </c>
      <c r="T574" s="4" t="str">
        <f ca="1">IF(T_CALC[[#This Row],[DAY]]="","",IF(T_CALC[[#This Row],[DAY]]&gt;=I_MA_PER,IF(AND(T_CALC[[#This Row],[Value]]&gt;T_CALC[[#This Row],[WMA]],R573&lt;=S573),"Buy",IF(AND(T_CALC[[#This Row],[Value]]&lt;T_CALC[[#This Row],[WMA]],R573&gt;=S573),"Sell","")),NA()))</f>
        <v/>
      </c>
      <c r="U574" s="4">
        <f ca="1">IFERROR(IF(T_CALC[[#This Row],[Signal]]="Buy",T_CALC[[#This Row],[Value]],-10000),-10000)</f>
        <v>-10000</v>
      </c>
      <c r="V574" s="4">
        <f ca="1">IFERROR(IF(T_CALC[[#This Row],[Signal]]="Sell",T_CALC[[#This Row],[Value]],-10000),-10000)</f>
        <v>-10000</v>
      </c>
    </row>
    <row r="575" spans="3:22" x14ac:dyDescent="0.2">
      <c r="C575" vm="2890">
        <f ca="1"/>
        <v>43283</v>
      </c>
      <c r="D575" vm="2891">
        <f ca="1"/>
        <v>19564521</v>
      </c>
      <c r="E575" vm="2892">
        <f ca="1"/>
        <v>98.1</v>
      </c>
      <c r="F575" vm="2893">
        <f ca="1"/>
        <v>100.06</v>
      </c>
      <c r="G575" vm="2894">
        <f ca="1"/>
        <v>98</v>
      </c>
      <c r="H575" vm="2840">
        <f ca="1"/>
        <v>100.01</v>
      </c>
      <c r="K575" s="4">
        <f ca="1">IF(ROW(T_CALC[[#This Row],[DAY]])-ROW(T_CALC[[#Headers],[DAY]])&gt;C_N_TRADING_DAYS,"",ROW(T_CALC[[#This Row],[DAY]])-ROW(T_CALC[[#Headers],[DAY]]))</f>
        <v>572</v>
      </c>
      <c r="L575" s="2" cm="1" vm="2890">
        <f t="array" aca="1" ref="L575" ca="1">IFERROR(IF(T_CALC[[#This Row],[DAY]]="","",IF(AND(T_CALC[[#This Row],[DAY]]=C_N_TRADING_DAYS,$L$1&gt;C_MAX_HIST_DT),$L$1,INDEX(_xlfn.ANCHORARRAY($C$3),T_CALC[[#This Row],[DAY]]+1,1))),NA())</f>
        <v>43283</v>
      </c>
      <c r="M575" s="4" cm="1" vm="2892">
        <f t="array" aca="1" ref="M575" ca="1">IFERROR(IF(T_CALC[[#This Row],[DAY]]="","",IF(AND(T_CALC[[#This Row],[DAY]]=C_N_TRADING_DAYS,$L$1&gt;C_MAX_HIST_DT),$M$1,INDEX(_xlfn.ANCHORARRAY($C$3),T_CALC[[#This Row],[DAY]]+1,3))),NA())</f>
        <v>98.1</v>
      </c>
      <c r="N575" s="4" cm="1" vm="2893">
        <f t="array" aca="1" ref="N575" ca="1">IFERROR(IF(T_CALC[[#This Row],[DAY]]="","",IF(AND(T_CALC[[#This Row],[DAY]]=C_N_TRADING_DAYS,$L$1&gt;C_MAX_HIST_DT),$N$1,INDEX(_xlfn.ANCHORARRAY($C$3),T_CALC[[#This Row],[DAY]]+1,4))),NA())</f>
        <v>100.06</v>
      </c>
      <c r="O575" s="4" cm="1" vm="2894">
        <f t="array" aca="1" ref="O575" ca="1">IFERROR(IF(T_CALC[[#This Row],[DAY]]="","",IF(AND(T_CALC[[#This Row],[DAY]]=C_N_TRADING_DAYS,$L$1&gt;C_MAX_HIST_DT),$O$1,INDEX(_xlfn.ANCHORARRAY($C$3),T_CALC[[#This Row],[DAY]]+1,5))),NA())</f>
        <v>98</v>
      </c>
      <c r="P575" s="4" cm="1" vm="2840">
        <f t="array" aca="1" ref="P575" ca="1">IFERROR(IF(T_CALC[[#This Row],[DAY]]="","",IF(AND(T_CALC[[#This Row],[DAY]]=C_N_TRADING_DAYS,$L$1&gt;C_MAX_HIST_DT),$P$1,INDEX(_xlfn.ANCHORARRAY($C$3),T_CALC[[#This Row],[DAY]]+1,6))),NA())</f>
        <v>100.01</v>
      </c>
      <c r="Q575" s="4" cm="1" vm="2891">
        <f t="array" aca="1" ref="Q575" ca="1">IFERROR(IF(T_CALC[[#This Row],[DAY]]="","",IF(AND(T_CALC[[#This Row],[DAY]]=C_N_TRADING_DAYS,$L$1&gt;C_MAX_HIST_DT),$Q$1,INDEX(_xlfn.ANCHORARRAY($C$3),T_CALC[[#This Row],[DAY]]+1,2))),NA())</f>
        <v>19564521</v>
      </c>
      <c r="R575" s="4" vm="2840">
        <f ca="1">IFERROR(IF(I_SRC="Open",T_CALC[[#This Row],[Open]],IF(I_SRC="High",T_CALC[[#This Row],[High]],IF(I_SRC="low",T_CALC[[#This Row],[Low]],IF(I_SRC="Volume",T_CALC[[#This Row],[VOLUME]],T_CALC[[#This Row],[Close]])))),"")</f>
        <v>100.01</v>
      </c>
      <c r="S575" s="4" cm="1">
        <f t="array" aca="1" ref="S575" ca="1">IF(T_CALC[[#This Row],[DAY]]="","",IF(T_CALC[[#This Row],[DAY]]&gt;=I_MA_PER,
ROUND(SUMPRODUCT(OFFSET($Y$4,0,0,I_MA_PER),OFFSET(T_CALC[[#This Row],[Value]],-(I_MA_PER-1),0,I_MA_PER))/C_DEN,2),NA()))</f>
        <v>99.39</v>
      </c>
      <c r="T575" s="4" t="str">
        <f ca="1">IF(T_CALC[[#This Row],[DAY]]="","",IF(T_CALC[[#This Row],[DAY]]&gt;=I_MA_PER,IF(AND(T_CALC[[#This Row],[Value]]&gt;T_CALC[[#This Row],[WMA]],R574&lt;=S574),"Buy",IF(AND(T_CALC[[#This Row],[Value]]&lt;T_CALC[[#This Row],[WMA]],R574&gt;=S574),"Sell","")),NA()))</f>
        <v>Buy</v>
      </c>
      <c r="U575" s="4" vm="2840">
        <f ca="1">IFERROR(IF(T_CALC[[#This Row],[Signal]]="Buy",T_CALC[[#This Row],[Value]],-10000),-10000)</f>
        <v>100.01</v>
      </c>
      <c r="V575" s="4">
        <f ca="1">IFERROR(IF(T_CALC[[#This Row],[Signal]]="Sell",T_CALC[[#This Row],[Value]],-10000),-10000)</f>
        <v>-10000</v>
      </c>
    </row>
    <row r="576" spans="3:22" x14ac:dyDescent="0.2">
      <c r="C576" vm="2895">
        <f ca="1"/>
        <v>43284</v>
      </c>
      <c r="D576" vm="2896">
        <f ca="1"/>
        <v>14670275</v>
      </c>
      <c r="E576" vm="2897">
        <f ca="1"/>
        <v>100.48</v>
      </c>
      <c r="F576" vm="2898">
        <f ca="1"/>
        <v>100.63</v>
      </c>
      <c r="G576" vm="2749">
        <f ca="1"/>
        <v>98.94</v>
      </c>
      <c r="H576" vm="2899">
        <f ca="1"/>
        <v>99.05</v>
      </c>
      <c r="K576" s="4">
        <f ca="1">IF(ROW(T_CALC[[#This Row],[DAY]])-ROW(T_CALC[[#Headers],[DAY]])&gt;C_N_TRADING_DAYS,"",ROW(T_CALC[[#This Row],[DAY]])-ROW(T_CALC[[#Headers],[DAY]]))</f>
        <v>573</v>
      </c>
      <c r="L576" s="2" cm="1" vm="2895">
        <f t="array" aca="1" ref="L576" ca="1">IFERROR(IF(T_CALC[[#This Row],[DAY]]="","",IF(AND(T_CALC[[#This Row],[DAY]]=C_N_TRADING_DAYS,$L$1&gt;C_MAX_HIST_DT),$L$1,INDEX(_xlfn.ANCHORARRAY($C$3),T_CALC[[#This Row],[DAY]]+1,1))),NA())</f>
        <v>43284</v>
      </c>
      <c r="M576" s="4" cm="1" vm="2897">
        <f t="array" aca="1" ref="M576" ca="1">IFERROR(IF(T_CALC[[#This Row],[DAY]]="","",IF(AND(T_CALC[[#This Row],[DAY]]=C_N_TRADING_DAYS,$L$1&gt;C_MAX_HIST_DT),$M$1,INDEX(_xlfn.ANCHORARRAY($C$3),T_CALC[[#This Row],[DAY]]+1,3))),NA())</f>
        <v>100.48</v>
      </c>
      <c r="N576" s="4" cm="1" vm="2898">
        <f t="array" aca="1" ref="N576" ca="1">IFERROR(IF(T_CALC[[#This Row],[DAY]]="","",IF(AND(T_CALC[[#This Row],[DAY]]=C_N_TRADING_DAYS,$L$1&gt;C_MAX_HIST_DT),$N$1,INDEX(_xlfn.ANCHORARRAY($C$3),T_CALC[[#This Row],[DAY]]+1,4))),NA())</f>
        <v>100.63</v>
      </c>
      <c r="O576" s="4" cm="1" vm="2749">
        <f t="array" aca="1" ref="O576" ca="1">IFERROR(IF(T_CALC[[#This Row],[DAY]]="","",IF(AND(T_CALC[[#This Row],[DAY]]=C_N_TRADING_DAYS,$L$1&gt;C_MAX_HIST_DT),$O$1,INDEX(_xlfn.ANCHORARRAY($C$3),T_CALC[[#This Row],[DAY]]+1,5))),NA())</f>
        <v>98.94</v>
      </c>
      <c r="P576" s="4" cm="1" vm="2899">
        <f t="array" aca="1" ref="P576" ca="1">IFERROR(IF(T_CALC[[#This Row],[DAY]]="","",IF(AND(T_CALC[[#This Row],[DAY]]=C_N_TRADING_DAYS,$L$1&gt;C_MAX_HIST_DT),$P$1,INDEX(_xlfn.ANCHORARRAY($C$3),T_CALC[[#This Row],[DAY]]+1,6))),NA())</f>
        <v>99.05</v>
      </c>
      <c r="Q576" s="4" cm="1" vm="2896">
        <f t="array" aca="1" ref="Q576" ca="1">IFERROR(IF(T_CALC[[#This Row],[DAY]]="","",IF(AND(T_CALC[[#This Row],[DAY]]=C_N_TRADING_DAYS,$L$1&gt;C_MAX_HIST_DT),$Q$1,INDEX(_xlfn.ANCHORARRAY($C$3),T_CALC[[#This Row],[DAY]]+1,2))),NA())</f>
        <v>14670275</v>
      </c>
      <c r="R576" s="4" vm="2899">
        <f ca="1">IFERROR(IF(I_SRC="Open",T_CALC[[#This Row],[Open]],IF(I_SRC="High",T_CALC[[#This Row],[High]],IF(I_SRC="low",T_CALC[[#This Row],[Low]],IF(I_SRC="Volume",T_CALC[[#This Row],[VOLUME]],T_CALC[[#This Row],[Close]])))),"")</f>
        <v>99.05</v>
      </c>
      <c r="S576" s="4" cm="1">
        <f t="array" aca="1" ref="S576" ca="1">IF(T_CALC[[#This Row],[DAY]]="","",IF(T_CALC[[#This Row],[DAY]]&gt;=I_MA_PER,
ROUND(SUMPRODUCT(OFFSET($Y$4,0,0,I_MA_PER),OFFSET(T_CALC[[#This Row],[Value]],-(I_MA_PER-1),0,I_MA_PER))/C_DEN,2),NA()))</f>
        <v>99.42</v>
      </c>
      <c r="T576" s="4" t="str">
        <f ca="1">IF(T_CALC[[#This Row],[DAY]]="","",IF(T_CALC[[#This Row],[DAY]]&gt;=I_MA_PER,IF(AND(T_CALC[[#This Row],[Value]]&gt;T_CALC[[#This Row],[WMA]],R575&lt;=S575),"Buy",IF(AND(T_CALC[[#This Row],[Value]]&lt;T_CALC[[#This Row],[WMA]],R575&gt;=S575),"Sell","")),NA()))</f>
        <v>Sell</v>
      </c>
      <c r="U576" s="4">
        <f ca="1">IFERROR(IF(T_CALC[[#This Row],[Signal]]="Buy",T_CALC[[#This Row],[Value]],-10000),-10000)</f>
        <v>-10000</v>
      </c>
      <c r="V576" s="4" vm="2899">
        <f ca="1">IFERROR(IF(T_CALC[[#This Row],[Signal]]="Sell",T_CALC[[#This Row],[Value]],-10000),-10000)</f>
        <v>99.05</v>
      </c>
    </row>
    <row r="577" spans="3:22" x14ac:dyDescent="0.2">
      <c r="C577" vm="2900">
        <f ca="1"/>
        <v>43286</v>
      </c>
      <c r="D577" vm="2901">
        <f ca="1"/>
        <v>18977402</v>
      </c>
      <c r="E577" vm="2846">
        <f ca="1"/>
        <v>99.5</v>
      </c>
      <c r="F577" vm="2902">
        <f ca="1"/>
        <v>99.92</v>
      </c>
      <c r="G577" vm="2903">
        <f ca="1"/>
        <v>99.029899999999998</v>
      </c>
      <c r="H577" vm="2904">
        <f ca="1"/>
        <v>99.76</v>
      </c>
      <c r="K577" s="4">
        <f ca="1">IF(ROW(T_CALC[[#This Row],[DAY]])-ROW(T_CALC[[#Headers],[DAY]])&gt;C_N_TRADING_DAYS,"",ROW(T_CALC[[#This Row],[DAY]])-ROW(T_CALC[[#Headers],[DAY]]))</f>
        <v>574</v>
      </c>
      <c r="L577" s="2" cm="1" vm="2900">
        <f t="array" aca="1" ref="L577" ca="1">IFERROR(IF(T_CALC[[#This Row],[DAY]]="","",IF(AND(T_CALC[[#This Row],[DAY]]=C_N_TRADING_DAYS,$L$1&gt;C_MAX_HIST_DT),$L$1,INDEX(_xlfn.ANCHORARRAY($C$3),T_CALC[[#This Row],[DAY]]+1,1))),NA())</f>
        <v>43286</v>
      </c>
      <c r="M577" s="4" cm="1" vm="2846">
        <f t="array" aca="1" ref="M577" ca="1">IFERROR(IF(T_CALC[[#This Row],[DAY]]="","",IF(AND(T_CALC[[#This Row],[DAY]]=C_N_TRADING_DAYS,$L$1&gt;C_MAX_HIST_DT),$M$1,INDEX(_xlfn.ANCHORARRAY($C$3),T_CALC[[#This Row],[DAY]]+1,3))),NA())</f>
        <v>99.5</v>
      </c>
      <c r="N577" s="4" cm="1" vm="2902">
        <f t="array" aca="1" ref="N577" ca="1">IFERROR(IF(T_CALC[[#This Row],[DAY]]="","",IF(AND(T_CALC[[#This Row],[DAY]]=C_N_TRADING_DAYS,$L$1&gt;C_MAX_HIST_DT),$N$1,INDEX(_xlfn.ANCHORARRAY($C$3),T_CALC[[#This Row],[DAY]]+1,4))),NA())</f>
        <v>99.92</v>
      </c>
      <c r="O577" s="4" cm="1" vm="2903">
        <f t="array" aca="1" ref="O577" ca="1">IFERROR(IF(T_CALC[[#This Row],[DAY]]="","",IF(AND(T_CALC[[#This Row],[DAY]]=C_N_TRADING_DAYS,$L$1&gt;C_MAX_HIST_DT),$O$1,INDEX(_xlfn.ANCHORARRAY($C$3),T_CALC[[#This Row],[DAY]]+1,5))),NA())</f>
        <v>99.029899999999998</v>
      </c>
      <c r="P577" s="4" cm="1" vm="2904">
        <f t="array" aca="1" ref="P577" ca="1">IFERROR(IF(T_CALC[[#This Row],[DAY]]="","",IF(AND(T_CALC[[#This Row],[DAY]]=C_N_TRADING_DAYS,$L$1&gt;C_MAX_HIST_DT),$P$1,INDEX(_xlfn.ANCHORARRAY($C$3),T_CALC[[#This Row],[DAY]]+1,6))),NA())</f>
        <v>99.76</v>
      </c>
      <c r="Q577" s="4" cm="1" vm="2901">
        <f t="array" aca="1" ref="Q577" ca="1">IFERROR(IF(T_CALC[[#This Row],[DAY]]="","",IF(AND(T_CALC[[#This Row],[DAY]]=C_N_TRADING_DAYS,$L$1&gt;C_MAX_HIST_DT),$Q$1,INDEX(_xlfn.ANCHORARRAY($C$3),T_CALC[[#This Row],[DAY]]+1,2))),NA())</f>
        <v>18977402</v>
      </c>
      <c r="R577" s="4" vm="2904">
        <f ca="1">IFERROR(IF(I_SRC="Open",T_CALC[[#This Row],[Open]],IF(I_SRC="High",T_CALC[[#This Row],[High]],IF(I_SRC="low",T_CALC[[#This Row],[Low]],IF(I_SRC="Volume",T_CALC[[#This Row],[VOLUME]],T_CALC[[#This Row],[Close]])))),"")</f>
        <v>99.76</v>
      </c>
      <c r="S577" s="4" cm="1">
        <f t="array" aca="1" ref="S577" ca="1">IF(T_CALC[[#This Row],[DAY]]="","",IF(T_CALC[[#This Row],[DAY]]&gt;=I_MA_PER,
ROUND(SUMPRODUCT(OFFSET($Y$4,0,0,I_MA_PER),OFFSET(T_CALC[[#This Row],[Value]],-(I_MA_PER-1),0,I_MA_PER))/C_DEN,2),NA()))</f>
        <v>99.48</v>
      </c>
      <c r="T577" s="4" t="str">
        <f ca="1">IF(T_CALC[[#This Row],[DAY]]="","",IF(T_CALC[[#This Row],[DAY]]&gt;=I_MA_PER,IF(AND(T_CALC[[#This Row],[Value]]&gt;T_CALC[[#This Row],[WMA]],R576&lt;=S576),"Buy",IF(AND(T_CALC[[#This Row],[Value]]&lt;T_CALC[[#This Row],[WMA]],R576&gt;=S576),"Sell","")),NA()))</f>
        <v>Buy</v>
      </c>
      <c r="U577" s="4" vm="2904">
        <f ca="1">IFERROR(IF(T_CALC[[#This Row],[Signal]]="Buy",T_CALC[[#This Row],[Value]],-10000),-10000)</f>
        <v>99.76</v>
      </c>
      <c r="V577" s="4">
        <f ca="1">IFERROR(IF(T_CALC[[#This Row],[Signal]]="Sell",T_CALC[[#This Row],[Value]],-10000),-10000)</f>
        <v>-10000</v>
      </c>
    </row>
    <row r="578" spans="3:22" x14ac:dyDescent="0.2">
      <c r="C578" vm="2905">
        <f ca="1"/>
        <v>43287</v>
      </c>
      <c r="D578" vm="2906">
        <f ca="1"/>
        <v>19234627</v>
      </c>
      <c r="E578" vm="2907">
        <f ca="1"/>
        <v>99.885000000000005</v>
      </c>
      <c r="F578" vm="2908">
        <f ca="1"/>
        <v>101.43</v>
      </c>
      <c r="G578" vm="2909">
        <f ca="1"/>
        <v>99.67</v>
      </c>
      <c r="H578" vm="2910">
        <f ca="1"/>
        <v>101.16</v>
      </c>
      <c r="K578" s="4">
        <f ca="1">IF(ROW(T_CALC[[#This Row],[DAY]])-ROW(T_CALC[[#Headers],[DAY]])&gt;C_N_TRADING_DAYS,"",ROW(T_CALC[[#This Row],[DAY]])-ROW(T_CALC[[#Headers],[DAY]]))</f>
        <v>575</v>
      </c>
      <c r="L578" s="2" cm="1" vm="2905">
        <f t="array" aca="1" ref="L578" ca="1">IFERROR(IF(T_CALC[[#This Row],[DAY]]="","",IF(AND(T_CALC[[#This Row],[DAY]]=C_N_TRADING_DAYS,$L$1&gt;C_MAX_HIST_DT),$L$1,INDEX(_xlfn.ANCHORARRAY($C$3),T_CALC[[#This Row],[DAY]]+1,1))),NA())</f>
        <v>43287</v>
      </c>
      <c r="M578" s="4" cm="1" vm="2907">
        <f t="array" aca="1" ref="M578" ca="1">IFERROR(IF(T_CALC[[#This Row],[DAY]]="","",IF(AND(T_CALC[[#This Row],[DAY]]=C_N_TRADING_DAYS,$L$1&gt;C_MAX_HIST_DT),$M$1,INDEX(_xlfn.ANCHORARRAY($C$3),T_CALC[[#This Row],[DAY]]+1,3))),NA())</f>
        <v>99.885000000000005</v>
      </c>
      <c r="N578" s="4" cm="1" vm="2908">
        <f t="array" aca="1" ref="N578" ca="1">IFERROR(IF(T_CALC[[#This Row],[DAY]]="","",IF(AND(T_CALC[[#This Row],[DAY]]=C_N_TRADING_DAYS,$L$1&gt;C_MAX_HIST_DT),$N$1,INDEX(_xlfn.ANCHORARRAY($C$3),T_CALC[[#This Row],[DAY]]+1,4))),NA())</f>
        <v>101.43</v>
      </c>
      <c r="O578" s="4" cm="1" vm="2909">
        <f t="array" aca="1" ref="O578" ca="1">IFERROR(IF(T_CALC[[#This Row],[DAY]]="","",IF(AND(T_CALC[[#This Row],[DAY]]=C_N_TRADING_DAYS,$L$1&gt;C_MAX_HIST_DT),$O$1,INDEX(_xlfn.ANCHORARRAY($C$3),T_CALC[[#This Row],[DAY]]+1,5))),NA())</f>
        <v>99.67</v>
      </c>
      <c r="P578" s="4" cm="1" vm="2910">
        <f t="array" aca="1" ref="P578" ca="1">IFERROR(IF(T_CALC[[#This Row],[DAY]]="","",IF(AND(T_CALC[[#This Row],[DAY]]=C_N_TRADING_DAYS,$L$1&gt;C_MAX_HIST_DT),$P$1,INDEX(_xlfn.ANCHORARRAY($C$3),T_CALC[[#This Row],[DAY]]+1,6))),NA())</f>
        <v>101.16</v>
      </c>
      <c r="Q578" s="4" cm="1" vm="2906">
        <f t="array" aca="1" ref="Q578" ca="1">IFERROR(IF(T_CALC[[#This Row],[DAY]]="","",IF(AND(T_CALC[[#This Row],[DAY]]=C_N_TRADING_DAYS,$L$1&gt;C_MAX_HIST_DT),$Q$1,INDEX(_xlfn.ANCHORARRAY($C$3),T_CALC[[#This Row],[DAY]]+1,2))),NA())</f>
        <v>19234627</v>
      </c>
      <c r="R578" s="4" vm="2910">
        <f ca="1">IFERROR(IF(I_SRC="Open",T_CALC[[#This Row],[Open]],IF(I_SRC="High",T_CALC[[#This Row],[High]],IF(I_SRC="low",T_CALC[[#This Row],[Low]],IF(I_SRC="Volume",T_CALC[[#This Row],[VOLUME]],T_CALC[[#This Row],[Close]])))),"")</f>
        <v>101.16</v>
      </c>
      <c r="S578" s="4" cm="1">
        <f t="array" aca="1" ref="S578" ca="1">IF(T_CALC[[#This Row],[DAY]]="","",IF(T_CALC[[#This Row],[DAY]]&gt;=I_MA_PER,
ROUND(SUMPRODUCT(OFFSET($Y$4,0,0,I_MA_PER),OFFSET(T_CALC[[#This Row],[Value]],-(I_MA_PER-1),0,I_MA_PER))/C_DEN,2),NA()))</f>
        <v>99.59</v>
      </c>
      <c r="T578" s="4" t="str">
        <f ca="1">IF(T_CALC[[#This Row],[DAY]]="","",IF(T_CALC[[#This Row],[DAY]]&gt;=I_MA_PER,IF(AND(T_CALC[[#This Row],[Value]]&gt;T_CALC[[#This Row],[WMA]],R577&lt;=S577),"Buy",IF(AND(T_CALC[[#This Row],[Value]]&lt;T_CALC[[#This Row],[WMA]],R577&gt;=S577),"Sell","")),NA()))</f>
        <v/>
      </c>
      <c r="U578" s="4">
        <f ca="1">IFERROR(IF(T_CALC[[#This Row],[Signal]]="Buy",T_CALC[[#This Row],[Value]],-10000),-10000)</f>
        <v>-10000</v>
      </c>
      <c r="V578" s="4">
        <f ca="1">IFERROR(IF(T_CALC[[#This Row],[Signal]]="Sell",T_CALC[[#This Row],[Value]],-10000),-10000)</f>
        <v>-10000</v>
      </c>
    </row>
    <row r="579" spans="3:22" x14ac:dyDescent="0.2">
      <c r="C579" vm="2911">
        <f ca="1"/>
        <v>43290</v>
      </c>
      <c r="D579" vm="2912">
        <f ca="1"/>
        <v>18211980</v>
      </c>
      <c r="E579" vm="2913">
        <f ca="1"/>
        <v>101.6452</v>
      </c>
      <c r="F579" vm="2914">
        <f ca="1"/>
        <v>102.25</v>
      </c>
      <c r="G579" vm="2915">
        <f ca="1"/>
        <v>101.251</v>
      </c>
      <c r="H579" vm="2916">
        <f ca="1"/>
        <v>101.85</v>
      </c>
      <c r="K579" s="4">
        <f ca="1">IF(ROW(T_CALC[[#This Row],[DAY]])-ROW(T_CALC[[#Headers],[DAY]])&gt;C_N_TRADING_DAYS,"",ROW(T_CALC[[#This Row],[DAY]])-ROW(T_CALC[[#Headers],[DAY]]))</f>
        <v>576</v>
      </c>
      <c r="L579" s="2" cm="1" vm="2911">
        <f t="array" aca="1" ref="L579" ca="1">IFERROR(IF(T_CALC[[#This Row],[DAY]]="","",IF(AND(T_CALC[[#This Row],[DAY]]=C_N_TRADING_DAYS,$L$1&gt;C_MAX_HIST_DT),$L$1,INDEX(_xlfn.ANCHORARRAY($C$3),T_CALC[[#This Row],[DAY]]+1,1))),NA())</f>
        <v>43290</v>
      </c>
      <c r="M579" s="4" cm="1" vm="2913">
        <f t="array" aca="1" ref="M579" ca="1">IFERROR(IF(T_CALC[[#This Row],[DAY]]="","",IF(AND(T_CALC[[#This Row],[DAY]]=C_N_TRADING_DAYS,$L$1&gt;C_MAX_HIST_DT),$M$1,INDEX(_xlfn.ANCHORARRAY($C$3),T_CALC[[#This Row],[DAY]]+1,3))),NA())</f>
        <v>101.6452</v>
      </c>
      <c r="N579" s="4" cm="1" vm="2914">
        <f t="array" aca="1" ref="N579" ca="1">IFERROR(IF(T_CALC[[#This Row],[DAY]]="","",IF(AND(T_CALC[[#This Row],[DAY]]=C_N_TRADING_DAYS,$L$1&gt;C_MAX_HIST_DT),$N$1,INDEX(_xlfn.ANCHORARRAY($C$3),T_CALC[[#This Row],[DAY]]+1,4))),NA())</f>
        <v>102.25</v>
      </c>
      <c r="O579" s="4" cm="1" vm="2915">
        <f t="array" aca="1" ref="O579" ca="1">IFERROR(IF(T_CALC[[#This Row],[DAY]]="","",IF(AND(T_CALC[[#This Row],[DAY]]=C_N_TRADING_DAYS,$L$1&gt;C_MAX_HIST_DT),$O$1,INDEX(_xlfn.ANCHORARRAY($C$3),T_CALC[[#This Row],[DAY]]+1,5))),NA())</f>
        <v>101.251</v>
      </c>
      <c r="P579" s="4" cm="1" vm="2916">
        <f t="array" aca="1" ref="P579" ca="1">IFERROR(IF(T_CALC[[#This Row],[DAY]]="","",IF(AND(T_CALC[[#This Row],[DAY]]=C_N_TRADING_DAYS,$L$1&gt;C_MAX_HIST_DT),$P$1,INDEX(_xlfn.ANCHORARRAY($C$3),T_CALC[[#This Row],[DAY]]+1,6))),NA())</f>
        <v>101.85</v>
      </c>
      <c r="Q579" s="4" cm="1" vm="2912">
        <f t="array" aca="1" ref="Q579" ca="1">IFERROR(IF(T_CALC[[#This Row],[DAY]]="","",IF(AND(T_CALC[[#This Row],[DAY]]=C_N_TRADING_DAYS,$L$1&gt;C_MAX_HIST_DT),$Q$1,INDEX(_xlfn.ANCHORARRAY($C$3),T_CALC[[#This Row],[DAY]]+1,2))),NA())</f>
        <v>18211980</v>
      </c>
      <c r="R579" s="4" vm="2916">
        <f ca="1">IFERROR(IF(I_SRC="Open",T_CALC[[#This Row],[Open]],IF(I_SRC="High",T_CALC[[#This Row],[High]],IF(I_SRC="low",T_CALC[[#This Row],[Low]],IF(I_SRC="Volume",T_CALC[[#This Row],[VOLUME]],T_CALC[[#This Row],[Close]])))),"")</f>
        <v>101.85</v>
      </c>
      <c r="S579" s="4" cm="1">
        <f t="array" aca="1" ref="S579" ca="1">IF(T_CALC[[#This Row],[DAY]]="","",IF(T_CALC[[#This Row],[DAY]]&gt;=I_MA_PER,
ROUND(SUMPRODUCT(OFFSET($Y$4,0,0,I_MA_PER),OFFSET(T_CALC[[#This Row],[Value]],-(I_MA_PER-1),0,I_MA_PER))/C_DEN,2),NA()))</f>
        <v>99.72</v>
      </c>
      <c r="T579" s="4" t="str">
        <f ca="1">IF(T_CALC[[#This Row],[DAY]]="","",IF(T_CALC[[#This Row],[DAY]]&gt;=I_MA_PER,IF(AND(T_CALC[[#This Row],[Value]]&gt;T_CALC[[#This Row],[WMA]],R578&lt;=S578),"Buy",IF(AND(T_CALC[[#This Row],[Value]]&lt;T_CALC[[#This Row],[WMA]],R578&gt;=S578),"Sell","")),NA()))</f>
        <v/>
      </c>
      <c r="U579" s="4">
        <f ca="1">IFERROR(IF(T_CALC[[#This Row],[Signal]]="Buy",T_CALC[[#This Row],[Value]],-10000),-10000)</f>
        <v>-10000</v>
      </c>
      <c r="V579" s="4">
        <f ca="1">IFERROR(IF(T_CALC[[#This Row],[Signal]]="Sell",T_CALC[[#This Row],[Value]],-10000),-10000)</f>
        <v>-10000</v>
      </c>
    </row>
    <row r="580" spans="3:22" x14ac:dyDescent="0.2">
      <c r="C580" vm="2917">
        <f ca="1"/>
        <v>43291</v>
      </c>
      <c r="D580" vm="2918">
        <f ca="1"/>
        <v>19293140</v>
      </c>
      <c r="E580" vm="2787">
        <f ca="1"/>
        <v>102</v>
      </c>
      <c r="F580" vm="2919">
        <f ca="1"/>
        <v>102.51</v>
      </c>
      <c r="G580" vm="2782">
        <f ca="1"/>
        <v>101.86</v>
      </c>
      <c r="H580" vm="2920">
        <f ca="1"/>
        <v>102.12</v>
      </c>
      <c r="K580" s="4">
        <f ca="1">IF(ROW(T_CALC[[#This Row],[DAY]])-ROW(T_CALC[[#Headers],[DAY]])&gt;C_N_TRADING_DAYS,"",ROW(T_CALC[[#This Row],[DAY]])-ROW(T_CALC[[#Headers],[DAY]]))</f>
        <v>577</v>
      </c>
      <c r="L580" s="2" cm="1" vm="2917">
        <f t="array" aca="1" ref="L580" ca="1">IFERROR(IF(T_CALC[[#This Row],[DAY]]="","",IF(AND(T_CALC[[#This Row],[DAY]]=C_N_TRADING_DAYS,$L$1&gt;C_MAX_HIST_DT),$L$1,INDEX(_xlfn.ANCHORARRAY($C$3),T_CALC[[#This Row],[DAY]]+1,1))),NA())</f>
        <v>43291</v>
      </c>
      <c r="M580" s="4" cm="1" vm="2787">
        <f t="array" aca="1" ref="M580" ca="1">IFERROR(IF(T_CALC[[#This Row],[DAY]]="","",IF(AND(T_CALC[[#This Row],[DAY]]=C_N_TRADING_DAYS,$L$1&gt;C_MAX_HIST_DT),$M$1,INDEX(_xlfn.ANCHORARRAY($C$3),T_CALC[[#This Row],[DAY]]+1,3))),NA())</f>
        <v>102</v>
      </c>
      <c r="N580" s="4" cm="1" vm="2919">
        <f t="array" aca="1" ref="N580" ca="1">IFERROR(IF(T_CALC[[#This Row],[DAY]]="","",IF(AND(T_CALC[[#This Row],[DAY]]=C_N_TRADING_DAYS,$L$1&gt;C_MAX_HIST_DT),$N$1,INDEX(_xlfn.ANCHORARRAY($C$3),T_CALC[[#This Row],[DAY]]+1,4))),NA())</f>
        <v>102.51</v>
      </c>
      <c r="O580" s="4" cm="1" vm="2782">
        <f t="array" aca="1" ref="O580" ca="1">IFERROR(IF(T_CALC[[#This Row],[DAY]]="","",IF(AND(T_CALC[[#This Row],[DAY]]=C_N_TRADING_DAYS,$L$1&gt;C_MAX_HIST_DT),$O$1,INDEX(_xlfn.ANCHORARRAY($C$3),T_CALC[[#This Row],[DAY]]+1,5))),NA())</f>
        <v>101.86</v>
      </c>
      <c r="P580" s="4" cm="1" vm="2920">
        <f t="array" aca="1" ref="P580" ca="1">IFERROR(IF(T_CALC[[#This Row],[DAY]]="","",IF(AND(T_CALC[[#This Row],[DAY]]=C_N_TRADING_DAYS,$L$1&gt;C_MAX_HIST_DT),$P$1,INDEX(_xlfn.ANCHORARRAY($C$3),T_CALC[[#This Row],[DAY]]+1,6))),NA())</f>
        <v>102.12</v>
      </c>
      <c r="Q580" s="4" cm="1" vm="2918">
        <f t="array" aca="1" ref="Q580" ca="1">IFERROR(IF(T_CALC[[#This Row],[DAY]]="","",IF(AND(T_CALC[[#This Row],[DAY]]=C_N_TRADING_DAYS,$L$1&gt;C_MAX_HIST_DT),$Q$1,INDEX(_xlfn.ANCHORARRAY($C$3),T_CALC[[#This Row],[DAY]]+1,2))),NA())</f>
        <v>19293140</v>
      </c>
      <c r="R580" s="4" vm="2920">
        <f ca="1">IFERROR(IF(I_SRC="Open",T_CALC[[#This Row],[Open]],IF(I_SRC="High",T_CALC[[#This Row],[High]],IF(I_SRC="low",T_CALC[[#This Row],[Low]],IF(I_SRC="Volume",T_CALC[[#This Row],[VOLUME]],T_CALC[[#This Row],[Close]])))),"")</f>
        <v>102.12</v>
      </c>
      <c r="S580" s="4" cm="1">
        <f t="array" aca="1" ref="S580" ca="1">IF(T_CALC[[#This Row],[DAY]]="","",IF(T_CALC[[#This Row],[DAY]]&gt;=I_MA_PER,
ROUND(SUMPRODUCT(OFFSET($Y$4,0,0,I_MA_PER),OFFSET(T_CALC[[#This Row],[Value]],-(I_MA_PER-1),0,I_MA_PER))/C_DEN,2),NA()))</f>
        <v>99.85</v>
      </c>
      <c r="T580" s="4" t="str">
        <f ca="1">IF(T_CALC[[#This Row],[DAY]]="","",IF(T_CALC[[#This Row],[DAY]]&gt;=I_MA_PER,IF(AND(T_CALC[[#This Row],[Value]]&gt;T_CALC[[#This Row],[WMA]],R579&lt;=S579),"Buy",IF(AND(T_CALC[[#This Row],[Value]]&lt;T_CALC[[#This Row],[WMA]],R579&gt;=S579),"Sell","")),NA()))</f>
        <v/>
      </c>
      <c r="U580" s="4">
        <f ca="1">IFERROR(IF(T_CALC[[#This Row],[Signal]]="Buy",T_CALC[[#This Row],[Value]],-10000),-10000)</f>
        <v>-10000</v>
      </c>
      <c r="V580" s="4">
        <f ca="1">IFERROR(IF(T_CALC[[#This Row],[Signal]]="Sell",T_CALC[[#This Row],[Value]],-10000),-10000)</f>
        <v>-10000</v>
      </c>
    </row>
    <row r="581" spans="3:22" x14ac:dyDescent="0.2">
      <c r="C581" vm="2921">
        <f ca="1"/>
        <v>43292</v>
      </c>
      <c r="D581" vm="2922">
        <f ca="1"/>
        <v>19644648</v>
      </c>
      <c r="E581" vm="2923">
        <f ca="1"/>
        <v>101.15</v>
      </c>
      <c r="F581" vm="2924">
        <f ca="1"/>
        <v>102.34</v>
      </c>
      <c r="G581" vm="2817">
        <f ca="1"/>
        <v>101.1</v>
      </c>
      <c r="H581" vm="2925">
        <f ca="1"/>
        <v>101.98</v>
      </c>
      <c r="K581" s="4">
        <f ca="1">IF(ROW(T_CALC[[#This Row],[DAY]])-ROW(T_CALC[[#Headers],[DAY]])&gt;C_N_TRADING_DAYS,"",ROW(T_CALC[[#This Row],[DAY]])-ROW(T_CALC[[#Headers],[DAY]]))</f>
        <v>578</v>
      </c>
      <c r="L581" s="2" cm="1" vm="2921">
        <f t="array" aca="1" ref="L581" ca="1">IFERROR(IF(T_CALC[[#This Row],[DAY]]="","",IF(AND(T_CALC[[#This Row],[DAY]]=C_N_TRADING_DAYS,$L$1&gt;C_MAX_HIST_DT),$L$1,INDEX(_xlfn.ANCHORARRAY($C$3),T_CALC[[#This Row],[DAY]]+1,1))),NA())</f>
        <v>43292</v>
      </c>
      <c r="M581" s="4" cm="1" vm="2923">
        <f t="array" aca="1" ref="M581" ca="1">IFERROR(IF(T_CALC[[#This Row],[DAY]]="","",IF(AND(T_CALC[[#This Row],[DAY]]=C_N_TRADING_DAYS,$L$1&gt;C_MAX_HIST_DT),$M$1,INDEX(_xlfn.ANCHORARRAY($C$3),T_CALC[[#This Row],[DAY]]+1,3))),NA())</f>
        <v>101.15</v>
      </c>
      <c r="N581" s="4" cm="1" vm="2924">
        <f t="array" aca="1" ref="N581" ca="1">IFERROR(IF(T_CALC[[#This Row],[DAY]]="","",IF(AND(T_CALC[[#This Row],[DAY]]=C_N_TRADING_DAYS,$L$1&gt;C_MAX_HIST_DT),$N$1,INDEX(_xlfn.ANCHORARRAY($C$3),T_CALC[[#This Row],[DAY]]+1,4))),NA())</f>
        <v>102.34</v>
      </c>
      <c r="O581" s="4" cm="1" vm="2817">
        <f t="array" aca="1" ref="O581" ca="1">IFERROR(IF(T_CALC[[#This Row],[DAY]]="","",IF(AND(T_CALC[[#This Row],[DAY]]=C_N_TRADING_DAYS,$L$1&gt;C_MAX_HIST_DT),$O$1,INDEX(_xlfn.ANCHORARRAY($C$3),T_CALC[[#This Row],[DAY]]+1,5))),NA())</f>
        <v>101.1</v>
      </c>
      <c r="P581" s="4" cm="1" vm="2925">
        <f t="array" aca="1" ref="P581" ca="1">IFERROR(IF(T_CALC[[#This Row],[DAY]]="","",IF(AND(T_CALC[[#This Row],[DAY]]=C_N_TRADING_DAYS,$L$1&gt;C_MAX_HIST_DT),$P$1,INDEX(_xlfn.ANCHORARRAY($C$3),T_CALC[[#This Row],[DAY]]+1,6))),NA())</f>
        <v>101.98</v>
      </c>
      <c r="Q581" s="4" cm="1" vm="2922">
        <f t="array" aca="1" ref="Q581" ca="1">IFERROR(IF(T_CALC[[#This Row],[DAY]]="","",IF(AND(T_CALC[[#This Row],[DAY]]=C_N_TRADING_DAYS,$L$1&gt;C_MAX_HIST_DT),$Q$1,INDEX(_xlfn.ANCHORARRAY($C$3),T_CALC[[#This Row],[DAY]]+1,2))),NA())</f>
        <v>19644648</v>
      </c>
      <c r="R581" s="4" vm="2925">
        <f ca="1">IFERROR(IF(I_SRC="Open",T_CALC[[#This Row],[Open]],IF(I_SRC="High",T_CALC[[#This Row],[High]],IF(I_SRC="low",T_CALC[[#This Row],[Low]],IF(I_SRC="Volume",T_CALC[[#This Row],[VOLUME]],T_CALC[[#This Row],[Close]])))),"")</f>
        <v>101.98</v>
      </c>
      <c r="S581" s="4" cm="1">
        <f t="array" aca="1" ref="S581" ca="1">IF(T_CALC[[#This Row],[DAY]]="","",IF(T_CALC[[#This Row],[DAY]]&gt;=I_MA_PER,
ROUND(SUMPRODUCT(OFFSET($Y$4,0,0,I_MA_PER),OFFSET(T_CALC[[#This Row],[Value]],-(I_MA_PER-1),0,I_MA_PER))/C_DEN,2),NA()))</f>
        <v>99.97</v>
      </c>
      <c r="T581" s="4" t="str">
        <f ca="1">IF(T_CALC[[#This Row],[DAY]]="","",IF(T_CALC[[#This Row],[DAY]]&gt;=I_MA_PER,IF(AND(T_CALC[[#This Row],[Value]]&gt;T_CALC[[#This Row],[WMA]],R580&lt;=S580),"Buy",IF(AND(T_CALC[[#This Row],[Value]]&lt;T_CALC[[#This Row],[WMA]],R580&gt;=S580),"Sell","")),NA()))</f>
        <v/>
      </c>
      <c r="U581" s="4">
        <f ca="1">IFERROR(IF(T_CALC[[#This Row],[Signal]]="Buy",T_CALC[[#This Row],[Value]],-10000),-10000)</f>
        <v>-10000</v>
      </c>
      <c r="V581" s="4">
        <f ca="1">IFERROR(IF(T_CALC[[#This Row],[Signal]]="Sell",T_CALC[[#This Row],[Value]],-10000),-10000)</f>
        <v>-10000</v>
      </c>
    </row>
    <row r="582" spans="3:22" x14ac:dyDescent="0.2">
      <c r="C582" vm="2926">
        <f ca="1"/>
        <v>43293</v>
      </c>
      <c r="D582" vm="2927">
        <f ca="1"/>
        <v>24335929</v>
      </c>
      <c r="E582" vm="2928">
        <f ca="1"/>
        <v>102.77</v>
      </c>
      <c r="F582" vm="2929">
        <f ca="1"/>
        <v>104.41</v>
      </c>
      <c r="G582" vm="2930">
        <f ca="1"/>
        <v>102.73</v>
      </c>
      <c r="H582" vm="2931">
        <f ca="1"/>
        <v>104.19</v>
      </c>
      <c r="K582" s="4">
        <f ca="1">IF(ROW(T_CALC[[#This Row],[DAY]])-ROW(T_CALC[[#Headers],[DAY]])&gt;C_N_TRADING_DAYS,"",ROW(T_CALC[[#This Row],[DAY]])-ROW(T_CALC[[#Headers],[DAY]]))</f>
        <v>579</v>
      </c>
      <c r="L582" s="2" cm="1" vm="2926">
        <f t="array" aca="1" ref="L582" ca="1">IFERROR(IF(T_CALC[[#This Row],[DAY]]="","",IF(AND(T_CALC[[#This Row],[DAY]]=C_N_TRADING_DAYS,$L$1&gt;C_MAX_HIST_DT),$L$1,INDEX(_xlfn.ANCHORARRAY($C$3),T_CALC[[#This Row],[DAY]]+1,1))),NA())</f>
        <v>43293</v>
      </c>
      <c r="M582" s="4" cm="1" vm="2928">
        <f t="array" aca="1" ref="M582" ca="1">IFERROR(IF(T_CALC[[#This Row],[DAY]]="","",IF(AND(T_CALC[[#This Row],[DAY]]=C_N_TRADING_DAYS,$L$1&gt;C_MAX_HIST_DT),$M$1,INDEX(_xlfn.ANCHORARRAY($C$3),T_CALC[[#This Row],[DAY]]+1,3))),NA())</f>
        <v>102.77</v>
      </c>
      <c r="N582" s="4" cm="1" vm="2929">
        <f t="array" aca="1" ref="N582" ca="1">IFERROR(IF(T_CALC[[#This Row],[DAY]]="","",IF(AND(T_CALC[[#This Row],[DAY]]=C_N_TRADING_DAYS,$L$1&gt;C_MAX_HIST_DT),$N$1,INDEX(_xlfn.ANCHORARRAY($C$3),T_CALC[[#This Row],[DAY]]+1,4))),NA())</f>
        <v>104.41</v>
      </c>
      <c r="O582" s="4" cm="1" vm="2930">
        <f t="array" aca="1" ref="O582" ca="1">IFERROR(IF(T_CALC[[#This Row],[DAY]]="","",IF(AND(T_CALC[[#This Row],[DAY]]=C_N_TRADING_DAYS,$L$1&gt;C_MAX_HIST_DT),$O$1,INDEX(_xlfn.ANCHORARRAY($C$3),T_CALC[[#This Row],[DAY]]+1,5))),NA())</f>
        <v>102.73</v>
      </c>
      <c r="P582" s="4" cm="1" vm="2931">
        <f t="array" aca="1" ref="P582" ca="1">IFERROR(IF(T_CALC[[#This Row],[DAY]]="","",IF(AND(T_CALC[[#This Row],[DAY]]=C_N_TRADING_DAYS,$L$1&gt;C_MAX_HIST_DT),$P$1,INDEX(_xlfn.ANCHORARRAY($C$3),T_CALC[[#This Row],[DAY]]+1,6))),NA())</f>
        <v>104.19</v>
      </c>
      <c r="Q582" s="4" cm="1" vm="2927">
        <f t="array" aca="1" ref="Q582" ca="1">IFERROR(IF(T_CALC[[#This Row],[DAY]]="","",IF(AND(T_CALC[[#This Row],[DAY]]=C_N_TRADING_DAYS,$L$1&gt;C_MAX_HIST_DT),$Q$1,INDEX(_xlfn.ANCHORARRAY($C$3),T_CALC[[#This Row],[DAY]]+1,2))),NA())</f>
        <v>24335929</v>
      </c>
      <c r="R582" s="4" vm="2931">
        <f ca="1">IFERROR(IF(I_SRC="Open",T_CALC[[#This Row],[Open]],IF(I_SRC="High",T_CALC[[#This Row],[High]],IF(I_SRC="low",T_CALC[[#This Row],[Low]],IF(I_SRC="Volume",T_CALC[[#This Row],[VOLUME]],T_CALC[[#This Row],[Close]])))),"")</f>
        <v>104.19</v>
      </c>
      <c r="S582" s="4" cm="1">
        <f t="array" aca="1" ref="S582" ca="1">IF(T_CALC[[#This Row],[DAY]]="","",IF(T_CALC[[#This Row],[DAY]]&gt;=I_MA_PER,
ROUND(SUMPRODUCT(OFFSET($Y$4,0,0,I_MA_PER),OFFSET(T_CALC[[#This Row],[Value]],-(I_MA_PER-1),0,I_MA_PER))/C_DEN,2),NA()))</f>
        <v>100.17</v>
      </c>
      <c r="T582" s="4" t="str">
        <f ca="1">IF(T_CALC[[#This Row],[DAY]]="","",IF(T_CALC[[#This Row],[DAY]]&gt;=I_MA_PER,IF(AND(T_CALC[[#This Row],[Value]]&gt;T_CALC[[#This Row],[WMA]],R581&lt;=S581),"Buy",IF(AND(T_CALC[[#This Row],[Value]]&lt;T_CALC[[#This Row],[WMA]],R581&gt;=S581),"Sell","")),NA()))</f>
        <v/>
      </c>
      <c r="U582" s="4">
        <f ca="1">IFERROR(IF(T_CALC[[#This Row],[Signal]]="Buy",T_CALC[[#This Row],[Value]],-10000),-10000)</f>
        <v>-10000</v>
      </c>
      <c r="V582" s="4">
        <f ca="1">IFERROR(IF(T_CALC[[#This Row],[Signal]]="Sell",T_CALC[[#This Row],[Value]],-10000),-10000)</f>
        <v>-10000</v>
      </c>
    </row>
    <row r="583" spans="3:22" x14ac:dyDescent="0.2">
      <c r="C583" vm="2932">
        <f ca="1"/>
        <v>43294</v>
      </c>
      <c r="D583" vm="2933">
        <f ca="1"/>
        <v>24653500</v>
      </c>
      <c r="E583" vm="2934">
        <f ca="1"/>
        <v>104.37</v>
      </c>
      <c r="F583" vm="2935">
        <f ca="1"/>
        <v>105.6</v>
      </c>
      <c r="G583" vm="2936">
        <f ca="1"/>
        <v>104.09</v>
      </c>
      <c r="H583" vm="2937">
        <f ca="1"/>
        <v>105.43</v>
      </c>
      <c r="K583" s="4">
        <f ca="1">IF(ROW(T_CALC[[#This Row],[DAY]])-ROW(T_CALC[[#Headers],[DAY]])&gt;C_N_TRADING_DAYS,"",ROW(T_CALC[[#This Row],[DAY]])-ROW(T_CALC[[#Headers],[DAY]]))</f>
        <v>580</v>
      </c>
      <c r="L583" s="2" cm="1" vm="2932">
        <f t="array" aca="1" ref="L583" ca="1">IFERROR(IF(T_CALC[[#This Row],[DAY]]="","",IF(AND(T_CALC[[#This Row],[DAY]]=C_N_TRADING_DAYS,$L$1&gt;C_MAX_HIST_DT),$L$1,INDEX(_xlfn.ANCHORARRAY($C$3),T_CALC[[#This Row],[DAY]]+1,1))),NA())</f>
        <v>43294</v>
      </c>
      <c r="M583" s="4" cm="1" vm="2934">
        <f t="array" aca="1" ref="M583" ca="1">IFERROR(IF(T_CALC[[#This Row],[DAY]]="","",IF(AND(T_CALC[[#This Row],[DAY]]=C_N_TRADING_DAYS,$L$1&gt;C_MAX_HIST_DT),$M$1,INDEX(_xlfn.ANCHORARRAY($C$3),T_CALC[[#This Row],[DAY]]+1,3))),NA())</f>
        <v>104.37</v>
      </c>
      <c r="N583" s="4" cm="1" vm="2935">
        <f t="array" aca="1" ref="N583" ca="1">IFERROR(IF(T_CALC[[#This Row],[DAY]]="","",IF(AND(T_CALC[[#This Row],[DAY]]=C_N_TRADING_DAYS,$L$1&gt;C_MAX_HIST_DT),$N$1,INDEX(_xlfn.ANCHORARRAY($C$3),T_CALC[[#This Row],[DAY]]+1,4))),NA())</f>
        <v>105.6</v>
      </c>
      <c r="O583" s="4" cm="1" vm="2936">
        <f t="array" aca="1" ref="O583" ca="1">IFERROR(IF(T_CALC[[#This Row],[DAY]]="","",IF(AND(T_CALC[[#This Row],[DAY]]=C_N_TRADING_DAYS,$L$1&gt;C_MAX_HIST_DT),$O$1,INDEX(_xlfn.ANCHORARRAY($C$3),T_CALC[[#This Row],[DAY]]+1,5))),NA())</f>
        <v>104.09</v>
      </c>
      <c r="P583" s="4" cm="1" vm="2937">
        <f t="array" aca="1" ref="P583" ca="1">IFERROR(IF(T_CALC[[#This Row],[DAY]]="","",IF(AND(T_CALC[[#This Row],[DAY]]=C_N_TRADING_DAYS,$L$1&gt;C_MAX_HIST_DT),$P$1,INDEX(_xlfn.ANCHORARRAY($C$3),T_CALC[[#This Row],[DAY]]+1,6))),NA())</f>
        <v>105.43</v>
      </c>
      <c r="Q583" s="4" cm="1" vm="2933">
        <f t="array" aca="1" ref="Q583" ca="1">IFERROR(IF(T_CALC[[#This Row],[DAY]]="","",IF(AND(T_CALC[[#This Row],[DAY]]=C_N_TRADING_DAYS,$L$1&gt;C_MAX_HIST_DT),$Q$1,INDEX(_xlfn.ANCHORARRAY($C$3),T_CALC[[#This Row],[DAY]]+1,2))),NA())</f>
        <v>24653500</v>
      </c>
      <c r="R583" s="4" vm="2937">
        <f ca="1">IFERROR(IF(I_SRC="Open",T_CALC[[#This Row],[Open]],IF(I_SRC="High",T_CALC[[#This Row],[High]],IF(I_SRC="low",T_CALC[[#This Row],[Low]],IF(I_SRC="Volume",T_CALC[[#This Row],[VOLUME]],T_CALC[[#This Row],[Close]])))),"")</f>
        <v>105.43</v>
      </c>
      <c r="S583" s="4" cm="1">
        <f t="array" aca="1" ref="S583" ca="1">IF(T_CALC[[#This Row],[DAY]]="","",IF(T_CALC[[#This Row],[DAY]]&gt;=I_MA_PER,
ROUND(SUMPRODUCT(OFFSET($Y$4,0,0,I_MA_PER),OFFSET(T_CALC[[#This Row],[Value]],-(I_MA_PER-1),0,I_MA_PER))/C_DEN,2),NA()))</f>
        <v>100.42</v>
      </c>
      <c r="T583" s="4" t="str">
        <f ca="1">IF(T_CALC[[#This Row],[DAY]]="","",IF(T_CALC[[#This Row],[DAY]]&gt;=I_MA_PER,IF(AND(T_CALC[[#This Row],[Value]]&gt;T_CALC[[#This Row],[WMA]],R582&lt;=S582),"Buy",IF(AND(T_CALC[[#This Row],[Value]]&lt;T_CALC[[#This Row],[WMA]],R582&gt;=S582),"Sell","")),NA()))</f>
        <v/>
      </c>
      <c r="U583" s="4">
        <f ca="1">IFERROR(IF(T_CALC[[#This Row],[Signal]]="Buy",T_CALC[[#This Row],[Value]],-10000),-10000)</f>
        <v>-10000</v>
      </c>
      <c r="V583" s="4">
        <f ca="1">IFERROR(IF(T_CALC[[#This Row],[Signal]]="Sell",T_CALC[[#This Row],[Value]],-10000),-10000)</f>
        <v>-10000</v>
      </c>
    </row>
    <row r="584" spans="3:22" x14ac:dyDescent="0.2">
      <c r="C584" vm="2938">
        <f ca="1"/>
        <v>43297</v>
      </c>
      <c r="D584" vm="2939">
        <f ca="1"/>
        <v>21786912</v>
      </c>
      <c r="E584" vm="2940">
        <f ca="1"/>
        <v>105.4</v>
      </c>
      <c r="F584" vm="2941">
        <f ca="1"/>
        <v>105.82</v>
      </c>
      <c r="G584" vm="2942">
        <f ca="1"/>
        <v>104.515</v>
      </c>
      <c r="H584" vm="2943">
        <f ca="1"/>
        <v>104.91</v>
      </c>
      <c r="K584" s="4">
        <f ca="1">IF(ROW(T_CALC[[#This Row],[DAY]])-ROW(T_CALC[[#Headers],[DAY]])&gt;C_N_TRADING_DAYS,"",ROW(T_CALC[[#This Row],[DAY]])-ROW(T_CALC[[#Headers],[DAY]]))</f>
        <v>581</v>
      </c>
      <c r="L584" s="2" cm="1" vm="2938">
        <f t="array" aca="1" ref="L584" ca="1">IFERROR(IF(T_CALC[[#This Row],[DAY]]="","",IF(AND(T_CALC[[#This Row],[DAY]]=C_N_TRADING_DAYS,$L$1&gt;C_MAX_HIST_DT),$L$1,INDEX(_xlfn.ANCHORARRAY($C$3),T_CALC[[#This Row],[DAY]]+1,1))),NA())</f>
        <v>43297</v>
      </c>
      <c r="M584" s="4" cm="1" vm="2940">
        <f t="array" aca="1" ref="M584" ca="1">IFERROR(IF(T_CALC[[#This Row],[DAY]]="","",IF(AND(T_CALC[[#This Row],[DAY]]=C_N_TRADING_DAYS,$L$1&gt;C_MAX_HIST_DT),$M$1,INDEX(_xlfn.ANCHORARRAY($C$3),T_CALC[[#This Row],[DAY]]+1,3))),NA())</f>
        <v>105.4</v>
      </c>
      <c r="N584" s="4" cm="1" vm="2941">
        <f t="array" aca="1" ref="N584" ca="1">IFERROR(IF(T_CALC[[#This Row],[DAY]]="","",IF(AND(T_CALC[[#This Row],[DAY]]=C_N_TRADING_DAYS,$L$1&gt;C_MAX_HIST_DT),$N$1,INDEX(_xlfn.ANCHORARRAY($C$3),T_CALC[[#This Row],[DAY]]+1,4))),NA())</f>
        <v>105.82</v>
      </c>
      <c r="O584" s="4" cm="1" vm="2942">
        <f t="array" aca="1" ref="O584" ca="1">IFERROR(IF(T_CALC[[#This Row],[DAY]]="","",IF(AND(T_CALC[[#This Row],[DAY]]=C_N_TRADING_DAYS,$L$1&gt;C_MAX_HIST_DT),$O$1,INDEX(_xlfn.ANCHORARRAY($C$3),T_CALC[[#This Row],[DAY]]+1,5))),NA())</f>
        <v>104.515</v>
      </c>
      <c r="P584" s="4" cm="1" vm="2943">
        <f t="array" aca="1" ref="P584" ca="1">IFERROR(IF(T_CALC[[#This Row],[DAY]]="","",IF(AND(T_CALC[[#This Row],[DAY]]=C_N_TRADING_DAYS,$L$1&gt;C_MAX_HIST_DT),$P$1,INDEX(_xlfn.ANCHORARRAY($C$3),T_CALC[[#This Row],[DAY]]+1,6))),NA())</f>
        <v>104.91</v>
      </c>
      <c r="Q584" s="4" cm="1" vm="2939">
        <f t="array" aca="1" ref="Q584" ca="1">IFERROR(IF(T_CALC[[#This Row],[DAY]]="","",IF(AND(T_CALC[[#This Row],[DAY]]=C_N_TRADING_DAYS,$L$1&gt;C_MAX_HIST_DT),$Q$1,INDEX(_xlfn.ANCHORARRAY($C$3),T_CALC[[#This Row],[DAY]]+1,2))),NA())</f>
        <v>21786912</v>
      </c>
      <c r="R584" s="4" vm="2943">
        <f ca="1">IFERROR(IF(I_SRC="Open",T_CALC[[#This Row],[Open]],IF(I_SRC="High",T_CALC[[#This Row],[High]],IF(I_SRC="low",T_CALC[[#This Row],[Low]],IF(I_SRC="Volume",T_CALC[[#This Row],[VOLUME]],T_CALC[[#This Row],[Close]])))),"")</f>
        <v>104.91</v>
      </c>
      <c r="S584" s="4" cm="1">
        <f t="array" aca="1" ref="S584" ca="1">IF(T_CALC[[#This Row],[DAY]]="","",IF(T_CALC[[#This Row],[DAY]]&gt;=I_MA_PER,
ROUND(SUMPRODUCT(OFFSET($Y$4,0,0,I_MA_PER),OFFSET(T_CALC[[#This Row],[Value]],-(I_MA_PER-1),0,I_MA_PER))/C_DEN,2),NA()))</f>
        <v>100.63</v>
      </c>
      <c r="T584" s="4" t="str">
        <f ca="1">IF(T_CALC[[#This Row],[DAY]]="","",IF(T_CALC[[#This Row],[DAY]]&gt;=I_MA_PER,IF(AND(T_CALC[[#This Row],[Value]]&gt;T_CALC[[#This Row],[WMA]],R583&lt;=S583),"Buy",IF(AND(T_CALC[[#This Row],[Value]]&lt;T_CALC[[#This Row],[WMA]],R583&gt;=S583),"Sell","")),NA()))</f>
        <v/>
      </c>
      <c r="U584" s="4">
        <f ca="1">IFERROR(IF(T_CALC[[#This Row],[Signal]]="Buy",T_CALC[[#This Row],[Value]],-10000),-10000)</f>
        <v>-10000</v>
      </c>
      <c r="V584" s="4">
        <f ca="1">IFERROR(IF(T_CALC[[#This Row],[Signal]]="Sell",T_CALC[[#This Row],[Value]],-10000),-10000)</f>
        <v>-10000</v>
      </c>
    </row>
    <row r="585" spans="3:22" x14ac:dyDescent="0.2">
      <c r="C585" vm="2944">
        <f ca="1"/>
        <v>43298</v>
      </c>
      <c r="D585" vm="2945">
        <f ca="1"/>
        <v>25901726</v>
      </c>
      <c r="E585" vm="2946">
        <f ca="1"/>
        <v>104.61</v>
      </c>
      <c r="F585" vm="2947">
        <f ca="1"/>
        <v>106.5</v>
      </c>
      <c r="G585" vm="2948">
        <f ca="1"/>
        <v>104.32</v>
      </c>
      <c r="H585" vm="2949">
        <f ca="1"/>
        <v>105.95</v>
      </c>
      <c r="K585" s="4">
        <f ca="1">IF(ROW(T_CALC[[#This Row],[DAY]])-ROW(T_CALC[[#Headers],[DAY]])&gt;C_N_TRADING_DAYS,"",ROW(T_CALC[[#This Row],[DAY]])-ROW(T_CALC[[#Headers],[DAY]]))</f>
        <v>582</v>
      </c>
      <c r="L585" s="2" cm="1" vm="2944">
        <f t="array" aca="1" ref="L585" ca="1">IFERROR(IF(T_CALC[[#This Row],[DAY]]="","",IF(AND(T_CALC[[#This Row],[DAY]]=C_N_TRADING_DAYS,$L$1&gt;C_MAX_HIST_DT),$L$1,INDEX(_xlfn.ANCHORARRAY($C$3),T_CALC[[#This Row],[DAY]]+1,1))),NA())</f>
        <v>43298</v>
      </c>
      <c r="M585" s="4" cm="1" vm="2946">
        <f t="array" aca="1" ref="M585" ca="1">IFERROR(IF(T_CALC[[#This Row],[DAY]]="","",IF(AND(T_CALC[[#This Row],[DAY]]=C_N_TRADING_DAYS,$L$1&gt;C_MAX_HIST_DT),$M$1,INDEX(_xlfn.ANCHORARRAY($C$3),T_CALC[[#This Row],[DAY]]+1,3))),NA())</f>
        <v>104.61</v>
      </c>
      <c r="N585" s="4" cm="1" vm="2947">
        <f t="array" aca="1" ref="N585" ca="1">IFERROR(IF(T_CALC[[#This Row],[DAY]]="","",IF(AND(T_CALC[[#This Row],[DAY]]=C_N_TRADING_DAYS,$L$1&gt;C_MAX_HIST_DT),$N$1,INDEX(_xlfn.ANCHORARRAY($C$3),T_CALC[[#This Row],[DAY]]+1,4))),NA())</f>
        <v>106.5</v>
      </c>
      <c r="O585" s="4" cm="1" vm="2948">
        <f t="array" aca="1" ref="O585" ca="1">IFERROR(IF(T_CALC[[#This Row],[DAY]]="","",IF(AND(T_CALC[[#This Row],[DAY]]=C_N_TRADING_DAYS,$L$1&gt;C_MAX_HIST_DT),$O$1,INDEX(_xlfn.ANCHORARRAY($C$3),T_CALC[[#This Row],[DAY]]+1,5))),NA())</f>
        <v>104.32</v>
      </c>
      <c r="P585" s="4" cm="1" vm="2949">
        <f t="array" aca="1" ref="P585" ca="1">IFERROR(IF(T_CALC[[#This Row],[DAY]]="","",IF(AND(T_CALC[[#This Row],[DAY]]=C_N_TRADING_DAYS,$L$1&gt;C_MAX_HIST_DT),$P$1,INDEX(_xlfn.ANCHORARRAY($C$3),T_CALC[[#This Row],[DAY]]+1,6))),NA())</f>
        <v>105.95</v>
      </c>
      <c r="Q585" s="4" cm="1" vm="2945">
        <f t="array" aca="1" ref="Q585" ca="1">IFERROR(IF(T_CALC[[#This Row],[DAY]]="","",IF(AND(T_CALC[[#This Row],[DAY]]=C_N_TRADING_DAYS,$L$1&gt;C_MAX_HIST_DT),$Q$1,INDEX(_xlfn.ANCHORARRAY($C$3),T_CALC[[#This Row],[DAY]]+1,2))),NA())</f>
        <v>25901726</v>
      </c>
      <c r="R585" s="4" vm="2949">
        <f ca="1">IFERROR(IF(I_SRC="Open",T_CALC[[#This Row],[Open]],IF(I_SRC="High",T_CALC[[#This Row],[High]],IF(I_SRC="low",T_CALC[[#This Row],[Low]],IF(I_SRC="Volume",T_CALC[[#This Row],[VOLUME]],T_CALC[[#This Row],[Close]])))),"")</f>
        <v>105.95</v>
      </c>
      <c r="S585" s="4" cm="1">
        <f t="array" aca="1" ref="S585" ca="1">IF(T_CALC[[#This Row],[DAY]]="","",IF(T_CALC[[#This Row],[DAY]]&gt;=I_MA_PER,
ROUND(SUMPRODUCT(OFFSET($Y$4,0,0,I_MA_PER),OFFSET(T_CALC[[#This Row],[Value]],-(I_MA_PER-1),0,I_MA_PER))/C_DEN,2),NA()))</f>
        <v>100.88</v>
      </c>
      <c r="T585" s="4" t="str">
        <f ca="1">IF(T_CALC[[#This Row],[DAY]]="","",IF(T_CALC[[#This Row],[DAY]]&gt;=I_MA_PER,IF(AND(T_CALC[[#This Row],[Value]]&gt;T_CALC[[#This Row],[WMA]],R584&lt;=S584),"Buy",IF(AND(T_CALC[[#This Row],[Value]]&lt;T_CALC[[#This Row],[WMA]],R584&gt;=S584),"Sell","")),NA()))</f>
        <v/>
      </c>
      <c r="U585" s="4">
        <f ca="1">IFERROR(IF(T_CALC[[#This Row],[Signal]]="Buy",T_CALC[[#This Row],[Value]],-10000),-10000)</f>
        <v>-10000</v>
      </c>
      <c r="V585" s="4">
        <f ca="1">IFERROR(IF(T_CALC[[#This Row],[Signal]]="Sell",T_CALC[[#This Row],[Value]],-10000),-10000)</f>
        <v>-10000</v>
      </c>
    </row>
    <row r="586" spans="3:22" x14ac:dyDescent="0.2">
      <c r="C586" vm="2950">
        <f ca="1"/>
        <v>43299</v>
      </c>
      <c r="D586" vm="2951">
        <f ca="1"/>
        <v>29493927</v>
      </c>
      <c r="E586" vm="2952">
        <f ca="1"/>
        <v>105.94</v>
      </c>
      <c r="F586" vm="2953">
        <f ca="1"/>
        <v>106.05</v>
      </c>
      <c r="G586" vm="2954">
        <f ca="1"/>
        <v>104.715</v>
      </c>
      <c r="H586" vm="2955">
        <f ca="1"/>
        <v>105.12</v>
      </c>
      <c r="K586" s="4">
        <f ca="1">IF(ROW(T_CALC[[#This Row],[DAY]])-ROW(T_CALC[[#Headers],[DAY]])&gt;C_N_TRADING_DAYS,"",ROW(T_CALC[[#This Row],[DAY]])-ROW(T_CALC[[#Headers],[DAY]]))</f>
        <v>583</v>
      </c>
      <c r="L586" s="2" cm="1" vm="2950">
        <f t="array" aca="1" ref="L586" ca="1">IFERROR(IF(T_CALC[[#This Row],[DAY]]="","",IF(AND(T_CALC[[#This Row],[DAY]]=C_N_TRADING_DAYS,$L$1&gt;C_MAX_HIST_DT),$L$1,INDEX(_xlfn.ANCHORARRAY($C$3),T_CALC[[#This Row],[DAY]]+1,1))),NA())</f>
        <v>43299</v>
      </c>
      <c r="M586" s="4" cm="1" vm="2952">
        <f t="array" aca="1" ref="M586" ca="1">IFERROR(IF(T_CALC[[#This Row],[DAY]]="","",IF(AND(T_CALC[[#This Row],[DAY]]=C_N_TRADING_DAYS,$L$1&gt;C_MAX_HIST_DT),$M$1,INDEX(_xlfn.ANCHORARRAY($C$3),T_CALC[[#This Row],[DAY]]+1,3))),NA())</f>
        <v>105.94</v>
      </c>
      <c r="N586" s="4" cm="1" vm="2953">
        <f t="array" aca="1" ref="N586" ca="1">IFERROR(IF(T_CALC[[#This Row],[DAY]]="","",IF(AND(T_CALC[[#This Row],[DAY]]=C_N_TRADING_DAYS,$L$1&gt;C_MAX_HIST_DT),$N$1,INDEX(_xlfn.ANCHORARRAY($C$3),T_CALC[[#This Row],[DAY]]+1,4))),NA())</f>
        <v>106.05</v>
      </c>
      <c r="O586" s="4" cm="1" vm="2954">
        <f t="array" aca="1" ref="O586" ca="1">IFERROR(IF(T_CALC[[#This Row],[DAY]]="","",IF(AND(T_CALC[[#This Row],[DAY]]=C_N_TRADING_DAYS,$L$1&gt;C_MAX_HIST_DT),$O$1,INDEX(_xlfn.ANCHORARRAY($C$3),T_CALC[[#This Row],[DAY]]+1,5))),NA())</f>
        <v>104.715</v>
      </c>
      <c r="P586" s="4" cm="1" vm="2955">
        <f t="array" aca="1" ref="P586" ca="1">IFERROR(IF(T_CALC[[#This Row],[DAY]]="","",IF(AND(T_CALC[[#This Row],[DAY]]=C_N_TRADING_DAYS,$L$1&gt;C_MAX_HIST_DT),$P$1,INDEX(_xlfn.ANCHORARRAY($C$3),T_CALC[[#This Row],[DAY]]+1,6))),NA())</f>
        <v>105.12</v>
      </c>
      <c r="Q586" s="4" cm="1" vm="2951">
        <f t="array" aca="1" ref="Q586" ca="1">IFERROR(IF(T_CALC[[#This Row],[DAY]]="","",IF(AND(T_CALC[[#This Row],[DAY]]=C_N_TRADING_DAYS,$L$1&gt;C_MAX_HIST_DT),$Q$1,INDEX(_xlfn.ANCHORARRAY($C$3),T_CALC[[#This Row],[DAY]]+1,2))),NA())</f>
        <v>29493927</v>
      </c>
      <c r="R586" s="4" vm="2955">
        <f ca="1">IFERROR(IF(I_SRC="Open",T_CALC[[#This Row],[Open]],IF(I_SRC="High",T_CALC[[#This Row],[High]],IF(I_SRC="low",T_CALC[[#This Row],[Low]],IF(I_SRC="Volume",T_CALC[[#This Row],[VOLUME]],T_CALC[[#This Row],[Close]])))),"")</f>
        <v>105.12</v>
      </c>
      <c r="S586" s="4" cm="1">
        <f t="array" aca="1" ref="S586" ca="1">IF(T_CALC[[#This Row],[DAY]]="","",IF(T_CALC[[#This Row],[DAY]]&gt;=I_MA_PER,
ROUND(SUMPRODUCT(OFFSET($Y$4,0,0,I_MA_PER),OFFSET(T_CALC[[#This Row],[Value]],-(I_MA_PER-1),0,I_MA_PER))/C_DEN,2),NA()))</f>
        <v>101.08</v>
      </c>
      <c r="T586" s="4" t="str">
        <f ca="1">IF(T_CALC[[#This Row],[DAY]]="","",IF(T_CALC[[#This Row],[DAY]]&gt;=I_MA_PER,IF(AND(T_CALC[[#This Row],[Value]]&gt;T_CALC[[#This Row],[WMA]],R585&lt;=S585),"Buy",IF(AND(T_CALC[[#This Row],[Value]]&lt;T_CALC[[#This Row],[WMA]],R585&gt;=S585),"Sell","")),NA()))</f>
        <v/>
      </c>
      <c r="U586" s="4">
        <f ca="1">IFERROR(IF(T_CALC[[#This Row],[Signal]]="Buy",T_CALC[[#This Row],[Value]],-10000),-10000)</f>
        <v>-10000</v>
      </c>
      <c r="V586" s="4">
        <f ca="1">IFERROR(IF(T_CALC[[#This Row],[Signal]]="Sell",T_CALC[[#This Row],[Value]],-10000),-10000)</f>
        <v>-10000</v>
      </c>
    </row>
    <row r="587" spans="3:22" x14ac:dyDescent="0.2">
      <c r="C587" vm="2956">
        <f ca="1"/>
        <v>43300</v>
      </c>
      <c r="D587" vm="2957">
        <f ca="1"/>
        <v>40171646</v>
      </c>
      <c r="E587" vm="2958">
        <f ca="1"/>
        <v>104.93</v>
      </c>
      <c r="F587" vm="2959">
        <f ca="1"/>
        <v>105.31</v>
      </c>
      <c r="G587" vm="2960">
        <f ca="1"/>
        <v>103.89</v>
      </c>
      <c r="H587" vm="2961">
        <f ca="1"/>
        <v>104.4</v>
      </c>
      <c r="K587" s="4">
        <f ca="1">IF(ROW(T_CALC[[#This Row],[DAY]])-ROW(T_CALC[[#Headers],[DAY]])&gt;C_N_TRADING_DAYS,"",ROW(T_CALC[[#This Row],[DAY]])-ROW(T_CALC[[#Headers],[DAY]]))</f>
        <v>584</v>
      </c>
      <c r="L587" s="2" cm="1" vm="2956">
        <f t="array" aca="1" ref="L587" ca="1">IFERROR(IF(T_CALC[[#This Row],[DAY]]="","",IF(AND(T_CALC[[#This Row],[DAY]]=C_N_TRADING_DAYS,$L$1&gt;C_MAX_HIST_DT),$L$1,INDEX(_xlfn.ANCHORARRAY($C$3),T_CALC[[#This Row],[DAY]]+1,1))),NA())</f>
        <v>43300</v>
      </c>
      <c r="M587" s="4" cm="1" vm="2958">
        <f t="array" aca="1" ref="M587" ca="1">IFERROR(IF(T_CALC[[#This Row],[DAY]]="","",IF(AND(T_CALC[[#This Row],[DAY]]=C_N_TRADING_DAYS,$L$1&gt;C_MAX_HIST_DT),$M$1,INDEX(_xlfn.ANCHORARRAY($C$3),T_CALC[[#This Row],[DAY]]+1,3))),NA())</f>
        <v>104.93</v>
      </c>
      <c r="N587" s="4" cm="1" vm="2959">
        <f t="array" aca="1" ref="N587" ca="1">IFERROR(IF(T_CALC[[#This Row],[DAY]]="","",IF(AND(T_CALC[[#This Row],[DAY]]=C_N_TRADING_DAYS,$L$1&gt;C_MAX_HIST_DT),$N$1,INDEX(_xlfn.ANCHORARRAY($C$3),T_CALC[[#This Row],[DAY]]+1,4))),NA())</f>
        <v>105.31</v>
      </c>
      <c r="O587" s="4" cm="1" vm="2960">
        <f t="array" aca="1" ref="O587" ca="1">IFERROR(IF(T_CALC[[#This Row],[DAY]]="","",IF(AND(T_CALC[[#This Row],[DAY]]=C_N_TRADING_DAYS,$L$1&gt;C_MAX_HIST_DT),$O$1,INDEX(_xlfn.ANCHORARRAY($C$3),T_CALC[[#This Row],[DAY]]+1,5))),NA())</f>
        <v>103.89</v>
      </c>
      <c r="P587" s="4" cm="1" vm="2961">
        <f t="array" aca="1" ref="P587" ca="1">IFERROR(IF(T_CALC[[#This Row],[DAY]]="","",IF(AND(T_CALC[[#This Row],[DAY]]=C_N_TRADING_DAYS,$L$1&gt;C_MAX_HIST_DT),$P$1,INDEX(_xlfn.ANCHORARRAY($C$3),T_CALC[[#This Row],[DAY]]+1,6))),NA())</f>
        <v>104.4</v>
      </c>
      <c r="Q587" s="4" cm="1" vm="2957">
        <f t="array" aca="1" ref="Q587" ca="1">IFERROR(IF(T_CALC[[#This Row],[DAY]]="","",IF(AND(T_CALC[[#This Row],[DAY]]=C_N_TRADING_DAYS,$L$1&gt;C_MAX_HIST_DT),$Q$1,INDEX(_xlfn.ANCHORARRAY($C$3),T_CALC[[#This Row],[DAY]]+1,2))),NA())</f>
        <v>40171646</v>
      </c>
      <c r="R587" s="4" vm="2961">
        <f ca="1">IFERROR(IF(I_SRC="Open",T_CALC[[#This Row],[Open]],IF(I_SRC="High",T_CALC[[#This Row],[High]],IF(I_SRC="low",T_CALC[[#This Row],[Low]],IF(I_SRC="Volume",T_CALC[[#This Row],[VOLUME]],T_CALC[[#This Row],[Close]])))),"")</f>
        <v>104.4</v>
      </c>
      <c r="S587" s="4" cm="1">
        <f t="array" aca="1" ref="S587" ca="1">IF(T_CALC[[#This Row],[DAY]]="","",IF(T_CALC[[#This Row],[DAY]]&gt;=I_MA_PER,
ROUND(SUMPRODUCT(OFFSET($Y$4,0,0,I_MA_PER),OFFSET(T_CALC[[#This Row],[Value]],-(I_MA_PER-1),0,I_MA_PER))/C_DEN,2),NA()))</f>
        <v>101.25</v>
      </c>
      <c r="T587" s="4" t="str">
        <f ca="1">IF(T_CALC[[#This Row],[DAY]]="","",IF(T_CALC[[#This Row],[DAY]]&gt;=I_MA_PER,IF(AND(T_CALC[[#This Row],[Value]]&gt;T_CALC[[#This Row],[WMA]],R586&lt;=S586),"Buy",IF(AND(T_CALC[[#This Row],[Value]]&lt;T_CALC[[#This Row],[WMA]],R586&gt;=S586),"Sell","")),NA()))</f>
        <v/>
      </c>
      <c r="U587" s="4">
        <f ca="1">IFERROR(IF(T_CALC[[#This Row],[Signal]]="Buy",T_CALC[[#This Row],[Value]],-10000),-10000)</f>
        <v>-10000</v>
      </c>
      <c r="V587" s="4">
        <f ca="1">IFERROR(IF(T_CALC[[#This Row],[Signal]]="Sell",T_CALC[[#This Row],[Value]],-10000),-10000)</f>
        <v>-10000</v>
      </c>
    </row>
    <row r="588" spans="3:22" x14ac:dyDescent="0.2">
      <c r="C588" vm="2962">
        <f ca="1"/>
        <v>43301</v>
      </c>
      <c r="D588" vm="2963">
        <f ca="1"/>
        <v>56038827</v>
      </c>
      <c r="E588" vm="2964">
        <f ca="1"/>
        <v>108.08</v>
      </c>
      <c r="F588" vm="2965">
        <f ca="1"/>
        <v>108.2</v>
      </c>
      <c r="G588" vm="2966">
        <f ca="1"/>
        <v>106.08</v>
      </c>
      <c r="H588" vm="2967">
        <f ca="1"/>
        <v>106.27</v>
      </c>
      <c r="K588" s="4">
        <f ca="1">IF(ROW(T_CALC[[#This Row],[DAY]])-ROW(T_CALC[[#Headers],[DAY]])&gt;C_N_TRADING_DAYS,"",ROW(T_CALC[[#This Row],[DAY]])-ROW(T_CALC[[#Headers],[DAY]]))</f>
        <v>585</v>
      </c>
      <c r="L588" s="2" cm="1" vm="2962">
        <f t="array" aca="1" ref="L588" ca="1">IFERROR(IF(T_CALC[[#This Row],[DAY]]="","",IF(AND(T_CALC[[#This Row],[DAY]]=C_N_TRADING_DAYS,$L$1&gt;C_MAX_HIST_DT),$L$1,INDEX(_xlfn.ANCHORARRAY($C$3),T_CALC[[#This Row],[DAY]]+1,1))),NA())</f>
        <v>43301</v>
      </c>
      <c r="M588" s="4" cm="1" vm="2964">
        <f t="array" aca="1" ref="M588" ca="1">IFERROR(IF(T_CALC[[#This Row],[DAY]]="","",IF(AND(T_CALC[[#This Row],[DAY]]=C_N_TRADING_DAYS,$L$1&gt;C_MAX_HIST_DT),$M$1,INDEX(_xlfn.ANCHORARRAY($C$3),T_CALC[[#This Row],[DAY]]+1,3))),NA())</f>
        <v>108.08</v>
      </c>
      <c r="N588" s="4" cm="1" vm="2965">
        <f t="array" aca="1" ref="N588" ca="1">IFERROR(IF(T_CALC[[#This Row],[DAY]]="","",IF(AND(T_CALC[[#This Row],[DAY]]=C_N_TRADING_DAYS,$L$1&gt;C_MAX_HIST_DT),$N$1,INDEX(_xlfn.ANCHORARRAY($C$3),T_CALC[[#This Row],[DAY]]+1,4))),NA())</f>
        <v>108.2</v>
      </c>
      <c r="O588" s="4" cm="1" vm="2966">
        <f t="array" aca="1" ref="O588" ca="1">IFERROR(IF(T_CALC[[#This Row],[DAY]]="","",IF(AND(T_CALC[[#This Row],[DAY]]=C_N_TRADING_DAYS,$L$1&gt;C_MAX_HIST_DT),$O$1,INDEX(_xlfn.ANCHORARRAY($C$3),T_CALC[[#This Row],[DAY]]+1,5))),NA())</f>
        <v>106.08</v>
      </c>
      <c r="P588" s="4" cm="1" vm="2967">
        <f t="array" aca="1" ref="P588" ca="1">IFERROR(IF(T_CALC[[#This Row],[DAY]]="","",IF(AND(T_CALC[[#This Row],[DAY]]=C_N_TRADING_DAYS,$L$1&gt;C_MAX_HIST_DT),$P$1,INDEX(_xlfn.ANCHORARRAY($C$3),T_CALC[[#This Row],[DAY]]+1,6))),NA())</f>
        <v>106.27</v>
      </c>
      <c r="Q588" s="4" cm="1" vm="2963">
        <f t="array" aca="1" ref="Q588" ca="1">IFERROR(IF(T_CALC[[#This Row],[DAY]]="","",IF(AND(T_CALC[[#This Row],[DAY]]=C_N_TRADING_DAYS,$L$1&gt;C_MAX_HIST_DT),$Q$1,INDEX(_xlfn.ANCHORARRAY($C$3),T_CALC[[#This Row],[DAY]]+1,2))),NA())</f>
        <v>56038827</v>
      </c>
      <c r="R588" s="4" vm="2967">
        <f ca="1">IFERROR(IF(I_SRC="Open",T_CALC[[#This Row],[Open]],IF(I_SRC="High",T_CALC[[#This Row],[High]],IF(I_SRC="low",T_CALC[[#This Row],[Low]],IF(I_SRC="Volume",T_CALC[[#This Row],[VOLUME]],T_CALC[[#This Row],[Close]])))),"")</f>
        <v>106.27</v>
      </c>
      <c r="S588" s="4" cm="1">
        <f t="array" aca="1" ref="S588" ca="1">IF(T_CALC[[#This Row],[DAY]]="","",IF(T_CALC[[#This Row],[DAY]]&gt;=I_MA_PER,
ROUND(SUMPRODUCT(OFFSET($Y$4,0,0,I_MA_PER),OFFSET(T_CALC[[#This Row],[Value]],-(I_MA_PER-1),0,I_MA_PER))/C_DEN,2),NA()))</f>
        <v>101.49</v>
      </c>
      <c r="T588" s="4" t="str">
        <f ca="1">IF(T_CALC[[#This Row],[DAY]]="","",IF(T_CALC[[#This Row],[DAY]]&gt;=I_MA_PER,IF(AND(T_CALC[[#This Row],[Value]]&gt;T_CALC[[#This Row],[WMA]],R587&lt;=S587),"Buy",IF(AND(T_CALC[[#This Row],[Value]]&lt;T_CALC[[#This Row],[WMA]],R587&gt;=S587),"Sell","")),NA()))</f>
        <v/>
      </c>
      <c r="U588" s="4">
        <f ca="1">IFERROR(IF(T_CALC[[#This Row],[Signal]]="Buy",T_CALC[[#This Row],[Value]],-10000),-10000)</f>
        <v>-10000</v>
      </c>
      <c r="V588" s="4">
        <f ca="1">IFERROR(IF(T_CALC[[#This Row],[Signal]]="Sell",T_CALC[[#This Row],[Value]],-10000),-10000)</f>
        <v>-10000</v>
      </c>
    </row>
    <row r="589" spans="3:22" x14ac:dyDescent="0.2">
      <c r="C589" vm="2968">
        <f ca="1"/>
        <v>43304</v>
      </c>
      <c r="D589" vm="2969">
        <f ca="1"/>
        <v>29706955</v>
      </c>
      <c r="E589" vm="2970">
        <f ca="1"/>
        <v>106.3</v>
      </c>
      <c r="F589" vm="2971">
        <f ca="1"/>
        <v>108.14</v>
      </c>
      <c r="G589" vm="2972">
        <f ca="1"/>
        <v>106.13</v>
      </c>
      <c r="H589" vm="2973">
        <f ca="1"/>
        <v>107.97</v>
      </c>
      <c r="K589" s="4">
        <f ca="1">IF(ROW(T_CALC[[#This Row],[DAY]])-ROW(T_CALC[[#Headers],[DAY]])&gt;C_N_TRADING_DAYS,"",ROW(T_CALC[[#This Row],[DAY]])-ROW(T_CALC[[#Headers],[DAY]]))</f>
        <v>586</v>
      </c>
      <c r="L589" s="2" cm="1" vm="2968">
        <f t="array" aca="1" ref="L589" ca="1">IFERROR(IF(T_CALC[[#This Row],[DAY]]="","",IF(AND(T_CALC[[#This Row],[DAY]]=C_N_TRADING_DAYS,$L$1&gt;C_MAX_HIST_DT),$L$1,INDEX(_xlfn.ANCHORARRAY($C$3),T_CALC[[#This Row],[DAY]]+1,1))),NA())</f>
        <v>43304</v>
      </c>
      <c r="M589" s="4" cm="1" vm="2970">
        <f t="array" aca="1" ref="M589" ca="1">IFERROR(IF(T_CALC[[#This Row],[DAY]]="","",IF(AND(T_CALC[[#This Row],[DAY]]=C_N_TRADING_DAYS,$L$1&gt;C_MAX_HIST_DT),$M$1,INDEX(_xlfn.ANCHORARRAY($C$3),T_CALC[[#This Row],[DAY]]+1,3))),NA())</f>
        <v>106.3</v>
      </c>
      <c r="N589" s="4" cm="1" vm="2971">
        <f t="array" aca="1" ref="N589" ca="1">IFERROR(IF(T_CALC[[#This Row],[DAY]]="","",IF(AND(T_CALC[[#This Row],[DAY]]=C_N_TRADING_DAYS,$L$1&gt;C_MAX_HIST_DT),$N$1,INDEX(_xlfn.ANCHORARRAY($C$3),T_CALC[[#This Row],[DAY]]+1,4))),NA())</f>
        <v>108.14</v>
      </c>
      <c r="O589" s="4" cm="1" vm="2972">
        <f t="array" aca="1" ref="O589" ca="1">IFERROR(IF(T_CALC[[#This Row],[DAY]]="","",IF(AND(T_CALC[[#This Row],[DAY]]=C_N_TRADING_DAYS,$L$1&gt;C_MAX_HIST_DT),$O$1,INDEX(_xlfn.ANCHORARRAY($C$3),T_CALC[[#This Row],[DAY]]+1,5))),NA())</f>
        <v>106.13</v>
      </c>
      <c r="P589" s="4" cm="1" vm="2973">
        <f t="array" aca="1" ref="P589" ca="1">IFERROR(IF(T_CALC[[#This Row],[DAY]]="","",IF(AND(T_CALC[[#This Row],[DAY]]=C_N_TRADING_DAYS,$L$1&gt;C_MAX_HIST_DT),$P$1,INDEX(_xlfn.ANCHORARRAY($C$3),T_CALC[[#This Row],[DAY]]+1,6))),NA())</f>
        <v>107.97</v>
      </c>
      <c r="Q589" s="4" cm="1" vm="2969">
        <f t="array" aca="1" ref="Q589" ca="1">IFERROR(IF(T_CALC[[#This Row],[DAY]]="","",IF(AND(T_CALC[[#This Row],[DAY]]=C_N_TRADING_DAYS,$L$1&gt;C_MAX_HIST_DT),$Q$1,INDEX(_xlfn.ANCHORARRAY($C$3),T_CALC[[#This Row],[DAY]]+1,2))),NA())</f>
        <v>29706955</v>
      </c>
      <c r="R589" s="4" vm="2973">
        <f ca="1">IFERROR(IF(I_SRC="Open",T_CALC[[#This Row],[Open]],IF(I_SRC="High",T_CALC[[#This Row],[High]],IF(I_SRC="low",T_CALC[[#This Row],[Low]],IF(I_SRC="Volume",T_CALC[[#This Row],[VOLUME]],T_CALC[[#This Row],[Close]])))),"")</f>
        <v>107.97</v>
      </c>
      <c r="S589" s="4" cm="1">
        <f t="array" aca="1" ref="S589" ca="1">IF(T_CALC[[#This Row],[DAY]]="","",IF(T_CALC[[#This Row],[DAY]]&gt;=I_MA_PER,
ROUND(SUMPRODUCT(OFFSET($Y$4,0,0,I_MA_PER),OFFSET(T_CALC[[#This Row],[Value]],-(I_MA_PER-1),0,I_MA_PER))/C_DEN,2),NA()))</f>
        <v>101.79</v>
      </c>
      <c r="T589" s="4" t="str">
        <f ca="1">IF(T_CALC[[#This Row],[DAY]]="","",IF(T_CALC[[#This Row],[DAY]]&gt;=I_MA_PER,IF(AND(T_CALC[[#This Row],[Value]]&gt;T_CALC[[#This Row],[WMA]],R588&lt;=S588),"Buy",IF(AND(T_CALC[[#This Row],[Value]]&lt;T_CALC[[#This Row],[WMA]],R588&gt;=S588),"Sell","")),NA()))</f>
        <v/>
      </c>
      <c r="U589" s="4">
        <f ca="1">IFERROR(IF(T_CALC[[#This Row],[Signal]]="Buy",T_CALC[[#This Row],[Value]],-10000),-10000)</f>
        <v>-10000</v>
      </c>
      <c r="V589" s="4">
        <f ca="1">IFERROR(IF(T_CALC[[#This Row],[Signal]]="Sell",T_CALC[[#This Row],[Value]],-10000),-10000)</f>
        <v>-10000</v>
      </c>
    </row>
    <row r="590" spans="3:22" x14ac:dyDescent="0.2">
      <c r="C590" vm="2974">
        <f ca="1"/>
        <v>43305</v>
      </c>
      <c r="D590" vm="2975">
        <f ca="1"/>
        <v>26316619</v>
      </c>
      <c r="E590" vm="2976">
        <f ca="1"/>
        <v>108.57</v>
      </c>
      <c r="F590" vm="2977">
        <f ca="1"/>
        <v>108.82</v>
      </c>
      <c r="G590" vm="2978">
        <f ca="1"/>
        <v>107.26</v>
      </c>
      <c r="H590" vm="2979">
        <f ca="1"/>
        <v>107.66</v>
      </c>
      <c r="K590" s="4">
        <f ca="1">IF(ROW(T_CALC[[#This Row],[DAY]])-ROW(T_CALC[[#Headers],[DAY]])&gt;C_N_TRADING_DAYS,"",ROW(T_CALC[[#This Row],[DAY]])-ROW(T_CALC[[#Headers],[DAY]]))</f>
        <v>587</v>
      </c>
      <c r="L590" s="2" cm="1" vm="2974">
        <f t="array" aca="1" ref="L590" ca="1">IFERROR(IF(T_CALC[[#This Row],[DAY]]="","",IF(AND(T_CALC[[#This Row],[DAY]]=C_N_TRADING_DAYS,$L$1&gt;C_MAX_HIST_DT),$L$1,INDEX(_xlfn.ANCHORARRAY($C$3),T_CALC[[#This Row],[DAY]]+1,1))),NA())</f>
        <v>43305</v>
      </c>
      <c r="M590" s="4" cm="1" vm="2976">
        <f t="array" aca="1" ref="M590" ca="1">IFERROR(IF(T_CALC[[#This Row],[DAY]]="","",IF(AND(T_CALC[[#This Row],[DAY]]=C_N_TRADING_DAYS,$L$1&gt;C_MAX_HIST_DT),$M$1,INDEX(_xlfn.ANCHORARRAY($C$3),T_CALC[[#This Row],[DAY]]+1,3))),NA())</f>
        <v>108.57</v>
      </c>
      <c r="N590" s="4" cm="1" vm="2977">
        <f t="array" aca="1" ref="N590" ca="1">IFERROR(IF(T_CALC[[#This Row],[DAY]]="","",IF(AND(T_CALC[[#This Row],[DAY]]=C_N_TRADING_DAYS,$L$1&gt;C_MAX_HIST_DT),$N$1,INDEX(_xlfn.ANCHORARRAY($C$3),T_CALC[[#This Row],[DAY]]+1,4))),NA())</f>
        <v>108.82</v>
      </c>
      <c r="O590" s="4" cm="1" vm="2978">
        <f t="array" aca="1" ref="O590" ca="1">IFERROR(IF(T_CALC[[#This Row],[DAY]]="","",IF(AND(T_CALC[[#This Row],[DAY]]=C_N_TRADING_DAYS,$L$1&gt;C_MAX_HIST_DT),$O$1,INDEX(_xlfn.ANCHORARRAY($C$3),T_CALC[[#This Row],[DAY]]+1,5))),NA())</f>
        <v>107.26</v>
      </c>
      <c r="P590" s="4" cm="1" vm="2979">
        <f t="array" aca="1" ref="P590" ca="1">IFERROR(IF(T_CALC[[#This Row],[DAY]]="","",IF(AND(T_CALC[[#This Row],[DAY]]=C_N_TRADING_DAYS,$L$1&gt;C_MAX_HIST_DT),$P$1,INDEX(_xlfn.ANCHORARRAY($C$3),T_CALC[[#This Row],[DAY]]+1,6))),NA())</f>
        <v>107.66</v>
      </c>
      <c r="Q590" s="4" cm="1" vm="2975">
        <f t="array" aca="1" ref="Q590" ca="1">IFERROR(IF(T_CALC[[#This Row],[DAY]]="","",IF(AND(T_CALC[[#This Row],[DAY]]=C_N_TRADING_DAYS,$L$1&gt;C_MAX_HIST_DT),$Q$1,INDEX(_xlfn.ANCHORARRAY($C$3),T_CALC[[#This Row],[DAY]]+1,2))),NA())</f>
        <v>26316619</v>
      </c>
      <c r="R590" s="4" vm="2979">
        <f ca="1">IFERROR(IF(I_SRC="Open",T_CALC[[#This Row],[Open]],IF(I_SRC="High",T_CALC[[#This Row],[High]],IF(I_SRC="low",T_CALC[[#This Row],[Low]],IF(I_SRC="Volume",T_CALC[[#This Row],[VOLUME]],T_CALC[[#This Row],[Close]])))),"")</f>
        <v>107.66</v>
      </c>
      <c r="S590" s="4" cm="1">
        <f t="array" aca="1" ref="S590" ca="1">IF(T_CALC[[#This Row],[DAY]]="","",IF(T_CALC[[#This Row],[DAY]]&gt;=I_MA_PER,
ROUND(SUMPRODUCT(OFFSET($Y$4,0,0,I_MA_PER),OFFSET(T_CALC[[#This Row],[Value]],-(I_MA_PER-1),0,I_MA_PER))/C_DEN,2),NA()))</f>
        <v>102.06</v>
      </c>
      <c r="T590" s="4" t="str">
        <f ca="1">IF(T_CALC[[#This Row],[DAY]]="","",IF(T_CALC[[#This Row],[DAY]]&gt;=I_MA_PER,IF(AND(T_CALC[[#This Row],[Value]]&gt;T_CALC[[#This Row],[WMA]],R589&lt;=S589),"Buy",IF(AND(T_CALC[[#This Row],[Value]]&lt;T_CALC[[#This Row],[WMA]],R589&gt;=S589),"Sell","")),NA()))</f>
        <v/>
      </c>
      <c r="U590" s="4">
        <f ca="1">IFERROR(IF(T_CALC[[#This Row],[Signal]]="Buy",T_CALC[[#This Row],[Value]],-10000),-10000)</f>
        <v>-10000</v>
      </c>
      <c r="V590" s="4">
        <f ca="1">IFERROR(IF(T_CALC[[#This Row],[Signal]]="Sell",T_CALC[[#This Row],[Value]],-10000),-10000)</f>
        <v>-10000</v>
      </c>
    </row>
    <row r="591" spans="3:22" x14ac:dyDescent="0.2">
      <c r="C591" vm="2980">
        <f ca="1"/>
        <v>43306</v>
      </c>
      <c r="D591" vm="2981">
        <f ca="1"/>
        <v>30798058</v>
      </c>
      <c r="E591" vm="2982">
        <f ca="1"/>
        <v>107.955</v>
      </c>
      <c r="F591" vm="2983">
        <f ca="1"/>
        <v>111.15</v>
      </c>
      <c r="G591" vm="2984">
        <f ca="1"/>
        <v>107.6</v>
      </c>
      <c r="H591" vm="2985">
        <f ca="1"/>
        <v>110.83</v>
      </c>
      <c r="K591" s="4">
        <f ca="1">IF(ROW(T_CALC[[#This Row],[DAY]])-ROW(T_CALC[[#Headers],[DAY]])&gt;C_N_TRADING_DAYS,"",ROW(T_CALC[[#This Row],[DAY]])-ROW(T_CALC[[#Headers],[DAY]]))</f>
        <v>588</v>
      </c>
      <c r="L591" s="2" cm="1" vm="2980">
        <f t="array" aca="1" ref="L591" ca="1">IFERROR(IF(T_CALC[[#This Row],[DAY]]="","",IF(AND(T_CALC[[#This Row],[DAY]]=C_N_TRADING_DAYS,$L$1&gt;C_MAX_HIST_DT),$L$1,INDEX(_xlfn.ANCHORARRAY($C$3),T_CALC[[#This Row],[DAY]]+1,1))),NA())</f>
        <v>43306</v>
      </c>
      <c r="M591" s="4" cm="1" vm="2982">
        <f t="array" aca="1" ref="M591" ca="1">IFERROR(IF(T_CALC[[#This Row],[DAY]]="","",IF(AND(T_CALC[[#This Row],[DAY]]=C_N_TRADING_DAYS,$L$1&gt;C_MAX_HIST_DT),$M$1,INDEX(_xlfn.ANCHORARRAY($C$3),T_CALC[[#This Row],[DAY]]+1,3))),NA())</f>
        <v>107.955</v>
      </c>
      <c r="N591" s="4" cm="1" vm="2983">
        <f t="array" aca="1" ref="N591" ca="1">IFERROR(IF(T_CALC[[#This Row],[DAY]]="","",IF(AND(T_CALC[[#This Row],[DAY]]=C_N_TRADING_DAYS,$L$1&gt;C_MAX_HIST_DT),$N$1,INDEX(_xlfn.ANCHORARRAY($C$3),T_CALC[[#This Row],[DAY]]+1,4))),NA())</f>
        <v>111.15</v>
      </c>
      <c r="O591" s="4" cm="1" vm="2984">
        <f t="array" aca="1" ref="O591" ca="1">IFERROR(IF(T_CALC[[#This Row],[DAY]]="","",IF(AND(T_CALC[[#This Row],[DAY]]=C_N_TRADING_DAYS,$L$1&gt;C_MAX_HIST_DT),$O$1,INDEX(_xlfn.ANCHORARRAY($C$3),T_CALC[[#This Row],[DAY]]+1,5))),NA())</f>
        <v>107.6</v>
      </c>
      <c r="P591" s="4" cm="1" vm="2985">
        <f t="array" aca="1" ref="P591" ca="1">IFERROR(IF(T_CALC[[#This Row],[DAY]]="","",IF(AND(T_CALC[[#This Row],[DAY]]=C_N_TRADING_DAYS,$L$1&gt;C_MAX_HIST_DT),$P$1,INDEX(_xlfn.ANCHORARRAY($C$3),T_CALC[[#This Row],[DAY]]+1,6))),NA())</f>
        <v>110.83</v>
      </c>
      <c r="Q591" s="4" cm="1" vm="2981">
        <f t="array" aca="1" ref="Q591" ca="1">IFERROR(IF(T_CALC[[#This Row],[DAY]]="","",IF(AND(T_CALC[[#This Row],[DAY]]=C_N_TRADING_DAYS,$L$1&gt;C_MAX_HIST_DT),$Q$1,INDEX(_xlfn.ANCHORARRAY($C$3),T_CALC[[#This Row],[DAY]]+1,2))),NA())</f>
        <v>30798058</v>
      </c>
      <c r="R591" s="4" vm="2985">
        <f ca="1">IFERROR(IF(I_SRC="Open",T_CALC[[#This Row],[Open]],IF(I_SRC="High",T_CALC[[#This Row],[High]],IF(I_SRC="low",T_CALC[[#This Row],[Low]],IF(I_SRC="Volume",T_CALC[[#This Row],[VOLUME]],T_CALC[[#This Row],[Close]])))),"")</f>
        <v>110.83</v>
      </c>
      <c r="S591" s="4" cm="1">
        <f t="array" aca="1" ref="S591" ca="1">IF(T_CALC[[#This Row],[DAY]]="","",IF(T_CALC[[#This Row],[DAY]]&gt;=I_MA_PER,
ROUND(SUMPRODUCT(OFFSET($Y$4,0,0,I_MA_PER),OFFSET(T_CALC[[#This Row],[Value]],-(I_MA_PER-1),0,I_MA_PER))/C_DEN,2),NA()))</f>
        <v>102.46</v>
      </c>
      <c r="T591" s="4" t="str">
        <f ca="1">IF(T_CALC[[#This Row],[DAY]]="","",IF(T_CALC[[#This Row],[DAY]]&gt;=I_MA_PER,IF(AND(T_CALC[[#This Row],[Value]]&gt;T_CALC[[#This Row],[WMA]],R590&lt;=S590),"Buy",IF(AND(T_CALC[[#This Row],[Value]]&lt;T_CALC[[#This Row],[WMA]],R590&gt;=S590),"Sell","")),NA()))</f>
        <v/>
      </c>
      <c r="U591" s="4">
        <f ca="1">IFERROR(IF(T_CALC[[#This Row],[Signal]]="Buy",T_CALC[[#This Row],[Value]],-10000),-10000)</f>
        <v>-10000</v>
      </c>
      <c r="V591" s="4">
        <f ca="1">IFERROR(IF(T_CALC[[#This Row],[Signal]]="Sell",T_CALC[[#This Row],[Value]],-10000),-10000)</f>
        <v>-10000</v>
      </c>
    </row>
    <row r="592" spans="3:22" x14ac:dyDescent="0.2">
      <c r="C592" vm="2986">
        <f ca="1"/>
        <v>43307</v>
      </c>
      <c r="D592" vm="2987">
        <f ca="1"/>
        <v>31372110</v>
      </c>
      <c r="E592" vm="2988">
        <f ca="1"/>
        <v>110.74</v>
      </c>
      <c r="F592" vm="2989">
        <f ca="1"/>
        <v>111</v>
      </c>
      <c r="G592" vm="2990">
        <f ca="1"/>
        <v>109.5</v>
      </c>
      <c r="H592" vm="2991">
        <f ca="1"/>
        <v>109.62</v>
      </c>
      <c r="K592" s="4">
        <f ca="1">IF(ROW(T_CALC[[#This Row],[DAY]])-ROW(T_CALC[[#Headers],[DAY]])&gt;C_N_TRADING_DAYS,"",ROW(T_CALC[[#This Row],[DAY]])-ROW(T_CALC[[#Headers],[DAY]]))</f>
        <v>589</v>
      </c>
      <c r="L592" s="2" cm="1" vm="2986">
        <f t="array" aca="1" ref="L592" ca="1">IFERROR(IF(T_CALC[[#This Row],[DAY]]="","",IF(AND(T_CALC[[#This Row],[DAY]]=C_N_TRADING_DAYS,$L$1&gt;C_MAX_HIST_DT),$L$1,INDEX(_xlfn.ANCHORARRAY($C$3),T_CALC[[#This Row],[DAY]]+1,1))),NA())</f>
        <v>43307</v>
      </c>
      <c r="M592" s="4" cm="1" vm="2988">
        <f t="array" aca="1" ref="M592" ca="1">IFERROR(IF(T_CALC[[#This Row],[DAY]]="","",IF(AND(T_CALC[[#This Row],[DAY]]=C_N_TRADING_DAYS,$L$1&gt;C_MAX_HIST_DT),$M$1,INDEX(_xlfn.ANCHORARRAY($C$3),T_CALC[[#This Row],[DAY]]+1,3))),NA())</f>
        <v>110.74</v>
      </c>
      <c r="N592" s="4" cm="1" vm="2989">
        <f t="array" aca="1" ref="N592" ca="1">IFERROR(IF(T_CALC[[#This Row],[DAY]]="","",IF(AND(T_CALC[[#This Row],[DAY]]=C_N_TRADING_DAYS,$L$1&gt;C_MAX_HIST_DT),$N$1,INDEX(_xlfn.ANCHORARRAY($C$3),T_CALC[[#This Row],[DAY]]+1,4))),NA())</f>
        <v>111</v>
      </c>
      <c r="O592" s="4" cm="1" vm="2990">
        <f t="array" aca="1" ref="O592" ca="1">IFERROR(IF(T_CALC[[#This Row],[DAY]]="","",IF(AND(T_CALC[[#This Row],[DAY]]=C_N_TRADING_DAYS,$L$1&gt;C_MAX_HIST_DT),$O$1,INDEX(_xlfn.ANCHORARRAY($C$3),T_CALC[[#This Row],[DAY]]+1,5))),NA())</f>
        <v>109.5</v>
      </c>
      <c r="P592" s="4" cm="1" vm="2991">
        <f t="array" aca="1" ref="P592" ca="1">IFERROR(IF(T_CALC[[#This Row],[DAY]]="","",IF(AND(T_CALC[[#This Row],[DAY]]=C_N_TRADING_DAYS,$L$1&gt;C_MAX_HIST_DT),$P$1,INDEX(_xlfn.ANCHORARRAY($C$3),T_CALC[[#This Row],[DAY]]+1,6))),NA())</f>
        <v>109.62</v>
      </c>
      <c r="Q592" s="4" cm="1" vm="2987">
        <f t="array" aca="1" ref="Q592" ca="1">IFERROR(IF(T_CALC[[#This Row],[DAY]]="","",IF(AND(T_CALC[[#This Row],[DAY]]=C_N_TRADING_DAYS,$L$1&gt;C_MAX_HIST_DT),$Q$1,INDEX(_xlfn.ANCHORARRAY($C$3),T_CALC[[#This Row],[DAY]]+1,2))),NA())</f>
        <v>31372110</v>
      </c>
      <c r="R592" s="4" vm="2991">
        <f ca="1">IFERROR(IF(I_SRC="Open",T_CALC[[#This Row],[Open]],IF(I_SRC="High",T_CALC[[#This Row],[High]],IF(I_SRC="low",T_CALC[[#This Row],[Low]],IF(I_SRC="Volume",T_CALC[[#This Row],[VOLUME]],T_CALC[[#This Row],[Close]])))),"")</f>
        <v>109.62</v>
      </c>
      <c r="S592" s="4" cm="1">
        <f t="array" aca="1" ref="S592" ca="1">IF(T_CALC[[#This Row],[DAY]]="","",IF(T_CALC[[#This Row],[DAY]]&gt;=I_MA_PER,
ROUND(SUMPRODUCT(OFFSET($Y$4,0,0,I_MA_PER),OFFSET(T_CALC[[#This Row],[Value]],-(I_MA_PER-1),0,I_MA_PER))/C_DEN,2),NA()))</f>
        <v>102.79</v>
      </c>
      <c r="T592" s="4" t="str">
        <f ca="1">IF(T_CALC[[#This Row],[DAY]]="","",IF(T_CALC[[#This Row],[DAY]]&gt;=I_MA_PER,IF(AND(T_CALC[[#This Row],[Value]]&gt;T_CALC[[#This Row],[WMA]],R591&lt;=S591),"Buy",IF(AND(T_CALC[[#This Row],[Value]]&lt;T_CALC[[#This Row],[WMA]],R591&gt;=S591),"Sell","")),NA()))</f>
        <v/>
      </c>
      <c r="U592" s="4">
        <f ca="1">IFERROR(IF(T_CALC[[#This Row],[Signal]]="Buy",T_CALC[[#This Row],[Value]],-10000),-10000)</f>
        <v>-10000</v>
      </c>
      <c r="V592" s="4">
        <f ca="1">IFERROR(IF(T_CALC[[#This Row],[Signal]]="Sell",T_CALC[[#This Row],[Value]],-10000),-10000)</f>
        <v>-10000</v>
      </c>
    </row>
    <row r="593" spans="3:22" x14ac:dyDescent="0.2">
      <c r="C593" vm="2992">
        <f ca="1"/>
        <v>43308</v>
      </c>
      <c r="D593" vm="2993">
        <f ca="1"/>
        <v>37005292</v>
      </c>
      <c r="E593" vm="2994">
        <f ca="1"/>
        <v>110.18</v>
      </c>
      <c r="F593" vm="2994">
        <f ca="1"/>
        <v>110.18</v>
      </c>
      <c r="G593" vm="2995">
        <f ca="1"/>
        <v>106.14</v>
      </c>
      <c r="H593" vm="2996">
        <f ca="1"/>
        <v>107.68</v>
      </c>
      <c r="K593" s="4">
        <f ca="1">IF(ROW(T_CALC[[#This Row],[DAY]])-ROW(T_CALC[[#Headers],[DAY]])&gt;C_N_TRADING_DAYS,"",ROW(T_CALC[[#This Row],[DAY]])-ROW(T_CALC[[#Headers],[DAY]]))</f>
        <v>590</v>
      </c>
      <c r="L593" s="2" cm="1" vm="2992">
        <f t="array" aca="1" ref="L593" ca="1">IFERROR(IF(T_CALC[[#This Row],[DAY]]="","",IF(AND(T_CALC[[#This Row],[DAY]]=C_N_TRADING_DAYS,$L$1&gt;C_MAX_HIST_DT),$L$1,INDEX(_xlfn.ANCHORARRAY($C$3),T_CALC[[#This Row],[DAY]]+1,1))),NA())</f>
        <v>43308</v>
      </c>
      <c r="M593" s="4" cm="1" vm="2994">
        <f t="array" aca="1" ref="M593" ca="1">IFERROR(IF(T_CALC[[#This Row],[DAY]]="","",IF(AND(T_CALC[[#This Row],[DAY]]=C_N_TRADING_DAYS,$L$1&gt;C_MAX_HIST_DT),$M$1,INDEX(_xlfn.ANCHORARRAY($C$3),T_CALC[[#This Row],[DAY]]+1,3))),NA())</f>
        <v>110.18</v>
      </c>
      <c r="N593" s="4" cm="1" vm="2994">
        <f t="array" aca="1" ref="N593" ca="1">IFERROR(IF(T_CALC[[#This Row],[DAY]]="","",IF(AND(T_CALC[[#This Row],[DAY]]=C_N_TRADING_DAYS,$L$1&gt;C_MAX_HIST_DT),$N$1,INDEX(_xlfn.ANCHORARRAY($C$3),T_CALC[[#This Row],[DAY]]+1,4))),NA())</f>
        <v>110.18</v>
      </c>
      <c r="O593" s="4" cm="1" vm="2995">
        <f t="array" aca="1" ref="O593" ca="1">IFERROR(IF(T_CALC[[#This Row],[DAY]]="","",IF(AND(T_CALC[[#This Row],[DAY]]=C_N_TRADING_DAYS,$L$1&gt;C_MAX_HIST_DT),$O$1,INDEX(_xlfn.ANCHORARRAY($C$3),T_CALC[[#This Row],[DAY]]+1,5))),NA())</f>
        <v>106.14</v>
      </c>
      <c r="P593" s="4" cm="1" vm="2996">
        <f t="array" aca="1" ref="P593" ca="1">IFERROR(IF(T_CALC[[#This Row],[DAY]]="","",IF(AND(T_CALC[[#This Row],[DAY]]=C_N_TRADING_DAYS,$L$1&gt;C_MAX_HIST_DT),$P$1,INDEX(_xlfn.ANCHORARRAY($C$3),T_CALC[[#This Row],[DAY]]+1,6))),NA())</f>
        <v>107.68</v>
      </c>
      <c r="Q593" s="4" cm="1" vm="2993">
        <f t="array" aca="1" ref="Q593" ca="1">IFERROR(IF(T_CALC[[#This Row],[DAY]]="","",IF(AND(T_CALC[[#This Row],[DAY]]=C_N_TRADING_DAYS,$L$1&gt;C_MAX_HIST_DT),$Q$1,INDEX(_xlfn.ANCHORARRAY($C$3),T_CALC[[#This Row],[DAY]]+1,2))),NA())</f>
        <v>37005292</v>
      </c>
      <c r="R593" s="4" vm="2996">
        <f ca="1">IFERROR(IF(I_SRC="Open",T_CALC[[#This Row],[Open]],IF(I_SRC="High",T_CALC[[#This Row],[High]],IF(I_SRC="low",T_CALC[[#This Row],[Low]],IF(I_SRC="Volume",T_CALC[[#This Row],[VOLUME]],T_CALC[[#This Row],[Close]])))),"")</f>
        <v>107.68</v>
      </c>
      <c r="S593" s="4" cm="1">
        <f t="array" aca="1" ref="S593" ca="1">IF(T_CALC[[#This Row],[DAY]]="","",IF(T_CALC[[#This Row],[DAY]]&gt;=I_MA_PER,
ROUND(SUMPRODUCT(OFFSET($Y$4,0,0,I_MA_PER),OFFSET(T_CALC[[#This Row],[Value]],-(I_MA_PER-1),0,I_MA_PER))/C_DEN,2),NA()))</f>
        <v>103.04</v>
      </c>
      <c r="T593" s="4" t="str">
        <f ca="1">IF(T_CALC[[#This Row],[DAY]]="","",IF(T_CALC[[#This Row],[DAY]]&gt;=I_MA_PER,IF(AND(T_CALC[[#This Row],[Value]]&gt;T_CALC[[#This Row],[WMA]],R592&lt;=S592),"Buy",IF(AND(T_CALC[[#This Row],[Value]]&lt;T_CALC[[#This Row],[WMA]],R592&gt;=S592),"Sell","")),NA()))</f>
        <v/>
      </c>
      <c r="U593" s="4">
        <f ca="1">IFERROR(IF(T_CALC[[#This Row],[Signal]]="Buy",T_CALC[[#This Row],[Value]],-10000),-10000)</f>
        <v>-10000</v>
      </c>
      <c r="V593" s="4">
        <f ca="1">IFERROR(IF(T_CALC[[#This Row],[Signal]]="Sell",T_CALC[[#This Row],[Value]],-10000),-10000)</f>
        <v>-10000</v>
      </c>
    </row>
    <row r="594" spans="3:22" x14ac:dyDescent="0.2">
      <c r="C594" vm="2997">
        <f ca="1"/>
        <v>43311</v>
      </c>
      <c r="D594" vm="2998">
        <f ca="1"/>
        <v>34668327</v>
      </c>
      <c r="E594" vm="2999">
        <f ca="1"/>
        <v>107.19</v>
      </c>
      <c r="F594" vm="3000">
        <f ca="1"/>
        <v>107.53</v>
      </c>
      <c r="G594" vm="3001">
        <f ca="1"/>
        <v>104.76</v>
      </c>
      <c r="H594" vm="3002">
        <f ca="1"/>
        <v>105.37</v>
      </c>
      <c r="K594" s="4">
        <f ca="1">IF(ROW(T_CALC[[#This Row],[DAY]])-ROW(T_CALC[[#Headers],[DAY]])&gt;C_N_TRADING_DAYS,"",ROW(T_CALC[[#This Row],[DAY]])-ROW(T_CALC[[#Headers],[DAY]]))</f>
        <v>591</v>
      </c>
      <c r="L594" s="2" cm="1" vm="2997">
        <f t="array" aca="1" ref="L594" ca="1">IFERROR(IF(T_CALC[[#This Row],[DAY]]="","",IF(AND(T_CALC[[#This Row],[DAY]]=C_N_TRADING_DAYS,$L$1&gt;C_MAX_HIST_DT),$L$1,INDEX(_xlfn.ANCHORARRAY($C$3),T_CALC[[#This Row],[DAY]]+1,1))),NA())</f>
        <v>43311</v>
      </c>
      <c r="M594" s="4" cm="1" vm="2999">
        <f t="array" aca="1" ref="M594" ca="1">IFERROR(IF(T_CALC[[#This Row],[DAY]]="","",IF(AND(T_CALC[[#This Row],[DAY]]=C_N_TRADING_DAYS,$L$1&gt;C_MAX_HIST_DT),$M$1,INDEX(_xlfn.ANCHORARRAY($C$3),T_CALC[[#This Row],[DAY]]+1,3))),NA())</f>
        <v>107.19</v>
      </c>
      <c r="N594" s="4" cm="1" vm="3000">
        <f t="array" aca="1" ref="N594" ca="1">IFERROR(IF(T_CALC[[#This Row],[DAY]]="","",IF(AND(T_CALC[[#This Row],[DAY]]=C_N_TRADING_DAYS,$L$1&gt;C_MAX_HIST_DT),$N$1,INDEX(_xlfn.ANCHORARRAY($C$3),T_CALC[[#This Row],[DAY]]+1,4))),NA())</f>
        <v>107.53</v>
      </c>
      <c r="O594" s="4" cm="1" vm="3001">
        <f t="array" aca="1" ref="O594" ca="1">IFERROR(IF(T_CALC[[#This Row],[DAY]]="","",IF(AND(T_CALC[[#This Row],[DAY]]=C_N_TRADING_DAYS,$L$1&gt;C_MAX_HIST_DT),$O$1,INDEX(_xlfn.ANCHORARRAY($C$3),T_CALC[[#This Row],[DAY]]+1,5))),NA())</f>
        <v>104.76</v>
      </c>
      <c r="P594" s="4" cm="1" vm="3002">
        <f t="array" aca="1" ref="P594" ca="1">IFERROR(IF(T_CALC[[#This Row],[DAY]]="","",IF(AND(T_CALC[[#This Row],[DAY]]=C_N_TRADING_DAYS,$L$1&gt;C_MAX_HIST_DT),$P$1,INDEX(_xlfn.ANCHORARRAY($C$3),T_CALC[[#This Row],[DAY]]+1,6))),NA())</f>
        <v>105.37</v>
      </c>
      <c r="Q594" s="4" cm="1" vm="2998">
        <f t="array" aca="1" ref="Q594" ca="1">IFERROR(IF(T_CALC[[#This Row],[DAY]]="","",IF(AND(T_CALC[[#This Row],[DAY]]=C_N_TRADING_DAYS,$L$1&gt;C_MAX_HIST_DT),$Q$1,INDEX(_xlfn.ANCHORARRAY($C$3),T_CALC[[#This Row],[DAY]]+1,2))),NA())</f>
        <v>34668327</v>
      </c>
      <c r="R594" s="4" vm="3002">
        <f ca="1">IFERROR(IF(I_SRC="Open",T_CALC[[#This Row],[Open]],IF(I_SRC="High",T_CALC[[#This Row],[High]],IF(I_SRC="low",T_CALC[[#This Row],[Low]],IF(I_SRC="Volume",T_CALC[[#This Row],[VOLUME]],T_CALC[[#This Row],[Close]])))),"")</f>
        <v>105.37</v>
      </c>
      <c r="S594" s="4" cm="1">
        <f t="array" aca="1" ref="S594" ca="1">IF(T_CALC[[#This Row],[DAY]]="","",IF(T_CALC[[#This Row],[DAY]]&gt;=I_MA_PER,
ROUND(SUMPRODUCT(OFFSET($Y$4,0,0,I_MA_PER),OFFSET(T_CALC[[#This Row],[Value]],-(I_MA_PER-1),0,I_MA_PER))/C_DEN,2),NA()))</f>
        <v>103.19</v>
      </c>
      <c r="T594" s="4" t="str">
        <f ca="1">IF(T_CALC[[#This Row],[DAY]]="","",IF(T_CALC[[#This Row],[DAY]]&gt;=I_MA_PER,IF(AND(T_CALC[[#This Row],[Value]]&gt;T_CALC[[#This Row],[WMA]],R593&lt;=S593),"Buy",IF(AND(T_CALC[[#This Row],[Value]]&lt;T_CALC[[#This Row],[WMA]],R593&gt;=S593),"Sell","")),NA()))</f>
        <v/>
      </c>
      <c r="U594" s="4">
        <f ca="1">IFERROR(IF(T_CALC[[#This Row],[Signal]]="Buy",T_CALC[[#This Row],[Value]],-10000),-10000)</f>
        <v>-10000</v>
      </c>
      <c r="V594" s="4">
        <f ca="1">IFERROR(IF(T_CALC[[#This Row],[Signal]]="Sell",T_CALC[[#This Row],[Value]],-10000),-10000)</f>
        <v>-10000</v>
      </c>
    </row>
    <row r="595" spans="3:22" x14ac:dyDescent="0.2">
      <c r="C595" vm="3003">
        <f ca="1"/>
        <v>43312</v>
      </c>
      <c r="D595" vm="3004">
        <f ca="1"/>
        <v>27655152</v>
      </c>
      <c r="E595" vm="3005">
        <f ca="1"/>
        <v>106.49</v>
      </c>
      <c r="F595" vm="3006">
        <f ca="1"/>
        <v>106.72</v>
      </c>
      <c r="G595" vm="3007">
        <f ca="1"/>
        <v>105.38</v>
      </c>
      <c r="H595" vm="2966">
        <f ca="1"/>
        <v>106.08</v>
      </c>
      <c r="K595" s="4">
        <f ca="1">IF(ROW(T_CALC[[#This Row],[DAY]])-ROW(T_CALC[[#Headers],[DAY]])&gt;C_N_TRADING_DAYS,"",ROW(T_CALC[[#This Row],[DAY]])-ROW(T_CALC[[#Headers],[DAY]]))</f>
        <v>592</v>
      </c>
      <c r="L595" s="2" cm="1" vm="3003">
        <f t="array" aca="1" ref="L595" ca="1">IFERROR(IF(T_CALC[[#This Row],[DAY]]="","",IF(AND(T_CALC[[#This Row],[DAY]]=C_N_TRADING_DAYS,$L$1&gt;C_MAX_HIST_DT),$L$1,INDEX(_xlfn.ANCHORARRAY($C$3),T_CALC[[#This Row],[DAY]]+1,1))),NA())</f>
        <v>43312</v>
      </c>
      <c r="M595" s="4" cm="1" vm="3005">
        <f t="array" aca="1" ref="M595" ca="1">IFERROR(IF(T_CALC[[#This Row],[DAY]]="","",IF(AND(T_CALC[[#This Row],[DAY]]=C_N_TRADING_DAYS,$L$1&gt;C_MAX_HIST_DT),$M$1,INDEX(_xlfn.ANCHORARRAY($C$3),T_CALC[[#This Row],[DAY]]+1,3))),NA())</f>
        <v>106.49</v>
      </c>
      <c r="N595" s="4" cm="1" vm="3006">
        <f t="array" aca="1" ref="N595" ca="1">IFERROR(IF(T_CALC[[#This Row],[DAY]]="","",IF(AND(T_CALC[[#This Row],[DAY]]=C_N_TRADING_DAYS,$L$1&gt;C_MAX_HIST_DT),$N$1,INDEX(_xlfn.ANCHORARRAY($C$3),T_CALC[[#This Row],[DAY]]+1,4))),NA())</f>
        <v>106.72</v>
      </c>
      <c r="O595" s="4" cm="1" vm="3007">
        <f t="array" aca="1" ref="O595" ca="1">IFERROR(IF(T_CALC[[#This Row],[DAY]]="","",IF(AND(T_CALC[[#This Row],[DAY]]=C_N_TRADING_DAYS,$L$1&gt;C_MAX_HIST_DT),$O$1,INDEX(_xlfn.ANCHORARRAY($C$3),T_CALC[[#This Row],[DAY]]+1,5))),NA())</f>
        <v>105.38</v>
      </c>
      <c r="P595" s="4" cm="1" vm="2966">
        <f t="array" aca="1" ref="P595" ca="1">IFERROR(IF(T_CALC[[#This Row],[DAY]]="","",IF(AND(T_CALC[[#This Row],[DAY]]=C_N_TRADING_DAYS,$L$1&gt;C_MAX_HIST_DT),$P$1,INDEX(_xlfn.ANCHORARRAY($C$3),T_CALC[[#This Row],[DAY]]+1,6))),NA())</f>
        <v>106.08</v>
      </c>
      <c r="Q595" s="4" cm="1" vm="3004">
        <f t="array" aca="1" ref="Q595" ca="1">IFERROR(IF(T_CALC[[#This Row],[DAY]]="","",IF(AND(T_CALC[[#This Row],[DAY]]=C_N_TRADING_DAYS,$L$1&gt;C_MAX_HIST_DT),$Q$1,INDEX(_xlfn.ANCHORARRAY($C$3),T_CALC[[#This Row],[DAY]]+1,2))),NA())</f>
        <v>27655152</v>
      </c>
      <c r="R595" s="4" vm="2966">
        <f ca="1">IFERROR(IF(I_SRC="Open",T_CALC[[#This Row],[Open]],IF(I_SRC="High",T_CALC[[#This Row],[High]],IF(I_SRC="low",T_CALC[[#This Row],[Low]],IF(I_SRC="Volume",T_CALC[[#This Row],[VOLUME]],T_CALC[[#This Row],[Close]])))),"")</f>
        <v>106.08</v>
      </c>
      <c r="S595" s="4" cm="1">
        <f t="array" aca="1" ref="S595" ca="1">IF(T_CALC[[#This Row],[DAY]]="","",IF(T_CALC[[#This Row],[DAY]]&gt;=I_MA_PER,
ROUND(SUMPRODUCT(OFFSET($Y$4,0,0,I_MA_PER),OFFSET(T_CALC[[#This Row],[Value]],-(I_MA_PER-1),0,I_MA_PER))/C_DEN,2),NA()))</f>
        <v>103.36</v>
      </c>
      <c r="T595" s="4" t="str">
        <f ca="1">IF(T_CALC[[#This Row],[DAY]]="","",IF(T_CALC[[#This Row],[DAY]]&gt;=I_MA_PER,IF(AND(T_CALC[[#This Row],[Value]]&gt;T_CALC[[#This Row],[WMA]],R594&lt;=S594),"Buy",IF(AND(T_CALC[[#This Row],[Value]]&lt;T_CALC[[#This Row],[WMA]],R594&gt;=S594),"Sell","")),NA()))</f>
        <v/>
      </c>
      <c r="U595" s="4">
        <f ca="1">IFERROR(IF(T_CALC[[#This Row],[Signal]]="Buy",T_CALC[[#This Row],[Value]],-10000),-10000)</f>
        <v>-10000</v>
      </c>
      <c r="V595" s="4">
        <f ca="1">IFERROR(IF(T_CALC[[#This Row],[Signal]]="Sell",T_CALC[[#This Row],[Value]],-10000),-10000)</f>
        <v>-10000</v>
      </c>
    </row>
    <row r="596" spans="3:22" x14ac:dyDescent="0.2">
      <c r="C596" vm="3008">
        <f ca="1"/>
        <v>43313</v>
      </c>
      <c r="D596" vm="3009">
        <f ca="1"/>
        <v>23628699</v>
      </c>
      <c r="E596" vm="3010">
        <f ca="1"/>
        <v>106.03</v>
      </c>
      <c r="F596" vm="3011">
        <f ca="1"/>
        <v>106.446</v>
      </c>
      <c r="G596" vm="3012">
        <f ca="1"/>
        <v>105.42</v>
      </c>
      <c r="H596" vm="3013">
        <f ca="1"/>
        <v>106.28</v>
      </c>
      <c r="K596" s="4">
        <f ca="1">IF(ROW(T_CALC[[#This Row],[DAY]])-ROW(T_CALC[[#Headers],[DAY]])&gt;C_N_TRADING_DAYS,"",ROW(T_CALC[[#This Row],[DAY]])-ROW(T_CALC[[#Headers],[DAY]]))</f>
        <v>593</v>
      </c>
      <c r="L596" s="2" cm="1" vm="3008">
        <f t="array" aca="1" ref="L596" ca="1">IFERROR(IF(T_CALC[[#This Row],[DAY]]="","",IF(AND(T_CALC[[#This Row],[DAY]]=C_N_TRADING_DAYS,$L$1&gt;C_MAX_HIST_DT),$L$1,INDEX(_xlfn.ANCHORARRAY($C$3),T_CALC[[#This Row],[DAY]]+1,1))),NA())</f>
        <v>43313</v>
      </c>
      <c r="M596" s="4" cm="1" vm="3010">
        <f t="array" aca="1" ref="M596" ca="1">IFERROR(IF(T_CALC[[#This Row],[DAY]]="","",IF(AND(T_CALC[[#This Row],[DAY]]=C_N_TRADING_DAYS,$L$1&gt;C_MAX_HIST_DT),$M$1,INDEX(_xlfn.ANCHORARRAY($C$3),T_CALC[[#This Row],[DAY]]+1,3))),NA())</f>
        <v>106.03</v>
      </c>
      <c r="N596" s="4" cm="1" vm="3011">
        <f t="array" aca="1" ref="N596" ca="1">IFERROR(IF(T_CALC[[#This Row],[DAY]]="","",IF(AND(T_CALC[[#This Row],[DAY]]=C_N_TRADING_DAYS,$L$1&gt;C_MAX_HIST_DT),$N$1,INDEX(_xlfn.ANCHORARRAY($C$3),T_CALC[[#This Row],[DAY]]+1,4))),NA())</f>
        <v>106.446</v>
      </c>
      <c r="O596" s="4" cm="1" vm="3012">
        <f t="array" aca="1" ref="O596" ca="1">IFERROR(IF(T_CALC[[#This Row],[DAY]]="","",IF(AND(T_CALC[[#This Row],[DAY]]=C_N_TRADING_DAYS,$L$1&gt;C_MAX_HIST_DT),$O$1,INDEX(_xlfn.ANCHORARRAY($C$3),T_CALC[[#This Row],[DAY]]+1,5))),NA())</f>
        <v>105.42</v>
      </c>
      <c r="P596" s="4" cm="1" vm="3013">
        <f t="array" aca="1" ref="P596" ca="1">IFERROR(IF(T_CALC[[#This Row],[DAY]]="","",IF(AND(T_CALC[[#This Row],[DAY]]=C_N_TRADING_DAYS,$L$1&gt;C_MAX_HIST_DT),$P$1,INDEX(_xlfn.ANCHORARRAY($C$3),T_CALC[[#This Row],[DAY]]+1,6))),NA())</f>
        <v>106.28</v>
      </c>
      <c r="Q596" s="4" cm="1" vm="3009">
        <f t="array" aca="1" ref="Q596" ca="1">IFERROR(IF(T_CALC[[#This Row],[DAY]]="","",IF(AND(T_CALC[[#This Row],[DAY]]=C_N_TRADING_DAYS,$L$1&gt;C_MAX_HIST_DT),$Q$1,INDEX(_xlfn.ANCHORARRAY($C$3),T_CALC[[#This Row],[DAY]]+1,2))),NA())</f>
        <v>23628699</v>
      </c>
      <c r="R596" s="4" vm="3013">
        <f ca="1">IFERROR(IF(I_SRC="Open",T_CALC[[#This Row],[Open]],IF(I_SRC="High",T_CALC[[#This Row],[High]],IF(I_SRC="low",T_CALC[[#This Row],[Low]],IF(I_SRC="Volume",T_CALC[[#This Row],[VOLUME]],T_CALC[[#This Row],[Close]])))),"")</f>
        <v>106.28</v>
      </c>
      <c r="S596" s="4" cm="1">
        <f t="array" aca="1" ref="S596" ca="1">IF(T_CALC[[#This Row],[DAY]]="","",IF(T_CALC[[#This Row],[DAY]]&gt;=I_MA_PER,
ROUND(SUMPRODUCT(OFFSET($Y$4,0,0,I_MA_PER),OFFSET(T_CALC[[#This Row],[Value]],-(I_MA_PER-1),0,I_MA_PER))/C_DEN,2),NA()))</f>
        <v>103.53</v>
      </c>
      <c r="T596" s="4" t="str">
        <f ca="1">IF(T_CALC[[#This Row],[DAY]]="","",IF(T_CALC[[#This Row],[DAY]]&gt;=I_MA_PER,IF(AND(T_CALC[[#This Row],[Value]]&gt;T_CALC[[#This Row],[WMA]],R595&lt;=S595),"Buy",IF(AND(T_CALC[[#This Row],[Value]]&lt;T_CALC[[#This Row],[WMA]],R595&gt;=S595),"Sell","")),NA()))</f>
        <v/>
      </c>
      <c r="U596" s="4">
        <f ca="1">IFERROR(IF(T_CALC[[#This Row],[Signal]]="Buy",T_CALC[[#This Row],[Value]],-10000),-10000)</f>
        <v>-10000</v>
      </c>
      <c r="V596" s="4">
        <f ca="1">IFERROR(IF(T_CALC[[#This Row],[Signal]]="Sell",T_CALC[[#This Row],[Value]],-10000),-10000)</f>
        <v>-10000</v>
      </c>
    </row>
    <row r="597" spans="3:22" x14ac:dyDescent="0.2">
      <c r="C597" vm="3014">
        <f ca="1"/>
        <v>43314</v>
      </c>
      <c r="D597" vm="3015">
        <f ca="1"/>
        <v>26104258</v>
      </c>
      <c r="E597" vm="2940">
        <f ca="1"/>
        <v>105.4</v>
      </c>
      <c r="F597" vm="3016">
        <f ca="1"/>
        <v>108.09</v>
      </c>
      <c r="G597" vm="3017">
        <f ca="1"/>
        <v>104.84</v>
      </c>
      <c r="H597" vm="3018">
        <f ca="1"/>
        <v>107.57</v>
      </c>
      <c r="K597" s="4">
        <f ca="1">IF(ROW(T_CALC[[#This Row],[DAY]])-ROW(T_CALC[[#Headers],[DAY]])&gt;C_N_TRADING_DAYS,"",ROW(T_CALC[[#This Row],[DAY]])-ROW(T_CALC[[#Headers],[DAY]]))</f>
        <v>594</v>
      </c>
      <c r="L597" s="2" cm="1" vm="3014">
        <f t="array" aca="1" ref="L597" ca="1">IFERROR(IF(T_CALC[[#This Row],[DAY]]="","",IF(AND(T_CALC[[#This Row],[DAY]]=C_N_TRADING_DAYS,$L$1&gt;C_MAX_HIST_DT),$L$1,INDEX(_xlfn.ANCHORARRAY($C$3),T_CALC[[#This Row],[DAY]]+1,1))),NA())</f>
        <v>43314</v>
      </c>
      <c r="M597" s="4" cm="1" vm="2940">
        <f t="array" aca="1" ref="M597" ca="1">IFERROR(IF(T_CALC[[#This Row],[DAY]]="","",IF(AND(T_CALC[[#This Row],[DAY]]=C_N_TRADING_DAYS,$L$1&gt;C_MAX_HIST_DT),$M$1,INDEX(_xlfn.ANCHORARRAY($C$3),T_CALC[[#This Row],[DAY]]+1,3))),NA())</f>
        <v>105.4</v>
      </c>
      <c r="N597" s="4" cm="1" vm="3016">
        <f t="array" aca="1" ref="N597" ca="1">IFERROR(IF(T_CALC[[#This Row],[DAY]]="","",IF(AND(T_CALC[[#This Row],[DAY]]=C_N_TRADING_DAYS,$L$1&gt;C_MAX_HIST_DT),$N$1,INDEX(_xlfn.ANCHORARRAY($C$3),T_CALC[[#This Row],[DAY]]+1,4))),NA())</f>
        <v>108.09</v>
      </c>
      <c r="O597" s="4" cm="1" vm="3017">
        <f t="array" aca="1" ref="O597" ca="1">IFERROR(IF(T_CALC[[#This Row],[DAY]]="","",IF(AND(T_CALC[[#This Row],[DAY]]=C_N_TRADING_DAYS,$L$1&gt;C_MAX_HIST_DT),$O$1,INDEX(_xlfn.ANCHORARRAY($C$3),T_CALC[[#This Row],[DAY]]+1,5))),NA())</f>
        <v>104.84</v>
      </c>
      <c r="P597" s="4" cm="1" vm="3018">
        <f t="array" aca="1" ref="P597" ca="1">IFERROR(IF(T_CALC[[#This Row],[DAY]]="","",IF(AND(T_CALC[[#This Row],[DAY]]=C_N_TRADING_DAYS,$L$1&gt;C_MAX_HIST_DT),$P$1,INDEX(_xlfn.ANCHORARRAY($C$3),T_CALC[[#This Row],[DAY]]+1,6))),NA())</f>
        <v>107.57</v>
      </c>
      <c r="Q597" s="4" cm="1" vm="3015">
        <f t="array" aca="1" ref="Q597" ca="1">IFERROR(IF(T_CALC[[#This Row],[DAY]]="","",IF(AND(T_CALC[[#This Row],[DAY]]=C_N_TRADING_DAYS,$L$1&gt;C_MAX_HIST_DT),$Q$1,INDEX(_xlfn.ANCHORARRAY($C$3),T_CALC[[#This Row],[DAY]]+1,2))),NA())</f>
        <v>26104258</v>
      </c>
      <c r="R597" s="4" vm="3018">
        <f ca="1">IFERROR(IF(I_SRC="Open",T_CALC[[#This Row],[Open]],IF(I_SRC="High",T_CALC[[#This Row],[High]],IF(I_SRC="low",T_CALC[[#This Row],[Low]],IF(I_SRC="Volume",T_CALC[[#This Row],[VOLUME]],T_CALC[[#This Row],[Close]])))),"")</f>
        <v>107.57</v>
      </c>
      <c r="S597" s="4" cm="1">
        <f t="array" aca="1" ref="S597" ca="1">IF(T_CALC[[#This Row],[DAY]]="","",IF(T_CALC[[#This Row],[DAY]]&gt;=I_MA_PER,
ROUND(SUMPRODUCT(OFFSET($Y$4,0,0,I_MA_PER),OFFSET(T_CALC[[#This Row],[Value]],-(I_MA_PER-1),0,I_MA_PER))/C_DEN,2),NA()))</f>
        <v>103.75</v>
      </c>
      <c r="T597" s="4" t="str">
        <f ca="1">IF(T_CALC[[#This Row],[DAY]]="","",IF(T_CALC[[#This Row],[DAY]]&gt;=I_MA_PER,IF(AND(T_CALC[[#This Row],[Value]]&gt;T_CALC[[#This Row],[WMA]],R596&lt;=S596),"Buy",IF(AND(T_CALC[[#This Row],[Value]]&lt;T_CALC[[#This Row],[WMA]],R596&gt;=S596),"Sell","")),NA()))</f>
        <v/>
      </c>
      <c r="U597" s="4">
        <f ca="1">IFERROR(IF(T_CALC[[#This Row],[Signal]]="Buy",T_CALC[[#This Row],[Value]],-10000),-10000)</f>
        <v>-10000</v>
      </c>
      <c r="V597" s="4">
        <f ca="1">IFERROR(IF(T_CALC[[#This Row],[Signal]]="Sell",T_CALC[[#This Row],[Value]],-10000),-10000)</f>
        <v>-10000</v>
      </c>
    </row>
    <row r="598" spans="3:22" x14ac:dyDescent="0.2">
      <c r="C598" vm="3019">
        <f ca="1"/>
        <v>43315</v>
      </c>
      <c r="D598" vm="3020">
        <f ca="1"/>
        <v>18659599</v>
      </c>
      <c r="E598" vm="3021">
        <f ca="1"/>
        <v>107.8</v>
      </c>
      <c r="F598" vm="3022">
        <f ca="1"/>
        <v>108.05</v>
      </c>
      <c r="G598" vm="3023">
        <f ca="1"/>
        <v>106.82</v>
      </c>
      <c r="H598" vm="3024">
        <f ca="1"/>
        <v>108.04</v>
      </c>
      <c r="K598" s="4">
        <f ca="1">IF(ROW(T_CALC[[#This Row],[DAY]])-ROW(T_CALC[[#Headers],[DAY]])&gt;C_N_TRADING_DAYS,"",ROW(T_CALC[[#This Row],[DAY]])-ROW(T_CALC[[#Headers],[DAY]]))</f>
        <v>595</v>
      </c>
      <c r="L598" s="2" cm="1" vm="3019">
        <f t="array" aca="1" ref="L598" ca="1">IFERROR(IF(T_CALC[[#This Row],[DAY]]="","",IF(AND(T_CALC[[#This Row],[DAY]]=C_N_TRADING_DAYS,$L$1&gt;C_MAX_HIST_DT),$L$1,INDEX(_xlfn.ANCHORARRAY($C$3),T_CALC[[#This Row],[DAY]]+1,1))),NA())</f>
        <v>43315</v>
      </c>
      <c r="M598" s="4" cm="1" vm="3021">
        <f t="array" aca="1" ref="M598" ca="1">IFERROR(IF(T_CALC[[#This Row],[DAY]]="","",IF(AND(T_CALC[[#This Row],[DAY]]=C_N_TRADING_DAYS,$L$1&gt;C_MAX_HIST_DT),$M$1,INDEX(_xlfn.ANCHORARRAY($C$3),T_CALC[[#This Row],[DAY]]+1,3))),NA())</f>
        <v>107.8</v>
      </c>
      <c r="N598" s="4" cm="1" vm="3022">
        <f t="array" aca="1" ref="N598" ca="1">IFERROR(IF(T_CALC[[#This Row],[DAY]]="","",IF(AND(T_CALC[[#This Row],[DAY]]=C_N_TRADING_DAYS,$L$1&gt;C_MAX_HIST_DT),$N$1,INDEX(_xlfn.ANCHORARRAY($C$3),T_CALC[[#This Row],[DAY]]+1,4))),NA())</f>
        <v>108.05</v>
      </c>
      <c r="O598" s="4" cm="1" vm="3023">
        <f t="array" aca="1" ref="O598" ca="1">IFERROR(IF(T_CALC[[#This Row],[DAY]]="","",IF(AND(T_CALC[[#This Row],[DAY]]=C_N_TRADING_DAYS,$L$1&gt;C_MAX_HIST_DT),$O$1,INDEX(_xlfn.ANCHORARRAY($C$3),T_CALC[[#This Row],[DAY]]+1,5))),NA())</f>
        <v>106.82</v>
      </c>
      <c r="P598" s="4" cm="1" vm="3024">
        <f t="array" aca="1" ref="P598" ca="1">IFERROR(IF(T_CALC[[#This Row],[DAY]]="","",IF(AND(T_CALC[[#This Row],[DAY]]=C_N_TRADING_DAYS,$L$1&gt;C_MAX_HIST_DT),$P$1,INDEX(_xlfn.ANCHORARRAY($C$3),T_CALC[[#This Row],[DAY]]+1,6))),NA())</f>
        <v>108.04</v>
      </c>
      <c r="Q598" s="4" cm="1" vm="3020">
        <f t="array" aca="1" ref="Q598" ca="1">IFERROR(IF(T_CALC[[#This Row],[DAY]]="","",IF(AND(T_CALC[[#This Row],[DAY]]=C_N_TRADING_DAYS,$L$1&gt;C_MAX_HIST_DT),$Q$1,INDEX(_xlfn.ANCHORARRAY($C$3),T_CALC[[#This Row],[DAY]]+1,2))),NA())</f>
        <v>18659599</v>
      </c>
      <c r="R598" s="4" vm="3024">
        <f ca="1">IFERROR(IF(I_SRC="Open",T_CALC[[#This Row],[Open]],IF(I_SRC="High",T_CALC[[#This Row],[High]],IF(I_SRC="low",T_CALC[[#This Row],[Low]],IF(I_SRC="Volume",T_CALC[[#This Row],[VOLUME]],T_CALC[[#This Row],[Close]])))),"")</f>
        <v>108.04</v>
      </c>
      <c r="S598" s="4" cm="1">
        <f t="array" aca="1" ref="S598" ca="1">IF(T_CALC[[#This Row],[DAY]]="","",IF(T_CALC[[#This Row],[DAY]]&gt;=I_MA_PER,
ROUND(SUMPRODUCT(OFFSET($Y$4,0,0,I_MA_PER),OFFSET(T_CALC[[#This Row],[Value]],-(I_MA_PER-1),0,I_MA_PER))/C_DEN,2),NA()))</f>
        <v>103.97</v>
      </c>
      <c r="T598" s="4" t="str">
        <f ca="1">IF(T_CALC[[#This Row],[DAY]]="","",IF(T_CALC[[#This Row],[DAY]]&gt;=I_MA_PER,IF(AND(T_CALC[[#This Row],[Value]]&gt;T_CALC[[#This Row],[WMA]],R597&lt;=S597),"Buy",IF(AND(T_CALC[[#This Row],[Value]]&lt;T_CALC[[#This Row],[WMA]],R597&gt;=S597),"Sell","")),NA()))</f>
        <v/>
      </c>
      <c r="U598" s="4">
        <f ca="1">IFERROR(IF(T_CALC[[#This Row],[Signal]]="Buy",T_CALC[[#This Row],[Value]],-10000),-10000)</f>
        <v>-10000</v>
      </c>
      <c r="V598" s="4">
        <f ca="1">IFERROR(IF(T_CALC[[#This Row],[Signal]]="Sell",T_CALC[[#This Row],[Value]],-10000),-10000)</f>
        <v>-10000</v>
      </c>
    </row>
    <row r="599" spans="3:22" x14ac:dyDescent="0.2">
      <c r="C599" vm="3025">
        <f ca="1"/>
        <v>43318</v>
      </c>
      <c r="D599" vm="3026">
        <f ca="1"/>
        <v>20265947</v>
      </c>
      <c r="E599" vm="3027">
        <f ca="1"/>
        <v>108.12</v>
      </c>
      <c r="F599" vm="3028">
        <f ca="1"/>
        <v>108.42</v>
      </c>
      <c r="G599" vm="3029">
        <f ca="1"/>
        <v>107.559</v>
      </c>
      <c r="H599" vm="3030">
        <f ca="1"/>
        <v>108.13</v>
      </c>
      <c r="K599" s="4">
        <f ca="1">IF(ROW(T_CALC[[#This Row],[DAY]])-ROW(T_CALC[[#Headers],[DAY]])&gt;C_N_TRADING_DAYS,"",ROW(T_CALC[[#This Row],[DAY]])-ROW(T_CALC[[#Headers],[DAY]]))</f>
        <v>596</v>
      </c>
      <c r="L599" s="2" cm="1" vm="3025">
        <f t="array" aca="1" ref="L599" ca="1">IFERROR(IF(T_CALC[[#This Row],[DAY]]="","",IF(AND(T_CALC[[#This Row],[DAY]]=C_N_TRADING_DAYS,$L$1&gt;C_MAX_HIST_DT),$L$1,INDEX(_xlfn.ANCHORARRAY($C$3),T_CALC[[#This Row],[DAY]]+1,1))),NA())</f>
        <v>43318</v>
      </c>
      <c r="M599" s="4" cm="1" vm="3027">
        <f t="array" aca="1" ref="M599" ca="1">IFERROR(IF(T_CALC[[#This Row],[DAY]]="","",IF(AND(T_CALC[[#This Row],[DAY]]=C_N_TRADING_DAYS,$L$1&gt;C_MAX_HIST_DT),$M$1,INDEX(_xlfn.ANCHORARRAY($C$3),T_CALC[[#This Row],[DAY]]+1,3))),NA())</f>
        <v>108.12</v>
      </c>
      <c r="N599" s="4" cm="1" vm="3028">
        <f t="array" aca="1" ref="N599" ca="1">IFERROR(IF(T_CALC[[#This Row],[DAY]]="","",IF(AND(T_CALC[[#This Row],[DAY]]=C_N_TRADING_DAYS,$L$1&gt;C_MAX_HIST_DT),$N$1,INDEX(_xlfn.ANCHORARRAY($C$3),T_CALC[[#This Row],[DAY]]+1,4))),NA())</f>
        <v>108.42</v>
      </c>
      <c r="O599" s="4" cm="1" vm="3029">
        <f t="array" aca="1" ref="O599" ca="1">IFERROR(IF(T_CALC[[#This Row],[DAY]]="","",IF(AND(T_CALC[[#This Row],[DAY]]=C_N_TRADING_DAYS,$L$1&gt;C_MAX_HIST_DT),$O$1,INDEX(_xlfn.ANCHORARRAY($C$3),T_CALC[[#This Row],[DAY]]+1,5))),NA())</f>
        <v>107.559</v>
      </c>
      <c r="P599" s="4" cm="1" vm="3030">
        <f t="array" aca="1" ref="P599" ca="1">IFERROR(IF(T_CALC[[#This Row],[DAY]]="","",IF(AND(T_CALC[[#This Row],[DAY]]=C_N_TRADING_DAYS,$L$1&gt;C_MAX_HIST_DT),$P$1,INDEX(_xlfn.ANCHORARRAY($C$3),T_CALC[[#This Row],[DAY]]+1,6))),NA())</f>
        <v>108.13</v>
      </c>
      <c r="Q599" s="4" cm="1" vm="3026">
        <f t="array" aca="1" ref="Q599" ca="1">IFERROR(IF(T_CALC[[#This Row],[DAY]]="","",IF(AND(T_CALC[[#This Row],[DAY]]=C_N_TRADING_DAYS,$L$1&gt;C_MAX_HIST_DT),$Q$1,INDEX(_xlfn.ANCHORARRAY($C$3),T_CALC[[#This Row],[DAY]]+1,2))),NA())</f>
        <v>20265947</v>
      </c>
      <c r="R599" s="4" vm="3030">
        <f ca="1">IFERROR(IF(I_SRC="Open",T_CALC[[#This Row],[Open]],IF(I_SRC="High",T_CALC[[#This Row],[High]],IF(I_SRC="low",T_CALC[[#This Row],[Low]],IF(I_SRC="Volume",T_CALC[[#This Row],[VOLUME]],T_CALC[[#This Row],[Close]])))),"")</f>
        <v>108.13</v>
      </c>
      <c r="S599" s="4" cm="1">
        <f t="array" aca="1" ref="S599" ca="1">IF(T_CALC[[#This Row],[DAY]]="","",IF(T_CALC[[#This Row],[DAY]]&gt;=I_MA_PER,
ROUND(SUMPRODUCT(OFFSET($Y$4,0,0,I_MA_PER),OFFSET(T_CALC[[#This Row],[Value]],-(I_MA_PER-1),0,I_MA_PER))/C_DEN,2),NA()))</f>
        <v>104.2</v>
      </c>
      <c r="T599" s="4" t="str">
        <f ca="1">IF(T_CALC[[#This Row],[DAY]]="","",IF(T_CALC[[#This Row],[DAY]]&gt;=I_MA_PER,IF(AND(T_CALC[[#This Row],[Value]]&gt;T_CALC[[#This Row],[WMA]],R598&lt;=S598),"Buy",IF(AND(T_CALC[[#This Row],[Value]]&lt;T_CALC[[#This Row],[WMA]],R598&gt;=S598),"Sell","")),NA()))</f>
        <v/>
      </c>
      <c r="U599" s="4">
        <f ca="1">IFERROR(IF(T_CALC[[#This Row],[Signal]]="Buy",T_CALC[[#This Row],[Value]],-10000),-10000)</f>
        <v>-10000</v>
      </c>
      <c r="V599" s="4">
        <f ca="1">IFERROR(IF(T_CALC[[#This Row],[Signal]]="Sell",T_CALC[[#This Row],[Value]],-10000),-10000)</f>
        <v>-10000</v>
      </c>
    </row>
    <row r="600" spans="3:22" x14ac:dyDescent="0.2">
      <c r="C600" vm="3031">
        <f ca="1"/>
        <v>43319</v>
      </c>
      <c r="D600" vm="3032">
        <f ca="1"/>
        <v>16080214</v>
      </c>
      <c r="E600" vm="3033">
        <f ca="1"/>
        <v>108.56</v>
      </c>
      <c r="F600" vm="3034">
        <f ca="1"/>
        <v>109.1</v>
      </c>
      <c r="G600" vm="3035">
        <f ca="1"/>
        <v>108.17</v>
      </c>
      <c r="H600" vm="3036">
        <f ca="1"/>
        <v>108.88</v>
      </c>
      <c r="K600" s="4">
        <f ca="1">IF(ROW(T_CALC[[#This Row],[DAY]])-ROW(T_CALC[[#Headers],[DAY]])&gt;C_N_TRADING_DAYS,"",ROW(T_CALC[[#This Row],[DAY]])-ROW(T_CALC[[#Headers],[DAY]]))</f>
        <v>597</v>
      </c>
      <c r="L600" s="2" cm="1" vm="3031">
        <f t="array" aca="1" ref="L600" ca="1">IFERROR(IF(T_CALC[[#This Row],[DAY]]="","",IF(AND(T_CALC[[#This Row],[DAY]]=C_N_TRADING_DAYS,$L$1&gt;C_MAX_HIST_DT),$L$1,INDEX(_xlfn.ANCHORARRAY($C$3),T_CALC[[#This Row],[DAY]]+1,1))),NA())</f>
        <v>43319</v>
      </c>
      <c r="M600" s="4" cm="1" vm="3033">
        <f t="array" aca="1" ref="M600" ca="1">IFERROR(IF(T_CALC[[#This Row],[DAY]]="","",IF(AND(T_CALC[[#This Row],[DAY]]=C_N_TRADING_DAYS,$L$1&gt;C_MAX_HIST_DT),$M$1,INDEX(_xlfn.ANCHORARRAY($C$3),T_CALC[[#This Row],[DAY]]+1,3))),NA())</f>
        <v>108.56</v>
      </c>
      <c r="N600" s="4" cm="1" vm="3034">
        <f t="array" aca="1" ref="N600" ca="1">IFERROR(IF(T_CALC[[#This Row],[DAY]]="","",IF(AND(T_CALC[[#This Row],[DAY]]=C_N_TRADING_DAYS,$L$1&gt;C_MAX_HIST_DT),$N$1,INDEX(_xlfn.ANCHORARRAY($C$3),T_CALC[[#This Row],[DAY]]+1,4))),NA())</f>
        <v>109.1</v>
      </c>
      <c r="O600" s="4" cm="1" vm="3035">
        <f t="array" aca="1" ref="O600" ca="1">IFERROR(IF(T_CALC[[#This Row],[DAY]]="","",IF(AND(T_CALC[[#This Row],[DAY]]=C_N_TRADING_DAYS,$L$1&gt;C_MAX_HIST_DT),$O$1,INDEX(_xlfn.ANCHORARRAY($C$3),T_CALC[[#This Row],[DAY]]+1,5))),NA())</f>
        <v>108.17</v>
      </c>
      <c r="P600" s="4" cm="1" vm="3036">
        <f t="array" aca="1" ref="P600" ca="1">IFERROR(IF(T_CALC[[#This Row],[DAY]]="","",IF(AND(T_CALC[[#This Row],[DAY]]=C_N_TRADING_DAYS,$L$1&gt;C_MAX_HIST_DT),$P$1,INDEX(_xlfn.ANCHORARRAY($C$3),T_CALC[[#This Row],[DAY]]+1,6))),NA())</f>
        <v>108.88</v>
      </c>
      <c r="Q600" s="4" cm="1" vm="3032">
        <f t="array" aca="1" ref="Q600" ca="1">IFERROR(IF(T_CALC[[#This Row],[DAY]]="","",IF(AND(T_CALC[[#This Row],[DAY]]=C_N_TRADING_DAYS,$L$1&gt;C_MAX_HIST_DT),$Q$1,INDEX(_xlfn.ANCHORARRAY($C$3),T_CALC[[#This Row],[DAY]]+1,2))),NA())</f>
        <v>16080214</v>
      </c>
      <c r="R600" s="4" vm="3036">
        <f ca="1">IFERROR(IF(I_SRC="Open",T_CALC[[#This Row],[Open]],IF(I_SRC="High",T_CALC[[#This Row],[High]],IF(I_SRC="low",T_CALC[[#This Row],[Low]],IF(I_SRC="Volume",T_CALC[[#This Row],[VOLUME]],T_CALC[[#This Row],[Close]])))),"")</f>
        <v>108.88</v>
      </c>
      <c r="S600" s="4" cm="1">
        <f t="array" aca="1" ref="S600" ca="1">IF(T_CALC[[#This Row],[DAY]]="","",IF(T_CALC[[#This Row],[DAY]]&gt;=I_MA_PER,
ROUND(SUMPRODUCT(OFFSET($Y$4,0,0,I_MA_PER),OFFSET(T_CALC[[#This Row],[Value]],-(I_MA_PER-1),0,I_MA_PER))/C_DEN,2),NA()))</f>
        <v>104.44</v>
      </c>
      <c r="T600" s="4" t="str">
        <f ca="1">IF(T_CALC[[#This Row],[DAY]]="","",IF(T_CALC[[#This Row],[DAY]]&gt;=I_MA_PER,IF(AND(T_CALC[[#This Row],[Value]]&gt;T_CALC[[#This Row],[WMA]],R599&lt;=S599),"Buy",IF(AND(T_CALC[[#This Row],[Value]]&lt;T_CALC[[#This Row],[WMA]],R599&gt;=S599),"Sell","")),NA()))</f>
        <v/>
      </c>
      <c r="U600" s="4">
        <f ca="1">IFERROR(IF(T_CALC[[#This Row],[Signal]]="Buy",T_CALC[[#This Row],[Value]],-10000),-10000)</f>
        <v>-10000</v>
      </c>
      <c r="V600" s="4">
        <f ca="1">IFERROR(IF(T_CALC[[#This Row],[Signal]]="Sell",T_CALC[[#This Row],[Value]],-10000),-10000)</f>
        <v>-10000</v>
      </c>
    </row>
    <row r="601" spans="3:22" x14ac:dyDescent="0.2">
      <c r="C601" vm="3037">
        <f ca="1"/>
        <v>43320</v>
      </c>
      <c r="D601" vm="3038">
        <f ca="1"/>
        <v>15487502</v>
      </c>
      <c r="E601" vm="3039">
        <f ca="1"/>
        <v>109.33</v>
      </c>
      <c r="F601" vm="3040">
        <f ca="1"/>
        <v>109.75</v>
      </c>
      <c r="G601" vm="3041">
        <f ca="1"/>
        <v>108.7599</v>
      </c>
      <c r="H601" vm="3042">
        <f ca="1"/>
        <v>109.49</v>
      </c>
      <c r="K601" s="4">
        <f ca="1">IF(ROW(T_CALC[[#This Row],[DAY]])-ROW(T_CALC[[#Headers],[DAY]])&gt;C_N_TRADING_DAYS,"",ROW(T_CALC[[#This Row],[DAY]])-ROW(T_CALC[[#Headers],[DAY]]))</f>
        <v>598</v>
      </c>
      <c r="L601" s="2" cm="1" vm="3037">
        <f t="array" aca="1" ref="L601" ca="1">IFERROR(IF(T_CALC[[#This Row],[DAY]]="","",IF(AND(T_CALC[[#This Row],[DAY]]=C_N_TRADING_DAYS,$L$1&gt;C_MAX_HIST_DT),$L$1,INDEX(_xlfn.ANCHORARRAY($C$3),T_CALC[[#This Row],[DAY]]+1,1))),NA())</f>
        <v>43320</v>
      </c>
      <c r="M601" s="4" cm="1" vm="3039">
        <f t="array" aca="1" ref="M601" ca="1">IFERROR(IF(T_CALC[[#This Row],[DAY]]="","",IF(AND(T_CALC[[#This Row],[DAY]]=C_N_TRADING_DAYS,$L$1&gt;C_MAX_HIST_DT),$M$1,INDEX(_xlfn.ANCHORARRAY($C$3),T_CALC[[#This Row],[DAY]]+1,3))),NA())</f>
        <v>109.33</v>
      </c>
      <c r="N601" s="4" cm="1" vm="3040">
        <f t="array" aca="1" ref="N601" ca="1">IFERROR(IF(T_CALC[[#This Row],[DAY]]="","",IF(AND(T_CALC[[#This Row],[DAY]]=C_N_TRADING_DAYS,$L$1&gt;C_MAX_HIST_DT),$N$1,INDEX(_xlfn.ANCHORARRAY($C$3),T_CALC[[#This Row],[DAY]]+1,4))),NA())</f>
        <v>109.75</v>
      </c>
      <c r="O601" s="4" cm="1" vm="3041">
        <f t="array" aca="1" ref="O601" ca="1">IFERROR(IF(T_CALC[[#This Row],[DAY]]="","",IF(AND(T_CALC[[#This Row],[DAY]]=C_N_TRADING_DAYS,$L$1&gt;C_MAX_HIST_DT),$O$1,INDEX(_xlfn.ANCHORARRAY($C$3),T_CALC[[#This Row],[DAY]]+1,5))),NA())</f>
        <v>108.7599</v>
      </c>
      <c r="P601" s="4" cm="1" vm="3042">
        <f t="array" aca="1" ref="P601" ca="1">IFERROR(IF(T_CALC[[#This Row],[DAY]]="","",IF(AND(T_CALC[[#This Row],[DAY]]=C_N_TRADING_DAYS,$L$1&gt;C_MAX_HIST_DT),$P$1,INDEX(_xlfn.ANCHORARRAY($C$3),T_CALC[[#This Row],[DAY]]+1,6))),NA())</f>
        <v>109.49</v>
      </c>
      <c r="Q601" s="4" cm="1" vm="3038">
        <f t="array" aca="1" ref="Q601" ca="1">IFERROR(IF(T_CALC[[#This Row],[DAY]]="","",IF(AND(T_CALC[[#This Row],[DAY]]=C_N_TRADING_DAYS,$L$1&gt;C_MAX_HIST_DT),$Q$1,INDEX(_xlfn.ANCHORARRAY($C$3),T_CALC[[#This Row],[DAY]]+1,2))),NA())</f>
        <v>15487502</v>
      </c>
      <c r="R601" s="4" vm="3042">
        <f ca="1">IFERROR(IF(I_SRC="Open",T_CALC[[#This Row],[Open]],IF(I_SRC="High",T_CALC[[#This Row],[High]],IF(I_SRC="low",T_CALC[[#This Row],[Low]],IF(I_SRC="Volume",T_CALC[[#This Row],[VOLUME]],T_CALC[[#This Row],[Close]])))),"")</f>
        <v>109.49</v>
      </c>
      <c r="S601" s="4" cm="1">
        <f t="array" aca="1" ref="S601" ca="1">IF(T_CALC[[#This Row],[DAY]]="","",IF(T_CALC[[#This Row],[DAY]]&gt;=I_MA_PER,
ROUND(SUMPRODUCT(OFFSET($Y$4,0,0,I_MA_PER),OFFSET(T_CALC[[#This Row],[Value]],-(I_MA_PER-1),0,I_MA_PER))/C_DEN,2),NA()))</f>
        <v>104.7</v>
      </c>
      <c r="T601" s="4" t="str">
        <f ca="1">IF(T_CALC[[#This Row],[DAY]]="","",IF(T_CALC[[#This Row],[DAY]]&gt;=I_MA_PER,IF(AND(T_CALC[[#This Row],[Value]]&gt;T_CALC[[#This Row],[WMA]],R600&lt;=S600),"Buy",IF(AND(T_CALC[[#This Row],[Value]]&lt;T_CALC[[#This Row],[WMA]],R600&gt;=S600),"Sell","")),NA()))</f>
        <v/>
      </c>
      <c r="U601" s="4">
        <f ca="1">IFERROR(IF(T_CALC[[#This Row],[Signal]]="Buy",T_CALC[[#This Row],[Value]],-10000),-10000)</f>
        <v>-10000</v>
      </c>
      <c r="V601" s="4">
        <f ca="1">IFERROR(IF(T_CALC[[#This Row],[Signal]]="Sell",T_CALC[[#This Row],[Value]],-10000),-10000)</f>
        <v>-10000</v>
      </c>
    </row>
    <row r="602" spans="3:22" x14ac:dyDescent="0.2">
      <c r="C602" vm="3043">
        <f ca="1"/>
        <v>43321</v>
      </c>
      <c r="D602" vm="3044">
        <f ca="1"/>
        <v>13677211</v>
      </c>
      <c r="E602" vm="3045">
        <f ca="1"/>
        <v>109.71</v>
      </c>
      <c r="F602" vm="3046">
        <f ca="1"/>
        <v>110.16</v>
      </c>
      <c r="G602" vm="3047">
        <f ca="1"/>
        <v>109.6</v>
      </c>
      <c r="H602" vm="3048">
        <f ca="1"/>
        <v>109.67</v>
      </c>
      <c r="K602" s="4">
        <f ca="1">IF(ROW(T_CALC[[#This Row],[DAY]])-ROW(T_CALC[[#Headers],[DAY]])&gt;C_N_TRADING_DAYS,"",ROW(T_CALC[[#This Row],[DAY]])-ROW(T_CALC[[#Headers],[DAY]]))</f>
        <v>599</v>
      </c>
      <c r="L602" s="2" cm="1" vm="3043">
        <f t="array" aca="1" ref="L602" ca="1">IFERROR(IF(T_CALC[[#This Row],[DAY]]="","",IF(AND(T_CALC[[#This Row],[DAY]]=C_N_TRADING_DAYS,$L$1&gt;C_MAX_HIST_DT),$L$1,INDEX(_xlfn.ANCHORARRAY($C$3),T_CALC[[#This Row],[DAY]]+1,1))),NA())</f>
        <v>43321</v>
      </c>
      <c r="M602" s="4" cm="1" vm="3045">
        <f t="array" aca="1" ref="M602" ca="1">IFERROR(IF(T_CALC[[#This Row],[DAY]]="","",IF(AND(T_CALC[[#This Row],[DAY]]=C_N_TRADING_DAYS,$L$1&gt;C_MAX_HIST_DT),$M$1,INDEX(_xlfn.ANCHORARRAY($C$3),T_CALC[[#This Row],[DAY]]+1,3))),NA())</f>
        <v>109.71</v>
      </c>
      <c r="N602" s="4" cm="1" vm="3046">
        <f t="array" aca="1" ref="N602" ca="1">IFERROR(IF(T_CALC[[#This Row],[DAY]]="","",IF(AND(T_CALC[[#This Row],[DAY]]=C_N_TRADING_DAYS,$L$1&gt;C_MAX_HIST_DT),$N$1,INDEX(_xlfn.ANCHORARRAY($C$3),T_CALC[[#This Row],[DAY]]+1,4))),NA())</f>
        <v>110.16</v>
      </c>
      <c r="O602" s="4" cm="1" vm="3047">
        <f t="array" aca="1" ref="O602" ca="1">IFERROR(IF(T_CALC[[#This Row],[DAY]]="","",IF(AND(T_CALC[[#This Row],[DAY]]=C_N_TRADING_DAYS,$L$1&gt;C_MAX_HIST_DT),$O$1,INDEX(_xlfn.ANCHORARRAY($C$3),T_CALC[[#This Row],[DAY]]+1,5))),NA())</f>
        <v>109.6</v>
      </c>
      <c r="P602" s="4" cm="1" vm="3048">
        <f t="array" aca="1" ref="P602" ca="1">IFERROR(IF(T_CALC[[#This Row],[DAY]]="","",IF(AND(T_CALC[[#This Row],[DAY]]=C_N_TRADING_DAYS,$L$1&gt;C_MAX_HIST_DT),$P$1,INDEX(_xlfn.ANCHORARRAY($C$3),T_CALC[[#This Row],[DAY]]+1,6))),NA())</f>
        <v>109.67</v>
      </c>
      <c r="Q602" s="4" cm="1" vm="3044">
        <f t="array" aca="1" ref="Q602" ca="1">IFERROR(IF(T_CALC[[#This Row],[DAY]]="","",IF(AND(T_CALC[[#This Row],[DAY]]=C_N_TRADING_DAYS,$L$1&gt;C_MAX_HIST_DT),$Q$1,INDEX(_xlfn.ANCHORARRAY($C$3),T_CALC[[#This Row],[DAY]]+1,2))),NA())</f>
        <v>13677211</v>
      </c>
      <c r="R602" s="4" vm="3048">
        <f ca="1">IFERROR(IF(I_SRC="Open",T_CALC[[#This Row],[Open]],IF(I_SRC="High",T_CALC[[#This Row],[High]],IF(I_SRC="low",T_CALC[[#This Row],[Low]],IF(I_SRC="Volume",T_CALC[[#This Row],[VOLUME]],T_CALC[[#This Row],[Close]])))),"")</f>
        <v>109.67</v>
      </c>
      <c r="S602" s="4" cm="1">
        <f t="array" aca="1" ref="S602" ca="1">IF(T_CALC[[#This Row],[DAY]]="","",IF(T_CALC[[#This Row],[DAY]]&gt;=I_MA_PER,
ROUND(SUMPRODUCT(OFFSET($Y$4,0,0,I_MA_PER),OFFSET(T_CALC[[#This Row],[Value]],-(I_MA_PER-1),0,I_MA_PER))/C_DEN,2),NA()))</f>
        <v>104.96</v>
      </c>
      <c r="T602" s="4" t="str">
        <f ca="1">IF(T_CALC[[#This Row],[DAY]]="","",IF(T_CALC[[#This Row],[DAY]]&gt;=I_MA_PER,IF(AND(T_CALC[[#This Row],[Value]]&gt;T_CALC[[#This Row],[WMA]],R601&lt;=S601),"Buy",IF(AND(T_CALC[[#This Row],[Value]]&lt;T_CALC[[#This Row],[WMA]],R601&gt;=S601),"Sell","")),NA()))</f>
        <v/>
      </c>
      <c r="U602" s="4">
        <f ca="1">IFERROR(IF(T_CALC[[#This Row],[Signal]]="Buy",T_CALC[[#This Row],[Value]],-10000),-10000)</f>
        <v>-10000</v>
      </c>
      <c r="V602" s="4">
        <f ca="1">IFERROR(IF(T_CALC[[#This Row],[Signal]]="Sell",T_CALC[[#This Row],[Value]],-10000),-10000)</f>
        <v>-10000</v>
      </c>
    </row>
    <row r="603" spans="3:22" x14ac:dyDescent="0.2">
      <c r="C603" vm="3049">
        <f ca="1"/>
        <v>43322</v>
      </c>
      <c r="D603" vm="3050">
        <f ca="1"/>
        <v>18183724</v>
      </c>
      <c r="E603" vm="3051">
        <f ca="1"/>
        <v>109.42</v>
      </c>
      <c r="F603" vm="3052">
        <f ca="1"/>
        <v>109.69</v>
      </c>
      <c r="G603" vm="3053">
        <f ca="1"/>
        <v>108.38</v>
      </c>
      <c r="H603" vm="3054">
        <f ca="1"/>
        <v>109</v>
      </c>
      <c r="K603" s="4">
        <f ca="1">IF(ROW(T_CALC[[#This Row],[DAY]])-ROW(T_CALC[[#Headers],[DAY]])&gt;C_N_TRADING_DAYS,"",ROW(T_CALC[[#This Row],[DAY]])-ROW(T_CALC[[#Headers],[DAY]]))</f>
        <v>600</v>
      </c>
      <c r="L603" s="2" cm="1" vm="3049">
        <f t="array" aca="1" ref="L603" ca="1">IFERROR(IF(T_CALC[[#This Row],[DAY]]="","",IF(AND(T_CALC[[#This Row],[DAY]]=C_N_TRADING_DAYS,$L$1&gt;C_MAX_HIST_DT),$L$1,INDEX(_xlfn.ANCHORARRAY($C$3),T_CALC[[#This Row],[DAY]]+1,1))),NA())</f>
        <v>43322</v>
      </c>
      <c r="M603" s="4" cm="1" vm="3051">
        <f t="array" aca="1" ref="M603" ca="1">IFERROR(IF(T_CALC[[#This Row],[DAY]]="","",IF(AND(T_CALC[[#This Row],[DAY]]=C_N_TRADING_DAYS,$L$1&gt;C_MAX_HIST_DT),$M$1,INDEX(_xlfn.ANCHORARRAY($C$3),T_CALC[[#This Row],[DAY]]+1,3))),NA())</f>
        <v>109.42</v>
      </c>
      <c r="N603" s="4" cm="1" vm="3052">
        <f t="array" aca="1" ref="N603" ca="1">IFERROR(IF(T_CALC[[#This Row],[DAY]]="","",IF(AND(T_CALC[[#This Row],[DAY]]=C_N_TRADING_DAYS,$L$1&gt;C_MAX_HIST_DT),$N$1,INDEX(_xlfn.ANCHORARRAY($C$3),T_CALC[[#This Row],[DAY]]+1,4))),NA())</f>
        <v>109.69</v>
      </c>
      <c r="O603" s="4" cm="1" vm="3053">
        <f t="array" aca="1" ref="O603" ca="1">IFERROR(IF(T_CALC[[#This Row],[DAY]]="","",IF(AND(T_CALC[[#This Row],[DAY]]=C_N_TRADING_DAYS,$L$1&gt;C_MAX_HIST_DT),$O$1,INDEX(_xlfn.ANCHORARRAY($C$3),T_CALC[[#This Row],[DAY]]+1,5))),NA())</f>
        <v>108.38</v>
      </c>
      <c r="P603" s="4" cm="1" vm="3054">
        <f t="array" aca="1" ref="P603" ca="1">IFERROR(IF(T_CALC[[#This Row],[DAY]]="","",IF(AND(T_CALC[[#This Row],[DAY]]=C_N_TRADING_DAYS,$L$1&gt;C_MAX_HIST_DT),$P$1,INDEX(_xlfn.ANCHORARRAY($C$3),T_CALC[[#This Row],[DAY]]+1,6))),NA())</f>
        <v>109</v>
      </c>
      <c r="Q603" s="4" cm="1" vm="3050">
        <f t="array" aca="1" ref="Q603" ca="1">IFERROR(IF(T_CALC[[#This Row],[DAY]]="","",IF(AND(T_CALC[[#This Row],[DAY]]=C_N_TRADING_DAYS,$L$1&gt;C_MAX_HIST_DT),$Q$1,INDEX(_xlfn.ANCHORARRAY($C$3),T_CALC[[#This Row],[DAY]]+1,2))),NA())</f>
        <v>18183724</v>
      </c>
      <c r="R603" s="4" vm="3054">
        <f ca="1">IFERROR(IF(I_SRC="Open",T_CALC[[#This Row],[Open]],IF(I_SRC="High",T_CALC[[#This Row],[High]],IF(I_SRC="low",T_CALC[[#This Row],[Low]],IF(I_SRC="Volume",T_CALC[[#This Row],[VOLUME]],T_CALC[[#This Row],[Close]])))),"")</f>
        <v>109</v>
      </c>
      <c r="S603" s="4" cm="1">
        <f t="array" aca="1" ref="S603" ca="1">IF(T_CALC[[#This Row],[DAY]]="","",IF(T_CALC[[#This Row],[DAY]]&gt;=I_MA_PER,
ROUND(SUMPRODUCT(OFFSET($Y$4,0,0,I_MA_PER),OFFSET(T_CALC[[#This Row],[Value]],-(I_MA_PER-1),0,I_MA_PER))/C_DEN,2),NA()))</f>
        <v>105.18</v>
      </c>
      <c r="T603" s="4" t="str">
        <f ca="1">IF(T_CALC[[#This Row],[DAY]]="","",IF(T_CALC[[#This Row],[DAY]]&gt;=I_MA_PER,IF(AND(T_CALC[[#This Row],[Value]]&gt;T_CALC[[#This Row],[WMA]],R602&lt;=S602),"Buy",IF(AND(T_CALC[[#This Row],[Value]]&lt;T_CALC[[#This Row],[WMA]],R602&gt;=S602),"Sell","")),NA()))</f>
        <v/>
      </c>
      <c r="U603" s="4">
        <f ca="1">IFERROR(IF(T_CALC[[#This Row],[Signal]]="Buy",T_CALC[[#This Row],[Value]],-10000),-10000)</f>
        <v>-10000</v>
      </c>
      <c r="V603" s="4">
        <f ca="1">IFERROR(IF(T_CALC[[#This Row],[Signal]]="Sell",T_CALC[[#This Row],[Value]],-10000),-10000)</f>
        <v>-10000</v>
      </c>
    </row>
    <row r="604" spans="3:22" x14ac:dyDescent="0.2">
      <c r="C604" vm="3055">
        <f ca="1"/>
        <v>43325</v>
      </c>
      <c r="D604" vm="3056">
        <f ca="1"/>
        <v>18474884</v>
      </c>
      <c r="E604" vm="3057">
        <f ca="1"/>
        <v>109.24</v>
      </c>
      <c r="F604" vm="3058">
        <f ca="1"/>
        <v>109.58</v>
      </c>
      <c r="G604" vm="3059">
        <f ca="1"/>
        <v>108.1</v>
      </c>
      <c r="H604" vm="3060">
        <f ca="1"/>
        <v>108.21</v>
      </c>
      <c r="K604" s="4">
        <f ca="1">IF(ROW(T_CALC[[#This Row],[DAY]])-ROW(T_CALC[[#Headers],[DAY]])&gt;C_N_TRADING_DAYS,"",ROW(T_CALC[[#This Row],[DAY]])-ROW(T_CALC[[#Headers],[DAY]]))</f>
        <v>601</v>
      </c>
      <c r="L604" s="2" cm="1" vm="3055">
        <f t="array" aca="1" ref="L604" ca="1">IFERROR(IF(T_CALC[[#This Row],[DAY]]="","",IF(AND(T_CALC[[#This Row],[DAY]]=C_N_TRADING_DAYS,$L$1&gt;C_MAX_HIST_DT),$L$1,INDEX(_xlfn.ANCHORARRAY($C$3),T_CALC[[#This Row],[DAY]]+1,1))),NA())</f>
        <v>43325</v>
      </c>
      <c r="M604" s="4" cm="1" vm="3057">
        <f t="array" aca="1" ref="M604" ca="1">IFERROR(IF(T_CALC[[#This Row],[DAY]]="","",IF(AND(T_CALC[[#This Row],[DAY]]=C_N_TRADING_DAYS,$L$1&gt;C_MAX_HIST_DT),$M$1,INDEX(_xlfn.ANCHORARRAY($C$3),T_CALC[[#This Row],[DAY]]+1,3))),NA())</f>
        <v>109.24</v>
      </c>
      <c r="N604" s="4" cm="1" vm="3058">
        <f t="array" aca="1" ref="N604" ca="1">IFERROR(IF(T_CALC[[#This Row],[DAY]]="","",IF(AND(T_CALC[[#This Row],[DAY]]=C_N_TRADING_DAYS,$L$1&gt;C_MAX_HIST_DT),$N$1,INDEX(_xlfn.ANCHORARRAY($C$3),T_CALC[[#This Row],[DAY]]+1,4))),NA())</f>
        <v>109.58</v>
      </c>
      <c r="O604" s="4" cm="1" vm="3059">
        <f t="array" aca="1" ref="O604" ca="1">IFERROR(IF(T_CALC[[#This Row],[DAY]]="","",IF(AND(T_CALC[[#This Row],[DAY]]=C_N_TRADING_DAYS,$L$1&gt;C_MAX_HIST_DT),$O$1,INDEX(_xlfn.ANCHORARRAY($C$3),T_CALC[[#This Row],[DAY]]+1,5))),NA())</f>
        <v>108.1</v>
      </c>
      <c r="P604" s="4" cm="1" vm="3060">
        <f t="array" aca="1" ref="P604" ca="1">IFERROR(IF(T_CALC[[#This Row],[DAY]]="","",IF(AND(T_CALC[[#This Row],[DAY]]=C_N_TRADING_DAYS,$L$1&gt;C_MAX_HIST_DT),$P$1,INDEX(_xlfn.ANCHORARRAY($C$3),T_CALC[[#This Row],[DAY]]+1,6))),NA())</f>
        <v>108.21</v>
      </c>
      <c r="Q604" s="4" cm="1" vm="3056">
        <f t="array" aca="1" ref="Q604" ca="1">IFERROR(IF(T_CALC[[#This Row],[DAY]]="","",IF(AND(T_CALC[[#This Row],[DAY]]=C_N_TRADING_DAYS,$L$1&gt;C_MAX_HIST_DT),$Q$1,INDEX(_xlfn.ANCHORARRAY($C$3),T_CALC[[#This Row],[DAY]]+1,2))),NA())</f>
        <v>18474884</v>
      </c>
      <c r="R604" s="4" vm="3060">
        <f ca="1">IFERROR(IF(I_SRC="Open",T_CALC[[#This Row],[Open]],IF(I_SRC="High",T_CALC[[#This Row],[High]],IF(I_SRC="low",T_CALC[[#This Row],[Low]],IF(I_SRC="Volume",T_CALC[[#This Row],[VOLUME]],T_CALC[[#This Row],[Close]])))),"")</f>
        <v>108.21</v>
      </c>
      <c r="S604" s="4" cm="1">
        <f t="array" aca="1" ref="S604" ca="1">IF(T_CALC[[#This Row],[DAY]]="","",IF(T_CALC[[#This Row],[DAY]]&gt;=I_MA_PER,
ROUND(SUMPRODUCT(OFFSET($Y$4,0,0,I_MA_PER),OFFSET(T_CALC[[#This Row],[Value]],-(I_MA_PER-1),0,I_MA_PER))/C_DEN,2),NA()))</f>
        <v>105.36</v>
      </c>
      <c r="T604" s="4" t="str">
        <f ca="1">IF(T_CALC[[#This Row],[DAY]]="","",IF(T_CALC[[#This Row],[DAY]]&gt;=I_MA_PER,IF(AND(T_CALC[[#This Row],[Value]]&gt;T_CALC[[#This Row],[WMA]],R603&lt;=S603),"Buy",IF(AND(T_CALC[[#This Row],[Value]]&lt;T_CALC[[#This Row],[WMA]],R603&gt;=S603),"Sell","")),NA()))</f>
        <v/>
      </c>
      <c r="U604" s="4">
        <f ca="1">IFERROR(IF(T_CALC[[#This Row],[Signal]]="Buy",T_CALC[[#This Row],[Value]],-10000),-10000)</f>
        <v>-10000</v>
      </c>
      <c r="V604" s="4">
        <f ca="1">IFERROR(IF(T_CALC[[#This Row],[Signal]]="Sell",T_CALC[[#This Row],[Value]],-10000),-10000)</f>
        <v>-10000</v>
      </c>
    </row>
    <row r="605" spans="3:22" x14ac:dyDescent="0.2">
      <c r="C605" vm="3061">
        <f ca="1"/>
        <v>43326</v>
      </c>
      <c r="D605" vm="3062">
        <f ca="1"/>
        <v>16788314</v>
      </c>
      <c r="E605" vm="3033">
        <f ca="1"/>
        <v>108.56</v>
      </c>
      <c r="F605" vm="3040">
        <f ca="1"/>
        <v>109.75</v>
      </c>
      <c r="G605" vm="3024">
        <f ca="1"/>
        <v>108.04</v>
      </c>
      <c r="H605" vm="3063">
        <f ca="1"/>
        <v>109.56</v>
      </c>
      <c r="K605" s="4">
        <f ca="1">IF(ROW(T_CALC[[#This Row],[DAY]])-ROW(T_CALC[[#Headers],[DAY]])&gt;C_N_TRADING_DAYS,"",ROW(T_CALC[[#This Row],[DAY]])-ROW(T_CALC[[#Headers],[DAY]]))</f>
        <v>602</v>
      </c>
      <c r="L605" s="2" cm="1" vm="3061">
        <f t="array" aca="1" ref="L605" ca="1">IFERROR(IF(T_CALC[[#This Row],[DAY]]="","",IF(AND(T_CALC[[#This Row],[DAY]]=C_N_TRADING_DAYS,$L$1&gt;C_MAX_HIST_DT),$L$1,INDEX(_xlfn.ANCHORARRAY($C$3),T_CALC[[#This Row],[DAY]]+1,1))),NA())</f>
        <v>43326</v>
      </c>
      <c r="M605" s="4" cm="1" vm="3033">
        <f t="array" aca="1" ref="M605" ca="1">IFERROR(IF(T_CALC[[#This Row],[DAY]]="","",IF(AND(T_CALC[[#This Row],[DAY]]=C_N_TRADING_DAYS,$L$1&gt;C_MAX_HIST_DT),$M$1,INDEX(_xlfn.ANCHORARRAY($C$3),T_CALC[[#This Row],[DAY]]+1,3))),NA())</f>
        <v>108.56</v>
      </c>
      <c r="N605" s="4" cm="1" vm="3040">
        <f t="array" aca="1" ref="N605" ca="1">IFERROR(IF(T_CALC[[#This Row],[DAY]]="","",IF(AND(T_CALC[[#This Row],[DAY]]=C_N_TRADING_DAYS,$L$1&gt;C_MAX_HIST_DT),$N$1,INDEX(_xlfn.ANCHORARRAY($C$3),T_CALC[[#This Row],[DAY]]+1,4))),NA())</f>
        <v>109.75</v>
      </c>
      <c r="O605" s="4" cm="1" vm="3024">
        <f t="array" aca="1" ref="O605" ca="1">IFERROR(IF(T_CALC[[#This Row],[DAY]]="","",IF(AND(T_CALC[[#This Row],[DAY]]=C_N_TRADING_DAYS,$L$1&gt;C_MAX_HIST_DT),$O$1,INDEX(_xlfn.ANCHORARRAY($C$3),T_CALC[[#This Row],[DAY]]+1,5))),NA())</f>
        <v>108.04</v>
      </c>
      <c r="P605" s="4" cm="1" vm="3063">
        <f t="array" aca="1" ref="P605" ca="1">IFERROR(IF(T_CALC[[#This Row],[DAY]]="","",IF(AND(T_CALC[[#This Row],[DAY]]=C_N_TRADING_DAYS,$L$1&gt;C_MAX_HIST_DT),$P$1,INDEX(_xlfn.ANCHORARRAY($C$3),T_CALC[[#This Row],[DAY]]+1,6))),NA())</f>
        <v>109.56</v>
      </c>
      <c r="Q605" s="4" cm="1" vm="3062">
        <f t="array" aca="1" ref="Q605" ca="1">IFERROR(IF(T_CALC[[#This Row],[DAY]]="","",IF(AND(T_CALC[[#This Row],[DAY]]=C_N_TRADING_DAYS,$L$1&gt;C_MAX_HIST_DT),$Q$1,INDEX(_xlfn.ANCHORARRAY($C$3),T_CALC[[#This Row],[DAY]]+1,2))),NA())</f>
        <v>16788314</v>
      </c>
      <c r="R605" s="4" vm="3063">
        <f ca="1">IFERROR(IF(I_SRC="Open",T_CALC[[#This Row],[Open]],IF(I_SRC="High",T_CALC[[#This Row],[High]],IF(I_SRC="low",T_CALC[[#This Row],[Low]],IF(I_SRC="Volume",T_CALC[[#This Row],[VOLUME]],T_CALC[[#This Row],[Close]])))),"")</f>
        <v>109.56</v>
      </c>
      <c r="S605" s="4" cm="1">
        <f t="array" aca="1" ref="S605" ca="1">IF(T_CALC[[#This Row],[DAY]]="","",IF(T_CALC[[#This Row],[DAY]]&gt;=I_MA_PER,
ROUND(SUMPRODUCT(OFFSET($Y$4,0,0,I_MA_PER),OFFSET(T_CALC[[#This Row],[Value]],-(I_MA_PER-1),0,I_MA_PER))/C_DEN,2),NA()))</f>
        <v>105.59</v>
      </c>
      <c r="T605" s="4" t="str">
        <f ca="1">IF(T_CALC[[#This Row],[DAY]]="","",IF(T_CALC[[#This Row],[DAY]]&gt;=I_MA_PER,IF(AND(T_CALC[[#This Row],[Value]]&gt;T_CALC[[#This Row],[WMA]],R604&lt;=S604),"Buy",IF(AND(T_CALC[[#This Row],[Value]]&lt;T_CALC[[#This Row],[WMA]],R604&gt;=S604),"Sell","")),NA()))</f>
        <v/>
      </c>
      <c r="U605" s="4">
        <f ca="1">IFERROR(IF(T_CALC[[#This Row],[Signal]]="Buy",T_CALC[[#This Row],[Value]],-10000),-10000)</f>
        <v>-10000</v>
      </c>
      <c r="V605" s="4">
        <f ca="1">IFERROR(IF(T_CALC[[#This Row],[Signal]]="Sell",T_CALC[[#This Row],[Value]],-10000),-10000)</f>
        <v>-10000</v>
      </c>
    </row>
    <row r="606" spans="3:22" x14ac:dyDescent="0.2">
      <c r="C606" vm="3064">
        <f ca="1"/>
        <v>43327</v>
      </c>
      <c r="D606" vm="3065">
        <f ca="1"/>
        <v>29982806</v>
      </c>
      <c r="E606" vm="3066">
        <f ca="1"/>
        <v>108.49</v>
      </c>
      <c r="F606" vm="3067">
        <f ca="1"/>
        <v>108.985</v>
      </c>
      <c r="G606" vm="3023">
        <f ca="1"/>
        <v>106.82</v>
      </c>
      <c r="H606" vm="2979">
        <f ca="1"/>
        <v>107.66</v>
      </c>
      <c r="K606" s="4">
        <f ca="1">IF(ROW(T_CALC[[#This Row],[DAY]])-ROW(T_CALC[[#Headers],[DAY]])&gt;C_N_TRADING_DAYS,"",ROW(T_CALC[[#This Row],[DAY]])-ROW(T_CALC[[#Headers],[DAY]]))</f>
        <v>603</v>
      </c>
      <c r="L606" s="2" cm="1" vm="3064">
        <f t="array" aca="1" ref="L606" ca="1">IFERROR(IF(T_CALC[[#This Row],[DAY]]="","",IF(AND(T_CALC[[#This Row],[DAY]]=C_N_TRADING_DAYS,$L$1&gt;C_MAX_HIST_DT),$L$1,INDEX(_xlfn.ANCHORARRAY($C$3),T_CALC[[#This Row],[DAY]]+1,1))),NA())</f>
        <v>43327</v>
      </c>
      <c r="M606" s="4" cm="1" vm="3066">
        <f t="array" aca="1" ref="M606" ca="1">IFERROR(IF(T_CALC[[#This Row],[DAY]]="","",IF(AND(T_CALC[[#This Row],[DAY]]=C_N_TRADING_DAYS,$L$1&gt;C_MAX_HIST_DT),$M$1,INDEX(_xlfn.ANCHORARRAY($C$3),T_CALC[[#This Row],[DAY]]+1,3))),NA())</f>
        <v>108.49</v>
      </c>
      <c r="N606" s="4" cm="1" vm="3067">
        <f t="array" aca="1" ref="N606" ca="1">IFERROR(IF(T_CALC[[#This Row],[DAY]]="","",IF(AND(T_CALC[[#This Row],[DAY]]=C_N_TRADING_DAYS,$L$1&gt;C_MAX_HIST_DT),$N$1,INDEX(_xlfn.ANCHORARRAY($C$3),T_CALC[[#This Row],[DAY]]+1,4))),NA())</f>
        <v>108.985</v>
      </c>
      <c r="O606" s="4" cm="1" vm="3023">
        <f t="array" aca="1" ref="O606" ca="1">IFERROR(IF(T_CALC[[#This Row],[DAY]]="","",IF(AND(T_CALC[[#This Row],[DAY]]=C_N_TRADING_DAYS,$L$1&gt;C_MAX_HIST_DT),$O$1,INDEX(_xlfn.ANCHORARRAY($C$3),T_CALC[[#This Row],[DAY]]+1,5))),NA())</f>
        <v>106.82</v>
      </c>
      <c r="P606" s="4" cm="1" vm="2979">
        <f t="array" aca="1" ref="P606" ca="1">IFERROR(IF(T_CALC[[#This Row],[DAY]]="","",IF(AND(T_CALC[[#This Row],[DAY]]=C_N_TRADING_DAYS,$L$1&gt;C_MAX_HIST_DT),$P$1,INDEX(_xlfn.ANCHORARRAY($C$3),T_CALC[[#This Row],[DAY]]+1,6))),NA())</f>
        <v>107.66</v>
      </c>
      <c r="Q606" s="4" cm="1" vm="3065">
        <f t="array" aca="1" ref="Q606" ca="1">IFERROR(IF(T_CALC[[#This Row],[DAY]]="","",IF(AND(T_CALC[[#This Row],[DAY]]=C_N_TRADING_DAYS,$L$1&gt;C_MAX_HIST_DT),$Q$1,INDEX(_xlfn.ANCHORARRAY($C$3),T_CALC[[#This Row],[DAY]]+1,2))),NA())</f>
        <v>29982806</v>
      </c>
      <c r="R606" s="4" vm="2979">
        <f ca="1">IFERROR(IF(I_SRC="Open",T_CALC[[#This Row],[Open]],IF(I_SRC="High",T_CALC[[#This Row],[High]],IF(I_SRC="low",T_CALC[[#This Row],[Low]],IF(I_SRC="Volume",T_CALC[[#This Row],[VOLUME]],T_CALC[[#This Row],[Close]])))),"")</f>
        <v>107.66</v>
      </c>
      <c r="S606" s="4" cm="1">
        <f t="array" aca="1" ref="S606" ca="1">IF(T_CALC[[#This Row],[DAY]]="","",IF(T_CALC[[#This Row],[DAY]]&gt;=I_MA_PER,
ROUND(SUMPRODUCT(OFFSET($Y$4,0,0,I_MA_PER),OFFSET(T_CALC[[#This Row],[Value]],-(I_MA_PER-1),0,I_MA_PER))/C_DEN,2),NA()))</f>
        <v>105.74</v>
      </c>
      <c r="T606" s="4" t="str">
        <f ca="1">IF(T_CALC[[#This Row],[DAY]]="","",IF(T_CALC[[#This Row],[DAY]]&gt;=I_MA_PER,IF(AND(T_CALC[[#This Row],[Value]]&gt;T_CALC[[#This Row],[WMA]],R605&lt;=S605),"Buy",IF(AND(T_CALC[[#This Row],[Value]]&lt;T_CALC[[#This Row],[WMA]],R605&gt;=S605),"Sell","")),NA()))</f>
        <v/>
      </c>
      <c r="U606" s="4">
        <f ca="1">IFERROR(IF(T_CALC[[#This Row],[Signal]]="Buy",T_CALC[[#This Row],[Value]],-10000),-10000)</f>
        <v>-10000</v>
      </c>
      <c r="V606" s="4">
        <f ca="1">IFERROR(IF(T_CALC[[#This Row],[Signal]]="Sell",T_CALC[[#This Row],[Value]],-10000),-10000)</f>
        <v>-10000</v>
      </c>
    </row>
    <row r="607" spans="3:22" x14ac:dyDescent="0.2">
      <c r="C607" vm="3068">
        <f ca="1"/>
        <v>43328</v>
      </c>
      <c r="D607" vm="3069">
        <f ca="1"/>
        <v>21384289</v>
      </c>
      <c r="E607" vm="3070">
        <f ca="1"/>
        <v>108.3</v>
      </c>
      <c r="F607" vm="3071">
        <f ca="1"/>
        <v>108.86</v>
      </c>
      <c r="G607" vm="3072">
        <f ca="1"/>
        <v>107.3</v>
      </c>
      <c r="H607" vm="3073">
        <f ca="1"/>
        <v>107.64</v>
      </c>
      <c r="K607" s="4">
        <f ca="1">IF(ROW(T_CALC[[#This Row],[DAY]])-ROW(T_CALC[[#Headers],[DAY]])&gt;C_N_TRADING_DAYS,"",ROW(T_CALC[[#This Row],[DAY]])-ROW(T_CALC[[#Headers],[DAY]]))</f>
        <v>604</v>
      </c>
      <c r="L607" s="2" cm="1" vm="3068">
        <f t="array" aca="1" ref="L607" ca="1">IFERROR(IF(T_CALC[[#This Row],[DAY]]="","",IF(AND(T_CALC[[#This Row],[DAY]]=C_N_TRADING_DAYS,$L$1&gt;C_MAX_HIST_DT),$L$1,INDEX(_xlfn.ANCHORARRAY($C$3),T_CALC[[#This Row],[DAY]]+1,1))),NA())</f>
        <v>43328</v>
      </c>
      <c r="M607" s="4" cm="1" vm="3070">
        <f t="array" aca="1" ref="M607" ca="1">IFERROR(IF(T_CALC[[#This Row],[DAY]]="","",IF(AND(T_CALC[[#This Row],[DAY]]=C_N_TRADING_DAYS,$L$1&gt;C_MAX_HIST_DT),$M$1,INDEX(_xlfn.ANCHORARRAY($C$3),T_CALC[[#This Row],[DAY]]+1,3))),NA())</f>
        <v>108.3</v>
      </c>
      <c r="N607" s="4" cm="1" vm="3071">
        <f t="array" aca="1" ref="N607" ca="1">IFERROR(IF(T_CALC[[#This Row],[DAY]]="","",IF(AND(T_CALC[[#This Row],[DAY]]=C_N_TRADING_DAYS,$L$1&gt;C_MAX_HIST_DT),$N$1,INDEX(_xlfn.ANCHORARRAY($C$3),T_CALC[[#This Row],[DAY]]+1,4))),NA())</f>
        <v>108.86</v>
      </c>
      <c r="O607" s="4" cm="1" vm="3072">
        <f t="array" aca="1" ref="O607" ca="1">IFERROR(IF(T_CALC[[#This Row],[DAY]]="","",IF(AND(T_CALC[[#This Row],[DAY]]=C_N_TRADING_DAYS,$L$1&gt;C_MAX_HIST_DT),$O$1,INDEX(_xlfn.ANCHORARRAY($C$3),T_CALC[[#This Row],[DAY]]+1,5))),NA())</f>
        <v>107.3</v>
      </c>
      <c r="P607" s="4" cm="1" vm="3073">
        <f t="array" aca="1" ref="P607" ca="1">IFERROR(IF(T_CALC[[#This Row],[DAY]]="","",IF(AND(T_CALC[[#This Row],[DAY]]=C_N_TRADING_DAYS,$L$1&gt;C_MAX_HIST_DT),$P$1,INDEX(_xlfn.ANCHORARRAY($C$3),T_CALC[[#This Row],[DAY]]+1,6))),NA())</f>
        <v>107.64</v>
      </c>
      <c r="Q607" s="4" cm="1" vm="3069">
        <f t="array" aca="1" ref="Q607" ca="1">IFERROR(IF(T_CALC[[#This Row],[DAY]]="","",IF(AND(T_CALC[[#This Row],[DAY]]=C_N_TRADING_DAYS,$L$1&gt;C_MAX_HIST_DT),$Q$1,INDEX(_xlfn.ANCHORARRAY($C$3),T_CALC[[#This Row],[DAY]]+1,2))),NA())</f>
        <v>21384289</v>
      </c>
      <c r="R607" s="4" vm="3073">
        <f ca="1">IFERROR(IF(I_SRC="Open",T_CALC[[#This Row],[Open]],IF(I_SRC="High",T_CALC[[#This Row],[High]],IF(I_SRC="low",T_CALC[[#This Row],[Low]],IF(I_SRC="Volume",T_CALC[[#This Row],[VOLUME]],T_CALC[[#This Row],[Close]])))),"")</f>
        <v>107.64</v>
      </c>
      <c r="S607" s="4" cm="1">
        <f t="array" aca="1" ref="S607" ca="1">IF(T_CALC[[#This Row],[DAY]]="","",IF(T_CALC[[#This Row],[DAY]]&gt;=I_MA_PER,
ROUND(SUMPRODUCT(OFFSET($Y$4,0,0,I_MA_PER),OFFSET(T_CALC[[#This Row],[Value]],-(I_MA_PER-1),0,I_MA_PER))/C_DEN,2),NA()))</f>
        <v>105.89</v>
      </c>
      <c r="T607" s="4" t="str">
        <f ca="1">IF(T_CALC[[#This Row],[DAY]]="","",IF(T_CALC[[#This Row],[DAY]]&gt;=I_MA_PER,IF(AND(T_CALC[[#This Row],[Value]]&gt;T_CALC[[#This Row],[WMA]],R606&lt;=S606),"Buy",IF(AND(T_CALC[[#This Row],[Value]]&lt;T_CALC[[#This Row],[WMA]],R606&gt;=S606),"Sell","")),NA()))</f>
        <v/>
      </c>
      <c r="U607" s="4">
        <f ca="1">IFERROR(IF(T_CALC[[#This Row],[Signal]]="Buy",T_CALC[[#This Row],[Value]],-10000),-10000)</f>
        <v>-10000</v>
      </c>
      <c r="V607" s="4">
        <f ca="1">IFERROR(IF(T_CALC[[#This Row],[Signal]]="Sell",T_CALC[[#This Row],[Value]],-10000),-10000)</f>
        <v>-10000</v>
      </c>
    </row>
    <row r="608" spans="3:22" x14ac:dyDescent="0.2">
      <c r="C608" vm="3074">
        <f ca="1"/>
        <v>43329</v>
      </c>
      <c r="D608" vm="3075">
        <f ca="1"/>
        <v>18061512</v>
      </c>
      <c r="E608" vm="3076">
        <f ca="1"/>
        <v>107.36</v>
      </c>
      <c r="F608" vm="3077">
        <f ca="1"/>
        <v>107.9</v>
      </c>
      <c r="G608" vm="3078">
        <f ca="1"/>
        <v>106.69</v>
      </c>
      <c r="H608" vm="3079">
        <f ca="1"/>
        <v>107.58</v>
      </c>
      <c r="K608" s="4">
        <f ca="1">IF(ROW(T_CALC[[#This Row],[DAY]])-ROW(T_CALC[[#Headers],[DAY]])&gt;C_N_TRADING_DAYS,"",ROW(T_CALC[[#This Row],[DAY]])-ROW(T_CALC[[#Headers],[DAY]]))</f>
        <v>605</v>
      </c>
      <c r="L608" s="2" cm="1" vm="3074">
        <f t="array" aca="1" ref="L608" ca="1">IFERROR(IF(T_CALC[[#This Row],[DAY]]="","",IF(AND(T_CALC[[#This Row],[DAY]]=C_N_TRADING_DAYS,$L$1&gt;C_MAX_HIST_DT),$L$1,INDEX(_xlfn.ANCHORARRAY($C$3),T_CALC[[#This Row],[DAY]]+1,1))),NA())</f>
        <v>43329</v>
      </c>
      <c r="M608" s="4" cm="1" vm="3076">
        <f t="array" aca="1" ref="M608" ca="1">IFERROR(IF(T_CALC[[#This Row],[DAY]]="","",IF(AND(T_CALC[[#This Row],[DAY]]=C_N_TRADING_DAYS,$L$1&gt;C_MAX_HIST_DT),$M$1,INDEX(_xlfn.ANCHORARRAY($C$3),T_CALC[[#This Row],[DAY]]+1,3))),NA())</f>
        <v>107.36</v>
      </c>
      <c r="N608" s="4" cm="1" vm="3077">
        <f t="array" aca="1" ref="N608" ca="1">IFERROR(IF(T_CALC[[#This Row],[DAY]]="","",IF(AND(T_CALC[[#This Row],[DAY]]=C_N_TRADING_DAYS,$L$1&gt;C_MAX_HIST_DT),$N$1,INDEX(_xlfn.ANCHORARRAY($C$3),T_CALC[[#This Row],[DAY]]+1,4))),NA())</f>
        <v>107.9</v>
      </c>
      <c r="O608" s="4" cm="1" vm="3078">
        <f t="array" aca="1" ref="O608" ca="1">IFERROR(IF(T_CALC[[#This Row],[DAY]]="","",IF(AND(T_CALC[[#This Row],[DAY]]=C_N_TRADING_DAYS,$L$1&gt;C_MAX_HIST_DT),$O$1,INDEX(_xlfn.ANCHORARRAY($C$3),T_CALC[[#This Row],[DAY]]+1,5))),NA())</f>
        <v>106.69</v>
      </c>
      <c r="P608" s="4" cm="1" vm="3079">
        <f t="array" aca="1" ref="P608" ca="1">IFERROR(IF(T_CALC[[#This Row],[DAY]]="","",IF(AND(T_CALC[[#This Row],[DAY]]=C_N_TRADING_DAYS,$L$1&gt;C_MAX_HIST_DT),$P$1,INDEX(_xlfn.ANCHORARRAY($C$3),T_CALC[[#This Row],[DAY]]+1,6))),NA())</f>
        <v>107.58</v>
      </c>
      <c r="Q608" s="4" cm="1" vm="3075">
        <f t="array" aca="1" ref="Q608" ca="1">IFERROR(IF(T_CALC[[#This Row],[DAY]]="","",IF(AND(T_CALC[[#This Row],[DAY]]=C_N_TRADING_DAYS,$L$1&gt;C_MAX_HIST_DT),$Q$1,INDEX(_xlfn.ANCHORARRAY($C$3),T_CALC[[#This Row],[DAY]]+1,2))),NA())</f>
        <v>18061512</v>
      </c>
      <c r="R608" s="4" vm="3079">
        <f ca="1">IFERROR(IF(I_SRC="Open",T_CALC[[#This Row],[Open]],IF(I_SRC="High",T_CALC[[#This Row],[High]],IF(I_SRC="low",T_CALC[[#This Row],[Low]],IF(I_SRC="Volume",T_CALC[[#This Row],[VOLUME]],T_CALC[[#This Row],[Close]])))),"")</f>
        <v>107.58</v>
      </c>
      <c r="S608" s="4" cm="1">
        <f t="array" aca="1" ref="S608" ca="1">IF(T_CALC[[#This Row],[DAY]]="","",IF(T_CALC[[#This Row],[DAY]]&gt;=I_MA_PER,
ROUND(SUMPRODUCT(OFFSET($Y$4,0,0,I_MA_PER),OFFSET(T_CALC[[#This Row],[Value]],-(I_MA_PER-1),0,I_MA_PER))/C_DEN,2),NA()))</f>
        <v>106.03</v>
      </c>
      <c r="T608" s="4" t="str">
        <f ca="1">IF(T_CALC[[#This Row],[DAY]]="","",IF(T_CALC[[#This Row],[DAY]]&gt;=I_MA_PER,IF(AND(T_CALC[[#This Row],[Value]]&gt;T_CALC[[#This Row],[WMA]],R607&lt;=S607),"Buy",IF(AND(T_CALC[[#This Row],[Value]]&lt;T_CALC[[#This Row],[WMA]],R607&gt;=S607),"Sell","")),NA()))</f>
        <v/>
      </c>
      <c r="U608" s="4">
        <f ca="1">IFERROR(IF(T_CALC[[#This Row],[Signal]]="Buy",T_CALC[[#This Row],[Value]],-10000),-10000)</f>
        <v>-10000</v>
      </c>
      <c r="V608" s="4">
        <f ca="1">IFERROR(IF(T_CALC[[#This Row],[Signal]]="Sell",T_CALC[[#This Row],[Value]],-10000),-10000)</f>
        <v>-10000</v>
      </c>
    </row>
    <row r="609" spans="3:22" x14ac:dyDescent="0.2">
      <c r="C609" vm="3080">
        <f ca="1"/>
        <v>43332</v>
      </c>
      <c r="D609" vm="3081">
        <f ca="1"/>
        <v>17914201</v>
      </c>
      <c r="E609" vm="3082">
        <f ca="1"/>
        <v>107.51</v>
      </c>
      <c r="F609" vm="3077">
        <f ca="1"/>
        <v>107.9</v>
      </c>
      <c r="G609" vm="3083">
        <f ca="1"/>
        <v>106.48</v>
      </c>
      <c r="H609" vm="3084">
        <f ca="1"/>
        <v>106.87</v>
      </c>
      <c r="K609" s="4">
        <f ca="1">IF(ROW(T_CALC[[#This Row],[DAY]])-ROW(T_CALC[[#Headers],[DAY]])&gt;C_N_TRADING_DAYS,"",ROW(T_CALC[[#This Row],[DAY]])-ROW(T_CALC[[#Headers],[DAY]]))</f>
        <v>606</v>
      </c>
      <c r="L609" s="2" cm="1" vm="3080">
        <f t="array" aca="1" ref="L609" ca="1">IFERROR(IF(T_CALC[[#This Row],[DAY]]="","",IF(AND(T_CALC[[#This Row],[DAY]]=C_N_TRADING_DAYS,$L$1&gt;C_MAX_HIST_DT),$L$1,INDEX(_xlfn.ANCHORARRAY($C$3),T_CALC[[#This Row],[DAY]]+1,1))),NA())</f>
        <v>43332</v>
      </c>
      <c r="M609" s="4" cm="1" vm="3082">
        <f t="array" aca="1" ref="M609" ca="1">IFERROR(IF(T_CALC[[#This Row],[DAY]]="","",IF(AND(T_CALC[[#This Row],[DAY]]=C_N_TRADING_DAYS,$L$1&gt;C_MAX_HIST_DT),$M$1,INDEX(_xlfn.ANCHORARRAY($C$3),T_CALC[[#This Row],[DAY]]+1,3))),NA())</f>
        <v>107.51</v>
      </c>
      <c r="N609" s="4" cm="1" vm="3077">
        <f t="array" aca="1" ref="N609" ca="1">IFERROR(IF(T_CALC[[#This Row],[DAY]]="","",IF(AND(T_CALC[[#This Row],[DAY]]=C_N_TRADING_DAYS,$L$1&gt;C_MAX_HIST_DT),$N$1,INDEX(_xlfn.ANCHORARRAY($C$3),T_CALC[[#This Row],[DAY]]+1,4))),NA())</f>
        <v>107.9</v>
      </c>
      <c r="O609" s="4" cm="1" vm="3083">
        <f t="array" aca="1" ref="O609" ca="1">IFERROR(IF(T_CALC[[#This Row],[DAY]]="","",IF(AND(T_CALC[[#This Row],[DAY]]=C_N_TRADING_DAYS,$L$1&gt;C_MAX_HIST_DT),$O$1,INDEX(_xlfn.ANCHORARRAY($C$3),T_CALC[[#This Row],[DAY]]+1,5))),NA())</f>
        <v>106.48</v>
      </c>
      <c r="P609" s="4" cm="1" vm="3084">
        <f t="array" aca="1" ref="P609" ca="1">IFERROR(IF(T_CALC[[#This Row],[DAY]]="","",IF(AND(T_CALC[[#This Row],[DAY]]=C_N_TRADING_DAYS,$L$1&gt;C_MAX_HIST_DT),$P$1,INDEX(_xlfn.ANCHORARRAY($C$3),T_CALC[[#This Row],[DAY]]+1,6))),NA())</f>
        <v>106.87</v>
      </c>
      <c r="Q609" s="4" cm="1" vm="3081">
        <f t="array" aca="1" ref="Q609" ca="1">IFERROR(IF(T_CALC[[#This Row],[DAY]]="","",IF(AND(T_CALC[[#This Row],[DAY]]=C_N_TRADING_DAYS,$L$1&gt;C_MAX_HIST_DT),$Q$1,INDEX(_xlfn.ANCHORARRAY($C$3),T_CALC[[#This Row],[DAY]]+1,2))),NA())</f>
        <v>17914201</v>
      </c>
      <c r="R609" s="4" vm="3084">
        <f ca="1">IFERROR(IF(I_SRC="Open",T_CALC[[#This Row],[Open]],IF(I_SRC="High",T_CALC[[#This Row],[High]],IF(I_SRC="low",T_CALC[[#This Row],[Low]],IF(I_SRC="Volume",T_CALC[[#This Row],[VOLUME]],T_CALC[[#This Row],[Close]])))),"")</f>
        <v>106.87</v>
      </c>
      <c r="S609" s="4" cm="1">
        <f t="array" aca="1" ref="S609" ca="1">IF(T_CALC[[#This Row],[DAY]]="","",IF(T_CALC[[#This Row],[DAY]]&gt;=I_MA_PER,
ROUND(SUMPRODUCT(OFFSET($Y$4,0,0,I_MA_PER),OFFSET(T_CALC[[#This Row],[Value]],-(I_MA_PER-1),0,I_MA_PER))/C_DEN,2),NA()))</f>
        <v>106.13</v>
      </c>
      <c r="T609" s="4" t="str">
        <f ca="1">IF(T_CALC[[#This Row],[DAY]]="","",IF(T_CALC[[#This Row],[DAY]]&gt;=I_MA_PER,IF(AND(T_CALC[[#This Row],[Value]]&gt;T_CALC[[#This Row],[WMA]],R608&lt;=S608),"Buy",IF(AND(T_CALC[[#This Row],[Value]]&lt;T_CALC[[#This Row],[WMA]],R608&gt;=S608),"Sell","")),NA()))</f>
        <v/>
      </c>
      <c r="U609" s="4">
        <f ca="1">IFERROR(IF(T_CALC[[#This Row],[Signal]]="Buy",T_CALC[[#This Row],[Value]],-10000),-10000)</f>
        <v>-10000</v>
      </c>
      <c r="V609" s="4">
        <f ca="1">IFERROR(IF(T_CALC[[#This Row],[Signal]]="Sell",T_CALC[[#This Row],[Value]],-10000),-10000)</f>
        <v>-10000</v>
      </c>
    </row>
    <row r="610" spans="3:22" x14ac:dyDescent="0.2">
      <c r="C610" vm="3085">
        <f ca="1"/>
        <v>43333</v>
      </c>
      <c r="D610" vm="3086">
        <f ca="1"/>
        <v>22881861</v>
      </c>
      <c r="E610" vm="3087">
        <f ca="1"/>
        <v>106.92</v>
      </c>
      <c r="F610" vm="3088">
        <f ca="1"/>
        <v>107.35</v>
      </c>
      <c r="G610" vm="3089">
        <f ca="1"/>
        <v>105.85</v>
      </c>
      <c r="H610" vm="3090">
        <f ca="1"/>
        <v>105.98</v>
      </c>
      <c r="K610" s="4">
        <f ca="1">IF(ROW(T_CALC[[#This Row],[DAY]])-ROW(T_CALC[[#Headers],[DAY]])&gt;C_N_TRADING_DAYS,"",ROW(T_CALC[[#This Row],[DAY]])-ROW(T_CALC[[#Headers],[DAY]]))</f>
        <v>607</v>
      </c>
      <c r="L610" s="2" cm="1" vm="3085">
        <f t="array" aca="1" ref="L610" ca="1">IFERROR(IF(T_CALC[[#This Row],[DAY]]="","",IF(AND(T_CALC[[#This Row],[DAY]]=C_N_TRADING_DAYS,$L$1&gt;C_MAX_HIST_DT),$L$1,INDEX(_xlfn.ANCHORARRAY($C$3),T_CALC[[#This Row],[DAY]]+1,1))),NA())</f>
        <v>43333</v>
      </c>
      <c r="M610" s="4" cm="1" vm="3087">
        <f t="array" aca="1" ref="M610" ca="1">IFERROR(IF(T_CALC[[#This Row],[DAY]]="","",IF(AND(T_CALC[[#This Row],[DAY]]=C_N_TRADING_DAYS,$L$1&gt;C_MAX_HIST_DT),$M$1,INDEX(_xlfn.ANCHORARRAY($C$3),T_CALC[[#This Row],[DAY]]+1,3))),NA())</f>
        <v>106.92</v>
      </c>
      <c r="N610" s="4" cm="1" vm="3088">
        <f t="array" aca="1" ref="N610" ca="1">IFERROR(IF(T_CALC[[#This Row],[DAY]]="","",IF(AND(T_CALC[[#This Row],[DAY]]=C_N_TRADING_DAYS,$L$1&gt;C_MAX_HIST_DT),$N$1,INDEX(_xlfn.ANCHORARRAY($C$3),T_CALC[[#This Row],[DAY]]+1,4))),NA())</f>
        <v>107.35</v>
      </c>
      <c r="O610" s="4" cm="1" vm="3089">
        <f t="array" aca="1" ref="O610" ca="1">IFERROR(IF(T_CALC[[#This Row],[DAY]]="","",IF(AND(T_CALC[[#This Row],[DAY]]=C_N_TRADING_DAYS,$L$1&gt;C_MAX_HIST_DT),$O$1,INDEX(_xlfn.ANCHORARRAY($C$3),T_CALC[[#This Row],[DAY]]+1,5))),NA())</f>
        <v>105.85</v>
      </c>
      <c r="P610" s="4" cm="1" vm="3090">
        <f t="array" aca="1" ref="P610" ca="1">IFERROR(IF(T_CALC[[#This Row],[DAY]]="","",IF(AND(T_CALC[[#This Row],[DAY]]=C_N_TRADING_DAYS,$L$1&gt;C_MAX_HIST_DT),$P$1,INDEX(_xlfn.ANCHORARRAY($C$3),T_CALC[[#This Row],[DAY]]+1,6))),NA())</f>
        <v>105.98</v>
      </c>
      <c r="Q610" s="4" cm="1" vm="3086">
        <f t="array" aca="1" ref="Q610" ca="1">IFERROR(IF(T_CALC[[#This Row],[DAY]]="","",IF(AND(T_CALC[[#This Row],[DAY]]=C_N_TRADING_DAYS,$L$1&gt;C_MAX_HIST_DT),$Q$1,INDEX(_xlfn.ANCHORARRAY($C$3),T_CALC[[#This Row],[DAY]]+1,2))),NA())</f>
        <v>22881861</v>
      </c>
      <c r="R610" s="4" vm="3090">
        <f ca="1">IFERROR(IF(I_SRC="Open",T_CALC[[#This Row],[Open]],IF(I_SRC="High",T_CALC[[#This Row],[High]],IF(I_SRC="low",T_CALC[[#This Row],[Low]],IF(I_SRC="Volume",T_CALC[[#This Row],[VOLUME]],T_CALC[[#This Row],[Close]])))),"")</f>
        <v>105.98</v>
      </c>
      <c r="S610" s="4" cm="1">
        <f t="array" aca="1" ref="S610" ca="1">IF(T_CALC[[#This Row],[DAY]]="","",IF(T_CALC[[#This Row],[DAY]]&gt;=I_MA_PER,
ROUND(SUMPRODUCT(OFFSET($Y$4,0,0,I_MA_PER),OFFSET(T_CALC[[#This Row],[Value]],-(I_MA_PER-1),0,I_MA_PER))/C_DEN,2),NA()))</f>
        <v>106.2</v>
      </c>
      <c r="T610" s="4" t="str">
        <f ca="1">IF(T_CALC[[#This Row],[DAY]]="","",IF(T_CALC[[#This Row],[DAY]]&gt;=I_MA_PER,IF(AND(T_CALC[[#This Row],[Value]]&gt;T_CALC[[#This Row],[WMA]],R609&lt;=S609),"Buy",IF(AND(T_CALC[[#This Row],[Value]]&lt;T_CALC[[#This Row],[WMA]],R609&gt;=S609),"Sell","")),NA()))</f>
        <v>Sell</v>
      </c>
      <c r="U610" s="4">
        <f ca="1">IFERROR(IF(T_CALC[[#This Row],[Signal]]="Buy",T_CALC[[#This Row],[Value]],-10000),-10000)</f>
        <v>-10000</v>
      </c>
      <c r="V610" s="4" vm="3090">
        <f ca="1">IFERROR(IF(T_CALC[[#This Row],[Signal]]="Sell",T_CALC[[#This Row],[Value]],-10000),-10000)</f>
        <v>105.98</v>
      </c>
    </row>
    <row r="611" spans="3:22" x14ac:dyDescent="0.2">
      <c r="C611" vm="3091">
        <f ca="1"/>
        <v>43334</v>
      </c>
      <c r="D611" vm="3092">
        <f ca="1"/>
        <v>18000639</v>
      </c>
      <c r="E611" vm="3089">
        <f ca="1"/>
        <v>105.85</v>
      </c>
      <c r="F611" vm="3093">
        <f ca="1"/>
        <v>107.34</v>
      </c>
      <c r="G611" vm="3094">
        <f ca="1"/>
        <v>105.78</v>
      </c>
      <c r="H611" vm="3095">
        <f ca="1"/>
        <v>107.06</v>
      </c>
      <c r="K611" s="4">
        <f ca="1">IF(ROW(T_CALC[[#This Row],[DAY]])-ROW(T_CALC[[#Headers],[DAY]])&gt;C_N_TRADING_DAYS,"",ROW(T_CALC[[#This Row],[DAY]])-ROW(T_CALC[[#Headers],[DAY]]))</f>
        <v>608</v>
      </c>
      <c r="L611" s="2" cm="1" vm="3091">
        <f t="array" aca="1" ref="L611" ca="1">IFERROR(IF(T_CALC[[#This Row],[DAY]]="","",IF(AND(T_CALC[[#This Row],[DAY]]=C_N_TRADING_DAYS,$L$1&gt;C_MAX_HIST_DT),$L$1,INDEX(_xlfn.ANCHORARRAY($C$3),T_CALC[[#This Row],[DAY]]+1,1))),NA())</f>
        <v>43334</v>
      </c>
      <c r="M611" s="4" cm="1" vm="3089">
        <f t="array" aca="1" ref="M611" ca="1">IFERROR(IF(T_CALC[[#This Row],[DAY]]="","",IF(AND(T_CALC[[#This Row],[DAY]]=C_N_TRADING_DAYS,$L$1&gt;C_MAX_HIST_DT),$M$1,INDEX(_xlfn.ANCHORARRAY($C$3),T_CALC[[#This Row],[DAY]]+1,3))),NA())</f>
        <v>105.85</v>
      </c>
      <c r="N611" s="4" cm="1" vm="3093">
        <f t="array" aca="1" ref="N611" ca="1">IFERROR(IF(T_CALC[[#This Row],[DAY]]="","",IF(AND(T_CALC[[#This Row],[DAY]]=C_N_TRADING_DAYS,$L$1&gt;C_MAX_HIST_DT),$N$1,INDEX(_xlfn.ANCHORARRAY($C$3),T_CALC[[#This Row],[DAY]]+1,4))),NA())</f>
        <v>107.34</v>
      </c>
      <c r="O611" s="4" cm="1" vm="3094">
        <f t="array" aca="1" ref="O611" ca="1">IFERROR(IF(T_CALC[[#This Row],[DAY]]="","",IF(AND(T_CALC[[#This Row],[DAY]]=C_N_TRADING_DAYS,$L$1&gt;C_MAX_HIST_DT),$O$1,INDEX(_xlfn.ANCHORARRAY($C$3),T_CALC[[#This Row],[DAY]]+1,5))),NA())</f>
        <v>105.78</v>
      </c>
      <c r="P611" s="4" cm="1" vm="3095">
        <f t="array" aca="1" ref="P611" ca="1">IFERROR(IF(T_CALC[[#This Row],[DAY]]="","",IF(AND(T_CALC[[#This Row],[DAY]]=C_N_TRADING_DAYS,$L$1&gt;C_MAX_HIST_DT),$P$1,INDEX(_xlfn.ANCHORARRAY($C$3),T_CALC[[#This Row],[DAY]]+1,6))),NA())</f>
        <v>107.06</v>
      </c>
      <c r="Q611" s="4" cm="1" vm="3092">
        <f t="array" aca="1" ref="Q611" ca="1">IFERROR(IF(T_CALC[[#This Row],[DAY]]="","",IF(AND(T_CALC[[#This Row],[DAY]]=C_N_TRADING_DAYS,$L$1&gt;C_MAX_HIST_DT),$Q$1,INDEX(_xlfn.ANCHORARRAY($C$3),T_CALC[[#This Row],[DAY]]+1,2))),NA())</f>
        <v>18000639</v>
      </c>
      <c r="R611" s="4" vm="3095">
        <f ca="1">IFERROR(IF(I_SRC="Open",T_CALC[[#This Row],[Open]],IF(I_SRC="High",T_CALC[[#This Row],[High]],IF(I_SRC="low",T_CALC[[#This Row],[Low]],IF(I_SRC="Volume",T_CALC[[#This Row],[VOLUME]],T_CALC[[#This Row],[Close]])))),"")</f>
        <v>107.06</v>
      </c>
      <c r="S611" s="4" cm="1">
        <f t="array" aca="1" ref="S611" ca="1">IF(T_CALC[[#This Row],[DAY]]="","",IF(T_CALC[[#This Row],[DAY]]&gt;=I_MA_PER,
ROUND(SUMPRODUCT(OFFSET($Y$4,0,0,I_MA_PER),OFFSET(T_CALC[[#This Row],[Value]],-(I_MA_PER-1),0,I_MA_PER))/C_DEN,2),NA()))</f>
        <v>106.3</v>
      </c>
      <c r="T611" s="4" t="str">
        <f ca="1">IF(T_CALC[[#This Row],[DAY]]="","",IF(T_CALC[[#This Row],[DAY]]&gt;=I_MA_PER,IF(AND(T_CALC[[#This Row],[Value]]&gt;T_CALC[[#This Row],[WMA]],R610&lt;=S610),"Buy",IF(AND(T_CALC[[#This Row],[Value]]&lt;T_CALC[[#This Row],[WMA]],R610&gt;=S610),"Sell","")),NA()))</f>
        <v>Buy</v>
      </c>
      <c r="U611" s="4" vm="3095">
        <f ca="1">IFERROR(IF(T_CALC[[#This Row],[Signal]]="Buy",T_CALC[[#This Row],[Value]],-10000),-10000)</f>
        <v>107.06</v>
      </c>
      <c r="V611" s="4">
        <f ca="1">IFERROR(IF(T_CALC[[#This Row],[Signal]]="Sell",T_CALC[[#This Row],[Value]],-10000),-10000)</f>
        <v>-10000</v>
      </c>
    </row>
    <row r="612" spans="3:22" x14ac:dyDescent="0.2">
      <c r="C612" vm="3096">
        <f ca="1"/>
        <v>43335</v>
      </c>
      <c r="D612" vm="3097">
        <f ca="1"/>
        <v>18167723</v>
      </c>
      <c r="E612" vm="3098">
        <f ca="1"/>
        <v>107.15</v>
      </c>
      <c r="F612" vm="3099">
        <f ca="1"/>
        <v>108.18</v>
      </c>
      <c r="G612" vm="3084">
        <f ca="1"/>
        <v>106.87</v>
      </c>
      <c r="H612" vm="3100">
        <f ca="1"/>
        <v>107.56</v>
      </c>
      <c r="K612" s="4">
        <f ca="1">IF(ROW(T_CALC[[#This Row],[DAY]])-ROW(T_CALC[[#Headers],[DAY]])&gt;C_N_TRADING_DAYS,"",ROW(T_CALC[[#This Row],[DAY]])-ROW(T_CALC[[#Headers],[DAY]]))</f>
        <v>609</v>
      </c>
      <c r="L612" s="2" cm="1" vm="3096">
        <f t="array" aca="1" ref="L612" ca="1">IFERROR(IF(T_CALC[[#This Row],[DAY]]="","",IF(AND(T_CALC[[#This Row],[DAY]]=C_N_TRADING_DAYS,$L$1&gt;C_MAX_HIST_DT),$L$1,INDEX(_xlfn.ANCHORARRAY($C$3),T_CALC[[#This Row],[DAY]]+1,1))),NA())</f>
        <v>43335</v>
      </c>
      <c r="M612" s="4" cm="1" vm="3098">
        <f t="array" aca="1" ref="M612" ca="1">IFERROR(IF(T_CALC[[#This Row],[DAY]]="","",IF(AND(T_CALC[[#This Row],[DAY]]=C_N_TRADING_DAYS,$L$1&gt;C_MAX_HIST_DT),$M$1,INDEX(_xlfn.ANCHORARRAY($C$3),T_CALC[[#This Row],[DAY]]+1,3))),NA())</f>
        <v>107.15</v>
      </c>
      <c r="N612" s="4" cm="1" vm="3099">
        <f t="array" aca="1" ref="N612" ca="1">IFERROR(IF(T_CALC[[#This Row],[DAY]]="","",IF(AND(T_CALC[[#This Row],[DAY]]=C_N_TRADING_DAYS,$L$1&gt;C_MAX_HIST_DT),$N$1,INDEX(_xlfn.ANCHORARRAY($C$3),T_CALC[[#This Row],[DAY]]+1,4))),NA())</f>
        <v>108.18</v>
      </c>
      <c r="O612" s="4" cm="1" vm="3084">
        <f t="array" aca="1" ref="O612" ca="1">IFERROR(IF(T_CALC[[#This Row],[DAY]]="","",IF(AND(T_CALC[[#This Row],[DAY]]=C_N_TRADING_DAYS,$L$1&gt;C_MAX_HIST_DT),$O$1,INDEX(_xlfn.ANCHORARRAY($C$3),T_CALC[[#This Row],[DAY]]+1,5))),NA())</f>
        <v>106.87</v>
      </c>
      <c r="P612" s="4" cm="1" vm="3100">
        <f t="array" aca="1" ref="P612" ca="1">IFERROR(IF(T_CALC[[#This Row],[DAY]]="","",IF(AND(T_CALC[[#This Row],[DAY]]=C_N_TRADING_DAYS,$L$1&gt;C_MAX_HIST_DT),$P$1,INDEX(_xlfn.ANCHORARRAY($C$3),T_CALC[[#This Row],[DAY]]+1,6))),NA())</f>
        <v>107.56</v>
      </c>
      <c r="Q612" s="4" cm="1" vm="3097">
        <f t="array" aca="1" ref="Q612" ca="1">IFERROR(IF(T_CALC[[#This Row],[DAY]]="","",IF(AND(T_CALC[[#This Row],[DAY]]=C_N_TRADING_DAYS,$L$1&gt;C_MAX_HIST_DT),$Q$1,INDEX(_xlfn.ANCHORARRAY($C$3),T_CALC[[#This Row],[DAY]]+1,2))),NA())</f>
        <v>18167723</v>
      </c>
      <c r="R612" s="4" vm="3100">
        <f ca="1">IFERROR(IF(I_SRC="Open",T_CALC[[#This Row],[Open]],IF(I_SRC="High",T_CALC[[#This Row],[High]],IF(I_SRC="low",T_CALC[[#This Row],[Low]],IF(I_SRC="Volume",T_CALC[[#This Row],[VOLUME]],T_CALC[[#This Row],[Close]])))),"")</f>
        <v>107.56</v>
      </c>
      <c r="S612" s="4" cm="1">
        <f t="array" aca="1" ref="S612" ca="1">IF(T_CALC[[#This Row],[DAY]]="","",IF(T_CALC[[#This Row],[DAY]]&gt;=I_MA_PER,
ROUND(SUMPRODUCT(OFFSET($Y$4,0,0,I_MA_PER),OFFSET(T_CALC[[#This Row],[Value]],-(I_MA_PER-1),0,I_MA_PER))/C_DEN,2),NA()))</f>
        <v>106.42</v>
      </c>
      <c r="T612" s="4" t="str">
        <f ca="1">IF(T_CALC[[#This Row],[DAY]]="","",IF(T_CALC[[#This Row],[DAY]]&gt;=I_MA_PER,IF(AND(T_CALC[[#This Row],[Value]]&gt;T_CALC[[#This Row],[WMA]],R611&lt;=S611),"Buy",IF(AND(T_CALC[[#This Row],[Value]]&lt;T_CALC[[#This Row],[WMA]],R611&gt;=S611),"Sell","")),NA()))</f>
        <v/>
      </c>
      <c r="U612" s="4">
        <f ca="1">IFERROR(IF(T_CALC[[#This Row],[Signal]]="Buy",T_CALC[[#This Row],[Value]],-10000),-10000)</f>
        <v>-10000</v>
      </c>
      <c r="V612" s="4">
        <f ca="1">IFERROR(IF(T_CALC[[#This Row],[Signal]]="Sell",T_CALC[[#This Row],[Value]],-10000),-10000)</f>
        <v>-10000</v>
      </c>
    </row>
    <row r="613" spans="3:22" x14ac:dyDescent="0.2">
      <c r="C613" vm="3101">
        <f ca="1"/>
        <v>43336</v>
      </c>
      <c r="D613" vm="3102">
        <f ca="1"/>
        <v>17234020</v>
      </c>
      <c r="E613" vm="3103">
        <f ca="1"/>
        <v>107.67</v>
      </c>
      <c r="F613" vm="3033">
        <f ca="1"/>
        <v>108.56</v>
      </c>
      <c r="G613" vm="3100">
        <f ca="1"/>
        <v>107.56</v>
      </c>
      <c r="H613" vm="3104">
        <f ca="1"/>
        <v>108.4</v>
      </c>
      <c r="K613" s="4">
        <f ca="1">IF(ROW(T_CALC[[#This Row],[DAY]])-ROW(T_CALC[[#Headers],[DAY]])&gt;C_N_TRADING_DAYS,"",ROW(T_CALC[[#This Row],[DAY]])-ROW(T_CALC[[#Headers],[DAY]]))</f>
        <v>610</v>
      </c>
      <c r="L613" s="2" cm="1" vm="3101">
        <f t="array" aca="1" ref="L613" ca="1">IFERROR(IF(T_CALC[[#This Row],[DAY]]="","",IF(AND(T_CALC[[#This Row],[DAY]]=C_N_TRADING_DAYS,$L$1&gt;C_MAX_HIST_DT),$L$1,INDEX(_xlfn.ANCHORARRAY($C$3),T_CALC[[#This Row],[DAY]]+1,1))),NA())</f>
        <v>43336</v>
      </c>
      <c r="M613" s="4" cm="1" vm="3103">
        <f t="array" aca="1" ref="M613" ca="1">IFERROR(IF(T_CALC[[#This Row],[DAY]]="","",IF(AND(T_CALC[[#This Row],[DAY]]=C_N_TRADING_DAYS,$L$1&gt;C_MAX_HIST_DT),$M$1,INDEX(_xlfn.ANCHORARRAY($C$3),T_CALC[[#This Row],[DAY]]+1,3))),NA())</f>
        <v>107.67</v>
      </c>
      <c r="N613" s="4" cm="1" vm="3033">
        <f t="array" aca="1" ref="N613" ca="1">IFERROR(IF(T_CALC[[#This Row],[DAY]]="","",IF(AND(T_CALC[[#This Row],[DAY]]=C_N_TRADING_DAYS,$L$1&gt;C_MAX_HIST_DT),$N$1,INDEX(_xlfn.ANCHORARRAY($C$3),T_CALC[[#This Row],[DAY]]+1,4))),NA())</f>
        <v>108.56</v>
      </c>
      <c r="O613" s="4" cm="1" vm="3100">
        <f t="array" aca="1" ref="O613" ca="1">IFERROR(IF(T_CALC[[#This Row],[DAY]]="","",IF(AND(T_CALC[[#This Row],[DAY]]=C_N_TRADING_DAYS,$L$1&gt;C_MAX_HIST_DT),$O$1,INDEX(_xlfn.ANCHORARRAY($C$3),T_CALC[[#This Row],[DAY]]+1,5))),NA())</f>
        <v>107.56</v>
      </c>
      <c r="P613" s="4" cm="1" vm="3104">
        <f t="array" aca="1" ref="P613" ca="1">IFERROR(IF(T_CALC[[#This Row],[DAY]]="","",IF(AND(T_CALC[[#This Row],[DAY]]=C_N_TRADING_DAYS,$L$1&gt;C_MAX_HIST_DT),$P$1,INDEX(_xlfn.ANCHORARRAY($C$3),T_CALC[[#This Row],[DAY]]+1,6))),NA())</f>
        <v>108.4</v>
      </c>
      <c r="Q613" s="4" cm="1" vm="3102">
        <f t="array" aca="1" ref="Q613" ca="1">IFERROR(IF(T_CALC[[#This Row],[DAY]]="","",IF(AND(T_CALC[[#This Row],[DAY]]=C_N_TRADING_DAYS,$L$1&gt;C_MAX_HIST_DT),$Q$1,INDEX(_xlfn.ANCHORARRAY($C$3),T_CALC[[#This Row],[DAY]]+1,2))),NA())</f>
        <v>17234020</v>
      </c>
      <c r="R613" s="4" vm="3104">
        <f ca="1">IFERROR(IF(I_SRC="Open",T_CALC[[#This Row],[Open]],IF(I_SRC="High",T_CALC[[#This Row],[High]],IF(I_SRC="low",T_CALC[[#This Row],[Low]],IF(I_SRC="Volume",T_CALC[[#This Row],[VOLUME]],T_CALC[[#This Row],[Close]])))),"")</f>
        <v>108.4</v>
      </c>
      <c r="S613" s="4" cm="1">
        <f t="array" aca="1" ref="S613" ca="1">IF(T_CALC[[#This Row],[DAY]]="","",IF(T_CALC[[#This Row],[DAY]]&gt;=I_MA_PER,
ROUND(SUMPRODUCT(OFFSET($Y$4,0,0,I_MA_PER),OFFSET(T_CALC[[#This Row],[Value]],-(I_MA_PER-1),0,I_MA_PER))/C_DEN,2),NA()))</f>
        <v>106.57</v>
      </c>
      <c r="T613" s="4" t="str">
        <f ca="1">IF(T_CALC[[#This Row],[DAY]]="","",IF(T_CALC[[#This Row],[DAY]]&gt;=I_MA_PER,IF(AND(T_CALC[[#This Row],[Value]]&gt;T_CALC[[#This Row],[WMA]],R612&lt;=S612),"Buy",IF(AND(T_CALC[[#This Row],[Value]]&lt;T_CALC[[#This Row],[WMA]],R612&gt;=S612),"Sell","")),NA()))</f>
        <v/>
      </c>
      <c r="U613" s="4">
        <f ca="1">IFERROR(IF(T_CALC[[#This Row],[Signal]]="Buy",T_CALC[[#This Row],[Value]],-10000),-10000)</f>
        <v>-10000</v>
      </c>
      <c r="V613" s="4">
        <f ca="1">IFERROR(IF(T_CALC[[#This Row],[Signal]]="Sell",T_CALC[[#This Row],[Value]],-10000),-10000)</f>
        <v>-10000</v>
      </c>
    </row>
    <row r="614" spans="3:22" x14ac:dyDescent="0.2">
      <c r="C614" vm="3105">
        <f ca="1"/>
        <v>43339</v>
      </c>
      <c r="D614" vm="3106">
        <f ca="1"/>
        <v>19662331</v>
      </c>
      <c r="E614" vm="3107">
        <f ca="1"/>
        <v>109.27</v>
      </c>
      <c r="F614" vm="3108">
        <f ca="1"/>
        <v>109.64</v>
      </c>
      <c r="G614" vm="3109">
        <f ca="1"/>
        <v>108.51</v>
      </c>
      <c r="H614" vm="3047">
        <f ca="1"/>
        <v>109.6</v>
      </c>
      <c r="K614" s="4">
        <f ca="1">IF(ROW(T_CALC[[#This Row],[DAY]])-ROW(T_CALC[[#Headers],[DAY]])&gt;C_N_TRADING_DAYS,"",ROW(T_CALC[[#This Row],[DAY]])-ROW(T_CALC[[#Headers],[DAY]]))</f>
        <v>611</v>
      </c>
      <c r="L614" s="2" cm="1" vm="3105">
        <f t="array" aca="1" ref="L614" ca="1">IFERROR(IF(T_CALC[[#This Row],[DAY]]="","",IF(AND(T_CALC[[#This Row],[DAY]]=C_N_TRADING_DAYS,$L$1&gt;C_MAX_HIST_DT),$L$1,INDEX(_xlfn.ANCHORARRAY($C$3),T_CALC[[#This Row],[DAY]]+1,1))),NA())</f>
        <v>43339</v>
      </c>
      <c r="M614" s="4" cm="1" vm="3107">
        <f t="array" aca="1" ref="M614" ca="1">IFERROR(IF(T_CALC[[#This Row],[DAY]]="","",IF(AND(T_CALC[[#This Row],[DAY]]=C_N_TRADING_DAYS,$L$1&gt;C_MAX_HIST_DT),$M$1,INDEX(_xlfn.ANCHORARRAY($C$3),T_CALC[[#This Row],[DAY]]+1,3))),NA())</f>
        <v>109.27</v>
      </c>
      <c r="N614" s="4" cm="1" vm="3108">
        <f t="array" aca="1" ref="N614" ca="1">IFERROR(IF(T_CALC[[#This Row],[DAY]]="","",IF(AND(T_CALC[[#This Row],[DAY]]=C_N_TRADING_DAYS,$L$1&gt;C_MAX_HIST_DT),$N$1,INDEX(_xlfn.ANCHORARRAY($C$3),T_CALC[[#This Row],[DAY]]+1,4))),NA())</f>
        <v>109.64</v>
      </c>
      <c r="O614" s="4" cm="1" vm="3109">
        <f t="array" aca="1" ref="O614" ca="1">IFERROR(IF(T_CALC[[#This Row],[DAY]]="","",IF(AND(T_CALC[[#This Row],[DAY]]=C_N_TRADING_DAYS,$L$1&gt;C_MAX_HIST_DT),$O$1,INDEX(_xlfn.ANCHORARRAY($C$3),T_CALC[[#This Row],[DAY]]+1,5))),NA())</f>
        <v>108.51</v>
      </c>
      <c r="P614" s="4" cm="1" vm="3047">
        <f t="array" aca="1" ref="P614" ca="1">IFERROR(IF(T_CALC[[#This Row],[DAY]]="","",IF(AND(T_CALC[[#This Row],[DAY]]=C_N_TRADING_DAYS,$L$1&gt;C_MAX_HIST_DT),$P$1,INDEX(_xlfn.ANCHORARRAY($C$3),T_CALC[[#This Row],[DAY]]+1,6))),NA())</f>
        <v>109.6</v>
      </c>
      <c r="Q614" s="4" cm="1" vm="3106">
        <f t="array" aca="1" ref="Q614" ca="1">IFERROR(IF(T_CALC[[#This Row],[DAY]]="","",IF(AND(T_CALC[[#This Row],[DAY]]=C_N_TRADING_DAYS,$L$1&gt;C_MAX_HIST_DT),$Q$1,INDEX(_xlfn.ANCHORARRAY($C$3),T_CALC[[#This Row],[DAY]]+1,2))),NA())</f>
        <v>19662331</v>
      </c>
      <c r="R614" s="4" vm="3047">
        <f ca="1">IFERROR(IF(I_SRC="Open",T_CALC[[#This Row],[Open]],IF(I_SRC="High",T_CALC[[#This Row],[High]],IF(I_SRC="low",T_CALC[[#This Row],[Low]],IF(I_SRC="Volume",T_CALC[[#This Row],[VOLUME]],T_CALC[[#This Row],[Close]])))),"")</f>
        <v>109.6</v>
      </c>
      <c r="S614" s="4" cm="1">
        <f t="array" aca="1" ref="S614" ca="1">IF(T_CALC[[#This Row],[DAY]]="","",IF(T_CALC[[#This Row],[DAY]]&gt;=I_MA_PER,
ROUND(SUMPRODUCT(OFFSET($Y$4,0,0,I_MA_PER),OFFSET(T_CALC[[#This Row],[Value]],-(I_MA_PER-1),0,I_MA_PER))/C_DEN,2),NA()))</f>
        <v>106.76</v>
      </c>
      <c r="T614" s="4" t="str">
        <f ca="1">IF(T_CALC[[#This Row],[DAY]]="","",IF(T_CALC[[#This Row],[DAY]]&gt;=I_MA_PER,IF(AND(T_CALC[[#This Row],[Value]]&gt;T_CALC[[#This Row],[WMA]],R613&lt;=S613),"Buy",IF(AND(T_CALC[[#This Row],[Value]]&lt;T_CALC[[#This Row],[WMA]],R613&gt;=S613),"Sell","")),NA()))</f>
        <v/>
      </c>
      <c r="U614" s="4">
        <f ca="1">IFERROR(IF(T_CALC[[#This Row],[Signal]]="Buy",T_CALC[[#This Row],[Value]],-10000),-10000)</f>
        <v>-10000</v>
      </c>
      <c r="V614" s="4">
        <f ca="1">IFERROR(IF(T_CALC[[#This Row],[Signal]]="Sell",T_CALC[[#This Row],[Value]],-10000),-10000)</f>
        <v>-10000</v>
      </c>
    </row>
    <row r="615" spans="3:22" x14ac:dyDescent="0.2">
      <c r="C615" vm="3110">
        <f ca="1"/>
        <v>43340</v>
      </c>
      <c r="D615" vm="3111">
        <f ca="1"/>
        <v>19151528</v>
      </c>
      <c r="E615" vm="3112">
        <f ca="1"/>
        <v>109.94</v>
      </c>
      <c r="F615" vm="3113">
        <f ca="1"/>
        <v>110.5</v>
      </c>
      <c r="G615" vm="3114">
        <f ca="1"/>
        <v>109.79</v>
      </c>
      <c r="H615" vm="3115">
        <f ca="1"/>
        <v>110.26</v>
      </c>
      <c r="K615" s="4">
        <f ca="1">IF(ROW(T_CALC[[#This Row],[DAY]])-ROW(T_CALC[[#Headers],[DAY]])&gt;C_N_TRADING_DAYS,"",ROW(T_CALC[[#This Row],[DAY]])-ROW(T_CALC[[#Headers],[DAY]]))</f>
        <v>612</v>
      </c>
      <c r="L615" s="2" cm="1" vm="3110">
        <f t="array" aca="1" ref="L615" ca="1">IFERROR(IF(T_CALC[[#This Row],[DAY]]="","",IF(AND(T_CALC[[#This Row],[DAY]]=C_N_TRADING_DAYS,$L$1&gt;C_MAX_HIST_DT),$L$1,INDEX(_xlfn.ANCHORARRAY($C$3),T_CALC[[#This Row],[DAY]]+1,1))),NA())</f>
        <v>43340</v>
      </c>
      <c r="M615" s="4" cm="1" vm="3112">
        <f t="array" aca="1" ref="M615" ca="1">IFERROR(IF(T_CALC[[#This Row],[DAY]]="","",IF(AND(T_CALC[[#This Row],[DAY]]=C_N_TRADING_DAYS,$L$1&gt;C_MAX_HIST_DT),$M$1,INDEX(_xlfn.ANCHORARRAY($C$3),T_CALC[[#This Row],[DAY]]+1,3))),NA())</f>
        <v>109.94</v>
      </c>
      <c r="N615" s="4" cm="1" vm="3113">
        <f t="array" aca="1" ref="N615" ca="1">IFERROR(IF(T_CALC[[#This Row],[DAY]]="","",IF(AND(T_CALC[[#This Row],[DAY]]=C_N_TRADING_DAYS,$L$1&gt;C_MAX_HIST_DT),$N$1,INDEX(_xlfn.ANCHORARRAY($C$3),T_CALC[[#This Row],[DAY]]+1,4))),NA())</f>
        <v>110.5</v>
      </c>
      <c r="O615" s="4" cm="1" vm="3114">
        <f t="array" aca="1" ref="O615" ca="1">IFERROR(IF(T_CALC[[#This Row],[DAY]]="","",IF(AND(T_CALC[[#This Row],[DAY]]=C_N_TRADING_DAYS,$L$1&gt;C_MAX_HIST_DT),$O$1,INDEX(_xlfn.ANCHORARRAY($C$3),T_CALC[[#This Row],[DAY]]+1,5))),NA())</f>
        <v>109.79</v>
      </c>
      <c r="P615" s="4" cm="1" vm="3115">
        <f t="array" aca="1" ref="P615" ca="1">IFERROR(IF(T_CALC[[#This Row],[DAY]]="","",IF(AND(T_CALC[[#This Row],[DAY]]=C_N_TRADING_DAYS,$L$1&gt;C_MAX_HIST_DT),$P$1,INDEX(_xlfn.ANCHORARRAY($C$3),T_CALC[[#This Row],[DAY]]+1,6))),NA())</f>
        <v>110.26</v>
      </c>
      <c r="Q615" s="4" cm="1" vm="3111">
        <f t="array" aca="1" ref="Q615" ca="1">IFERROR(IF(T_CALC[[#This Row],[DAY]]="","",IF(AND(T_CALC[[#This Row],[DAY]]=C_N_TRADING_DAYS,$L$1&gt;C_MAX_HIST_DT),$Q$1,INDEX(_xlfn.ANCHORARRAY($C$3),T_CALC[[#This Row],[DAY]]+1,2))),NA())</f>
        <v>19151528</v>
      </c>
      <c r="R615" s="4" vm="3115">
        <f ca="1">IFERROR(IF(I_SRC="Open",T_CALC[[#This Row],[Open]],IF(I_SRC="High",T_CALC[[#This Row],[High]],IF(I_SRC="low",T_CALC[[#This Row],[Low]],IF(I_SRC="Volume",T_CALC[[#This Row],[VOLUME]],T_CALC[[#This Row],[Close]])))),"")</f>
        <v>110.26</v>
      </c>
      <c r="S615" s="4" cm="1">
        <f t="array" aca="1" ref="S615" ca="1">IF(T_CALC[[#This Row],[DAY]]="","",IF(T_CALC[[#This Row],[DAY]]&gt;=I_MA_PER,
ROUND(SUMPRODUCT(OFFSET($Y$4,0,0,I_MA_PER),OFFSET(T_CALC[[#This Row],[Value]],-(I_MA_PER-1),0,I_MA_PER))/C_DEN,2),NA()))</f>
        <v>106.97</v>
      </c>
      <c r="T615" s="4" t="str">
        <f ca="1">IF(T_CALC[[#This Row],[DAY]]="","",IF(T_CALC[[#This Row],[DAY]]&gt;=I_MA_PER,IF(AND(T_CALC[[#This Row],[Value]]&gt;T_CALC[[#This Row],[WMA]],R614&lt;=S614),"Buy",IF(AND(T_CALC[[#This Row],[Value]]&lt;T_CALC[[#This Row],[WMA]],R614&gt;=S614),"Sell","")),NA()))</f>
        <v/>
      </c>
      <c r="U615" s="4">
        <f ca="1">IFERROR(IF(T_CALC[[#This Row],[Signal]]="Buy",T_CALC[[#This Row],[Value]],-10000),-10000)</f>
        <v>-10000</v>
      </c>
      <c r="V615" s="4">
        <f ca="1">IFERROR(IF(T_CALC[[#This Row],[Signal]]="Sell",T_CALC[[#This Row],[Value]],-10000),-10000)</f>
        <v>-10000</v>
      </c>
    </row>
    <row r="616" spans="3:22" x14ac:dyDescent="0.2">
      <c r="C616" vm="3116">
        <f ca="1"/>
        <v>43341</v>
      </c>
      <c r="D616" vm="3117">
        <f ca="1"/>
        <v>20818044</v>
      </c>
      <c r="E616" vm="3118">
        <f ca="1"/>
        <v>110.45</v>
      </c>
      <c r="F616" vm="3119">
        <f ca="1"/>
        <v>112.03</v>
      </c>
      <c r="G616" vm="3120">
        <f ca="1"/>
        <v>110.27</v>
      </c>
      <c r="H616" vm="3121">
        <f ca="1"/>
        <v>112.02</v>
      </c>
      <c r="K616" s="4">
        <f ca="1">IF(ROW(T_CALC[[#This Row],[DAY]])-ROW(T_CALC[[#Headers],[DAY]])&gt;C_N_TRADING_DAYS,"",ROW(T_CALC[[#This Row],[DAY]])-ROW(T_CALC[[#Headers],[DAY]]))</f>
        <v>613</v>
      </c>
      <c r="L616" s="2" cm="1" vm="3116">
        <f t="array" aca="1" ref="L616" ca="1">IFERROR(IF(T_CALC[[#This Row],[DAY]]="","",IF(AND(T_CALC[[#This Row],[DAY]]=C_N_TRADING_DAYS,$L$1&gt;C_MAX_HIST_DT),$L$1,INDEX(_xlfn.ANCHORARRAY($C$3),T_CALC[[#This Row],[DAY]]+1,1))),NA())</f>
        <v>43341</v>
      </c>
      <c r="M616" s="4" cm="1" vm="3118">
        <f t="array" aca="1" ref="M616" ca="1">IFERROR(IF(T_CALC[[#This Row],[DAY]]="","",IF(AND(T_CALC[[#This Row],[DAY]]=C_N_TRADING_DAYS,$L$1&gt;C_MAX_HIST_DT),$M$1,INDEX(_xlfn.ANCHORARRAY($C$3),T_CALC[[#This Row],[DAY]]+1,3))),NA())</f>
        <v>110.45</v>
      </c>
      <c r="N616" s="4" cm="1" vm="3119">
        <f t="array" aca="1" ref="N616" ca="1">IFERROR(IF(T_CALC[[#This Row],[DAY]]="","",IF(AND(T_CALC[[#This Row],[DAY]]=C_N_TRADING_DAYS,$L$1&gt;C_MAX_HIST_DT),$N$1,INDEX(_xlfn.ANCHORARRAY($C$3),T_CALC[[#This Row],[DAY]]+1,4))),NA())</f>
        <v>112.03</v>
      </c>
      <c r="O616" s="4" cm="1" vm="3120">
        <f t="array" aca="1" ref="O616" ca="1">IFERROR(IF(T_CALC[[#This Row],[DAY]]="","",IF(AND(T_CALC[[#This Row],[DAY]]=C_N_TRADING_DAYS,$L$1&gt;C_MAX_HIST_DT),$O$1,INDEX(_xlfn.ANCHORARRAY($C$3),T_CALC[[#This Row],[DAY]]+1,5))),NA())</f>
        <v>110.27</v>
      </c>
      <c r="P616" s="4" cm="1" vm="3121">
        <f t="array" aca="1" ref="P616" ca="1">IFERROR(IF(T_CALC[[#This Row],[DAY]]="","",IF(AND(T_CALC[[#This Row],[DAY]]=C_N_TRADING_DAYS,$L$1&gt;C_MAX_HIST_DT),$P$1,INDEX(_xlfn.ANCHORARRAY($C$3),T_CALC[[#This Row],[DAY]]+1,6))),NA())</f>
        <v>112.02</v>
      </c>
      <c r="Q616" s="4" cm="1" vm="3117">
        <f t="array" aca="1" ref="Q616" ca="1">IFERROR(IF(T_CALC[[#This Row],[DAY]]="","",IF(AND(T_CALC[[#This Row],[DAY]]=C_N_TRADING_DAYS,$L$1&gt;C_MAX_HIST_DT),$Q$1,INDEX(_xlfn.ANCHORARRAY($C$3),T_CALC[[#This Row],[DAY]]+1,2))),NA())</f>
        <v>20818044</v>
      </c>
      <c r="R616" s="4" vm="3121">
        <f ca="1">IFERROR(IF(I_SRC="Open",T_CALC[[#This Row],[Open]],IF(I_SRC="High",T_CALC[[#This Row],[High]],IF(I_SRC="low",T_CALC[[#This Row],[Low]],IF(I_SRC="Volume",T_CALC[[#This Row],[VOLUME]],T_CALC[[#This Row],[Close]])))),"")</f>
        <v>112.02</v>
      </c>
      <c r="S616" s="4" cm="1">
        <f t="array" aca="1" ref="S616" ca="1">IF(T_CALC[[#This Row],[DAY]]="","",IF(T_CALC[[#This Row],[DAY]]&gt;=I_MA_PER,
ROUND(SUMPRODUCT(OFFSET($Y$4,0,0,I_MA_PER),OFFSET(T_CALC[[#This Row],[Value]],-(I_MA_PER-1),0,I_MA_PER))/C_DEN,2),NA()))</f>
        <v>107.24</v>
      </c>
      <c r="T616" s="4" t="str">
        <f ca="1">IF(T_CALC[[#This Row],[DAY]]="","",IF(T_CALC[[#This Row],[DAY]]&gt;=I_MA_PER,IF(AND(T_CALC[[#This Row],[Value]]&gt;T_CALC[[#This Row],[WMA]],R615&lt;=S615),"Buy",IF(AND(T_CALC[[#This Row],[Value]]&lt;T_CALC[[#This Row],[WMA]],R615&gt;=S615),"Sell","")),NA()))</f>
        <v/>
      </c>
      <c r="U616" s="4">
        <f ca="1">IFERROR(IF(T_CALC[[#This Row],[Signal]]="Buy",T_CALC[[#This Row],[Value]],-10000),-10000)</f>
        <v>-10000</v>
      </c>
      <c r="V616" s="4">
        <f ca="1">IFERROR(IF(T_CALC[[#This Row],[Signal]]="Sell",T_CALC[[#This Row],[Value]],-10000),-10000)</f>
        <v>-10000</v>
      </c>
    </row>
    <row r="617" spans="3:22" x14ac:dyDescent="0.2">
      <c r="C617" vm="3122">
        <f ca="1"/>
        <v>43342</v>
      </c>
      <c r="D617" vm="3123">
        <f ca="1"/>
        <v>22798702</v>
      </c>
      <c r="E617" vm="3124">
        <f ca="1"/>
        <v>111.67</v>
      </c>
      <c r="F617" vm="3125">
        <f ca="1"/>
        <v>112.61</v>
      </c>
      <c r="G617" vm="3126">
        <f ca="1"/>
        <v>111.44</v>
      </c>
      <c r="H617" vm="3127">
        <f ca="1"/>
        <v>111.95</v>
      </c>
      <c r="K617" s="4">
        <f ca="1">IF(ROW(T_CALC[[#This Row],[DAY]])-ROW(T_CALC[[#Headers],[DAY]])&gt;C_N_TRADING_DAYS,"",ROW(T_CALC[[#This Row],[DAY]])-ROW(T_CALC[[#Headers],[DAY]]))</f>
        <v>614</v>
      </c>
      <c r="L617" s="2" cm="1" vm="3122">
        <f t="array" aca="1" ref="L617" ca="1">IFERROR(IF(T_CALC[[#This Row],[DAY]]="","",IF(AND(T_CALC[[#This Row],[DAY]]=C_N_TRADING_DAYS,$L$1&gt;C_MAX_HIST_DT),$L$1,INDEX(_xlfn.ANCHORARRAY($C$3),T_CALC[[#This Row],[DAY]]+1,1))),NA())</f>
        <v>43342</v>
      </c>
      <c r="M617" s="4" cm="1" vm="3124">
        <f t="array" aca="1" ref="M617" ca="1">IFERROR(IF(T_CALC[[#This Row],[DAY]]="","",IF(AND(T_CALC[[#This Row],[DAY]]=C_N_TRADING_DAYS,$L$1&gt;C_MAX_HIST_DT),$M$1,INDEX(_xlfn.ANCHORARRAY($C$3),T_CALC[[#This Row],[DAY]]+1,3))),NA())</f>
        <v>111.67</v>
      </c>
      <c r="N617" s="4" cm="1" vm="3125">
        <f t="array" aca="1" ref="N617" ca="1">IFERROR(IF(T_CALC[[#This Row],[DAY]]="","",IF(AND(T_CALC[[#This Row],[DAY]]=C_N_TRADING_DAYS,$L$1&gt;C_MAX_HIST_DT),$N$1,INDEX(_xlfn.ANCHORARRAY($C$3),T_CALC[[#This Row],[DAY]]+1,4))),NA())</f>
        <v>112.61</v>
      </c>
      <c r="O617" s="4" cm="1" vm="3126">
        <f t="array" aca="1" ref="O617" ca="1">IFERROR(IF(T_CALC[[#This Row],[DAY]]="","",IF(AND(T_CALC[[#This Row],[DAY]]=C_N_TRADING_DAYS,$L$1&gt;C_MAX_HIST_DT),$O$1,INDEX(_xlfn.ANCHORARRAY($C$3),T_CALC[[#This Row],[DAY]]+1,5))),NA())</f>
        <v>111.44</v>
      </c>
      <c r="P617" s="4" cm="1" vm="3127">
        <f t="array" aca="1" ref="P617" ca="1">IFERROR(IF(T_CALC[[#This Row],[DAY]]="","",IF(AND(T_CALC[[#This Row],[DAY]]=C_N_TRADING_DAYS,$L$1&gt;C_MAX_HIST_DT),$P$1,INDEX(_xlfn.ANCHORARRAY($C$3),T_CALC[[#This Row],[DAY]]+1,6))),NA())</f>
        <v>111.95</v>
      </c>
      <c r="Q617" s="4" cm="1" vm="3123">
        <f t="array" aca="1" ref="Q617" ca="1">IFERROR(IF(T_CALC[[#This Row],[DAY]]="","",IF(AND(T_CALC[[#This Row],[DAY]]=C_N_TRADING_DAYS,$L$1&gt;C_MAX_HIST_DT),$Q$1,INDEX(_xlfn.ANCHORARRAY($C$3),T_CALC[[#This Row],[DAY]]+1,2))),NA())</f>
        <v>22798702</v>
      </c>
      <c r="R617" s="4" vm="3127">
        <f ca="1">IFERROR(IF(I_SRC="Open",T_CALC[[#This Row],[Open]],IF(I_SRC="High",T_CALC[[#This Row],[High]],IF(I_SRC="low",T_CALC[[#This Row],[Low]],IF(I_SRC="Volume",T_CALC[[#This Row],[VOLUME]],T_CALC[[#This Row],[Close]])))),"")</f>
        <v>111.95</v>
      </c>
      <c r="S617" s="4" cm="1">
        <f t="array" aca="1" ref="S617" ca="1">IF(T_CALC[[#This Row],[DAY]]="","",IF(T_CALC[[#This Row],[DAY]]&gt;=I_MA_PER,
ROUND(SUMPRODUCT(OFFSET($Y$4,0,0,I_MA_PER),OFFSET(T_CALC[[#This Row],[Value]],-(I_MA_PER-1),0,I_MA_PER))/C_DEN,2),NA()))</f>
        <v>107.5</v>
      </c>
      <c r="T617" s="4" t="str">
        <f ca="1">IF(T_CALC[[#This Row],[DAY]]="","",IF(T_CALC[[#This Row],[DAY]]&gt;=I_MA_PER,IF(AND(T_CALC[[#This Row],[Value]]&gt;T_CALC[[#This Row],[WMA]],R616&lt;=S616),"Buy",IF(AND(T_CALC[[#This Row],[Value]]&lt;T_CALC[[#This Row],[WMA]],R616&gt;=S616),"Sell","")),NA()))</f>
        <v/>
      </c>
      <c r="U617" s="4">
        <f ca="1">IFERROR(IF(T_CALC[[#This Row],[Signal]]="Buy",T_CALC[[#This Row],[Value]],-10000),-10000)</f>
        <v>-10000</v>
      </c>
      <c r="V617" s="4">
        <f ca="1">IFERROR(IF(T_CALC[[#This Row],[Signal]]="Sell",T_CALC[[#This Row],[Value]],-10000),-10000)</f>
        <v>-10000</v>
      </c>
    </row>
    <row r="618" spans="3:22" x14ac:dyDescent="0.2">
      <c r="C618" vm="3128">
        <f ca="1"/>
        <v>43343</v>
      </c>
      <c r="D618" vm="3129">
        <f ca="1"/>
        <v>23222713</v>
      </c>
      <c r="E618" vm="3130">
        <f ca="1"/>
        <v>111.685</v>
      </c>
      <c r="F618" vm="3131">
        <f ca="1"/>
        <v>112.777</v>
      </c>
      <c r="G618" vm="3132">
        <f ca="1"/>
        <v>111.515</v>
      </c>
      <c r="H618" vm="3133">
        <f ca="1"/>
        <v>112.33</v>
      </c>
      <c r="K618" s="4">
        <f ca="1">IF(ROW(T_CALC[[#This Row],[DAY]])-ROW(T_CALC[[#Headers],[DAY]])&gt;C_N_TRADING_DAYS,"",ROW(T_CALC[[#This Row],[DAY]])-ROW(T_CALC[[#Headers],[DAY]]))</f>
        <v>615</v>
      </c>
      <c r="L618" s="2" cm="1" vm="3128">
        <f t="array" aca="1" ref="L618" ca="1">IFERROR(IF(T_CALC[[#This Row],[DAY]]="","",IF(AND(T_CALC[[#This Row],[DAY]]=C_N_TRADING_DAYS,$L$1&gt;C_MAX_HIST_DT),$L$1,INDEX(_xlfn.ANCHORARRAY($C$3),T_CALC[[#This Row],[DAY]]+1,1))),NA())</f>
        <v>43343</v>
      </c>
      <c r="M618" s="4" cm="1" vm="3130">
        <f t="array" aca="1" ref="M618" ca="1">IFERROR(IF(T_CALC[[#This Row],[DAY]]="","",IF(AND(T_CALC[[#This Row],[DAY]]=C_N_TRADING_DAYS,$L$1&gt;C_MAX_HIST_DT),$M$1,INDEX(_xlfn.ANCHORARRAY($C$3),T_CALC[[#This Row],[DAY]]+1,3))),NA())</f>
        <v>111.685</v>
      </c>
      <c r="N618" s="4" cm="1" vm="3131">
        <f t="array" aca="1" ref="N618" ca="1">IFERROR(IF(T_CALC[[#This Row],[DAY]]="","",IF(AND(T_CALC[[#This Row],[DAY]]=C_N_TRADING_DAYS,$L$1&gt;C_MAX_HIST_DT),$N$1,INDEX(_xlfn.ANCHORARRAY($C$3),T_CALC[[#This Row],[DAY]]+1,4))),NA())</f>
        <v>112.777</v>
      </c>
      <c r="O618" s="4" cm="1" vm="3132">
        <f t="array" aca="1" ref="O618" ca="1">IFERROR(IF(T_CALC[[#This Row],[DAY]]="","",IF(AND(T_CALC[[#This Row],[DAY]]=C_N_TRADING_DAYS,$L$1&gt;C_MAX_HIST_DT),$O$1,INDEX(_xlfn.ANCHORARRAY($C$3),T_CALC[[#This Row],[DAY]]+1,5))),NA())</f>
        <v>111.515</v>
      </c>
      <c r="P618" s="4" cm="1" vm="3133">
        <f t="array" aca="1" ref="P618" ca="1">IFERROR(IF(T_CALC[[#This Row],[DAY]]="","",IF(AND(T_CALC[[#This Row],[DAY]]=C_N_TRADING_DAYS,$L$1&gt;C_MAX_HIST_DT),$P$1,INDEX(_xlfn.ANCHORARRAY($C$3),T_CALC[[#This Row],[DAY]]+1,6))),NA())</f>
        <v>112.33</v>
      </c>
      <c r="Q618" s="4" cm="1" vm="3129">
        <f t="array" aca="1" ref="Q618" ca="1">IFERROR(IF(T_CALC[[#This Row],[DAY]]="","",IF(AND(T_CALC[[#This Row],[DAY]]=C_N_TRADING_DAYS,$L$1&gt;C_MAX_HIST_DT),$Q$1,INDEX(_xlfn.ANCHORARRAY($C$3),T_CALC[[#This Row],[DAY]]+1,2))),NA())</f>
        <v>23222713</v>
      </c>
      <c r="R618" s="4" vm="3133">
        <f ca="1">IFERROR(IF(I_SRC="Open",T_CALC[[#This Row],[Open]],IF(I_SRC="High",T_CALC[[#This Row],[High]],IF(I_SRC="low",T_CALC[[#This Row],[Low]],IF(I_SRC="Volume",T_CALC[[#This Row],[VOLUME]],T_CALC[[#This Row],[Close]])))),"")</f>
        <v>112.33</v>
      </c>
      <c r="S618" s="4" cm="1">
        <f t="array" aca="1" ref="S618" ca="1">IF(T_CALC[[#This Row],[DAY]]="","",IF(T_CALC[[#This Row],[DAY]]&gt;=I_MA_PER,
ROUND(SUMPRODUCT(OFFSET($Y$4,0,0,I_MA_PER),OFFSET(T_CALC[[#This Row],[Value]],-(I_MA_PER-1),0,I_MA_PER))/C_DEN,2),NA()))</f>
        <v>107.76</v>
      </c>
      <c r="T618" s="4" t="str">
        <f ca="1">IF(T_CALC[[#This Row],[DAY]]="","",IF(T_CALC[[#This Row],[DAY]]&gt;=I_MA_PER,IF(AND(T_CALC[[#This Row],[Value]]&gt;T_CALC[[#This Row],[WMA]],R617&lt;=S617),"Buy",IF(AND(T_CALC[[#This Row],[Value]]&lt;T_CALC[[#This Row],[WMA]],R617&gt;=S617),"Sell","")),NA()))</f>
        <v/>
      </c>
      <c r="U618" s="4">
        <f ca="1">IFERROR(IF(T_CALC[[#This Row],[Signal]]="Buy",T_CALC[[#This Row],[Value]],-10000),-10000)</f>
        <v>-10000</v>
      </c>
      <c r="V618" s="4">
        <f ca="1">IFERROR(IF(T_CALC[[#This Row],[Signal]]="Sell",T_CALC[[#This Row],[Value]],-10000),-10000)</f>
        <v>-10000</v>
      </c>
    </row>
    <row r="619" spans="3:22" x14ac:dyDescent="0.2">
      <c r="C619" vm="3134">
        <f ca="1"/>
        <v>43347</v>
      </c>
      <c r="D619" vm="3135">
        <f ca="1"/>
        <v>22634641</v>
      </c>
      <c r="E619" vm="3136">
        <f ca="1"/>
        <v>110.85</v>
      </c>
      <c r="F619" vm="3137">
        <f ca="1"/>
        <v>111.955</v>
      </c>
      <c r="G619" vm="3138">
        <f ca="1"/>
        <v>110.22</v>
      </c>
      <c r="H619" vm="3139">
        <f ca="1"/>
        <v>111.71</v>
      </c>
      <c r="K619" s="4">
        <f ca="1">IF(ROW(T_CALC[[#This Row],[DAY]])-ROW(T_CALC[[#Headers],[DAY]])&gt;C_N_TRADING_DAYS,"",ROW(T_CALC[[#This Row],[DAY]])-ROW(T_CALC[[#Headers],[DAY]]))</f>
        <v>616</v>
      </c>
      <c r="L619" s="2" cm="1" vm="3134">
        <f t="array" aca="1" ref="L619" ca="1">IFERROR(IF(T_CALC[[#This Row],[DAY]]="","",IF(AND(T_CALC[[#This Row],[DAY]]=C_N_TRADING_DAYS,$L$1&gt;C_MAX_HIST_DT),$L$1,INDEX(_xlfn.ANCHORARRAY($C$3),T_CALC[[#This Row],[DAY]]+1,1))),NA())</f>
        <v>43347</v>
      </c>
      <c r="M619" s="4" cm="1" vm="3136">
        <f t="array" aca="1" ref="M619" ca="1">IFERROR(IF(T_CALC[[#This Row],[DAY]]="","",IF(AND(T_CALC[[#This Row],[DAY]]=C_N_TRADING_DAYS,$L$1&gt;C_MAX_HIST_DT),$M$1,INDEX(_xlfn.ANCHORARRAY($C$3),T_CALC[[#This Row],[DAY]]+1,3))),NA())</f>
        <v>110.85</v>
      </c>
      <c r="N619" s="4" cm="1" vm="3137">
        <f t="array" aca="1" ref="N619" ca="1">IFERROR(IF(T_CALC[[#This Row],[DAY]]="","",IF(AND(T_CALC[[#This Row],[DAY]]=C_N_TRADING_DAYS,$L$1&gt;C_MAX_HIST_DT),$N$1,INDEX(_xlfn.ANCHORARRAY($C$3),T_CALC[[#This Row],[DAY]]+1,4))),NA())</f>
        <v>111.955</v>
      </c>
      <c r="O619" s="4" cm="1" vm="3138">
        <f t="array" aca="1" ref="O619" ca="1">IFERROR(IF(T_CALC[[#This Row],[DAY]]="","",IF(AND(T_CALC[[#This Row],[DAY]]=C_N_TRADING_DAYS,$L$1&gt;C_MAX_HIST_DT),$O$1,INDEX(_xlfn.ANCHORARRAY($C$3),T_CALC[[#This Row],[DAY]]+1,5))),NA())</f>
        <v>110.22</v>
      </c>
      <c r="P619" s="4" cm="1" vm="3139">
        <f t="array" aca="1" ref="P619" ca="1">IFERROR(IF(T_CALC[[#This Row],[DAY]]="","",IF(AND(T_CALC[[#This Row],[DAY]]=C_N_TRADING_DAYS,$L$1&gt;C_MAX_HIST_DT),$P$1,INDEX(_xlfn.ANCHORARRAY($C$3),T_CALC[[#This Row],[DAY]]+1,6))),NA())</f>
        <v>111.71</v>
      </c>
      <c r="Q619" s="4" cm="1" vm="3135">
        <f t="array" aca="1" ref="Q619" ca="1">IFERROR(IF(T_CALC[[#This Row],[DAY]]="","",IF(AND(T_CALC[[#This Row],[DAY]]=C_N_TRADING_DAYS,$L$1&gt;C_MAX_HIST_DT),$Q$1,INDEX(_xlfn.ANCHORARRAY($C$3),T_CALC[[#This Row],[DAY]]+1,2))),NA())</f>
        <v>22634641</v>
      </c>
      <c r="R619" s="4" vm="3139">
        <f ca="1">IFERROR(IF(I_SRC="Open",T_CALC[[#This Row],[Open]],IF(I_SRC="High",T_CALC[[#This Row],[High]],IF(I_SRC="low",T_CALC[[#This Row],[Low]],IF(I_SRC="Volume",T_CALC[[#This Row],[VOLUME]],T_CALC[[#This Row],[Close]])))),"")</f>
        <v>111.71</v>
      </c>
      <c r="S619" s="4" cm="1">
        <f t="array" aca="1" ref="S619" ca="1">IF(T_CALC[[#This Row],[DAY]]="","",IF(T_CALC[[#This Row],[DAY]]&gt;=I_MA_PER,
ROUND(SUMPRODUCT(OFFSET($Y$4,0,0,I_MA_PER),OFFSET(T_CALC[[#This Row],[Value]],-(I_MA_PER-1),0,I_MA_PER))/C_DEN,2),NA()))</f>
        <v>107.99</v>
      </c>
      <c r="T619" s="4" t="str">
        <f ca="1">IF(T_CALC[[#This Row],[DAY]]="","",IF(T_CALC[[#This Row],[DAY]]&gt;=I_MA_PER,IF(AND(T_CALC[[#This Row],[Value]]&gt;T_CALC[[#This Row],[WMA]],R618&lt;=S618),"Buy",IF(AND(T_CALC[[#This Row],[Value]]&lt;T_CALC[[#This Row],[WMA]],R618&gt;=S618),"Sell","")),NA()))</f>
        <v/>
      </c>
      <c r="U619" s="4">
        <f ca="1">IFERROR(IF(T_CALC[[#This Row],[Signal]]="Buy",T_CALC[[#This Row],[Value]],-10000),-10000)</f>
        <v>-10000</v>
      </c>
      <c r="V619" s="4">
        <f ca="1">IFERROR(IF(T_CALC[[#This Row],[Signal]]="Sell",T_CALC[[#This Row],[Value]],-10000),-10000)</f>
        <v>-10000</v>
      </c>
    </row>
    <row r="620" spans="3:22" x14ac:dyDescent="0.2">
      <c r="C620" vm="3140">
        <f ca="1"/>
        <v>43348</v>
      </c>
      <c r="D620" vm="3141">
        <f ca="1"/>
        <v>32872352</v>
      </c>
      <c r="E620" vm="3142">
        <f ca="1"/>
        <v>111.01</v>
      </c>
      <c r="F620" vm="3143">
        <f ca="1"/>
        <v>111.42</v>
      </c>
      <c r="G620" vm="3059">
        <f ca="1"/>
        <v>108.1</v>
      </c>
      <c r="H620" vm="3066">
        <f ca="1"/>
        <v>108.49</v>
      </c>
      <c r="K620" s="4">
        <f ca="1">IF(ROW(T_CALC[[#This Row],[DAY]])-ROW(T_CALC[[#Headers],[DAY]])&gt;C_N_TRADING_DAYS,"",ROW(T_CALC[[#This Row],[DAY]])-ROW(T_CALC[[#Headers],[DAY]]))</f>
        <v>617</v>
      </c>
      <c r="L620" s="2" cm="1" vm="3140">
        <f t="array" aca="1" ref="L620" ca="1">IFERROR(IF(T_CALC[[#This Row],[DAY]]="","",IF(AND(T_CALC[[#This Row],[DAY]]=C_N_TRADING_DAYS,$L$1&gt;C_MAX_HIST_DT),$L$1,INDEX(_xlfn.ANCHORARRAY($C$3),T_CALC[[#This Row],[DAY]]+1,1))),NA())</f>
        <v>43348</v>
      </c>
      <c r="M620" s="4" cm="1" vm="3142">
        <f t="array" aca="1" ref="M620" ca="1">IFERROR(IF(T_CALC[[#This Row],[DAY]]="","",IF(AND(T_CALC[[#This Row],[DAY]]=C_N_TRADING_DAYS,$L$1&gt;C_MAX_HIST_DT),$M$1,INDEX(_xlfn.ANCHORARRAY($C$3),T_CALC[[#This Row],[DAY]]+1,3))),NA())</f>
        <v>111.01</v>
      </c>
      <c r="N620" s="4" cm="1" vm="3143">
        <f t="array" aca="1" ref="N620" ca="1">IFERROR(IF(T_CALC[[#This Row],[DAY]]="","",IF(AND(T_CALC[[#This Row],[DAY]]=C_N_TRADING_DAYS,$L$1&gt;C_MAX_HIST_DT),$N$1,INDEX(_xlfn.ANCHORARRAY($C$3),T_CALC[[#This Row],[DAY]]+1,4))),NA())</f>
        <v>111.42</v>
      </c>
      <c r="O620" s="4" cm="1" vm="3059">
        <f t="array" aca="1" ref="O620" ca="1">IFERROR(IF(T_CALC[[#This Row],[DAY]]="","",IF(AND(T_CALC[[#This Row],[DAY]]=C_N_TRADING_DAYS,$L$1&gt;C_MAX_HIST_DT),$O$1,INDEX(_xlfn.ANCHORARRAY($C$3),T_CALC[[#This Row],[DAY]]+1,5))),NA())</f>
        <v>108.1</v>
      </c>
      <c r="P620" s="4" cm="1" vm="3066">
        <f t="array" aca="1" ref="P620" ca="1">IFERROR(IF(T_CALC[[#This Row],[DAY]]="","",IF(AND(T_CALC[[#This Row],[DAY]]=C_N_TRADING_DAYS,$L$1&gt;C_MAX_HIST_DT),$P$1,INDEX(_xlfn.ANCHORARRAY($C$3),T_CALC[[#This Row],[DAY]]+1,6))),NA())</f>
        <v>108.49</v>
      </c>
      <c r="Q620" s="4" cm="1" vm="3141">
        <f t="array" aca="1" ref="Q620" ca="1">IFERROR(IF(T_CALC[[#This Row],[DAY]]="","",IF(AND(T_CALC[[#This Row],[DAY]]=C_N_TRADING_DAYS,$L$1&gt;C_MAX_HIST_DT),$Q$1,INDEX(_xlfn.ANCHORARRAY($C$3),T_CALC[[#This Row],[DAY]]+1,2))),NA())</f>
        <v>32872352</v>
      </c>
      <c r="R620" s="4" vm="3066">
        <f ca="1">IFERROR(IF(I_SRC="Open",T_CALC[[#This Row],[Open]],IF(I_SRC="High",T_CALC[[#This Row],[High]],IF(I_SRC="low",T_CALC[[#This Row],[Low]],IF(I_SRC="Volume",T_CALC[[#This Row],[VOLUME]],T_CALC[[#This Row],[Close]])))),"")</f>
        <v>108.49</v>
      </c>
      <c r="S620" s="4" cm="1">
        <f t="array" aca="1" ref="S620" ca="1">IF(T_CALC[[#This Row],[DAY]]="","",IF(T_CALC[[#This Row],[DAY]]&gt;=I_MA_PER,
ROUND(SUMPRODUCT(OFFSET($Y$4,0,0,I_MA_PER),OFFSET(T_CALC[[#This Row],[Value]],-(I_MA_PER-1),0,I_MA_PER))/C_DEN,2),NA()))</f>
        <v>108.09</v>
      </c>
      <c r="T620" s="4" t="str">
        <f ca="1">IF(T_CALC[[#This Row],[DAY]]="","",IF(T_CALC[[#This Row],[DAY]]&gt;=I_MA_PER,IF(AND(T_CALC[[#This Row],[Value]]&gt;T_CALC[[#This Row],[WMA]],R619&lt;=S619),"Buy",IF(AND(T_CALC[[#This Row],[Value]]&lt;T_CALC[[#This Row],[WMA]],R619&gt;=S619),"Sell","")),NA()))</f>
        <v/>
      </c>
      <c r="U620" s="4">
        <f ca="1">IFERROR(IF(T_CALC[[#This Row],[Signal]]="Buy",T_CALC[[#This Row],[Value]],-10000),-10000)</f>
        <v>-10000</v>
      </c>
      <c r="V620" s="4">
        <f ca="1">IFERROR(IF(T_CALC[[#This Row],[Signal]]="Sell",T_CALC[[#This Row],[Value]],-10000),-10000)</f>
        <v>-10000</v>
      </c>
    </row>
    <row r="621" spans="3:22" x14ac:dyDescent="0.2">
      <c r="C621" vm="3144">
        <f ca="1"/>
        <v>43349</v>
      </c>
      <c r="D621" vm="3145">
        <f ca="1"/>
        <v>23477624</v>
      </c>
      <c r="E621" vm="3146">
        <f ca="1"/>
        <v>108.25</v>
      </c>
      <c r="F621" vm="3147">
        <f ca="1"/>
        <v>108.99</v>
      </c>
      <c r="G621" vm="3082">
        <f ca="1"/>
        <v>107.51</v>
      </c>
      <c r="H621" vm="3148">
        <f ca="1"/>
        <v>108.74</v>
      </c>
      <c r="K621" s="4">
        <f ca="1">IF(ROW(T_CALC[[#This Row],[DAY]])-ROW(T_CALC[[#Headers],[DAY]])&gt;C_N_TRADING_DAYS,"",ROW(T_CALC[[#This Row],[DAY]])-ROW(T_CALC[[#Headers],[DAY]]))</f>
        <v>618</v>
      </c>
      <c r="L621" s="2" cm="1" vm="3144">
        <f t="array" aca="1" ref="L621" ca="1">IFERROR(IF(T_CALC[[#This Row],[DAY]]="","",IF(AND(T_CALC[[#This Row],[DAY]]=C_N_TRADING_DAYS,$L$1&gt;C_MAX_HIST_DT),$L$1,INDEX(_xlfn.ANCHORARRAY($C$3),T_CALC[[#This Row],[DAY]]+1,1))),NA())</f>
        <v>43349</v>
      </c>
      <c r="M621" s="4" cm="1" vm="3146">
        <f t="array" aca="1" ref="M621" ca="1">IFERROR(IF(T_CALC[[#This Row],[DAY]]="","",IF(AND(T_CALC[[#This Row],[DAY]]=C_N_TRADING_DAYS,$L$1&gt;C_MAX_HIST_DT),$M$1,INDEX(_xlfn.ANCHORARRAY($C$3),T_CALC[[#This Row],[DAY]]+1,3))),NA())</f>
        <v>108.25</v>
      </c>
      <c r="N621" s="4" cm="1" vm="3147">
        <f t="array" aca="1" ref="N621" ca="1">IFERROR(IF(T_CALC[[#This Row],[DAY]]="","",IF(AND(T_CALC[[#This Row],[DAY]]=C_N_TRADING_DAYS,$L$1&gt;C_MAX_HIST_DT),$N$1,INDEX(_xlfn.ANCHORARRAY($C$3),T_CALC[[#This Row],[DAY]]+1,4))),NA())</f>
        <v>108.99</v>
      </c>
      <c r="O621" s="4" cm="1" vm="3082">
        <f t="array" aca="1" ref="O621" ca="1">IFERROR(IF(T_CALC[[#This Row],[DAY]]="","",IF(AND(T_CALC[[#This Row],[DAY]]=C_N_TRADING_DAYS,$L$1&gt;C_MAX_HIST_DT),$O$1,INDEX(_xlfn.ANCHORARRAY($C$3),T_CALC[[#This Row],[DAY]]+1,5))),NA())</f>
        <v>107.51</v>
      </c>
      <c r="P621" s="4" cm="1" vm="3148">
        <f t="array" aca="1" ref="P621" ca="1">IFERROR(IF(T_CALC[[#This Row],[DAY]]="","",IF(AND(T_CALC[[#This Row],[DAY]]=C_N_TRADING_DAYS,$L$1&gt;C_MAX_HIST_DT),$P$1,INDEX(_xlfn.ANCHORARRAY($C$3),T_CALC[[#This Row],[DAY]]+1,6))),NA())</f>
        <v>108.74</v>
      </c>
      <c r="Q621" s="4" cm="1" vm="3145">
        <f t="array" aca="1" ref="Q621" ca="1">IFERROR(IF(T_CALC[[#This Row],[DAY]]="","",IF(AND(T_CALC[[#This Row],[DAY]]=C_N_TRADING_DAYS,$L$1&gt;C_MAX_HIST_DT),$Q$1,INDEX(_xlfn.ANCHORARRAY($C$3),T_CALC[[#This Row],[DAY]]+1,2))),NA())</f>
        <v>23477624</v>
      </c>
      <c r="R621" s="4" vm="3148">
        <f ca="1">IFERROR(IF(I_SRC="Open",T_CALC[[#This Row],[Open]],IF(I_SRC="High",T_CALC[[#This Row],[High]],IF(I_SRC="low",T_CALC[[#This Row],[Low]],IF(I_SRC="Volume",T_CALC[[#This Row],[VOLUME]],T_CALC[[#This Row],[Close]])))),"")</f>
        <v>108.74</v>
      </c>
      <c r="S621" s="4" cm="1">
        <f t="array" aca="1" ref="S621" ca="1">IF(T_CALC[[#This Row],[DAY]]="","",IF(T_CALC[[#This Row],[DAY]]&gt;=I_MA_PER,
ROUND(SUMPRODUCT(OFFSET($Y$4,0,0,I_MA_PER),OFFSET(T_CALC[[#This Row],[Value]],-(I_MA_PER-1),0,I_MA_PER))/C_DEN,2),NA()))</f>
        <v>108.19</v>
      </c>
      <c r="T621" s="4" t="str">
        <f ca="1">IF(T_CALC[[#This Row],[DAY]]="","",IF(T_CALC[[#This Row],[DAY]]&gt;=I_MA_PER,IF(AND(T_CALC[[#This Row],[Value]]&gt;T_CALC[[#This Row],[WMA]],R620&lt;=S620),"Buy",IF(AND(T_CALC[[#This Row],[Value]]&lt;T_CALC[[#This Row],[WMA]],R620&gt;=S620),"Sell","")),NA()))</f>
        <v/>
      </c>
      <c r="U621" s="4">
        <f ca="1">IFERROR(IF(T_CALC[[#This Row],[Signal]]="Buy",T_CALC[[#This Row],[Value]],-10000),-10000)</f>
        <v>-10000</v>
      </c>
      <c r="V621" s="4">
        <f ca="1">IFERROR(IF(T_CALC[[#This Row],[Signal]]="Sell",T_CALC[[#This Row],[Value]],-10000),-10000)</f>
        <v>-10000</v>
      </c>
    </row>
    <row r="622" spans="3:22" x14ac:dyDescent="0.2">
      <c r="C622" vm="3149">
        <f ca="1"/>
        <v>43350</v>
      </c>
      <c r="D622" vm="3150">
        <f ca="1"/>
        <v>22498646</v>
      </c>
      <c r="E622" vm="3151">
        <f ca="1"/>
        <v>108.23</v>
      </c>
      <c r="F622" vm="3152">
        <f ca="1"/>
        <v>108.7248</v>
      </c>
      <c r="G622" vm="3153">
        <f ca="1"/>
        <v>107.23</v>
      </c>
      <c r="H622" vm="3060">
        <f ca="1"/>
        <v>108.21</v>
      </c>
      <c r="K622" s="4">
        <f ca="1">IF(ROW(T_CALC[[#This Row],[DAY]])-ROW(T_CALC[[#Headers],[DAY]])&gt;C_N_TRADING_DAYS,"",ROW(T_CALC[[#This Row],[DAY]])-ROW(T_CALC[[#Headers],[DAY]]))</f>
        <v>619</v>
      </c>
      <c r="L622" s="2" cm="1" vm="3149">
        <f t="array" aca="1" ref="L622" ca="1">IFERROR(IF(T_CALC[[#This Row],[DAY]]="","",IF(AND(T_CALC[[#This Row],[DAY]]=C_N_TRADING_DAYS,$L$1&gt;C_MAX_HIST_DT),$L$1,INDEX(_xlfn.ANCHORARRAY($C$3),T_CALC[[#This Row],[DAY]]+1,1))),NA())</f>
        <v>43350</v>
      </c>
      <c r="M622" s="4" cm="1" vm="3151">
        <f t="array" aca="1" ref="M622" ca="1">IFERROR(IF(T_CALC[[#This Row],[DAY]]="","",IF(AND(T_CALC[[#This Row],[DAY]]=C_N_TRADING_DAYS,$L$1&gt;C_MAX_HIST_DT),$M$1,INDEX(_xlfn.ANCHORARRAY($C$3),T_CALC[[#This Row],[DAY]]+1,3))),NA())</f>
        <v>108.23</v>
      </c>
      <c r="N622" s="4" cm="1" vm="3152">
        <f t="array" aca="1" ref="N622" ca="1">IFERROR(IF(T_CALC[[#This Row],[DAY]]="","",IF(AND(T_CALC[[#This Row],[DAY]]=C_N_TRADING_DAYS,$L$1&gt;C_MAX_HIST_DT),$N$1,INDEX(_xlfn.ANCHORARRAY($C$3),T_CALC[[#This Row],[DAY]]+1,4))),NA())</f>
        <v>108.7248</v>
      </c>
      <c r="O622" s="4" cm="1" vm="3153">
        <f t="array" aca="1" ref="O622" ca="1">IFERROR(IF(T_CALC[[#This Row],[DAY]]="","",IF(AND(T_CALC[[#This Row],[DAY]]=C_N_TRADING_DAYS,$L$1&gt;C_MAX_HIST_DT),$O$1,INDEX(_xlfn.ANCHORARRAY($C$3),T_CALC[[#This Row],[DAY]]+1,5))),NA())</f>
        <v>107.23</v>
      </c>
      <c r="P622" s="4" cm="1" vm="3060">
        <f t="array" aca="1" ref="P622" ca="1">IFERROR(IF(T_CALC[[#This Row],[DAY]]="","",IF(AND(T_CALC[[#This Row],[DAY]]=C_N_TRADING_DAYS,$L$1&gt;C_MAX_HIST_DT),$P$1,INDEX(_xlfn.ANCHORARRAY($C$3),T_CALC[[#This Row],[DAY]]+1,6))),NA())</f>
        <v>108.21</v>
      </c>
      <c r="Q622" s="4" cm="1" vm="3150">
        <f t="array" aca="1" ref="Q622" ca="1">IFERROR(IF(T_CALC[[#This Row],[DAY]]="","",IF(AND(T_CALC[[#This Row],[DAY]]=C_N_TRADING_DAYS,$L$1&gt;C_MAX_HIST_DT),$Q$1,INDEX(_xlfn.ANCHORARRAY($C$3),T_CALC[[#This Row],[DAY]]+1,2))),NA())</f>
        <v>22498646</v>
      </c>
      <c r="R622" s="4" vm="3060">
        <f ca="1">IFERROR(IF(I_SRC="Open",T_CALC[[#This Row],[Open]],IF(I_SRC="High",T_CALC[[#This Row],[High]],IF(I_SRC="low",T_CALC[[#This Row],[Low]],IF(I_SRC="Volume",T_CALC[[#This Row],[VOLUME]],T_CALC[[#This Row],[Close]])))),"")</f>
        <v>108.21</v>
      </c>
      <c r="S622" s="4" cm="1">
        <f t="array" aca="1" ref="S622" ca="1">IF(T_CALC[[#This Row],[DAY]]="","",IF(T_CALC[[#This Row],[DAY]]&gt;=I_MA_PER,
ROUND(SUMPRODUCT(OFFSET($Y$4,0,0,I_MA_PER),OFFSET(T_CALC[[#This Row],[Value]],-(I_MA_PER-1),0,I_MA_PER))/C_DEN,2),NA()))</f>
        <v>108.26</v>
      </c>
      <c r="T622" s="4" t="str">
        <f ca="1">IF(T_CALC[[#This Row],[DAY]]="","",IF(T_CALC[[#This Row],[DAY]]&gt;=I_MA_PER,IF(AND(T_CALC[[#This Row],[Value]]&gt;T_CALC[[#This Row],[WMA]],R621&lt;=S621),"Buy",IF(AND(T_CALC[[#This Row],[Value]]&lt;T_CALC[[#This Row],[WMA]],R621&gt;=S621),"Sell","")),NA()))</f>
        <v>Sell</v>
      </c>
      <c r="U622" s="4">
        <f ca="1">IFERROR(IF(T_CALC[[#This Row],[Signal]]="Buy",T_CALC[[#This Row],[Value]],-10000),-10000)</f>
        <v>-10000</v>
      </c>
      <c r="V622" s="4" vm="3060">
        <f ca="1">IFERROR(IF(T_CALC[[#This Row],[Signal]]="Sell",T_CALC[[#This Row],[Value]],-10000),-10000)</f>
        <v>108.21</v>
      </c>
    </row>
    <row r="623" spans="3:22" x14ac:dyDescent="0.2">
      <c r="C623" vm="3154">
        <f ca="1"/>
        <v>43353</v>
      </c>
      <c r="D623" vm="3155">
        <f ca="1"/>
        <v>20727906</v>
      </c>
      <c r="E623" vm="3156">
        <f ca="1"/>
        <v>108.84</v>
      </c>
      <c r="F623" vm="3108">
        <f ca="1"/>
        <v>109.64</v>
      </c>
      <c r="G623" vm="3157">
        <f ca="1"/>
        <v>108.36</v>
      </c>
      <c r="H623" vm="3158">
        <f ca="1"/>
        <v>109.38</v>
      </c>
      <c r="K623" s="4">
        <f ca="1">IF(ROW(T_CALC[[#This Row],[DAY]])-ROW(T_CALC[[#Headers],[DAY]])&gt;C_N_TRADING_DAYS,"",ROW(T_CALC[[#This Row],[DAY]])-ROW(T_CALC[[#Headers],[DAY]]))</f>
        <v>620</v>
      </c>
      <c r="L623" s="2" cm="1" vm="3154">
        <f t="array" aca="1" ref="L623" ca="1">IFERROR(IF(T_CALC[[#This Row],[DAY]]="","",IF(AND(T_CALC[[#This Row],[DAY]]=C_N_TRADING_DAYS,$L$1&gt;C_MAX_HIST_DT),$L$1,INDEX(_xlfn.ANCHORARRAY($C$3),T_CALC[[#This Row],[DAY]]+1,1))),NA())</f>
        <v>43353</v>
      </c>
      <c r="M623" s="4" cm="1" vm="3156">
        <f t="array" aca="1" ref="M623" ca="1">IFERROR(IF(T_CALC[[#This Row],[DAY]]="","",IF(AND(T_CALC[[#This Row],[DAY]]=C_N_TRADING_DAYS,$L$1&gt;C_MAX_HIST_DT),$M$1,INDEX(_xlfn.ANCHORARRAY($C$3),T_CALC[[#This Row],[DAY]]+1,3))),NA())</f>
        <v>108.84</v>
      </c>
      <c r="N623" s="4" cm="1" vm="3108">
        <f t="array" aca="1" ref="N623" ca="1">IFERROR(IF(T_CALC[[#This Row],[DAY]]="","",IF(AND(T_CALC[[#This Row],[DAY]]=C_N_TRADING_DAYS,$L$1&gt;C_MAX_HIST_DT),$N$1,INDEX(_xlfn.ANCHORARRAY($C$3),T_CALC[[#This Row],[DAY]]+1,4))),NA())</f>
        <v>109.64</v>
      </c>
      <c r="O623" s="4" cm="1" vm="3157">
        <f t="array" aca="1" ref="O623" ca="1">IFERROR(IF(T_CALC[[#This Row],[DAY]]="","",IF(AND(T_CALC[[#This Row],[DAY]]=C_N_TRADING_DAYS,$L$1&gt;C_MAX_HIST_DT),$O$1,INDEX(_xlfn.ANCHORARRAY($C$3),T_CALC[[#This Row],[DAY]]+1,5))),NA())</f>
        <v>108.36</v>
      </c>
      <c r="P623" s="4" cm="1" vm="3158">
        <f t="array" aca="1" ref="P623" ca="1">IFERROR(IF(T_CALC[[#This Row],[DAY]]="","",IF(AND(T_CALC[[#This Row],[DAY]]=C_N_TRADING_DAYS,$L$1&gt;C_MAX_HIST_DT),$P$1,INDEX(_xlfn.ANCHORARRAY($C$3),T_CALC[[#This Row],[DAY]]+1,6))),NA())</f>
        <v>109.38</v>
      </c>
      <c r="Q623" s="4" cm="1" vm="3155">
        <f t="array" aca="1" ref="Q623" ca="1">IFERROR(IF(T_CALC[[#This Row],[DAY]]="","",IF(AND(T_CALC[[#This Row],[DAY]]=C_N_TRADING_DAYS,$L$1&gt;C_MAX_HIST_DT),$Q$1,INDEX(_xlfn.ANCHORARRAY($C$3),T_CALC[[#This Row],[DAY]]+1,2))),NA())</f>
        <v>20727906</v>
      </c>
      <c r="R623" s="4" vm="3158">
        <f ca="1">IFERROR(IF(I_SRC="Open",T_CALC[[#This Row],[Open]],IF(I_SRC="High",T_CALC[[#This Row],[High]],IF(I_SRC="low",T_CALC[[#This Row],[Low]],IF(I_SRC="Volume",T_CALC[[#This Row],[VOLUME]],T_CALC[[#This Row],[Close]])))),"")</f>
        <v>109.38</v>
      </c>
      <c r="S623" s="4" cm="1">
        <f t="array" aca="1" ref="S623" ca="1">IF(T_CALC[[#This Row],[DAY]]="","",IF(T_CALC[[#This Row],[DAY]]&gt;=I_MA_PER,
ROUND(SUMPRODUCT(OFFSET($Y$4,0,0,I_MA_PER),OFFSET(T_CALC[[#This Row],[Value]],-(I_MA_PER-1),0,I_MA_PER))/C_DEN,2),NA()))</f>
        <v>108.37</v>
      </c>
      <c r="T623" s="4" t="str">
        <f ca="1">IF(T_CALC[[#This Row],[DAY]]="","",IF(T_CALC[[#This Row],[DAY]]&gt;=I_MA_PER,IF(AND(T_CALC[[#This Row],[Value]]&gt;T_CALC[[#This Row],[WMA]],R622&lt;=S622),"Buy",IF(AND(T_CALC[[#This Row],[Value]]&lt;T_CALC[[#This Row],[WMA]],R622&gt;=S622),"Sell","")),NA()))</f>
        <v>Buy</v>
      </c>
      <c r="U623" s="4" vm="3158">
        <f ca="1">IFERROR(IF(T_CALC[[#This Row],[Signal]]="Buy",T_CALC[[#This Row],[Value]],-10000),-10000)</f>
        <v>109.38</v>
      </c>
      <c r="V623" s="4">
        <f ca="1">IFERROR(IF(T_CALC[[#This Row],[Signal]]="Sell",T_CALC[[#This Row],[Value]],-10000),-10000)</f>
        <v>-10000</v>
      </c>
    </row>
    <row r="624" spans="3:22" x14ac:dyDescent="0.2">
      <c r="C624" vm="3159">
        <f ca="1"/>
        <v>43354</v>
      </c>
      <c r="D624" vm="3160">
        <f ca="1"/>
        <v>24301774</v>
      </c>
      <c r="E624" vm="3161">
        <f ca="1"/>
        <v>108.9</v>
      </c>
      <c r="F624" vm="3162">
        <f ca="1"/>
        <v>111.59</v>
      </c>
      <c r="G624" vm="3163">
        <f ca="1"/>
        <v>108.89</v>
      </c>
      <c r="H624" vm="3164">
        <f ca="1"/>
        <v>111.24</v>
      </c>
      <c r="K624" s="4">
        <f ca="1">IF(ROW(T_CALC[[#This Row],[DAY]])-ROW(T_CALC[[#Headers],[DAY]])&gt;C_N_TRADING_DAYS,"",ROW(T_CALC[[#This Row],[DAY]])-ROW(T_CALC[[#Headers],[DAY]]))</f>
        <v>621</v>
      </c>
      <c r="L624" s="2" cm="1" vm="3159">
        <f t="array" aca="1" ref="L624" ca="1">IFERROR(IF(T_CALC[[#This Row],[DAY]]="","",IF(AND(T_CALC[[#This Row],[DAY]]=C_N_TRADING_DAYS,$L$1&gt;C_MAX_HIST_DT),$L$1,INDEX(_xlfn.ANCHORARRAY($C$3),T_CALC[[#This Row],[DAY]]+1,1))),NA())</f>
        <v>43354</v>
      </c>
      <c r="M624" s="4" cm="1" vm="3161">
        <f t="array" aca="1" ref="M624" ca="1">IFERROR(IF(T_CALC[[#This Row],[DAY]]="","",IF(AND(T_CALC[[#This Row],[DAY]]=C_N_TRADING_DAYS,$L$1&gt;C_MAX_HIST_DT),$M$1,INDEX(_xlfn.ANCHORARRAY($C$3),T_CALC[[#This Row],[DAY]]+1,3))),NA())</f>
        <v>108.9</v>
      </c>
      <c r="N624" s="4" cm="1" vm="3162">
        <f t="array" aca="1" ref="N624" ca="1">IFERROR(IF(T_CALC[[#This Row],[DAY]]="","",IF(AND(T_CALC[[#This Row],[DAY]]=C_N_TRADING_DAYS,$L$1&gt;C_MAX_HIST_DT),$N$1,INDEX(_xlfn.ANCHORARRAY($C$3),T_CALC[[#This Row],[DAY]]+1,4))),NA())</f>
        <v>111.59</v>
      </c>
      <c r="O624" s="4" cm="1" vm="3163">
        <f t="array" aca="1" ref="O624" ca="1">IFERROR(IF(T_CALC[[#This Row],[DAY]]="","",IF(AND(T_CALC[[#This Row],[DAY]]=C_N_TRADING_DAYS,$L$1&gt;C_MAX_HIST_DT),$O$1,INDEX(_xlfn.ANCHORARRAY($C$3),T_CALC[[#This Row],[DAY]]+1,5))),NA())</f>
        <v>108.89</v>
      </c>
      <c r="P624" s="4" cm="1" vm="3164">
        <f t="array" aca="1" ref="P624" ca="1">IFERROR(IF(T_CALC[[#This Row],[DAY]]="","",IF(AND(T_CALC[[#This Row],[DAY]]=C_N_TRADING_DAYS,$L$1&gt;C_MAX_HIST_DT),$P$1,INDEX(_xlfn.ANCHORARRAY($C$3),T_CALC[[#This Row],[DAY]]+1,6))),NA())</f>
        <v>111.24</v>
      </c>
      <c r="Q624" s="4" cm="1" vm="3160">
        <f t="array" aca="1" ref="Q624" ca="1">IFERROR(IF(T_CALC[[#This Row],[DAY]]="","",IF(AND(T_CALC[[#This Row],[DAY]]=C_N_TRADING_DAYS,$L$1&gt;C_MAX_HIST_DT),$Q$1,INDEX(_xlfn.ANCHORARRAY($C$3),T_CALC[[#This Row],[DAY]]+1,2))),NA())</f>
        <v>24301774</v>
      </c>
      <c r="R624" s="4" vm="3164">
        <f ca="1">IFERROR(IF(I_SRC="Open",T_CALC[[#This Row],[Open]],IF(I_SRC="High",T_CALC[[#This Row],[High]],IF(I_SRC="low",T_CALC[[#This Row],[Low]],IF(I_SRC="Volume",T_CALC[[#This Row],[VOLUME]],T_CALC[[#This Row],[Close]])))),"")</f>
        <v>111.24</v>
      </c>
      <c r="S624" s="4" cm="1">
        <f t="array" aca="1" ref="S624" ca="1">IF(T_CALC[[#This Row],[DAY]]="","",IF(T_CALC[[#This Row],[DAY]]&gt;=I_MA_PER,
ROUND(SUMPRODUCT(OFFSET($Y$4,0,0,I_MA_PER),OFFSET(T_CALC[[#This Row],[Value]],-(I_MA_PER-1),0,I_MA_PER))/C_DEN,2),NA()))</f>
        <v>108.54</v>
      </c>
      <c r="T624" s="4" t="str">
        <f ca="1">IF(T_CALC[[#This Row],[DAY]]="","",IF(T_CALC[[#This Row],[DAY]]&gt;=I_MA_PER,IF(AND(T_CALC[[#This Row],[Value]]&gt;T_CALC[[#This Row],[WMA]],R623&lt;=S623),"Buy",IF(AND(T_CALC[[#This Row],[Value]]&lt;T_CALC[[#This Row],[WMA]],R623&gt;=S623),"Sell","")),NA()))</f>
        <v/>
      </c>
      <c r="U624" s="4">
        <f ca="1">IFERROR(IF(T_CALC[[#This Row],[Signal]]="Buy",T_CALC[[#This Row],[Value]],-10000),-10000)</f>
        <v>-10000</v>
      </c>
      <c r="V624" s="4">
        <f ca="1">IFERROR(IF(T_CALC[[#This Row],[Signal]]="Sell",T_CALC[[#This Row],[Value]],-10000),-10000)</f>
        <v>-10000</v>
      </c>
    </row>
    <row r="625" spans="3:22" x14ac:dyDescent="0.2">
      <c r="C625" vm="3165">
        <f ca="1"/>
        <v>43355</v>
      </c>
      <c r="D625" vm="3166">
        <f ca="1"/>
        <v>18891064</v>
      </c>
      <c r="E625" vm="3167">
        <f ca="1"/>
        <v>111.43</v>
      </c>
      <c r="F625" vm="3168">
        <f ca="1"/>
        <v>111.85</v>
      </c>
      <c r="G625" vm="3169">
        <f ca="1"/>
        <v>110.51</v>
      </c>
      <c r="H625" vm="3139">
        <f ca="1"/>
        <v>111.71</v>
      </c>
      <c r="K625" s="4">
        <f ca="1">IF(ROW(T_CALC[[#This Row],[DAY]])-ROW(T_CALC[[#Headers],[DAY]])&gt;C_N_TRADING_DAYS,"",ROW(T_CALC[[#This Row],[DAY]])-ROW(T_CALC[[#Headers],[DAY]]))</f>
        <v>622</v>
      </c>
      <c r="L625" s="2" cm="1" vm="3165">
        <f t="array" aca="1" ref="L625" ca="1">IFERROR(IF(T_CALC[[#This Row],[DAY]]="","",IF(AND(T_CALC[[#This Row],[DAY]]=C_N_TRADING_DAYS,$L$1&gt;C_MAX_HIST_DT),$L$1,INDEX(_xlfn.ANCHORARRAY($C$3),T_CALC[[#This Row],[DAY]]+1,1))),NA())</f>
        <v>43355</v>
      </c>
      <c r="M625" s="4" cm="1" vm="3167">
        <f t="array" aca="1" ref="M625" ca="1">IFERROR(IF(T_CALC[[#This Row],[DAY]]="","",IF(AND(T_CALC[[#This Row],[DAY]]=C_N_TRADING_DAYS,$L$1&gt;C_MAX_HIST_DT),$M$1,INDEX(_xlfn.ANCHORARRAY($C$3),T_CALC[[#This Row],[DAY]]+1,3))),NA())</f>
        <v>111.43</v>
      </c>
      <c r="N625" s="4" cm="1" vm="3168">
        <f t="array" aca="1" ref="N625" ca="1">IFERROR(IF(T_CALC[[#This Row],[DAY]]="","",IF(AND(T_CALC[[#This Row],[DAY]]=C_N_TRADING_DAYS,$L$1&gt;C_MAX_HIST_DT),$N$1,INDEX(_xlfn.ANCHORARRAY($C$3),T_CALC[[#This Row],[DAY]]+1,4))),NA())</f>
        <v>111.85</v>
      </c>
      <c r="O625" s="4" cm="1" vm="3169">
        <f t="array" aca="1" ref="O625" ca="1">IFERROR(IF(T_CALC[[#This Row],[DAY]]="","",IF(AND(T_CALC[[#This Row],[DAY]]=C_N_TRADING_DAYS,$L$1&gt;C_MAX_HIST_DT),$O$1,INDEX(_xlfn.ANCHORARRAY($C$3),T_CALC[[#This Row],[DAY]]+1,5))),NA())</f>
        <v>110.51</v>
      </c>
      <c r="P625" s="4" cm="1" vm="3139">
        <f t="array" aca="1" ref="P625" ca="1">IFERROR(IF(T_CALC[[#This Row],[DAY]]="","",IF(AND(T_CALC[[#This Row],[DAY]]=C_N_TRADING_DAYS,$L$1&gt;C_MAX_HIST_DT),$P$1,INDEX(_xlfn.ANCHORARRAY($C$3),T_CALC[[#This Row],[DAY]]+1,6))),NA())</f>
        <v>111.71</v>
      </c>
      <c r="Q625" s="4" cm="1" vm="3166">
        <f t="array" aca="1" ref="Q625" ca="1">IFERROR(IF(T_CALC[[#This Row],[DAY]]="","",IF(AND(T_CALC[[#This Row],[DAY]]=C_N_TRADING_DAYS,$L$1&gt;C_MAX_HIST_DT),$Q$1,INDEX(_xlfn.ANCHORARRAY($C$3),T_CALC[[#This Row],[DAY]]+1,2))),NA())</f>
        <v>18891064</v>
      </c>
      <c r="R625" s="4" vm="3139">
        <f ca="1">IFERROR(IF(I_SRC="Open",T_CALC[[#This Row],[Open]],IF(I_SRC="High",T_CALC[[#This Row],[High]],IF(I_SRC="low",T_CALC[[#This Row],[Low]],IF(I_SRC="Volume",T_CALC[[#This Row],[VOLUME]],T_CALC[[#This Row],[Close]])))),"")</f>
        <v>111.71</v>
      </c>
      <c r="S625" s="4" cm="1">
        <f t="array" aca="1" ref="S625" ca="1">IF(T_CALC[[#This Row],[DAY]]="","",IF(T_CALC[[#This Row],[DAY]]&gt;=I_MA_PER,
ROUND(SUMPRODUCT(OFFSET($Y$4,0,0,I_MA_PER),OFFSET(T_CALC[[#This Row],[Value]],-(I_MA_PER-1),0,I_MA_PER))/C_DEN,2),NA()))</f>
        <v>108.72</v>
      </c>
      <c r="T625" s="4" t="str">
        <f ca="1">IF(T_CALC[[#This Row],[DAY]]="","",IF(T_CALC[[#This Row],[DAY]]&gt;=I_MA_PER,IF(AND(T_CALC[[#This Row],[Value]]&gt;T_CALC[[#This Row],[WMA]],R624&lt;=S624),"Buy",IF(AND(T_CALC[[#This Row],[Value]]&lt;T_CALC[[#This Row],[WMA]],R624&gt;=S624),"Sell","")),NA()))</f>
        <v/>
      </c>
      <c r="U625" s="4">
        <f ca="1">IFERROR(IF(T_CALC[[#This Row],[Signal]]="Buy",T_CALC[[#This Row],[Value]],-10000),-10000)</f>
        <v>-10000</v>
      </c>
      <c r="V625" s="4">
        <f ca="1">IFERROR(IF(T_CALC[[#This Row],[Signal]]="Sell",T_CALC[[#This Row],[Value]],-10000),-10000)</f>
        <v>-10000</v>
      </c>
    </row>
    <row r="626" spans="3:22" x14ac:dyDescent="0.2">
      <c r="C626" vm="3170">
        <f ca="1"/>
        <v>43356</v>
      </c>
      <c r="D626" vm="3171">
        <f ca="1"/>
        <v>26055620</v>
      </c>
      <c r="E626" vm="3172">
        <f ca="1"/>
        <v>112.12</v>
      </c>
      <c r="F626" vm="3173">
        <f ca="1"/>
        <v>113.72499999999999</v>
      </c>
      <c r="G626" vm="3172">
        <f ca="1"/>
        <v>112.12</v>
      </c>
      <c r="H626" vm="3174">
        <f ca="1"/>
        <v>112.91</v>
      </c>
      <c r="K626" s="4">
        <f ca="1">IF(ROW(T_CALC[[#This Row],[DAY]])-ROW(T_CALC[[#Headers],[DAY]])&gt;C_N_TRADING_DAYS,"",ROW(T_CALC[[#This Row],[DAY]])-ROW(T_CALC[[#Headers],[DAY]]))</f>
        <v>623</v>
      </c>
      <c r="L626" s="2" cm="1" vm="3170">
        <f t="array" aca="1" ref="L626" ca="1">IFERROR(IF(T_CALC[[#This Row],[DAY]]="","",IF(AND(T_CALC[[#This Row],[DAY]]=C_N_TRADING_DAYS,$L$1&gt;C_MAX_HIST_DT),$L$1,INDEX(_xlfn.ANCHORARRAY($C$3),T_CALC[[#This Row],[DAY]]+1,1))),NA())</f>
        <v>43356</v>
      </c>
      <c r="M626" s="4" cm="1" vm="3172">
        <f t="array" aca="1" ref="M626" ca="1">IFERROR(IF(T_CALC[[#This Row],[DAY]]="","",IF(AND(T_CALC[[#This Row],[DAY]]=C_N_TRADING_DAYS,$L$1&gt;C_MAX_HIST_DT),$M$1,INDEX(_xlfn.ANCHORARRAY($C$3),T_CALC[[#This Row],[DAY]]+1,3))),NA())</f>
        <v>112.12</v>
      </c>
      <c r="N626" s="4" cm="1" vm="3173">
        <f t="array" aca="1" ref="N626" ca="1">IFERROR(IF(T_CALC[[#This Row],[DAY]]="","",IF(AND(T_CALC[[#This Row],[DAY]]=C_N_TRADING_DAYS,$L$1&gt;C_MAX_HIST_DT),$N$1,INDEX(_xlfn.ANCHORARRAY($C$3),T_CALC[[#This Row],[DAY]]+1,4))),NA())</f>
        <v>113.72499999999999</v>
      </c>
      <c r="O626" s="4" cm="1" vm="3172">
        <f t="array" aca="1" ref="O626" ca="1">IFERROR(IF(T_CALC[[#This Row],[DAY]]="","",IF(AND(T_CALC[[#This Row],[DAY]]=C_N_TRADING_DAYS,$L$1&gt;C_MAX_HIST_DT),$O$1,INDEX(_xlfn.ANCHORARRAY($C$3),T_CALC[[#This Row],[DAY]]+1,5))),NA())</f>
        <v>112.12</v>
      </c>
      <c r="P626" s="4" cm="1" vm="3174">
        <f t="array" aca="1" ref="P626" ca="1">IFERROR(IF(T_CALC[[#This Row],[DAY]]="","",IF(AND(T_CALC[[#This Row],[DAY]]=C_N_TRADING_DAYS,$L$1&gt;C_MAX_HIST_DT),$P$1,INDEX(_xlfn.ANCHORARRAY($C$3),T_CALC[[#This Row],[DAY]]+1,6))),NA())</f>
        <v>112.91</v>
      </c>
      <c r="Q626" s="4" cm="1" vm="3171">
        <f t="array" aca="1" ref="Q626" ca="1">IFERROR(IF(T_CALC[[#This Row],[DAY]]="","",IF(AND(T_CALC[[#This Row],[DAY]]=C_N_TRADING_DAYS,$L$1&gt;C_MAX_HIST_DT),$Q$1,INDEX(_xlfn.ANCHORARRAY($C$3),T_CALC[[#This Row],[DAY]]+1,2))),NA())</f>
        <v>26055620</v>
      </c>
      <c r="R626" s="4" vm="3174">
        <f ca="1">IFERROR(IF(I_SRC="Open",T_CALC[[#This Row],[Open]],IF(I_SRC="High",T_CALC[[#This Row],[High]],IF(I_SRC="low",T_CALC[[#This Row],[Low]],IF(I_SRC="Volume",T_CALC[[#This Row],[VOLUME]],T_CALC[[#This Row],[Close]])))),"")</f>
        <v>112.91</v>
      </c>
      <c r="S626" s="4" cm="1">
        <f t="array" aca="1" ref="S626" ca="1">IF(T_CALC[[#This Row],[DAY]]="","",IF(T_CALC[[#This Row],[DAY]]&gt;=I_MA_PER,
ROUND(SUMPRODUCT(OFFSET($Y$4,0,0,I_MA_PER),OFFSET(T_CALC[[#This Row],[Value]],-(I_MA_PER-1),0,I_MA_PER))/C_DEN,2),NA()))</f>
        <v>108.94</v>
      </c>
      <c r="T626" s="4" t="str">
        <f ca="1">IF(T_CALC[[#This Row],[DAY]]="","",IF(T_CALC[[#This Row],[DAY]]&gt;=I_MA_PER,IF(AND(T_CALC[[#This Row],[Value]]&gt;T_CALC[[#This Row],[WMA]],R625&lt;=S625),"Buy",IF(AND(T_CALC[[#This Row],[Value]]&lt;T_CALC[[#This Row],[WMA]],R625&gt;=S625),"Sell","")),NA()))</f>
        <v/>
      </c>
      <c r="U626" s="4">
        <f ca="1">IFERROR(IF(T_CALC[[#This Row],[Signal]]="Buy",T_CALC[[#This Row],[Value]],-10000),-10000)</f>
        <v>-10000</v>
      </c>
      <c r="V626" s="4">
        <f ca="1">IFERROR(IF(T_CALC[[#This Row],[Signal]]="Sell",T_CALC[[#This Row],[Value]],-10000),-10000)</f>
        <v>-10000</v>
      </c>
    </row>
    <row r="627" spans="3:22" x14ac:dyDescent="0.2">
      <c r="C627" vm="3175">
        <f ca="1"/>
        <v>43357</v>
      </c>
      <c r="D627" vm="3176">
        <f ca="1"/>
        <v>19122349</v>
      </c>
      <c r="E627" vm="3177">
        <f ca="1"/>
        <v>113.36</v>
      </c>
      <c r="F627" vm="3178">
        <f ca="1"/>
        <v>113.73</v>
      </c>
      <c r="G627" vm="3179">
        <f ca="1"/>
        <v>112.44</v>
      </c>
      <c r="H627" vm="3180">
        <f ca="1"/>
        <v>113.37</v>
      </c>
      <c r="K627" s="4">
        <f ca="1">IF(ROW(T_CALC[[#This Row],[DAY]])-ROW(T_CALC[[#Headers],[DAY]])&gt;C_N_TRADING_DAYS,"",ROW(T_CALC[[#This Row],[DAY]])-ROW(T_CALC[[#Headers],[DAY]]))</f>
        <v>624</v>
      </c>
      <c r="L627" s="2" cm="1" vm="3175">
        <f t="array" aca="1" ref="L627" ca="1">IFERROR(IF(T_CALC[[#This Row],[DAY]]="","",IF(AND(T_CALC[[#This Row],[DAY]]=C_N_TRADING_DAYS,$L$1&gt;C_MAX_HIST_DT),$L$1,INDEX(_xlfn.ANCHORARRAY($C$3),T_CALC[[#This Row],[DAY]]+1,1))),NA())</f>
        <v>43357</v>
      </c>
      <c r="M627" s="4" cm="1" vm="3177">
        <f t="array" aca="1" ref="M627" ca="1">IFERROR(IF(T_CALC[[#This Row],[DAY]]="","",IF(AND(T_CALC[[#This Row],[DAY]]=C_N_TRADING_DAYS,$L$1&gt;C_MAX_HIST_DT),$M$1,INDEX(_xlfn.ANCHORARRAY($C$3),T_CALC[[#This Row],[DAY]]+1,3))),NA())</f>
        <v>113.36</v>
      </c>
      <c r="N627" s="4" cm="1" vm="3178">
        <f t="array" aca="1" ref="N627" ca="1">IFERROR(IF(T_CALC[[#This Row],[DAY]]="","",IF(AND(T_CALC[[#This Row],[DAY]]=C_N_TRADING_DAYS,$L$1&gt;C_MAX_HIST_DT),$N$1,INDEX(_xlfn.ANCHORARRAY($C$3),T_CALC[[#This Row],[DAY]]+1,4))),NA())</f>
        <v>113.73</v>
      </c>
      <c r="O627" s="4" cm="1" vm="3179">
        <f t="array" aca="1" ref="O627" ca="1">IFERROR(IF(T_CALC[[#This Row],[DAY]]="","",IF(AND(T_CALC[[#This Row],[DAY]]=C_N_TRADING_DAYS,$L$1&gt;C_MAX_HIST_DT),$O$1,INDEX(_xlfn.ANCHORARRAY($C$3),T_CALC[[#This Row],[DAY]]+1,5))),NA())</f>
        <v>112.44</v>
      </c>
      <c r="P627" s="4" cm="1" vm="3180">
        <f t="array" aca="1" ref="P627" ca="1">IFERROR(IF(T_CALC[[#This Row],[DAY]]="","",IF(AND(T_CALC[[#This Row],[DAY]]=C_N_TRADING_DAYS,$L$1&gt;C_MAX_HIST_DT),$P$1,INDEX(_xlfn.ANCHORARRAY($C$3),T_CALC[[#This Row],[DAY]]+1,6))),NA())</f>
        <v>113.37</v>
      </c>
      <c r="Q627" s="4" cm="1" vm="3176">
        <f t="array" aca="1" ref="Q627" ca="1">IFERROR(IF(T_CALC[[#This Row],[DAY]]="","",IF(AND(T_CALC[[#This Row],[DAY]]=C_N_TRADING_DAYS,$L$1&gt;C_MAX_HIST_DT),$Q$1,INDEX(_xlfn.ANCHORARRAY($C$3),T_CALC[[#This Row],[DAY]]+1,2))),NA())</f>
        <v>19122349</v>
      </c>
      <c r="R627" s="4" vm="3180">
        <f ca="1">IFERROR(IF(I_SRC="Open",T_CALC[[#This Row],[Open]],IF(I_SRC="High",T_CALC[[#This Row],[High]],IF(I_SRC="low",T_CALC[[#This Row],[Low]],IF(I_SRC="Volume",T_CALC[[#This Row],[VOLUME]],T_CALC[[#This Row],[Close]])))),"")</f>
        <v>113.37</v>
      </c>
      <c r="S627" s="4" cm="1">
        <f t="array" aca="1" ref="S627" ca="1">IF(T_CALC[[#This Row],[DAY]]="","",IF(T_CALC[[#This Row],[DAY]]&gt;=I_MA_PER,
ROUND(SUMPRODUCT(OFFSET($Y$4,0,0,I_MA_PER),OFFSET(T_CALC[[#This Row],[Value]],-(I_MA_PER-1),0,I_MA_PER))/C_DEN,2),NA()))</f>
        <v>109.17</v>
      </c>
      <c r="T627" s="4" t="str">
        <f ca="1">IF(T_CALC[[#This Row],[DAY]]="","",IF(T_CALC[[#This Row],[DAY]]&gt;=I_MA_PER,IF(AND(T_CALC[[#This Row],[Value]]&gt;T_CALC[[#This Row],[WMA]],R626&lt;=S626),"Buy",IF(AND(T_CALC[[#This Row],[Value]]&lt;T_CALC[[#This Row],[WMA]],R626&gt;=S626),"Sell","")),NA()))</f>
        <v/>
      </c>
      <c r="U627" s="4">
        <f ca="1">IFERROR(IF(T_CALC[[#This Row],[Signal]]="Buy",T_CALC[[#This Row],[Value]],-10000),-10000)</f>
        <v>-10000</v>
      </c>
      <c r="V627" s="4">
        <f ca="1">IFERROR(IF(T_CALC[[#This Row],[Signal]]="Sell",T_CALC[[#This Row],[Value]],-10000),-10000)</f>
        <v>-10000</v>
      </c>
    </row>
    <row r="628" spans="3:22" x14ac:dyDescent="0.2">
      <c r="C628" vm="3181">
        <f ca="1"/>
        <v>43360</v>
      </c>
      <c r="D628" vm="3182">
        <f ca="1"/>
        <v>20736516</v>
      </c>
      <c r="E628" vm="3183">
        <f ca="1"/>
        <v>113.69</v>
      </c>
      <c r="F628" vm="3184">
        <f ca="1"/>
        <v>113.7</v>
      </c>
      <c r="G628" vm="3185">
        <f ca="1"/>
        <v>111.86</v>
      </c>
      <c r="H628" vm="3186">
        <f ca="1"/>
        <v>112.14</v>
      </c>
      <c r="K628" s="4">
        <f ca="1">IF(ROW(T_CALC[[#This Row],[DAY]])-ROW(T_CALC[[#Headers],[DAY]])&gt;C_N_TRADING_DAYS,"",ROW(T_CALC[[#This Row],[DAY]])-ROW(T_CALC[[#Headers],[DAY]]))</f>
        <v>625</v>
      </c>
      <c r="L628" s="2" cm="1" vm="3181">
        <f t="array" aca="1" ref="L628" ca="1">IFERROR(IF(T_CALC[[#This Row],[DAY]]="","",IF(AND(T_CALC[[#This Row],[DAY]]=C_N_TRADING_DAYS,$L$1&gt;C_MAX_HIST_DT),$L$1,INDEX(_xlfn.ANCHORARRAY($C$3),T_CALC[[#This Row],[DAY]]+1,1))),NA())</f>
        <v>43360</v>
      </c>
      <c r="M628" s="4" cm="1" vm="3183">
        <f t="array" aca="1" ref="M628" ca="1">IFERROR(IF(T_CALC[[#This Row],[DAY]]="","",IF(AND(T_CALC[[#This Row],[DAY]]=C_N_TRADING_DAYS,$L$1&gt;C_MAX_HIST_DT),$M$1,INDEX(_xlfn.ANCHORARRAY($C$3),T_CALC[[#This Row],[DAY]]+1,3))),NA())</f>
        <v>113.69</v>
      </c>
      <c r="N628" s="4" cm="1" vm="3184">
        <f t="array" aca="1" ref="N628" ca="1">IFERROR(IF(T_CALC[[#This Row],[DAY]]="","",IF(AND(T_CALC[[#This Row],[DAY]]=C_N_TRADING_DAYS,$L$1&gt;C_MAX_HIST_DT),$N$1,INDEX(_xlfn.ANCHORARRAY($C$3),T_CALC[[#This Row],[DAY]]+1,4))),NA())</f>
        <v>113.7</v>
      </c>
      <c r="O628" s="4" cm="1" vm="3185">
        <f t="array" aca="1" ref="O628" ca="1">IFERROR(IF(T_CALC[[#This Row],[DAY]]="","",IF(AND(T_CALC[[#This Row],[DAY]]=C_N_TRADING_DAYS,$L$1&gt;C_MAX_HIST_DT),$O$1,INDEX(_xlfn.ANCHORARRAY($C$3),T_CALC[[#This Row],[DAY]]+1,5))),NA())</f>
        <v>111.86</v>
      </c>
      <c r="P628" s="4" cm="1" vm="3186">
        <f t="array" aca="1" ref="P628" ca="1">IFERROR(IF(T_CALC[[#This Row],[DAY]]="","",IF(AND(T_CALC[[#This Row],[DAY]]=C_N_TRADING_DAYS,$L$1&gt;C_MAX_HIST_DT),$P$1,INDEX(_xlfn.ANCHORARRAY($C$3),T_CALC[[#This Row],[DAY]]+1,6))),NA())</f>
        <v>112.14</v>
      </c>
      <c r="Q628" s="4" cm="1" vm="3182">
        <f t="array" aca="1" ref="Q628" ca="1">IFERROR(IF(T_CALC[[#This Row],[DAY]]="","",IF(AND(T_CALC[[#This Row],[DAY]]=C_N_TRADING_DAYS,$L$1&gt;C_MAX_HIST_DT),$Q$1,INDEX(_xlfn.ANCHORARRAY($C$3),T_CALC[[#This Row],[DAY]]+1,2))),NA())</f>
        <v>20736516</v>
      </c>
      <c r="R628" s="4" vm="3186">
        <f ca="1">IFERROR(IF(I_SRC="Open",T_CALC[[#This Row],[Open]],IF(I_SRC="High",T_CALC[[#This Row],[High]],IF(I_SRC="low",T_CALC[[#This Row],[Low]],IF(I_SRC="Volume",T_CALC[[#This Row],[VOLUME]],T_CALC[[#This Row],[Close]])))),"")</f>
        <v>112.14</v>
      </c>
      <c r="S628" s="4" cm="1">
        <f t="array" aca="1" ref="S628" ca="1">IF(T_CALC[[#This Row],[DAY]]="","",IF(T_CALC[[#This Row],[DAY]]&gt;=I_MA_PER,
ROUND(SUMPRODUCT(OFFSET($Y$4,0,0,I_MA_PER),OFFSET(T_CALC[[#This Row],[Value]],-(I_MA_PER-1),0,I_MA_PER))/C_DEN,2),NA()))</f>
        <v>109.33</v>
      </c>
      <c r="T628" s="4" t="str">
        <f ca="1">IF(T_CALC[[#This Row],[DAY]]="","",IF(T_CALC[[#This Row],[DAY]]&gt;=I_MA_PER,IF(AND(T_CALC[[#This Row],[Value]]&gt;T_CALC[[#This Row],[WMA]],R627&lt;=S627),"Buy",IF(AND(T_CALC[[#This Row],[Value]]&lt;T_CALC[[#This Row],[WMA]],R627&gt;=S627),"Sell","")),NA()))</f>
        <v/>
      </c>
      <c r="U628" s="4">
        <f ca="1">IFERROR(IF(T_CALC[[#This Row],[Signal]]="Buy",T_CALC[[#This Row],[Value]],-10000),-10000)</f>
        <v>-10000</v>
      </c>
      <c r="V628" s="4">
        <f ca="1">IFERROR(IF(T_CALC[[#This Row],[Signal]]="Sell",T_CALC[[#This Row],[Value]],-10000),-10000)</f>
        <v>-10000</v>
      </c>
    </row>
    <row r="629" spans="3:22" x14ac:dyDescent="0.2">
      <c r="C629" vm="3187">
        <f ca="1"/>
        <v>43361</v>
      </c>
      <c r="D629" vm="3188">
        <f ca="1"/>
        <v>22170934</v>
      </c>
      <c r="E629" vm="3189">
        <f ca="1"/>
        <v>112.19</v>
      </c>
      <c r="F629" vm="3190">
        <f ca="1"/>
        <v>113.69499999999999</v>
      </c>
      <c r="G629" vm="3191">
        <f ca="1"/>
        <v>111.72</v>
      </c>
      <c r="H629" vm="3192">
        <f ca="1"/>
        <v>113.21</v>
      </c>
      <c r="K629" s="4">
        <f ca="1">IF(ROW(T_CALC[[#This Row],[DAY]])-ROW(T_CALC[[#Headers],[DAY]])&gt;C_N_TRADING_DAYS,"",ROW(T_CALC[[#This Row],[DAY]])-ROW(T_CALC[[#Headers],[DAY]]))</f>
        <v>626</v>
      </c>
      <c r="L629" s="2" cm="1" vm="3187">
        <f t="array" aca="1" ref="L629" ca="1">IFERROR(IF(T_CALC[[#This Row],[DAY]]="","",IF(AND(T_CALC[[#This Row],[DAY]]=C_N_TRADING_DAYS,$L$1&gt;C_MAX_HIST_DT),$L$1,INDEX(_xlfn.ANCHORARRAY($C$3),T_CALC[[#This Row],[DAY]]+1,1))),NA())</f>
        <v>43361</v>
      </c>
      <c r="M629" s="4" cm="1" vm="3189">
        <f t="array" aca="1" ref="M629" ca="1">IFERROR(IF(T_CALC[[#This Row],[DAY]]="","",IF(AND(T_CALC[[#This Row],[DAY]]=C_N_TRADING_DAYS,$L$1&gt;C_MAX_HIST_DT),$M$1,INDEX(_xlfn.ANCHORARRAY($C$3),T_CALC[[#This Row],[DAY]]+1,3))),NA())</f>
        <v>112.19</v>
      </c>
      <c r="N629" s="4" cm="1" vm="3190">
        <f t="array" aca="1" ref="N629" ca="1">IFERROR(IF(T_CALC[[#This Row],[DAY]]="","",IF(AND(T_CALC[[#This Row],[DAY]]=C_N_TRADING_DAYS,$L$1&gt;C_MAX_HIST_DT),$N$1,INDEX(_xlfn.ANCHORARRAY($C$3),T_CALC[[#This Row],[DAY]]+1,4))),NA())</f>
        <v>113.69499999999999</v>
      </c>
      <c r="O629" s="4" cm="1" vm="3191">
        <f t="array" aca="1" ref="O629" ca="1">IFERROR(IF(T_CALC[[#This Row],[DAY]]="","",IF(AND(T_CALC[[#This Row],[DAY]]=C_N_TRADING_DAYS,$L$1&gt;C_MAX_HIST_DT),$O$1,INDEX(_xlfn.ANCHORARRAY($C$3),T_CALC[[#This Row],[DAY]]+1,5))),NA())</f>
        <v>111.72</v>
      </c>
      <c r="P629" s="4" cm="1" vm="3192">
        <f t="array" aca="1" ref="P629" ca="1">IFERROR(IF(T_CALC[[#This Row],[DAY]]="","",IF(AND(T_CALC[[#This Row],[DAY]]=C_N_TRADING_DAYS,$L$1&gt;C_MAX_HIST_DT),$P$1,INDEX(_xlfn.ANCHORARRAY($C$3),T_CALC[[#This Row],[DAY]]+1,6))),NA())</f>
        <v>113.21</v>
      </c>
      <c r="Q629" s="4" cm="1" vm="3188">
        <f t="array" aca="1" ref="Q629" ca="1">IFERROR(IF(T_CALC[[#This Row],[DAY]]="","",IF(AND(T_CALC[[#This Row],[DAY]]=C_N_TRADING_DAYS,$L$1&gt;C_MAX_HIST_DT),$Q$1,INDEX(_xlfn.ANCHORARRAY($C$3),T_CALC[[#This Row],[DAY]]+1,2))),NA())</f>
        <v>22170934</v>
      </c>
      <c r="R629" s="4" vm="3192">
        <f ca="1">IFERROR(IF(I_SRC="Open",T_CALC[[#This Row],[Open]],IF(I_SRC="High",T_CALC[[#This Row],[High]],IF(I_SRC="low",T_CALC[[#This Row],[Low]],IF(I_SRC="Volume",T_CALC[[#This Row],[VOLUME]],T_CALC[[#This Row],[Close]])))),"")</f>
        <v>113.21</v>
      </c>
      <c r="S629" s="4" cm="1">
        <f t="array" aca="1" ref="S629" ca="1">IF(T_CALC[[#This Row],[DAY]]="","",IF(T_CALC[[#This Row],[DAY]]&gt;=I_MA_PER,
ROUND(SUMPRODUCT(OFFSET($Y$4,0,0,I_MA_PER),OFFSET(T_CALC[[#This Row],[Value]],-(I_MA_PER-1),0,I_MA_PER))/C_DEN,2),NA()))</f>
        <v>109.53</v>
      </c>
      <c r="T629" s="4" t="str">
        <f ca="1">IF(T_CALC[[#This Row],[DAY]]="","",IF(T_CALC[[#This Row],[DAY]]&gt;=I_MA_PER,IF(AND(T_CALC[[#This Row],[Value]]&gt;T_CALC[[#This Row],[WMA]],R628&lt;=S628),"Buy",IF(AND(T_CALC[[#This Row],[Value]]&lt;T_CALC[[#This Row],[WMA]],R628&gt;=S628),"Sell","")),NA()))</f>
        <v/>
      </c>
      <c r="U629" s="4">
        <f ca="1">IFERROR(IF(T_CALC[[#This Row],[Signal]]="Buy",T_CALC[[#This Row],[Value]],-10000),-10000)</f>
        <v>-10000</v>
      </c>
      <c r="V629" s="4">
        <f ca="1">IFERROR(IF(T_CALC[[#This Row],[Signal]]="Sell",T_CALC[[#This Row],[Value]],-10000),-10000)</f>
        <v>-10000</v>
      </c>
    </row>
    <row r="630" spans="3:22" x14ac:dyDescent="0.2">
      <c r="C630" vm="3193">
        <f ca="1"/>
        <v>43362</v>
      </c>
      <c r="D630" vm="3194">
        <f ca="1"/>
        <v>21728429</v>
      </c>
      <c r="E630" vm="3195">
        <f ca="1"/>
        <v>113.05</v>
      </c>
      <c r="F630" vm="3196">
        <f ca="1"/>
        <v>113.32</v>
      </c>
      <c r="G630" vm="3197">
        <f ca="1"/>
        <v>111.035</v>
      </c>
      <c r="H630" vm="3198">
        <f ca="1"/>
        <v>111.7</v>
      </c>
      <c r="K630" s="4">
        <f ca="1">IF(ROW(T_CALC[[#This Row],[DAY]])-ROW(T_CALC[[#Headers],[DAY]])&gt;C_N_TRADING_DAYS,"",ROW(T_CALC[[#This Row],[DAY]])-ROW(T_CALC[[#Headers],[DAY]]))</f>
        <v>627</v>
      </c>
      <c r="L630" s="2" cm="1" vm="3193">
        <f t="array" aca="1" ref="L630" ca="1">IFERROR(IF(T_CALC[[#This Row],[DAY]]="","",IF(AND(T_CALC[[#This Row],[DAY]]=C_N_TRADING_DAYS,$L$1&gt;C_MAX_HIST_DT),$L$1,INDEX(_xlfn.ANCHORARRAY($C$3),T_CALC[[#This Row],[DAY]]+1,1))),NA())</f>
        <v>43362</v>
      </c>
      <c r="M630" s="4" cm="1" vm="3195">
        <f t="array" aca="1" ref="M630" ca="1">IFERROR(IF(T_CALC[[#This Row],[DAY]]="","",IF(AND(T_CALC[[#This Row],[DAY]]=C_N_TRADING_DAYS,$L$1&gt;C_MAX_HIST_DT),$M$1,INDEX(_xlfn.ANCHORARRAY($C$3),T_CALC[[#This Row],[DAY]]+1,3))),NA())</f>
        <v>113.05</v>
      </c>
      <c r="N630" s="4" cm="1" vm="3196">
        <f t="array" aca="1" ref="N630" ca="1">IFERROR(IF(T_CALC[[#This Row],[DAY]]="","",IF(AND(T_CALC[[#This Row],[DAY]]=C_N_TRADING_DAYS,$L$1&gt;C_MAX_HIST_DT),$N$1,INDEX(_xlfn.ANCHORARRAY($C$3),T_CALC[[#This Row],[DAY]]+1,4))),NA())</f>
        <v>113.32</v>
      </c>
      <c r="O630" s="4" cm="1" vm="3197">
        <f t="array" aca="1" ref="O630" ca="1">IFERROR(IF(T_CALC[[#This Row],[DAY]]="","",IF(AND(T_CALC[[#This Row],[DAY]]=C_N_TRADING_DAYS,$L$1&gt;C_MAX_HIST_DT),$O$1,INDEX(_xlfn.ANCHORARRAY($C$3),T_CALC[[#This Row],[DAY]]+1,5))),NA())</f>
        <v>111.035</v>
      </c>
      <c r="P630" s="4" cm="1" vm="3198">
        <f t="array" aca="1" ref="P630" ca="1">IFERROR(IF(T_CALC[[#This Row],[DAY]]="","",IF(AND(T_CALC[[#This Row],[DAY]]=C_N_TRADING_DAYS,$L$1&gt;C_MAX_HIST_DT),$P$1,INDEX(_xlfn.ANCHORARRAY($C$3),T_CALC[[#This Row],[DAY]]+1,6))),NA())</f>
        <v>111.7</v>
      </c>
      <c r="Q630" s="4" cm="1" vm="3194">
        <f t="array" aca="1" ref="Q630" ca="1">IFERROR(IF(T_CALC[[#This Row],[DAY]]="","",IF(AND(T_CALC[[#This Row],[DAY]]=C_N_TRADING_DAYS,$L$1&gt;C_MAX_HIST_DT),$Q$1,INDEX(_xlfn.ANCHORARRAY($C$3),T_CALC[[#This Row],[DAY]]+1,2))),NA())</f>
        <v>21728429</v>
      </c>
      <c r="R630" s="4" vm="3198">
        <f ca="1">IFERROR(IF(I_SRC="Open",T_CALC[[#This Row],[Open]],IF(I_SRC="High",T_CALC[[#This Row],[High]],IF(I_SRC="low",T_CALC[[#This Row],[Low]],IF(I_SRC="Volume",T_CALC[[#This Row],[VOLUME]],T_CALC[[#This Row],[Close]])))),"")</f>
        <v>111.7</v>
      </c>
      <c r="S630" s="4" cm="1">
        <f t="array" aca="1" ref="S630" ca="1">IF(T_CALC[[#This Row],[DAY]]="","",IF(T_CALC[[#This Row],[DAY]]&gt;=I_MA_PER,
ROUND(SUMPRODUCT(OFFSET($Y$4,0,0,I_MA_PER),OFFSET(T_CALC[[#This Row],[Value]],-(I_MA_PER-1),0,I_MA_PER))/C_DEN,2),NA()))</f>
        <v>109.66</v>
      </c>
      <c r="T630" s="4" t="str">
        <f ca="1">IF(T_CALC[[#This Row],[DAY]]="","",IF(T_CALC[[#This Row],[DAY]]&gt;=I_MA_PER,IF(AND(T_CALC[[#This Row],[Value]]&gt;T_CALC[[#This Row],[WMA]],R629&lt;=S629),"Buy",IF(AND(T_CALC[[#This Row],[Value]]&lt;T_CALC[[#This Row],[WMA]],R629&gt;=S629),"Sell","")),NA()))</f>
        <v/>
      </c>
      <c r="U630" s="4">
        <f ca="1">IFERROR(IF(T_CALC[[#This Row],[Signal]]="Buy",T_CALC[[#This Row],[Value]],-10000),-10000)</f>
        <v>-10000</v>
      </c>
      <c r="V630" s="4">
        <f ca="1">IFERROR(IF(T_CALC[[#This Row],[Signal]]="Sell",T_CALC[[#This Row],[Value]],-10000),-10000)</f>
        <v>-10000</v>
      </c>
    </row>
    <row r="631" spans="3:22" x14ac:dyDescent="0.2">
      <c r="C631" vm="3199">
        <f ca="1"/>
        <v>43363</v>
      </c>
      <c r="D631" vm="3200">
        <f ca="1"/>
        <v>23714512</v>
      </c>
      <c r="E631" vm="3201">
        <f ca="1"/>
        <v>112.28</v>
      </c>
      <c r="F631" vm="3202">
        <f ca="1"/>
        <v>113.8</v>
      </c>
      <c r="G631" vm="3203">
        <f ca="1"/>
        <v>111.93</v>
      </c>
      <c r="H631" vm="3204">
        <f ca="1"/>
        <v>113.57</v>
      </c>
      <c r="K631" s="4">
        <f ca="1">IF(ROW(T_CALC[[#This Row],[DAY]])-ROW(T_CALC[[#Headers],[DAY]])&gt;C_N_TRADING_DAYS,"",ROW(T_CALC[[#This Row],[DAY]])-ROW(T_CALC[[#Headers],[DAY]]))</f>
        <v>628</v>
      </c>
      <c r="L631" s="2" cm="1" vm="3199">
        <f t="array" aca="1" ref="L631" ca="1">IFERROR(IF(T_CALC[[#This Row],[DAY]]="","",IF(AND(T_CALC[[#This Row],[DAY]]=C_N_TRADING_DAYS,$L$1&gt;C_MAX_HIST_DT),$L$1,INDEX(_xlfn.ANCHORARRAY($C$3),T_CALC[[#This Row],[DAY]]+1,1))),NA())</f>
        <v>43363</v>
      </c>
      <c r="M631" s="4" cm="1" vm="3201">
        <f t="array" aca="1" ref="M631" ca="1">IFERROR(IF(T_CALC[[#This Row],[DAY]]="","",IF(AND(T_CALC[[#This Row],[DAY]]=C_N_TRADING_DAYS,$L$1&gt;C_MAX_HIST_DT),$M$1,INDEX(_xlfn.ANCHORARRAY($C$3),T_CALC[[#This Row],[DAY]]+1,3))),NA())</f>
        <v>112.28</v>
      </c>
      <c r="N631" s="4" cm="1" vm="3202">
        <f t="array" aca="1" ref="N631" ca="1">IFERROR(IF(T_CALC[[#This Row],[DAY]]="","",IF(AND(T_CALC[[#This Row],[DAY]]=C_N_TRADING_DAYS,$L$1&gt;C_MAX_HIST_DT),$N$1,INDEX(_xlfn.ANCHORARRAY($C$3),T_CALC[[#This Row],[DAY]]+1,4))),NA())</f>
        <v>113.8</v>
      </c>
      <c r="O631" s="4" cm="1" vm="3203">
        <f t="array" aca="1" ref="O631" ca="1">IFERROR(IF(T_CALC[[#This Row],[DAY]]="","",IF(AND(T_CALC[[#This Row],[DAY]]=C_N_TRADING_DAYS,$L$1&gt;C_MAX_HIST_DT),$O$1,INDEX(_xlfn.ANCHORARRAY($C$3),T_CALC[[#This Row],[DAY]]+1,5))),NA())</f>
        <v>111.93</v>
      </c>
      <c r="P631" s="4" cm="1" vm="3204">
        <f t="array" aca="1" ref="P631" ca="1">IFERROR(IF(T_CALC[[#This Row],[DAY]]="","",IF(AND(T_CALC[[#This Row],[DAY]]=C_N_TRADING_DAYS,$L$1&gt;C_MAX_HIST_DT),$P$1,INDEX(_xlfn.ANCHORARRAY($C$3),T_CALC[[#This Row],[DAY]]+1,6))),NA())</f>
        <v>113.57</v>
      </c>
      <c r="Q631" s="4" cm="1" vm="3200">
        <f t="array" aca="1" ref="Q631" ca="1">IFERROR(IF(T_CALC[[#This Row],[DAY]]="","",IF(AND(T_CALC[[#This Row],[DAY]]=C_N_TRADING_DAYS,$L$1&gt;C_MAX_HIST_DT),$Q$1,INDEX(_xlfn.ANCHORARRAY($C$3),T_CALC[[#This Row],[DAY]]+1,2))),NA())</f>
        <v>23714512</v>
      </c>
      <c r="R631" s="4" vm="3204">
        <f ca="1">IFERROR(IF(I_SRC="Open",T_CALC[[#This Row],[Open]],IF(I_SRC="High",T_CALC[[#This Row],[High]],IF(I_SRC="low",T_CALC[[#This Row],[Low]],IF(I_SRC="Volume",T_CALC[[#This Row],[VOLUME]],T_CALC[[#This Row],[Close]])))),"")</f>
        <v>113.57</v>
      </c>
      <c r="S631" s="4" cm="1">
        <f t="array" aca="1" ref="S631" ca="1">IF(T_CALC[[#This Row],[DAY]]="","",IF(T_CALC[[#This Row],[DAY]]&gt;=I_MA_PER,
ROUND(SUMPRODUCT(OFFSET($Y$4,0,0,I_MA_PER),OFFSET(T_CALC[[#This Row],[Value]],-(I_MA_PER-1),0,I_MA_PER))/C_DEN,2),NA()))</f>
        <v>109.86</v>
      </c>
      <c r="T631" s="4" t="str">
        <f ca="1">IF(T_CALC[[#This Row],[DAY]]="","",IF(T_CALC[[#This Row],[DAY]]&gt;=I_MA_PER,IF(AND(T_CALC[[#This Row],[Value]]&gt;T_CALC[[#This Row],[WMA]],R630&lt;=S630),"Buy",IF(AND(T_CALC[[#This Row],[Value]]&lt;T_CALC[[#This Row],[WMA]],R630&gt;=S630),"Sell","")),NA()))</f>
        <v/>
      </c>
      <c r="U631" s="4">
        <f ca="1">IFERROR(IF(T_CALC[[#This Row],[Signal]]="Buy",T_CALC[[#This Row],[Value]],-10000),-10000)</f>
        <v>-10000</v>
      </c>
      <c r="V631" s="4">
        <f ca="1">IFERROR(IF(T_CALC[[#This Row],[Signal]]="Sell",T_CALC[[#This Row],[Value]],-10000),-10000)</f>
        <v>-10000</v>
      </c>
    </row>
    <row r="632" spans="3:22" x14ac:dyDescent="0.2">
      <c r="C632" vm="3205">
        <f ca="1"/>
        <v>43364</v>
      </c>
      <c r="D632" vm="3206">
        <f ca="1"/>
        <v>71229698</v>
      </c>
      <c r="E632" vm="3207">
        <f ca="1"/>
        <v>114</v>
      </c>
      <c r="F632" vm="3208">
        <f ca="1"/>
        <v>115.29</v>
      </c>
      <c r="G632" vm="3209">
        <f ca="1"/>
        <v>113.51</v>
      </c>
      <c r="H632" vm="3210">
        <f ca="1"/>
        <v>114.26</v>
      </c>
      <c r="K632" s="4">
        <f ca="1">IF(ROW(T_CALC[[#This Row],[DAY]])-ROW(T_CALC[[#Headers],[DAY]])&gt;C_N_TRADING_DAYS,"",ROW(T_CALC[[#This Row],[DAY]])-ROW(T_CALC[[#Headers],[DAY]]))</f>
        <v>629</v>
      </c>
      <c r="L632" s="2" cm="1" vm="3205">
        <f t="array" aca="1" ref="L632" ca="1">IFERROR(IF(T_CALC[[#This Row],[DAY]]="","",IF(AND(T_CALC[[#This Row],[DAY]]=C_N_TRADING_DAYS,$L$1&gt;C_MAX_HIST_DT),$L$1,INDEX(_xlfn.ANCHORARRAY($C$3),T_CALC[[#This Row],[DAY]]+1,1))),NA())</f>
        <v>43364</v>
      </c>
      <c r="M632" s="4" cm="1" vm="3207">
        <f t="array" aca="1" ref="M632" ca="1">IFERROR(IF(T_CALC[[#This Row],[DAY]]="","",IF(AND(T_CALC[[#This Row],[DAY]]=C_N_TRADING_DAYS,$L$1&gt;C_MAX_HIST_DT),$M$1,INDEX(_xlfn.ANCHORARRAY($C$3),T_CALC[[#This Row],[DAY]]+1,3))),NA())</f>
        <v>114</v>
      </c>
      <c r="N632" s="4" cm="1" vm="3208">
        <f t="array" aca="1" ref="N632" ca="1">IFERROR(IF(T_CALC[[#This Row],[DAY]]="","",IF(AND(T_CALC[[#This Row],[DAY]]=C_N_TRADING_DAYS,$L$1&gt;C_MAX_HIST_DT),$N$1,INDEX(_xlfn.ANCHORARRAY($C$3),T_CALC[[#This Row],[DAY]]+1,4))),NA())</f>
        <v>115.29</v>
      </c>
      <c r="O632" s="4" cm="1" vm="3209">
        <f t="array" aca="1" ref="O632" ca="1">IFERROR(IF(T_CALC[[#This Row],[DAY]]="","",IF(AND(T_CALC[[#This Row],[DAY]]=C_N_TRADING_DAYS,$L$1&gt;C_MAX_HIST_DT),$O$1,INDEX(_xlfn.ANCHORARRAY($C$3),T_CALC[[#This Row],[DAY]]+1,5))),NA())</f>
        <v>113.51</v>
      </c>
      <c r="P632" s="4" cm="1" vm="3210">
        <f t="array" aca="1" ref="P632" ca="1">IFERROR(IF(T_CALC[[#This Row],[DAY]]="","",IF(AND(T_CALC[[#This Row],[DAY]]=C_N_TRADING_DAYS,$L$1&gt;C_MAX_HIST_DT),$P$1,INDEX(_xlfn.ANCHORARRAY($C$3),T_CALC[[#This Row],[DAY]]+1,6))),NA())</f>
        <v>114.26</v>
      </c>
      <c r="Q632" s="4" cm="1" vm="3206">
        <f t="array" aca="1" ref="Q632" ca="1">IFERROR(IF(T_CALC[[#This Row],[DAY]]="","",IF(AND(T_CALC[[#This Row],[DAY]]=C_N_TRADING_DAYS,$L$1&gt;C_MAX_HIST_DT),$Q$1,INDEX(_xlfn.ANCHORARRAY($C$3),T_CALC[[#This Row],[DAY]]+1,2))),NA())</f>
        <v>71229698</v>
      </c>
      <c r="R632" s="4" vm="3210">
        <f ca="1">IFERROR(IF(I_SRC="Open",T_CALC[[#This Row],[Open]],IF(I_SRC="High",T_CALC[[#This Row],[High]],IF(I_SRC="low",T_CALC[[#This Row],[Low]],IF(I_SRC="Volume",T_CALC[[#This Row],[VOLUME]],T_CALC[[#This Row],[Close]])))),"")</f>
        <v>114.26</v>
      </c>
      <c r="S632" s="4" cm="1">
        <f t="array" aca="1" ref="S632" ca="1">IF(T_CALC[[#This Row],[DAY]]="","",IF(T_CALC[[#This Row],[DAY]]&gt;=I_MA_PER,
ROUND(SUMPRODUCT(OFFSET($Y$4,0,0,I_MA_PER),OFFSET(T_CALC[[#This Row],[Value]],-(I_MA_PER-1),0,I_MA_PER))/C_DEN,2),NA()))</f>
        <v>110.08</v>
      </c>
      <c r="T632" s="4" t="str">
        <f ca="1">IF(T_CALC[[#This Row],[DAY]]="","",IF(T_CALC[[#This Row],[DAY]]&gt;=I_MA_PER,IF(AND(T_CALC[[#This Row],[Value]]&gt;T_CALC[[#This Row],[WMA]],R631&lt;=S631),"Buy",IF(AND(T_CALC[[#This Row],[Value]]&lt;T_CALC[[#This Row],[WMA]],R631&gt;=S631),"Sell","")),NA()))</f>
        <v/>
      </c>
      <c r="U632" s="4">
        <f ca="1">IFERROR(IF(T_CALC[[#This Row],[Signal]]="Buy",T_CALC[[#This Row],[Value]],-10000),-10000)</f>
        <v>-10000</v>
      </c>
      <c r="V632" s="4">
        <f ca="1">IFERROR(IF(T_CALC[[#This Row],[Signal]]="Sell",T_CALC[[#This Row],[Value]],-10000),-10000)</f>
        <v>-10000</v>
      </c>
    </row>
    <row r="633" spans="3:22" x14ac:dyDescent="0.2">
      <c r="C633" vm="3211">
        <f ca="1"/>
        <v>43367</v>
      </c>
      <c r="D633" vm="3212">
        <f ca="1"/>
        <v>27334460</v>
      </c>
      <c r="E633" vm="3213">
        <f ca="1"/>
        <v>113.03</v>
      </c>
      <c r="F633" vm="3214">
        <f ca="1"/>
        <v>114.9</v>
      </c>
      <c r="G633" vm="3215">
        <f ca="1"/>
        <v>112.2175</v>
      </c>
      <c r="H633" vm="3216">
        <f ca="1"/>
        <v>114.67</v>
      </c>
      <c r="K633" s="4">
        <f ca="1">IF(ROW(T_CALC[[#This Row],[DAY]])-ROW(T_CALC[[#Headers],[DAY]])&gt;C_N_TRADING_DAYS,"",ROW(T_CALC[[#This Row],[DAY]])-ROW(T_CALC[[#Headers],[DAY]]))</f>
        <v>630</v>
      </c>
      <c r="L633" s="2" cm="1" vm="3211">
        <f t="array" aca="1" ref="L633" ca="1">IFERROR(IF(T_CALC[[#This Row],[DAY]]="","",IF(AND(T_CALC[[#This Row],[DAY]]=C_N_TRADING_DAYS,$L$1&gt;C_MAX_HIST_DT),$L$1,INDEX(_xlfn.ANCHORARRAY($C$3),T_CALC[[#This Row],[DAY]]+1,1))),NA())</f>
        <v>43367</v>
      </c>
      <c r="M633" s="4" cm="1" vm="3213">
        <f t="array" aca="1" ref="M633" ca="1">IFERROR(IF(T_CALC[[#This Row],[DAY]]="","",IF(AND(T_CALC[[#This Row],[DAY]]=C_N_TRADING_DAYS,$L$1&gt;C_MAX_HIST_DT),$M$1,INDEX(_xlfn.ANCHORARRAY($C$3),T_CALC[[#This Row],[DAY]]+1,3))),NA())</f>
        <v>113.03</v>
      </c>
      <c r="N633" s="4" cm="1" vm="3214">
        <f t="array" aca="1" ref="N633" ca="1">IFERROR(IF(T_CALC[[#This Row],[DAY]]="","",IF(AND(T_CALC[[#This Row],[DAY]]=C_N_TRADING_DAYS,$L$1&gt;C_MAX_HIST_DT),$N$1,INDEX(_xlfn.ANCHORARRAY($C$3),T_CALC[[#This Row],[DAY]]+1,4))),NA())</f>
        <v>114.9</v>
      </c>
      <c r="O633" s="4" cm="1" vm="3215">
        <f t="array" aca="1" ref="O633" ca="1">IFERROR(IF(T_CALC[[#This Row],[DAY]]="","",IF(AND(T_CALC[[#This Row],[DAY]]=C_N_TRADING_DAYS,$L$1&gt;C_MAX_HIST_DT),$O$1,INDEX(_xlfn.ANCHORARRAY($C$3),T_CALC[[#This Row],[DAY]]+1,5))),NA())</f>
        <v>112.2175</v>
      </c>
      <c r="P633" s="4" cm="1" vm="3216">
        <f t="array" aca="1" ref="P633" ca="1">IFERROR(IF(T_CALC[[#This Row],[DAY]]="","",IF(AND(T_CALC[[#This Row],[DAY]]=C_N_TRADING_DAYS,$L$1&gt;C_MAX_HIST_DT),$P$1,INDEX(_xlfn.ANCHORARRAY($C$3),T_CALC[[#This Row],[DAY]]+1,6))),NA())</f>
        <v>114.67</v>
      </c>
      <c r="Q633" s="4" cm="1" vm="3212">
        <f t="array" aca="1" ref="Q633" ca="1">IFERROR(IF(T_CALC[[#This Row],[DAY]]="","",IF(AND(T_CALC[[#This Row],[DAY]]=C_N_TRADING_DAYS,$L$1&gt;C_MAX_HIST_DT),$Q$1,INDEX(_xlfn.ANCHORARRAY($C$3),T_CALC[[#This Row],[DAY]]+1,2))),NA())</f>
        <v>27334460</v>
      </c>
      <c r="R633" s="4" vm="3216">
        <f ca="1">IFERROR(IF(I_SRC="Open",T_CALC[[#This Row],[Open]],IF(I_SRC="High",T_CALC[[#This Row],[High]],IF(I_SRC="low",T_CALC[[#This Row],[Low]],IF(I_SRC="Volume",T_CALC[[#This Row],[VOLUME]],T_CALC[[#This Row],[Close]])))),"")</f>
        <v>114.67</v>
      </c>
      <c r="S633" s="4" cm="1">
        <f t="array" aca="1" ref="S633" ca="1">IF(T_CALC[[#This Row],[DAY]]="","",IF(T_CALC[[#This Row],[DAY]]&gt;=I_MA_PER,
ROUND(SUMPRODUCT(OFFSET($Y$4,0,0,I_MA_PER),OFFSET(T_CALC[[#This Row],[Value]],-(I_MA_PER-1),0,I_MA_PER))/C_DEN,2),NA()))</f>
        <v>110.3</v>
      </c>
      <c r="T633" s="4" t="str">
        <f ca="1">IF(T_CALC[[#This Row],[DAY]]="","",IF(T_CALC[[#This Row],[DAY]]&gt;=I_MA_PER,IF(AND(T_CALC[[#This Row],[Value]]&gt;T_CALC[[#This Row],[WMA]],R632&lt;=S632),"Buy",IF(AND(T_CALC[[#This Row],[Value]]&lt;T_CALC[[#This Row],[WMA]],R632&gt;=S632),"Sell","")),NA()))</f>
        <v/>
      </c>
      <c r="U633" s="4">
        <f ca="1">IFERROR(IF(T_CALC[[#This Row],[Signal]]="Buy",T_CALC[[#This Row],[Value]],-10000),-10000)</f>
        <v>-10000</v>
      </c>
      <c r="V633" s="4">
        <f ca="1">IFERROR(IF(T_CALC[[#This Row],[Signal]]="Sell",T_CALC[[#This Row],[Value]],-10000),-10000)</f>
        <v>-10000</v>
      </c>
    </row>
    <row r="634" spans="3:22" x14ac:dyDescent="0.2">
      <c r="C634" vm="3217">
        <f ca="1"/>
        <v>43368</v>
      </c>
      <c r="D634" vm="3218">
        <f ca="1"/>
        <v>22668014</v>
      </c>
      <c r="E634" vm="3219">
        <f ca="1"/>
        <v>114.8</v>
      </c>
      <c r="F634" vm="3220">
        <f ca="1"/>
        <v>115.1</v>
      </c>
      <c r="G634" vm="3221">
        <f ca="1"/>
        <v>113.75</v>
      </c>
      <c r="H634" vm="3222">
        <f ca="1"/>
        <v>114.45</v>
      </c>
      <c r="K634" s="4">
        <f ca="1">IF(ROW(T_CALC[[#This Row],[DAY]])-ROW(T_CALC[[#Headers],[DAY]])&gt;C_N_TRADING_DAYS,"",ROW(T_CALC[[#This Row],[DAY]])-ROW(T_CALC[[#Headers],[DAY]]))</f>
        <v>631</v>
      </c>
      <c r="L634" s="2" cm="1" vm="3217">
        <f t="array" aca="1" ref="L634" ca="1">IFERROR(IF(T_CALC[[#This Row],[DAY]]="","",IF(AND(T_CALC[[#This Row],[DAY]]=C_N_TRADING_DAYS,$L$1&gt;C_MAX_HIST_DT),$L$1,INDEX(_xlfn.ANCHORARRAY($C$3),T_CALC[[#This Row],[DAY]]+1,1))),NA())</f>
        <v>43368</v>
      </c>
      <c r="M634" s="4" cm="1" vm="3219">
        <f t="array" aca="1" ref="M634" ca="1">IFERROR(IF(T_CALC[[#This Row],[DAY]]="","",IF(AND(T_CALC[[#This Row],[DAY]]=C_N_TRADING_DAYS,$L$1&gt;C_MAX_HIST_DT),$M$1,INDEX(_xlfn.ANCHORARRAY($C$3),T_CALC[[#This Row],[DAY]]+1,3))),NA())</f>
        <v>114.8</v>
      </c>
      <c r="N634" s="4" cm="1" vm="3220">
        <f t="array" aca="1" ref="N634" ca="1">IFERROR(IF(T_CALC[[#This Row],[DAY]]="","",IF(AND(T_CALC[[#This Row],[DAY]]=C_N_TRADING_DAYS,$L$1&gt;C_MAX_HIST_DT),$N$1,INDEX(_xlfn.ANCHORARRAY($C$3),T_CALC[[#This Row],[DAY]]+1,4))),NA())</f>
        <v>115.1</v>
      </c>
      <c r="O634" s="4" cm="1" vm="3221">
        <f t="array" aca="1" ref="O634" ca="1">IFERROR(IF(T_CALC[[#This Row],[DAY]]="","",IF(AND(T_CALC[[#This Row],[DAY]]=C_N_TRADING_DAYS,$L$1&gt;C_MAX_HIST_DT),$O$1,INDEX(_xlfn.ANCHORARRAY($C$3),T_CALC[[#This Row],[DAY]]+1,5))),NA())</f>
        <v>113.75</v>
      </c>
      <c r="P634" s="4" cm="1" vm="3222">
        <f t="array" aca="1" ref="P634" ca="1">IFERROR(IF(T_CALC[[#This Row],[DAY]]="","",IF(AND(T_CALC[[#This Row],[DAY]]=C_N_TRADING_DAYS,$L$1&gt;C_MAX_HIST_DT),$P$1,INDEX(_xlfn.ANCHORARRAY($C$3),T_CALC[[#This Row],[DAY]]+1,6))),NA())</f>
        <v>114.45</v>
      </c>
      <c r="Q634" s="4" cm="1" vm="3218">
        <f t="array" aca="1" ref="Q634" ca="1">IFERROR(IF(T_CALC[[#This Row],[DAY]]="","",IF(AND(T_CALC[[#This Row],[DAY]]=C_N_TRADING_DAYS,$L$1&gt;C_MAX_HIST_DT),$Q$1,INDEX(_xlfn.ANCHORARRAY($C$3),T_CALC[[#This Row],[DAY]]+1,2))),NA())</f>
        <v>22668014</v>
      </c>
      <c r="R634" s="4" vm="3222">
        <f ca="1">IFERROR(IF(I_SRC="Open",T_CALC[[#This Row],[Open]],IF(I_SRC="High",T_CALC[[#This Row],[High]],IF(I_SRC="low",T_CALC[[#This Row],[Low]],IF(I_SRC="Volume",T_CALC[[#This Row],[VOLUME]],T_CALC[[#This Row],[Close]])))),"")</f>
        <v>114.45</v>
      </c>
      <c r="S634" s="4" cm="1">
        <f t="array" aca="1" ref="S634" ca="1">IF(T_CALC[[#This Row],[DAY]]="","",IF(T_CALC[[#This Row],[DAY]]&gt;=I_MA_PER,
ROUND(SUMPRODUCT(OFFSET($Y$4,0,0,I_MA_PER),OFFSET(T_CALC[[#This Row],[Value]],-(I_MA_PER-1),0,I_MA_PER))/C_DEN,2),NA()))</f>
        <v>110.51</v>
      </c>
      <c r="T634" s="4" t="str">
        <f ca="1">IF(T_CALC[[#This Row],[DAY]]="","",IF(T_CALC[[#This Row],[DAY]]&gt;=I_MA_PER,IF(AND(T_CALC[[#This Row],[Value]]&gt;T_CALC[[#This Row],[WMA]],R633&lt;=S633),"Buy",IF(AND(T_CALC[[#This Row],[Value]]&lt;T_CALC[[#This Row],[WMA]],R633&gt;=S633),"Sell","")),NA()))</f>
        <v/>
      </c>
      <c r="U634" s="4">
        <f ca="1">IFERROR(IF(T_CALC[[#This Row],[Signal]]="Buy",T_CALC[[#This Row],[Value]],-10000),-10000)</f>
        <v>-10000</v>
      </c>
      <c r="V634" s="4">
        <f ca="1">IFERROR(IF(T_CALC[[#This Row],[Signal]]="Sell",T_CALC[[#This Row],[Value]],-10000),-10000)</f>
        <v>-10000</v>
      </c>
    </row>
    <row r="635" spans="3:22" x14ac:dyDescent="0.2">
      <c r="C635" vm="3223">
        <f ca="1"/>
        <v>43369</v>
      </c>
      <c r="D635" vm="3224">
        <f ca="1"/>
        <v>19352025</v>
      </c>
      <c r="E635" vm="3225">
        <f ca="1"/>
        <v>114.47</v>
      </c>
      <c r="F635" vm="3226">
        <f ca="1"/>
        <v>115.05500000000001</v>
      </c>
      <c r="G635" vm="3227">
        <f ca="1"/>
        <v>113.74</v>
      </c>
      <c r="H635" vm="3228">
        <f ca="1"/>
        <v>113.98</v>
      </c>
      <c r="K635" s="4">
        <f ca="1">IF(ROW(T_CALC[[#This Row],[DAY]])-ROW(T_CALC[[#Headers],[DAY]])&gt;C_N_TRADING_DAYS,"",ROW(T_CALC[[#This Row],[DAY]])-ROW(T_CALC[[#Headers],[DAY]]))</f>
        <v>632</v>
      </c>
      <c r="L635" s="2" cm="1" vm="3223">
        <f t="array" aca="1" ref="L635" ca="1">IFERROR(IF(T_CALC[[#This Row],[DAY]]="","",IF(AND(T_CALC[[#This Row],[DAY]]=C_N_TRADING_DAYS,$L$1&gt;C_MAX_HIST_DT),$L$1,INDEX(_xlfn.ANCHORARRAY($C$3),T_CALC[[#This Row],[DAY]]+1,1))),NA())</f>
        <v>43369</v>
      </c>
      <c r="M635" s="4" cm="1" vm="3225">
        <f t="array" aca="1" ref="M635" ca="1">IFERROR(IF(T_CALC[[#This Row],[DAY]]="","",IF(AND(T_CALC[[#This Row],[DAY]]=C_N_TRADING_DAYS,$L$1&gt;C_MAX_HIST_DT),$M$1,INDEX(_xlfn.ANCHORARRAY($C$3),T_CALC[[#This Row],[DAY]]+1,3))),NA())</f>
        <v>114.47</v>
      </c>
      <c r="N635" s="4" cm="1" vm="3226">
        <f t="array" aca="1" ref="N635" ca="1">IFERROR(IF(T_CALC[[#This Row],[DAY]]="","",IF(AND(T_CALC[[#This Row],[DAY]]=C_N_TRADING_DAYS,$L$1&gt;C_MAX_HIST_DT),$N$1,INDEX(_xlfn.ANCHORARRAY($C$3),T_CALC[[#This Row],[DAY]]+1,4))),NA())</f>
        <v>115.05500000000001</v>
      </c>
      <c r="O635" s="4" cm="1" vm="3227">
        <f t="array" aca="1" ref="O635" ca="1">IFERROR(IF(T_CALC[[#This Row],[DAY]]="","",IF(AND(T_CALC[[#This Row],[DAY]]=C_N_TRADING_DAYS,$L$1&gt;C_MAX_HIST_DT),$O$1,INDEX(_xlfn.ANCHORARRAY($C$3),T_CALC[[#This Row],[DAY]]+1,5))),NA())</f>
        <v>113.74</v>
      </c>
      <c r="P635" s="4" cm="1" vm="3228">
        <f t="array" aca="1" ref="P635" ca="1">IFERROR(IF(T_CALC[[#This Row],[DAY]]="","",IF(AND(T_CALC[[#This Row],[DAY]]=C_N_TRADING_DAYS,$L$1&gt;C_MAX_HIST_DT),$P$1,INDEX(_xlfn.ANCHORARRAY($C$3),T_CALC[[#This Row],[DAY]]+1,6))),NA())</f>
        <v>113.98</v>
      </c>
      <c r="Q635" s="4" cm="1" vm="3224">
        <f t="array" aca="1" ref="Q635" ca="1">IFERROR(IF(T_CALC[[#This Row],[DAY]]="","",IF(AND(T_CALC[[#This Row],[DAY]]=C_N_TRADING_DAYS,$L$1&gt;C_MAX_HIST_DT),$Q$1,INDEX(_xlfn.ANCHORARRAY($C$3),T_CALC[[#This Row],[DAY]]+1,2))),NA())</f>
        <v>19352025</v>
      </c>
      <c r="R635" s="4" vm="3228">
        <f ca="1">IFERROR(IF(I_SRC="Open",T_CALC[[#This Row],[Open]],IF(I_SRC="High",T_CALC[[#This Row],[High]],IF(I_SRC="low",T_CALC[[#This Row],[Low]],IF(I_SRC="Volume",T_CALC[[#This Row],[VOLUME]],T_CALC[[#This Row],[Close]])))),"")</f>
        <v>113.98</v>
      </c>
      <c r="S635" s="4" cm="1">
        <f t="array" aca="1" ref="S635" ca="1">IF(T_CALC[[#This Row],[DAY]]="","",IF(T_CALC[[#This Row],[DAY]]&gt;=I_MA_PER,
ROUND(SUMPRODUCT(OFFSET($Y$4,0,0,I_MA_PER),OFFSET(T_CALC[[#This Row],[Value]],-(I_MA_PER-1),0,I_MA_PER))/C_DEN,2),NA()))</f>
        <v>110.69</v>
      </c>
      <c r="T635" s="4" t="str">
        <f ca="1">IF(T_CALC[[#This Row],[DAY]]="","",IF(T_CALC[[#This Row],[DAY]]&gt;=I_MA_PER,IF(AND(T_CALC[[#This Row],[Value]]&gt;T_CALC[[#This Row],[WMA]],R634&lt;=S634),"Buy",IF(AND(T_CALC[[#This Row],[Value]]&lt;T_CALC[[#This Row],[WMA]],R634&gt;=S634),"Sell","")),NA()))</f>
        <v/>
      </c>
      <c r="U635" s="4">
        <f ca="1">IFERROR(IF(T_CALC[[#This Row],[Signal]]="Buy",T_CALC[[#This Row],[Value]],-10000),-10000)</f>
        <v>-10000</v>
      </c>
      <c r="V635" s="4">
        <f ca="1">IFERROR(IF(T_CALC[[#This Row],[Signal]]="Sell",T_CALC[[#This Row],[Value]],-10000),-10000)</f>
        <v>-10000</v>
      </c>
    </row>
    <row r="636" spans="3:22" x14ac:dyDescent="0.2">
      <c r="C636" vm="3229">
        <f ca="1"/>
        <v>43370</v>
      </c>
      <c r="D636" vm="3230">
        <f ca="1"/>
        <v>19091299</v>
      </c>
      <c r="E636" vm="3231">
        <f ca="1"/>
        <v>114.78</v>
      </c>
      <c r="F636" vm="3232">
        <f ca="1"/>
        <v>114.91</v>
      </c>
      <c r="G636" vm="3233">
        <f ca="1"/>
        <v>114.2</v>
      </c>
      <c r="H636" vm="3234">
        <f ca="1"/>
        <v>114.41</v>
      </c>
      <c r="K636" s="4">
        <f ca="1">IF(ROW(T_CALC[[#This Row],[DAY]])-ROW(T_CALC[[#Headers],[DAY]])&gt;C_N_TRADING_DAYS,"",ROW(T_CALC[[#This Row],[DAY]])-ROW(T_CALC[[#Headers],[DAY]]))</f>
        <v>633</v>
      </c>
      <c r="L636" s="2" cm="1" vm="3229">
        <f t="array" aca="1" ref="L636" ca="1">IFERROR(IF(T_CALC[[#This Row],[DAY]]="","",IF(AND(T_CALC[[#This Row],[DAY]]=C_N_TRADING_DAYS,$L$1&gt;C_MAX_HIST_DT),$L$1,INDEX(_xlfn.ANCHORARRAY($C$3),T_CALC[[#This Row],[DAY]]+1,1))),NA())</f>
        <v>43370</v>
      </c>
      <c r="M636" s="4" cm="1" vm="3231">
        <f t="array" aca="1" ref="M636" ca="1">IFERROR(IF(T_CALC[[#This Row],[DAY]]="","",IF(AND(T_CALC[[#This Row],[DAY]]=C_N_TRADING_DAYS,$L$1&gt;C_MAX_HIST_DT),$M$1,INDEX(_xlfn.ANCHORARRAY($C$3),T_CALC[[#This Row],[DAY]]+1,3))),NA())</f>
        <v>114.78</v>
      </c>
      <c r="N636" s="4" cm="1" vm="3232">
        <f t="array" aca="1" ref="N636" ca="1">IFERROR(IF(T_CALC[[#This Row],[DAY]]="","",IF(AND(T_CALC[[#This Row],[DAY]]=C_N_TRADING_DAYS,$L$1&gt;C_MAX_HIST_DT),$N$1,INDEX(_xlfn.ANCHORARRAY($C$3),T_CALC[[#This Row],[DAY]]+1,4))),NA())</f>
        <v>114.91</v>
      </c>
      <c r="O636" s="4" cm="1" vm="3233">
        <f t="array" aca="1" ref="O636" ca="1">IFERROR(IF(T_CALC[[#This Row],[DAY]]="","",IF(AND(T_CALC[[#This Row],[DAY]]=C_N_TRADING_DAYS,$L$1&gt;C_MAX_HIST_DT),$O$1,INDEX(_xlfn.ANCHORARRAY($C$3),T_CALC[[#This Row],[DAY]]+1,5))),NA())</f>
        <v>114.2</v>
      </c>
      <c r="P636" s="4" cm="1" vm="3234">
        <f t="array" aca="1" ref="P636" ca="1">IFERROR(IF(T_CALC[[#This Row],[DAY]]="","",IF(AND(T_CALC[[#This Row],[DAY]]=C_N_TRADING_DAYS,$L$1&gt;C_MAX_HIST_DT),$P$1,INDEX(_xlfn.ANCHORARRAY($C$3),T_CALC[[#This Row],[DAY]]+1,6))),NA())</f>
        <v>114.41</v>
      </c>
      <c r="Q636" s="4" cm="1" vm="3230">
        <f t="array" aca="1" ref="Q636" ca="1">IFERROR(IF(T_CALC[[#This Row],[DAY]]="","",IF(AND(T_CALC[[#This Row],[DAY]]=C_N_TRADING_DAYS,$L$1&gt;C_MAX_HIST_DT),$Q$1,INDEX(_xlfn.ANCHORARRAY($C$3),T_CALC[[#This Row],[DAY]]+1,2))),NA())</f>
        <v>19091299</v>
      </c>
      <c r="R636" s="4" vm="3234">
        <f ca="1">IFERROR(IF(I_SRC="Open",T_CALC[[#This Row],[Open]],IF(I_SRC="High",T_CALC[[#This Row],[High]],IF(I_SRC="low",T_CALC[[#This Row],[Low]],IF(I_SRC="Volume",T_CALC[[#This Row],[VOLUME]],T_CALC[[#This Row],[Close]])))),"")</f>
        <v>114.41</v>
      </c>
      <c r="S636" s="4" cm="1">
        <f t="array" aca="1" ref="S636" ca="1">IF(T_CALC[[#This Row],[DAY]]="","",IF(T_CALC[[#This Row],[DAY]]&gt;=I_MA_PER,
ROUND(SUMPRODUCT(OFFSET($Y$4,0,0,I_MA_PER),OFFSET(T_CALC[[#This Row],[Value]],-(I_MA_PER-1),0,I_MA_PER))/C_DEN,2),NA()))</f>
        <v>110.89</v>
      </c>
      <c r="T636" s="4" t="str">
        <f ca="1">IF(T_CALC[[#This Row],[DAY]]="","",IF(T_CALC[[#This Row],[DAY]]&gt;=I_MA_PER,IF(AND(T_CALC[[#This Row],[Value]]&gt;T_CALC[[#This Row],[WMA]],R635&lt;=S635),"Buy",IF(AND(T_CALC[[#This Row],[Value]]&lt;T_CALC[[#This Row],[WMA]],R635&gt;=S635),"Sell","")),NA()))</f>
        <v/>
      </c>
      <c r="U636" s="4">
        <f ca="1">IFERROR(IF(T_CALC[[#This Row],[Signal]]="Buy",T_CALC[[#This Row],[Value]],-10000),-10000)</f>
        <v>-10000</v>
      </c>
      <c r="V636" s="4">
        <f ca="1">IFERROR(IF(T_CALC[[#This Row],[Signal]]="Sell",T_CALC[[#This Row],[Value]],-10000),-10000)</f>
        <v>-10000</v>
      </c>
    </row>
    <row r="637" spans="3:22" x14ac:dyDescent="0.2">
      <c r="C637" vm="3235">
        <f ca="1"/>
        <v>43371</v>
      </c>
      <c r="D637" vm="3236">
        <f ca="1"/>
        <v>21647811</v>
      </c>
      <c r="E637" vm="3237">
        <f ca="1"/>
        <v>114.19</v>
      </c>
      <c r="F637" vm="3238">
        <f ca="1"/>
        <v>114.57</v>
      </c>
      <c r="G637" vm="3239">
        <f ca="1"/>
        <v>113.68</v>
      </c>
      <c r="H637" vm="3240">
        <f ca="1"/>
        <v>114.37</v>
      </c>
      <c r="K637" s="4">
        <f ca="1">IF(ROW(T_CALC[[#This Row],[DAY]])-ROW(T_CALC[[#Headers],[DAY]])&gt;C_N_TRADING_DAYS,"",ROW(T_CALC[[#This Row],[DAY]])-ROW(T_CALC[[#Headers],[DAY]]))</f>
        <v>634</v>
      </c>
      <c r="L637" s="2" cm="1" vm="3235">
        <f t="array" aca="1" ref="L637" ca="1">IFERROR(IF(T_CALC[[#This Row],[DAY]]="","",IF(AND(T_CALC[[#This Row],[DAY]]=C_N_TRADING_DAYS,$L$1&gt;C_MAX_HIST_DT),$L$1,INDEX(_xlfn.ANCHORARRAY($C$3),T_CALC[[#This Row],[DAY]]+1,1))),NA())</f>
        <v>43371</v>
      </c>
      <c r="M637" s="4" cm="1" vm="3237">
        <f t="array" aca="1" ref="M637" ca="1">IFERROR(IF(T_CALC[[#This Row],[DAY]]="","",IF(AND(T_CALC[[#This Row],[DAY]]=C_N_TRADING_DAYS,$L$1&gt;C_MAX_HIST_DT),$M$1,INDEX(_xlfn.ANCHORARRAY($C$3),T_CALC[[#This Row],[DAY]]+1,3))),NA())</f>
        <v>114.19</v>
      </c>
      <c r="N637" s="4" cm="1" vm="3238">
        <f t="array" aca="1" ref="N637" ca="1">IFERROR(IF(T_CALC[[#This Row],[DAY]]="","",IF(AND(T_CALC[[#This Row],[DAY]]=C_N_TRADING_DAYS,$L$1&gt;C_MAX_HIST_DT),$N$1,INDEX(_xlfn.ANCHORARRAY($C$3),T_CALC[[#This Row],[DAY]]+1,4))),NA())</f>
        <v>114.57</v>
      </c>
      <c r="O637" s="4" cm="1" vm="3239">
        <f t="array" aca="1" ref="O637" ca="1">IFERROR(IF(T_CALC[[#This Row],[DAY]]="","",IF(AND(T_CALC[[#This Row],[DAY]]=C_N_TRADING_DAYS,$L$1&gt;C_MAX_HIST_DT),$O$1,INDEX(_xlfn.ANCHORARRAY($C$3),T_CALC[[#This Row],[DAY]]+1,5))),NA())</f>
        <v>113.68</v>
      </c>
      <c r="P637" s="4" cm="1" vm="3240">
        <f t="array" aca="1" ref="P637" ca="1">IFERROR(IF(T_CALC[[#This Row],[DAY]]="","",IF(AND(T_CALC[[#This Row],[DAY]]=C_N_TRADING_DAYS,$L$1&gt;C_MAX_HIST_DT),$P$1,INDEX(_xlfn.ANCHORARRAY($C$3),T_CALC[[#This Row],[DAY]]+1,6))),NA())</f>
        <v>114.37</v>
      </c>
      <c r="Q637" s="4" cm="1" vm="3236">
        <f t="array" aca="1" ref="Q637" ca="1">IFERROR(IF(T_CALC[[#This Row],[DAY]]="","",IF(AND(T_CALC[[#This Row],[DAY]]=C_N_TRADING_DAYS,$L$1&gt;C_MAX_HIST_DT),$Q$1,INDEX(_xlfn.ANCHORARRAY($C$3),T_CALC[[#This Row],[DAY]]+1,2))),NA())</f>
        <v>21647811</v>
      </c>
      <c r="R637" s="4" vm="3240">
        <f ca="1">IFERROR(IF(I_SRC="Open",T_CALC[[#This Row],[Open]],IF(I_SRC="High",T_CALC[[#This Row],[High]],IF(I_SRC="low",T_CALC[[#This Row],[Low]],IF(I_SRC="Volume",T_CALC[[#This Row],[VOLUME]],T_CALC[[#This Row],[Close]])))),"")</f>
        <v>114.37</v>
      </c>
      <c r="S637" s="4" cm="1">
        <f t="array" aca="1" ref="S637" ca="1">IF(T_CALC[[#This Row],[DAY]]="","",IF(T_CALC[[#This Row],[DAY]]&gt;=I_MA_PER,
ROUND(SUMPRODUCT(OFFSET($Y$4,0,0,I_MA_PER),OFFSET(T_CALC[[#This Row],[Value]],-(I_MA_PER-1),0,I_MA_PER))/C_DEN,2),NA()))</f>
        <v>111.07</v>
      </c>
      <c r="T637" s="4" t="str">
        <f ca="1">IF(T_CALC[[#This Row],[DAY]]="","",IF(T_CALC[[#This Row],[DAY]]&gt;=I_MA_PER,IF(AND(T_CALC[[#This Row],[Value]]&gt;T_CALC[[#This Row],[WMA]],R636&lt;=S636),"Buy",IF(AND(T_CALC[[#This Row],[Value]]&lt;T_CALC[[#This Row],[WMA]],R636&gt;=S636),"Sell","")),NA()))</f>
        <v/>
      </c>
      <c r="U637" s="4">
        <f ca="1">IFERROR(IF(T_CALC[[#This Row],[Signal]]="Buy",T_CALC[[#This Row],[Value]],-10000),-10000)</f>
        <v>-10000</v>
      </c>
      <c r="V637" s="4">
        <f ca="1">IFERROR(IF(T_CALC[[#This Row],[Signal]]="Sell",T_CALC[[#This Row],[Value]],-10000),-10000)</f>
        <v>-10000</v>
      </c>
    </row>
    <row r="638" spans="3:22" x14ac:dyDescent="0.2">
      <c r="C638" vm="3241">
        <f ca="1"/>
        <v>43374</v>
      </c>
      <c r="D638" vm="3242">
        <f ca="1"/>
        <v>18883079</v>
      </c>
      <c r="E638" vm="3243">
        <f ca="1"/>
        <v>114.75</v>
      </c>
      <c r="F638" vm="3244">
        <f ca="1"/>
        <v>115.68</v>
      </c>
      <c r="G638" vm="3245">
        <f ca="1"/>
        <v>114.73</v>
      </c>
      <c r="H638" vm="3246">
        <f ca="1"/>
        <v>115.61</v>
      </c>
      <c r="K638" s="4">
        <f ca="1">IF(ROW(T_CALC[[#This Row],[DAY]])-ROW(T_CALC[[#Headers],[DAY]])&gt;C_N_TRADING_DAYS,"",ROW(T_CALC[[#This Row],[DAY]])-ROW(T_CALC[[#Headers],[DAY]]))</f>
        <v>635</v>
      </c>
      <c r="L638" s="2" cm="1" vm="3241">
        <f t="array" aca="1" ref="L638" ca="1">IFERROR(IF(T_CALC[[#This Row],[DAY]]="","",IF(AND(T_CALC[[#This Row],[DAY]]=C_N_TRADING_DAYS,$L$1&gt;C_MAX_HIST_DT),$L$1,INDEX(_xlfn.ANCHORARRAY($C$3),T_CALC[[#This Row],[DAY]]+1,1))),NA())</f>
        <v>43374</v>
      </c>
      <c r="M638" s="4" cm="1" vm="3243">
        <f t="array" aca="1" ref="M638" ca="1">IFERROR(IF(T_CALC[[#This Row],[DAY]]="","",IF(AND(T_CALC[[#This Row],[DAY]]=C_N_TRADING_DAYS,$L$1&gt;C_MAX_HIST_DT),$M$1,INDEX(_xlfn.ANCHORARRAY($C$3),T_CALC[[#This Row],[DAY]]+1,3))),NA())</f>
        <v>114.75</v>
      </c>
      <c r="N638" s="4" cm="1" vm="3244">
        <f t="array" aca="1" ref="N638" ca="1">IFERROR(IF(T_CALC[[#This Row],[DAY]]="","",IF(AND(T_CALC[[#This Row],[DAY]]=C_N_TRADING_DAYS,$L$1&gt;C_MAX_HIST_DT),$N$1,INDEX(_xlfn.ANCHORARRAY($C$3),T_CALC[[#This Row],[DAY]]+1,4))),NA())</f>
        <v>115.68</v>
      </c>
      <c r="O638" s="4" cm="1" vm="3245">
        <f t="array" aca="1" ref="O638" ca="1">IFERROR(IF(T_CALC[[#This Row],[DAY]]="","",IF(AND(T_CALC[[#This Row],[DAY]]=C_N_TRADING_DAYS,$L$1&gt;C_MAX_HIST_DT),$O$1,INDEX(_xlfn.ANCHORARRAY($C$3),T_CALC[[#This Row],[DAY]]+1,5))),NA())</f>
        <v>114.73</v>
      </c>
      <c r="P638" s="4" cm="1" vm="3246">
        <f t="array" aca="1" ref="P638" ca="1">IFERROR(IF(T_CALC[[#This Row],[DAY]]="","",IF(AND(T_CALC[[#This Row],[DAY]]=C_N_TRADING_DAYS,$L$1&gt;C_MAX_HIST_DT),$P$1,INDEX(_xlfn.ANCHORARRAY($C$3),T_CALC[[#This Row],[DAY]]+1,6))),NA())</f>
        <v>115.61</v>
      </c>
      <c r="Q638" s="4" cm="1" vm="3242">
        <f t="array" aca="1" ref="Q638" ca="1">IFERROR(IF(T_CALC[[#This Row],[DAY]]="","",IF(AND(T_CALC[[#This Row],[DAY]]=C_N_TRADING_DAYS,$L$1&gt;C_MAX_HIST_DT),$Q$1,INDEX(_xlfn.ANCHORARRAY($C$3),T_CALC[[#This Row],[DAY]]+1,2))),NA())</f>
        <v>18883079</v>
      </c>
      <c r="R638" s="4" vm="3246">
        <f ca="1">IFERROR(IF(I_SRC="Open",T_CALC[[#This Row],[Open]],IF(I_SRC="High",T_CALC[[#This Row],[High]],IF(I_SRC="low",T_CALC[[#This Row],[Low]],IF(I_SRC="Volume",T_CALC[[#This Row],[VOLUME]],T_CALC[[#This Row],[Close]])))),"")</f>
        <v>115.61</v>
      </c>
      <c r="S638" s="4" cm="1">
        <f t="array" aca="1" ref="S638" ca="1">IF(T_CALC[[#This Row],[DAY]]="","",IF(T_CALC[[#This Row],[DAY]]&gt;=I_MA_PER,
ROUND(SUMPRODUCT(OFFSET($Y$4,0,0,I_MA_PER),OFFSET(T_CALC[[#This Row],[Value]],-(I_MA_PER-1),0,I_MA_PER))/C_DEN,2),NA()))</f>
        <v>111.3</v>
      </c>
      <c r="T638" s="4" t="str">
        <f ca="1">IF(T_CALC[[#This Row],[DAY]]="","",IF(T_CALC[[#This Row],[DAY]]&gt;=I_MA_PER,IF(AND(T_CALC[[#This Row],[Value]]&gt;T_CALC[[#This Row],[WMA]],R637&lt;=S637),"Buy",IF(AND(T_CALC[[#This Row],[Value]]&lt;T_CALC[[#This Row],[WMA]],R637&gt;=S637),"Sell","")),NA()))</f>
        <v/>
      </c>
      <c r="U638" s="4">
        <f ca="1">IFERROR(IF(T_CALC[[#This Row],[Signal]]="Buy",T_CALC[[#This Row],[Value]],-10000),-10000)</f>
        <v>-10000</v>
      </c>
      <c r="V638" s="4">
        <f ca="1">IFERROR(IF(T_CALC[[#This Row],[Signal]]="Sell",T_CALC[[#This Row],[Value]],-10000),-10000)</f>
        <v>-10000</v>
      </c>
    </row>
    <row r="639" spans="3:22" x14ac:dyDescent="0.2">
      <c r="C639" vm="3247">
        <f ca="1"/>
        <v>43375</v>
      </c>
      <c r="D639" vm="3248">
        <f ca="1"/>
        <v>20787239</v>
      </c>
      <c r="E639" vm="3249">
        <f ca="1"/>
        <v>115.3</v>
      </c>
      <c r="F639" vm="3250">
        <f ca="1"/>
        <v>115.84</v>
      </c>
      <c r="G639" vm="3251">
        <f ca="1"/>
        <v>114.44</v>
      </c>
      <c r="H639" vm="3252">
        <f ca="1"/>
        <v>115.15</v>
      </c>
      <c r="K639" s="4">
        <f ca="1">IF(ROW(T_CALC[[#This Row],[DAY]])-ROW(T_CALC[[#Headers],[DAY]])&gt;C_N_TRADING_DAYS,"",ROW(T_CALC[[#This Row],[DAY]])-ROW(T_CALC[[#Headers],[DAY]]))</f>
        <v>636</v>
      </c>
      <c r="L639" s="2" cm="1" vm="3247">
        <f t="array" aca="1" ref="L639" ca="1">IFERROR(IF(T_CALC[[#This Row],[DAY]]="","",IF(AND(T_CALC[[#This Row],[DAY]]=C_N_TRADING_DAYS,$L$1&gt;C_MAX_HIST_DT),$L$1,INDEX(_xlfn.ANCHORARRAY($C$3),T_CALC[[#This Row],[DAY]]+1,1))),NA())</f>
        <v>43375</v>
      </c>
      <c r="M639" s="4" cm="1" vm="3249">
        <f t="array" aca="1" ref="M639" ca="1">IFERROR(IF(T_CALC[[#This Row],[DAY]]="","",IF(AND(T_CALC[[#This Row],[DAY]]=C_N_TRADING_DAYS,$L$1&gt;C_MAX_HIST_DT),$M$1,INDEX(_xlfn.ANCHORARRAY($C$3),T_CALC[[#This Row],[DAY]]+1,3))),NA())</f>
        <v>115.3</v>
      </c>
      <c r="N639" s="4" cm="1" vm="3250">
        <f t="array" aca="1" ref="N639" ca="1">IFERROR(IF(T_CALC[[#This Row],[DAY]]="","",IF(AND(T_CALC[[#This Row],[DAY]]=C_N_TRADING_DAYS,$L$1&gt;C_MAX_HIST_DT),$N$1,INDEX(_xlfn.ANCHORARRAY($C$3),T_CALC[[#This Row],[DAY]]+1,4))),NA())</f>
        <v>115.84</v>
      </c>
      <c r="O639" s="4" cm="1" vm="3251">
        <f t="array" aca="1" ref="O639" ca="1">IFERROR(IF(T_CALC[[#This Row],[DAY]]="","",IF(AND(T_CALC[[#This Row],[DAY]]=C_N_TRADING_DAYS,$L$1&gt;C_MAX_HIST_DT),$O$1,INDEX(_xlfn.ANCHORARRAY($C$3),T_CALC[[#This Row],[DAY]]+1,5))),NA())</f>
        <v>114.44</v>
      </c>
      <c r="P639" s="4" cm="1" vm="3252">
        <f t="array" aca="1" ref="P639" ca="1">IFERROR(IF(T_CALC[[#This Row],[DAY]]="","",IF(AND(T_CALC[[#This Row],[DAY]]=C_N_TRADING_DAYS,$L$1&gt;C_MAX_HIST_DT),$P$1,INDEX(_xlfn.ANCHORARRAY($C$3),T_CALC[[#This Row],[DAY]]+1,6))),NA())</f>
        <v>115.15</v>
      </c>
      <c r="Q639" s="4" cm="1" vm="3248">
        <f t="array" aca="1" ref="Q639" ca="1">IFERROR(IF(T_CALC[[#This Row],[DAY]]="","",IF(AND(T_CALC[[#This Row],[DAY]]=C_N_TRADING_DAYS,$L$1&gt;C_MAX_HIST_DT),$Q$1,INDEX(_xlfn.ANCHORARRAY($C$3),T_CALC[[#This Row],[DAY]]+1,2))),NA())</f>
        <v>20787239</v>
      </c>
      <c r="R639" s="4" vm="3252">
        <f ca="1">IFERROR(IF(I_SRC="Open",T_CALC[[#This Row],[Open]],IF(I_SRC="High",T_CALC[[#This Row],[High]],IF(I_SRC="low",T_CALC[[#This Row],[Low]],IF(I_SRC="Volume",T_CALC[[#This Row],[VOLUME]],T_CALC[[#This Row],[Close]])))),"")</f>
        <v>115.15</v>
      </c>
      <c r="S639" s="4" cm="1">
        <f t="array" aca="1" ref="S639" ca="1">IF(T_CALC[[#This Row],[DAY]]="","",IF(T_CALC[[#This Row],[DAY]]&gt;=I_MA_PER,
ROUND(SUMPRODUCT(OFFSET($Y$4,0,0,I_MA_PER),OFFSET(T_CALC[[#This Row],[Value]],-(I_MA_PER-1),0,I_MA_PER))/C_DEN,2),NA()))</f>
        <v>111.5</v>
      </c>
      <c r="T639" s="4" t="str">
        <f ca="1">IF(T_CALC[[#This Row],[DAY]]="","",IF(T_CALC[[#This Row],[DAY]]&gt;=I_MA_PER,IF(AND(T_CALC[[#This Row],[Value]]&gt;T_CALC[[#This Row],[WMA]],R638&lt;=S638),"Buy",IF(AND(T_CALC[[#This Row],[Value]]&lt;T_CALC[[#This Row],[WMA]],R638&gt;=S638),"Sell","")),NA()))</f>
        <v/>
      </c>
      <c r="U639" s="4">
        <f ca="1">IFERROR(IF(T_CALC[[#This Row],[Signal]]="Buy",T_CALC[[#This Row],[Value]],-10000),-10000)</f>
        <v>-10000</v>
      </c>
      <c r="V639" s="4">
        <f ca="1">IFERROR(IF(T_CALC[[#This Row],[Signal]]="Sell",T_CALC[[#This Row],[Value]],-10000),-10000)</f>
        <v>-10000</v>
      </c>
    </row>
    <row r="640" spans="3:22" x14ac:dyDescent="0.2">
      <c r="C640" vm="3253">
        <f ca="1"/>
        <v>43376</v>
      </c>
      <c r="D640" vm="3254">
        <f ca="1"/>
        <v>16648018</v>
      </c>
      <c r="E640" vm="3255">
        <f ca="1"/>
        <v>115.42</v>
      </c>
      <c r="F640" vm="3256">
        <f ca="1"/>
        <v>116.18</v>
      </c>
      <c r="G640" vm="3257">
        <f ca="1"/>
        <v>114.93</v>
      </c>
      <c r="H640" vm="3258">
        <f ca="1"/>
        <v>115.17</v>
      </c>
      <c r="K640" s="4">
        <f ca="1">IF(ROW(T_CALC[[#This Row],[DAY]])-ROW(T_CALC[[#Headers],[DAY]])&gt;C_N_TRADING_DAYS,"",ROW(T_CALC[[#This Row],[DAY]])-ROW(T_CALC[[#Headers],[DAY]]))</f>
        <v>637</v>
      </c>
      <c r="L640" s="2" cm="1" vm="3253">
        <f t="array" aca="1" ref="L640" ca="1">IFERROR(IF(T_CALC[[#This Row],[DAY]]="","",IF(AND(T_CALC[[#This Row],[DAY]]=C_N_TRADING_DAYS,$L$1&gt;C_MAX_HIST_DT),$L$1,INDEX(_xlfn.ANCHORARRAY($C$3),T_CALC[[#This Row],[DAY]]+1,1))),NA())</f>
        <v>43376</v>
      </c>
      <c r="M640" s="4" cm="1" vm="3255">
        <f t="array" aca="1" ref="M640" ca="1">IFERROR(IF(T_CALC[[#This Row],[DAY]]="","",IF(AND(T_CALC[[#This Row],[DAY]]=C_N_TRADING_DAYS,$L$1&gt;C_MAX_HIST_DT),$M$1,INDEX(_xlfn.ANCHORARRAY($C$3),T_CALC[[#This Row],[DAY]]+1,3))),NA())</f>
        <v>115.42</v>
      </c>
      <c r="N640" s="4" cm="1" vm="3256">
        <f t="array" aca="1" ref="N640" ca="1">IFERROR(IF(T_CALC[[#This Row],[DAY]]="","",IF(AND(T_CALC[[#This Row],[DAY]]=C_N_TRADING_DAYS,$L$1&gt;C_MAX_HIST_DT),$N$1,INDEX(_xlfn.ANCHORARRAY($C$3),T_CALC[[#This Row],[DAY]]+1,4))),NA())</f>
        <v>116.18</v>
      </c>
      <c r="O640" s="4" cm="1" vm="3257">
        <f t="array" aca="1" ref="O640" ca="1">IFERROR(IF(T_CALC[[#This Row],[DAY]]="","",IF(AND(T_CALC[[#This Row],[DAY]]=C_N_TRADING_DAYS,$L$1&gt;C_MAX_HIST_DT),$O$1,INDEX(_xlfn.ANCHORARRAY($C$3),T_CALC[[#This Row],[DAY]]+1,5))),NA())</f>
        <v>114.93</v>
      </c>
      <c r="P640" s="4" cm="1" vm="3258">
        <f t="array" aca="1" ref="P640" ca="1">IFERROR(IF(T_CALC[[#This Row],[DAY]]="","",IF(AND(T_CALC[[#This Row],[DAY]]=C_N_TRADING_DAYS,$L$1&gt;C_MAX_HIST_DT),$P$1,INDEX(_xlfn.ANCHORARRAY($C$3),T_CALC[[#This Row],[DAY]]+1,6))),NA())</f>
        <v>115.17</v>
      </c>
      <c r="Q640" s="4" cm="1" vm="3254">
        <f t="array" aca="1" ref="Q640" ca="1">IFERROR(IF(T_CALC[[#This Row],[DAY]]="","",IF(AND(T_CALC[[#This Row],[DAY]]=C_N_TRADING_DAYS,$L$1&gt;C_MAX_HIST_DT),$Q$1,INDEX(_xlfn.ANCHORARRAY($C$3),T_CALC[[#This Row],[DAY]]+1,2))),NA())</f>
        <v>16648018</v>
      </c>
      <c r="R640" s="4" vm="3258">
        <f ca="1">IFERROR(IF(I_SRC="Open",T_CALC[[#This Row],[Open]],IF(I_SRC="High",T_CALC[[#This Row],[High]],IF(I_SRC="low",T_CALC[[#This Row],[Low]],IF(I_SRC="Volume",T_CALC[[#This Row],[VOLUME]],T_CALC[[#This Row],[Close]])))),"")</f>
        <v>115.17</v>
      </c>
      <c r="S640" s="4" cm="1">
        <f t="array" aca="1" ref="S640" ca="1">IF(T_CALC[[#This Row],[DAY]]="","",IF(T_CALC[[#This Row],[DAY]]&gt;=I_MA_PER,
ROUND(SUMPRODUCT(OFFSET($Y$4,0,0,I_MA_PER),OFFSET(T_CALC[[#This Row],[Value]],-(I_MA_PER-1),0,I_MA_PER))/C_DEN,2),NA()))</f>
        <v>111.69</v>
      </c>
      <c r="T640" s="4" t="str">
        <f ca="1">IF(T_CALC[[#This Row],[DAY]]="","",IF(T_CALC[[#This Row],[DAY]]&gt;=I_MA_PER,IF(AND(T_CALC[[#This Row],[Value]]&gt;T_CALC[[#This Row],[WMA]],R639&lt;=S639),"Buy",IF(AND(T_CALC[[#This Row],[Value]]&lt;T_CALC[[#This Row],[WMA]],R639&gt;=S639),"Sell","")),NA()))</f>
        <v/>
      </c>
      <c r="U640" s="4">
        <f ca="1">IFERROR(IF(T_CALC[[#This Row],[Signal]]="Buy",T_CALC[[#This Row],[Value]],-10000),-10000)</f>
        <v>-10000</v>
      </c>
      <c r="V640" s="4">
        <f ca="1">IFERROR(IF(T_CALC[[#This Row],[Signal]]="Sell",T_CALC[[#This Row],[Value]],-10000),-10000)</f>
        <v>-10000</v>
      </c>
    </row>
    <row r="641" spans="3:22" x14ac:dyDescent="0.2">
      <c r="C641" vm="3259">
        <f ca="1"/>
        <v>43377</v>
      </c>
      <c r="D641" vm="3260">
        <f ca="1"/>
        <v>34821717</v>
      </c>
      <c r="E641" vm="3261">
        <f ca="1"/>
        <v>114.61</v>
      </c>
      <c r="F641" vm="3262">
        <f ca="1"/>
        <v>114.75879999999999</v>
      </c>
      <c r="G641" vm="3263">
        <f ca="1"/>
        <v>111.63</v>
      </c>
      <c r="H641" vm="3264">
        <f ca="1"/>
        <v>112.79</v>
      </c>
      <c r="K641" s="4">
        <f ca="1">IF(ROW(T_CALC[[#This Row],[DAY]])-ROW(T_CALC[[#Headers],[DAY]])&gt;C_N_TRADING_DAYS,"",ROW(T_CALC[[#This Row],[DAY]])-ROW(T_CALC[[#Headers],[DAY]]))</f>
        <v>638</v>
      </c>
      <c r="L641" s="2" cm="1" vm="3259">
        <f t="array" aca="1" ref="L641" ca="1">IFERROR(IF(T_CALC[[#This Row],[DAY]]="","",IF(AND(T_CALC[[#This Row],[DAY]]=C_N_TRADING_DAYS,$L$1&gt;C_MAX_HIST_DT),$L$1,INDEX(_xlfn.ANCHORARRAY($C$3),T_CALC[[#This Row],[DAY]]+1,1))),NA())</f>
        <v>43377</v>
      </c>
      <c r="M641" s="4" cm="1" vm="3261">
        <f t="array" aca="1" ref="M641" ca="1">IFERROR(IF(T_CALC[[#This Row],[DAY]]="","",IF(AND(T_CALC[[#This Row],[DAY]]=C_N_TRADING_DAYS,$L$1&gt;C_MAX_HIST_DT),$M$1,INDEX(_xlfn.ANCHORARRAY($C$3),T_CALC[[#This Row],[DAY]]+1,3))),NA())</f>
        <v>114.61</v>
      </c>
      <c r="N641" s="4" cm="1" vm="3262">
        <f t="array" aca="1" ref="N641" ca="1">IFERROR(IF(T_CALC[[#This Row],[DAY]]="","",IF(AND(T_CALC[[#This Row],[DAY]]=C_N_TRADING_DAYS,$L$1&gt;C_MAX_HIST_DT),$N$1,INDEX(_xlfn.ANCHORARRAY($C$3),T_CALC[[#This Row],[DAY]]+1,4))),NA())</f>
        <v>114.75879999999999</v>
      </c>
      <c r="O641" s="4" cm="1" vm="3263">
        <f t="array" aca="1" ref="O641" ca="1">IFERROR(IF(T_CALC[[#This Row],[DAY]]="","",IF(AND(T_CALC[[#This Row],[DAY]]=C_N_TRADING_DAYS,$L$1&gt;C_MAX_HIST_DT),$O$1,INDEX(_xlfn.ANCHORARRAY($C$3),T_CALC[[#This Row],[DAY]]+1,5))),NA())</f>
        <v>111.63</v>
      </c>
      <c r="P641" s="4" cm="1" vm="3264">
        <f t="array" aca="1" ref="P641" ca="1">IFERROR(IF(T_CALC[[#This Row],[DAY]]="","",IF(AND(T_CALC[[#This Row],[DAY]]=C_N_TRADING_DAYS,$L$1&gt;C_MAX_HIST_DT),$P$1,INDEX(_xlfn.ANCHORARRAY($C$3),T_CALC[[#This Row],[DAY]]+1,6))),NA())</f>
        <v>112.79</v>
      </c>
      <c r="Q641" s="4" cm="1" vm="3260">
        <f t="array" aca="1" ref="Q641" ca="1">IFERROR(IF(T_CALC[[#This Row],[DAY]]="","",IF(AND(T_CALC[[#This Row],[DAY]]=C_N_TRADING_DAYS,$L$1&gt;C_MAX_HIST_DT),$Q$1,INDEX(_xlfn.ANCHORARRAY($C$3),T_CALC[[#This Row],[DAY]]+1,2))),NA())</f>
        <v>34821717</v>
      </c>
      <c r="R641" s="4" vm="3264">
        <f ca="1">IFERROR(IF(I_SRC="Open",T_CALC[[#This Row],[Open]],IF(I_SRC="High",T_CALC[[#This Row],[High]],IF(I_SRC="low",T_CALC[[#This Row],[Low]],IF(I_SRC="Volume",T_CALC[[#This Row],[VOLUME]],T_CALC[[#This Row],[Close]])))),"")</f>
        <v>112.79</v>
      </c>
      <c r="S641" s="4" cm="1">
        <f t="array" aca="1" ref="S641" ca="1">IF(T_CALC[[#This Row],[DAY]]="","",IF(T_CALC[[#This Row],[DAY]]&gt;=I_MA_PER,
ROUND(SUMPRODUCT(OFFSET($Y$4,0,0,I_MA_PER),OFFSET(T_CALC[[#This Row],[Value]],-(I_MA_PER-1),0,I_MA_PER))/C_DEN,2),NA()))</f>
        <v>111.79</v>
      </c>
      <c r="T641" s="4" t="str">
        <f ca="1">IF(T_CALC[[#This Row],[DAY]]="","",IF(T_CALC[[#This Row],[DAY]]&gt;=I_MA_PER,IF(AND(T_CALC[[#This Row],[Value]]&gt;T_CALC[[#This Row],[WMA]],R640&lt;=S640),"Buy",IF(AND(T_CALC[[#This Row],[Value]]&lt;T_CALC[[#This Row],[WMA]],R640&gt;=S640),"Sell","")),NA()))</f>
        <v/>
      </c>
      <c r="U641" s="4">
        <f ca="1">IFERROR(IF(T_CALC[[#This Row],[Signal]]="Buy",T_CALC[[#This Row],[Value]],-10000),-10000)</f>
        <v>-10000</v>
      </c>
      <c r="V641" s="4">
        <f ca="1">IFERROR(IF(T_CALC[[#This Row],[Signal]]="Sell",T_CALC[[#This Row],[Value]],-10000),-10000)</f>
        <v>-10000</v>
      </c>
    </row>
    <row r="642" spans="3:22" x14ac:dyDescent="0.2">
      <c r="C642" vm="3265">
        <f ca="1"/>
        <v>43378</v>
      </c>
      <c r="D642" vm="3266">
        <f ca="1"/>
        <v>29068859</v>
      </c>
      <c r="E642" vm="3267">
        <f ca="1"/>
        <v>112.63</v>
      </c>
      <c r="F642" vm="3268">
        <f ca="1"/>
        <v>113.17</v>
      </c>
      <c r="G642" vm="3269">
        <f ca="1"/>
        <v>110.64</v>
      </c>
      <c r="H642" vm="3270">
        <f ca="1"/>
        <v>112.13</v>
      </c>
      <c r="K642" s="4">
        <f ca="1">IF(ROW(T_CALC[[#This Row],[DAY]])-ROW(T_CALC[[#Headers],[DAY]])&gt;C_N_TRADING_DAYS,"",ROW(T_CALC[[#This Row],[DAY]])-ROW(T_CALC[[#Headers],[DAY]]))</f>
        <v>639</v>
      </c>
      <c r="L642" s="2" cm="1" vm="3265">
        <f t="array" aca="1" ref="L642" ca="1">IFERROR(IF(T_CALC[[#This Row],[DAY]]="","",IF(AND(T_CALC[[#This Row],[DAY]]=C_N_TRADING_DAYS,$L$1&gt;C_MAX_HIST_DT),$L$1,INDEX(_xlfn.ANCHORARRAY($C$3),T_CALC[[#This Row],[DAY]]+1,1))),NA())</f>
        <v>43378</v>
      </c>
      <c r="M642" s="4" cm="1" vm="3267">
        <f t="array" aca="1" ref="M642" ca="1">IFERROR(IF(T_CALC[[#This Row],[DAY]]="","",IF(AND(T_CALC[[#This Row],[DAY]]=C_N_TRADING_DAYS,$L$1&gt;C_MAX_HIST_DT),$M$1,INDEX(_xlfn.ANCHORARRAY($C$3),T_CALC[[#This Row],[DAY]]+1,3))),NA())</f>
        <v>112.63</v>
      </c>
      <c r="N642" s="4" cm="1" vm="3268">
        <f t="array" aca="1" ref="N642" ca="1">IFERROR(IF(T_CALC[[#This Row],[DAY]]="","",IF(AND(T_CALC[[#This Row],[DAY]]=C_N_TRADING_DAYS,$L$1&gt;C_MAX_HIST_DT),$N$1,INDEX(_xlfn.ANCHORARRAY($C$3),T_CALC[[#This Row],[DAY]]+1,4))),NA())</f>
        <v>113.17</v>
      </c>
      <c r="O642" s="4" cm="1" vm="3269">
        <f t="array" aca="1" ref="O642" ca="1">IFERROR(IF(T_CALC[[#This Row],[DAY]]="","",IF(AND(T_CALC[[#This Row],[DAY]]=C_N_TRADING_DAYS,$L$1&gt;C_MAX_HIST_DT),$O$1,INDEX(_xlfn.ANCHORARRAY($C$3),T_CALC[[#This Row],[DAY]]+1,5))),NA())</f>
        <v>110.64</v>
      </c>
      <c r="P642" s="4" cm="1" vm="3270">
        <f t="array" aca="1" ref="P642" ca="1">IFERROR(IF(T_CALC[[#This Row],[DAY]]="","",IF(AND(T_CALC[[#This Row],[DAY]]=C_N_TRADING_DAYS,$L$1&gt;C_MAX_HIST_DT),$P$1,INDEX(_xlfn.ANCHORARRAY($C$3),T_CALC[[#This Row],[DAY]]+1,6))),NA())</f>
        <v>112.13</v>
      </c>
      <c r="Q642" s="4" cm="1" vm="3266">
        <f t="array" aca="1" ref="Q642" ca="1">IFERROR(IF(T_CALC[[#This Row],[DAY]]="","",IF(AND(T_CALC[[#This Row],[DAY]]=C_N_TRADING_DAYS,$L$1&gt;C_MAX_HIST_DT),$Q$1,INDEX(_xlfn.ANCHORARRAY($C$3),T_CALC[[#This Row],[DAY]]+1,2))),NA())</f>
        <v>29068859</v>
      </c>
      <c r="R642" s="4" vm="3270">
        <f ca="1">IFERROR(IF(I_SRC="Open",T_CALC[[#This Row],[Open]],IF(I_SRC="High",T_CALC[[#This Row],[High]],IF(I_SRC="low",T_CALC[[#This Row],[Low]],IF(I_SRC="Volume",T_CALC[[#This Row],[VOLUME]],T_CALC[[#This Row],[Close]])))),"")</f>
        <v>112.13</v>
      </c>
      <c r="S642" s="4" cm="1">
        <f t="array" aca="1" ref="S642" ca="1">IF(T_CALC[[#This Row],[DAY]]="","",IF(T_CALC[[#This Row],[DAY]]&gt;=I_MA_PER,
ROUND(SUMPRODUCT(OFFSET($Y$4,0,0,I_MA_PER),OFFSET(T_CALC[[#This Row],[Value]],-(I_MA_PER-1),0,I_MA_PER))/C_DEN,2),NA()))</f>
        <v>111.85</v>
      </c>
      <c r="T642" s="4" t="str">
        <f ca="1">IF(T_CALC[[#This Row],[DAY]]="","",IF(T_CALC[[#This Row],[DAY]]&gt;=I_MA_PER,IF(AND(T_CALC[[#This Row],[Value]]&gt;T_CALC[[#This Row],[WMA]],R641&lt;=S641),"Buy",IF(AND(T_CALC[[#This Row],[Value]]&lt;T_CALC[[#This Row],[WMA]],R641&gt;=S641),"Sell","")),NA()))</f>
        <v/>
      </c>
      <c r="U642" s="4">
        <f ca="1">IFERROR(IF(T_CALC[[#This Row],[Signal]]="Buy",T_CALC[[#This Row],[Value]],-10000),-10000)</f>
        <v>-10000</v>
      </c>
      <c r="V642" s="4">
        <f ca="1">IFERROR(IF(T_CALC[[#This Row],[Signal]]="Sell",T_CALC[[#This Row],[Value]],-10000),-10000)</f>
        <v>-10000</v>
      </c>
    </row>
    <row r="643" spans="3:22" x14ac:dyDescent="0.2">
      <c r="C643" vm="3271">
        <f ca="1"/>
        <v>43381</v>
      </c>
      <c r="D643" vm="3272">
        <f ca="1"/>
        <v>29640588</v>
      </c>
      <c r="E643" vm="3273">
        <f ca="1"/>
        <v>111.66</v>
      </c>
      <c r="F643" vm="3119">
        <f ca="1"/>
        <v>112.03</v>
      </c>
      <c r="G643" vm="3274">
        <f ca="1"/>
        <v>109.34</v>
      </c>
      <c r="H643" vm="3136">
        <f ca="1"/>
        <v>110.85</v>
      </c>
      <c r="K643" s="4">
        <f ca="1">IF(ROW(T_CALC[[#This Row],[DAY]])-ROW(T_CALC[[#Headers],[DAY]])&gt;C_N_TRADING_DAYS,"",ROW(T_CALC[[#This Row],[DAY]])-ROW(T_CALC[[#Headers],[DAY]]))</f>
        <v>640</v>
      </c>
      <c r="L643" s="2" cm="1" vm="3271">
        <f t="array" aca="1" ref="L643" ca="1">IFERROR(IF(T_CALC[[#This Row],[DAY]]="","",IF(AND(T_CALC[[#This Row],[DAY]]=C_N_TRADING_DAYS,$L$1&gt;C_MAX_HIST_DT),$L$1,INDEX(_xlfn.ANCHORARRAY($C$3),T_CALC[[#This Row],[DAY]]+1,1))),NA())</f>
        <v>43381</v>
      </c>
      <c r="M643" s="4" cm="1" vm="3273">
        <f t="array" aca="1" ref="M643" ca="1">IFERROR(IF(T_CALC[[#This Row],[DAY]]="","",IF(AND(T_CALC[[#This Row],[DAY]]=C_N_TRADING_DAYS,$L$1&gt;C_MAX_HIST_DT),$M$1,INDEX(_xlfn.ANCHORARRAY($C$3),T_CALC[[#This Row],[DAY]]+1,3))),NA())</f>
        <v>111.66</v>
      </c>
      <c r="N643" s="4" cm="1" vm="3119">
        <f t="array" aca="1" ref="N643" ca="1">IFERROR(IF(T_CALC[[#This Row],[DAY]]="","",IF(AND(T_CALC[[#This Row],[DAY]]=C_N_TRADING_DAYS,$L$1&gt;C_MAX_HIST_DT),$N$1,INDEX(_xlfn.ANCHORARRAY($C$3),T_CALC[[#This Row],[DAY]]+1,4))),NA())</f>
        <v>112.03</v>
      </c>
      <c r="O643" s="4" cm="1" vm="3274">
        <f t="array" aca="1" ref="O643" ca="1">IFERROR(IF(T_CALC[[#This Row],[DAY]]="","",IF(AND(T_CALC[[#This Row],[DAY]]=C_N_TRADING_DAYS,$L$1&gt;C_MAX_HIST_DT),$O$1,INDEX(_xlfn.ANCHORARRAY($C$3),T_CALC[[#This Row],[DAY]]+1,5))),NA())</f>
        <v>109.34</v>
      </c>
      <c r="P643" s="4" cm="1" vm="3136">
        <f t="array" aca="1" ref="P643" ca="1">IFERROR(IF(T_CALC[[#This Row],[DAY]]="","",IF(AND(T_CALC[[#This Row],[DAY]]=C_N_TRADING_DAYS,$L$1&gt;C_MAX_HIST_DT),$P$1,INDEX(_xlfn.ANCHORARRAY($C$3),T_CALC[[#This Row],[DAY]]+1,6))),NA())</f>
        <v>110.85</v>
      </c>
      <c r="Q643" s="4" cm="1" vm="3272">
        <f t="array" aca="1" ref="Q643" ca="1">IFERROR(IF(T_CALC[[#This Row],[DAY]]="","",IF(AND(T_CALC[[#This Row],[DAY]]=C_N_TRADING_DAYS,$L$1&gt;C_MAX_HIST_DT),$Q$1,INDEX(_xlfn.ANCHORARRAY($C$3),T_CALC[[#This Row],[DAY]]+1,2))),NA())</f>
        <v>29640588</v>
      </c>
      <c r="R643" s="4" vm="3136">
        <f ca="1">IFERROR(IF(I_SRC="Open",T_CALC[[#This Row],[Open]],IF(I_SRC="High",T_CALC[[#This Row],[High]],IF(I_SRC="low",T_CALC[[#This Row],[Low]],IF(I_SRC="Volume",T_CALC[[#This Row],[VOLUME]],T_CALC[[#This Row],[Close]])))),"")</f>
        <v>110.85</v>
      </c>
      <c r="S643" s="4" cm="1">
        <f t="array" aca="1" ref="S643" ca="1">IF(T_CALC[[#This Row],[DAY]]="","",IF(T_CALC[[#This Row],[DAY]]&gt;=I_MA_PER,
ROUND(SUMPRODUCT(OFFSET($Y$4,0,0,I_MA_PER),OFFSET(T_CALC[[#This Row],[Value]],-(I_MA_PER-1),0,I_MA_PER))/C_DEN,2),NA()))</f>
        <v>111.87</v>
      </c>
      <c r="T643" s="4" t="str">
        <f ca="1">IF(T_CALC[[#This Row],[DAY]]="","",IF(T_CALC[[#This Row],[DAY]]&gt;=I_MA_PER,IF(AND(T_CALC[[#This Row],[Value]]&gt;T_CALC[[#This Row],[WMA]],R642&lt;=S642),"Buy",IF(AND(T_CALC[[#This Row],[Value]]&lt;T_CALC[[#This Row],[WMA]],R642&gt;=S642),"Sell","")),NA()))</f>
        <v>Sell</v>
      </c>
      <c r="U643" s="4">
        <f ca="1">IFERROR(IF(T_CALC[[#This Row],[Signal]]="Buy",T_CALC[[#This Row],[Value]],-10000),-10000)</f>
        <v>-10000</v>
      </c>
      <c r="V643" s="4" vm="3136">
        <f ca="1">IFERROR(IF(T_CALC[[#This Row],[Signal]]="Sell",T_CALC[[#This Row],[Value]],-10000),-10000)</f>
        <v>110.85</v>
      </c>
    </row>
    <row r="644" spans="3:22" x14ac:dyDescent="0.2">
      <c r="C644" vm="3275">
        <f ca="1"/>
        <v>43382</v>
      </c>
      <c r="D644" vm="3276">
        <f ca="1"/>
        <v>26198594</v>
      </c>
      <c r="E644" vm="3277">
        <f ca="1"/>
        <v>111.14</v>
      </c>
      <c r="F644" vm="3278">
        <f ca="1"/>
        <v>113.08</v>
      </c>
      <c r="G644" vm="3279">
        <f ca="1"/>
        <v>110.8</v>
      </c>
      <c r="H644" vm="3280">
        <f ca="1"/>
        <v>112.26</v>
      </c>
      <c r="K644" s="4">
        <f ca="1">IF(ROW(T_CALC[[#This Row],[DAY]])-ROW(T_CALC[[#Headers],[DAY]])&gt;C_N_TRADING_DAYS,"",ROW(T_CALC[[#This Row],[DAY]])-ROW(T_CALC[[#Headers],[DAY]]))</f>
        <v>641</v>
      </c>
      <c r="L644" s="2" cm="1" vm="3275">
        <f t="array" aca="1" ref="L644" ca="1">IFERROR(IF(T_CALC[[#This Row],[DAY]]="","",IF(AND(T_CALC[[#This Row],[DAY]]=C_N_TRADING_DAYS,$L$1&gt;C_MAX_HIST_DT),$L$1,INDEX(_xlfn.ANCHORARRAY($C$3),T_CALC[[#This Row],[DAY]]+1,1))),NA())</f>
        <v>43382</v>
      </c>
      <c r="M644" s="4" cm="1" vm="3277">
        <f t="array" aca="1" ref="M644" ca="1">IFERROR(IF(T_CALC[[#This Row],[DAY]]="","",IF(AND(T_CALC[[#This Row],[DAY]]=C_N_TRADING_DAYS,$L$1&gt;C_MAX_HIST_DT),$M$1,INDEX(_xlfn.ANCHORARRAY($C$3),T_CALC[[#This Row],[DAY]]+1,3))),NA())</f>
        <v>111.14</v>
      </c>
      <c r="N644" s="4" cm="1" vm="3278">
        <f t="array" aca="1" ref="N644" ca="1">IFERROR(IF(T_CALC[[#This Row],[DAY]]="","",IF(AND(T_CALC[[#This Row],[DAY]]=C_N_TRADING_DAYS,$L$1&gt;C_MAX_HIST_DT),$N$1,INDEX(_xlfn.ANCHORARRAY($C$3),T_CALC[[#This Row],[DAY]]+1,4))),NA())</f>
        <v>113.08</v>
      </c>
      <c r="O644" s="4" cm="1" vm="3279">
        <f t="array" aca="1" ref="O644" ca="1">IFERROR(IF(T_CALC[[#This Row],[DAY]]="","",IF(AND(T_CALC[[#This Row],[DAY]]=C_N_TRADING_DAYS,$L$1&gt;C_MAX_HIST_DT),$O$1,INDEX(_xlfn.ANCHORARRAY($C$3),T_CALC[[#This Row],[DAY]]+1,5))),NA())</f>
        <v>110.8</v>
      </c>
      <c r="P644" s="4" cm="1" vm="3280">
        <f t="array" aca="1" ref="P644" ca="1">IFERROR(IF(T_CALC[[#This Row],[DAY]]="","",IF(AND(T_CALC[[#This Row],[DAY]]=C_N_TRADING_DAYS,$L$1&gt;C_MAX_HIST_DT),$P$1,INDEX(_xlfn.ANCHORARRAY($C$3),T_CALC[[#This Row],[DAY]]+1,6))),NA())</f>
        <v>112.26</v>
      </c>
      <c r="Q644" s="4" cm="1" vm="3276">
        <f t="array" aca="1" ref="Q644" ca="1">IFERROR(IF(T_CALC[[#This Row],[DAY]]="","",IF(AND(T_CALC[[#This Row],[DAY]]=C_N_TRADING_DAYS,$L$1&gt;C_MAX_HIST_DT),$Q$1,INDEX(_xlfn.ANCHORARRAY($C$3),T_CALC[[#This Row],[DAY]]+1,2))),NA())</f>
        <v>26198594</v>
      </c>
      <c r="R644" s="4" vm="3280">
        <f ca="1">IFERROR(IF(I_SRC="Open",T_CALC[[#This Row],[Open]],IF(I_SRC="High",T_CALC[[#This Row],[High]],IF(I_SRC="low",T_CALC[[#This Row],[Low]],IF(I_SRC="Volume",T_CALC[[#This Row],[VOLUME]],T_CALC[[#This Row],[Close]])))),"")</f>
        <v>112.26</v>
      </c>
      <c r="S644" s="4" cm="1">
        <f t="array" aca="1" ref="S644" ca="1">IF(T_CALC[[#This Row],[DAY]]="","",IF(T_CALC[[#This Row],[DAY]]&gt;=I_MA_PER,
ROUND(SUMPRODUCT(OFFSET($Y$4,0,0,I_MA_PER),OFFSET(T_CALC[[#This Row],[Value]],-(I_MA_PER-1),0,I_MA_PER))/C_DEN,2),NA()))</f>
        <v>111.94</v>
      </c>
      <c r="T644" s="4" t="str">
        <f ca="1">IF(T_CALC[[#This Row],[DAY]]="","",IF(T_CALC[[#This Row],[DAY]]&gt;=I_MA_PER,IF(AND(T_CALC[[#This Row],[Value]]&gt;T_CALC[[#This Row],[WMA]],R643&lt;=S643),"Buy",IF(AND(T_CALC[[#This Row],[Value]]&lt;T_CALC[[#This Row],[WMA]],R643&gt;=S643),"Sell","")),NA()))</f>
        <v>Buy</v>
      </c>
      <c r="U644" s="4" vm="3280">
        <f ca="1">IFERROR(IF(T_CALC[[#This Row],[Signal]]="Buy",T_CALC[[#This Row],[Value]],-10000),-10000)</f>
        <v>112.26</v>
      </c>
      <c r="V644" s="4">
        <f ca="1">IFERROR(IF(T_CALC[[#This Row],[Signal]]="Sell",T_CALC[[#This Row],[Value]],-10000),-10000)</f>
        <v>-10000</v>
      </c>
    </row>
    <row r="645" spans="3:22" x14ac:dyDescent="0.2">
      <c r="C645" vm="3281">
        <f ca="1"/>
        <v>43383</v>
      </c>
      <c r="D645" vm="3282">
        <f ca="1"/>
        <v>61376315</v>
      </c>
      <c r="E645" vm="3164">
        <f ca="1"/>
        <v>111.24</v>
      </c>
      <c r="F645" vm="3283">
        <f ca="1"/>
        <v>111.5</v>
      </c>
      <c r="G645" vm="3284">
        <f ca="1"/>
        <v>105.79</v>
      </c>
      <c r="H645" vm="3285">
        <f ca="1"/>
        <v>106.16</v>
      </c>
      <c r="K645" s="4">
        <f ca="1">IF(ROW(T_CALC[[#This Row],[DAY]])-ROW(T_CALC[[#Headers],[DAY]])&gt;C_N_TRADING_DAYS,"",ROW(T_CALC[[#This Row],[DAY]])-ROW(T_CALC[[#Headers],[DAY]]))</f>
        <v>642</v>
      </c>
      <c r="L645" s="2" cm="1" vm="3281">
        <f t="array" aca="1" ref="L645" ca="1">IFERROR(IF(T_CALC[[#This Row],[DAY]]="","",IF(AND(T_CALC[[#This Row],[DAY]]=C_N_TRADING_DAYS,$L$1&gt;C_MAX_HIST_DT),$L$1,INDEX(_xlfn.ANCHORARRAY($C$3),T_CALC[[#This Row],[DAY]]+1,1))),NA())</f>
        <v>43383</v>
      </c>
      <c r="M645" s="4" cm="1" vm="3164">
        <f t="array" aca="1" ref="M645" ca="1">IFERROR(IF(T_CALC[[#This Row],[DAY]]="","",IF(AND(T_CALC[[#This Row],[DAY]]=C_N_TRADING_DAYS,$L$1&gt;C_MAX_HIST_DT),$M$1,INDEX(_xlfn.ANCHORARRAY($C$3),T_CALC[[#This Row],[DAY]]+1,3))),NA())</f>
        <v>111.24</v>
      </c>
      <c r="N645" s="4" cm="1" vm="3283">
        <f t="array" aca="1" ref="N645" ca="1">IFERROR(IF(T_CALC[[#This Row],[DAY]]="","",IF(AND(T_CALC[[#This Row],[DAY]]=C_N_TRADING_DAYS,$L$1&gt;C_MAX_HIST_DT),$N$1,INDEX(_xlfn.ANCHORARRAY($C$3),T_CALC[[#This Row],[DAY]]+1,4))),NA())</f>
        <v>111.5</v>
      </c>
      <c r="O645" s="4" cm="1" vm="3284">
        <f t="array" aca="1" ref="O645" ca="1">IFERROR(IF(T_CALC[[#This Row],[DAY]]="","",IF(AND(T_CALC[[#This Row],[DAY]]=C_N_TRADING_DAYS,$L$1&gt;C_MAX_HIST_DT),$O$1,INDEX(_xlfn.ANCHORARRAY($C$3),T_CALC[[#This Row],[DAY]]+1,5))),NA())</f>
        <v>105.79</v>
      </c>
      <c r="P645" s="4" cm="1" vm="3285">
        <f t="array" aca="1" ref="P645" ca="1">IFERROR(IF(T_CALC[[#This Row],[DAY]]="","",IF(AND(T_CALC[[#This Row],[DAY]]=C_N_TRADING_DAYS,$L$1&gt;C_MAX_HIST_DT),$P$1,INDEX(_xlfn.ANCHORARRAY($C$3),T_CALC[[#This Row],[DAY]]+1,6))),NA())</f>
        <v>106.16</v>
      </c>
      <c r="Q645" s="4" cm="1" vm="3282">
        <f t="array" aca="1" ref="Q645" ca="1">IFERROR(IF(T_CALC[[#This Row],[DAY]]="","",IF(AND(T_CALC[[#This Row],[DAY]]=C_N_TRADING_DAYS,$L$1&gt;C_MAX_HIST_DT),$Q$1,INDEX(_xlfn.ANCHORARRAY($C$3),T_CALC[[#This Row],[DAY]]+1,2))),NA())</f>
        <v>61376315</v>
      </c>
      <c r="R645" s="4" vm="3285">
        <f ca="1">IFERROR(IF(I_SRC="Open",T_CALC[[#This Row],[Open]],IF(I_SRC="High",T_CALC[[#This Row],[High]],IF(I_SRC="low",T_CALC[[#This Row],[Low]],IF(I_SRC="Volume",T_CALC[[#This Row],[VOLUME]],T_CALC[[#This Row],[Close]])))),"")</f>
        <v>106.16</v>
      </c>
      <c r="S645" s="4" cm="1">
        <f t="array" aca="1" ref="S645" ca="1">IF(T_CALC[[#This Row],[DAY]]="","",IF(T_CALC[[#This Row],[DAY]]&gt;=I_MA_PER,
ROUND(SUMPRODUCT(OFFSET($Y$4,0,0,I_MA_PER),OFFSET(T_CALC[[#This Row],[Value]],-(I_MA_PER-1),0,I_MA_PER))/C_DEN,2),NA()))</f>
        <v>111.76</v>
      </c>
      <c r="T645" s="4" t="str">
        <f ca="1">IF(T_CALC[[#This Row],[DAY]]="","",IF(T_CALC[[#This Row],[DAY]]&gt;=I_MA_PER,IF(AND(T_CALC[[#This Row],[Value]]&gt;T_CALC[[#This Row],[WMA]],R644&lt;=S644),"Buy",IF(AND(T_CALC[[#This Row],[Value]]&lt;T_CALC[[#This Row],[WMA]],R644&gt;=S644),"Sell","")),NA()))</f>
        <v>Sell</v>
      </c>
      <c r="U645" s="4">
        <f ca="1">IFERROR(IF(T_CALC[[#This Row],[Signal]]="Buy",T_CALC[[#This Row],[Value]],-10000),-10000)</f>
        <v>-10000</v>
      </c>
      <c r="V645" s="4" vm="3285">
        <f ca="1">IFERROR(IF(T_CALC[[#This Row],[Signal]]="Sell",T_CALC[[#This Row],[Value]],-10000),-10000)</f>
        <v>106.16</v>
      </c>
    </row>
    <row r="646" spans="3:22" x14ac:dyDescent="0.2">
      <c r="C646" vm="3286">
        <f ca="1"/>
        <v>43384</v>
      </c>
      <c r="D646" vm="3287">
        <f ca="1"/>
        <v>63904282</v>
      </c>
      <c r="E646" vm="3288">
        <f ca="1"/>
        <v>105.35</v>
      </c>
      <c r="F646" vm="3289">
        <f ca="1"/>
        <v>108.93</v>
      </c>
      <c r="G646" vm="3290">
        <f ca="1"/>
        <v>104.2</v>
      </c>
      <c r="H646" vm="3291">
        <f ca="1"/>
        <v>105.91</v>
      </c>
      <c r="K646" s="4">
        <f ca="1">IF(ROW(T_CALC[[#This Row],[DAY]])-ROW(T_CALC[[#Headers],[DAY]])&gt;C_N_TRADING_DAYS,"",ROW(T_CALC[[#This Row],[DAY]])-ROW(T_CALC[[#Headers],[DAY]]))</f>
        <v>643</v>
      </c>
      <c r="L646" s="2" cm="1" vm="3286">
        <f t="array" aca="1" ref="L646" ca="1">IFERROR(IF(T_CALC[[#This Row],[DAY]]="","",IF(AND(T_CALC[[#This Row],[DAY]]=C_N_TRADING_DAYS,$L$1&gt;C_MAX_HIST_DT),$L$1,INDEX(_xlfn.ANCHORARRAY($C$3),T_CALC[[#This Row],[DAY]]+1,1))),NA())</f>
        <v>43384</v>
      </c>
      <c r="M646" s="4" cm="1" vm="3288">
        <f t="array" aca="1" ref="M646" ca="1">IFERROR(IF(T_CALC[[#This Row],[DAY]]="","",IF(AND(T_CALC[[#This Row],[DAY]]=C_N_TRADING_DAYS,$L$1&gt;C_MAX_HIST_DT),$M$1,INDEX(_xlfn.ANCHORARRAY($C$3),T_CALC[[#This Row],[DAY]]+1,3))),NA())</f>
        <v>105.35</v>
      </c>
      <c r="N646" s="4" cm="1" vm="3289">
        <f t="array" aca="1" ref="N646" ca="1">IFERROR(IF(T_CALC[[#This Row],[DAY]]="","",IF(AND(T_CALC[[#This Row],[DAY]]=C_N_TRADING_DAYS,$L$1&gt;C_MAX_HIST_DT),$N$1,INDEX(_xlfn.ANCHORARRAY($C$3),T_CALC[[#This Row],[DAY]]+1,4))),NA())</f>
        <v>108.93</v>
      </c>
      <c r="O646" s="4" cm="1" vm="3290">
        <f t="array" aca="1" ref="O646" ca="1">IFERROR(IF(T_CALC[[#This Row],[DAY]]="","",IF(AND(T_CALC[[#This Row],[DAY]]=C_N_TRADING_DAYS,$L$1&gt;C_MAX_HIST_DT),$O$1,INDEX(_xlfn.ANCHORARRAY($C$3),T_CALC[[#This Row],[DAY]]+1,5))),NA())</f>
        <v>104.2</v>
      </c>
      <c r="P646" s="4" cm="1" vm="3291">
        <f t="array" aca="1" ref="P646" ca="1">IFERROR(IF(T_CALC[[#This Row],[DAY]]="","",IF(AND(T_CALC[[#This Row],[DAY]]=C_N_TRADING_DAYS,$L$1&gt;C_MAX_HIST_DT),$P$1,INDEX(_xlfn.ANCHORARRAY($C$3),T_CALC[[#This Row],[DAY]]+1,6))),NA())</f>
        <v>105.91</v>
      </c>
      <c r="Q646" s="4" cm="1" vm="3287">
        <f t="array" aca="1" ref="Q646" ca="1">IFERROR(IF(T_CALC[[#This Row],[DAY]]="","",IF(AND(T_CALC[[#This Row],[DAY]]=C_N_TRADING_DAYS,$L$1&gt;C_MAX_HIST_DT),$Q$1,INDEX(_xlfn.ANCHORARRAY($C$3),T_CALC[[#This Row],[DAY]]+1,2))),NA())</f>
        <v>63904282</v>
      </c>
      <c r="R646" s="4" vm="3291">
        <f ca="1">IFERROR(IF(I_SRC="Open",T_CALC[[#This Row],[Open]],IF(I_SRC="High",T_CALC[[#This Row],[High]],IF(I_SRC="low",T_CALC[[#This Row],[Low]],IF(I_SRC="Volume",T_CALC[[#This Row],[VOLUME]],T_CALC[[#This Row],[Close]])))),"")</f>
        <v>105.91</v>
      </c>
      <c r="S646" s="4" cm="1">
        <f t="array" aca="1" ref="S646" ca="1">IF(T_CALC[[#This Row],[DAY]]="","",IF(T_CALC[[#This Row],[DAY]]&gt;=I_MA_PER,
ROUND(SUMPRODUCT(OFFSET($Y$4,0,0,I_MA_PER),OFFSET(T_CALC[[#This Row],[Value]],-(I_MA_PER-1),0,I_MA_PER))/C_DEN,2),NA()))</f>
        <v>111.58</v>
      </c>
      <c r="T646" s="4" t="str">
        <f ca="1">IF(T_CALC[[#This Row],[DAY]]="","",IF(T_CALC[[#This Row],[DAY]]&gt;=I_MA_PER,IF(AND(T_CALC[[#This Row],[Value]]&gt;T_CALC[[#This Row],[WMA]],R645&lt;=S645),"Buy",IF(AND(T_CALC[[#This Row],[Value]]&lt;T_CALC[[#This Row],[WMA]],R645&gt;=S645),"Sell","")),NA()))</f>
        <v/>
      </c>
      <c r="U646" s="4">
        <f ca="1">IFERROR(IF(T_CALC[[#This Row],[Signal]]="Buy",T_CALC[[#This Row],[Value]],-10000),-10000)</f>
        <v>-10000</v>
      </c>
      <c r="V646" s="4">
        <f ca="1">IFERROR(IF(T_CALC[[#This Row],[Signal]]="Sell",T_CALC[[#This Row],[Value]],-10000),-10000)</f>
        <v>-10000</v>
      </c>
    </row>
    <row r="647" spans="3:22" x14ac:dyDescent="0.2">
      <c r="C647" vm="3292">
        <f ca="1"/>
        <v>43385</v>
      </c>
      <c r="D647" vm="3293">
        <f ca="1"/>
        <v>47742109</v>
      </c>
      <c r="E647" vm="3294">
        <f ca="1"/>
        <v>109.01</v>
      </c>
      <c r="F647" vm="3164">
        <f ca="1"/>
        <v>111.24</v>
      </c>
      <c r="G647" vm="3295">
        <f ca="1"/>
        <v>107.12</v>
      </c>
      <c r="H647" vm="3296">
        <f ca="1"/>
        <v>109.57</v>
      </c>
      <c r="K647" s="4">
        <f ca="1">IF(ROW(T_CALC[[#This Row],[DAY]])-ROW(T_CALC[[#Headers],[DAY]])&gt;C_N_TRADING_DAYS,"",ROW(T_CALC[[#This Row],[DAY]])-ROW(T_CALC[[#Headers],[DAY]]))</f>
        <v>644</v>
      </c>
      <c r="L647" s="2" cm="1" vm="3292">
        <f t="array" aca="1" ref="L647" ca="1">IFERROR(IF(T_CALC[[#This Row],[DAY]]="","",IF(AND(T_CALC[[#This Row],[DAY]]=C_N_TRADING_DAYS,$L$1&gt;C_MAX_HIST_DT),$L$1,INDEX(_xlfn.ANCHORARRAY($C$3),T_CALC[[#This Row],[DAY]]+1,1))),NA())</f>
        <v>43385</v>
      </c>
      <c r="M647" s="4" cm="1" vm="3294">
        <f t="array" aca="1" ref="M647" ca="1">IFERROR(IF(T_CALC[[#This Row],[DAY]]="","",IF(AND(T_CALC[[#This Row],[DAY]]=C_N_TRADING_DAYS,$L$1&gt;C_MAX_HIST_DT),$M$1,INDEX(_xlfn.ANCHORARRAY($C$3),T_CALC[[#This Row],[DAY]]+1,3))),NA())</f>
        <v>109.01</v>
      </c>
      <c r="N647" s="4" cm="1" vm="3164">
        <f t="array" aca="1" ref="N647" ca="1">IFERROR(IF(T_CALC[[#This Row],[DAY]]="","",IF(AND(T_CALC[[#This Row],[DAY]]=C_N_TRADING_DAYS,$L$1&gt;C_MAX_HIST_DT),$N$1,INDEX(_xlfn.ANCHORARRAY($C$3),T_CALC[[#This Row],[DAY]]+1,4))),NA())</f>
        <v>111.24</v>
      </c>
      <c r="O647" s="4" cm="1" vm="3295">
        <f t="array" aca="1" ref="O647" ca="1">IFERROR(IF(T_CALC[[#This Row],[DAY]]="","",IF(AND(T_CALC[[#This Row],[DAY]]=C_N_TRADING_DAYS,$L$1&gt;C_MAX_HIST_DT),$O$1,INDEX(_xlfn.ANCHORARRAY($C$3),T_CALC[[#This Row],[DAY]]+1,5))),NA())</f>
        <v>107.12</v>
      </c>
      <c r="P647" s="4" cm="1" vm="3296">
        <f t="array" aca="1" ref="P647" ca="1">IFERROR(IF(T_CALC[[#This Row],[DAY]]="","",IF(AND(T_CALC[[#This Row],[DAY]]=C_N_TRADING_DAYS,$L$1&gt;C_MAX_HIST_DT),$P$1,INDEX(_xlfn.ANCHORARRAY($C$3),T_CALC[[#This Row],[DAY]]+1,6))),NA())</f>
        <v>109.57</v>
      </c>
      <c r="Q647" s="4" cm="1" vm="3293">
        <f t="array" aca="1" ref="Q647" ca="1">IFERROR(IF(T_CALC[[#This Row],[DAY]]="","",IF(AND(T_CALC[[#This Row],[DAY]]=C_N_TRADING_DAYS,$L$1&gt;C_MAX_HIST_DT),$Q$1,INDEX(_xlfn.ANCHORARRAY($C$3),T_CALC[[#This Row],[DAY]]+1,2))),NA())</f>
        <v>47742109</v>
      </c>
      <c r="R647" s="4" vm="3296">
        <f ca="1">IFERROR(IF(I_SRC="Open",T_CALC[[#This Row],[Open]],IF(I_SRC="High",T_CALC[[#This Row],[High]],IF(I_SRC="low",T_CALC[[#This Row],[Low]],IF(I_SRC="Volume",T_CALC[[#This Row],[VOLUME]],T_CALC[[#This Row],[Close]])))),"")</f>
        <v>109.57</v>
      </c>
      <c r="S647" s="4" cm="1">
        <f t="array" aca="1" ref="S647" ca="1">IF(T_CALC[[#This Row],[DAY]]="","",IF(T_CALC[[#This Row],[DAY]]&gt;=I_MA_PER,
ROUND(SUMPRODUCT(OFFSET($Y$4,0,0,I_MA_PER),OFFSET(T_CALC[[#This Row],[Value]],-(I_MA_PER-1),0,I_MA_PER))/C_DEN,2),NA()))</f>
        <v>111.53</v>
      </c>
      <c r="T647" s="4" t="str">
        <f ca="1">IF(T_CALC[[#This Row],[DAY]]="","",IF(T_CALC[[#This Row],[DAY]]&gt;=I_MA_PER,IF(AND(T_CALC[[#This Row],[Value]]&gt;T_CALC[[#This Row],[WMA]],R646&lt;=S646),"Buy",IF(AND(T_CALC[[#This Row],[Value]]&lt;T_CALC[[#This Row],[WMA]],R646&gt;=S646),"Sell","")),NA()))</f>
        <v/>
      </c>
      <c r="U647" s="4">
        <f ca="1">IFERROR(IF(T_CALC[[#This Row],[Signal]]="Buy",T_CALC[[#This Row],[Value]],-10000),-10000)</f>
        <v>-10000</v>
      </c>
      <c r="V647" s="4">
        <f ca="1">IFERROR(IF(T_CALC[[#This Row],[Signal]]="Sell",T_CALC[[#This Row],[Value]],-10000),-10000)</f>
        <v>-10000</v>
      </c>
    </row>
    <row r="648" spans="3:22" x14ac:dyDescent="0.2">
      <c r="C648" vm="3297">
        <f ca="1"/>
        <v>43388</v>
      </c>
      <c r="D648" vm="3298">
        <f ca="1"/>
        <v>32068103</v>
      </c>
      <c r="E648" vm="3299">
        <f ca="1"/>
        <v>108.91</v>
      </c>
      <c r="F648" vm="3300">
        <f ca="1"/>
        <v>109.48</v>
      </c>
      <c r="G648" vm="3301">
        <f ca="1"/>
        <v>106.9468</v>
      </c>
      <c r="H648" vm="2984">
        <f ca="1"/>
        <v>107.6</v>
      </c>
      <c r="K648" s="4">
        <f ca="1">IF(ROW(T_CALC[[#This Row],[DAY]])-ROW(T_CALC[[#Headers],[DAY]])&gt;C_N_TRADING_DAYS,"",ROW(T_CALC[[#This Row],[DAY]])-ROW(T_CALC[[#Headers],[DAY]]))</f>
        <v>645</v>
      </c>
      <c r="L648" s="2" cm="1" vm="3297">
        <f t="array" aca="1" ref="L648" ca="1">IFERROR(IF(T_CALC[[#This Row],[DAY]]="","",IF(AND(T_CALC[[#This Row],[DAY]]=C_N_TRADING_DAYS,$L$1&gt;C_MAX_HIST_DT),$L$1,INDEX(_xlfn.ANCHORARRAY($C$3),T_CALC[[#This Row],[DAY]]+1,1))),NA())</f>
        <v>43388</v>
      </c>
      <c r="M648" s="4" cm="1" vm="3299">
        <f t="array" aca="1" ref="M648" ca="1">IFERROR(IF(T_CALC[[#This Row],[DAY]]="","",IF(AND(T_CALC[[#This Row],[DAY]]=C_N_TRADING_DAYS,$L$1&gt;C_MAX_HIST_DT),$M$1,INDEX(_xlfn.ANCHORARRAY($C$3),T_CALC[[#This Row],[DAY]]+1,3))),NA())</f>
        <v>108.91</v>
      </c>
      <c r="N648" s="4" cm="1" vm="3300">
        <f t="array" aca="1" ref="N648" ca="1">IFERROR(IF(T_CALC[[#This Row],[DAY]]="","",IF(AND(T_CALC[[#This Row],[DAY]]=C_N_TRADING_DAYS,$L$1&gt;C_MAX_HIST_DT),$N$1,INDEX(_xlfn.ANCHORARRAY($C$3),T_CALC[[#This Row],[DAY]]+1,4))),NA())</f>
        <v>109.48</v>
      </c>
      <c r="O648" s="4" cm="1" vm="3301">
        <f t="array" aca="1" ref="O648" ca="1">IFERROR(IF(T_CALC[[#This Row],[DAY]]="","",IF(AND(T_CALC[[#This Row],[DAY]]=C_N_TRADING_DAYS,$L$1&gt;C_MAX_HIST_DT),$O$1,INDEX(_xlfn.ANCHORARRAY($C$3),T_CALC[[#This Row],[DAY]]+1,5))),NA())</f>
        <v>106.9468</v>
      </c>
      <c r="P648" s="4" cm="1" vm="2984">
        <f t="array" aca="1" ref="P648" ca="1">IFERROR(IF(T_CALC[[#This Row],[DAY]]="","",IF(AND(T_CALC[[#This Row],[DAY]]=C_N_TRADING_DAYS,$L$1&gt;C_MAX_HIST_DT),$P$1,INDEX(_xlfn.ANCHORARRAY($C$3),T_CALC[[#This Row],[DAY]]+1,6))),NA())</f>
        <v>107.6</v>
      </c>
      <c r="Q648" s="4" cm="1" vm="3298">
        <f t="array" aca="1" ref="Q648" ca="1">IFERROR(IF(T_CALC[[#This Row],[DAY]]="","",IF(AND(T_CALC[[#This Row],[DAY]]=C_N_TRADING_DAYS,$L$1&gt;C_MAX_HIST_DT),$Q$1,INDEX(_xlfn.ANCHORARRAY($C$3),T_CALC[[#This Row],[DAY]]+1,2))),NA())</f>
        <v>32068103</v>
      </c>
      <c r="R648" s="4" vm="2984">
        <f ca="1">IFERROR(IF(I_SRC="Open",T_CALC[[#This Row],[Open]],IF(I_SRC="High",T_CALC[[#This Row],[High]],IF(I_SRC="low",T_CALC[[#This Row],[Low]],IF(I_SRC="Volume",T_CALC[[#This Row],[VOLUME]],T_CALC[[#This Row],[Close]])))),"")</f>
        <v>107.6</v>
      </c>
      <c r="S648" s="4" cm="1">
        <f t="array" aca="1" ref="S648" ca="1">IF(T_CALC[[#This Row],[DAY]]="","",IF(T_CALC[[#This Row],[DAY]]&gt;=I_MA_PER,
ROUND(SUMPRODUCT(OFFSET($Y$4,0,0,I_MA_PER),OFFSET(T_CALC[[#This Row],[Value]],-(I_MA_PER-1),0,I_MA_PER))/C_DEN,2),NA()))</f>
        <v>111.41</v>
      </c>
      <c r="T648" s="4" t="str">
        <f ca="1">IF(T_CALC[[#This Row],[DAY]]="","",IF(T_CALC[[#This Row],[DAY]]&gt;=I_MA_PER,IF(AND(T_CALC[[#This Row],[Value]]&gt;T_CALC[[#This Row],[WMA]],R647&lt;=S647),"Buy",IF(AND(T_CALC[[#This Row],[Value]]&lt;T_CALC[[#This Row],[WMA]],R647&gt;=S647),"Sell","")),NA()))</f>
        <v/>
      </c>
      <c r="U648" s="4">
        <f ca="1">IFERROR(IF(T_CALC[[#This Row],[Signal]]="Buy",T_CALC[[#This Row],[Value]],-10000),-10000)</f>
        <v>-10000</v>
      </c>
      <c r="V648" s="4">
        <f ca="1">IFERROR(IF(T_CALC[[#This Row],[Signal]]="Sell",T_CALC[[#This Row],[Value]],-10000),-10000)</f>
        <v>-10000</v>
      </c>
    </row>
    <row r="649" spans="3:22" x14ac:dyDescent="0.2">
      <c r="C649" vm="3302">
        <f ca="1"/>
        <v>43389</v>
      </c>
      <c r="D649" vm="3303">
        <f ca="1"/>
        <v>31610164</v>
      </c>
      <c r="E649" vm="3304">
        <f ca="1"/>
        <v>109.54</v>
      </c>
      <c r="F649" vm="3305">
        <f ca="1"/>
        <v>111.41</v>
      </c>
      <c r="G649" vm="3306">
        <f ca="1"/>
        <v>108.95</v>
      </c>
      <c r="H649" vm="2989">
        <f ca="1"/>
        <v>111</v>
      </c>
      <c r="K649" s="4">
        <f ca="1">IF(ROW(T_CALC[[#This Row],[DAY]])-ROW(T_CALC[[#Headers],[DAY]])&gt;C_N_TRADING_DAYS,"",ROW(T_CALC[[#This Row],[DAY]])-ROW(T_CALC[[#Headers],[DAY]]))</f>
        <v>646</v>
      </c>
      <c r="L649" s="2" cm="1" vm="3302">
        <f t="array" aca="1" ref="L649" ca="1">IFERROR(IF(T_CALC[[#This Row],[DAY]]="","",IF(AND(T_CALC[[#This Row],[DAY]]=C_N_TRADING_DAYS,$L$1&gt;C_MAX_HIST_DT),$L$1,INDEX(_xlfn.ANCHORARRAY($C$3),T_CALC[[#This Row],[DAY]]+1,1))),NA())</f>
        <v>43389</v>
      </c>
      <c r="M649" s="4" cm="1" vm="3304">
        <f t="array" aca="1" ref="M649" ca="1">IFERROR(IF(T_CALC[[#This Row],[DAY]]="","",IF(AND(T_CALC[[#This Row],[DAY]]=C_N_TRADING_DAYS,$L$1&gt;C_MAX_HIST_DT),$M$1,INDEX(_xlfn.ANCHORARRAY($C$3),T_CALC[[#This Row],[DAY]]+1,3))),NA())</f>
        <v>109.54</v>
      </c>
      <c r="N649" s="4" cm="1" vm="3305">
        <f t="array" aca="1" ref="N649" ca="1">IFERROR(IF(T_CALC[[#This Row],[DAY]]="","",IF(AND(T_CALC[[#This Row],[DAY]]=C_N_TRADING_DAYS,$L$1&gt;C_MAX_HIST_DT),$N$1,INDEX(_xlfn.ANCHORARRAY($C$3),T_CALC[[#This Row],[DAY]]+1,4))),NA())</f>
        <v>111.41</v>
      </c>
      <c r="O649" s="4" cm="1" vm="3306">
        <f t="array" aca="1" ref="O649" ca="1">IFERROR(IF(T_CALC[[#This Row],[DAY]]="","",IF(AND(T_CALC[[#This Row],[DAY]]=C_N_TRADING_DAYS,$L$1&gt;C_MAX_HIST_DT),$O$1,INDEX(_xlfn.ANCHORARRAY($C$3),T_CALC[[#This Row],[DAY]]+1,5))),NA())</f>
        <v>108.95</v>
      </c>
      <c r="P649" s="4" cm="1" vm="2989">
        <f t="array" aca="1" ref="P649" ca="1">IFERROR(IF(T_CALC[[#This Row],[DAY]]="","",IF(AND(T_CALC[[#This Row],[DAY]]=C_N_TRADING_DAYS,$L$1&gt;C_MAX_HIST_DT),$P$1,INDEX(_xlfn.ANCHORARRAY($C$3),T_CALC[[#This Row],[DAY]]+1,6))),NA())</f>
        <v>111</v>
      </c>
      <c r="Q649" s="4" cm="1" vm="3303">
        <f t="array" aca="1" ref="Q649" ca="1">IFERROR(IF(T_CALC[[#This Row],[DAY]]="","",IF(AND(T_CALC[[#This Row],[DAY]]=C_N_TRADING_DAYS,$L$1&gt;C_MAX_HIST_DT),$Q$1,INDEX(_xlfn.ANCHORARRAY($C$3),T_CALC[[#This Row],[DAY]]+1,2))),NA())</f>
        <v>31610164</v>
      </c>
      <c r="R649" s="4" vm="2989">
        <f ca="1">IFERROR(IF(I_SRC="Open",T_CALC[[#This Row],[Open]],IF(I_SRC="High",T_CALC[[#This Row],[High]],IF(I_SRC="low",T_CALC[[#This Row],[Low]],IF(I_SRC="Volume",T_CALC[[#This Row],[VOLUME]],T_CALC[[#This Row],[Close]])))),"")</f>
        <v>111</v>
      </c>
      <c r="S649" s="4" cm="1">
        <f t="array" aca="1" ref="S649" ca="1">IF(T_CALC[[#This Row],[DAY]]="","",IF(T_CALC[[#This Row],[DAY]]&gt;=I_MA_PER,
ROUND(SUMPRODUCT(OFFSET($Y$4,0,0,I_MA_PER),OFFSET(T_CALC[[#This Row],[Value]],-(I_MA_PER-1),0,I_MA_PER))/C_DEN,2),NA()))</f>
        <v>111.43</v>
      </c>
      <c r="T649" s="4" t="str">
        <f ca="1">IF(T_CALC[[#This Row],[DAY]]="","",IF(T_CALC[[#This Row],[DAY]]&gt;=I_MA_PER,IF(AND(T_CALC[[#This Row],[Value]]&gt;T_CALC[[#This Row],[WMA]],R648&lt;=S648),"Buy",IF(AND(T_CALC[[#This Row],[Value]]&lt;T_CALC[[#This Row],[WMA]],R648&gt;=S648),"Sell","")),NA()))</f>
        <v/>
      </c>
      <c r="U649" s="4">
        <f ca="1">IFERROR(IF(T_CALC[[#This Row],[Signal]]="Buy",T_CALC[[#This Row],[Value]],-10000),-10000)</f>
        <v>-10000</v>
      </c>
      <c r="V649" s="4">
        <f ca="1">IFERROR(IF(T_CALC[[#This Row],[Signal]]="Sell",T_CALC[[#This Row],[Value]],-10000),-10000)</f>
        <v>-10000</v>
      </c>
    </row>
    <row r="650" spans="3:22" x14ac:dyDescent="0.2">
      <c r="C650" vm="3307">
        <f ca="1"/>
        <v>43390</v>
      </c>
      <c r="D650" vm="3308">
        <f ca="1"/>
        <v>26548243</v>
      </c>
      <c r="E650" vm="3309">
        <f ca="1"/>
        <v>111.68</v>
      </c>
      <c r="F650" vm="3310">
        <f ca="1"/>
        <v>111.81</v>
      </c>
      <c r="G650" vm="3311">
        <f ca="1"/>
        <v>109.54819999999999</v>
      </c>
      <c r="H650" vm="3312">
        <f ca="1"/>
        <v>110.71</v>
      </c>
      <c r="K650" s="4">
        <f ca="1">IF(ROW(T_CALC[[#This Row],[DAY]])-ROW(T_CALC[[#Headers],[DAY]])&gt;C_N_TRADING_DAYS,"",ROW(T_CALC[[#This Row],[DAY]])-ROW(T_CALC[[#Headers],[DAY]]))</f>
        <v>647</v>
      </c>
      <c r="L650" s="2" cm="1" vm="3307">
        <f t="array" aca="1" ref="L650" ca="1">IFERROR(IF(T_CALC[[#This Row],[DAY]]="","",IF(AND(T_CALC[[#This Row],[DAY]]=C_N_TRADING_DAYS,$L$1&gt;C_MAX_HIST_DT),$L$1,INDEX(_xlfn.ANCHORARRAY($C$3),T_CALC[[#This Row],[DAY]]+1,1))),NA())</f>
        <v>43390</v>
      </c>
      <c r="M650" s="4" cm="1" vm="3309">
        <f t="array" aca="1" ref="M650" ca="1">IFERROR(IF(T_CALC[[#This Row],[DAY]]="","",IF(AND(T_CALC[[#This Row],[DAY]]=C_N_TRADING_DAYS,$L$1&gt;C_MAX_HIST_DT),$M$1,INDEX(_xlfn.ANCHORARRAY($C$3),T_CALC[[#This Row],[DAY]]+1,3))),NA())</f>
        <v>111.68</v>
      </c>
      <c r="N650" s="4" cm="1" vm="3310">
        <f t="array" aca="1" ref="N650" ca="1">IFERROR(IF(T_CALC[[#This Row],[DAY]]="","",IF(AND(T_CALC[[#This Row],[DAY]]=C_N_TRADING_DAYS,$L$1&gt;C_MAX_HIST_DT),$N$1,INDEX(_xlfn.ANCHORARRAY($C$3),T_CALC[[#This Row],[DAY]]+1,4))),NA())</f>
        <v>111.81</v>
      </c>
      <c r="O650" s="4" cm="1" vm="3311">
        <f t="array" aca="1" ref="O650" ca="1">IFERROR(IF(T_CALC[[#This Row],[DAY]]="","",IF(AND(T_CALC[[#This Row],[DAY]]=C_N_TRADING_DAYS,$L$1&gt;C_MAX_HIST_DT),$O$1,INDEX(_xlfn.ANCHORARRAY($C$3),T_CALC[[#This Row],[DAY]]+1,5))),NA())</f>
        <v>109.54819999999999</v>
      </c>
      <c r="P650" s="4" cm="1" vm="3312">
        <f t="array" aca="1" ref="P650" ca="1">IFERROR(IF(T_CALC[[#This Row],[DAY]]="","",IF(AND(T_CALC[[#This Row],[DAY]]=C_N_TRADING_DAYS,$L$1&gt;C_MAX_HIST_DT),$P$1,INDEX(_xlfn.ANCHORARRAY($C$3),T_CALC[[#This Row],[DAY]]+1,6))),NA())</f>
        <v>110.71</v>
      </c>
      <c r="Q650" s="4" cm="1" vm="3308">
        <f t="array" aca="1" ref="Q650" ca="1">IFERROR(IF(T_CALC[[#This Row],[DAY]]="","",IF(AND(T_CALC[[#This Row],[DAY]]=C_N_TRADING_DAYS,$L$1&gt;C_MAX_HIST_DT),$Q$1,INDEX(_xlfn.ANCHORARRAY($C$3),T_CALC[[#This Row],[DAY]]+1,2))),NA())</f>
        <v>26548243</v>
      </c>
      <c r="R650" s="4" vm="3312">
        <f ca="1">IFERROR(IF(I_SRC="Open",T_CALC[[#This Row],[Open]],IF(I_SRC="High",T_CALC[[#This Row],[High]],IF(I_SRC="low",T_CALC[[#This Row],[Low]],IF(I_SRC="Volume",T_CALC[[#This Row],[VOLUME]],T_CALC[[#This Row],[Close]])))),"")</f>
        <v>110.71</v>
      </c>
      <c r="S650" s="4" cm="1">
        <f t="array" aca="1" ref="S650" ca="1">IF(T_CALC[[#This Row],[DAY]]="","",IF(T_CALC[[#This Row],[DAY]]&gt;=I_MA_PER,
ROUND(SUMPRODUCT(OFFSET($Y$4,0,0,I_MA_PER),OFFSET(T_CALC[[#This Row],[Value]],-(I_MA_PER-1),0,I_MA_PER))/C_DEN,2),NA()))</f>
        <v>111.43</v>
      </c>
      <c r="T650" s="4" t="str">
        <f ca="1">IF(T_CALC[[#This Row],[DAY]]="","",IF(T_CALC[[#This Row],[DAY]]&gt;=I_MA_PER,IF(AND(T_CALC[[#This Row],[Value]]&gt;T_CALC[[#This Row],[WMA]],R649&lt;=S649),"Buy",IF(AND(T_CALC[[#This Row],[Value]]&lt;T_CALC[[#This Row],[WMA]],R649&gt;=S649),"Sell","")),NA()))</f>
        <v/>
      </c>
      <c r="U650" s="4">
        <f ca="1">IFERROR(IF(T_CALC[[#This Row],[Signal]]="Buy",T_CALC[[#This Row],[Value]],-10000),-10000)</f>
        <v>-10000</v>
      </c>
      <c r="V650" s="4">
        <f ca="1">IFERROR(IF(T_CALC[[#This Row],[Signal]]="Sell",T_CALC[[#This Row],[Value]],-10000),-10000)</f>
        <v>-10000</v>
      </c>
    </row>
    <row r="651" spans="3:22" x14ac:dyDescent="0.2">
      <c r="C651" vm="3313">
        <f ca="1"/>
        <v>43391</v>
      </c>
      <c r="D651" vm="3314">
        <f ca="1"/>
        <v>32506192</v>
      </c>
      <c r="E651" vm="3315">
        <f ca="1"/>
        <v>110.1</v>
      </c>
      <c r="F651" vm="3316">
        <f ca="1"/>
        <v>110.53</v>
      </c>
      <c r="G651" vm="3317">
        <f ca="1"/>
        <v>107.83</v>
      </c>
      <c r="H651" vm="3318">
        <f ca="1"/>
        <v>108.5</v>
      </c>
      <c r="K651" s="4">
        <f ca="1">IF(ROW(T_CALC[[#This Row],[DAY]])-ROW(T_CALC[[#Headers],[DAY]])&gt;C_N_TRADING_DAYS,"",ROW(T_CALC[[#This Row],[DAY]])-ROW(T_CALC[[#Headers],[DAY]]))</f>
        <v>648</v>
      </c>
      <c r="L651" s="2" cm="1" vm="3313">
        <f t="array" aca="1" ref="L651" ca="1">IFERROR(IF(T_CALC[[#This Row],[DAY]]="","",IF(AND(T_CALC[[#This Row],[DAY]]=C_N_TRADING_DAYS,$L$1&gt;C_MAX_HIST_DT),$L$1,INDEX(_xlfn.ANCHORARRAY($C$3),T_CALC[[#This Row],[DAY]]+1,1))),NA())</f>
        <v>43391</v>
      </c>
      <c r="M651" s="4" cm="1" vm="3315">
        <f t="array" aca="1" ref="M651" ca="1">IFERROR(IF(T_CALC[[#This Row],[DAY]]="","",IF(AND(T_CALC[[#This Row],[DAY]]=C_N_TRADING_DAYS,$L$1&gt;C_MAX_HIST_DT),$M$1,INDEX(_xlfn.ANCHORARRAY($C$3),T_CALC[[#This Row],[DAY]]+1,3))),NA())</f>
        <v>110.1</v>
      </c>
      <c r="N651" s="4" cm="1" vm="3316">
        <f t="array" aca="1" ref="N651" ca="1">IFERROR(IF(T_CALC[[#This Row],[DAY]]="","",IF(AND(T_CALC[[#This Row],[DAY]]=C_N_TRADING_DAYS,$L$1&gt;C_MAX_HIST_DT),$N$1,INDEX(_xlfn.ANCHORARRAY($C$3),T_CALC[[#This Row],[DAY]]+1,4))),NA())</f>
        <v>110.53</v>
      </c>
      <c r="O651" s="4" cm="1" vm="3317">
        <f t="array" aca="1" ref="O651" ca="1">IFERROR(IF(T_CALC[[#This Row],[DAY]]="","",IF(AND(T_CALC[[#This Row],[DAY]]=C_N_TRADING_DAYS,$L$1&gt;C_MAX_HIST_DT),$O$1,INDEX(_xlfn.ANCHORARRAY($C$3),T_CALC[[#This Row],[DAY]]+1,5))),NA())</f>
        <v>107.83</v>
      </c>
      <c r="P651" s="4" cm="1" vm="3318">
        <f t="array" aca="1" ref="P651" ca="1">IFERROR(IF(T_CALC[[#This Row],[DAY]]="","",IF(AND(T_CALC[[#This Row],[DAY]]=C_N_TRADING_DAYS,$L$1&gt;C_MAX_HIST_DT),$P$1,INDEX(_xlfn.ANCHORARRAY($C$3),T_CALC[[#This Row],[DAY]]+1,6))),NA())</f>
        <v>108.5</v>
      </c>
      <c r="Q651" s="4" cm="1" vm="3314">
        <f t="array" aca="1" ref="Q651" ca="1">IFERROR(IF(T_CALC[[#This Row],[DAY]]="","",IF(AND(T_CALC[[#This Row],[DAY]]=C_N_TRADING_DAYS,$L$1&gt;C_MAX_HIST_DT),$Q$1,INDEX(_xlfn.ANCHORARRAY($C$3),T_CALC[[#This Row],[DAY]]+1,2))),NA())</f>
        <v>32506192</v>
      </c>
      <c r="R651" s="4" vm="3318">
        <f ca="1">IFERROR(IF(I_SRC="Open",T_CALC[[#This Row],[Open]],IF(I_SRC="High",T_CALC[[#This Row],[High]],IF(I_SRC="low",T_CALC[[#This Row],[Low]],IF(I_SRC="Volume",T_CALC[[#This Row],[VOLUME]],T_CALC[[#This Row],[Close]])))),"")</f>
        <v>108.5</v>
      </c>
      <c r="S651" s="4" cm="1">
        <f t="array" aca="1" ref="S651" ca="1">IF(T_CALC[[#This Row],[DAY]]="","",IF(T_CALC[[#This Row],[DAY]]&gt;=I_MA_PER,
ROUND(SUMPRODUCT(OFFSET($Y$4,0,0,I_MA_PER),OFFSET(T_CALC[[#This Row],[Value]],-(I_MA_PER-1),0,I_MA_PER))/C_DEN,2),NA()))</f>
        <v>111.34</v>
      </c>
      <c r="T651" s="4" t="str">
        <f ca="1">IF(T_CALC[[#This Row],[DAY]]="","",IF(T_CALC[[#This Row],[DAY]]&gt;=I_MA_PER,IF(AND(T_CALC[[#This Row],[Value]]&gt;T_CALC[[#This Row],[WMA]],R650&lt;=S650),"Buy",IF(AND(T_CALC[[#This Row],[Value]]&lt;T_CALC[[#This Row],[WMA]],R650&gt;=S650),"Sell","")),NA()))</f>
        <v/>
      </c>
      <c r="U651" s="4">
        <f ca="1">IFERROR(IF(T_CALC[[#This Row],[Signal]]="Buy",T_CALC[[#This Row],[Value]],-10000),-10000)</f>
        <v>-10000</v>
      </c>
      <c r="V651" s="4">
        <f ca="1">IFERROR(IF(T_CALC[[#This Row],[Signal]]="Sell",T_CALC[[#This Row],[Value]],-10000),-10000)</f>
        <v>-10000</v>
      </c>
    </row>
    <row r="652" spans="3:22" x14ac:dyDescent="0.2">
      <c r="C652" vm="3319">
        <f ca="1"/>
        <v>43392</v>
      </c>
      <c r="D652" vm="3320">
        <f ca="1"/>
        <v>32785475</v>
      </c>
      <c r="E652" vm="3289">
        <f ca="1"/>
        <v>108.93</v>
      </c>
      <c r="F652" vm="3321">
        <f ca="1"/>
        <v>110.86</v>
      </c>
      <c r="G652" vm="3060">
        <f ca="1"/>
        <v>108.21</v>
      </c>
      <c r="H652" vm="3322">
        <f ca="1"/>
        <v>108.66</v>
      </c>
      <c r="K652" s="4">
        <f ca="1">IF(ROW(T_CALC[[#This Row],[DAY]])-ROW(T_CALC[[#Headers],[DAY]])&gt;C_N_TRADING_DAYS,"",ROW(T_CALC[[#This Row],[DAY]])-ROW(T_CALC[[#Headers],[DAY]]))</f>
        <v>649</v>
      </c>
      <c r="L652" s="2" cm="1" vm="3319">
        <f t="array" aca="1" ref="L652" ca="1">IFERROR(IF(T_CALC[[#This Row],[DAY]]="","",IF(AND(T_CALC[[#This Row],[DAY]]=C_N_TRADING_DAYS,$L$1&gt;C_MAX_HIST_DT),$L$1,INDEX(_xlfn.ANCHORARRAY($C$3),T_CALC[[#This Row],[DAY]]+1,1))),NA())</f>
        <v>43392</v>
      </c>
      <c r="M652" s="4" cm="1" vm="3289">
        <f t="array" aca="1" ref="M652" ca="1">IFERROR(IF(T_CALC[[#This Row],[DAY]]="","",IF(AND(T_CALC[[#This Row],[DAY]]=C_N_TRADING_DAYS,$L$1&gt;C_MAX_HIST_DT),$M$1,INDEX(_xlfn.ANCHORARRAY($C$3),T_CALC[[#This Row],[DAY]]+1,3))),NA())</f>
        <v>108.93</v>
      </c>
      <c r="N652" s="4" cm="1" vm="3321">
        <f t="array" aca="1" ref="N652" ca="1">IFERROR(IF(T_CALC[[#This Row],[DAY]]="","",IF(AND(T_CALC[[#This Row],[DAY]]=C_N_TRADING_DAYS,$L$1&gt;C_MAX_HIST_DT),$N$1,INDEX(_xlfn.ANCHORARRAY($C$3),T_CALC[[#This Row],[DAY]]+1,4))),NA())</f>
        <v>110.86</v>
      </c>
      <c r="O652" s="4" cm="1" vm="3060">
        <f t="array" aca="1" ref="O652" ca="1">IFERROR(IF(T_CALC[[#This Row],[DAY]]="","",IF(AND(T_CALC[[#This Row],[DAY]]=C_N_TRADING_DAYS,$L$1&gt;C_MAX_HIST_DT),$O$1,INDEX(_xlfn.ANCHORARRAY($C$3),T_CALC[[#This Row],[DAY]]+1,5))),NA())</f>
        <v>108.21</v>
      </c>
      <c r="P652" s="4" cm="1" vm="3322">
        <f t="array" aca="1" ref="P652" ca="1">IFERROR(IF(T_CALC[[#This Row],[DAY]]="","",IF(AND(T_CALC[[#This Row],[DAY]]=C_N_TRADING_DAYS,$L$1&gt;C_MAX_HIST_DT),$P$1,INDEX(_xlfn.ANCHORARRAY($C$3),T_CALC[[#This Row],[DAY]]+1,6))),NA())</f>
        <v>108.66</v>
      </c>
      <c r="Q652" s="4" cm="1" vm="3320">
        <f t="array" aca="1" ref="Q652" ca="1">IFERROR(IF(T_CALC[[#This Row],[DAY]]="","",IF(AND(T_CALC[[#This Row],[DAY]]=C_N_TRADING_DAYS,$L$1&gt;C_MAX_HIST_DT),$Q$1,INDEX(_xlfn.ANCHORARRAY($C$3),T_CALC[[#This Row],[DAY]]+1,2))),NA())</f>
        <v>32785475</v>
      </c>
      <c r="R652" s="4" vm="3322">
        <f ca="1">IFERROR(IF(I_SRC="Open",T_CALC[[#This Row],[Open]],IF(I_SRC="High",T_CALC[[#This Row],[High]],IF(I_SRC="low",T_CALC[[#This Row],[Low]],IF(I_SRC="Volume",T_CALC[[#This Row],[VOLUME]],T_CALC[[#This Row],[Close]])))),"")</f>
        <v>108.66</v>
      </c>
      <c r="S652" s="4" cm="1">
        <f t="array" aca="1" ref="S652" ca="1">IF(T_CALC[[#This Row],[DAY]]="","",IF(T_CALC[[#This Row],[DAY]]&gt;=I_MA_PER,
ROUND(SUMPRODUCT(OFFSET($Y$4,0,0,I_MA_PER),OFFSET(T_CALC[[#This Row],[Value]],-(I_MA_PER-1),0,I_MA_PER))/C_DEN,2),NA()))</f>
        <v>111.26</v>
      </c>
      <c r="T652" s="4" t="str">
        <f ca="1">IF(T_CALC[[#This Row],[DAY]]="","",IF(T_CALC[[#This Row],[DAY]]&gt;=I_MA_PER,IF(AND(T_CALC[[#This Row],[Value]]&gt;T_CALC[[#This Row],[WMA]],R651&lt;=S651),"Buy",IF(AND(T_CALC[[#This Row],[Value]]&lt;T_CALC[[#This Row],[WMA]],R651&gt;=S651),"Sell","")),NA()))</f>
        <v/>
      </c>
      <c r="U652" s="4">
        <f ca="1">IFERROR(IF(T_CALC[[#This Row],[Signal]]="Buy",T_CALC[[#This Row],[Value]],-10000),-10000)</f>
        <v>-10000</v>
      </c>
      <c r="V652" s="4">
        <f ca="1">IFERROR(IF(T_CALC[[#This Row],[Signal]]="Sell",T_CALC[[#This Row],[Value]],-10000),-10000)</f>
        <v>-10000</v>
      </c>
    </row>
    <row r="653" spans="3:22" x14ac:dyDescent="0.2">
      <c r="C653" vm="3323">
        <f ca="1"/>
        <v>43395</v>
      </c>
      <c r="D653" vm="3324">
        <f ca="1"/>
        <v>26545607</v>
      </c>
      <c r="E653" vm="3325">
        <f ca="1"/>
        <v>109.32</v>
      </c>
      <c r="F653" vm="3326">
        <f ca="1"/>
        <v>110.54</v>
      </c>
      <c r="G653" vm="3327">
        <f ca="1"/>
        <v>108.24</v>
      </c>
      <c r="H653" vm="3328">
        <f ca="1"/>
        <v>109.63</v>
      </c>
      <c r="K653" s="4">
        <f ca="1">IF(ROW(T_CALC[[#This Row],[DAY]])-ROW(T_CALC[[#Headers],[DAY]])&gt;C_N_TRADING_DAYS,"",ROW(T_CALC[[#This Row],[DAY]])-ROW(T_CALC[[#Headers],[DAY]]))</f>
        <v>650</v>
      </c>
      <c r="L653" s="2" cm="1" vm="3323">
        <f t="array" aca="1" ref="L653" ca="1">IFERROR(IF(T_CALC[[#This Row],[DAY]]="","",IF(AND(T_CALC[[#This Row],[DAY]]=C_N_TRADING_DAYS,$L$1&gt;C_MAX_HIST_DT),$L$1,INDEX(_xlfn.ANCHORARRAY($C$3),T_CALC[[#This Row],[DAY]]+1,1))),NA())</f>
        <v>43395</v>
      </c>
      <c r="M653" s="4" cm="1" vm="3325">
        <f t="array" aca="1" ref="M653" ca="1">IFERROR(IF(T_CALC[[#This Row],[DAY]]="","",IF(AND(T_CALC[[#This Row],[DAY]]=C_N_TRADING_DAYS,$L$1&gt;C_MAX_HIST_DT),$M$1,INDEX(_xlfn.ANCHORARRAY($C$3),T_CALC[[#This Row],[DAY]]+1,3))),NA())</f>
        <v>109.32</v>
      </c>
      <c r="N653" s="4" cm="1" vm="3326">
        <f t="array" aca="1" ref="N653" ca="1">IFERROR(IF(T_CALC[[#This Row],[DAY]]="","",IF(AND(T_CALC[[#This Row],[DAY]]=C_N_TRADING_DAYS,$L$1&gt;C_MAX_HIST_DT),$N$1,INDEX(_xlfn.ANCHORARRAY($C$3),T_CALC[[#This Row],[DAY]]+1,4))),NA())</f>
        <v>110.54</v>
      </c>
      <c r="O653" s="4" cm="1" vm="3327">
        <f t="array" aca="1" ref="O653" ca="1">IFERROR(IF(T_CALC[[#This Row],[DAY]]="","",IF(AND(T_CALC[[#This Row],[DAY]]=C_N_TRADING_DAYS,$L$1&gt;C_MAX_HIST_DT),$O$1,INDEX(_xlfn.ANCHORARRAY($C$3),T_CALC[[#This Row],[DAY]]+1,5))),NA())</f>
        <v>108.24</v>
      </c>
      <c r="P653" s="4" cm="1" vm="3328">
        <f t="array" aca="1" ref="P653" ca="1">IFERROR(IF(T_CALC[[#This Row],[DAY]]="","",IF(AND(T_CALC[[#This Row],[DAY]]=C_N_TRADING_DAYS,$L$1&gt;C_MAX_HIST_DT),$P$1,INDEX(_xlfn.ANCHORARRAY($C$3),T_CALC[[#This Row],[DAY]]+1,6))),NA())</f>
        <v>109.63</v>
      </c>
      <c r="Q653" s="4" cm="1" vm="3324">
        <f t="array" aca="1" ref="Q653" ca="1">IFERROR(IF(T_CALC[[#This Row],[DAY]]="","",IF(AND(T_CALC[[#This Row],[DAY]]=C_N_TRADING_DAYS,$L$1&gt;C_MAX_HIST_DT),$Q$1,INDEX(_xlfn.ANCHORARRAY($C$3),T_CALC[[#This Row],[DAY]]+1,2))),NA())</f>
        <v>26545607</v>
      </c>
      <c r="R653" s="4" vm="3328">
        <f ca="1">IFERROR(IF(I_SRC="Open",T_CALC[[#This Row],[Open]],IF(I_SRC="High",T_CALC[[#This Row],[High]],IF(I_SRC="low",T_CALC[[#This Row],[Low]],IF(I_SRC="Volume",T_CALC[[#This Row],[VOLUME]],T_CALC[[#This Row],[Close]])))),"")</f>
        <v>109.63</v>
      </c>
      <c r="S653" s="4" cm="1">
        <f t="array" aca="1" ref="S653" ca="1">IF(T_CALC[[#This Row],[DAY]]="","",IF(T_CALC[[#This Row],[DAY]]&gt;=I_MA_PER,
ROUND(SUMPRODUCT(OFFSET($Y$4,0,0,I_MA_PER),OFFSET(T_CALC[[#This Row],[Value]],-(I_MA_PER-1),0,I_MA_PER))/C_DEN,2),NA()))</f>
        <v>111.21</v>
      </c>
      <c r="T653" s="4" t="str">
        <f ca="1">IF(T_CALC[[#This Row],[DAY]]="","",IF(T_CALC[[#This Row],[DAY]]&gt;=I_MA_PER,IF(AND(T_CALC[[#This Row],[Value]]&gt;T_CALC[[#This Row],[WMA]],R652&lt;=S652),"Buy",IF(AND(T_CALC[[#This Row],[Value]]&lt;T_CALC[[#This Row],[WMA]],R652&gt;=S652),"Sell","")),NA()))</f>
        <v/>
      </c>
      <c r="U653" s="4">
        <f ca="1">IFERROR(IF(T_CALC[[#This Row],[Signal]]="Buy",T_CALC[[#This Row],[Value]],-10000),-10000)</f>
        <v>-10000</v>
      </c>
      <c r="V653" s="4">
        <f ca="1">IFERROR(IF(T_CALC[[#This Row],[Signal]]="Sell",T_CALC[[#This Row],[Value]],-10000),-10000)</f>
        <v>-10000</v>
      </c>
    </row>
    <row r="654" spans="3:22" x14ac:dyDescent="0.2">
      <c r="C654" vm="3329">
        <f ca="1"/>
        <v>43396</v>
      </c>
      <c r="D654" vm="3330">
        <f ca="1"/>
        <v>43770429</v>
      </c>
      <c r="E654" vm="3331">
        <f ca="1"/>
        <v>107.77</v>
      </c>
      <c r="F654" vm="3332">
        <f ca="1"/>
        <v>108.97</v>
      </c>
      <c r="G654" vm="3333">
        <f ca="1"/>
        <v>105.11</v>
      </c>
      <c r="H654" vm="3059">
        <f ca="1"/>
        <v>108.1</v>
      </c>
      <c r="K654" s="4">
        <f ca="1">IF(ROW(T_CALC[[#This Row],[DAY]])-ROW(T_CALC[[#Headers],[DAY]])&gt;C_N_TRADING_DAYS,"",ROW(T_CALC[[#This Row],[DAY]])-ROW(T_CALC[[#Headers],[DAY]]))</f>
        <v>651</v>
      </c>
      <c r="L654" s="2" cm="1" vm="3329">
        <f t="array" aca="1" ref="L654" ca="1">IFERROR(IF(T_CALC[[#This Row],[DAY]]="","",IF(AND(T_CALC[[#This Row],[DAY]]=C_N_TRADING_DAYS,$L$1&gt;C_MAX_HIST_DT),$L$1,INDEX(_xlfn.ANCHORARRAY($C$3),T_CALC[[#This Row],[DAY]]+1,1))),NA())</f>
        <v>43396</v>
      </c>
      <c r="M654" s="4" cm="1" vm="3331">
        <f t="array" aca="1" ref="M654" ca="1">IFERROR(IF(T_CALC[[#This Row],[DAY]]="","",IF(AND(T_CALC[[#This Row],[DAY]]=C_N_TRADING_DAYS,$L$1&gt;C_MAX_HIST_DT),$M$1,INDEX(_xlfn.ANCHORARRAY($C$3),T_CALC[[#This Row],[DAY]]+1,3))),NA())</f>
        <v>107.77</v>
      </c>
      <c r="N654" s="4" cm="1" vm="3332">
        <f t="array" aca="1" ref="N654" ca="1">IFERROR(IF(T_CALC[[#This Row],[DAY]]="","",IF(AND(T_CALC[[#This Row],[DAY]]=C_N_TRADING_DAYS,$L$1&gt;C_MAX_HIST_DT),$N$1,INDEX(_xlfn.ANCHORARRAY($C$3),T_CALC[[#This Row],[DAY]]+1,4))),NA())</f>
        <v>108.97</v>
      </c>
      <c r="O654" s="4" cm="1" vm="3333">
        <f t="array" aca="1" ref="O654" ca="1">IFERROR(IF(T_CALC[[#This Row],[DAY]]="","",IF(AND(T_CALC[[#This Row],[DAY]]=C_N_TRADING_DAYS,$L$1&gt;C_MAX_HIST_DT),$O$1,INDEX(_xlfn.ANCHORARRAY($C$3),T_CALC[[#This Row],[DAY]]+1,5))),NA())</f>
        <v>105.11</v>
      </c>
      <c r="P654" s="4" cm="1" vm="3059">
        <f t="array" aca="1" ref="P654" ca="1">IFERROR(IF(T_CALC[[#This Row],[DAY]]="","",IF(AND(T_CALC[[#This Row],[DAY]]=C_N_TRADING_DAYS,$L$1&gt;C_MAX_HIST_DT),$P$1,INDEX(_xlfn.ANCHORARRAY($C$3),T_CALC[[#This Row],[DAY]]+1,6))),NA())</f>
        <v>108.1</v>
      </c>
      <c r="Q654" s="4" cm="1" vm="3330">
        <f t="array" aca="1" ref="Q654" ca="1">IFERROR(IF(T_CALC[[#This Row],[DAY]]="","",IF(AND(T_CALC[[#This Row],[DAY]]=C_N_TRADING_DAYS,$L$1&gt;C_MAX_HIST_DT),$Q$1,INDEX(_xlfn.ANCHORARRAY($C$3),T_CALC[[#This Row],[DAY]]+1,2))),NA())</f>
        <v>43770429</v>
      </c>
      <c r="R654" s="4" vm="3059">
        <f ca="1">IFERROR(IF(I_SRC="Open",T_CALC[[#This Row],[Open]],IF(I_SRC="High",T_CALC[[#This Row],[High]],IF(I_SRC="low",T_CALC[[#This Row],[Low]],IF(I_SRC="Volume",T_CALC[[#This Row],[VOLUME]],T_CALC[[#This Row],[Close]])))),"")</f>
        <v>108.1</v>
      </c>
      <c r="S654" s="4" cm="1">
        <f t="array" aca="1" ref="S654" ca="1">IF(T_CALC[[#This Row],[DAY]]="","",IF(T_CALC[[#This Row],[DAY]]&gt;=I_MA_PER,
ROUND(SUMPRODUCT(OFFSET($Y$4,0,0,I_MA_PER),OFFSET(T_CALC[[#This Row],[Value]],-(I_MA_PER-1),0,I_MA_PER))/C_DEN,2),NA()))</f>
        <v>111.11</v>
      </c>
      <c r="T654" s="4" t="str">
        <f ca="1">IF(T_CALC[[#This Row],[DAY]]="","",IF(T_CALC[[#This Row],[DAY]]&gt;=I_MA_PER,IF(AND(T_CALC[[#This Row],[Value]]&gt;T_CALC[[#This Row],[WMA]],R653&lt;=S653),"Buy",IF(AND(T_CALC[[#This Row],[Value]]&lt;T_CALC[[#This Row],[WMA]],R653&gt;=S653),"Sell","")),NA()))</f>
        <v/>
      </c>
      <c r="U654" s="4">
        <f ca="1">IFERROR(IF(T_CALC[[#This Row],[Signal]]="Buy",T_CALC[[#This Row],[Value]],-10000),-10000)</f>
        <v>-10000</v>
      </c>
      <c r="V654" s="4">
        <f ca="1">IFERROR(IF(T_CALC[[#This Row],[Signal]]="Sell",T_CALC[[#This Row],[Value]],-10000),-10000)</f>
        <v>-10000</v>
      </c>
    </row>
    <row r="655" spans="3:22" x14ac:dyDescent="0.2">
      <c r="C655" vm="3334">
        <f ca="1"/>
        <v>43397</v>
      </c>
      <c r="D655" vm="3335">
        <f ca="1"/>
        <v>63897759</v>
      </c>
      <c r="E655" vm="3336">
        <f ca="1"/>
        <v>108.41</v>
      </c>
      <c r="F655" vm="3066">
        <f ca="1"/>
        <v>108.49</v>
      </c>
      <c r="G655" vm="3337">
        <f ca="1"/>
        <v>101.59010000000001</v>
      </c>
      <c r="H655" vm="3338">
        <f ca="1"/>
        <v>102.32</v>
      </c>
      <c r="K655" s="4">
        <f ca="1">IF(ROW(T_CALC[[#This Row],[DAY]])-ROW(T_CALC[[#Headers],[DAY]])&gt;C_N_TRADING_DAYS,"",ROW(T_CALC[[#This Row],[DAY]])-ROW(T_CALC[[#Headers],[DAY]]))</f>
        <v>652</v>
      </c>
      <c r="L655" s="2" cm="1" vm="3334">
        <f t="array" aca="1" ref="L655" ca="1">IFERROR(IF(T_CALC[[#This Row],[DAY]]="","",IF(AND(T_CALC[[#This Row],[DAY]]=C_N_TRADING_DAYS,$L$1&gt;C_MAX_HIST_DT),$L$1,INDEX(_xlfn.ANCHORARRAY($C$3),T_CALC[[#This Row],[DAY]]+1,1))),NA())</f>
        <v>43397</v>
      </c>
      <c r="M655" s="4" cm="1" vm="3336">
        <f t="array" aca="1" ref="M655" ca="1">IFERROR(IF(T_CALC[[#This Row],[DAY]]="","",IF(AND(T_CALC[[#This Row],[DAY]]=C_N_TRADING_DAYS,$L$1&gt;C_MAX_HIST_DT),$M$1,INDEX(_xlfn.ANCHORARRAY($C$3),T_CALC[[#This Row],[DAY]]+1,3))),NA())</f>
        <v>108.41</v>
      </c>
      <c r="N655" s="4" cm="1" vm="3066">
        <f t="array" aca="1" ref="N655" ca="1">IFERROR(IF(T_CALC[[#This Row],[DAY]]="","",IF(AND(T_CALC[[#This Row],[DAY]]=C_N_TRADING_DAYS,$L$1&gt;C_MAX_HIST_DT),$N$1,INDEX(_xlfn.ANCHORARRAY($C$3),T_CALC[[#This Row],[DAY]]+1,4))),NA())</f>
        <v>108.49</v>
      </c>
      <c r="O655" s="4" cm="1" vm="3337">
        <f t="array" aca="1" ref="O655" ca="1">IFERROR(IF(T_CALC[[#This Row],[DAY]]="","",IF(AND(T_CALC[[#This Row],[DAY]]=C_N_TRADING_DAYS,$L$1&gt;C_MAX_HIST_DT),$O$1,INDEX(_xlfn.ANCHORARRAY($C$3),T_CALC[[#This Row],[DAY]]+1,5))),NA())</f>
        <v>101.59010000000001</v>
      </c>
      <c r="P655" s="4" cm="1" vm="3338">
        <f t="array" aca="1" ref="P655" ca="1">IFERROR(IF(T_CALC[[#This Row],[DAY]]="","",IF(AND(T_CALC[[#This Row],[DAY]]=C_N_TRADING_DAYS,$L$1&gt;C_MAX_HIST_DT),$P$1,INDEX(_xlfn.ANCHORARRAY($C$3),T_CALC[[#This Row],[DAY]]+1,6))),NA())</f>
        <v>102.32</v>
      </c>
      <c r="Q655" s="4" cm="1" vm="3335">
        <f t="array" aca="1" ref="Q655" ca="1">IFERROR(IF(T_CALC[[#This Row],[DAY]]="","",IF(AND(T_CALC[[#This Row],[DAY]]=C_N_TRADING_DAYS,$L$1&gt;C_MAX_HIST_DT),$Q$1,INDEX(_xlfn.ANCHORARRAY($C$3),T_CALC[[#This Row],[DAY]]+1,2))),NA())</f>
        <v>63897759</v>
      </c>
      <c r="R655" s="4" vm="3338">
        <f ca="1">IFERROR(IF(I_SRC="Open",T_CALC[[#This Row],[Open]],IF(I_SRC="High",T_CALC[[#This Row],[High]],IF(I_SRC="low",T_CALC[[#This Row],[Low]],IF(I_SRC="Volume",T_CALC[[#This Row],[VOLUME]],T_CALC[[#This Row],[Close]])))),"")</f>
        <v>102.32</v>
      </c>
      <c r="S655" s="4" cm="1">
        <f t="array" aca="1" ref="S655" ca="1">IF(T_CALC[[#This Row],[DAY]]="","",IF(T_CALC[[#This Row],[DAY]]&gt;=I_MA_PER,
ROUND(SUMPRODUCT(OFFSET($Y$4,0,0,I_MA_PER),OFFSET(T_CALC[[#This Row],[Value]],-(I_MA_PER-1),0,I_MA_PER))/C_DEN,2),NA()))</f>
        <v>110.78</v>
      </c>
      <c r="T655" s="4" t="str">
        <f ca="1">IF(T_CALC[[#This Row],[DAY]]="","",IF(T_CALC[[#This Row],[DAY]]&gt;=I_MA_PER,IF(AND(T_CALC[[#This Row],[Value]]&gt;T_CALC[[#This Row],[WMA]],R654&lt;=S654),"Buy",IF(AND(T_CALC[[#This Row],[Value]]&lt;T_CALC[[#This Row],[WMA]],R654&gt;=S654),"Sell","")),NA()))</f>
        <v/>
      </c>
      <c r="U655" s="4">
        <f ca="1">IFERROR(IF(T_CALC[[#This Row],[Signal]]="Buy",T_CALC[[#This Row],[Value]],-10000),-10000)</f>
        <v>-10000</v>
      </c>
      <c r="V655" s="4">
        <f ca="1">IFERROR(IF(T_CALC[[#This Row],[Signal]]="Sell",T_CALC[[#This Row],[Value]],-10000),-10000)</f>
        <v>-10000</v>
      </c>
    </row>
    <row r="656" spans="3:22" x14ac:dyDescent="0.2">
      <c r="C656" vm="3339">
        <f ca="1"/>
        <v>43398</v>
      </c>
      <c r="D656" vm="3340">
        <f ca="1"/>
        <v>61646819</v>
      </c>
      <c r="E656" vm="3341">
        <f ca="1"/>
        <v>106.55</v>
      </c>
      <c r="F656" vm="3107">
        <f ca="1"/>
        <v>109.27</v>
      </c>
      <c r="G656" vm="3342">
        <f ca="1"/>
        <v>106.15</v>
      </c>
      <c r="H656" vm="3070">
        <f ca="1"/>
        <v>108.3</v>
      </c>
      <c r="K656" s="4">
        <f ca="1">IF(ROW(T_CALC[[#This Row],[DAY]])-ROW(T_CALC[[#Headers],[DAY]])&gt;C_N_TRADING_DAYS,"",ROW(T_CALC[[#This Row],[DAY]])-ROW(T_CALC[[#Headers],[DAY]]))</f>
        <v>653</v>
      </c>
      <c r="L656" s="2" cm="1" vm="3339">
        <f t="array" aca="1" ref="L656" ca="1">IFERROR(IF(T_CALC[[#This Row],[DAY]]="","",IF(AND(T_CALC[[#This Row],[DAY]]=C_N_TRADING_DAYS,$L$1&gt;C_MAX_HIST_DT),$L$1,INDEX(_xlfn.ANCHORARRAY($C$3),T_CALC[[#This Row],[DAY]]+1,1))),NA())</f>
        <v>43398</v>
      </c>
      <c r="M656" s="4" cm="1" vm="3341">
        <f t="array" aca="1" ref="M656" ca="1">IFERROR(IF(T_CALC[[#This Row],[DAY]]="","",IF(AND(T_CALC[[#This Row],[DAY]]=C_N_TRADING_DAYS,$L$1&gt;C_MAX_HIST_DT),$M$1,INDEX(_xlfn.ANCHORARRAY($C$3),T_CALC[[#This Row],[DAY]]+1,3))),NA())</f>
        <v>106.55</v>
      </c>
      <c r="N656" s="4" cm="1" vm="3107">
        <f t="array" aca="1" ref="N656" ca="1">IFERROR(IF(T_CALC[[#This Row],[DAY]]="","",IF(AND(T_CALC[[#This Row],[DAY]]=C_N_TRADING_DAYS,$L$1&gt;C_MAX_HIST_DT),$N$1,INDEX(_xlfn.ANCHORARRAY($C$3),T_CALC[[#This Row],[DAY]]+1,4))),NA())</f>
        <v>109.27</v>
      </c>
      <c r="O656" s="4" cm="1" vm="3342">
        <f t="array" aca="1" ref="O656" ca="1">IFERROR(IF(T_CALC[[#This Row],[DAY]]="","",IF(AND(T_CALC[[#This Row],[DAY]]=C_N_TRADING_DAYS,$L$1&gt;C_MAX_HIST_DT),$O$1,INDEX(_xlfn.ANCHORARRAY($C$3),T_CALC[[#This Row],[DAY]]+1,5))),NA())</f>
        <v>106.15</v>
      </c>
      <c r="P656" s="4" cm="1" vm="3070">
        <f t="array" aca="1" ref="P656" ca="1">IFERROR(IF(T_CALC[[#This Row],[DAY]]="","",IF(AND(T_CALC[[#This Row],[DAY]]=C_N_TRADING_DAYS,$L$1&gt;C_MAX_HIST_DT),$P$1,INDEX(_xlfn.ANCHORARRAY($C$3),T_CALC[[#This Row],[DAY]]+1,6))),NA())</f>
        <v>108.3</v>
      </c>
      <c r="Q656" s="4" cm="1" vm="3340">
        <f t="array" aca="1" ref="Q656" ca="1">IFERROR(IF(T_CALC[[#This Row],[DAY]]="","",IF(AND(T_CALC[[#This Row],[DAY]]=C_N_TRADING_DAYS,$L$1&gt;C_MAX_HIST_DT),$Q$1,INDEX(_xlfn.ANCHORARRAY($C$3),T_CALC[[#This Row],[DAY]]+1,2))),NA())</f>
        <v>61646819</v>
      </c>
      <c r="R656" s="4" vm="3070">
        <f ca="1">IFERROR(IF(I_SRC="Open",T_CALC[[#This Row],[Open]],IF(I_SRC="High",T_CALC[[#This Row],[High]],IF(I_SRC="low",T_CALC[[#This Row],[Low]],IF(I_SRC="Volume",T_CALC[[#This Row],[VOLUME]],T_CALC[[#This Row],[Close]])))),"")</f>
        <v>108.3</v>
      </c>
      <c r="S656" s="4" cm="1">
        <f t="array" aca="1" ref="S656" ca="1">IF(T_CALC[[#This Row],[DAY]]="","",IF(T_CALC[[#This Row],[DAY]]&gt;=I_MA_PER,
ROUND(SUMPRODUCT(OFFSET($Y$4,0,0,I_MA_PER),OFFSET(T_CALC[[#This Row],[Value]],-(I_MA_PER-1),0,I_MA_PER))/C_DEN,2),NA()))</f>
        <v>110.69</v>
      </c>
      <c r="T656" s="4" t="str">
        <f ca="1">IF(T_CALC[[#This Row],[DAY]]="","",IF(T_CALC[[#This Row],[DAY]]&gt;=I_MA_PER,IF(AND(T_CALC[[#This Row],[Value]]&gt;T_CALC[[#This Row],[WMA]],R655&lt;=S655),"Buy",IF(AND(T_CALC[[#This Row],[Value]]&lt;T_CALC[[#This Row],[WMA]],R655&gt;=S655),"Sell","")),NA()))</f>
        <v/>
      </c>
      <c r="U656" s="4">
        <f ca="1">IFERROR(IF(T_CALC[[#This Row],[Signal]]="Buy",T_CALC[[#This Row],[Value]],-10000),-10000)</f>
        <v>-10000</v>
      </c>
      <c r="V656" s="4">
        <f ca="1">IFERROR(IF(T_CALC[[#This Row],[Signal]]="Sell",T_CALC[[#This Row],[Value]],-10000),-10000)</f>
        <v>-10000</v>
      </c>
    </row>
    <row r="657" spans="3:22" x14ac:dyDescent="0.2">
      <c r="C657" vm="3343">
        <f ca="1"/>
        <v>43399</v>
      </c>
      <c r="D657" vm="3344">
        <f ca="1"/>
        <v>55523104</v>
      </c>
      <c r="E657" vm="3345">
        <f ca="1"/>
        <v>105.69</v>
      </c>
      <c r="F657" vm="3346">
        <f ca="1"/>
        <v>108.75</v>
      </c>
      <c r="G657" vm="3001">
        <f ca="1"/>
        <v>104.76</v>
      </c>
      <c r="H657" vm="3347">
        <f ca="1"/>
        <v>106.96</v>
      </c>
      <c r="K657" s="4">
        <f ca="1">IF(ROW(T_CALC[[#This Row],[DAY]])-ROW(T_CALC[[#Headers],[DAY]])&gt;C_N_TRADING_DAYS,"",ROW(T_CALC[[#This Row],[DAY]])-ROW(T_CALC[[#Headers],[DAY]]))</f>
        <v>654</v>
      </c>
      <c r="L657" s="2" cm="1" vm="3343">
        <f t="array" aca="1" ref="L657" ca="1">IFERROR(IF(T_CALC[[#This Row],[DAY]]="","",IF(AND(T_CALC[[#This Row],[DAY]]=C_N_TRADING_DAYS,$L$1&gt;C_MAX_HIST_DT),$L$1,INDEX(_xlfn.ANCHORARRAY($C$3),T_CALC[[#This Row],[DAY]]+1,1))),NA())</f>
        <v>43399</v>
      </c>
      <c r="M657" s="4" cm="1" vm="3345">
        <f t="array" aca="1" ref="M657" ca="1">IFERROR(IF(T_CALC[[#This Row],[DAY]]="","",IF(AND(T_CALC[[#This Row],[DAY]]=C_N_TRADING_DAYS,$L$1&gt;C_MAX_HIST_DT),$M$1,INDEX(_xlfn.ANCHORARRAY($C$3),T_CALC[[#This Row],[DAY]]+1,3))),NA())</f>
        <v>105.69</v>
      </c>
      <c r="N657" s="4" cm="1" vm="3346">
        <f t="array" aca="1" ref="N657" ca="1">IFERROR(IF(T_CALC[[#This Row],[DAY]]="","",IF(AND(T_CALC[[#This Row],[DAY]]=C_N_TRADING_DAYS,$L$1&gt;C_MAX_HIST_DT),$N$1,INDEX(_xlfn.ANCHORARRAY($C$3),T_CALC[[#This Row],[DAY]]+1,4))),NA())</f>
        <v>108.75</v>
      </c>
      <c r="O657" s="4" cm="1" vm="3001">
        <f t="array" aca="1" ref="O657" ca="1">IFERROR(IF(T_CALC[[#This Row],[DAY]]="","",IF(AND(T_CALC[[#This Row],[DAY]]=C_N_TRADING_DAYS,$L$1&gt;C_MAX_HIST_DT),$O$1,INDEX(_xlfn.ANCHORARRAY($C$3),T_CALC[[#This Row],[DAY]]+1,5))),NA())</f>
        <v>104.76</v>
      </c>
      <c r="P657" s="4" cm="1" vm="3347">
        <f t="array" aca="1" ref="P657" ca="1">IFERROR(IF(T_CALC[[#This Row],[DAY]]="","",IF(AND(T_CALC[[#This Row],[DAY]]=C_N_TRADING_DAYS,$L$1&gt;C_MAX_HIST_DT),$P$1,INDEX(_xlfn.ANCHORARRAY($C$3),T_CALC[[#This Row],[DAY]]+1,6))),NA())</f>
        <v>106.96</v>
      </c>
      <c r="Q657" s="4" cm="1" vm="3344">
        <f t="array" aca="1" ref="Q657" ca="1">IFERROR(IF(T_CALC[[#This Row],[DAY]]="","",IF(AND(T_CALC[[#This Row],[DAY]]=C_N_TRADING_DAYS,$L$1&gt;C_MAX_HIST_DT),$Q$1,INDEX(_xlfn.ANCHORARRAY($C$3),T_CALC[[#This Row],[DAY]]+1,2))),NA())</f>
        <v>55523104</v>
      </c>
      <c r="R657" s="4" vm="3347">
        <f ca="1">IFERROR(IF(I_SRC="Open",T_CALC[[#This Row],[Open]],IF(I_SRC="High",T_CALC[[#This Row],[High]],IF(I_SRC="low",T_CALC[[#This Row],[Low]],IF(I_SRC="Volume",T_CALC[[#This Row],[VOLUME]],T_CALC[[#This Row],[Close]])))),"")</f>
        <v>106.96</v>
      </c>
      <c r="S657" s="4" cm="1">
        <f t="array" aca="1" ref="S657" ca="1">IF(T_CALC[[#This Row],[DAY]]="","",IF(T_CALC[[#This Row],[DAY]]&gt;=I_MA_PER,
ROUND(SUMPRODUCT(OFFSET($Y$4,0,0,I_MA_PER),OFFSET(T_CALC[[#This Row],[Value]],-(I_MA_PER-1),0,I_MA_PER))/C_DEN,2),NA()))</f>
        <v>110.55</v>
      </c>
      <c r="T657" s="4" t="str">
        <f ca="1">IF(T_CALC[[#This Row],[DAY]]="","",IF(T_CALC[[#This Row],[DAY]]&gt;=I_MA_PER,IF(AND(T_CALC[[#This Row],[Value]]&gt;T_CALC[[#This Row],[WMA]],R656&lt;=S656),"Buy",IF(AND(T_CALC[[#This Row],[Value]]&lt;T_CALC[[#This Row],[WMA]],R656&gt;=S656),"Sell","")),NA()))</f>
        <v/>
      </c>
      <c r="U657" s="4">
        <f ca="1">IFERROR(IF(T_CALC[[#This Row],[Signal]]="Buy",T_CALC[[#This Row],[Value]],-10000),-10000)</f>
        <v>-10000</v>
      </c>
      <c r="V657" s="4">
        <f ca="1">IFERROR(IF(T_CALC[[#This Row],[Signal]]="Sell",T_CALC[[#This Row],[Value]],-10000),-10000)</f>
        <v>-10000</v>
      </c>
    </row>
    <row r="658" spans="3:22" x14ac:dyDescent="0.2">
      <c r="C658" vm="3348">
        <f ca="1"/>
        <v>43402</v>
      </c>
      <c r="D658" vm="3349">
        <f ca="1"/>
        <v>55162001</v>
      </c>
      <c r="E658" vm="3350">
        <f ca="1"/>
        <v>108.105</v>
      </c>
      <c r="F658" vm="3351">
        <f ca="1"/>
        <v>108.7</v>
      </c>
      <c r="G658" vm="2808">
        <f ca="1"/>
        <v>101.63</v>
      </c>
      <c r="H658" vm="3352">
        <f ca="1"/>
        <v>103.85</v>
      </c>
      <c r="K658" s="4">
        <f ca="1">IF(ROW(T_CALC[[#This Row],[DAY]])-ROW(T_CALC[[#Headers],[DAY]])&gt;C_N_TRADING_DAYS,"",ROW(T_CALC[[#This Row],[DAY]])-ROW(T_CALC[[#Headers],[DAY]]))</f>
        <v>655</v>
      </c>
      <c r="L658" s="2" cm="1" vm="3348">
        <f t="array" aca="1" ref="L658" ca="1">IFERROR(IF(T_CALC[[#This Row],[DAY]]="","",IF(AND(T_CALC[[#This Row],[DAY]]=C_N_TRADING_DAYS,$L$1&gt;C_MAX_HIST_DT),$L$1,INDEX(_xlfn.ANCHORARRAY($C$3),T_CALC[[#This Row],[DAY]]+1,1))),NA())</f>
        <v>43402</v>
      </c>
      <c r="M658" s="4" cm="1" vm="3350">
        <f t="array" aca="1" ref="M658" ca="1">IFERROR(IF(T_CALC[[#This Row],[DAY]]="","",IF(AND(T_CALC[[#This Row],[DAY]]=C_N_TRADING_DAYS,$L$1&gt;C_MAX_HIST_DT),$M$1,INDEX(_xlfn.ANCHORARRAY($C$3),T_CALC[[#This Row],[DAY]]+1,3))),NA())</f>
        <v>108.105</v>
      </c>
      <c r="N658" s="4" cm="1" vm="3351">
        <f t="array" aca="1" ref="N658" ca="1">IFERROR(IF(T_CALC[[#This Row],[DAY]]="","",IF(AND(T_CALC[[#This Row],[DAY]]=C_N_TRADING_DAYS,$L$1&gt;C_MAX_HIST_DT),$N$1,INDEX(_xlfn.ANCHORARRAY($C$3),T_CALC[[#This Row],[DAY]]+1,4))),NA())</f>
        <v>108.7</v>
      </c>
      <c r="O658" s="4" cm="1" vm="2808">
        <f t="array" aca="1" ref="O658" ca="1">IFERROR(IF(T_CALC[[#This Row],[DAY]]="","",IF(AND(T_CALC[[#This Row],[DAY]]=C_N_TRADING_DAYS,$L$1&gt;C_MAX_HIST_DT),$O$1,INDEX(_xlfn.ANCHORARRAY($C$3),T_CALC[[#This Row],[DAY]]+1,5))),NA())</f>
        <v>101.63</v>
      </c>
      <c r="P658" s="4" cm="1" vm="3352">
        <f t="array" aca="1" ref="P658" ca="1">IFERROR(IF(T_CALC[[#This Row],[DAY]]="","",IF(AND(T_CALC[[#This Row],[DAY]]=C_N_TRADING_DAYS,$L$1&gt;C_MAX_HIST_DT),$P$1,INDEX(_xlfn.ANCHORARRAY($C$3),T_CALC[[#This Row],[DAY]]+1,6))),NA())</f>
        <v>103.85</v>
      </c>
      <c r="Q658" s="4" cm="1" vm="3349">
        <f t="array" aca="1" ref="Q658" ca="1">IFERROR(IF(T_CALC[[#This Row],[DAY]]="","",IF(AND(T_CALC[[#This Row],[DAY]]=C_N_TRADING_DAYS,$L$1&gt;C_MAX_HIST_DT),$Q$1,INDEX(_xlfn.ANCHORARRAY($C$3),T_CALC[[#This Row],[DAY]]+1,2))),NA())</f>
        <v>55162001</v>
      </c>
      <c r="R658" s="4" vm="3352">
        <f ca="1">IFERROR(IF(I_SRC="Open",T_CALC[[#This Row],[Open]],IF(I_SRC="High",T_CALC[[#This Row],[High]],IF(I_SRC="low",T_CALC[[#This Row],[Low]],IF(I_SRC="Volume",T_CALC[[#This Row],[VOLUME]],T_CALC[[#This Row],[Close]])))),"")</f>
        <v>103.85</v>
      </c>
      <c r="S658" s="4" cm="1">
        <f t="array" aca="1" ref="S658" ca="1">IF(T_CALC[[#This Row],[DAY]]="","",IF(T_CALC[[#This Row],[DAY]]&gt;=I_MA_PER,
ROUND(SUMPRODUCT(OFFSET($Y$4,0,0,I_MA_PER),OFFSET(T_CALC[[#This Row],[Value]],-(I_MA_PER-1),0,I_MA_PER))/C_DEN,2),NA()))</f>
        <v>110.28</v>
      </c>
      <c r="T658" s="4" t="str">
        <f ca="1">IF(T_CALC[[#This Row],[DAY]]="","",IF(T_CALC[[#This Row],[DAY]]&gt;=I_MA_PER,IF(AND(T_CALC[[#This Row],[Value]]&gt;T_CALC[[#This Row],[WMA]],R657&lt;=S657),"Buy",IF(AND(T_CALC[[#This Row],[Value]]&lt;T_CALC[[#This Row],[WMA]],R657&gt;=S657),"Sell","")),NA()))</f>
        <v/>
      </c>
      <c r="U658" s="4">
        <f ca="1">IFERROR(IF(T_CALC[[#This Row],[Signal]]="Buy",T_CALC[[#This Row],[Value]],-10000),-10000)</f>
        <v>-10000</v>
      </c>
      <c r="V658" s="4">
        <f ca="1">IFERROR(IF(T_CALC[[#This Row],[Signal]]="Sell",T_CALC[[#This Row],[Value]],-10000),-10000)</f>
        <v>-10000</v>
      </c>
    </row>
    <row r="659" spans="3:22" x14ac:dyDescent="0.2">
      <c r="C659" vm="3353">
        <f ca="1"/>
        <v>43403</v>
      </c>
      <c r="D659" vm="3354">
        <f ca="1"/>
        <v>65350878</v>
      </c>
      <c r="E659" vm="3355">
        <f ca="1"/>
        <v>103.66</v>
      </c>
      <c r="F659" vm="3356">
        <f ca="1"/>
        <v>104.38</v>
      </c>
      <c r="G659" vm="2865">
        <f ca="1"/>
        <v>100.11</v>
      </c>
      <c r="H659" vm="3357">
        <f ca="1"/>
        <v>103.73</v>
      </c>
      <c r="K659" s="4">
        <f ca="1">IF(ROW(T_CALC[[#This Row],[DAY]])-ROW(T_CALC[[#Headers],[DAY]])&gt;C_N_TRADING_DAYS,"",ROW(T_CALC[[#This Row],[DAY]])-ROW(T_CALC[[#Headers],[DAY]]))</f>
        <v>656</v>
      </c>
      <c r="L659" s="2" cm="1" vm="3353">
        <f t="array" aca="1" ref="L659" ca="1">IFERROR(IF(T_CALC[[#This Row],[DAY]]="","",IF(AND(T_CALC[[#This Row],[DAY]]=C_N_TRADING_DAYS,$L$1&gt;C_MAX_HIST_DT),$L$1,INDEX(_xlfn.ANCHORARRAY($C$3),T_CALC[[#This Row],[DAY]]+1,1))),NA())</f>
        <v>43403</v>
      </c>
      <c r="M659" s="4" cm="1" vm="3355">
        <f t="array" aca="1" ref="M659" ca="1">IFERROR(IF(T_CALC[[#This Row],[DAY]]="","",IF(AND(T_CALC[[#This Row],[DAY]]=C_N_TRADING_DAYS,$L$1&gt;C_MAX_HIST_DT),$M$1,INDEX(_xlfn.ANCHORARRAY($C$3),T_CALC[[#This Row],[DAY]]+1,3))),NA())</f>
        <v>103.66</v>
      </c>
      <c r="N659" s="4" cm="1" vm="3356">
        <f t="array" aca="1" ref="N659" ca="1">IFERROR(IF(T_CALC[[#This Row],[DAY]]="","",IF(AND(T_CALC[[#This Row],[DAY]]=C_N_TRADING_DAYS,$L$1&gt;C_MAX_HIST_DT),$N$1,INDEX(_xlfn.ANCHORARRAY($C$3),T_CALC[[#This Row],[DAY]]+1,4))),NA())</f>
        <v>104.38</v>
      </c>
      <c r="O659" s="4" cm="1" vm="2865">
        <f t="array" aca="1" ref="O659" ca="1">IFERROR(IF(T_CALC[[#This Row],[DAY]]="","",IF(AND(T_CALC[[#This Row],[DAY]]=C_N_TRADING_DAYS,$L$1&gt;C_MAX_HIST_DT),$O$1,INDEX(_xlfn.ANCHORARRAY($C$3),T_CALC[[#This Row],[DAY]]+1,5))),NA())</f>
        <v>100.11</v>
      </c>
      <c r="P659" s="4" cm="1" vm="3357">
        <f t="array" aca="1" ref="P659" ca="1">IFERROR(IF(T_CALC[[#This Row],[DAY]]="","",IF(AND(T_CALC[[#This Row],[DAY]]=C_N_TRADING_DAYS,$L$1&gt;C_MAX_HIST_DT),$P$1,INDEX(_xlfn.ANCHORARRAY($C$3),T_CALC[[#This Row],[DAY]]+1,6))),NA())</f>
        <v>103.73</v>
      </c>
      <c r="Q659" s="4" cm="1" vm="3354">
        <f t="array" aca="1" ref="Q659" ca="1">IFERROR(IF(T_CALC[[#This Row],[DAY]]="","",IF(AND(T_CALC[[#This Row],[DAY]]=C_N_TRADING_DAYS,$L$1&gt;C_MAX_HIST_DT),$Q$1,INDEX(_xlfn.ANCHORARRAY($C$3),T_CALC[[#This Row],[DAY]]+1,2))),NA())</f>
        <v>65350878</v>
      </c>
      <c r="R659" s="4" vm="3357">
        <f ca="1">IFERROR(IF(I_SRC="Open",T_CALC[[#This Row],[Open]],IF(I_SRC="High",T_CALC[[#This Row],[High]],IF(I_SRC="low",T_CALC[[#This Row],[Low]],IF(I_SRC="Volume",T_CALC[[#This Row],[VOLUME]],T_CALC[[#This Row],[Close]])))),"")</f>
        <v>103.73</v>
      </c>
      <c r="S659" s="4" cm="1">
        <f t="array" aca="1" ref="S659" ca="1">IF(T_CALC[[#This Row],[DAY]]="","",IF(T_CALC[[#This Row],[DAY]]&gt;=I_MA_PER,
ROUND(SUMPRODUCT(OFFSET($Y$4,0,0,I_MA_PER),OFFSET(T_CALC[[#This Row],[Value]],-(I_MA_PER-1),0,I_MA_PER))/C_DEN,2),NA()))</f>
        <v>110.02</v>
      </c>
      <c r="T659" s="4" t="str">
        <f ca="1">IF(T_CALC[[#This Row],[DAY]]="","",IF(T_CALC[[#This Row],[DAY]]&gt;=I_MA_PER,IF(AND(T_CALC[[#This Row],[Value]]&gt;T_CALC[[#This Row],[WMA]],R658&lt;=S658),"Buy",IF(AND(T_CALC[[#This Row],[Value]]&lt;T_CALC[[#This Row],[WMA]],R658&gt;=S658),"Sell","")),NA()))</f>
        <v/>
      </c>
      <c r="U659" s="4">
        <f ca="1">IFERROR(IF(T_CALC[[#This Row],[Signal]]="Buy",T_CALC[[#This Row],[Value]],-10000),-10000)</f>
        <v>-10000</v>
      </c>
      <c r="V659" s="4">
        <f ca="1">IFERROR(IF(T_CALC[[#This Row],[Signal]]="Sell",T_CALC[[#This Row],[Value]],-10000),-10000)</f>
        <v>-10000</v>
      </c>
    </row>
    <row r="660" spans="3:22" x14ac:dyDescent="0.2">
      <c r="C660" vm="3358">
        <f ca="1"/>
        <v>43404</v>
      </c>
      <c r="D660" vm="3359">
        <f ca="1"/>
        <v>51062383</v>
      </c>
      <c r="E660" vm="3360">
        <f ca="1"/>
        <v>105.435</v>
      </c>
      <c r="F660" vm="2971">
        <f ca="1"/>
        <v>108.14</v>
      </c>
      <c r="G660" vm="3361">
        <f ca="1"/>
        <v>105.39</v>
      </c>
      <c r="H660" vm="3362">
        <f ca="1"/>
        <v>106.81</v>
      </c>
      <c r="K660" s="4">
        <f ca="1">IF(ROW(T_CALC[[#This Row],[DAY]])-ROW(T_CALC[[#Headers],[DAY]])&gt;C_N_TRADING_DAYS,"",ROW(T_CALC[[#This Row],[DAY]])-ROW(T_CALC[[#Headers],[DAY]]))</f>
        <v>657</v>
      </c>
      <c r="L660" s="2" cm="1" vm="3358">
        <f t="array" aca="1" ref="L660" ca="1">IFERROR(IF(T_CALC[[#This Row],[DAY]]="","",IF(AND(T_CALC[[#This Row],[DAY]]=C_N_TRADING_DAYS,$L$1&gt;C_MAX_HIST_DT),$L$1,INDEX(_xlfn.ANCHORARRAY($C$3),T_CALC[[#This Row],[DAY]]+1,1))),NA())</f>
        <v>43404</v>
      </c>
      <c r="M660" s="4" cm="1" vm="3360">
        <f t="array" aca="1" ref="M660" ca="1">IFERROR(IF(T_CALC[[#This Row],[DAY]]="","",IF(AND(T_CALC[[#This Row],[DAY]]=C_N_TRADING_DAYS,$L$1&gt;C_MAX_HIST_DT),$M$1,INDEX(_xlfn.ANCHORARRAY($C$3),T_CALC[[#This Row],[DAY]]+1,3))),NA())</f>
        <v>105.435</v>
      </c>
      <c r="N660" s="4" cm="1" vm="2971">
        <f t="array" aca="1" ref="N660" ca="1">IFERROR(IF(T_CALC[[#This Row],[DAY]]="","",IF(AND(T_CALC[[#This Row],[DAY]]=C_N_TRADING_DAYS,$L$1&gt;C_MAX_HIST_DT),$N$1,INDEX(_xlfn.ANCHORARRAY($C$3),T_CALC[[#This Row],[DAY]]+1,4))),NA())</f>
        <v>108.14</v>
      </c>
      <c r="O660" s="4" cm="1" vm="3361">
        <f t="array" aca="1" ref="O660" ca="1">IFERROR(IF(T_CALC[[#This Row],[DAY]]="","",IF(AND(T_CALC[[#This Row],[DAY]]=C_N_TRADING_DAYS,$L$1&gt;C_MAX_HIST_DT),$O$1,INDEX(_xlfn.ANCHORARRAY($C$3),T_CALC[[#This Row],[DAY]]+1,5))),NA())</f>
        <v>105.39</v>
      </c>
      <c r="P660" s="4" cm="1" vm="3362">
        <f t="array" aca="1" ref="P660" ca="1">IFERROR(IF(T_CALC[[#This Row],[DAY]]="","",IF(AND(T_CALC[[#This Row],[DAY]]=C_N_TRADING_DAYS,$L$1&gt;C_MAX_HIST_DT),$P$1,INDEX(_xlfn.ANCHORARRAY($C$3),T_CALC[[#This Row],[DAY]]+1,6))),NA())</f>
        <v>106.81</v>
      </c>
      <c r="Q660" s="4" cm="1" vm="3359">
        <f t="array" aca="1" ref="Q660" ca="1">IFERROR(IF(T_CALC[[#This Row],[DAY]]="","",IF(AND(T_CALC[[#This Row],[DAY]]=C_N_TRADING_DAYS,$L$1&gt;C_MAX_HIST_DT),$Q$1,INDEX(_xlfn.ANCHORARRAY($C$3),T_CALC[[#This Row],[DAY]]+1,2))),NA())</f>
        <v>51062383</v>
      </c>
      <c r="R660" s="4" vm="3362">
        <f ca="1">IFERROR(IF(I_SRC="Open",T_CALC[[#This Row],[Open]],IF(I_SRC="High",T_CALC[[#This Row],[High]],IF(I_SRC="low",T_CALC[[#This Row],[Low]],IF(I_SRC="Volume",T_CALC[[#This Row],[VOLUME]],T_CALC[[#This Row],[Close]])))),"")</f>
        <v>106.81</v>
      </c>
      <c r="S660" s="4" cm="1">
        <f t="array" aca="1" ref="S660" ca="1">IF(T_CALC[[#This Row],[DAY]]="","",IF(T_CALC[[#This Row],[DAY]]&gt;=I_MA_PER,
ROUND(SUMPRODUCT(OFFSET($Y$4,0,0,I_MA_PER),OFFSET(T_CALC[[#This Row],[Value]],-(I_MA_PER-1),0,I_MA_PER))/C_DEN,2),NA()))</f>
        <v>109.87</v>
      </c>
      <c r="T660" s="4" t="str">
        <f ca="1">IF(T_CALC[[#This Row],[DAY]]="","",IF(T_CALC[[#This Row],[DAY]]&gt;=I_MA_PER,IF(AND(T_CALC[[#This Row],[Value]]&gt;T_CALC[[#This Row],[WMA]],R659&lt;=S659),"Buy",IF(AND(T_CALC[[#This Row],[Value]]&lt;T_CALC[[#This Row],[WMA]],R659&gt;=S659),"Sell","")),NA()))</f>
        <v/>
      </c>
      <c r="U660" s="4">
        <f ca="1">IFERROR(IF(T_CALC[[#This Row],[Signal]]="Buy",T_CALC[[#This Row],[Value]],-10000),-10000)</f>
        <v>-10000</v>
      </c>
      <c r="V660" s="4">
        <f ca="1">IFERROR(IF(T_CALC[[#This Row],[Signal]]="Sell",T_CALC[[#This Row],[Value]],-10000),-10000)</f>
        <v>-10000</v>
      </c>
    </row>
    <row r="661" spans="3:22" x14ac:dyDescent="0.2">
      <c r="C661" vm="3363">
        <f ca="1"/>
        <v>43405</v>
      </c>
      <c r="D661" vm="3364">
        <f ca="1"/>
        <v>33384201</v>
      </c>
      <c r="E661" vm="3365">
        <f ca="1"/>
        <v>107.05</v>
      </c>
      <c r="F661" vm="3366">
        <f ca="1"/>
        <v>107.32</v>
      </c>
      <c r="G661" vm="3367">
        <f ca="1"/>
        <v>105.53</v>
      </c>
      <c r="H661" vm="3368">
        <f ca="1"/>
        <v>105.92</v>
      </c>
      <c r="K661" s="4">
        <f ca="1">IF(ROW(T_CALC[[#This Row],[DAY]])-ROW(T_CALC[[#Headers],[DAY]])&gt;C_N_TRADING_DAYS,"",ROW(T_CALC[[#This Row],[DAY]])-ROW(T_CALC[[#Headers],[DAY]]))</f>
        <v>658</v>
      </c>
      <c r="L661" s="2" cm="1" vm="3363">
        <f t="array" aca="1" ref="L661" ca="1">IFERROR(IF(T_CALC[[#This Row],[DAY]]="","",IF(AND(T_CALC[[#This Row],[DAY]]=C_N_TRADING_DAYS,$L$1&gt;C_MAX_HIST_DT),$L$1,INDEX(_xlfn.ANCHORARRAY($C$3),T_CALC[[#This Row],[DAY]]+1,1))),NA())</f>
        <v>43405</v>
      </c>
      <c r="M661" s="4" cm="1" vm="3365">
        <f t="array" aca="1" ref="M661" ca="1">IFERROR(IF(T_CALC[[#This Row],[DAY]]="","",IF(AND(T_CALC[[#This Row],[DAY]]=C_N_TRADING_DAYS,$L$1&gt;C_MAX_HIST_DT),$M$1,INDEX(_xlfn.ANCHORARRAY($C$3),T_CALC[[#This Row],[DAY]]+1,3))),NA())</f>
        <v>107.05</v>
      </c>
      <c r="N661" s="4" cm="1" vm="3366">
        <f t="array" aca="1" ref="N661" ca="1">IFERROR(IF(T_CALC[[#This Row],[DAY]]="","",IF(AND(T_CALC[[#This Row],[DAY]]=C_N_TRADING_DAYS,$L$1&gt;C_MAX_HIST_DT),$N$1,INDEX(_xlfn.ANCHORARRAY($C$3),T_CALC[[#This Row],[DAY]]+1,4))),NA())</f>
        <v>107.32</v>
      </c>
      <c r="O661" s="4" cm="1" vm="3367">
        <f t="array" aca="1" ref="O661" ca="1">IFERROR(IF(T_CALC[[#This Row],[DAY]]="","",IF(AND(T_CALC[[#This Row],[DAY]]=C_N_TRADING_DAYS,$L$1&gt;C_MAX_HIST_DT),$O$1,INDEX(_xlfn.ANCHORARRAY($C$3),T_CALC[[#This Row],[DAY]]+1,5))),NA())</f>
        <v>105.53</v>
      </c>
      <c r="P661" s="4" cm="1" vm="3368">
        <f t="array" aca="1" ref="P661" ca="1">IFERROR(IF(T_CALC[[#This Row],[DAY]]="","",IF(AND(T_CALC[[#This Row],[DAY]]=C_N_TRADING_DAYS,$L$1&gt;C_MAX_HIST_DT),$P$1,INDEX(_xlfn.ANCHORARRAY($C$3),T_CALC[[#This Row],[DAY]]+1,6))),NA())</f>
        <v>105.92</v>
      </c>
      <c r="Q661" s="4" cm="1" vm="3364">
        <f t="array" aca="1" ref="Q661" ca="1">IFERROR(IF(T_CALC[[#This Row],[DAY]]="","",IF(AND(T_CALC[[#This Row],[DAY]]=C_N_TRADING_DAYS,$L$1&gt;C_MAX_HIST_DT),$Q$1,INDEX(_xlfn.ANCHORARRAY($C$3),T_CALC[[#This Row],[DAY]]+1,2))),NA())</f>
        <v>33384201</v>
      </c>
      <c r="R661" s="4" vm="3368">
        <f ca="1">IFERROR(IF(I_SRC="Open",T_CALC[[#This Row],[Open]],IF(I_SRC="High",T_CALC[[#This Row],[High]],IF(I_SRC="low",T_CALC[[#This Row],[Low]],IF(I_SRC="Volume",T_CALC[[#This Row],[VOLUME]],T_CALC[[#This Row],[Close]])))),"")</f>
        <v>105.92</v>
      </c>
      <c r="S661" s="4" cm="1">
        <f t="array" aca="1" ref="S661" ca="1">IF(T_CALC[[#This Row],[DAY]]="","",IF(T_CALC[[#This Row],[DAY]]&gt;=I_MA_PER,
ROUND(SUMPRODUCT(OFFSET($Y$4,0,0,I_MA_PER),OFFSET(T_CALC[[#This Row],[Value]],-(I_MA_PER-1),0,I_MA_PER))/C_DEN,2),NA()))</f>
        <v>109.69</v>
      </c>
      <c r="T661" s="4" t="str">
        <f ca="1">IF(T_CALC[[#This Row],[DAY]]="","",IF(T_CALC[[#This Row],[DAY]]&gt;=I_MA_PER,IF(AND(T_CALC[[#This Row],[Value]]&gt;T_CALC[[#This Row],[WMA]],R660&lt;=S660),"Buy",IF(AND(T_CALC[[#This Row],[Value]]&lt;T_CALC[[#This Row],[WMA]],R660&gt;=S660),"Sell","")),NA()))</f>
        <v/>
      </c>
      <c r="U661" s="4">
        <f ca="1">IFERROR(IF(T_CALC[[#This Row],[Signal]]="Buy",T_CALC[[#This Row],[Value]],-10000),-10000)</f>
        <v>-10000</v>
      </c>
      <c r="V661" s="4">
        <f ca="1">IFERROR(IF(T_CALC[[#This Row],[Signal]]="Sell",T_CALC[[#This Row],[Value]],-10000),-10000)</f>
        <v>-10000</v>
      </c>
    </row>
    <row r="662" spans="3:22" x14ac:dyDescent="0.2">
      <c r="C662" vm="3369">
        <f ca="1"/>
        <v>43406</v>
      </c>
      <c r="D662" vm="3370">
        <f ca="1"/>
        <v>37680194</v>
      </c>
      <c r="E662" vm="3083">
        <f ca="1"/>
        <v>106.48</v>
      </c>
      <c r="F662" vm="3366">
        <f ca="1"/>
        <v>107.32</v>
      </c>
      <c r="G662" vm="3371">
        <f ca="1"/>
        <v>104.97499999999999</v>
      </c>
      <c r="H662" vm="3285">
        <f ca="1"/>
        <v>106.16</v>
      </c>
      <c r="K662" s="4">
        <f ca="1">IF(ROW(T_CALC[[#This Row],[DAY]])-ROW(T_CALC[[#Headers],[DAY]])&gt;C_N_TRADING_DAYS,"",ROW(T_CALC[[#This Row],[DAY]])-ROW(T_CALC[[#Headers],[DAY]]))</f>
        <v>659</v>
      </c>
      <c r="L662" s="2" cm="1" vm="3369">
        <f t="array" aca="1" ref="L662" ca="1">IFERROR(IF(T_CALC[[#This Row],[DAY]]="","",IF(AND(T_CALC[[#This Row],[DAY]]=C_N_TRADING_DAYS,$L$1&gt;C_MAX_HIST_DT),$L$1,INDEX(_xlfn.ANCHORARRAY($C$3),T_CALC[[#This Row],[DAY]]+1,1))),NA())</f>
        <v>43406</v>
      </c>
      <c r="M662" s="4" cm="1" vm="3083">
        <f t="array" aca="1" ref="M662" ca="1">IFERROR(IF(T_CALC[[#This Row],[DAY]]="","",IF(AND(T_CALC[[#This Row],[DAY]]=C_N_TRADING_DAYS,$L$1&gt;C_MAX_HIST_DT),$M$1,INDEX(_xlfn.ANCHORARRAY($C$3),T_CALC[[#This Row],[DAY]]+1,3))),NA())</f>
        <v>106.48</v>
      </c>
      <c r="N662" s="4" cm="1" vm="3366">
        <f t="array" aca="1" ref="N662" ca="1">IFERROR(IF(T_CALC[[#This Row],[DAY]]="","",IF(AND(T_CALC[[#This Row],[DAY]]=C_N_TRADING_DAYS,$L$1&gt;C_MAX_HIST_DT),$N$1,INDEX(_xlfn.ANCHORARRAY($C$3),T_CALC[[#This Row],[DAY]]+1,4))),NA())</f>
        <v>107.32</v>
      </c>
      <c r="O662" s="4" cm="1" vm="3371">
        <f t="array" aca="1" ref="O662" ca="1">IFERROR(IF(T_CALC[[#This Row],[DAY]]="","",IF(AND(T_CALC[[#This Row],[DAY]]=C_N_TRADING_DAYS,$L$1&gt;C_MAX_HIST_DT),$O$1,INDEX(_xlfn.ANCHORARRAY($C$3),T_CALC[[#This Row],[DAY]]+1,5))),NA())</f>
        <v>104.97499999999999</v>
      </c>
      <c r="P662" s="4" cm="1" vm="3285">
        <f t="array" aca="1" ref="P662" ca="1">IFERROR(IF(T_CALC[[#This Row],[DAY]]="","",IF(AND(T_CALC[[#This Row],[DAY]]=C_N_TRADING_DAYS,$L$1&gt;C_MAX_HIST_DT),$P$1,INDEX(_xlfn.ANCHORARRAY($C$3),T_CALC[[#This Row],[DAY]]+1,6))),NA())</f>
        <v>106.16</v>
      </c>
      <c r="Q662" s="4" cm="1" vm="3370">
        <f t="array" aca="1" ref="Q662" ca="1">IFERROR(IF(T_CALC[[#This Row],[DAY]]="","",IF(AND(T_CALC[[#This Row],[DAY]]=C_N_TRADING_DAYS,$L$1&gt;C_MAX_HIST_DT),$Q$1,INDEX(_xlfn.ANCHORARRAY($C$3),T_CALC[[#This Row],[DAY]]+1,2))),NA())</f>
        <v>37680194</v>
      </c>
      <c r="R662" s="4" vm="3285">
        <f ca="1">IFERROR(IF(I_SRC="Open",T_CALC[[#This Row],[Open]],IF(I_SRC="High",T_CALC[[#This Row],[High]],IF(I_SRC="low",T_CALC[[#This Row],[Low]],IF(I_SRC="Volume",T_CALC[[#This Row],[VOLUME]],T_CALC[[#This Row],[Close]])))),"")</f>
        <v>106.16</v>
      </c>
      <c r="S662" s="4" cm="1">
        <f t="array" aca="1" ref="S662" ca="1">IF(T_CALC[[#This Row],[DAY]]="","",IF(T_CALC[[#This Row],[DAY]]&gt;=I_MA_PER,
ROUND(SUMPRODUCT(OFFSET($Y$4,0,0,I_MA_PER),OFFSET(T_CALC[[#This Row],[Value]],-(I_MA_PER-1),0,I_MA_PER))/C_DEN,2),NA()))</f>
        <v>109.53</v>
      </c>
      <c r="T662" s="4" t="str">
        <f ca="1">IF(T_CALC[[#This Row],[DAY]]="","",IF(T_CALC[[#This Row],[DAY]]&gt;=I_MA_PER,IF(AND(T_CALC[[#This Row],[Value]]&gt;T_CALC[[#This Row],[WMA]],R661&lt;=S661),"Buy",IF(AND(T_CALC[[#This Row],[Value]]&lt;T_CALC[[#This Row],[WMA]],R661&gt;=S661),"Sell","")),NA()))</f>
        <v/>
      </c>
      <c r="U662" s="4">
        <f ca="1">IFERROR(IF(T_CALC[[#This Row],[Signal]]="Buy",T_CALC[[#This Row],[Value]],-10000),-10000)</f>
        <v>-10000</v>
      </c>
      <c r="V662" s="4">
        <f ca="1">IFERROR(IF(T_CALC[[#This Row],[Signal]]="Sell",T_CALC[[#This Row],[Value]],-10000),-10000)</f>
        <v>-10000</v>
      </c>
    </row>
    <row r="663" spans="3:22" x14ac:dyDescent="0.2">
      <c r="C663" vm="3372">
        <f ca="1"/>
        <v>43409</v>
      </c>
      <c r="D663" vm="3373">
        <f ca="1"/>
        <v>27922144</v>
      </c>
      <c r="E663" vm="3374">
        <f ca="1"/>
        <v>106.37</v>
      </c>
      <c r="F663" vm="3375">
        <f ca="1"/>
        <v>107.74</v>
      </c>
      <c r="G663" vm="3376">
        <f ca="1"/>
        <v>105.9</v>
      </c>
      <c r="H663" vm="3082">
        <f ca="1"/>
        <v>107.51</v>
      </c>
      <c r="K663" s="4">
        <f ca="1">IF(ROW(T_CALC[[#This Row],[DAY]])-ROW(T_CALC[[#Headers],[DAY]])&gt;C_N_TRADING_DAYS,"",ROW(T_CALC[[#This Row],[DAY]])-ROW(T_CALC[[#Headers],[DAY]]))</f>
        <v>660</v>
      </c>
      <c r="L663" s="2" cm="1" vm="3372">
        <f t="array" aca="1" ref="L663" ca="1">IFERROR(IF(T_CALC[[#This Row],[DAY]]="","",IF(AND(T_CALC[[#This Row],[DAY]]=C_N_TRADING_DAYS,$L$1&gt;C_MAX_HIST_DT),$L$1,INDEX(_xlfn.ANCHORARRAY($C$3),T_CALC[[#This Row],[DAY]]+1,1))),NA())</f>
        <v>43409</v>
      </c>
      <c r="M663" s="4" cm="1" vm="3374">
        <f t="array" aca="1" ref="M663" ca="1">IFERROR(IF(T_CALC[[#This Row],[DAY]]="","",IF(AND(T_CALC[[#This Row],[DAY]]=C_N_TRADING_DAYS,$L$1&gt;C_MAX_HIST_DT),$M$1,INDEX(_xlfn.ANCHORARRAY($C$3),T_CALC[[#This Row],[DAY]]+1,3))),NA())</f>
        <v>106.37</v>
      </c>
      <c r="N663" s="4" cm="1" vm="3375">
        <f t="array" aca="1" ref="N663" ca="1">IFERROR(IF(T_CALC[[#This Row],[DAY]]="","",IF(AND(T_CALC[[#This Row],[DAY]]=C_N_TRADING_DAYS,$L$1&gt;C_MAX_HIST_DT),$N$1,INDEX(_xlfn.ANCHORARRAY($C$3),T_CALC[[#This Row],[DAY]]+1,4))),NA())</f>
        <v>107.74</v>
      </c>
      <c r="O663" s="4" cm="1" vm="3376">
        <f t="array" aca="1" ref="O663" ca="1">IFERROR(IF(T_CALC[[#This Row],[DAY]]="","",IF(AND(T_CALC[[#This Row],[DAY]]=C_N_TRADING_DAYS,$L$1&gt;C_MAX_HIST_DT),$O$1,INDEX(_xlfn.ANCHORARRAY($C$3),T_CALC[[#This Row],[DAY]]+1,5))),NA())</f>
        <v>105.9</v>
      </c>
      <c r="P663" s="4" cm="1" vm="3082">
        <f t="array" aca="1" ref="P663" ca="1">IFERROR(IF(T_CALC[[#This Row],[DAY]]="","",IF(AND(T_CALC[[#This Row],[DAY]]=C_N_TRADING_DAYS,$L$1&gt;C_MAX_HIST_DT),$P$1,INDEX(_xlfn.ANCHORARRAY($C$3),T_CALC[[#This Row],[DAY]]+1,6))),NA())</f>
        <v>107.51</v>
      </c>
      <c r="Q663" s="4" cm="1" vm="3373">
        <f t="array" aca="1" ref="Q663" ca="1">IFERROR(IF(T_CALC[[#This Row],[DAY]]="","",IF(AND(T_CALC[[#This Row],[DAY]]=C_N_TRADING_DAYS,$L$1&gt;C_MAX_HIST_DT),$Q$1,INDEX(_xlfn.ANCHORARRAY($C$3),T_CALC[[#This Row],[DAY]]+1,2))),NA())</f>
        <v>27922144</v>
      </c>
      <c r="R663" s="4" vm="3082">
        <f ca="1">IFERROR(IF(I_SRC="Open",T_CALC[[#This Row],[Open]],IF(I_SRC="High",T_CALC[[#This Row],[High]],IF(I_SRC="low",T_CALC[[#This Row],[Low]],IF(I_SRC="Volume",T_CALC[[#This Row],[VOLUME]],T_CALC[[#This Row],[Close]])))),"")</f>
        <v>107.51</v>
      </c>
      <c r="S663" s="4" cm="1">
        <f t="array" aca="1" ref="S663" ca="1">IF(T_CALC[[#This Row],[DAY]]="","",IF(T_CALC[[#This Row],[DAY]]&gt;=I_MA_PER,
ROUND(SUMPRODUCT(OFFSET($Y$4,0,0,I_MA_PER),OFFSET(T_CALC[[#This Row],[Value]],-(I_MA_PER-1),0,I_MA_PER))/C_DEN,2),NA()))</f>
        <v>109.41</v>
      </c>
      <c r="T663" s="4" t="str">
        <f ca="1">IF(T_CALC[[#This Row],[DAY]]="","",IF(T_CALC[[#This Row],[DAY]]&gt;=I_MA_PER,IF(AND(T_CALC[[#This Row],[Value]]&gt;T_CALC[[#This Row],[WMA]],R662&lt;=S662),"Buy",IF(AND(T_CALC[[#This Row],[Value]]&lt;T_CALC[[#This Row],[WMA]],R662&gt;=S662),"Sell","")),NA()))</f>
        <v/>
      </c>
      <c r="U663" s="4">
        <f ca="1">IFERROR(IF(T_CALC[[#This Row],[Signal]]="Buy",T_CALC[[#This Row],[Value]],-10000),-10000)</f>
        <v>-10000</v>
      </c>
      <c r="V663" s="4">
        <f ca="1">IFERROR(IF(T_CALC[[#This Row],[Signal]]="Sell",T_CALC[[#This Row],[Value]],-10000),-10000)</f>
        <v>-10000</v>
      </c>
    </row>
    <row r="664" spans="3:22" x14ac:dyDescent="0.2">
      <c r="C664" vm="3377">
        <f ca="1"/>
        <v>43410</v>
      </c>
      <c r="D664" vm="3378">
        <f ca="1"/>
        <v>24340248</v>
      </c>
      <c r="E664" vm="3379">
        <f ca="1"/>
        <v>107.38</v>
      </c>
      <c r="F664" vm="3156">
        <f ca="1"/>
        <v>108.84</v>
      </c>
      <c r="G664" vm="3013">
        <f ca="1"/>
        <v>106.28</v>
      </c>
      <c r="H664" vm="3380">
        <f ca="1"/>
        <v>107.72</v>
      </c>
      <c r="K664" s="4">
        <f ca="1">IF(ROW(T_CALC[[#This Row],[DAY]])-ROW(T_CALC[[#Headers],[DAY]])&gt;C_N_TRADING_DAYS,"",ROW(T_CALC[[#This Row],[DAY]])-ROW(T_CALC[[#Headers],[DAY]]))</f>
        <v>661</v>
      </c>
      <c r="L664" s="2" cm="1" vm="3377">
        <f t="array" aca="1" ref="L664" ca="1">IFERROR(IF(T_CALC[[#This Row],[DAY]]="","",IF(AND(T_CALC[[#This Row],[DAY]]=C_N_TRADING_DAYS,$L$1&gt;C_MAX_HIST_DT),$L$1,INDEX(_xlfn.ANCHORARRAY($C$3),T_CALC[[#This Row],[DAY]]+1,1))),NA())</f>
        <v>43410</v>
      </c>
      <c r="M664" s="4" cm="1" vm="3379">
        <f t="array" aca="1" ref="M664" ca="1">IFERROR(IF(T_CALC[[#This Row],[DAY]]="","",IF(AND(T_CALC[[#This Row],[DAY]]=C_N_TRADING_DAYS,$L$1&gt;C_MAX_HIST_DT),$M$1,INDEX(_xlfn.ANCHORARRAY($C$3),T_CALC[[#This Row],[DAY]]+1,3))),NA())</f>
        <v>107.38</v>
      </c>
      <c r="N664" s="4" cm="1" vm="3156">
        <f t="array" aca="1" ref="N664" ca="1">IFERROR(IF(T_CALC[[#This Row],[DAY]]="","",IF(AND(T_CALC[[#This Row],[DAY]]=C_N_TRADING_DAYS,$L$1&gt;C_MAX_HIST_DT),$N$1,INDEX(_xlfn.ANCHORARRAY($C$3),T_CALC[[#This Row],[DAY]]+1,4))),NA())</f>
        <v>108.84</v>
      </c>
      <c r="O664" s="4" cm="1" vm="3013">
        <f t="array" aca="1" ref="O664" ca="1">IFERROR(IF(T_CALC[[#This Row],[DAY]]="","",IF(AND(T_CALC[[#This Row],[DAY]]=C_N_TRADING_DAYS,$L$1&gt;C_MAX_HIST_DT),$O$1,INDEX(_xlfn.ANCHORARRAY($C$3),T_CALC[[#This Row],[DAY]]+1,5))),NA())</f>
        <v>106.28</v>
      </c>
      <c r="P664" s="4" cm="1" vm="3380">
        <f t="array" aca="1" ref="P664" ca="1">IFERROR(IF(T_CALC[[#This Row],[DAY]]="","",IF(AND(T_CALC[[#This Row],[DAY]]=C_N_TRADING_DAYS,$L$1&gt;C_MAX_HIST_DT),$P$1,INDEX(_xlfn.ANCHORARRAY($C$3),T_CALC[[#This Row],[DAY]]+1,6))),NA())</f>
        <v>107.72</v>
      </c>
      <c r="Q664" s="4" cm="1" vm="3378">
        <f t="array" aca="1" ref="Q664" ca="1">IFERROR(IF(T_CALC[[#This Row],[DAY]]="","",IF(AND(T_CALC[[#This Row],[DAY]]=C_N_TRADING_DAYS,$L$1&gt;C_MAX_HIST_DT),$Q$1,INDEX(_xlfn.ANCHORARRAY($C$3),T_CALC[[#This Row],[DAY]]+1,2))),NA())</f>
        <v>24340248</v>
      </c>
      <c r="R664" s="4" vm="3380">
        <f ca="1">IFERROR(IF(I_SRC="Open",T_CALC[[#This Row],[Open]],IF(I_SRC="High",T_CALC[[#This Row],[High]],IF(I_SRC="low",T_CALC[[#This Row],[Low]],IF(I_SRC="Volume",T_CALC[[#This Row],[VOLUME]],T_CALC[[#This Row],[Close]])))),"")</f>
        <v>107.72</v>
      </c>
      <c r="S664" s="4" cm="1">
        <f t="array" aca="1" ref="S664" ca="1">IF(T_CALC[[#This Row],[DAY]]="","",IF(T_CALC[[#This Row],[DAY]]&gt;=I_MA_PER,
ROUND(SUMPRODUCT(OFFSET($Y$4,0,0,I_MA_PER),OFFSET(T_CALC[[#This Row],[Value]],-(I_MA_PER-1),0,I_MA_PER))/C_DEN,2),NA()))</f>
        <v>109.31</v>
      </c>
      <c r="T664" s="4" t="str">
        <f ca="1">IF(T_CALC[[#This Row],[DAY]]="","",IF(T_CALC[[#This Row],[DAY]]&gt;=I_MA_PER,IF(AND(T_CALC[[#This Row],[Value]]&gt;T_CALC[[#This Row],[WMA]],R663&lt;=S663),"Buy",IF(AND(T_CALC[[#This Row],[Value]]&lt;T_CALC[[#This Row],[WMA]],R663&gt;=S663),"Sell","")),NA()))</f>
        <v/>
      </c>
      <c r="U664" s="4">
        <f ca="1">IFERROR(IF(T_CALC[[#This Row],[Signal]]="Buy",T_CALC[[#This Row],[Value]],-10000),-10000)</f>
        <v>-10000</v>
      </c>
      <c r="V664" s="4">
        <f ca="1">IFERROR(IF(T_CALC[[#This Row],[Signal]]="Sell",T_CALC[[#This Row],[Value]],-10000),-10000)</f>
        <v>-10000</v>
      </c>
    </row>
    <row r="665" spans="3:22" x14ac:dyDescent="0.2">
      <c r="C665" vm="3381">
        <f ca="1"/>
        <v>43411</v>
      </c>
      <c r="D665" vm="3382">
        <f ca="1"/>
        <v>37901704</v>
      </c>
      <c r="E665" vm="3383">
        <f ca="1"/>
        <v>109.44</v>
      </c>
      <c r="F665" vm="3384">
        <f ca="1"/>
        <v>112.24</v>
      </c>
      <c r="G665" vm="3385">
        <f ca="1"/>
        <v>109.4</v>
      </c>
      <c r="H665" vm="3386">
        <f ca="1"/>
        <v>111.96</v>
      </c>
      <c r="K665" s="4">
        <f ca="1">IF(ROW(T_CALC[[#This Row],[DAY]])-ROW(T_CALC[[#Headers],[DAY]])&gt;C_N_TRADING_DAYS,"",ROW(T_CALC[[#This Row],[DAY]])-ROW(T_CALC[[#Headers],[DAY]]))</f>
        <v>662</v>
      </c>
      <c r="L665" s="2" cm="1" vm="3381">
        <f t="array" aca="1" ref="L665" ca="1">IFERROR(IF(T_CALC[[#This Row],[DAY]]="","",IF(AND(T_CALC[[#This Row],[DAY]]=C_N_TRADING_DAYS,$L$1&gt;C_MAX_HIST_DT),$L$1,INDEX(_xlfn.ANCHORARRAY($C$3),T_CALC[[#This Row],[DAY]]+1,1))),NA())</f>
        <v>43411</v>
      </c>
      <c r="M665" s="4" cm="1" vm="3383">
        <f t="array" aca="1" ref="M665" ca="1">IFERROR(IF(T_CALC[[#This Row],[DAY]]="","",IF(AND(T_CALC[[#This Row],[DAY]]=C_N_TRADING_DAYS,$L$1&gt;C_MAX_HIST_DT),$M$1,INDEX(_xlfn.ANCHORARRAY($C$3),T_CALC[[#This Row],[DAY]]+1,3))),NA())</f>
        <v>109.44</v>
      </c>
      <c r="N665" s="4" cm="1" vm="3384">
        <f t="array" aca="1" ref="N665" ca="1">IFERROR(IF(T_CALC[[#This Row],[DAY]]="","",IF(AND(T_CALC[[#This Row],[DAY]]=C_N_TRADING_DAYS,$L$1&gt;C_MAX_HIST_DT),$N$1,INDEX(_xlfn.ANCHORARRAY($C$3),T_CALC[[#This Row],[DAY]]+1,4))),NA())</f>
        <v>112.24</v>
      </c>
      <c r="O665" s="4" cm="1" vm="3385">
        <f t="array" aca="1" ref="O665" ca="1">IFERROR(IF(T_CALC[[#This Row],[DAY]]="","",IF(AND(T_CALC[[#This Row],[DAY]]=C_N_TRADING_DAYS,$L$1&gt;C_MAX_HIST_DT),$O$1,INDEX(_xlfn.ANCHORARRAY($C$3),T_CALC[[#This Row],[DAY]]+1,5))),NA())</f>
        <v>109.4</v>
      </c>
      <c r="P665" s="4" cm="1" vm="3386">
        <f t="array" aca="1" ref="P665" ca="1">IFERROR(IF(T_CALC[[#This Row],[DAY]]="","",IF(AND(T_CALC[[#This Row],[DAY]]=C_N_TRADING_DAYS,$L$1&gt;C_MAX_HIST_DT),$P$1,INDEX(_xlfn.ANCHORARRAY($C$3),T_CALC[[#This Row],[DAY]]+1,6))),NA())</f>
        <v>111.96</v>
      </c>
      <c r="Q665" s="4" cm="1" vm="3382">
        <f t="array" aca="1" ref="Q665" ca="1">IFERROR(IF(T_CALC[[#This Row],[DAY]]="","",IF(AND(T_CALC[[#This Row],[DAY]]=C_N_TRADING_DAYS,$L$1&gt;C_MAX_HIST_DT),$Q$1,INDEX(_xlfn.ANCHORARRAY($C$3),T_CALC[[#This Row],[DAY]]+1,2))),NA())</f>
        <v>37901704</v>
      </c>
      <c r="R665" s="4" vm="3386">
        <f ca="1">IFERROR(IF(I_SRC="Open",T_CALC[[#This Row],[Open]],IF(I_SRC="High",T_CALC[[#This Row],[High]],IF(I_SRC="low",T_CALC[[#This Row],[Low]],IF(I_SRC="Volume",T_CALC[[#This Row],[VOLUME]],T_CALC[[#This Row],[Close]])))),"")</f>
        <v>111.96</v>
      </c>
      <c r="S665" s="4" cm="1">
        <f t="array" aca="1" ref="S665" ca="1">IF(T_CALC[[#This Row],[DAY]]="","",IF(T_CALC[[#This Row],[DAY]]&gt;=I_MA_PER,
ROUND(SUMPRODUCT(OFFSET($Y$4,0,0,I_MA_PER),OFFSET(T_CALC[[#This Row],[Value]],-(I_MA_PER-1),0,I_MA_PER))/C_DEN,2),NA()))</f>
        <v>109.37</v>
      </c>
      <c r="T665" s="4" t="str">
        <f ca="1">IF(T_CALC[[#This Row],[DAY]]="","",IF(T_CALC[[#This Row],[DAY]]&gt;=I_MA_PER,IF(AND(T_CALC[[#This Row],[Value]]&gt;T_CALC[[#This Row],[WMA]],R664&lt;=S664),"Buy",IF(AND(T_CALC[[#This Row],[Value]]&lt;T_CALC[[#This Row],[WMA]],R664&gt;=S664),"Sell","")),NA()))</f>
        <v>Buy</v>
      </c>
      <c r="U665" s="4" vm="3386">
        <f ca="1">IFERROR(IF(T_CALC[[#This Row],[Signal]]="Buy",T_CALC[[#This Row],[Value]],-10000),-10000)</f>
        <v>111.96</v>
      </c>
      <c r="V665" s="4">
        <f ca="1">IFERROR(IF(T_CALC[[#This Row],[Signal]]="Sell",T_CALC[[#This Row],[Value]],-10000),-10000)</f>
        <v>-10000</v>
      </c>
    </row>
    <row r="666" spans="3:22" x14ac:dyDescent="0.2">
      <c r="C666" vm="3387">
        <f ca="1"/>
        <v>43412</v>
      </c>
      <c r="D666" vm="3388">
        <f ca="1"/>
        <v>25644105</v>
      </c>
      <c r="E666" vm="3389">
        <f ca="1"/>
        <v>111.8</v>
      </c>
      <c r="F666" vm="3390">
        <f ca="1"/>
        <v>112.21</v>
      </c>
      <c r="G666" vm="3391">
        <f ca="1"/>
        <v>110.91</v>
      </c>
      <c r="H666" vm="3392">
        <f ca="1"/>
        <v>111.75</v>
      </c>
      <c r="K666" s="4">
        <f ca="1">IF(ROW(T_CALC[[#This Row],[DAY]])-ROW(T_CALC[[#Headers],[DAY]])&gt;C_N_TRADING_DAYS,"",ROW(T_CALC[[#This Row],[DAY]])-ROW(T_CALC[[#Headers],[DAY]]))</f>
        <v>663</v>
      </c>
      <c r="L666" s="2" cm="1" vm="3387">
        <f t="array" aca="1" ref="L666" ca="1">IFERROR(IF(T_CALC[[#This Row],[DAY]]="","",IF(AND(T_CALC[[#This Row],[DAY]]=C_N_TRADING_DAYS,$L$1&gt;C_MAX_HIST_DT),$L$1,INDEX(_xlfn.ANCHORARRAY($C$3),T_CALC[[#This Row],[DAY]]+1,1))),NA())</f>
        <v>43412</v>
      </c>
      <c r="M666" s="4" cm="1" vm="3389">
        <f t="array" aca="1" ref="M666" ca="1">IFERROR(IF(T_CALC[[#This Row],[DAY]]="","",IF(AND(T_CALC[[#This Row],[DAY]]=C_N_TRADING_DAYS,$L$1&gt;C_MAX_HIST_DT),$M$1,INDEX(_xlfn.ANCHORARRAY($C$3),T_CALC[[#This Row],[DAY]]+1,3))),NA())</f>
        <v>111.8</v>
      </c>
      <c r="N666" s="4" cm="1" vm="3390">
        <f t="array" aca="1" ref="N666" ca="1">IFERROR(IF(T_CALC[[#This Row],[DAY]]="","",IF(AND(T_CALC[[#This Row],[DAY]]=C_N_TRADING_DAYS,$L$1&gt;C_MAX_HIST_DT),$N$1,INDEX(_xlfn.ANCHORARRAY($C$3),T_CALC[[#This Row],[DAY]]+1,4))),NA())</f>
        <v>112.21</v>
      </c>
      <c r="O666" s="4" cm="1" vm="3391">
        <f t="array" aca="1" ref="O666" ca="1">IFERROR(IF(T_CALC[[#This Row],[DAY]]="","",IF(AND(T_CALC[[#This Row],[DAY]]=C_N_TRADING_DAYS,$L$1&gt;C_MAX_HIST_DT),$O$1,INDEX(_xlfn.ANCHORARRAY($C$3),T_CALC[[#This Row],[DAY]]+1,5))),NA())</f>
        <v>110.91</v>
      </c>
      <c r="P666" s="4" cm="1" vm="3392">
        <f t="array" aca="1" ref="P666" ca="1">IFERROR(IF(T_CALC[[#This Row],[DAY]]="","",IF(AND(T_CALC[[#This Row],[DAY]]=C_N_TRADING_DAYS,$L$1&gt;C_MAX_HIST_DT),$P$1,INDEX(_xlfn.ANCHORARRAY($C$3),T_CALC[[#This Row],[DAY]]+1,6))),NA())</f>
        <v>111.75</v>
      </c>
      <c r="Q666" s="4" cm="1" vm="3388">
        <f t="array" aca="1" ref="Q666" ca="1">IFERROR(IF(T_CALC[[#This Row],[DAY]]="","",IF(AND(T_CALC[[#This Row],[DAY]]=C_N_TRADING_DAYS,$L$1&gt;C_MAX_HIST_DT),$Q$1,INDEX(_xlfn.ANCHORARRAY($C$3),T_CALC[[#This Row],[DAY]]+1,2))),NA())</f>
        <v>25644105</v>
      </c>
      <c r="R666" s="4" vm="3392">
        <f ca="1">IFERROR(IF(I_SRC="Open",T_CALC[[#This Row],[Open]],IF(I_SRC="High",T_CALC[[#This Row],[High]],IF(I_SRC="low",T_CALC[[#This Row],[Low]],IF(I_SRC="Volume",T_CALC[[#This Row],[VOLUME]],T_CALC[[#This Row],[Close]])))),"")</f>
        <v>111.75</v>
      </c>
      <c r="S666" s="4" cm="1">
        <f t="array" aca="1" ref="S666" ca="1">IF(T_CALC[[#This Row],[DAY]]="","",IF(T_CALC[[#This Row],[DAY]]&gt;=I_MA_PER,
ROUND(SUMPRODUCT(OFFSET($Y$4,0,0,I_MA_PER),OFFSET(T_CALC[[#This Row],[Value]],-(I_MA_PER-1),0,I_MA_PER))/C_DEN,2),NA()))</f>
        <v>109.42</v>
      </c>
      <c r="T666" s="4" t="str">
        <f ca="1">IF(T_CALC[[#This Row],[DAY]]="","",IF(T_CALC[[#This Row],[DAY]]&gt;=I_MA_PER,IF(AND(T_CALC[[#This Row],[Value]]&gt;T_CALC[[#This Row],[WMA]],R665&lt;=S665),"Buy",IF(AND(T_CALC[[#This Row],[Value]]&lt;T_CALC[[#This Row],[WMA]],R665&gt;=S665),"Sell","")),NA()))</f>
        <v/>
      </c>
      <c r="U666" s="4">
        <f ca="1">IFERROR(IF(T_CALC[[#This Row],[Signal]]="Buy",T_CALC[[#This Row],[Value]],-10000),-10000)</f>
        <v>-10000</v>
      </c>
      <c r="V666" s="4">
        <f ca="1">IFERROR(IF(T_CALC[[#This Row],[Signal]]="Sell",T_CALC[[#This Row],[Value]],-10000),-10000)</f>
        <v>-10000</v>
      </c>
    </row>
    <row r="667" spans="3:22" x14ac:dyDescent="0.2">
      <c r="C667" vm="3393">
        <f ca="1"/>
        <v>43413</v>
      </c>
      <c r="D667" vm="3394">
        <f ca="1"/>
        <v>32039223</v>
      </c>
      <c r="E667" vm="3136">
        <f ca="1"/>
        <v>110.85</v>
      </c>
      <c r="F667" vm="3395">
        <f ca="1"/>
        <v>111.45</v>
      </c>
      <c r="G667" vm="3396">
        <f ca="1"/>
        <v>108.76</v>
      </c>
      <c r="H667" vm="3296">
        <f ca="1"/>
        <v>109.57</v>
      </c>
      <c r="K667" s="4">
        <f ca="1">IF(ROW(T_CALC[[#This Row],[DAY]])-ROW(T_CALC[[#Headers],[DAY]])&gt;C_N_TRADING_DAYS,"",ROW(T_CALC[[#This Row],[DAY]])-ROW(T_CALC[[#Headers],[DAY]]))</f>
        <v>664</v>
      </c>
      <c r="L667" s="2" cm="1" vm="3393">
        <f t="array" aca="1" ref="L667" ca="1">IFERROR(IF(T_CALC[[#This Row],[DAY]]="","",IF(AND(T_CALC[[#This Row],[DAY]]=C_N_TRADING_DAYS,$L$1&gt;C_MAX_HIST_DT),$L$1,INDEX(_xlfn.ANCHORARRAY($C$3),T_CALC[[#This Row],[DAY]]+1,1))),NA())</f>
        <v>43413</v>
      </c>
      <c r="M667" s="4" cm="1" vm="3136">
        <f t="array" aca="1" ref="M667" ca="1">IFERROR(IF(T_CALC[[#This Row],[DAY]]="","",IF(AND(T_CALC[[#This Row],[DAY]]=C_N_TRADING_DAYS,$L$1&gt;C_MAX_HIST_DT),$M$1,INDEX(_xlfn.ANCHORARRAY($C$3),T_CALC[[#This Row],[DAY]]+1,3))),NA())</f>
        <v>110.85</v>
      </c>
      <c r="N667" s="4" cm="1" vm="3395">
        <f t="array" aca="1" ref="N667" ca="1">IFERROR(IF(T_CALC[[#This Row],[DAY]]="","",IF(AND(T_CALC[[#This Row],[DAY]]=C_N_TRADING_DAYS,$L$1&gt;C_MAX_HIST_DT),$N$1,INDEX(_xlfn.ANCHORARRAY($C$3),T_CALC[[#This Row],[DAY]]+1,4))),NA())</f>
        <v>111.45</v>
      </c>
      <c r="O667" s="4" cm="1" vm="3396">
        <f t="array" aca="1" ref="O667" ca="1">IFERROR(IF(T_CALC[[#This Row],[DAY]]="","",IF(AND(T_CALC[[#This Row],[DAY]]=C_N_TRADING_DAYS,$L$1&gt;C_MAX_HIST_DT),$O$1,INDEX(_xlfn.ANCHORARRAY($C$3),T_CALC[[#This Row],[DAY]]+1,5))),NA())</f>
        <v>108.76</v>
      </c>
      <c r="P667" s="4" cm="1" vm="3296">
        <f t="array" aca="1" ref="P667" ca="1">IFERROR(IF(T_CALC[[#This Row],[DAY]]="","",IF(AND(T_CALC[[#This Row],[DAY]]=C_N_TRADING_DAYS,$L$1&gt;C_MAX_HIST_DT),$P$1,INDEX(_xlfn.ANCHORARRAY($C$3),T_CALC[[#This Row],[DAY]]+1,6))),NA())</f>
        <v>109.57</v>
      </c>
      <c r="Q667" s="4" cm="1" vm="3394">
        <f t="array" aca="1" ref="Q667" ca="1">IFERROR(IF(T_CALC[[#This Row],[DAY]]="","",IF(AND(T_CALC[[#This Row],[DAY]]=C_N_TRADING_DAYS,$L$1&gt;C_MAX_HIST_DT),$Q$1,INDEX(_xlfn.ANCHORARRAY($C$3),T_CALC[[#This Row],[DAY]]+1,2))),NA())</f>
        <v>32039223</v>
      </c>
      <c r="R667" s="4" vm="3296">
        <f ca="1">IFERROR(IF(I_SRC="Open",T_CALC[[#This Row],[Open]],IF(I_SRC="High",T_CALC[[#This Row],[High]],IF(I_SRC="low",T_CALC[[#This Row],[Low]],IF(I_SRC="Volume",T_CALC[[#This Row],[VOLUME]],T_CALC[[#This Row],[Close]])))),"")</f>
        <v>109.57</v>
      </c>
      <c r="S667" s="4" cm="1">
        <f t="array" aca="1" ref="S667" ca="1">IF(T_CALC[[#This Row],[DAY]]="","",IF(T_CALC[[#This Row],[DAY]]&gt;=I_MA_PER,
ROUND(SUMPRODUCT(OFFSET($Y$4,0,0,I_MA_PER),OFFSET(T_CALC[[#This Row],[Value]],-(I_MA_PER-1),0,I_MA_PER))/C_DEN,2),NA()))</f>
        <v>109.39</v>
      </c>
      <c r="T667" s="4" t="str">
        <f ca="1">IF(T_CALC[[#This Row],[DAY]]="","",IF(T_CALC[[#This Row],[DAY]]&gt;=I_MA_PER,IF(AND(T_CALC[[#This Row],[Value]]&gt;T_CALC[[#This Row],[WMA]],R666&lt;=S666),"Buy",IF(AND(T_CALC[[#This Row],[Value]]&lt;T_CALC[[#This Row],[WMA]],R666&gt;=S666),"Sell","")),NA()))</f>
        <v/>
      </c>
      <c r="U667" s="4">
        <f ca="1">IFERROR(IF(T_CALC[[#This Row],[Signal]]="Buy",T_CALC[[#This Row],[Value]],-10000),-10000)</f>
        <v>-10000</v>
      </c>
      <c r="V667" s="4">
        <f ca="1">IFERROR(IF(T_CALC[[#This Row],[Signal]]="Sell",T_CALC[[#This Row],[Value]],-10000),-10000)</f>
        <v>-10000</v>
      </c>
    </row>
    <row r="668" spans="3:22" x14ac:dyDescent="0.2">
      <c r="C668" vm="3397">
        <f ca="1"/>
        <v>43416</v>
      </c>
      <c r="D668" vm="3398">
        <f ca="1"/>
        <v>33621807</v>
      </c>
      <c r="E668" vm="3051">
        <f ca="1"/>
        <v>109.42</v>
      </c>
      <c r="F668" vm="3399">
        <f ca="1"/>
        <v>109.96</v>
      </c>
      <c r="G668" vm="3400">
        <f ca="1"/>
        <v>106.1</v>
      </c>
      <c r="H668" vm="3084">
        <f ca="1"/>
        <v>106.87</v>
      </c>
      <c r="K668" s="4">
        <f ca="1">IF(ROW(T_CALC[[#This Row],[DAY]])-ROW(T_CALC[[#Headers],[DAY]])&gt;C_N_TRADING_DAYS,"",ROW(T_CALC[[#This Row],[DAY]])-ROW(T_CALC[[#Headers],[DAY]]))</f>
        <v>665</v>
      </c>
      <c r="L668" s="2" cm="1" vm="3397">
        <f t="array" aca="1" ref="L668" ca="1">IFERROR(IF(T_CALC[[#This Row],[DAY]]="","",IF(AND(T_CALC[[#This Row],[DAY]]=C_N_TRADING_DAYS,$L$1&gt;C_MAX_HIST_DT),$L$1,INDEX(_xlfn.ANCHORARRAY($C$3),T_CALC[[#This Row],[DAY]]+1,1))),NA())</f>
        <v>43416</v>
      </c>
      <c r="M668" s="4" cm="1" vm="3051">
        <f t="array" aca="1" ref="M668" ca="1">IFERROR(IF(T_CALC[[#This Row],[DAY]]="","",IF(AND(T_CALC[[#This Row],[DAY]]=C_N_TRADING_DAYS,$L$1&gt;C_MAX_HIST_DT),$M$1,INDEX(_xlfn.ANCHORARRAY($C$3),T_CALC[[#This Row],[DAY]]+1,3))),NA())</f>
        <v>109.42</v>
      </c>
      <c r="N668" s="4" cm="1" vm="3399">
        <f t="array" aca="1" ref="N668" ca="1">IFERROR(IF(T_CALC[[#This Row],[DAY]]="","",IF(AND(T_CALC[[#This Row],[DAY]]=C_N_TRADING_DAYS,$L$1&gt;C_MAX_HIST_DT),$N$1,INDEX(_xlfn.ANCHORARRAY($C$3),T_CALC[[#This Row],[DAY]]+1,4))),NA())</f>
        <v>109.96</v>
      </c>
      <c r="O668" s="4" cm="1" vm="3400">
        <f t="array" aca="1" ref="O668" ca="1">IFERROR(IF(T_CALC[[#This Row],[DAY]]="","",IF(AND(T_CALC[[#This Row],[DAY]]=C_N_TRADING_DAYS,$L$1&gt;C_MAX_HIST_DT),$O$1,INDEX(_xlfn.ANCHORARRAY($C$3),T_CALC[[#This Row],[DAY]]+1,5))),NA())</f>
        <v>106.1</v>
      </c>
      <c r="P668" s="4" cm="1" vm="3084">
        <f t="array" aca="1" ref="P668" ca="1">IFERROR(IF(T_CALC[[#This Row],[DAY]]="","",IF(AND(T_CALC[[#This Row],[DAY]]=C_N_TRADING_DAYS,$L$1&gt;C_MAX_HIST_DT),$P$1,INDEX(_xlfn.ANCHORARRAY($C$3),T_CALC[[#This Row],[DAY]]+1,6))),NA())</f>
        <v>106.87</v>
      </c>
      <c r="Q668" s="4" cm="1" vm="3398">
        <f t="array" aca="1" ref="Q668" ca="1">IFERROR(IF(T_CALC[[#This Row],[DAY]]="","",IF(AND(T_CALC[[#This Row],[DAY]]=C_N_TRADING_DAYS,$L$1&gt;C_MAX_HIST_DT),$Q$1,INDEX(_xlfn.ANCHORARRAY($C$3),T_CALC[[#This Row],[DAY]]+1,2))),NA())</f>
        <v>33621807</v>
      </c>
      <c r="R668" s="4" vm="3084">
        <f ca="1">IFERROR(IF(I_SRC="Open",T_CALC[[#This Row],[Open]],IF(I_SRC="High",T_CALC[[#This Row],[High]],IF(I_SRC="low",T_CALC[[#This Row],[Low]],IF(I_SRC="Volume",T_CALC[[#This Row],[VOLUME]],T_CALC[[#This Row],[Close]])))),"")</f>
        <v>106.87</v>
      </c>
      <c r="S668" s="4" cm="1">
        <f t="array" aca="1" ref="S668" ca="1">IF(T_CALC[[#This Row],[DAY]]="","",IF(T_CALC[[#This Row],[DAY]]&gt;=I_MA_PER,
ROUND(SUMPRODUCT(OFFSET($Y$4,0,0,I_MA_PER),OFFSET(T_CALC[[#This Row],[Value]],-(I_MA_PER-1),0,I_MA_PER))/C_DEN,2),NA()))</f>
        <v>109.25</v>
      </c>
      <c r="T668" s="4" t="str">
        <f ca="1">IF(T_CALC[[#This Row],[DAY]]="","",IF(T_CALC[[#This Row],[DAY]]&gt;=I_MA_PER,IF(AND(T_CALC[[#This Row],[Value]]&gt;T_CALC[[#This Row],[WMA]],R667&lt;=S667),"Buy",IF(AND(T_CALC[[#This Row],[Value]]&lt;T_CALC[[#This Row],[WMA]],R667&gt;=S667),"Sell","")),NA()))</f>
        <v>Sell</v>
      </c>
      <c r="U668" s="4">
        <f ca="1">IFERROR(IF(T_CALC[[#This Row],[Signal]]="Buy",T_CALC[[#This Row],[Value]],-10000),-10000)</f>
        <v>-10000</v>
      </c>
      <c r="V668" s="4" vm="3084">
        <f ca="1">IFERROR(IF(T_CALC[[#This Row],[Signal]]="Sell",T_CALC[[#This Row],[Value]],-10000),-10000)</f>
        <v>106.87</v>
      </c>
    </row>
    <row r="669" spans="3:22" x14ac:dyDescent="0.2">
      <c r="C669" vm="3401">
        <f ca="1"/>
        <v>43417</v>
      </c>
      <c r="D669" vm="3402">
        <f ca="1"/>
        <v>35374583</v>
      </c>
      <c r="E669" vm="3403">
        <f ca="1"/>
        <v>107.55</v>
      </c>
      <c r="F669" vm="3148">
        <f ca="1"/>
        <v>108.74</v>
      </c>
      <c r="G669" vm="3404">
        <f ca="1"/>
        <v>106.64</v>
      </c>
      <c r="H669" vm="3405">
        <f ca="1"/>
        <v>106.94</v>
      </c>
      <c r="K669" s="4">
        <f ca="1">IF(ROW(T_CALC[[#This Row],[DAY]])-ROW(T_CALC[[#Headers],[DAY]])&gt;C_N_TRADING_DAYS,"",ROW(T_CALC[[#This Row],[DAY]])-ROW(T_CALC[[#Headers],[DAY]]))</f>
        <v>666</v>
      </c>
      <c r="L669" s="2" cm="1" vm="3401">
        <f t="array" aca="1" ref="L669" ca="1">IFERROR(IF(T_CALC[[#This Row],[DAY]]="","",IF(AND(T_CALC[[#This Row],[DAY]]=C_N_TRADING_DAYS,$L$1&gt;C_MAX_HIST_DT),$L$1,INDEX(_xlfn.ANCHORARRAY($C$3),T_CALC[[#This Row],[DAY]]+1,1))),NA())</f>
        <v>43417</v>
      </c>
      <c r="M669" s="4" cm="1" vm="3403">
        <f t="array" aca="1" ref="M669" ca="1">IFERROR(IF(T_CALC[[#This Row],[DAY]]="","",IF(AND(T_CALC[[#This Row],[DAY]]=C_N_TRADING_DAYS,$L$1&gt;C_MAX_HIST_DT),$M$1,INDEX(_xlfn.ANCHORARRAY($C$3),T_CALC[[#This Row],[DAY]]+1,3))),NA())</f>
        <v>107.55</v>
      </c>
      <c r="N669" s="4" cm="1" vm="3148">
        <f t="array" aca="1" ref="N669" ca="1">IFERROR(IF(T_CALC[[#This Row],[DAY]]="","",IF(AND(T_CALC[[#This Row],[DAY]]=C_N_TRADING_DAYS,$L$1&gt;C_MAX_HIST_DT),$N$1,INDEX(_xlfn.ANCHORARRAY($C$3),T_CALC[[#This Row],[DAY]]+1,4))),NA())</f>
        <v>108.74</v>
      </c>
      <c r="O669" s="4" cm="1" vm="3404">
        <f t="array" aca="1" ref="O669" ca="1">IFERROR(IF(T_CALC[[#This Row],[DAY]]="","",IF(AND(T_CALC[[#This Row],[DAY]]=C_N_TRADING_DAYS,$L$1&gt;C_MAX_HIST_DT),$O$1,INDEX(_xlfn.ANCHORARRAY($C$3),T_CALC[[#This Row],[DAY]]+1,5))),NA())</f>
        <v>106.64</v>
      </c>
      <c r="P669" s="4" cm="1" vm="3405">
        <f t="array" aca="1" ref="P669" ca="1">IFERROR(IF(T_CALC[[#This Row],[DAY]]="","",IF(AND(T_CALC[[#This Row],[DAY]]=C_N_TRADING_DAYS,$L$1&gt;C_MAX_HIST_DT),$P$1,INDEX(_xlfn.ANCHORARRAY($C$3),T_CALC[[#This Row],[DAY]]+1,6))),NA())</f>
        <v>106.94</v>
      </c>
      <c r="Q669" s="4" cm="1" vm="3402">
        <f t="array" aca="1" ref="Q669" ca="1">IFERROR(IF(T_CALC[[#This Row],[DAY]]="","",IF(AND(T_CALC[[#This Row],[DAY]]=C_N_TRADING_DAYS,$L$1&gt;C_MAX_HIST_DT),$Q$1,INDEX(_xlfn.ANCHORARRAY($C$3),T_CALC[[#This Row],[DAY]]+1,2))),NA())</f>
        <v>35374583</v>
      </c>
      <c r="R669" s="4" vm="3405">
        <f ca="1">IFERROR(IF(I_SRC="Open",T_CALC[[#This Row],[Open]],IF(I_SRC="High",T_CALC[[#This Row],[High]],IF(I_SRC="low",T_CALC[[#This Row],[Low]],IF(I_SRC="Volume",T_CALC[[#This Row],[VOLUME]],T_CALC[[#This Row],[Close]])))),"")</f>
        <v>106.94</v>
      </c>
      <c r="S669" s="4" cm="1">
        <f t="array" aca="1" ref="S669" ca="1">IF(T_CALC[[#This Row],[DAY]]="","",IF(T_CALC[[#This Row],[DAY]]&gt;=I_MA_PER,
ROUND(SUMPRODUCT(OFFSET($Y$4,0,0,I_MA_PER),OFFSET(T_CALC[[#This Row],[Value]],-(I_MA_PER-1),0,I_MA_PER))/C_DEN,2),NA()))</f>
        <v>109.12</v>
      </c>
      <c r="T669" s="4" t="str">
        <f ca="1">IF(T_CALC[[#This Row],[DAY]]="","",IF(T_CALC[[#This Row],[DAY]]&gt;=I_MA_PER,IF(AND(T_CALC[[#This Row],[Value]]&gt;T_CALC[[#This Row],[WMA]],R668&lt;=S668),"Buy",IF(AND(T_CALC[[#This Row],[Value]]&lt;T_CALC[[#This Row],[WMA]],R668&gt;=S668),"Sell","")),NA()))</f>
        <v/>
      </c>
      <c r="U669" s="4">
        <f ca="1">IFERROR(IF(T_CALC[[#This Row],[Signal]]="Buy",T_CALC[[#This Row],[Value]],-10000),-10000)</f>
        <v>-10000</v>
      </c>
      <c r="V669" s="4">
        <f ca="1">IFERROR(IF(T_CALC[[#This Row],[Signal]]="Sell",T_CALC[[#This Row],[Value]],-10000),-10000)</f>
        <v>-10000</v>
      </c>
    </row>
    <row r="670" spans="3:22" x14ac:dyDescent="0.2">
      <c r="C670" vm="3406">
        <f ca="1"/>
        <v>43418</v>
      </c>
      <c r="D670" vm="3407">
        <f ca="1"/>
        <v>39495141</v>
      </c>
      <c r="E670" vm="3059">
        <f ca="1"/>
        <v>108.1</v>
      </c>
      <c r="F670" vm="3408">
        <f ca="1"/>
        <v>108.26</v>
      </c>
      <c r="G670" vm="3409">
        <f ca="1"/>
        <v>104.47</v>
      </c>
      <c r="H670" vm="3410">
        <f ca="1"/>
        <v>104.97</v>
      </c>
      <c r="K670" s="4">
        <f ca="1">IF(ROW(T_CALC[[#This Row],[DAY]])-ROW(T_CALC[[#Headers],[DAY]])&gt;C_N_TRADING_DAYS,"",ROW(T_CALC[[#This Row],[DAY]])-ROW(T_CALC[[#Headers],[DAY]]))</f>
        <v>667</v>
      </c>
      <c r="L670" s="2" cm="1" vm="3406">
        <f t="array" aca="1" ref="L670" ca="1">IFERROR(IF(T_CALC[[#This Row],[DAY]]="","",IF(AND(T_CALC[[#This Row],[DAY]]=C_N_TRADING_DAYS,$L$1&gt;C_MAX_HIST_DT),$L$1,INDEX(_xlfn.ANCHORARRAY($C$3),T_CALC[[#This Row],[DAY]]+1,1))),NA())</f>
        <v>43418</v>
      </c>
      <c r="M670" s="4" cm="1" vm="3059">
        <f t="array" aca="1" ref="M670" ca="1">IFERROR(IF(T_CALC[[#This Row],[DAY]]="","",IF(AND(T_CALC[[#This Row],[DAY]]=C_N_TRADING_DAYS,$L$1&gt;C_MAX_HIST_DT),$M$1,INDEX(_xlfn.ANCHORARRAY($C$3),T_CALC[[#This Row],[DAY]]+1,3))),NA())</f>
        <v>108.1</v>
      </c>
      <c r="N670" s="4" cm="1" vm="3408">
        <f t="array" aca="1" ref="N670" ca="1">IFERROR(IF(T_CALC[[#This Row],[DAY]]="","",IF(AND(T_CALC[[#This Row],[DAY]]=C_N_TRADING_DAYS,$L$1&gt;C_MAX_HIST_DT),$N$1,INDEX(_xlfn.ANCHORARRAY($C$3),T_CALC[[#This Row],[DAY]]+1,4))),NA())</f>
        <v>108.26</v>
      </c>
      <c r="O670" s="4" cm="1" vm="3409">
        <f t="array" aca="1" ref="O670" ca="1">IFERROR(IF(T_CALC[[#This Row],[DAY]]="","",IF(AND(T_CALC[[#This Row],[DAY]]=C_N_TRADING_DAYS,$L$1&gt;C_MAX_HIST_DT),$O$1,INDEX(_xlfn.ANCHORARRAY($C$3),T_CALC[[#This Row],[DAY]]+1,5))),NA())</f>
        <v>104.47</v>
      </c>
      <c r="P670" s="4" cm="1" vm="3410">
        <f t="array" aca="1" ref="P670" ca="1">IFERROR(IF(T_CALC[[#This Row],[DAY]]="","",IF(AND(T_CALC[[#This Row],[DAY]]=C_N_TRADING_DAYS,$L$1&gt;C_MAX_HIST_DT),$P$1,INDEX(_xlfn.ANCHORARRAY($C$3),T_CALC[[#This Row],[DAY]]+1,6))),NA())</f>
        <v>104.97</v>
      </c>
      <c r="Q670" s="4" cm="1" vm="3407">
        <f t="array" aca="1" ref="Q670" ca="1">IFERROR(IF(T_CALC[[#This Row],[DAY]]="","",IF(AND(T_CALC[[#This Row],[DAY]]=C_N_TRADING_DAYS,$L$1&gt;C_MAX_HIST_DT),$Q$1,INDEX(_xlfn.ANCHORARRAY($C$3),T_CALC[[#This Row],[DAY]]+1,2))),NA())</f>
        <v>39495141</v>
      </c>
      <c r="R670" s="4" vm="3410">
        <f ca="1">IFERROR(IF(I_SRC="Open",T_CALC[[#This Row],[Open]],IF(I_SRC="High",T_CALC[[#This Row],[High]],IF(I_SRC="low",T_CALC[[#This Row],[Low]],IF(I_SRC="Volume",T_CALC[[#This Row],[VOLUME]],T_CALC[[#This Row],[Close]])))),"")</f>
        <v>104.97</v>
      </c>
      <c r="S670" s="4" cm="1">
        <f t="array" aca="1" ref="S670" ca="1">IF(T_CALC[[#This Row],[DAY]]="","",IF(T_CALC[[#This Row],[DAY]]&gt;=I_MA_PER,
ROUND(SUMPRODUCT(OFFSET($Y$4,0,0,I_MA_PER),OFFSET(T_CALC[[#This Row],[Value]],-(I_MA_PER-1),0,I_MA_PER))/C_DEN,2),NA()))</f>
        <v>108.92</v>
      </c>
      <c r="T670" s="4" t="str">
        <f ca="1">IF(T_CALC[[#This Row],[DAY]]="","",IF(T_CALC[[#This Row],[DAY]]&gt;=I_MA_PER,IF(AND(T_CALC[[#This Row],[Value]]&gt;T_CALC[[#This Row],[WMA]],R669&lt;=S669),"Buy",IF(AND(T_CALC[[#This Row],[Value]]&lt;T_CALC[[#This Row],[WMA]],R669&gt;=S669),"Sell","")),NA()))</f>
        <v/>
      </c>
      <c r="U670" s="4">
        <f ca="1">IFERROR(IF(T_CALC[[#This Row],[Signal]]="Buy",T_CALC[[#This Row],[Value]],-10000),-10000)</f>
        <v>-10000</v>
      </c>
      <c r="V670" s="4">
        <f ca="1">IFERROR(IF(T_CALC[[#This Row],[Signal]]="Sell",T_CALC[[#This Row],[Value]],-10000),-10000)</f>
        <v>-10000</v>
      </c>
    </row>
    <row r="671" spans="3:22" x14ac:dyDescent="0.2">
      <c r="C671" vm="3411">
        <f ca="1"/>
        <v>43419</v>
      </c>
      <c r="D671" vm="3412">
        <f ca="1"/>
        <v>38505165</v>
      </c>
      <c r="E671" vm="3413">
        <f ca="1"/>
        <v>104.99</v>
      </c>
      <c r="F671" vm="3021">
        <f ca="1"/>
        <v>107.8</v>
      </c>
      <c r="G671" vm="3414">
        <f ca="1"/>
        <v>103.91</v>
      </c>
      <c r="H671" vm="3415">
        <f ca="1"/>
        <v>107.28</v>
      </c>
      <c r="K671" s="4">
        <f ca="1">IF(ROW(T_CALC[[#This Row],[DAY]])-ROW(T_CALC[[#Headers],[DAY]])&gt;C_N_TRADING_DAYS,"",ROW(T_CALC[[#This Row],[DAY]])-ROW(T_CALC[[#Headers],[DAY]]))</f>
        <v>668</v>
      </c>
      <c r="L671" s="2" cm="1" vm="3411">
        <f t="array" aca="1" ref="L671" ca="1">IFERROR(IF(T_CALC[[#This Row],[DAY]]="","",IF(AND(T_CALC[[#This Row],[DAY]]=C_N_TRADING_DAYS,$L$1&gt;C_MAX_HIST_DT),$L$1,INDEX(_xlfn.ANCHORARRAY($C$3),T_CALC[[#This Row],[DAY]]+1,1))),NA())</f>
        <v>43419</v>
      </c>
      <c r="M671" s="4" cm="1" vm="3413">
        <f t="array" aca="1" ref="M671" ca="1">IFERROR(IF(T_CALC[[#This Row],[DAY]]="","",IF(AND(T_CALC[[#This Row],[DAY]]=C_N_TRADING_DAYS,$L$1&gt;C_MAX_HIST_DT),$M$1,INDEX(_xlfn.ANCHORARRAY($C$3),T_CALC[[#This Row],[DAY]]+1,3))),NA())</f>
        <v>104.99</v>
      </c>
      <c r="N671" s="4" cm="1" vm="3021">
        <f t="array" aca="1" ref="N671" ca="1">IFERROR(IF(T_CALC[[#This Row],[DAY]]="","",IF(AND(T_CALC[[#This Row],[DAY]]=C_N_TRADING_DAYS,$L$1&gt;C_MAX_HIST_DT),$N$1,INDEX(_xlfn.ANCHORARRAY($C$3),T_CALC[[#This Row],[DAY]]+1,4))),NA())</f>
        <v>107.8</v>
      </c>
      <c r="O671" s="4" cm="1" vm="3414">
        <f t="array" aca="1" ref="O671" ca="1">IFERROR(IF(T_CALC[[#This Row],[DAY]]="","",IF(AND(T_CALC[[#This Row],[DAY]]=C_N_TRADING_DAYS,$L$1&gt;C_MAX_HIST_DT),$O$1,INDEX(_xlfn.ANCHORARRAY($C$3),T_CALC[[#This Row],[DAY]]+1,5))),NA())</f>
        <v>103.91</v>
      </c>
      <c r="P671" s="4" cm="1" vm="3415">
        <f t="array" aca="1" ref="P671" ca="1">IFERROR(IF(T_CALC[[#This Row],[DAY]]="","",IF(AND(T_CALC[[#This Row],[DAY]]=C_N_TRADING_DAYS,$L$1&gt;C_MAX_HIST_DT),$P$1,INDEX(_xlfn.ANCHORARRAY($C$3),T_CALC[[#This Row],[DAY]]+1,6))),NA())</f>
        <v>107.28</v>
      </c>
      <c r="Q671" s="4" cm="1" vm="3412">
        <f t="array" aca="1" ref="Q671" ca="1">IFERROR(IF(T_CALC[[#This Row],[DAY]]="","",IF(AND(T_CALC[[#This Row],[DAY]]=C_N_TRADING_DAYS,$L$1&gt;C_MAX_HIST_DT),$Q$1,INDEX(_xlfn.ANCHORARRAY($C$3),T_CALC[[#This Row],[DAY]]+1,2))),NA())</f>
        <v>38505165</v>
      </c>
      <c r="R671" s="4" vm="3415">
        <f ca="1">IFERROR(IF(I_SRC="Open",T_CALC[[#This Row],[Open]],IF(I_SRC="High",T_CALC[[#This Row],[High]],IF(I_SRC="low",T_CALC[[#This Row],[Low]],IF(I_SRC="Volume",T_CALC[[#This Row],[VOLUME]],T_CALC[[#This Row],[Close]])))),"")</f>
        <v>107.28</v>
      </c>
      <c r="S671" s="4" cm="1">
        <f t="array" aca="1" ref="S671" ca="1">IF(T_CALC[[#This Row],[DAY]]="","",IF(T_CALC[[#This Row],[DAY]]&gt;=I_MA_PER,
ROUND(SUMPRODUCT(OFFSET($Y$4,0,0,I_MA_PER),OFFSET(T_CALC[[#This Row],[Value]],-(I_MA_PER-1),0,I_MA_PER))/C_DEN,2),NA()))</f>
        <v>108.81</v>
      </c>
      <c r="T671" s="4" t="str">
        <f ca="1">IF(T_CALC[[#This Row],[DAY]]="","",IF(T_CALC[[#This Row],[DAY]]&gt;=I_MA_PER,IF(AND(T_CALC[[#This Row],[Value]]&gt;T_CALC[[#This Row],[WMA]],R670&lt;=S670),"Buy",IF(AND(T_CALC[[#This Row],[Value]]&lt;T_CALC[[#This Row],[WMA]],R670&gt;=S670),"Sell","")),NA()))</f>
        <v/>
      </c>
      <c r="U671" s="4">
        <f ca="1">IFERROR(IF(T_CALC[[#This Row],[Signal]]="Buy",T_CALC[[#This Row],[Value]],-10000),-10000)</f>
        <v>-10000</v>
      </c>
      <c r="V671" s="4">
        <f ca="1">IFERROR(IF(T_CALC[[#This Row],[Signal]]="Sell",T_CALC[[#This Row],[Value]],-10000),-10000)</f>
        <v>-10000</v>
      </c>
    </row>
    <row r="672" spans="3:22" x14ac:dyDescent="0.2">
      <c r="C672" vm="3416">
        <f ca="1"/>
        <v>43420</v>
      </c>
      <c r="D672" vm="3417">
        <f ca="1"/>
        <v>33502121</v>
      </c>
      <c r="E672" vm="3418">
        <f ca="1"/>
        <v>107.08</v>
      </c>
      <c r="F672" vm="3036">
        <f ca="1"/>
        <v>108.88</v>
      </c>
      <c r="G672" vm="3419">
        <f ca="1"/>
        <v>106.8</v>
      </c>
      <c r="H672" vm="3420">
        <f ca="1"/>
        <v>108.29</v>
      </c>
      <c r="K672" s="4">
        <f ca="1">IF(ROW(T_CALC[[#This Row],[DAY]])-ROW(T_CALC[[#Headers],[DAY]])&gt;C_N_TRADING_DAYS,"",ROW(T_CALC[[#This Row],[DAY]])-ROW(T_CALC[[#Headers],[DAY]]))</f>
        <v>669</v>
      </c>
      <c r="L672" s="2" cm="1" vm="3416">
        <f t="array" aca="1" ref="L672" ca="1">IFERROR(IF(T_CALC[[#This Row],[DAY]]="","",IF(AND(T_CALC[[#This Row],[DAY]]=C_N_TRADING_DAYS,$L$1&gt;C_MAX_HIST_DT),$L$1,INDEX(_xlfn.ANCHORARRAY($C$3),T_CALC[[#This Row],[DAY]]+1,1))),NA())</f>
        <v>43420</v>
      </c>
      <c r="M672" s="4" cm="1" vm="3418">
        <f t="array" aca="1" ref="M672" ca="1">IFERROR(IF(T_CALC[[#This Row],[DAY]]="","",IF(AND(T_CALC[[#This Row],[DAY]]=C_N_TRADING_DAYS,$L$1&gt;C_MAX_HIST_DT),$M$1,INDEX(_xlfn.ANCHORARRAY($C$3),T_CALC[[#This Row],[DAY]]+1,3))),NA())</f>
        <v>107.08</v>
      </c>
      <c r="N672" s="4" cm="1" vm="3036">
        <f t="array" aca="1" ref="N672" ca="1">IFERROR(IF(T_CALC[[#This Row],[DAY]]="","",IF(AND(T_CALC[[#This Row],[DAY]]=C_N_TRADING_DAYS,$L$1&gt;C_MAX_HIST_DT),$N$1,INDEX(_xlfn.ANCHORARRAY($C$3),T_CALC[[#This Row],[DAY]]+1,4))),NA())</f>
        <v>108.88</v>
      </c>
      <c r="O672" s="4" cm="1" vm="3419">
        <f t="array" aca="1" ref="O672" ca="1">IFERROR(IF(T_CALC[[#This Row],[DAY]]="","",IF(AND(T_CALC[[#This Row],[DAY]]=C_N_TRADING_DAYS,$L$1&gt;C_MAX_HIST_DT),$O$1,INDEX(_xlfn.ANCHORARRAY($C$3),T_CALC[[#This Row],[DAY]]+1,5))),NA())</f>
        <v>106.8</v>
      </c>
      <c r="P672" s="4" cm="1" vm="3420">
        <f t="array" aca="1" ref="P672" ca="1">IFERROR(IF(T_CALC[[#This Row],[DAY]]="","",IF(AND(T_CALC[[#This Row],[DAY]]=C_N_TRADING_DAYS,$L$1&gt;C_MAX_HIST_DT),$P$1,INDEX(_xlfn.ANCHORARRAY($C$3),T_CALC[[#This Row],[DAY]]+1,6))),NA())</f>
        <v>108.29</v>
      </c>
      <c r="Q672" s="4" cm="1" vm="3417">
        <f t="array" aca="1" ref="Q672" ca="1">IFERROR(IF(T_CALC[[#This Row],[DAY]]="","",IF(AND(T_CALC[[#This Row],[DAY]]=C_N_TRADING_DAYS,$L$1&gt;C_MAX_HIST_DT),$Q$1,INDEX(_xlfn.ANCHORARRAY($C$3),T_CALC[[#This Row],[DAY]]+1,2))),NA())</f>
        <v>33502121</v>
      </c>
      <c r="R672" s="4" vm="3420">
        <f ca="1">IFERROR(IF(I_SRC="Open",T_CALC[[#This Row],[Open]],IF(I_SRC="High",T_CALC[[#This Row],[High]],IF(I_SRC="low",T_CALC[[#This Row],[Low]],IF(I_SRC="Volume",T_CALC[[#This Row],[VOLUME]],T_CALC[[#This Row],[Close]])))),"")</f>
        <v>108.29</v>
      </c>
      <c r="S672" s="4" cm="1">
        <f t="array" aca="1" ref="S672" ca="1">IF(T_CALC[[#This Row],[DAY]]="","",IF(T_CALC[[#This Row],[DAY]]&gt;=I_MA_PER,
ROUND(SUMPRODUCT(OFFSET($Y$4,0,0,I_MA_PER),OFFSET(T_CALC[[#This Row],[Value]],-(I_MA_PER-1),0,I_MA_PER))/C_DEN,2),NA()))</f>
        <v>108.74</v>
      </c>
      <c r="T672" s="4" t="str">
        <f ca="1">IF(T_CALC[[#This Row],[DAY]]="","",IF(T_CALC[[#This Row],[DAY]]&gt;=I_MA_PER,IF(AND(T_CALC[[#This Row],[Value]]&gt;T_CALC[[#This Row],[WMA]],R671&lt;=S671),"Buy",IF(AND(T_CALC[[#This Row],[Value]]&lt;T_CALC[[#This Row],[WMA]],R671&gt;=S671),"Sell","")),NA()))</f>
        <v/>
      </c>
      <c r="U672" s="4">
        <f ca="1">IFERROR(IF(T_CALC[[#This Row],[Signal]]="Buy",T_CALC[[#This Row],[Value]],-10000),-10000)</f>
        <v>-10000</v>
      </c>
      <c r="V672" s="4">
        <f ca="1">IFERROR(IF(T_CALC[[#This Row],[Signal]]="Sell",T_CALC[[#This Row],[Value]],-10000),-10000)</f>
        <v>-10000</v>
      </c>
    </row>
    <row r="673" spans="3:22" x14ac:dyDescent="0.2">
      <c r="C673" vm="3421">
        <f ca="1"/>
        <v>43423</v>
      </c>
      <c r="D673" vm="3422">
        <f ca="1"/>
        <v>44773899</v>
      </c>
      <c r="E673" vm="3423">
        <f ca="1"/>
        <v>108.27</v>
      </c>
      <c r="F673" vm="3033">
        <f ca="1"/>
        <v>108.56</v>
      </c>
      <c r="G673" vm="3424">
        <f ca="1"/>
        <v>103.55</v>
      </c>
      <c r="H673" vm="3425">
        <f ca="1"/>
        <v>104.62</v>
      </c>
      <c r="K673" s="4">
        <f ca="1">IF(ROW(T_CALC[[#This Row],[DAY]])-ROW(T_CALC[[#Headers],[DAY]])&gt;C_N_TRADING_DAYS,"",ROW(T_CALC[[#This Row],[DAY]])-ROW(T_CALC[[#Headers],[DAY]]))</f>
        <v>670</v>
      </c>
      <c r="L673" s="2" cm="1" vm="3421">
        <f t="array" aca="1" ref="L673" ca="1">IFERROR(IF(T_CALC[[#This Row],[DAY]]="","",IF(AND(T_CALC[[#This Row],[DAY]]=C_N_TRADING_DAYS,$L$1&gt;C_MAX_HIST_DT),$L$1,INDEX(_xlfn.ANCHORARRAY($C$3),T_CALC[[#This Row],[DAY]]+1,1))),NA())</f>
        <v>43423</v>
      </c>
      <c r="M673" s="4" cm="1" vm="3423">
        <f t="array" aca="1" ref="M673" ca="1">IFERROR(IF(T_CALC[[#This Row],[DAY]]="","",IF(AND(T_CALC[[#This Row],[DAY]]=C_N_TRADING_DAYS,$L$1&gt;C_MAX_HIST_DT),$M$1,INDEX(_xlfn.ANCHORARRAY($C$3),T_CALC[[#This Row],[DAY]]+1,3))),NA())</f>
        <v>108.27</v>
      </c>
      <c r="N673" s="4" cm="1" vm="3033">
        <f t="array" aca="1" ref="N673" ca="1">IFERROR(IF(T_CALC[[#This Row],[DAY]]="","",IF(AND(T_CALC[[#This Row],[DAY]]=C_N_TRADING_DAYS,$L$1&gt;C_MAX_HIST_DT),$N$1,INDEX(_xlfn.ANCHORARRAY($C$3),T_CALC[[#This Row],[DAY]]+1,4))),NA())</f>
        <v>108.56</v>
      </c>
      <c r="O673" s="4" cm="1" vm="3424">
        <f t="array" aca="1" ref="O673" ca="1">IFERROR(IF(T_CALC[[#This Row],[DAY]]="","",IF(AND(T_CALC[[#This Row],[DAY]]=C_N_TRADING_DAYS,$L$1&gt;C_MAX_HIST_DT),$O$1,INDEX(_xlfn.ANCHORARRAY($C$3),T_CALC[[#This Row],[DAY]]+1,5))),NA())</f>
        <v>103.55</v>
      </c>
      <c r="P673" s="4" cm="1" vm="3425">
        <f t="array" aca="1" ref="P673" ca="1">IFERROR(IF(T_CALC[[#This Row],[DAY]]="","",IF(AND(T_CALC[[#This Row],[DAY]]=C_N_TRADING_DAYS,$L$1&gt;C_MAX_HIST_DT),$P$1,INDEX(_xlfn.ANCHORARRAY($C$3),T_CALC[[#This Row],[DAY]]+1,6))),NA())</f>
        <v>104.62</v>
      </c>
      <c r="Q673" s="4" cm="1" vm="3422">
        <f t="array" aca="1" ref="Q673" ca="1">IFERROR(IF(T_CALC[[#This Row],[DAY]]="","",IF(AND(T_CALC[[#This Row],[DAY]]=C_N_TRADING_DAYS,$L$1&gt;C_MAX_HIST_DT),$Q$1,INDEX(_xlfn.ANCHORARRAY($C$3),T_CALC[[#This Row],[DAY]]+1,2))),NA())</f>
        <v>44773899</v>
      </c>
      <c r="R673" s="4" vm="3425">
        <f ca="1">IFERROR(IF(I_SRC="Open",T_CALC[[#This Row],[Open]],IF(I_SRC="High",T_CALC[[#This Row],[High]],IF(I_SRC="low",T_CALC[[#This Row],[Low]],IF(I_SRC="Volume",T_CALC[[#This Row],[VOLUME]],T_CALC[[#This Row],[Close]])))),"")</f>
        <v>104.62</v>
      </c>
      <c r="S673" s="4" cm="1">
        <f t="array" aca="1" ref="S673" ca="1">IF(T_CALC[[#This Row],[DAY]]="","",IF(T_CALC[[#This Row],[DAY]]&gt;=I_MA_PER,
ROUND(SUMPRODUCT(OFFSET($Y$4,0,0,I_MA_PER),OFFSET(T_CALC[[#This Row],[Value]],-(I_MA_PER-1),0,I_MA_PER))/C_DEN,2),NA()))</f>
        <v>108.53</v>
      </c>
      <c r="T673" s="4" t="str">
        <f ca="1">IF(T_CALC[[#This Row],[DAY]]="","",IF(T_CALC[[#This Row],[DAY]]&gt;=I_MA_PER,IF(AND(T_CALC[[#This Row],[Value]]&gt;T_CALC[[#This Row],[WMA]],R672&lt;=S672),"Buy",IF(AND(T_CALC[[#This Row],[Value]]&lt;T_CALC[[#This Row],[WMA]],R672&gt;=S672),"Sell","")),NA()))</f>
        <v/>
      </c>
      <c r="U673" s="4">
        <f ca="1">IFERROR(IF(T_CALC[[#This Row],[Signal]]="Buy",T_CALC[[#This Row],[Value]],-10000),-10000)</f>
        <v>-10000</v>
      </c>
      <c r="V673" s="4">
        <f ca="1">IFERROR(IF(T_CALC[[#This Row],[Signal]]="Sell",T_CALC[[#This Row],[Value]],-10000),-10000)</f>
        <v>-10000</v>
      </c>
    </row>
    <row r="674" spans="3:22" x14ac:dyDescent="0.2">
      <c r="C674" vm="3426">
        <f ca="1"/>
        <v>43424</v>
      </c>
      <c r="D674" vm="3427">
        <f ca="1"/>
        <v>64052457</v>
      </c>
      <c r="E674" vm="3428">
        <f ca="1"/>
        <v>101.8</v>
      </c>
      <c r="F674" vm="3429">
        <f ca="1"/>
        <v>102.97</v>
      </c>
      <c r="G674" vm="3430">
        <f ca="1"/>
        <v>99.352800000000002</v>
      </c>
      <c r="H674" vm="3431">
        <f ca="1"/>
        <v>101.71</v>
      </c>
      <c r="K674" s="4">
        <f ca="1">IF(ROW(T_CALC[[#This Row],[DAY]])-ROW(T_CALC[[#Headers],[DAY]])&gt;C_N_TRADING_DAYS,"",ROW(T_CALC[[#This Row],[DAY]])-ROW(T_CALC[[#Headers],[DAY]]))</f>
        <v>671</v>
      </c>
      <c r="L674" s="2" cm="1" vm="3426">
        <f t="array" aca="1" ref="L674" ca="1">IFERROR(IF(T_CALC[[#This Row],[DAY]]="","",IF(AND(T_CALC[[#This Row],[DAY]]=C_N_TRADING_DAYS,$L$1&gt;C_MAX_HIST_DT),$L$1,INDEX(_xlfn.ANCHORARRAY($C$3),T_CALC[[#This Row],[DAY]]+1,1))),NA())</f>
        <v>43424</v>
      </c>
      <c r="M674" s="4" cm="1" vm="3428">
        <f t="array" aca="1" ref="M674" ca="1">IFERROR(IF(T_CALC[[#This Row],[DAY]]="","",IF(AND(T_CALC[[#This Row],[DAY]]=C_N_TRADING_DAYS,$L$1&gt;C_MAX_HIST_DT),$M$1,INDEX(_xlfn.ANCHORARRAY($C$3),T_CALC[[#This Row],[DAY]]+1,3))),NA())</f>
        <v>101.8</v>
      </c>
      <c r="N674" s="4" cm="1" vm="3429">
        <f t="array" aca="1" ref="N674" ca="1">IFERROR(IF(T_CALC[[#This Row],[DAY]]="","",IF(AND(T_CALC[[#This Row],[DAY]]=C_N_TRADING_DAYS,$L$1&gt;C_MAX_HIST_DT),$N$1,INDEX(_xlfn.ANCHORARRAY($C$3),T_CALC[[#This Row],[DAY]]+1,4))),NA())</f>
        <v>102.97</v>
      </c>
      <c r="O674" s="4" cm="1" vm="3430">
        <f t="array" aca="1" ref="O674" ca="1">IFERROR(IF(T_CALC[[#This Row],[DAY]]="","",IF(AND(T_CALC[[#This Row],[DAY]]=C_N_TRADING_DAYS,$L$1&gt;C_MAX_HIST_DT),$O$1,INDEX(_xlfn.ANCHORARRAY($C$3),T_CALC[[#This Row],[DAY]]+1,5))),NA())</f>
        <v>99.352800000000002</v>
      </c>
      <c r="P674" s="4" cm="1" vm="3431">
        <f t="array" aca="1" ref="P674" ca="1">IFERROR(IF(T_CALC[[#This Row],[DAY]]="","",IF(AND(T_CALC[[#This Row],[DAY]]=C_N_TRADING_DAYS,$L$1&gt;C_MAX_HIST_DT),$P$1,INDEX(_xlfn.ANCHORARRAY($C$3),T_CALC[[#This Row],[DAY]]+1,6))),NA())</f>
        <v>101.71</v>
      </c>
      <c r="Q674" s="4" cm="1" vm="3427">
        <f t="array" aca="1" ref="Q674" ca="1">IFERROR(IF(T_CALC[[#This Row],[DAY]]="","",IF(AND(T_CALC[[#This Row],[DAY]]=C_N_TRADING_DAYS,$L$1&gt;C_MAX_HIST_DT),$Q$1,INDEX(_xlfn.ANCHORARRAY($C$3),T_CALC[[#This Row],[DAY]]+1,2))),NA())</f>
        <v>64052457</v>
      </c>
      <c r="R674" s="4" vm="3431">
        <f ca="1">IFERROR(IF(I_SRC="Open",T_CALC[[#This Row],[Open]],IF(I_SRC="High",T_CALC[[#This Row],[High]],IF(I_SRC="low",T_CALC[[#This Row],[Low]],IF(I_SRC="Volume",T_CALC[[#This Row],[VOLUME]],T_CALC[[#This Row],[Close]])))),"")</f>
        <v>101.71</v>
      </c>
      <c r="S674" s="4" cm="1">
        <f t="array" aca="1" ref="S674" ca="1">IF(T_CALC[[#This Row],[DAY]]="","",IF(T_CALC[[#This Row],[DAY]]&gt;=I_MA_PER,
ROUND(SUMPRODUCT(OFFSET($Y$4,0,0,I_MA_PER),OFFSET(T_CALC[[#This Row],[Value]],-(I_MA_PER-1),0,I_MA_PER))/C_DEN,2),NA()))</f>
        <v>108.21</v>
      </c>
      <c r="T674" s="4" t="str">
        <f ca="1">IF(T_CALC[[#This Row],[DAY]]="","",IF(T_CALC[[#This Row],[DAY]]&gt;=I_MA_PER,IF(AND(T_CALC[[#This Row],[Value]]&gt;T_CALC[[#This Row],[WMA]],R673&lt;=S673),"Buy",IF(AND(T_CALC[[#This Row],[Value]]&lt;T_CALC[[#This Row],[WMA]],R673&gt;=S673),"Sell","")),NA()))</f>
        <v/>
      </c>
      <c r="U674" s="4">
        <f ca="1">IFERROR(IF(T_CALC[[#This Row],[Signal]]="Buy",T_CALC[[#This Row],[Value]],-10000),-10000)</f>
        <v>-10000</v>
      </c>
      <c r="V674" s="4">
        <f ca="1">IFERROR(IF(T_CALC[[#This Row],[Signal]]="Sell",T_CALC[[#This Row],[Value]],-10000),-10000)</f>
        <v>-10000</v>
      </c>
    </row>
    <row r="675" spans="3:22" x14ac:dyDescent="0.2">
      <c r="C675" vm="3432">
        <f ca="1"/>
        <v>43425</v>
      </c>
      <c r="D675" vm="3433">
        <f ca="1"/>
        <v>28130621</v>
      </c>
      <c r="E675" vm="3434">
        <f ca="1"/>
        <v>103.6</v>
      </c>
      <c r="F675" vm="3435">
        <f ca="1"/>
        <v>104.43</v>
      </c>
      <c r="G675" vm="3436">
        <f ca="1"/>
        <v>102.24</v>
      </c>
      <c r="H675" vm="3437">
        <f ca="1"/>
        <v>103.11</v>
      </c>
      <c r="K675" s="4">
        <f ca="1">IF(ROW(T_CALC[[#This Row],[DAY]])-ROW(T_CALC[[#Headers],[DAY]])&gt;C_N_TRADING_DAYS,"",ROW(T_CALC[[#This Row],[DAY]])-ROW(T_CALC[[#Headers],[DAY]]))</f>
        <v>672</v>
      </c>
      <c r="L675" s="2" cm="1" vm="3432">
        <f t="array" aca="1" ref="L675" ca="1">IFERROR(IF(T_CALC[[#This Row],[DAY]]="","",IF(AND(T_CALC[[#This Row],[DAY]]=C_N_TRADING_DAYS,$L$1&gt;C_MAX_HIST_DT),$L$1,INDEX(_xlfn.ANCHORARRAY($C$3),T_CALC[[#This Row],[DAY]]+1,1))),NA())</f>
        <v>43425</v>
      </c>
      <c r="M675" s="4" cm="1" vm="3434">
        <f t="array" aca="1" ref="M675" ca="1">IFERROR(IF(T_CALC[[#This Row],[DAY]]="","",IF(AND(T_CALC[[#This Row],[DAY]]=C_N_TRADING_DAYS,$L$1&gt;C_MAX_HIST_DT),$M$1,INDEX(_xlfn.ANCHORARRAY($C$3),T_CALC[[#This Row],[DAY]]+1,3))),NA())</f>
        <v>103.6</v>
      </c>
      <c r="N675" s="4" cm="1" vm="3435">
        <f t="array" aca="1" ref="N675" ca="1">IFERROR(IF(T_CALC[[#This Row],[DAY]]="","",IF(AND(T_CALC[[#This Row],[DAY]]=C_N_TRADING_DAYS,$L$1&gt;C_MAX_HIST_DT),$N$1,INDEX(_xlfn.ANCHORARRAY($C$3),T_CALC[[#This Row],[DAY]]+1,4))),NA())</f>
        <v>104.43</v>
      </c>
      <c r="O675" s="4" cm="1" vm="3436">
        <f t="array" aca="1" ref="O675" ca="1">IFERROR(IF(T_CALC[[#This Row],[DAY]]="","",IF(AND(T_CALC[[#This Row],[DAY]]=C_N_TRADING_DAYS,$L$1&gt;C_MAX_HIST_DT),$O$1,INDEX(_xlfn.ANCHORARRAY($C$3),T_CALC[[#This Row],[DAY]]+1,5))),NA())</f>
        <v>102.24</v>
      </c>
      <c r="P675" s="4" cm="1" vm="3437">
        <f t="array" aca="1" ref="P675" ca="1">IFERROR(IF(T_CALC[[#This Row],[DAY]]="","",IF(AND(T_CALC[[#This Row],[DAY]]=C_N_TRADING_DAYS,$L$1&gt;C_MAX_HIST_DT),$P$1,INDEX(_xlfn.ANCHORARRAY($C$3),T_CALC[[#This Row],[DAY]]+1,6))),NA())</f>
        <v>103.11</v>
      </c>
      <c r="Q675" s="4" cm="1" vm="3433">
        <f t="array" aca="1" ref="Q675" ca="1">IFERROR(IF(T_CALC[[#This Row],[DAY]]="","",IF(AND(T_CALC[[#This Row],[DAY]]=C_N_TRADING_DAYS,$L$1&gt;C_MAX_HIST_DT),$Q$1,INDEX(_xlfn.ANCHORARRAY($C$3),T_CALC[[#This Row],[DAY]]+1,2))),NA())</f>
        <v>28130621</v>
      </c>
      <c r="R675" s="4" vm="3437">
        <f ca="1">IFERROR(IF(I_SRC="Open",T_CALC[[#This Row],[Open]],IF(I_SRC="High",T_CALC[[#This Row],[High]],IF(I_SRC="low",T_CALC[[#This Row],[Low]],IF(I_SRC="Volume",T_CALC[[#This Row],[VOLUME]],T_CALC[[#This Row],[Close]])))),"")</f>
        <v>103.11</v>
      </c>
      <c r="S675" s="4" cm="1">
        <f t="array" aca="1" ref="S675" ca="1">IF(T_CALC[[#This Row],[DAY]]="","",IF(T_CALC[[#This Row],[DAY]]&gt;=I_MA_PER,
ROUND(SUMPRODUCT(OFFSET($Y$4,0,0,I_MA_PER),OFFSET(T_CALC[[#This Row],[Value]],-(I_MA_PER-1),0,I_MA_PER))/C_DEN,2),NA()))</f>
        <v>107.95</v>
      </c>
      <c r="T675" s="4" t="str">
        <f ca="1">IF(T_CALC[[#This Row],[DAY]]="","",IF(T_CALC[[#This Row],[DAY]]&gt;=I_MA_PER,IF(AND(T_CALC[[#This Row],[Value]]&gt;T_CALC[[#This Row],[WMA]],R674&lt;=S674),"Buy",IF(AND(T_CALC[[#This Row],[Value]]&lt;T_CALC[[#This Row],[WMA]],R674&gt;=S674),"Sell","")),NA()))</f>
        <v/>
      </c>
      <c r="U675" s="4">
        <f ca="1">IFERROR(IF(T_CALC[[#This Row],[Signal]]="Buy",T_CALC[[#This Row],[Value]],-10000),-10000)</f>
        <v>-10000</v>
      </c>
      <c r="V675" s="4">
        <f ca="1">IFERROR(IF(T_CALC[[#This Row],[Signal]]="Sell",T_CALC[[#This Row],[Value]],-10000),-10000)</f>
        <v>-10000</v>
      </c>
    </row>
    <row r="676" spans="3:22" x14ac:dyDescent="0.2">
      <c r="C676" vm="3438">
        <f ca="1"/>
        <v>43427</v>
      </c>
      <c r="D676" vm="3439">
        <f ca="1"/>
        <v>13823099</v>
      </c>
      <c r="E676" vm="3440">
        <f ca="1"/>
        <v>102.17</v>
      </c>
      <c r="F676" vm="3441">
        <f ca="1"/>
        <v>103.8099</v>
      </c>
      <c r="G676" vm="2787">
        <f ca="1"/>
        <v>102</v>
      </c>
      <c r="H676" vm="3442">
        <f ca="1"/>
        <v>103.07</v>
      </c>
      <c r="K676" s="4">
        <f ca="1">IF(ROW(T_CALC[[#This Row],[DAY]])-ROW(T_CALC[[#Headers],[DAY]])&gt;C_N_TRADING_DAYS,"",ROW(T_CALC[[#This Row],[DAY]])-ROW(T_CALC[[#Headers],[DAY]]))</f>
        <v>673</v>
      </c>
      <c r="L676" s="2" cm="1" vm="3438">
        <f t="array" aca="1" ref="L676" ca="1">IFERROR(IF(T_CALC[[#This Row],[DAY]]="","",IF(AND(T_CALC[[#This Row],[DAY]]=C_N_TRADING_DAYS,$L$1&gt;C_MAX_HIST_DT),$L$1,INDEX(_xlfn.ANCHORARRAY($C$3),T_CALC[[#This Row],[DAY]]+1,1))),NA())</f>
        <v>43427</v>
      </c>
      <c r="M676" s="4" cm="1" vm="3440">
        <f t="array" aca="1" ref="M676" ca="1">IFERROR(IF(T_CALC[[#This Row],[DAY]]="","",IF(AND(T_CALC[[#This Row],[DAY]]=C_N_TRADING_DAYS,$L$1&gt;C_MAX_HIST_DT),$M$1,INDEX(_xlfn.ANCHORARRAY($C$3),T_CALC[[#This Row],[DAY]]+1,3))),NA())</f>
        <v>102.17</v>
      </c>
      <c r="N676" s="4" cm="1" vm="3441">
        <f t="array" aca="1" ref="N676" ca="1">IFERROR(IF(T_CALC[[#This Row],[DAY]]="","",IF(AND(T_CALC[[#This Row],[DAY]]=C_N_TRADING_DAYS,$L$1&gt;C_MAX_HIST_DT),$N$1,INDEX(_xlfn.ANCHORARRAY($C$3),T_CALC[[#This Row],[DAY]]+1,4))),NA())</f>
        <v>103.8099</v>
      </c>
      <c r="O676" s="4" cm="1" vm="2787">
        <f t="array" aca="1" ref="O676" ca="1">IFERROR(IF(T_CALC[[#This Row],[DAY]]="","",IF(AND(T_CALC[[#This Row],[DAY]]=C_N_TRADING_DAYS,$L$1&gt;C_MAX_HIST_DT),$O$1,INDEX(_xlfn.ANCHORARRAY($C$3),T_CALC[[#This Row],[DAY]]+1,5))),NA())</f>
        <v>102</v>
      </c>
      <c r="P676" s="4" cm="1" vm="3442">
        <f t="array" aca="1" ref="P676" ca="1">IFERROR(IF(T_CALC[[#This Row],[DAY]]="","",IF(AND(T_CALC[[#This Row],[DAY]]=C_N_TRADING_DAYS,$L$1&gt;C_MAX_HIST_DT),$P$1,INDEX(_xlfn.ANCHORARRAY($C$3),T_CALC[[#This Row],[DAY]]+1,6))),NA())</f>
        <v>103.07</v>
      </c>
      <c r="Q676" s="4" cm="1" vm="3439">
        <f t="array" aca="1" ref="Q676" ca="1">IFERROR(IF(T_CALC[[#This Row],[DAY]]="","",IF(AND(T_CALC[[#This Row],[DAY]]=C_N_TRADING_DAYS,$L$1&gt;C_MAX_HIST_DT),$Q$1,INDEX(_xlfn.ANCHORARRAY($C$3),T_CALC[[#This Row],[DAY]]+1,2))),NA())</f>
        <v>13823099</v>
      </c>
      <c r="R676" s="4" vm="3442">
        <f ca="1">IFERROR(IF(I_SRC="Open",T_CALC[[#This Row],[Open]],IF(I_SRC="High",T_CALC[[#This Row],[High]],IF(I_SRC="low",T_CALC[[#This Row],[Low]],IF(I_SRC="Volume",T_CALC[[#This Row],[VOLUME]],T_CALC[[#This Row],[Close]])))),"")</f>
        <v>103.07</v>
      </c>
      <c r="S676" s="4" cm="1">
        <f t="array" aca="1" ref="S676" ca="1">IF(T_CALC[[#This Row],[DAY]]="","",IF(T_CALC[[#This Row],[DAY]]&gt;=I_MA_PER,
ROUND(SUMPRODUCT(OFFSET($Y$4,0,0,I_MA_PER),OFFSET(T_CALC[[#This Row],[Value]],-(I_MA_PER-1),0,I_MA_PER))/C_DEN,2),NA()))</f>
        <v>107.69</v>
      </c>
      <c r="T676" s="4" t="str">
        <f ca="1">IF(T_CALC[[#This Row],[DAY]]="","",IF(T_CALC[[#This Row],[DAY]]&gt;=I_MA_PER,IF(AND(T_CALC[[#This Row],[Value]]&gt;T_CALC[[#This Row],[WMA]],R675&lt;=S675),"Buy",IF(AND(T_CALC[[#This Row],[Value]]&lt;T_CALC[[#This Row],[WMA]],R675&gt;=S675),"Sell","")),NA()))</f>
        <v/>
      </c>
      <c r="U676" s="4">
        <f ca="1">IFERROR(IF(T_CALC[[#This Row],[Signal]]="Buy",T_CALC[[#This Row],[Value]],-10000),-10000)</f>
        <v>-10000</v>
      </c>
      <c r="V676" s="4">
        <f ca="1">IFERROR(IF(T_CALC[[#This Row],[Signal]]="Sell",T_CALC[[#This Row],[Value]],-10000),-10000)</f>
        <v>-10000</v>
      </c>
    </row>
    <row r="677" spans="3:22" x14ac:dyDescent="0.2">
      <c r="C677" vm="3443">
        <f ca="1"/>
        <v>43430</v>
      </c>
      <c r="D677" vm="3444">
        <f ca="1"/>
        <v>32336165</v>
      </c>
      <c r="E677" vm="3445">
        <f ca="1"/>
        <v>104.79</v>
      </c>
      <c r="F677" vm="3446">
        <f ca="1"/>
        <v>106.63</v>
      </c>
      <c r="G677" vm="3447">
        <f ca="1"/>
        <v>104.58</v>
      </c>
      <c r="H677" vm="3448">
        <f ca="1"/>
        <v>106.47</v>
      </c>
      <c r="K677" s="4">
        <f ca="1">IF(ROW(T_CALC[[#This Row],[DAY]])-ROW(T_CALC[[#Headers],[DAY]])&gt;C_N_TRADING_DAYS,"",ROW(T_CALC[[#This Row],[DAY]])-ROW(T_CALC[[#Headers],[DAY]]))</f>
        <v>674</v>
      </c>
      <c r="L677" s="2" cm="1" vm="3443">
        <f t="array" aca="1" ref="L677" ca="1">IFERROR(IF(T_CALC[[#This Row],[DAY]]="","",IF(AND(T_CALC[[#This Row],[DAY]]=C_N_TRADING_DAYS,$L$1&gt;C_MAX_HIST_DT),$L$1,INDEX(_xlfn.ANCHORARRAY($C$3),T_CALC[[#This Row],[DAY]]+1,1))),NA())</f>
        <v>43430</v>
      </c>
      <c r="M677" s="4" cm="1" vm="3445">
        <f t="array" aca="1" ref="M677" ca="1">IFERROR(IF(T_CALC[[#This Row],[DAY]]="","",IF(AND(T_CALC[[#This Row],[DAY]]=C_N_TRADING_DAYS,$L$1&gt;C_MAX_HIST_DT),$M$1,INDEX(_xlfn.ANCHORARRAY($C$3),T_CALC[[#This Row],[DAY]]+1,3))),NA())</f>
        <v>104.79</v>
      </c>
      <c r="N677" s="4" cm="1" vm="3446">
        <f t="array" aca="1" ref="N677" ca="1">IFERROR(IF(T_CALC[[#This Row],[DAY]]="","",IF(AND(T_CALC[[#This Row],[DAY]]=C_N_TRADING_DAYS,$L$1&gt;C_MAX_HIST_DT),$N$1,INDEX(_xlfn.ANCHORARRAY($C$3),T_CALC[[#This Row],[DAY]]+1,4))),NA())</f>
        <v>106.63</v>
      </c>
      <c r="O677" s="4" cm="1" vm="3447">
        <f t="array" aca="1" ref="O677" ca="1">IFERROR(IF(T_CALC[[#This Row],[DAY]]="","",IF(AND(T_CALC[[#This Row],[DAY]]=C_N_TRADING_DAYS,$L$1&gt;C_MAX_HIST_DT),$O$1,INDEX(_xlfn.ANCHORARRAY($C$3),T_CALC[[#This Row],[DAY]]+1,5))),NA())</f>
        <v>104.58</v>
      </c>
      <c r="P677" s="4" cm="1" vm="3448">
        <f t="array" aca="1" ref="P677" ca="1">IFERROR(IF(T_CALC[[#This Row],[DAY]]="","",IF(AND(T_CALC[[#This Row],[DAY]]=C_N_TRADING_DAYS,$L$1&gt;C_MAX_HIST_DT),$P$1,INDEX(_xlfn.ANCHORARRAY($C$3),T_CALC[[#This Row],[DAY]]+1,6))),NA())</f>
        <v>106.47</v>
      </c>
      <c r="Q677" s="4" cm="1" vm="3444">
        <f t="array" aca="1" ref="Q677" ca="1">IFERROR(IF(T_CALC[[#This Row],[DAY]]="","",IF(AND(T_CALC[[#This Row],[DAY]]=C_N_TRADING_DAYS,$L$1&gt;C_MAX_HIST_DT),$Q$1,INDEX(_xlfn.ANCHORARRAY($C$3),T_CALC[[#This Row],[DAY]]+1,2))),NA())</f>
        <v>32336165</v>
      </c>
      <c r="R677" s="4" vm="3448">
        <f ca="1">IFERROR(IF(I_SRC="Open",T_CALC[[#This Row],[Open]],IF(I_SRC="High",T_CALC[[#This Row],[High]],IF(I_SRC="low",T_CALC[[#This Row],[Low]],IF(I_SRC="Volume",T_CALC[[#This Row],[VOLUME]],T_CALC[[#This Row],[Close]])))),"")</f>
        <v>106.47</v>
      </c>
      <c r="S677" s="4" cm="1">
        <f t="array" aca="1" ref="S677" ca="1">IF(T_CALC[[#This Row],[DAY]]="","",IF(T_CALC[[#This Row],[DAY]]&gt;=I_MA_PER,
ROUND(SUMPRODUCT(OFFSET($Y$4,0,0,I_MA_PER),OFFSET(T_CALC[[#This Row],[Value]],-(I_MA_PER-1),0,I_MA_PER))/C_DEN,2),NA()))</f>
        <v>107.58</v>
      </c>
      <c r="T677" s="4" t="str">
        <f ca="1">IF(T_CALC[[#This Row],[DAY]]="","",IF(T_CALC[[#This Row],[DAY]]&gt;=I_MA_PER,IF(AND(T_CALC[[#This Row],[Value]]&gt;T_CALC[[#This Row],[WMA]],R676&lt;=S676),"Buy",IF(AND(T_CALC[[#This Row],[Value]]&lt;T_CALC[[#This Row],[WMA]],R676&gt;=S676),"Sell","")),NA()))</f>
        <v/>
      </c>
      <c r="U677" s="4">
        <f ca="1">IFERROR(IF(T_CALC[[#This Row],[Signal]]="Buy",T_CALC[[#This Row],[Value]],-10000),-10000)</f>
        <v>-10000</v>
      </c>
      <c r="V677" s="4">
        <f ca="1">IFERROR(IF(T_CALC[[#This Row],[Signal]]="Sell",T_CALC[[#This Row],[Value]],-10000),-10000)</f>
        <v>-10000</v>
      </c>
    </row>
    <row r="678" spans="3:22" x14ac:dyDescent="0.2">
      <c r="C678" vm="3449">
        <f ca="1"/>
        <v>43431</v>
      </c>
      <c r="D678" vm="3450">
        <f ca="1"/>
        <v>29124486</v>
      </c>
      <c r="E678" vm="2967">
        <f ca="1"/>
        <v>106.27</v>
      </c>
      <c r="F678" vm="3451">
        <f ca="1"/>
        <v>107.33</v>
      </c>
      <c r="G678" vm="3452">
        <f ca="1"/>
        <v>105.36</v>
      </c>
      <c r="H678" vm="3453">
        <f ca="1"/>
        <v>107.14</v>
      </c>
      <c r="K678" s="4">
        <f ca="1">IF(ROW(T_CALC[[#This Row],[DAY]])-ROW(T_CALC[[#Headers],[DAY]])&gt;C_N_TRADING_DAYS,"",ROW(T_CALC[[#This Row],[DAY]])-ROW(T_CALC[[#Headers],[DAY]]))</f>
        <v>675</v>
      </c>
      <c r="L678" s="2" cm="1" vm="3449">
        <f t="array" aca="1" ref="L678" ca="1">IFERROR(IF(T_CALC[[#This Row],[DAY]]="","",IF(AND(T_CALC[[#This Row],[DAY]]=C_N_TRADING_DAYS,$L$1&gt;C_MAX_HIST_DT),$L$1,INDEX(_xlfn.ANCHORARRAY($C$3),T_CALC[[#This Row],[DAY]]+1,1))),NA())</f>
        <v>43431</v>
      </c>
      <c r="M678" s="4" cm="1" vm="2967">
        <f t="array" aca="1" ref="M678" ca="1">IFERROR(IF(T_CALC[[#This Row],[DAY]]="","",IF(AND(T_CALC[[#This Row],[DAY]]=C_N_TRADING_DAYS,$L$1&gt;C_MAX_HIST_DT),$M$1,INDEX(_xlfn.ANCHORARRAY($C$3),T_CALC[[#This Row],[DAY]]+1,3))),NA())</f>
        <v>106.27</v>
      </c>
      <c r="N678" s="4" cm="1" vm="3451">
        <f t="array" aca="1" ref="N678" ca="1">IFERROR(IF(T_CALC[[#This Row],[DAY]]="","",IF(AND(T_CALC[[#This Row],[DAY]]=C_N_TRADING_DAYS,$L$1&gt;C_MAX_HIST_DT),$N$1,INDEX(_xlfn.ANCHORARRAY($C$3),T_CALC[[#This Row],[DAY]]+1,4))),NA())</f>
        <v>107.33</v>
      </c>
      <c r="O678" s="4" cm="1" vm="3452">
        <f t="array" aca="1" ref="O678" ca="1">IFERROR(IF(T_CALC[[#This Row],[DAY]]="","",IF(AND(T_CALC[[#This Row],[DAY]]=C_N_TRADING_DAYS,$L$1&gt;C_MAX_HIST_DT),$O$1,INDEX(_xlfn.ANCHORARRAY($C$3),T_CALC[[#This Row],[DAY]]+1,5))),NA())</f>
        <v>105.36</v>
      </c>
      <c r="P678" s="4" cm="1" vm="3453">
        <f t="array" aca="1" ref="P678" ca="1">IFERROR(IF(T_CALC[[#This Row],[DAY]]="","",IF(AND(T_CALC[[#This Row],[DAY]]=C_N_TRADING_DAYS,$L$1&gt;C_MAX_HIST_DT),$P$1,INDEX(_xlfn.ANCHORARRAY($C$3),T_CALC[[#This Row],[DAY]]+1,6))),NA())</f>
        <v>107.14</v>
      </c>
      <c r="Q678" s="4" cm="1" vm="3450">
        <f t="array" aca="1" ref="Q678" ca="1">IFERROR(IF(T_CALC[[#This Row],[DAY]]="","",IF(AND(T_CALC[[#This Row],[DAY]]=C_N_TRADING_DAYS,$L$1&gt;C_MAX_HIST_DT),$Q$1,INDEX(_xlfn.ANCHORARRAY($C$3),T_CALC[[#This Row],[DAY]]+1,2))),NA())</f>
        <v>29124486</v>
      </c>
      <c r="R678" s="4" vm="3453">
        <f ca="1">IFERROR(IF(I_SRC="Open",T_CALC[[#This Row],[Open]],IF(I_SRC="High",T_CALC[[#This Row],[High]],IF(I_SRC="low",T_CALC[[#This Row],[Low]],IF(I_SRC="Volume",T_CALC[[#This Row],[VOLUME]],T_CALC[[#This Row],[Close]])))),"")</f>
        <v>107.14</v>
      </c>
      <c r="S678" s="4" cm="1">
        <f t="array" aca="1" ref="S678" ca="1">IF(T_CALC[[#This Row],[DAY]]="","",IF(T_CALC[[#This Row],[DAY]]&gt;=I_MA_PER,
ROUND(SUMPRODUCT(OFFSET($Y$4,0,0,I_MA_PER),OFFSET(T_CALC[[#This Row],[Value]],-(I_MA_PER-1),0,I_MA_PER))/C_DEN,2),NA()))</f>
        <v>107.5</v>
      </c>
      <c r="T678" s="4" t="str">
        <f ca="1">IF(T_CALC[[#This Row],[DAY]]="","",IF(T_CALC[[#This Row],[DAY]]&gt;=I_MA_PER,IF(AND(T_CALC[[#This Row],[Value]]&gt;T_CALC[[#This Row],[WMA]],R677&lt;=S677),"Buy",IF(AND(T_CALC[[#This Row],[Value]]&lt;T_CALC[[#This Row],[WMA]],R677&gt;=S677),"Sell","")),NA()))</f>
        <v/>
      </c>
      <c r="U678" s="4">
        <f ca="1">IFERROR(IF(T_CALC[[#This Row],[Signal]]="Buy",T_CALC[[#This Row],[Value]],-10000),-10000)</f>
        <v>-10000</v>
      </c>
      <c r="V678" s="4">
        <f ca="1">IFERROR(IF(T_CALC[[#This Row],[Signal]]="Sell",T_CALC[[#This Row],[Value]],-10000),-10000)</f>
        <v>-10000</v>
      </c>
    </row>
    <row r="679" spans="3:22" x14ac:dyDescent="0.2">
      <c r="C679" vm="3454">
        <f ca="1"/>
        <v>43432</v>
      </c>
      <c r="D679" vm="3455">
        <f ca="1"/>
        <v>46788461</v>
      </c>
      <c r="E679" vm="3456">
        <f ca="1"/>
        <v>107.89</v>
      </c>
      <c r="F679" vm="3457">
        <f ca="1"/>
        <v>111.33</v>
      </c>
      <c r="G679" vm="3458">
        <f ca="1"/>
        <v>107.86</v>
      </c>
      <c r="H679" vm="3459">
        <f ca="1"/>
        <v>111.12</v>
      </c>
      <c r="K679" s="4">
        <f ca="1">IF(ROW(T_CALC[[#This Row],[DAY]])-ROW(T_CALC[[#Headers],[DAY]])&gt;C_N_TRADING_DAYS,"",ROW(T_CALC[[#This Row],[DAY]])-ROW(T_CALC[[#Headers],[DAY]]))</f>
        <v>676</v>
      </c>
      <c r="L679" s="2" cm="1" vm="3454">
        <f t="array" aca="1" ref="L679" ca="1">IFERROR(IF(T_CALC[[#This Row],[DAY]]="","",IF(AND(T_CALC[[#This Row],[DAY]]=C_N_TRADING_DAYS,$L$1&gt;C_MAX_HIST_DT),$L$1,INDEX(_xlfn.ANCHORARRAY($C$3),T_CALC[[#This Row],[DAY]]+1,1))),NA())</f>
        <v>43432</v>
      </c>
      <c r="M679" s="4" cm="1" vm="3456">
        <f t="array" aca="1" ref="M679" ca="1">IFERROR(IF(T_CALC[[#This Row],[DAY]]="","",IF(AND(T_CALC[[#This Row],[DAY]]=C_N_TRADING_DAYS,$L$1&gt;C_MAX_HIST_DT),$M$1,INDEX(_xlfn.ANCHORARRAY($C$3),T_CALC[[#This Row],[DAY]]+1,3))),NA())</f>
        <v>107.89</v>
      </c>
      <c r="N679" s="4" cm="1" vm="3457">
        <f t="array" aca="1" ref="N679" ca="1">IFERROR(IF(T_CALC[[#This Row],[DAY]]="","",IF(AND(T_CALC[[#This Row],[DAY]]=C_N_TRADING_DAYS,$L$1&gt;C_MAX_HIST_DT),$N$1,INDEX(_xlfn.ANCHORARRAY($C$3),T_CALC[[#This Row],[DAY]]+1,4))),NA())</f>
        <v>111.33</v>
      </c>
      <c r="O679" s="4" cm="1" vm="3458">
        <f t="array" aca="1" ref="O679" ca="1">IFERROR(IF(T_CALC[[#This Row],[DAY]]="","",IF(AND(T_CALC[[#This Row],[DAY]]=C_N_TRADING_DAYS,$L$1&gt;C_MAX_HIST_DT),$O$1,INDEX(_xlfn.ANCHORARRAY($C$3),T_CALC[[#This Row],[DAY]]+1,5))),NA())</f>
        <v>107.86</v>
      </c>
      <c r="P679" s="4" cm="1" vm="3459">
        <f t="array" aca="1" ref="P679" ca="1">IFERROR(IF(T_CALC[[#This Row],[DAY]]="","",IF(AND(T_CALC[[#This Row],[DAY]]=C_N_TRADING_DAYS,$L$1&gt;C_MAX_HIST_DT),$P$1,INDEX(_xlfn.ANCHORARRAY($C$3),T_CALC[[#This Row],[DAY]]+1,6))),NA())</f>
        <v>111.12</v>
      </c>
      <c r="Q679" s="4" cm="1" vm="3455">
        <f t="array" aca="1" ref="Q679" ca="1">IFERROR(IF(T_CALC[[#This Row],[DAY]]="","",IF(AND(T_CALC[[#This Row],[DAY]]=C_N_TRADING_DAYS,$L$1&gt;C_MAX_HIST_DT),$Q$1,INDEX(_xlfn.ANCHORARRAY($C$3),T_CALC[[#This Row],[DAY]]+1,2))),NA())</f>
        <v>46788461</v>
      </c>
      <c r="R679" s="4" vm="3459">
        <f ca="1">IFERROR(IF(I_SRC="Open",T_CALC[[#This Row],[Open]],IF(I_SRC="High",T_CALC[[#This Row],[High]],IF(I_SRC="low",T_CALC[[#This Row],[Low]],IF(I_SRC="Volume",T_CALC[[#This Row],[VOLUME]],T_CALC[[#This Row],[Close]])))),"")</f>
        <v>111.12</v>
      </c>
      <c r="S679" s="4" cm="1">
        <f t="array" aca="1" ref="S679" ca="1">IF(T_CALC[[#This Row],[DAY]]="","",IF(T_CALC[[#This Row],[DAY]]&gt;=I_MA_PER,
ROUND(SUMPRODUCT(OFFSET($Y$4,0,0,I_MA_PER),OFFSET(T_CALC[[#This Row],[Value]],-(I_MA_PER-1),0,I_MA_PER))/C_DEN,2),NA()))</f>
        <v>107.57</v>
      </c>
      <c r="T679" s="4" t="str">
        <f ca="1">IF(T_CALC[[#This Row],[DAY]]="","",IF(T_CALC[[#This Row],[DAY]]&gt;=I_MA_PER,IF(AND(T_CALC[[#This Row],[Value]]&gt;T_CALC[[#This Row],[WMA]],R678&lt;=S678),"Buy",IF(AND(T_CALC[[#This Row],[Value]]&lt;T_CALC[[#This Row],[WMA]],R678&gt;=S678),"Sell","")),NA()))</f>
        <v>Buy</v>
      </c>
      <c r="U679" s="4" vm="3459">
        <f ca="1">IFERROR(IF(T_CALC[[#This Row],[Signal]]="Buy",T_CALC[[#This Row],[Value]],-10000),-10000)</f>
        <v>111.12</v>
      </c>
      <c r="V679" s="4">
        <f ca="1">IFERROR(IF(T_CALC[[#This Row],[Signal]]="Sell",T_CALC[[#This Row],[Value]],-10000),-10000)</f>
        <v>-10000</v>
      </c>
    </row>
    <row r="680" spans="3:22" x14ac:dyDescent="0.2">
      <c r="C680" vm="3460">
        <f ca="1"/>
        <v>43433</v>
      </c>
      <c r="D680" vm="3461">
        <f ca="1"/>
        <v>28123195</v>
      </c>
      <c r="E680" vm="3462">
        <f ca="1"/>
        <v>110.33</v>
      </c>
      <c r="F680" vm="3463">
        <f ca="1"/>
        <v>111.11499999999999</v>
      </c>
      <c r="G680" vm="3464">
        <f ca="1"/>
        <v>109.03</v>
      </c>
      <c r="H680" vm="3465">
        <f ca="1"/>
        <v>110.19</v>
      </c>
      <c r="K680" s="4">
        <f ca="1">IF(ROW(T_CALC[[#This Row],[DAY]])-ROW(T_CALC[[#Headers],[DAY]])&gt;C_N_TRADING_DAYS,"",ROW(T_CALC[[#This Row],[DAY]])-ROW(T_CALC[[#Headers],[DAY]]))</f>
        <v>677</v>
      </c>
      <c r="L680" s="2" cm="1" vm="3460">
        <f t="array" aca="1" ref="L680" ca="1">IFERROR(IF(T_CALC[[#This Row],[DAY]]="","",IF(AND(T_CALC[[#This Row],[DAY]]=C_N_TRADING_DAYS,$L$1&gt;C_MAX_HIST_DT),$L$1,INDEX(_xlfn.ANCHORARRAY($C$3),T_CALC[[#This Row],[DAY]]+1,1))),NA())</f>
        <v>43433</v>
      </c>
      <c r="M680" s="4" cm="1" vm="3462">
        <f t="array" aca="1" ref="M680" ca="1">IFERROR(IF(T_CALC[[#This Row],[DAY]]="","",IF(AND(T_CALC[[#This Row],[DAY]]=C_N_TRADING_DAYS,$L$1&gt;C_MAX_HIST_DT),$M$1,INDEX(_xlfn.ANCHORARRAY($C$3),T_CALC[[#This Row],[DAY]]+1,3))),NA())</f>
        <v>110.33</v>
      </c>
      <c r="N680" s="4" cm="1" vm="3463">
        <f t="array" aca="1" ref="N680" ca="1">IFERROR(IF(T_CALC[[#This Row],[DAY]]="","",IF(AND(T_CALC[[#This Row],[DAY]]=C_N_TRADING_DAYS,$L$1&gt;C_MAX_HIST_DT),$N$1,INDEX(_xlfn.ANCHORARRAY($C$3),T_CALC[[#This Row],[DAY]]+1,4))),NA())</f>
        <v>111.11499999999999</v>
      </c>
      <c r="O680" s="4" cm="1" vm="3464">
        <f t="array" aca="1" ref="O680" ca="1">IFERROR(IF(T_CALC[[#This Row],[DAY]]="","",IF(AND(T_CALC[[#This Row],[DAY]]=C_N_TRADING_DAYS,$L$1&gt;C_MAX_HIST_DT),$O$1,INDEX(_xlfn.ANCHORARRAY($C$3),T_CALC[[#This Row],[DAY]]+1,5))),NA())</f>
        <v>109.03</v>
      </c>
      <c r="P680" s="4" cm="1" vm="3465">
        <f t="array" aca="1" ref="P680" ca="1">IFERROR(IF(T_CALC[[#This Row],[DAY]]="","",IF(AND(T_CALC[[#This Row],[DAY]]=C_N_TRADING_DAYS,$L$1&gt;C_MAX_HIST_DT),$P$1,INDEX(_xlfn.ANCHORARRAY($C$3),T_CALC[[#This Row],[DAY]]+1,6))),NA())</f>
        <v>110.19</v>
      </c>
      <c r="Q680" s="4" cm="1" vm="3461">
        <f t="array" aca="1" ref="Q680" ca="1">IFERROR(IF(T_CALC[[#This Row],[DAY]]="","",IF(AND(T_CALC[[#This Row],[DAY]]=C_N_TRADING_DAYS,$L$1&gt;C_MAX_HIST_DT),$Q$1,INDEX(_xlfn.ANCHORARRAY($C$3),T_CALC[[#This Row],[DAY]]+1,2))),NA())</f>
        <v>28123195</v>
      </c>
      <c r="R680" s="4" vm="3465">
        <f ca="1">IFERROR(IF(I_SRC="Open",T_CALC[[#This Row],[Open]],IF(I_SRC="High",T_CALC[[#This Row],[High]],IF(I_SRC="low",T_CALC[[#This Row],[Low]],IF(I_SRC="Volume",T_CALC[[#This Row],[VOLUME]],T_CALC[[#This Row],[Close]])))),"")</f>
        <v>110.19</v>
      </c>
      <c r="S680" s="4" cm="1">
        <f t="array" aca="1" ref="S680" ca="1">IF(T_CALC[[#This Row],[DAY]]="","",IF(T_CALC[[#This Row],[DAY]]&gt;=I_MA_PER,
ROUND(SUMPRODUCT(OFFSET($Y$4,0,0,I_MA_PER),OFFSET(T_CALC[[#This Row],[Value]],-(I_MA_PER-1),0,I_MA_PER))/C_DEN,2),NA()))</f>
        <v>107.62</v>
      </c>
      <c r="T680" s="4" t="str">
        <f ca="1">IF(T_CALC[[#This Row],[DAY]]="","",IF(T_CALC[[#This Row],[DAY]]&gt;=I_MA_PER,IF(AND(T_CALC[[#This Row],[Value]]&gt;T_CALC[[#This Row],[WMA]],R679&lt;=S679),"Buy",IF(AND(T_CALC[[#This Row],[Value]]&lt;T_CALC[[#This Row],[WMA]],R679&gt;=S679),"Sell","")),NA()))</f>
        <v/>
      </c>
      <c r="U680" s="4">
        <f ca="1">IFERROR(IF(T_CALC[[#This Row],[Signal]]="Buy",T_CALC[[#This Row],[Value]],-10000),-10000)</f>
        <v>-10000</v>
      </c>
      <c r="V680" s="4">
        <f ca="1">IFERROR(IF(T_CALC[[#This Row],[Signal]]="Sell",T_CALC[[#This Row],[Value]],-10000),-10000)</f>
        <v>-10000</v>
      </c>
    </row>
    <row r="681" spans="3:22" x14ac:dyDescent="0.2">
      <c r="C681" vm="3466">
        <f ca="1"/>
        <v>43434</v>
      </c>
      <c r="D681" vm="3467">
        <f ca="1"/>
        <v>33665624</v>
      </c>
      <c r="E681" vm="3468">
        <f ca="1"/>
        <v>110.7</v>
      </c>
      <c r="F681" vm="3469">
        <f ca="1"/>
        <v>110.97</v>
      </c>
      <c r="G681" vm="3470">
        <f ca="1"/>
        <v>109.36</v>
      </c>
      <c r="H681" vm="3471">
        <f ca="1"/>
        <v>110.89</v>
      </c>
      <c r="K681" s="4">
        <f ca="1">IF(ROW(T_CALC[[#This Row],[DAY]])-ROW(T_CALC[[#Headers],[DAY]])&gt;C_N_TRADING_DAYS,"",ROW(T_CALC[[#This Row],[DAY]])-ROW(T_CALC[[#Headers],[DAY]]))</f>
        <v>678</v>
      </c>
      <c r="L681" s="2" cm="1" vm="3466">
        <f t="array" aca="1" ref="L681" ca="1">IFERROR(IF(T_CALC[[#This Row],[DAY]]="","",IF(AND(T_CALC[[#This Row],[DAY]]=C_N_TRADING_DAYS,$L$1&gt;C_MAX_HIST_DT),$L$1,INDEX(_xlfn.ANCHORARRAY($C$3),T_CALC[[#This Row],[DAY]]+1,1))),NA())</f>
        <v>43434</v>
      </c>
      <c r="M681" s="4" cm="1" vm="3468">
        <f t="array" aca="1" ref="M681" ca="1">IFERROR(IF(T_CALC[[#This Row],[DAY]]="","",IF(AND(T_CALC[[#This Row],[DAY]]=C_N_TRADING_DAYS,$L$1&gt;C_MAX_HIST_DT),$M$1,INDEX(_xlfn.ANCHORARRAY($C$3),T_CALC[[#This Row],[DAY]]+1,3))),NA())</f>
        <v>110.7</v>
      </c>
      <c r="N681" s="4" cm="1" vm="3469">
        <f t="array" aca="1" ref="N681" ca="1">IFERROR(IF(T_CALC[[#This Row],[DAY]]="","",IF(AND(T_CALC[[#This Row],[DAY]]=C_N_TRADING_DAYS,$L$1&gt;C_MAX_HIST_DT),$N$1,INDEX(_xlfn.ANCHORARRAY($C$3),T_CALC[[#This Row],[DAY]]+1,4))),NA())</f>
        <v>110.97</v>
      </c>
      <c r="O681" s="4" cm="1" vm="3470">
        <f t="array" aca="1" ref="O681" ca="1">IFERROR(IF(T_CALC[[#This Row],[DAY]]="","",IF(AND(T_CALC[[#This Row],[DAY]]=C_N_TRADING_DAYS,$L$1&gt;C_MAX_HIST_DT),$O$1,INDEX(_xlfn.ANCHORARRAY($C$3),T_CALC[[#This Row],[DAY]]+1,5))),NA())</f>
        <v>109.36</v>
      </c>
      <c r="P681" s="4" cm="1" vm="3471">
        <f t="array" aca="1" ref="P681" ca="1">IFERROR(IF(T_CALC[[#This Row],[DAY]]="","",IF(AND(T_CALC[[#This Row],[DAY]]=C_N_TRADING_DAYS,$L$1&gt;C_MAX_HIST_DT),$P$1,INDEX(_xlfn.ANCHORARRAY($C$3),T_CALC[[#This Row],[DAY]]+1,6))),NA())</f>
        <v>110.89</v>
      </c>
      <c r="Q681" s="4" cm="1" vm="3467">
        <f t="array" aca="1" ref="Q681" ca="1">IFERROR(IF(T_CALC[[#This Row],[DAY]]="","",IF(AND(T_CALC[[#This Row],[DAY]]=C_N_TRADING_DAYS,$L$1&gt;C_MAX_HIST_DT),$Q$1,INDEX(_xlfn.ANCHORARRAY($C$3),T_CALC[[#This Row],[DAY]]+1,2))),NA())</f>
        <v>33665624</v>
      </c>
      <c r="R681" s="4" vm="3471">
        <f ca="1">IFERROR(IF(I_SRC="Open",T_CALC[[#This Row],[Open]],IF(I_SRC="High",T_CALC[[#This Row],[High]],IF(I_SRC="low",T_CALC[[#This Row],[Low]],IF(I_SRC="Volume",T_CALC[[#This Row],[VOLUME]],T_CALC[[#This Row],[Close]])))),"")</f>
        <v>110.89</v>
      </c>
      <c r="S681" s="4" cm="1">
        <f t="array" aca="1" ref="S681" ca="1">IF(T_CALC[[#This Row],[DAY]]="","",IF(T_CALC[[#This Row],[DAY]]&gt;=I_MA_PER,
ROUND(SUMPRODUCT(OFFSET($Y$4,0,0,I_MA_PER),OFFSET(T_CALC[[#This Row],[Value]],-(I_MA_PER-1),0,I_MA_PER))/C_DEN,2),NA()))</f>
        <v>107.69</v>
      </c>
      <c r="T681" s="4" t="str">
        <f ca="1">IF(T_CALC[[#This Row],[DAY]]="","",IF(T_CALC[[#This Row],[DAY]]&gt;=I_MA_PER,IF(AND(T_CALC[[#This Row],[Value]]&gt;T_CALC[[#This Row],[WMA]],R680&lt;=S680),"Buy",IF(AND(T_CALC[[#This Row],[Value]]&lt;T_CALC[[#This Row],[WMA]],R680&gt;=S680),"Sell","")),NA()))</f>
        <v/>
      </c>
      <c r="U681" s="4">
        <f ca="1">IFERROR(IF(T_CALC[[#This Row],[Signal]]="Buy",T_CALC[[#This Row],[Value]],-10000),-10000)</f>
        <v>-10000</v>
      </c>
      <c r="V681" s="4">
        <f ca="1">IFERROR(IF(T_CALC[[#This Row],[Signal]]="Sell",T_CALC[[#This Row],[Value]],-10000),-10000)</f>
        <v>-10000</v>
      </c>
    </row>
    <row r="682" spans="3:22" x14ac:dyDescent="0.2">
      <c r="C682" vm="3472">
        <f ca="1"/>
        <v>43437</v>
      </c>
      <c r="D682" vm="3473">
        <f ca="1"/>
        <v>34732772</v>
      </c>
      <c r="E682" vm="3474">
        <f ca="1"/>
        <v>113</v>
      </c>
      <c r="F682" vm="3475">
        <f ca="1"/>
        <v>113.42</v>
      </c>
      <c r="G682" vm="3476">
        <f ca="1"/>
        <v>110.73</v>
      </c>
      <c r="H682" vm="3477">
        <f ca="1"/>
        <v>112.09</v>
      </c>
      <c r="K682" s="4">
        <f ca="1">IF(ROW(T_CALC[[#This Row],[DAY]])-ROW(T_CALC[[#Headers],[DAY]])&gt;C_N_TRADING_DAYS,"",ROW(T_CALC[[#This Row],[DAY]])-ROW(T_CALC[[#Headers],[DAY]]))</f>
        <v>679</v>
      </c>
      <c r="L682" s="2" cm="1" vm="3472">
        <f t="array" aca="1" ref="L682" ca="1">IFERROR(IF(T_CALC[[#This Row],[DAY]]="","",IF(AND(T_CALC[[#This Row],[DAY]]=C_N_TRADING_DAYS,$L$1&gt;C_MAX_HIST_DT),$L$1,INDEX(_xlfn.ANCHORARRAY($C$3),T_CALC[[#This Row],[DAY]]+1,1))),NA())</f>
        <v>43437</v>
      </c>
      <c r="M682" s="4" cm="1" vm="3474">
        <f t="array" aca="1" ref="M682" ca="1">IFERROR(IF(T_CALC[[#This Row],[DAY]]="","",IF(AND(T_CALC[[#This Row],[DAY]]=C_N_TRADING_DAYS,$L$1&gt;C_MAX_HIST_DT),$M$1,INDEX(_xlfn.ANCHORARRAY($C$3),T_CALC[[#This Row],[DAY]]+1,3))),NA())</f>
        <v>113</v>
      </c>
      <c r="N682" s="4" cm="1" vm="3475">
        <f t="array" aca="1" ref="N682" ca="1">IFERROR(IF(T_CALC[[#This Row],[DAY]]="","",IF(AND(T_CALC[[#This Row],[DAY]]=C_N_TRADING_DAYS,$L$1&gt;C_MAX_HIST_DT),$N$1,INDEX(_xlfn.ANCHORARRAY($C$3),T_CALC[[#This Row],[DAY]]+1,4))),NA())</f>
        <v>113.42</v>
      </c>
      <c r="O682" s="4" cm="1" vm="3476">
        <f t="array" aca="1" ref="O682" ca="1">IFERROR(IF(T_CALC[[#This Row],[DAY]]="","",IF(AND(T_CALC[[#This Row],[DAY]]=C_N_TRADING_DAYS,$L$1&gt;C_MAX_HIST_DT),$O$1,INDEX(_xlfn.ANCHORARRAY($C$3),T_CALC[[#This Row],[DAY]]+1,5))),NA())</f>
        <v>110.73</v>
      </c>
      <c r="P682" s="4" cm="1" vm="3477">
        <f t="array" aca="1" ref="P682" ca="1">IFERROR(IF(T_CALC[[#This Row],[DAY]]="","",IF(AND(T_CALC[[#This Row],[DAY]]=C_N_TRADING_DAYS,$L$1&gt;C_MAX_HIST_DT),$P$1,INDEX(_xlfn.ANCHORARRAY($C$3),T_CALC[[#This Row],[DAY]]+1,6))),NA())</f>
        <v>112.09</v>
      </c>
      <c r="Q682" s="4" cm="1" vm="3473">
        <f t="array" aca="1" ref="Q682" ca="1">IFERROR(IF(T_CALC[[#This Row],[DAY]]="","",IF(AND(T_CALC[[#This Row],[DAY]]=C_N_TRADING_DAYS,$L$1&gt;C_MAX_HIST_DT),$Q$1,INDEX(_xlfn.ANCHORARRAY($C$3),T_CALC[[#This Row],[DAY]]+1,2))),NA())</f>
        <v>34732772</v>
      </c>
      <c r="R682" s="4" vm="3477">
        <f ca="1">IFERROR(IF(I_SRC="Open",T_CALC[[#This Row],[Open]],IF(I_SRC="High",T_CALC[[#This Row],[High]],IF(I_SRC="low",T_CALC[[#This Row],[Low]],IF(I_SRC="Volume",T_CALC[[#This Row],[VOLUME]],T_CALC[[#This Row],[Close]])))),"")</f>
        <v>112.09</v>
      </c>
      <c r="S682" s="4" cm="1">
        <f t="array" aca="1" ref="S682" ca="1">IF(T_CALC[[#This Row],[DAY]]="","",IF(T_CALC[[#This Row],[DAY]]&gt;=I_MA_PER,
ROUND(SUMPRODUCT(OFFSET($Y$4,0,0,I_MA_PER),OFFSET(T_CALC[[#This Row],[Value]],-(I_MA_PER-1),0,I_MA_PER))/C_DEN,2),NA()))</f>
        <v>107.81</v>
      </c>
      <c r="T682" s="4" t="str">
        <f ca="1">IF(T_CALC[[#This Row],[DAY]]="","",IF(T_CALC[[#This Row],[DAY]]&gt;=I_MA_PER,IF(AND(T_CALC[[#This Row],[Value]]&gt;T_CALC[[#This Row],[WMA]],R681&lt;=S681),"Buy",IF(AND(T_CALC[[#This Row],[Value]]&lt;T_CALC[[#This Row],[WMA]],R681&gt;=S681),"Sell","")),NA()))</f>
        <v/>
      </c>
      <c r="U682" s="4">
        <f ca="1">IFERROR(IF(T_CALC[[#This Row],[Signal]]="Buy",T_CALC[[#This Row],[Value]],-10000),-10000)</f>
        <v>-10000</v>
      </c>
      <c r="V682" s="4">
        <f ca="1">IFERROR(IF(T_CALC[[#This Row],[Signal]]="Sell",T_CALC[[#This Row],[Value]],-10000),-10000)</f>
        <v>-10000</v>
      </c>
    </row>
    <row r="683" spans="3:22" x14ac:dyDescent="0.2">
      <c r="C683" vm="3478">
        <f ca="1"/>
        <v>43438</v>
      </c>
      <c r="D683" vm="3479">
        <f ca="1"/>
        <v>45196984</v>
      </c>
      <c r="E683" vm="3480">
        <f ca="1"/>
        <v>111.94</v>
      </c>
      <c r="F683" vm="3481">
        <f ca="1"/>
        <v>112.6373</v>
      </c>
      <c r="G683" vm="3482">
        <f ca="1"/>
        <v>108.2115</v>
      </c>
      <c r="H683" vm="3483">
        <f ca="1"/>
        <v>108.52</v>
      </c>
      <c r="K683" s="4">
        <f ca="1">IF(ROW(T_CALC[[#This Row],[DAY]])-ROW(T_CALC[[#Headers],[DAY]])&gt;C_N_TRADING_DAYS,"",ROW(T_CALC[[#This Row],[DAY]])-ROW(T_CALC[[#Headers],[DAY]]))</f>
        <v>680</v>
      </c>
      <c r="L683" s="2" cm="1" vm="3478">
        <f t="array" aca="1" ref="L683" ca="1">IFERROR(IF(T_CALC[[#This Row],[DAY]]="","",IF(AND(T_CALC[[#This Row],[DAY]]=C_N_TRADING_DAYS,$L$1&gt;C_MAX_HIST_DT),$L$1,INDEX(_xlfn.ANCHORARRAY($C$3),T_CALC[[#This Row],[DAY]]+1,1))),NA())</f>
        <v>43438</v>
      </c>
      <c r="M683" s="4" cm="1" vm="3480">
        <f t="array" aca="1" ref="M683" ca="1">IFERROR(IF(T_CALC[[#This Row],[DAY]]="","",IF(AND(T_CALC[[#This Row],[DAY]]=C_N_TRADING_DAYS,$L$1&gt;C_MAX_HIST_DT),$M$1,INDEX(_xlfn.ANCHORARRAY($C$3),T_CALC[[#This Row],[DAY]]+1,3))),NA())</f>
        <v>111.94</v>
      </c>
      <c r="N683" s="4" cm="1" vm="3481">
        <f t="array" aca="1" ref="N683" ca="1">IFERROR(IF(T_CALC[[#This Row],[DAY]]="","",IF(AND(T_CALC[[#This Row],[DAY]]=C_N_TRADING_DAYS,$L$1&gt;C_MAX_HIST_DT),$N$1,INDEX(_xlfn.ANCHORARRAY($C$3),T_CALC[[#This Row],[DAY]]+1,4))),NA())</f>
        <v>112.6373</v>
      </c>
      <c r="O683" s="4" cm="1" vm="3482">
        <f t="array" aca="1" ref="O683" ca="1">IFERROR(IF(T_CALC[[#This Row],[DAY]]="","",IF(AND(T_CALC[[#This Row],[DAY]]=C_N_TRADING_DAYS,$L$1&gt;C_MAX_HIST_DT),$O$1,INDEX(_xlfn.ANCHORARRAY($C$3),T_CALC[[#This Row],[DAY]]+1,5))),NA())</f>
        <v>108.2115</v>
      </c>
      <c r="P683" s="4" cm="1" vm="3483">
        <f t="array" aca="1" ref="P683" ca="1">IFERROR(IF(T_CALC[[#This Row],[DAY]]="","",IF(AND(T_CALC[[#This Row],[DAY]]=C_N_TRADING_DAYS,$L$1&gt;C_MAX_HIST_DT),$P$1,INDEX(_xlfn.ANCHORARRAY($C$3),T_CALC[[#This Row],[DAY]]+1,6))),NA())</f>
        <v>108.52</v>
      </c>
      <c r="Q683" s="4" cm="1" vm="3479">
        <f t="array" aca="1" ref="Q683" ca="1">IFERROR(IF(T_CALC[[#This Row],[DAY]]="","",IF(AND(T_CALC[[#This Row],[DAY]]=C_N_TRADING_DAYS,$L$1&gt;C_MAX_HIST_DT),$Q$1,INDEX(_xlfn.ANCHORARRAY($C$3),T_CALC[[#This Row],[DAY]]+1,2))),NA())</f>
        <v>45196984</v>
      </c>
      <c r="R683" s="4" vm="3483">
        <f ca="1">IFERROR(IF(I_SRC="Open",T_CALC[[#This Row],[Open]],IF(I_SRC="High",T_CALC[[#This Row],[High]],IF(I_SRC="low",T_CALC[[#This Row],[Low]],IF(I_SRC="Volume",T_CALC[[#This Row],[VOLUME]],T_CALC[[#This Row],[Close]])))),"")</f>
        <v>108.52</v>
      </c>
      <c r="S683" s="4" cm="1">
        <f t="array" aca="1" ref="S683" ca="1">IF(T_CALC[[#This Row],[DAY]]="","",IF(T_CALC[[#This Row],[DAY]]&gt;=I_MA_PER,
ROUND(SUMPRODUCT(OFFSET($Y$4,0,0,I_MA_PER),OFFSET(T_CALC[[#This Row],[Value]],-(I_MA_PER-1),0,I_MA_PER))/C_DEN,2),NA()))</f>
        <v>107.79</v>
      </c>
      <c r="T683" s="4" t="str">
        <f ca="1">IF(T_CALC[[#This Row],[DAY]]="","",IF(T_CALC[[#This Row],[DAY]]&gt;=I_MA_PER,IF(AND(T_CALC[[#This Row],[Value]]&gt;T_CALC[[#This Row],[WMA]],R682&lt;=S682),"Buy",IF(AND(T_CALC[[#This Row],[Value]]&lt;T_CALC[[#This Row],[WMA]],R682&gt;=S682),"Sell","")),NA()))</f>
        <v/>
      </c>
      <c r="U683" s="4">
        <f ca="1">IFERROR(IF(T_CALC[[#This Row],[Signal]]="Buy",T_CALC[[#This Row],[Value]],-10000),-10000)</f>
        <v>-10000</v>
      </c>
      <c r="V683" s="4">
        <f ca="1">IFERROR(IF(T_CALC[[#This Row],[Signal]]="Sell",T_CALC[[#This Row],[Value]],-10000),-10000)</f>
        <v>-10000</v>
      </c>
    </row>
    <row r="684" spans="3:22" x14ac:dyDescent="0.2">
      <c r="C684" vm="3484">
        <f ca="1"/>
        <v>43440</v>
      </c>
      <c r="D684" vm="3485">
        <f ca="1"/>
        <v>49107431</v>
      </c>
      <c r="E684" vm="2941">
        <f ca="1"/>
        <v>105.82</v>
      </c>
      <c r="F684" vm="3057">
        <f ca="1"/>
        <v>109.24</v>
      </c>
      <c r="G684" vm="3486">
        <f ca="1"/>
        <v>105</v>
      </c>
      <c r="H684" vm="3487">
        <f ca="1"/>
        <v>109.19</v>
      </c>
      <c r="K684" s="4">
        <f ca="1">IF(ROW(T_CALC[[#This Row],[DAY]])-ROW(T_CALC[[#Headers],[DAY]])&gt;C_N_TRADING_DAYS,"",ROW(T_CALC[[#This Row],[DAY]])-ROW(T_CALC[[#Headers],[DAY]]))</f>
        <v>681</v>
      </c>
      <c r="L684" s="2" cm="1" vm="3484">
        <f t="array" aca="1" ref="L684" ca="1">IFERROR(IF(T_CALC[[#This Row],[DAY]]="","",IF(AND(T_CALC[[#This Row],[DAY]]=C_N_TRADING_DAYS,$L$1&gt;C_MAX_HIST_DT),$L$1,INDEX(_xlfn.ANCHORARRAY($C$3),T_CALC[[#This Row],[DAY]]+1,1))),NA())</f>
        <v>43440</v>
      </c>
      <c r="M684" s="4" cm="1" vm="2941">
        <f t="array" aca="1" ref="M684" ca="1">IFERROR(IF(T_CALC[[#This Row],[DAY]]="","",IF(AND(T_CALC[[#This Row],[DAY]]=C_N_TRADING_DAYS,$L$1&gt;C_MAX_HIST_DT),$M$1,INDEX(_xlfn.ANCHORARRAY($C$3),T_CALC[[#This Row],[DAY]]+1,3))),NA())</f>
        <v>105.82</v>
      </c>
      <c r="N684" s="4" cm="1" vm="3057">
        <f t="array" aca="1" ref="N684" ca="1">IFERROR(IF(T_CALC[[#This Row],[DAY]]="","",IF(AND(T_CALC[[#This Row],[DAY]]=C_N_TRADING_DAYS,$L$1&gt;C_MAX_HIST_DT),$N$1,INDEX(_xlfn.ANCHORARRAY($C$3),T_CALC[[#This Row],[DAY]]+1,4))),NA())</f>
        <v>109.24</v>
      </c>
      <c r="O684" s="4" cm="1" vm="3486">
        <f t="array" aca="1" ref="O684" ca="1">IFERROR(IF(T_CALC[[#This Row],[DAY]]="","",IF(AND(T_CALC[[#This Row],[DAY]]=C_N_TRADING_DAYS,$L$1&gt;C_MAX_HIST_DT),$O$1,INDEX(_xlfn.ANCHORARRAY($C$3),T_CALC[[#This Row],[DAY]]+1,5))),NA())</f>
        <v>105</v>
      </c>
      <c r="P684" s="4" cm="1" vm="3487">
        <f t="array" aca="1" ref="P684" ca="1">IFERROR(IF(T_CALC[[#This Row],[DAY]]="","",IF(AND(T_CALC[[#This Row],[DAY]]=C_N_TRADING_DAYS,$L$1&gt;C_MAX_HIST_DT),$P$1,INDEX(_xlfn.ANCHORARRAY($C$3),T_CALC[[#This Row],[DAY]]+1,6))),NA())</f>
        <v>109.19</v>
      </c>
      <c r="Q684" s="4" cm="1" vm="3485">
        <f t="array" aca="1" ref="Q684" ca="1">IFERROR(IF(T_CALC[[#This Row],[DAY]]="","",IF(AND(T_CALC[[#This Row],[DAY]]=C_N_TRADING_DAYS,$L$1&gt;C_MAX_HIST_DT),$Q$1,INDEX(_xlfn.ANCHORARRAY($C$3),T_CALC[[#This Row],[DAY]]+1,2))),NA())</f>
        <v>49107431</v>
      </c>
      <c r="R684" s="4" vm="3487">
        <f ca="1">IFERROR(IF(I_SRC="Open",T_CALC[[#This Row],[Open]],IF(I_SRC="High",T_CALC[[#This Row],[High]],IF(I_SRC="low",T_CALC[[#This Row],[Low]],IF(I_SRC="Volume",T_CALC[[#This Row],[VOLUME]],T_CALC[[#This Row],[Close]])))),"")</f>
        <v>109.19</v>
      </c>
      <c r="S684" s="4" cm="1">
        <f t="array" aca="1" ref="S684" ca="1">IF(T_CALC[[#This Row],[DAY]]="","",IF(T_CALC[[#This Row],[DAY]]&gt;=I_MA_PER,
ROUND(SUMPRODUCT(OFFSET($Y$4,0,0,I_MA_PER),OFFSET(T_CALC[[#This Row],[Value]],-(I_MA_PER-1),0,I_MA_PER))/C_DEN,2),NA()))</f>
        <v>107.8</v>
      </c>
      <c r="T684" s="4" t="str">
        <f ca="1">IF(T_CALC[[#This Row],[DAY]]="","",IF(T_CALC[[#This Row],[DAY]]&gt;=I_MA_PER,IF(AND(T_CALC[[#This Row],[Value]]&gt;T_CALC[[#This Row],[WMA]],R683&lt;=S683),"Buy",IF(AND(T_CALC[[#This Row],[Value]]&lt;T_CALC[[#This Row],[WMA]],R683&gt;=S683),"Sell","")),NA()))</f>
        <v/>
      </c>
      <c r="U684" s="4">
        <f ca="1">IFERROR(IF(T_CALC[[#This Row],[Signal]]="Buy",T_CALC[[#This Row],[Value]],-10000),-10000)</f>
        <v>-10000</v>
      </c>
      <c r="V684" s="4">
        <f ca="1">IFERROR(IF(T_CALC[[#This Row],[Signal]]="Sell",T_CALC[[#This Row],[Value]],-10000),-10000)</f>
        <v>-10000</v>
      </c>
    </row>
    <row r="685" spans="3:22" x14ac:dyDescent="0.2">
      <c r="C685" vm="3488">
        <f ca="1"/>
        <v>43441</v>
      </c>
      <c r="D685" vm="3489">
        <f ca="1"/>
        <v>45044937</v>
      </c>
      <c r="E685" vm="3053">
        <f ca="1"/>
        <v>108.38</v>
      </c>
      <c r="F685" vm="3490">
        <f ca="1"/>
        <v>109.45</v>
      </c>
      <c r="G685" vm="3491">
        <f ca="1"/>
        <v>104.3</v>
      </c>
      <c r="H685" vm="3492">
        <f ca="1"/>
        <v>104.82</v>
      </c>
      <c r="K685" s="4">
        <f ca="1">IF(ROW(T_CALC[[#This Row],[DAY]])-ROW(T_CALC[[#Headers],[DAY]])&gt;C_N_TRADING_DAYS,"",ROW(T_CALC[[#This Row],[DAY]])-ROW(T_CALC[[#Headers],[DAY]]))</f>
        <v>682</v>
      </c>
      <c r="L685" s="2" cm="1" vm="3488">
        <f t="array" aca="1" ref="L685" ca="1">IFERROR(IF(T_CALC[[#This Row],[DAY]]="","",IF(AND(T_CALC[[#This Row],[DAY]]=C_N_TRADING_DAYS,$L$1&gt;C_MAX_HIST_DT),$L$1,INDEX(_xlfn.ANCHORARRAY($C$3),T_CALC[[#This Row],[DAY]]+1,1))),NA())</f>
        <v>43441</v>
      </c>
      <c r="M685" s="4" cm="1" vm="3053">
        <f t="array" aca="1" ref="M685" ca="1">IFERROR(IF(T_CALC[[#This Row],[DAY]]="","",IF(AND(T_CALC[[#This Row],[DAY]]=C_N_TRADING_DAYS,$L$1&gt;C_MAX_HIST_DT),$M$1,INDEX(_xlfn.ANCHORARRAY($C$3),T_CALC[[#This Row],[DAY]]+1,3))),NA())</f>
        <v>108.38</v>
      </c>
      <c r="N685" s="4" cm="1" vm="3490">
        <f t="array" aca="1" ref="N685" ca="1">IFERROR(IF(T_CALC[[#This Row],[DAY]]="","",IF(AND(T_CALC[[#This Row],[DAY]]=C_N_TRADING_DAYS,$L$1&gt;C_MAX_HIST_DT),$N$1,INDEX(_xlfn.ANCHORARRAY($C$3),T_CALC[[#This Row],[DAY]]+1,4))),NA())</f>
        <v>109.45</v>
      </c>
      <c r="O685" s="4" cm="1" vm="3491">
        <f t="array" aca="1" ref="O685" ca="1">IFERROR(IF(T_CALC[[#This Row],[DAY]]="","",IF(AND(T_CALC[[#This Row],[DAY]]=C_N_TRADING_DAYS,$L$1&gt;C_MAX_HIST_DT),$O$1,INDEX(_xlfn.ANCHORARRAY($C$3),T_CALC[[#This Row],[DAY]]+1,5))),NA())</f>
        <v>104.3</v>
      </c>
      <c r="P685" s="4" cm="1" vm="3492">
        <f t="array" aca="1" ref="P685" ca="1">IFERROR(IF(T_CALC[[#This Row],[DAY]]="","",IF(AND(T_CALC[[#This Row],[DAY]]=C_N_TRADING_DAYS,$L$1&gt;C_MAX_HIST_DT),$P$1,INDEX(_xlfn.ANCHORARRAY($C$3),T_CALC[[#This Row],[DAY]]+1,6))),NA())</f>
        <v>104.82</v>
      </c>
      <c r="Q685" s="4" cm="1" vm="3489">
        <f t="array" aca="1" ref="Q685" ca="1">IFERROR(IF(T_CALC[[#This Row],[DAY]]="","",IF(AND(T_CALC[[#This Row],[DAY]]=C_N_TRADING_DAYS,$L$1&gt;C_MAX_HIST_DT),$Q$1,INDEX(_xlfn.ANCHORARRAY($C$3),T_CALC[[#This Row],[DAY]]+1,2))),NA())</f>
        <v>45044937</v>
      </c>
      <c r="R685" s="4" vm="3492">
        <f ca="1">IFERROR(IF(I_SRC="Open",T_CALC[[#This Row],[Open]],IF(I_SRC="High",T_CALC[[#This Row],[High]],IF(I_SRC="low",T_CALC[[#This Row],[Low]],IF(I_SRC="Volume",T_CALC[[#This Row],[VOLUME]],T_CALC[[#This Row],[Close]])))),"")</f>
        <v>104.82</v>
      </c>
      <c r="S685" s="4" cm="1">
        <f t="array" aca="1" ref="S685" ca="1">IF(T_CALC[[#This Row],[DAY]]="","",IF(T_CALC[[#This Row],[DAY]]&gt;=I_MA_PER,
ROUND(SUMPRODUCT(OFFSET($Y$4,0,0,I_MA_PER),OFFSET(T_CALC[[#This Row],[Value]],-(I_MA_PER-1),0,I_MA_PER))/C_DEN,2),NA()))</f>
        <v>107.65</v>
      </c>
      <c r="T685" s="4" t="str">
        <f ca="1">IF(T_CALC[[#This Row],[DAY]]="","",IF(T_CALC[[#This Row],[DAY]]&gt;=I_MA_PER,IF(AND(T_CALC[[#This Row],[Value]]&gt;T_CALC[[#This Row],[WMA]],R684&lt;=S684),"Buy",IF(AND(T_CALC[[#This Row],[Value]]&lt;T_CALC[[#This Row],[WMA]],R684&gt;=S684),"Sell","")),NA()))</f>
        <v>Sell</v>
      </c>
      <c r="U685" s="4">
        <f ca="1">IFERROR(IF(T_CALC[[#This Row],[Signal]]="Buy",T_CALC[[#This Row],[Value]],-10000),-10000)</f>
        <v>-10000</v>
      </c>
      <c r="V685" s="4" vm="3492">
        <f ca="1">IFERROR(IF(T_CALC[[#This Row],[Signal]]="Sell",T_CALC[[#This Row],[Value]],-10000),-10000)</f>
        <v>104.82</v>
      </c>
    </row>
    <row r="686" spans="3:22" x14ac:dyDescent="0.2">
      <c r="C686" vm="3493">
        <f ca="1"/>
        <v>43444</v>
      </c>
      <c r="D686" vm="3494">
        <f ca="1"/>
        <v>40801525</v>
      </c>
      <c r="E686" vm="3495">
        <f ca="1"/>
        <v>104.8</v>
      </c>
      <c r="F686" vm="3496">
        <f ca="1"/>
        <v>107.98</v>
      </c>
      <c r="G686" vm="2960">
        <f ca="1"/>
        <v>103.89</v>
      </c>
      <c r="H686" vm="3497">
        <f ca="1"/>
        <v>107.59</v>
      </c>
      <c r="K686" s="4">
        <f ca="1">IF(ROW(T_CALC[[#This Row],[DAY]])-ROW(T_CALC[[#Headers],[DAY]])&gt;C_N_TRADING_DAYS,"",ROW(T_CALC[[#This Row],[DAY]])-ROW(T_CALC[[#Headers],[DAY]]))</f>
        <v>683</v>
      </c>
      <c r="L686" s="2" cm="1" vm="3493">
        <f t="array" aca="1" ref="L686" ca="1">IFERROR(IF(T_CALC[[#This Row],[DAY]]="","",IF(AND(T_CALC[[#This Row],[DAY]]=C_N_TRADING_DAYS,$L$1&gt;C_MAX_HIST_DT),$L$1,INDEX(_xlfn.ANCHORARRAY($C$3),T_CALC[[#This Row],[DAY]]+1,1))),NA())</f>
        <v>43444</v>
      </c>
      <c r="M686" s="4" cm="1" vm="3495">
        <f t="array" aca="1" ref="M686" ca="1">IFERROR(IF(T_CALC[[#This Row],[DAY]]="","",IF(AND(T_CALC[[#This Row],[DAY]]=C_N_TRADING_DAYS,$L$1&gt;C_MAX_HIST_DT),$M$1,INDEX(_xlfn.ANCHORARRAY($C$3),T_CALC[[#This Row],[DAY]]+1,3))),NA())</f>
        <v>104.8</v>
      </c>
      <c r="N686" s="4" cm="1" vm="3496">
        <f t="array" aca="1" ref="N686" ca="1">IFERROR(IF(T_CALC[[#This Row],[DAY]]="","",IF(AND(T_CALC[[#This Row],[DAY]]=C_N_TRADING_DAYS,$L$1&gt;C_MAX_HIST_DT),$N$1,INDEX(_xlfn.ANCHORARRAY($C$3),T_CALC[[#This Row],[DAY]]+1,4))),NA())</f>
        <v>107.98</v>
      </c>
      <c r="O686" s="4" cm="1" vm="2960">
        <f t="array" aca="1" ref="O686" ca="1">IFERROR(IF(T_CALC[[#This Row],[DAY]]="","",IF(AND(T_CALC[[#This Row],[DAY]]=C_N_TRADING_DAYS,$L$1&gt;C_MAX_HIST_DT),$O$1,INDEX(_xlfn.ANCHORARRAY($C$3),T_CALC[[#This Row],[DAY]]+1,5))),NA())</f>
        <v>103.89</v>
      </c>
      <c r="P686" s="4" cm="1" vm="3497">
        <f t="array" aca="1" ref="P686" ca="1">IFERROR(IF(T_CALC[[#This Row],[DAY]]="","",IF(AND(T_CALC[[#This Row],[DAY]]=C_N_TRADING_DAYS,$L$1&gt;C_MAX_HIST_DT),$P$1,INDEX(_xlfn.ANCHORARRAY($C$3),T_CALC[[#This Row],[DAY]]+1,6))),NA())</f>
        <v>107.59</v>
      </c>
      <c r="Q686" s="4" cm="1" vm="3494">
        <f t="array" aca="1" ref="Q686" ca="1">IFERROR(IF(T_CALC[[#This Row],[DAY]]="","",IF(AND(T_CALC[[#This Row],[DAY]]=C_N_TRADING_DAYS,$L$1&gt;C_MAX_HIST_DT),$Q$1,INDEX(_xlfn.ANCHORARRAY($C$3),T_CALC[[#This Row],[DAY]]+1,2))),NA())</f>
        <v>40801525</v>
      </c>
      <c r="R686" s="4" vm="3497">
        <f ca="1">IFERROR(IF(I_SRC="Open",T_CALC[[#This Row],[Open]],IF(I_SRC="High",T_CALC[[#This Row],[High]],IF(I_SRC="low",T_CALC[[#This Row],[Low]],IF(I_SRC="Volume",T_CALC[[#This Row],[VOLUME]],T_CALC[[#This Row],[Close]])))),"")</f>
        <v>107.59</v>
      </c>
      <c r="S686" s="4" cm="1">
        <f t="array" aca="1" ref="S686" ca="1">IF(T_CALC[[#This Row],[DAY]]="","",IF(T_CALC[[#This Row],[DAY]]&gt;=I_MA_PER,
ROUND(SUMPRODUCT(OFFSET($Y$4,0,0,I_MA_PER),OFFSET(T_CALC[[#This Row],[Value]],-(I_MA_PER-1),0,I_MA_PER))/C_DEN,2),NA()))</f>
        <v>107.61</v>
      </c>
      <c r="T686" s="4" t="str">
        <f ca="1">IF(T_CALC[[#This Row],[DAY]]="","",IF(T_CALC[[#This Row],[DAY]]&gt;=I_MA_PER,IF(AND(T_CALC[[#This Row],[Value]]&gt;T_CALC[[#This Row],[WMA]],R685&lt;=S685),"Buy",IF(AND(T_CALC[[#This Row],[Value]]&lt;T_CALC[[#This Row],[WMA]],R685&gt;=S685),"Sell","")),NA()))</f>
        <v/>
      </c>
      <c r="U686" s="4">
        <f ca="1">IFERROR(IF(T_CALC[[#This Row],[Signal]]="Buy",T_CALC[[#This Row],[Value]],-10000),-10000)</f>
        <v>-10000</v>
      </c>
      <c r="V686" s="4">
        <f ca="1">IFERROR(IF(T_CALC[[#This Row],[Signal]]="Sell",T_CALC[[#This Row],[Value]],-10000),-10000)</f>
        <v>-10000</v>
      </c>
    </row>
    <row r="687" spans="3:22" x14ac:dyDescent="0.2">
      <c r="C687" vm="3498">
        <f ca="1"/>
        <v>43445</v>
      </c>
      <c r="D687" vm="3499">
        <f ca="1"/>
        <v>42381947</v>
      </c>
      <c r="E687" vm="3500">
        <f ca="1"/>
        <v>109.8</v>
      </c>
      <c r="F687" vm="3501">
        <f ca="1"/>
        <v>110.95</v>
      </c>
      <c r="G687" vm="3502">
        <f ca="1"/>
        <v>107.44</v>
      </c>
      <c r="H687" vm="3503">
        <f ca="1"/>
        <v>108.59</v>
      </c>
      <c r="K687" s="4">
        <f ca="1">IF(ROW(T_CALC[[#This Row],[DAY]])-ROW(T_CALC[[#Headers],[DAY]])&gt;C_N_TRADING_DAYS,"",ROW(T_CALC[[#This Row],[DAY]])-ROW(T_CALC[[#Headers],[DAY]]))</f>
        <v>684</v>
      </c>
      <c r="L687" s="2" cm="1" vm="3498">
        <f t="array" aca="1" ref="L687" ca="1">IFERROR(IF(T_CALC[[#This Row],[DAY]]="","",IF(AND(T_CALC[[#This Row],[DAY]]=C_N_TRADING_DAYS,$L$1&gt;C_MAX_HIST_DT),$L$1,INDEX(_xlfn.ANCHORARRAY($C$3),T_CALC[[#This Row],[DAY]]+1,1))),NA())</f>
        <v>43445</v>
      </c>
      <c r="M687" s="4" cm="1" vm="3500">
        <f t="array" aca="1" ref="M687" ca="1">IFERROR(IF(T_CALC[[#This Row],[DAY]]="","",IF(AND(T_CALC[[#This Row],[DAY]]=C_N_TRADING_DAYS,$L$1&gt;C_MAX_HIST_DT),$M$1,INDEX(_xlfn.ANCHORARRAY($C$3),T_CALC[[#This Row],[DAY]]+1,3))),NA())</f>
        <v>109.8</v>
      </c>
      <c r="N687" s="4" cm="1" vm="3501">
        <f t="array" aca="1" ref="N687" ca="1">IFERROR(IF(T_CALC[[#This Row],[DAY]]="","",IF(AND(T_CALC[[#This Row],[DAY]]=C_N_TRADING_DAYS,$L$1&gt;C_MAX_HIST_DT),$N$1,INDEX(_xlfn.ANCHORARRAY($C$3),T_CALC[[#This Row],[DAY]]+1,4))),NA())</f>
        <v>110.95</v>
      </c>
      <c r="O687" s="4" cm="1" vm="3502">
        <f t="array" aca="1" ref="O687" ca="1">IFERROR(IF(T_CALC[[#This Row],[DAY]]="","",IF(AND(T_CALC[[#This Row],[DAY]]=C_N_TRADING_DAYS,$L$1&gt;C_MAX_HIST_DT),$O$1,INDEX(_xlfn.ANCHORARRAY($C$3),T_CALC[[#This Row],[DAY]]+1,5))),NA())</f>
        <v>107.44</v>
      </c>
      <c r="P687" s="4" cm="1" vm="3503">
        <f t="array" aca="1" ref="P687" ca="1">IFERROR(IF(T_CALC[[#This Row],[DAY]]="","",IF(AND(T_CALC[[#This Row],[DAY]]=C_N_TRADING_DAYS,$L$1&gt;C_MAX_HIST_DT),$P$1,INDEX(_xlfn.ANCHORARRAY($C$3),T_CALC[[#This Row],[DAY]]+1,6))),NA())</f>
        <v>108.59</v>
      </c>
      <c r="Q687" s="4" cm="1" vm="3499">
        <f t="array" aca="1" ref="Q687" ca="1">IFERROR(IF(T_CALC[[#This Row],[DAY]]="","",IF(AND(T_CALC[[#This Row],[DAY]]=C_N_TRADING_DAYS,$L$1&gt;C_MAX_HIST_DT),$Q$1,INDEX(_xlfn.ANCHORARRAY($C$3),T_CALC[[#This Row],[DAY]]+1,2))),NA())</f>
        <v>42381947</v>
      </c>
      <c r="R687" s="4" vm="3503">
        <f ca="1">IFERROR(IF(I_SRC="Open",T_CALC[[#This Row],[Open]],IF(I_SRC="High",T_CALC[[#This Row],[High]],IF(I_SRC="low",T_CALC[[#This Row],[Low]],IF(I_SRC="Volume",T_CALC[[#This Row],[VOLUME]],T_CALC[[#This Row],[Close]])))),"")</f>
        <v>108.59</v>
      </c>
      <c r="S687" s="4" cm="1">
        <f t="array" aca="1" ref="S687" ca="1">IF(T_CALC[[#This Row],[DAY]]="","",IF(T_CALC[[#This Row],[DAY]]&gt;=I_MA_PER,
ROUND(SUMPRODUCT(OFFSET($Y$4,0,0,I_MA_PER),OFFSET(T_CALC[[#This Row],[Value]],-(I_MA_PER-1),0,I_MA_PER))/C_DEN,2),NA()))</f>
        <v>107.62</v>
      </c>
      <c r="T687" s="4" t="str">
        <f ca="1">IF(T_CALC[[#This Row],[DAY]]="","",IF(T_CALC[[#This Row],[DAY]]&gt;=I_MA_PER,IF(AND(T_CALC[[#This Row],[Value]]&gt;T_CALC[[#This Row],[WMA]],R686&lt;=S686),"Buy",IF(AND(T_CALC[[#This Row],[Value]]&lt;T_CALC[[#This Row],[WMA]],R686&gt;=S686),"Sell","")),NA()))</f>
        <v>Buy</v>
      </c>
      <c r="U687" s="4" vm="3503">
        <f ca="1">IFERROR(IF(T_CALC[[#This Row],[Signal]]="Buy",T_CALC[[#This Row],[Value]],-10000),-10000)</f>
        <v>108.59</v>
      </c>
      <c r="V687" s="4">
        <f ca="1">IFERROR(IF(T_CALC[[#This Row],[Signal]]="Sell",T_CALC[[#This Row],[Value]],-10000),-10000)</f>
        <v>-10000</v>
      </c>
    </row>
    <row r="688" spans="3:22" x14ac:dyDescent="0.2">
      <c r="C688" vm="3504">
        <f ca="1"/>
        <v>43446</v>
      </c>
      <c r="D688" vm="3505">
        <f ca="1"/>
        <v>36183020</v>
      </c>
      <c r="E688" vm="3471">
        <f ca="1"/>
        <v>110.89</v>
      </c>
      <c r="F688" vm="3506">
        <f ca="1"/>
        <v>111.27</v>
      </c>
      <c r="G688" vm="3507">
        <f ca="1"/>
        <v>109.04</v>
      </c>
      <c r="H688" vm="3508">
        <f ca="1"/>
        <v>109.08</v>
      </c>
      <c r="K688" s="4">
        <f ca="1">IF(ROW(T_CALC[[#This Row],[DAY]])-ROW(T_CALC[[#Headers],[DAY]])&gt;C_N_TRADING_DAYS,"",ROW(T_CALC[[#This Row],[DAY]])-ROW(T_CALC[[#Headers],[DAY]]))</f>
        <v>685</v>
      </c>
      <c r="L688" s="2" cm="1" vm="3504">
        <f t="array" aca="1" ref="L688" ca="1">IFERROR(IF(T_CALC[[#This Row],[DAY]]="","",IF(AND(T_CALC[[#This Row],[DAY]]=C_N_TRADING_DAYS,$L$1&gt;C_MAX_HIST_DT),$L$1,INDEX(_xlfn.ANCHORARRAY($C$3),T_CALC[[#This Row],[DAY]]+1,1))),NA())</f>
        <v>43446</v>
      </c>
      <c r="M688" s="4" cm="1" vm="3471">
        <f t="array" aca="1" ref="M688" ca="1">IFERROR(IF(T_CALC[[#This Row],[DAY]]="","",IF(AND(T_CALC[[#This Row],[DAY]]=C_N_TRADING_DAYS,$L$1&gt;C_MAX_HIST_DT),$M$1,INDEX(_xlfn.ANCHORARRAY($C$3),T_CALC[[#This Row],[DAY]]+1,3))),NA())</f>
        <v>110.89</v>
      </c>
      <c r="N688" s="4" cm="1" vm="3506">
        <f t="array" aca="1" ref="N688" ca="1">IFERROR(IF(T_CALC[[#This Row],[DAY]]="","",IF(AND(T_CALC[[#This Row],[DAY]]=C_N_TRADING_DAYS,$L$1&gt;C_MAX_HIST_DT),$N$1,INDEX(_xlfn.ANCHORARRAY($C$3),T_CALC[[#This Row],[DAY]]+1,4))),NA())</f>
        <v>111.27</v>
      </c>
      <c r="O688" s="4" cm="1" vm="3507">
        <f t="array" aca="1" ref="O688" ca="1">IFERROR(IF(T_CALC[[#This Row],[DAY]]="","",IF(AND(T_CALC[[#This Row],[DAY]]=C_N_TRADING_DAYS,$L$1&gt;C_MAX_HIST_DT),$O$1,INDEX(_xlfn.ANCHORARRAY($C$3),T_CALC[[#This Row],[DAY]]+1,5))),NA())</f>
        <v>109.04</v>
      </c>
      <c r="P688" s="4" cm="1" vm="3508">
        <f t="array" aca="1" ref="P688" ca="1">IFERROR(IF(T_CALC[[#This Row],[DAY]]="","",IF(AND(T_CALC[[#This Row],[DAY]]=C_N_TRADING_DAYS,$L$1&gt;C_MAX_HIST_DT),$P$1,INDEX(_xlfn.ANCHORARRAY($C$3),T_CALC[[#This Row],[DAY]]+1,6))),NA())</f>
        <v>109.08</v>
      </c>
      <c r="Q688" s="4" cm="1" vm="3505">
        <f t="array" aca="1" ref="Q688" ca="1">IFERROR(IF(T_CALC[[#This Row],[DAY]]="","",IF(AND(T_CALC[[#This Row],[DAY]]=C_N_TRADING_DAYS,$L$1&gt;C_MAX_HIST_DT),$Q$1,INDEX(_xlfn.ANCHORARRAY($C$3),T_CALC[[#This Row],[DAY]]+1,2))),NA())</f>
        <v>36183020</v>
      </c>
      <c r="R688" s="4" vm="3508">
        <f ca="1">IFERROR(IF(I_SRC="Open",T_CALC[[#This Row],[Open]],IF(I_SRC="High",T_CALC[[#This Row],[High]],IF(I_SRC="low",T_CALC[[#This Row],[Low]],IF(I_SRC="Volume",T_CALC[[#This Row],[VOLUME]],T_CALC[[#This Row],[Close]])))),"")</f>
        <v>109.08</v>
      </c>
      <c r="S688" s="4" cm="1">
        <f t="array" aca="1" ref="S688" ca="1">IF(T_CALC[[#This Row],[DAY]]="","",IF(T_CALC[[#This Row],[DAY]]&gt;=I_MA_PER,
ROUND(SUMPRODUCT(OFFSET($Y$4,0,0,I_MA_PER),OFFSET(T_CALC[[#This Row],[Value]],-(I_MA_PER-1),0,I_MA_PER))/C_DEN,2),NA()))</f>
        <v>107.65</v>
      </c>
      <c r="T688" s="4" t="str">
        <f ca="1">IF(T_CALC[[#This Row],[DAY]]="","",IF(T_CALC[[#This Row],[DAY]]&gt;=I_MA_PER,IF(AND(T_CALC[[#This Row],[Value]]&gt;T_CALC[[#This Row],[WMA]],R687&lt;=S687),"Buy",IF(AND(T_CALC[[#This Row],[Value]]&lt;T_CALC[[#This Row],[WMA]],R687&gt;=S687),"Sell","")),NA()))</f>
        <v/>
      </c>
      <c r="U688" s="4">
        <f ca="1">IFERROR(IF(T_CALC[[#This Row],[Signal]]="Buy",T_CALC[[#This Row],[Value]],-10000),-10000)</f>
        <v>-10000</v>
      </c>
      <c r="V688" s="4">
        <f ca="1">IFERROR(IF(T_CALC[[#This Row],[Signal]]="Sell",T_CALC[[#This Row],[Value]],-10000),-10000)</f>
        <v>-10000</v>
      </c>
    </row>
    <row r="689" spans="3:22" x14ac:dyDescent="0.2">
      <c r="C689" vm="3509">
        <f ca="1"/>
        <v>43447</v>
      </c>
      <c r="D689" vm="3510">
        <f ca="1"/>
        <v>31333362</v>
      </c>
      <c r="E689" vm="3058">
        <f ca="1"/>
        <v>109.58</v>
      </c>
      <c r="F689" vm="3511">
        <f ca="1"/>
        <v>110.87</v>
      </c>
      <c r="G689" vm="3512">
        <f ca="1"/>
        <v>108.63</v>
      </c>
      <c r="H689" vm="3490">
        <f ca="1"/>
        <v>109.45</v>
      </c>
      <c r="K689" s="4">
        <f ca="1">IF(ROW(T_CALC[[#This Row],[DAY]])-ROW(T_CALC[[#Headers],[DAY]])&gt;C_N_TRADING_DAYS,"",ROW(T_CALC[[#This Row],[DAY]])-ROW(T_CALC[[#Headers],[DAY]]))</f>
        <v>686</v>
      </c>
      <c r="L689" s="2" cm="1" vm="3509">
        <f t="array" aca="1" ref="L689" ca="1">IFERROR(IF(T_CALC[[#This Row],[DAY]]="","",IF(AND(T_CALC[[#This Row],[DAY]]=C_N_TRADING_DAYS,$L$1&gt;C_MAX_HIST_DT),$L$1,INDEX(_xlfn.ANCHORARRAY($C$3),T_CALC[[#This Row],[DAY]]+1,1))),NA())</f>
        <v>43447</v>
      </c>
      <c r="M689" s="4" cm="1" vm="3058">
        <f t="array" aca="1" ref="M689" ca="1">IFERROR(IF(T_CALC[[#This Row],[DAY]]="","",IF(AND(T_CALC[[#This Row],[DAY]]=C_N_TRADING_DAYS,$L$1&gt;C_MAX_HIST_DT),$M$1,INDEX(_xlfn.ANCHORARRAY($C$3),T_CALC[[#This Row],[DAY]]+1,3))),NA())</f>
        <v>109.58</v>
      </c>
      <c r="N689" s="4" cm="1" vm="3511">
        <f t="array" aca="1" ref="N689" ca="1">IFERROR(IF(T_CALC[[#This Row],[DAY]]="","",IF(AND(T_CALC[[#This Row],[DAY]]=C_N_TRADING_DAYS,$L$1&gt;C_MAX_HIST_DT),$N$1,INDEX(_xlfn.ANCHORARRAY($C$3),T_CALC[[#This Row],[DAY]]+1,4))),NA())</f>
        <v>110.87</v>
      </c>
      <c r="O689" s="4" cm="1" vm="3512">
        <f t="array" aca="1" ref="O689" ca="1">IFERROR(IF(T_CALC[[#This Row],[DAY]]="","",IF(AND(T_CALC[[#This Row],[DAY]]=C_N_TRADING_DAYS,$L$1&gt;C_MAX_HIST_DT),$O$1,INDEX(_xlfn.ANCHORARRAY($C$3),T_CALC[[#This Row],[DAY]]+1,5))),NA())</f>
        <v>108.63</v>
      </c>
      <c r="P689" s="4" cm="1" vm="3490">
        <f t="array" aca="1" ref="P689" ca="1">IFERROR(IF(T_CALC[[#This Row],[DAY]]="","",IF(AND(T_CALC[[#This Row],[DAY]]=C_N_TRADING_DAYS,$L$1&gt;C_MAX_HIST_DT),$P$1,INDEX(_xlfn.ANCHORARRAY($C$3),T_CALC[[#This Row],[DAY]]+1,6))),NA())</f>
        <v>109.45</v>
      </c>
      <c r="Q689" s="4" cm="1" vm="3510">
        <f t="array" aca="1" ref="Q689" ca="1">IFERROR(IF(T_CALC[[#This Row],[DAY]]="","",IF(AND(T_CALC[[#This Row],[DAY]]=C_N_TRADING_DAYS,$L$1&gt;C_MAX_HIST_DT),$Q$1,INDEX(_xlfn.ANCHORARRAY($C$3),T_CALC[[#This Row],[DAY]]+1,2))),NA())</f>
        <v>31333362</v>
      </c>
      <c r="R689" s="4" vm="3490">
        <f ca="1">IFERROR(IF(I_SRC="Open",T_CALC[[#This Row],[Open]],IF(I_SRC="High",T_CALC[[#This Row],[High]],IF(I_SRC="low",T_CALC[[#This Row],[Low]],IF(I_SRC="Volume",T_CALC[[#This Row],[VOLUME]],T_CALC[[#This Row],[Close]])))),"")</f>
        <v>109.45</v>
      </c>
      <c r="S689" s="4" cm="1">
        <f t="array" aca="1" ref="S689" ca="1">IF(T_CALC[[#This Row],[DAY]]="","",IF(T_CALC[[#This Row],[DAY]]&gt;=I_MA_PER,
ROUND(SUMPRODUCT(OFFSET($Y$4,0,0,I_MA_PER),OFFSET(T_CALC[[#This Row],[Value]],-(I_MA_PER-1),0,I_MA_PER))/C_DEN,2),NA()))</f>
        <v>107.69</v>
      </c>
      <c r="T689" s="4" t="str">
        <f ca="1">IF(T_CALC[[#This Row],[DAY]]="","",IF(T_CALC[[#This Row],[DAY]]&gt;=I_MA_PER,IF(AND(T_CALC[[#This Row],[Value]]&gt;T_CALC[[#This Row],[WMA]],R688&lt;=S688),"Buy",IF(AND(T_CALC[[#This Row],[Value]]&lt;T_CALC[[#This Row],[WMA]],R688&gt;=S688),"Sell","")),NA()))</f>
        <v/>
      </c>
      <c r="U689" s="4">
        <f ca="1">IFERROR(IF(T_CALC[[#This Row],[Signal]]="Buy",T_CALC[[#This Row],[Value]],-10000),-10000)</f>
        <v>-10000</v>
      </c>
      <c r="V689" s="4">
        <f ca="1">IFERROR(IF(T_CALC[[#This Row],[Signal]]="Sell",T_CALC[[#This Row],[Value]],-10000),-10000)</f>
        <v>-10000</v>
      </c>
    </row>
    <row r="690" spans="3:22" x14ac:dyDescent="0.2">
      <c r="C690" vm="3513">
        <f ca="1"/>
        <v>43448</v>
      </c>
      <c r="D690" vm="3514">
        <f ca="1"/>
        <v>47043136</v>
      </c>
      <c r="E690" vm="3146">
        <f ca="1"/>
        <v>108.25</v>
      </c>
      <c r="F690" vm="3515">
        <f ca="1"/>
        <v>109.26</v>
      </c>
      <c r="G690" vm="3516">
        <f ca="1"/>
        <v>105.5</v>
      </c>
      <c r="H690" vm="3010">
        <f ca="1"/>
        <v>106.03</v>
      </c>
      <c r="K690" s="4">
        <f ca="1">IF(ROW(T_CALC[[#This Row],[DAY]])-ROW(T_CALC[[#Headers],[DAY]])&gt;C_N_TRADING_DAYS,"",ROW(T_CALC[[#This Row],[DAY]])-ROW(T_CALC[[#Headers],[DAY]]))</f>
        <v>687</v>
      </c>
      <c r="L690" s="2" cm="1" vm="3513">
        <f t="array" aca="1" ref="L690" ca="1">IFERROR(IF(T_CALC[[#This Row],[DAY]]="","",IF(AND(T_CALC[[#This Row],[DAY]]=C_N_TRADING_DAYS,$L$1&gt;C_MAX_HIST_DT),$L$1,INDEX(_xlfn.ANCHORARRAY($C$3),T_CALC[[#This Row],[DAY]]+1,1))),NA())</f>
        <v>43448</v>
      </c>
      <c r="M690" s="4" cm="1" vm="3146">
        <f t="array" aca="1" ref="M690" ca="1">IFERROR(IF(T_CALC[[#This Row],[DAY]]="","",IF(AND(T_CALC[[#This Row],[DAY]]=C_N_TRADING_DAYS,$L$1&gt;C_MAX_HIST_DT),$M$1,INDEX(_xlfn.ANCHORARRAY($C$3),T_CALC[[#This Row],[DAY]]+1,3))),NA())</f>
        <v>108.25</v>
      </c>
      <c r="N690" s="4" cm="1" vm="3515">
        <f t="array" aca="1" ref="N690" ca="1">IFERROR(IF(T_CALC[[#This Row],[DAY]]="","",IF(AND(T_CALC[[#This Row],[DAY]]=C_N_TRADING_DAYS,$L$1&gt;C_MAX_HIST_DT),$N$1,INDEX(_xlfn.ANCHORARRAY($C$3),T_CALC[[#This Row],[DAY]]+1,4))),NA())</f>
        <v>109.26</v>
      </c>
      <c r="O690" s="4" cm="1" vm="3516">
        <f t="array" aca="1" ref="O690" ca="1">IFERROR(IF(T_CALC[[#This Row],[DAY]]="","",IF(AND(T_CALC[[#This Row],[DAY]]=C_N_TRADING_DAYS,$L$1&gt;C_MAX_HIST_DT),$O$1,INDEX(_xlfn.ANCHORARRAY($C$3),T_CALC[[#This Row],[DAY]]+1,5))),NA())</f>
        <v>105.5</v>
      </c>
      <c r="P690" s="4" cm="1" vm="3010">
        <f t="array" aca="1" ref="P690" ca="1">IFERROR(IF(T_CALC[[#This Row],[DAY]]="","",IF(AND(T_CALC[[#This Row],[DAY]]=C_N_TRADING_DAYS,$L$1&gt;C_MAX_HIST_DT),$P$1,INDEX(_xlfn.ANCHORARRAY($C$3),T_CALC[[#This Row],[DAY]]+1,6))),NA())</f>
        <v>106.03</v>
      </c>
      <c r="Q690" s="4" cm="1" vm="3514">
        <f t="array" aca="1" ref="Q690" ca="1">IFERROR(IF(T_CALC[[#This Row],[DAY]]="","",IF(AND(T_CALC[[#This Row],[DAY]]=C_N_TRADING_DAYS,$L$1&gt;C_MAX_HIST_DT),$Q$1,INDEX(_xlfn.ANCHORARRAY($C$3),T_CALC[[#This Row],[DAY]]+1,2))),NA())</f>
        <v>47043136</v>
      </c>
      <c r="R690" s="4" vm="3010">
        <f ca="1">IFERROR(IF(I_SRC="Open",T_CALC[[#This Row],[Open]],IF(I_SRC="High",T_CALC[[#This Row],[High]],IF(I_SRC="low",T_CALC[[#This Row],[Low]],IF(I_SRC="Volume",T_CALC[[#This Row],[VOLUME]],T_CALC[[#This Row],[Close]])))),"")</f>
        <v>106.03</v>
      </c>
      <c r="S690" s="4" cm="1">
        <f t="array" aca="1" ref="S690" ca="1">IF(T_CALC[[#This Row],[DAY]]="","",IF(T_CALC[[#This Row],[DAY]]&gt;=I_MA_PER,
ROUND(SUMPRODUCT(OFFSET($Y$4,0,0,I_MA_PER),OFFSET(T_CALC[[#This Row],[Value]],-(I_MA_PER-1),0,I_MA_PER))/C_DEN,2),NA()))</f>
        <v>107.61</v>
      </c>
      <c r="T690" s="4" t="str">
        <f ca="1">IF(T_CALC[[#This Row],[DAY]]="","",IF(T_CALC[[#This Row],[DAY]]&gt;=I_MA_PER,IF(AND(T_CALC[[#This Row],[Value]]&gt;T_CALC[[#This Row],[WMA]],R689&lt;=S689),"Buy",IF(AND(T_CALC[[#This Row],[Value]]&lt;T_CALC[[#This Row],[WMA]],R689&gt;=S689),"Sell","")),NA()))</f>
        <v>Sell</v>
      </c>
      <c r="U690" s="4">
        <f ca="1">IFERROR(IF(T_CALC[[#This Row],[Signal]]="Buy",T_CALC[[#This Row],[Value]],-10000),-10000)</f>
        <v>-10000</v>
      </c>
      <c r="V690" s="4" vm="3010">
        <f ca="1">IFERROR(IF(T_CALC[[#This Row],[Signal]]="Sell",T_CALC[[#This Row],[Value]],-10000),-10000)</f>
        <v>106.03</v>
      </c>
    </row>
    <row r="691" spans="3:22" x14ac:dyDescent="0.2">
      <c r="C691" vm="3517">
        <f ca="1"/>
        <v>43451</v>
      </c>
      <c r="D691" vm="3518">
        <f ca="1"/>
        <v>56957314</v>
      </c>
      <c r="E691" vm="3519">
        <f ca="1"/>
        <v>105.41</v>
      </c>
      <c r="F691" vm="3520">
        <f ca="1"/>
        <v>105.8</v>
      </c>
      <c r="G691" vm="3431">
        <f ca="1"/>
        <v>101.71</v>
      </c>
      <c r="H691" vm="3521">
        <f ca="1"/>
        <v>102.89</v>
      </c>
      <c r="K691" s="4">
        <f ca="1">IF(ROW(T_CALC[[#This Row],[DAY]])-ROW(T_CALC[[#Headers],[DAY]])&gt;C_N_TRADING_DAYS,"",ROW(T_CALC[[#This Row],[DAY]])-ROW(T_CALC[[#Headers],[DAY]]))</f>
        <v>688</v>
      </c>
      <c r="L691" s="2" cm="1" vm="3517">
        <f t="array" aca="1" ref="L691" ca="1">IFERROR(IF(T_CALC[[#This Row],[DAY]]="","",IF(AND(T_CALC[[#This Row],[DAY]]=C_N_TRADING_DAYS,$L$1&gt;C_MAX_HIST_DT),$L$1,INDEX(_xlfn.ANCHORARRAY($C$3),T_CALC[[#This Row],[DAY]]+1,1))),NA())</f>
        <v>43451</v>
      </c>
      <c r="M691" s="4" cm="1" vm="3519">
        <f t="array" aca="1" ref="M691" ca="1">IFERROR(IF(T_CALC[[#This Row],[DAY]]="","",IF(AND(T_CALC[[#This Row],[DAY]]=C_N_TRADING_DAYS,$L$1&gt;C_MAX_HIST_DT),$M$1,INDEX(_xlfn.ANCHORARRAY($C$3),T_CALC[[#This Row],[DAY]]+1,3))),NA())</f>
        <v>105.41</v>
      </c>
      <c r="N691" s="4" cm="1" vm="3520">
        <f t="array" aca="1" ref="N691" ca="1">IFERROR(IF(T_CALC[[#This Row],[DAY]]="","",IF(AND(T_CALC[[#This Row],[DAY]]=C_N_TRADING_DAYS,$L$1&gt;C_MAX_HIST_DT),$N$1,INDEX(_xlfn.ANCHORARRAY($C$3),T_CALC[[#This Row],[DAY]]+1,4))),NA())</f>
        <v>105.8</v>
      </c>
      <c r="O691" s="4" cm="1" vm="3431">
        <f t="array" aca="1" ref="O691" ca="1">IFERROR(IF(T_CALC[[#This Row],[DAY]]="","",IF(AND(T_CALC[[#This Row],[DAY]]=C_N_TRADING_DAYS,$L$1&gt;C_MAX_HIST_DT),$O$1,INDEX(_xlfn.ANCHORARRAY($C$3),T_CALC[[#This Row],[DAY]]+1,5))),NA())</f>
        <v>101.71</v>
      </c>
      <c r="P691" s="4" cm="1" vm="3521">
        <f t="array" aca="1" ref="P691" ca="1">IFERROR(IF(T_CALC[[#This Row],[DAY]]="","",IF(AND(T_CALC[[#This Row],[DAY]]=C_N_TRADING_DAYS,$L$1&gt;C_MAX_HIST_DT),$P$1,INDEX(_xlfn.ANCHORARRAY($C$3),T_CALC[[#This Row],[DAY]]+1,6))),NA())</f>
        <v>102.89</v>
      </c>
      <c r="Q691" s="4" cm="1" vm="3518">
        <f t="array" aca="1" ref="Q691" ca="1">IFERROR(IF(T_CALC[[#This Row],[DAY]]="","",IF(AND(T_CALC[[#This Row],[DAY]]=C_N_TRADING_DAYS,$L$1&gt;C_MAX_HIST_DT),$Q$1,INDEX(_xlfn.ANCHORARRAY($C$3),T_CALC[[#This Row],[DAY]]+1,2))),NA())</f>
        <v>56957314</v>
      </c>
      <c r="R691" s="4" vm="3521">
        <f ca="1">IFERROR(IF(I_SRC="Open",T_CALC[[#This Row],[Open]],IF(I_SRC="High",T_CALC[[#This Row],[High]],IF(I_SRC="low",T_CALC[[#This Row],[Low]],IF(I_SRC="Volume",T_CALC[[#This Row],[VOLUME]],T_CALC[[#This Row],[Close]])))),"")</f>
        <v>102.89</v>
      </c>
      <c r="S691" s="4" cm="1">
        <f t="array" aca="1" ref="S691" ca="1">IF(T_CALC[[#This Row],[DAY]]="","",IF(T_CALC[[#This Row],[DAY]]&gt;=I_MA_PER,
ROUND(SUMPRODUCT(OFFSET($Y$4,0,0,I_MA_PER),OFFSET(T_CALC[[#This Row],[Value]],-(I_MA_PER-1),0,I_MA_PER))/C_DEN,2),NA()))</f>
        <v>107.42</v>
      </c>
      <c r="T691" s="4" t="str">
        <f ca="1">IF(T_CALC[[#This Row],[DAY]]="","",IF(T_CALC[[#This Row],[DAY]]&gt;=I_MA_PER,IF(AND(T_CALC[[#This Row],[Value]]&gt;T_CALC[[#This Row],[WMA]],R690&lt;=S690),"Buy",IF(AND(T_CALC[[#This Row],[Value]]&lt;T_CALC[[#This Row],[WMA]],R690&gt;=S690),"Sell","")),NA()))</f>
        <v/>
      </c>
      <c r="U691" s="4">
        <f ca="1">IFERROR(IF(T_CALC[[#This Row],[Signal]]="Buy",T_CALC[[#This Row],[Value]],-10000),-10000)</f>
        <v>-10000</v>
      </c>
      <c r="V691" s="4">
        <f ca="1">IFERROR(IF(T_CALC[[#This Row],[Signal]]="Sell",T_CALC[[#This Row],[Value]],-10000),-10000)</f>
        <v>-10000</v>
      </c>
    </row>
    <row r="692" spans="3:22" x14ac:dyDescent="0.2">
      <c r="C692" vm="3522">
        <f ca="1"/>
        <v>43452</v>
      </c>
      <c r="D692" vm="3523">
        <f ca="1"/>
        <v>49319196</v>
      </c>
      <c r="E692" vm="3524">
        <f ca="1"/>
        <v>103.75</v>
      </c>
      <c r="F692" vm="3525">
        <f ca="1"/>
        <v>104.51</v>
      </c>
      <c r="G692" vm="2849">
        <f ca="1"/>
        <v>102.52</v>
      </c>
      <c r="H692" vm="3526">
        <f ca="1"/>
        <v>103.97</v>
      </c>
      <c r="K692" s="4">
        <f ca="1">IF(ROW(T_CALC[[#This Row],[DAY]])-ROW(T_CALC[[#Headers],[DAY]])&gt;C_N_TRADING_DAYS,"",ROW(T_CALC[[#This Row],[DAY]])-ROW(T_CALC[[#Headers],[DAY]]))</f>
        <v>689</v>
      </c>
      <c r="L692" s="2" cm="1" vm="3522">
        <f t="array" aca="1" ref="L692" ca="1">IFERROR(IF(T_CALC[[#This Row],[DAY]]="","",IF(AND(T_CALC[[#This Row],[DAY]]=C_N_TRADING_DAYS,$L$1&gt;C_MAX_HIST_DT),$L$1,INDEX(_xlfn.ANCHORARRAY($C$3),T_CALC[[#This Row],[DAY]]+1,1))),NA())</f>
        <v>43452</v>
      </c>
      <c r="M692" s="4" cm="1" vm="3524">
        <f t="array" aca="1" ref="M692" ca="1">IFERROR(IF(T_CALC[[#This Row],[DAY]]="","",IF(AND(T_CALC[[#This Row],[DAY]]=C_N_TRADING_DAYS,$L$1&gt;C_MAX_HIST_DT),$M$1,INDEX(_xlfn.ANCHORARRAY($C$3),T_CALC[[#This Row],[DAY]]+1,3))),NA())</f>
        <v>103.75</v>
      </c>
      <c r="N692" s="4" cm="1" vm="3525">
        <f t="array" aca="1" ref="N692" ca="1">IFERROR(IF(T_CALC[[#This Row],[DAY]]="","",IF(AND(T_CALC[[#This Row],[DAY]]=C_N_TRADING_DAYS,$L$1&gt;C_MAX_HIST_DT),$N$1,INDEX(_xlfn.ANCHORARRAY($C$3),T_CALC[[#This Row],[DAY]]+1,4))),NA())</f>
        <v>104.51</v>
      </c>
      <c r="O692" s="4" cm="1" vm="2849">
        <f t="array" aca="1" ref="O692" ca="1">IFERROR(IF(T_CALC[[#This Row],[DAY]]="","",IF(AND(T_CALC[[#This Row],[DAY]]=C_N_TRADING_DAYS,$L$1&gt;C_MAX_HIST_DT),$O$1,INDEX(_xlfn.ANCHORARRAY($C$3),T_CALC[[#This Row],[DAY]]+1,5))),NA())</f>
        <v>102.52</v>
      </c>
      <c r="P692" s="4" cm="1" vm="3526">
        <f t="array" aca="1" ref="P692" ca="1">IFERROR(IF(T_CALC[[#This Row],[DAY]]="","",IF(AND(T_CALC[[#This Row],[DAY]]=C_N_TRADING_DAYS,$L$1&gt;C_MAX_HIST_DT),$P$1,INDEX(_xlfn.ANCHORARRAY($C$3),T_CALC[[#This Row],[DAY]]+1,6))),NA())</f>
        <v>103.97</v>
      </c>
      <c r="Q692" s="4" cm="1" vm="3523">
        <f t="array" aca="1" ref="Q692" ca="1">IFERROR(IF(T_CALC[[#This Row],[DAY]]="","",IF(AND(T_CALC[[#This Row],[DAY]]=C_N_TRADING_DAYS,$L$1&gt;C_MAX_HIST_DT),$Q$1,INDEX(_xlfn.ANCHORARRAY($C$3),T_CALC[[#This Row],[DAY]]+1,2))),NA())</f>
        <v>49319196</v>
      </c>
      <c r="R692" s="4" vm="3526">
        <f ca="1">IFERROR(IF(I_SRC="Open",T_CALC[[#This Row],[Open]],IF(I_SRC="High",T_CALC[[#This Row],[High]],IF(I_SRC="low",T_CALC[[#This Row],[Low]],IF(I_SRC="Volume",T_CALC[[#This Row],[VOLUME]],T_CALC[[#This Row],[Close]])))),"")</f>
        <v>103.97</v>
      </c>
      <c r="S692" s="4" cm="1">
        <f t="array" aca="1" ref="S692" ca="1">IF(T_CALC[[#This Row],[DAY]]="","",IF(T_CALC[[#This Row],[DAY]]&gt;=I_MA_PER,
ROUND(SUMPRODUCT(OFFSET($Y$4,0,0,I_MA_PER),OFFSET(T_CALC[[#This Row],[Value]],-(I_MA_PER-1),0,I_MA_PER))/C_DEN,2),NA()))</f>
        <v>107.27</v>
      </c>
      <c r="T692" s="4" t="str">
        <f ca="1">IF(T_CALC[[#This Row],[DAY]]="","",IF(T_CALC[[#This Row],[DAY]]&gt;=I_MA_PER,IF(AND(T_CALC[[#This Row],[Value]]&gt;T_CALC[[#This Row],[WMA]],R691&lt;=S691),"Buy",IF(AND(T_CALC[[#This Row],[Value]]&lt;T_CALC[[#This Row],[WMA]],R691&gt;=S691),"Sell","")),NA()))</f>
        <v/>
      </c>
      <c r="U692" s="4">
        <f ca="1">IFERROR(IF(T_CALC[[#This Row],[Signal]]="Buy",T_CALC[[#This Row],[Value]],-10000),-10000)</f>
        <v>-10000</v>
      </c>
      <c r="V692" s="4">
        <f ca="1">IFERROR(IF(T_CALC[[#This Row],[Signal]]="Sell",T_CALC[[#This Row],[Value]],-10000),-10000)</f>
        <v>-10000</v>
      </c>
    </row>
    <row r="693" spans="3:22" x14ac:dyDescent="0.2">
      <c r="C693" vm="3527">
        <f ca="1"/>
        <v>43453</v>
      </c>
      <c r="D693" vm="3528">
        <f ca="1"/>
        <v>68198186</v>
      </c>
      <c r="E693" vm="3529">
        <f ca="1"/>
        <v>103.65</v>
      </c>
      <c r="F693" vm="3530">
        <f ca="1"/>
        <v>106.88</v>
      </c>
      <c r="G693" vm="3531">
        <f ca="1"/>
        <v>101.35</v>
      </c>
      <c r="H693" vm="3532">
        <f ca="1"/>
        <v>103.69</v>
      </c>
      <c r="K693" s="4">
        <f ca="1">IF(ROW(T_CALC[[#This Row],[DAY]])-ROW(T_CALC[[#Headers],[DAY]])&gt;C_N_TRADING_DAYS,"",ROW(T_CALC[[#This Row],[DAY]])-ROW(T_CALC[[#Headers],[DAY]]))</f>
        <v>690</v>
      </c>
      <c r="L693" s="2" cm="1" vm="3527">
        <f t="array" aca="1" ref="L693" ca="1">IFERROR(IF(T_CALC[[#This Row],[DAY]]="","",IF(AND(T_CALC[[#This Row],[DAY]]=C_N_TRADING_DAYS,$L$1&gt;C_MAX_HIST_DT),$L$1,INDEX(_xlfn.ANCHORARRAY($C$3),T_CALC[[#This Row],[DAY]]+1,1))),NA())</f>
        <v>43453</v>
      </c>
      <c r="M693" s="4" cm="1" vm="3529">
        <f t="array" aca="1" ref="M693" ca="1">IFERROR(IF(T_CALC[[#This Row],[DAY]]="","",IF(AND(T_CALC[[#This Row],[DAY]]=C_N_TRADING_DAYS,$L$1&gt;C_MAX_HIST_DT),$M$1,INDEX(_xlfn.ANCHORARRAY($C$3),T_CALC[[#This Row],[DAY]]+1,3))),NA())</f>
        <v>103.65</v>
      </c>
      <c r="N693" s="4" cm="1" vm="3530">
        <f t="array" aca="1" ref="N693" ca="1">IFERROR(IF(T_CALC[[#This Row],[DAY]]="","",IF(AND(T_CALC[[#This Row],[DAY]]=C_N_TRADING_DAYS,$L$1&gt;C_MAX_HIST_DT),$N$1,INDEX(_xlfn.ANCHORARRAY($C$3),T_CALC[[#This Row],[DAY]]+1,4))),NA())</f>
        <v>106.88</v>
      </c>
      <c r="O693" s="4" cm="1" vm="3531">
        <f t="array" aca="1" ref="O693" ca="1">IFERROR(IF(T_CALC[[#This Row],[DAY]]="","",IF(AND(T_CALC[[#This Row],[DAY]]=C_N_TRADING_DAYS,$L$1&gt;C_MAX_HIST_DT),$O$1,INDEX(_xlfn.ANCHORARRAY($C$3),T_CALC[[#This Row],[DAY]]+1,5))),NA())</f>
        <v>101.35</v>
      </c>
      <c r="P693" s="4" cm="1" vm="3532">
        <f t="array" aca="1" ref="P693" ca="1">IFERROR(IF(T_CALC[[#This Row],[DAY]]="","",IF(AND(T_CALC[[#This Row],[DAY]]=C_N_TRADING_DAYS,$L$1&gt;C_MAX_HIST_DT),$P$1,INDEX(_xlfn.ANCHORARRAY($C$3),T_CALC[[#This Row],[DAY]]+1,6))),NA())</f>
        <v>103.69</v>
      </c>
      <c r="Q693" s="4" cm="1" vm="3528">
        <f t="array" aca="1" ref="Q693" ca="1">IFERROR(IF(T_CALC[[#This Row],[DAY]]="","",IF(AND(T_CALC[[#This Row],[DAY]]=C_N_TRADING_DAYS,$L$1&gt;C_MAX_HIST_DT),$Q$1,INDEX(_xlfn.ANCHORARRAY($C$3),T_CALC[[#This Row],[DAY]]+1,2))),NA())</f>
        <v>68198186</v>
      </c>
      <c r="R693" s="4" vm="3532">
        <f ca="1">IFERROR(IF(I_SRC="Open",T_CALC[[#This Row],[Open]],IF(I_SRC="High",T_CALC[[#This Row],[High]],IF(I_SRC="low",T_CALC[[#This Row],[Low]],IF(I_SRC="Volume",T_CALC[[#This Row],[VOLUME]],T_CALC[[#This Row],[Close]])))),"")</f>
        <v>103.69</v>
      </c>
      <c r="S693" s="4" cm="1">
        <f t="array" aca="1" ref="S693" ca="1">IF(T_CALC[[#This Row],[DAY]]="","",IF(T_CALC[[#This Row],[DAY]]&gt;=I_MA_PER,
ROUND(SUMPRODUCT(OFFSET($Y$4,0,0,I_MA_PER),OFFSET(T_CALC[[#This Row],[Value]],-(I_MA_PER-1),0,I_MA_PER))/C_DEN,2),NA()))</f>
        <v>107.12</v>
      </c>
      <c r="T693" s="4" t="str">
        <f ca="1">IF(T_CALC[[#This Row],[DAY]]="","",IF(T_CALC[[#This Row],[DAY]]&gt;=I_MA_PER,IF(AND(T_CALC[[#This Row],[Value]]&gt;T_CALC[[#This Row],[WMA]],R692&lt;=S692),"Buy",IF(AND(T_CALC[[#This Row],[Value]]&lt;T_CALC[[#This Row],[WMA]],R692&gt;=S692),"Sell","")),NA()))</f>
        <v/>
      </c>
      <c r="U693" s="4">
        <f ca="1">IFERROR(IF(T_CALC[[#This Row],[Signal]]="Buy",T_CALC[[#This Row],[Value]],-10000),-10000)</f>
        <v>-10000</v>
      </c>
      <c r="V693" s="4">
        <f ca="1">IFERROR(IF(T_CALC[[#This Row],[Signal]]="Sell",T_CALC[[#This Row],[Value]],-10000),-10000)</f>
        <v>-10000</v>
      </c>
    </row>
    <row r="694" spans="3:22" x14ac:dyDescent="0.2">
      <c r="C694" vm="3533">
        <f ca="1"/>
        <v>43454</v>
      </c>
      <c r="D694" vm="3534">
        <f ca="1"/>
        <v>70334184</v>
      </c>
      <c r="E694" vm="3535">
        <f ca="1"/>
        <v>103.05</v>
      </c>
      <c r="F694" vm="3536">
        <f ca="1"/>
        <v>104.31</v>
      </c>
      <c r="G694" vm="3537">
        <f ca="1"/>
        <v>98.78</v>
      </c>
      <c r="H694" vm="2835">
        <f ca="1"/>
        <v>101.51</v>
      </c>
      <c r="K694" s="4">
        <f ca="1">IF(ROW(T_CALC[[#This Row],[DAY]])-ROW(T_CALC[[#Headers],[DAY]])&gt;C_N_TRADING_DAYS,"",ROW(T_CALC[[#This Row],[DAY]])-ROW(T_CALC[[#Headers],[DAY]]))</f>
        <v>691</v>
      </c>
      <c r="L694" s="2" cm="1" vm="3533">
        <f t="array" aca="1" ref="L694" ca="1">IFERROR(IF(T_CALC[[#This Row],[DAY]]="","",IF(AND(T_CALC[[#This Row],[DAY]]=C_N_TRADING_DAYS,$L$1&gt;C_MAX_HIST_DT),$L$1,INDEX(_xlfn.ANCHORARRAY($C$3),T_CALC[[#This Row],[DAY]]+1,1))),NA())</f>
        <v>43454</v>
      </c>
      <c r="M694" s="4" cm="1" vm="3535">
        <f t="array" aca="1" ref="M694" ca="1">IFERROR(IF(T_CALC[[#This Row],[DAY]]="","",IF(AND(T_CALC[[#This Row],[DAY]]=C_N_TRADING_DAYS,$L$1&gt;C_MAX_HIST_DT),$M$1,INDEX(_xlfn.ANCHORARRAY($C$3),T_CALC[[#This Row],[DAY]]+1,3))),NA())</f>
        <v>103.05</v>
      </c>
      <c r="N694" s="4" cm="1" vm="3536">
        <f t="array" aca="1" ref="N694" ca="1">IFERROR(IF(T_CALC[[#This Row],[DAY]]="","",IF(AND(T_CALC[[#This Row],[DAY]]=C_N_TRADING_DAYS,$L$1&gt;C_MAX_HIST_DT),$N$1,INDEX(_xlfn.ANCHORARRAY($C$3),T_CALC[[#This Row],[DAY]]+1,4))),NA())</f>
        <v>104.31</v>
      </c>
      <c r="O694" s="4" cm="1" vm="3537">
        <f t="array" aca="1" ref="O694" ca="1">IFERROR(IF(T_CALC[[#This Row],[DAY]]="","",IF(AND(T_CALC[[#This Row],[DAY]]=C_N_TRADING_DAYS,$L$1&gt;C_MAX_HIST_DT),$O$1,INDEX(_xlfn.ANCHORARRAY($C$3),T_CALC[[#This Row],[DAY]]+1,5))),NA())</f>
        <v>98.78</v>
      </c>
      <c r="P694" s="4" cm="1" vm="2835">
        <f t="array" aca="1" ref="P694" ca="1">IFERROR(IF(T_CALC[[#This Row],[DAY]]="","",IF(AND(T_CALC[[#This Row],[DAY]]=C_N_TRADING_DAYS,$L$1&gt;C_MAX_HIST_DT),$P$1,INDEX(_xlfn.ANCHORARRAY($C$3),T_CALC[[#This Row],[DAY]]+1,6))),NA())</f>
        <v>101.51</v>
      </c>
      <c r="Q694" s="4" cm="1" vm="3534">
        <f t="array" aca="1" ref="Q694" ca="1">IFERROR(IF(T_CALC[[#This Row],[DAY]]="","",IF(AND(T_CALC[[#This Row],[DAY]]=C_N_TRADING_DAYS,$L$1&gt;C_MAX_HIST_DT),$Q$1,INDEX(_xlfn.ANCHORARRAY($C$3),T_CALC[[#This Row],[DAY]]+1,2))),NA())</f>
        <v>70334184</v>
      </c>
      <c r="R694" s="4" vm="2835">
        <f ca="1">IFERROR(IF(I_SRC="Open",T_CALC[[#This Row],[Open]],IF(I_SRC="High",T_CALC[[#This Row],[High]],IF(I_SRC="low",T_CALC[[#This Row],[Low]],IF(I_SRC="Volume",T_CALC[[#This Row],[VOLUME]],T_CALC[[#This Row],[Close]])))),"")</f>
        <v>101.51</v>
      </c>
      <c r="S694" s="4" cm="1">
        <f t="array" aca="1" ref="S694" ca="1">IF(T_CALC[[#This Row],[DAY]]="","",IF(T_CALC[[#This Row],[DAY]]&gt;=I_MA_PER,
ROUND(SUMPRODUCT(OFFSET($Y$4,0,0,I_MA_PER),OFFSET(T_CALC[[#This Row],[Value]],-(I_MA_PER-1),0,I_MA_PER))/C_DEN,2),NA()))</f>
        <v>106.89</v>
      </c>
      <c r="T694" s="4" t="str">
        <f ca="1">IF(T_CALC[[#This Row],[DAY]]="","",IF(T_CALC[[#This Row],[DAY]]&gt;=I_MA_PER,IF(AND(T_CALC[[#This Row],[Value]]&gt;T_CALC[[#This Row],[WMA]],R693&lt;=S693),"Buy",IF(AND(T_CALC[[#This Row],[Value]]&lt;T_CALC[[#This Row],[WMA]],R693&gt;=S693),"Sell","")),NA()))</f>
        <v/>
      </c>
      <c r="U694" s="4">
        <f ca="1">IFERROR(IF(T_CALC[[#This Row],[Signal]]="Buy",T_CALC[[#This Row],[Value]],-10000),-10000)</f>
        <v>-10000</v>
      </c>
      <c r="V694" s="4">
        <f ca="1">IFERROR(IF(T_CALC[[#This Row],[Signal]]="Sell",T_CALC[[#This Row],[Value]],-10000),-10000)</f>
        <v>-10000</v>
      </c>
    </row>
    <row r="695" spans="3:22" x14ac:dyDescent="0.2">
      <c r="C695" vm="3538">
        <f ca="1"/>
        <v>43455</v>
      </c>
      <c r="D695" vm="3539">
        <f ca="1"/>
        <v>111242070</v>
      </c>
      <c r="E695" vm="2808">
        <f ca="1"/>
        <v>101.63</v>
      </c>
      <c r="F695" vm="3540">
        <f ca="1"/>
        <v>103</v>
      </c>
      <c r="G695" vm="2694">
        <f ca="1"/>
        <v>97.46</v>
      </c>
      <c r="H695" vm="3541">
        <f ca="1"/>
        <v>98.23</v>
      </c>
      <c r="K695" s="4">
        <f ca="1">IF(ROW(T_CALC[[#This Row],[DAY]])-ROW(T_CALC[[#Headers],[DAY]])&gt;C_N_TRADING_DAYS,"",ROW(T_CALC[[#This Row],[DAY]])-ROW(T_CALC[[#Headers],[DAY]]))</f>
        <v>692</v>
      </c>
      <c r="L695" s="2" cm="1" vm="3538">
        <f t="array" aca="1" ref="L695" ca="1">IFERROR(IF(T_CALC[[#This Row],[DAY]]="","",IF(AND(T_CALC[[#This Row],[DAY]]=C_N_TRADING_DAYS,$L$1&gt;C_MAX_HIST_DT),$L$1,INDEX(_xlfn.ANCHORARRAY($C$3),T_CALC[[#This Row],[DAY]]+1,1))),NA())</f>
        <v>43455</v>
      </c>
      <c r="M695" s="4" cm="1" vm="2808">
        <f t="array" aca="1" ref="M695" ca="1">IFERROR(IF(T_CALC[[#This Row],[DAY]]="","",IF(AND(T_CALC[[#This Row],[DAY]]=C_N_TRADING_DAYS,$L$1&gt;C_MAX_HIST_DT),$M$1,INDEX(_xlfn.ANCHORARRAY($C$3),T_CALC[[#This Row],[DAY]]+1,3))),NA())</f>
        <v>101.63</v>
      </c>
      <c r="N695" s="4" cm="1" vm="3540">
        <f t="array" aca="1" ref="N695" ca="1">IFERROR(IF(T_CALC[[#This Row],[DAY]]="","",IF(AND(T_CALC[[#This Row],[DAY]]=C_N_TRADING_DAYS,$L$1&gt;C_MAX_HIST_DT),$N$1,INDEX(_xlfn.ANCHORARRAY($C$3),T_CALC[[#This Row],[DAY]]+1,4))),NA())</f>
        <v>103</v>
      </c>
      <c r="O695" s="4" cm="1" vm="2694">
        <f t="array" aca="1" ref="O695" ca="1">IFERROR(IF(T_CALC[[#This Row],[DAY]]="","",IF(AND(T_CALC[[#This Row],[DAY]]=C_N_TRADING_DAYS,$L$1&gt;C_MAX_HIST_DT),$O$1,INDEX(_xlfn.ANCHORARRAY($C$3),T_CALC[[#This Row],[DAY]]+1,5))),NA())</f>
        <v>97.46</v>
      </c>
      <c r="P695" s="4" cm="1" vm="3541">
        <f t="array" aca="1" ref="P695" ca="1">IFERROR(IF(T_CALC[[#This Row],[DAY]]="","",IF(AND(T_CALC[[#This Row],[DAY]]=C_N_TRADING_DAYS,$L$1&gt;C_MAX_HIST_DT),$P$1,INDEX(_xlfn.ANCHORARRAY($C$3),T_CALC[[#This Row],[DAY]]+1,6))),NA())</f>
        <v>98.23</v>
      </c>
      <c r="Q695" s="4" cm="1" vm="3539">
        <f t="array" aca="1" ref="Q695" ca="1">IFERROR(IF(T_CALC[[#This Row],[DAY]]="","",IF(AND(T_CALC[[#This Row],[DAY]]=C_N_TRADING_DAYS,$L$1&gt;C_MAX_HIST_DT),$Q$1,INDEX(_xlfn.ANCHORARRAY($C$3),T_CALC[[#This Row],[DAY]]+1,2))),NA())</f>
        <v>111242070</v>
      </c>
      <c r="R695" s="4" vm="3541">
        <f ca="1">IFERROR(IF(I_SRC="Open",T_CALC[[#This Row],[Open]],IF(I_SRC="High",T_CALC[[#This Row],[High]],IF(I_SRC="low",T_CALC[[#This Row],[Low]],IF(I_SRC="Volume",T_CALC[[#This Row],[VOLUME]],T_CALC[[#This Row],[Close]])))),"")</f>
        <v>98.23</v>
      </c>
      <c r="S695" s="4" cm="1">
        <f t="array" aca="1" ref="S695" ca="1">IF(T_CALC[[#This Row],[DAY]]="","",IF(T_CALC[[#This Row],[DAY]]&gt;=I_MA_PER,
ROUND(SUMPRODUCT(OFFSET($Y$4,0,0,I_MA_PER),OFFSET(T_CALC[[#This Row],[Value]],-(I_MA_PER-1),0,I_MA_PER))/C_DEN,2),NA()))</f>
        <v>106.54</v>
      </c>
      <c r="T695" s="4" t="str">
        <f ca="1">IF(T_CALC[[#This Row],[DAY]]="","",IF(T_CALC[[#This Row],[DAY]]&gt;=I_MA_PER,IF(AND(T_CALC[[#This Row],[Value]]&gt;T_CALC[[#This Row],[WMA]],R694&lt;=S694),"Buy",IF(AND(T_CALC[[#This Row],[Value]]&lt;T_CALC[[#This Row],[WMA]],R694&gt;=S694),"Sell","")),NA()))</f>
        <v/>
      </c>
      <c r="U695" s="4">
        <f ca="1">IFERROR(IF(T_CALC[[#This Row],[Signal]]="Buy",T_CALC[[#This Row],[Value]],-10000),-10000)</f>
        <v>-10000</v>
      </c>
      <c r="V695" s="4">
        <f ca="1">IFERROR(IF(T_CALC[[#This Row],[Signal]]="Sell",T_CALC[[#This Row],[Value]],-10000),-10000)</f>
        <v>-10000</v>
      </c>
    </row>
    <row r="696" spans="3:22" x14ac:dyDescent="0.2">
      <c r="C696" vm="3542">
        <f ca="1"/>
        <v>43458</v>
      </c>
      <c r="D696" vm="3543">
        <f ca="1"/>
        <v>43935192</v>
      </c>
      <c r="E696" vm="2737">
        <f ca="1"/>
        <v>97.68</v>
      </c>
      <c r="F696" vm="3544">
        <f ca="1"/>
        <v>97.97</v>
      </c>
      <c r="G696" vm="3545">
        <f ca="1"/>
        <v>93.98</v>
      </c>
      <c r="H696" vm="3546">
        <f ca="1"/>
        <v>94.13</v>
      </c>
      <c r="K696" s="4">
        <f ca="1">IF(ROW(T_CALC[[#This Row],[DAY]])-ROW(T_CALC[[#Headers],[DAY]])&gt;C_N_TRADING_DAYS,"",ROW(T_CALC[[#This Row],[DAY]])-ROW(T_CALC[[#Headers],[DAY]]))</f>
        <v>693</v>
      </c>
      <c r="L696" s="2" cm="1" vm="3542">
        <f t="array" aca="1" ref="L696" ca="1">IFERROR(IF(T_CALC[[#This Row],[DAY]]="","",IF(AND(T_CALC[[#This Row],[DAY]]=C_N_TRADING_DAYS,$L$1&gt;C_MAX_HIST_DT),$L$1,INDEX(_xlfn.ANCHORARRAY($C$3),T_CALC[[#This Row],[DAY]]+1,1))),NA())</f>
        <v>43458</v>
      </c>
      <c r="M696" s="4" cm="1" vm="2737">
        <f t="array" aca="1" ref="M696" ca="1">IFERROR(IF(T_CALC[[#This Row],[DAY]]="","",IF(AND(T_CALC[[#This Row],[DAY]]=C_N_TRADING_DAYS,$L$1&gt;C_MAX_HIST_DT),$M$1,INDEX(_xlfn.ANCHORARRAY($C$3),T_CALC[[#This Row],[DAY]]+1,3))),NA())</f>
        <v>97.68</v>
      </c>
      <c r="N696" s="4" cm="1" vm="3544">
        <f t="array" aca="1" ref="N696" ca="1">IFERROR(IF(T_CALC[[#This Row],[DAY]]="","",IF(AND(T_CALC[[#This Row],[DAY]]=C_N_TRADING_DAYS,$L$1&gt;C_MAX_HIST_DT),$N$1,INDEX(_xlfn.ANCHORARRAY($C$3),T_CALC[[#This Row],[DAY]]+1,4))),NA())</f>
        <v>97.97</v>
      </c>
      <c r="O696" s="4" cm="1" vm="3545">
        <f t="array" aca="1" ref="O696" ca="1">IFERROR(IF(T_CALC[[#This Row],[DAY]]="","",IF(AND(T_CALC[[#This Row],[DAY]]=C_N_TRADING_DAYS,$L$1&gt;C_MAX_HIST_DT),$O$1,INDEX(_xlfn.ANCHORARRAY($C$3),T_CALC[[#This Row],[DAY]]+1,5))),NA())</f>
        <v>93.98</v>
      </c>
      <c r="P696" s="4" cm="1" vm="3546">
        <f t="array" aca="1" ref="P696" ca="1">IFERROR(IF(T_CALC[[#This Row],[DAY]]="","",IF(AND(T_CALC[[#This Row],[DAY]]=C_N_TRADING_DAYS,$L$1&gt;C_MAX_HIST_DT),$P$1,INDEX(_xlfn.ANCHORARRAY($C$3),T_CALC[[#This Row],[DAY]]+1,6))),NA())</f>
        <v>94.13</v>
      </c>
      <c r="Q696" s="4" cm="1" vm="3543">
        <f t="array" aca="1" ref="Q696" ca="1">IFERROR(IF(T_CALC[[#This Row],[DAY]]="","",IF(AND(T_CALC[[#This Row],[DAY]]=C_N_TRADING_DAYS,$L$1&gt;C_MAX_HIST_DT),$Q$1,INDEX(_xlfn.ANCHORARRAY($C$3),T_CALC[[#This Row],[DAY]]+1,2))),NA())</f>
        <v>43935192</v>
      </c>
      <c r="R696" s="4" vm="3546">
        <f ca="1">IFERROR(IF(I_SRC="Open",T_CALC[[#This Row],[Open]],IF(I_SRC="High",T_CALC[[#This Row],[High]],IF(I_SRC="low",T_CALC[[#This Row],[Low]],IF(I_SRC="Volume",T_CALC[[#This Row],[VOLUME]],T_CALC[[#This Row],[Close]])))),"")</f>
        <v>94.13</v>
      </c>
      <c r="S696" s="4" cm="1">
        <f t="array" aca="1" ref="S696" ca="1">IF(T_CALC[[#This Row],[DAY]]="","",IF(T_CALC[[#This Row],[DAY]]&gt;=I_MA_PER,
ROUND(SUMPRODUCT(OFFSET($Y$4,0,0,I_MA_PER),OFFSET(T_CALC[[#This Row],[Value]],-(I_MA_PER-1),0,I_MA_PER))/C_DEN,2),NA()))</f>
        <v>106.04</v>
      </c>
      <c r="T696" s="4" t="str">
        <f ca="1">IF(T_CALC[[#This Row],[DAY]]="","",IF(T_CALC[[#This Row],[DAY]]&gt;=I_MA_PER,IF(AND(T_CALC[[#This Row],[Value]]&gt;T_CALC[[#This Row],[WMA]],R695&lt;=S695),"Buy",IF(AND(T_CALC[[#This Row],[Value]]&lt;T_CALC[[#This Row],[WMA]],R695&gt;=S695),"Sell","")),NA()))</f>
        <v/>
      </c>
      <c r="U696" s="4">
        <f ca="1">IFERROR(IF(T_CALC[[#This Row],[Signal]]="Buy",T_CALC[[#This Row],[Value]],-10000),-10000)</f>
        <v>-10000</v>
      </c>
      <c r="V696" s="4">
        <f ca="1">IFERROR(IF(T_CALC[[#This Row],[Signal]]="Sell",T_CALC[[#This Row],[Value]],-10000),-10000)</f>
        <v>-10000</v>
      </c>
    </row>
    <row r="697" spans="3:22" x14ac:dyDescent="0.2">
      <c r="C697" vm="3547">
        <f ca="1"/>
        <v>43460</v>
      </c>
      <c r="D697" vm="3548">
        <f ca="1"/>
        <v>51634793</v>
      </c>
      <c r="E697" vm="2325">
        <f ca="1"/>
        <v>95.14</v>
      </c>
      <c r="F697" vm="3549">
        <f ca="1"/>
        <v>100.69</v>
      </c>
      <c r="G697" vm="3550">
        <f ca="1"/>
        <v>93.96</v>
      </c>
      <c r="H697" vm="2825">
        <f ca="1"/>
        <v>100.56</v>
      </c>
      <c r="K697" s="4">
        <f ca="1">IF(ROW(T_CALC[[#This Row],[DAY]])-ROW(T_CALC[[#Headers],[DAY]])&gt;C_N_TRADING_DAYS,"",ROW(T_CALC[[#This Row],[DAY]])-ROW(T_CALC[[#Headers],[DAY]]))</f>
        <v>694</v>
      </c>
      <c r="L697" s="2" cm="1" vm="3547">
        <f t="array" aca="1" ref="L697" ca="1">IFERROR(IF(T_CALC[[#This Row],[DAY]]="","",IF(AND(T_CALC[[#This Row],[DAY]]=C_N_TRADING_DAYS,$L$1&gt;C_MAX_HIST_DT),$L$1,INDEX(_xlfn.ANCHORARRAY($C$3),T_CALC[[#This Row],[DAY]]+1,1))),NA())</f>
        <v>43460</v>
      </c>
      <c r="M697" s="4" cm="1" vm="2325">
        <f t="array" aca="1" ref="M697" ca="1">IFERROR(IF(T_CALC[[#This Row],[DAY]]="","",IF(AND(T_CALC[[#This Row],[DAY]]=C_N_TRADING_DAYS,$L$1&gt;C_MAX_HIST_DT),$M$1,INDEX(_xlfn.ANCHORARRAY($C$3),T_CALC[[#This Row],[DAY]]+1,3))),NA())</f>
        <v>95.14</v>
      </c>
      <c r="N697" s="4" cm="1" vm="3549">
        <f t="array" aca="1" ref="N697" ca="1">IFERROR(IF(T_CALC[[#This Row],[DAY]]="","",IF(AND(T_CALC[[#This Row],[DAY]]=C_N_TRADING_DAYS,$L$1&gt;C_MAX_HIST_DT),$N$1,INDEX(_xlfn.ANCHORARRAY($C$3),T_CALC[[#This Row],[DAY]]+1,4))),NA())</f>
        <v>100.69</v>
      </c>
      <c r="O697" s="4" cm="1" vm="3550">
        <f t="array" aca="1" ref="O697" ca="1">IFERROR(IF(T_CALC[[#This Row],[DAY]]="","",IF(AND(T_CALC[[#This Row],[DAY]]=C_N_TRADING_DAYS,$L$1&gt;C_MAX_HIST_DT),$O$1,INDEX(_xlfn.ANCHORARRAY($C$3),T_CALC[[#This Row],[DAY]]+1,5))),NA())</f>
        <v>93.96</v>
      </c>
      <c r="P697" s="4" cm="1" vm="2825">
        <f t="array" aca="1" ref="P697" ca="1">IFERROR(IF(T_CALC[[#This Row],[DAY]]="","",IF(AND(T_CALC[[#This Row],[DAY]]=C_N_TRADING_DAYS,$L$1&gt;C_MAX_HIST_DT),$P$1,INDEX(_xlfn.ANCHORARRAY($C$3),T_CALC[[#This Row],[DAY]]+1,6))),NA())</f>
        <v>100.56</v>
      </c>
      <c r="Q697" s="4" cm="1" vm="3548">
        <f t="array" aca="1" ref="Q697" ca="1">IFERROR(IF(T_CALC[[#This Row],[DAY]]="","",IF(AND(T_CALC[[#This Row],[DAY]]=C_N_TRADING_DAYS,$L$1&gt;C_MAX_HIST_DT),$Q$1,INDEX(_xlfn.ANCHORARRAY($C$3),T_CALC[[#This Row],[DAY]]+1,2))),NA())</f>
        <v>51634793</v>
      </c>
      <c r="R697" s="4" vm="2825">
        <f ca="1">IFERROR(IF(I_SRC="Open",T_CALC[[#This Row],[Open]],IF(I_SRC="High",T_CALC[[#This Row],[High]],IF(I_SRC="low",T_CALC[[#This Row],[Low]],IF(I_SRC="Volume",T_CALC[[#This Row],[VOLUME]],T_CALC[[#This Row],[Close]])))),"")</f>
        <v>100.56</v>
      </c>
      <c r="S697" s="4" cm="1">
        <f t="array" aca="1" ref="S697" ca="1">IF(T_CALC[[#This Row],[DAY]]="","",IF(T_CALC[[#This Row],[DAY]]&gt;=I_MA_PER,
ROUND(SUMPRODUCT(OFFSET($Y$4,0,0,I_MA_PER),OFFSET(T_CALC[[#This Row],[Value]],-(I_MA_PER-1),0,I_MA_PER))/C_DEN,2),NA()))</f>
        <v>105.79</v>
      </c>
      <c r="T697" s="4" t="str">
        <f ca="1">IF(T_CALC[[#This Row],[DAY]]="","",IF(T_CALC[[#This Row],[DAY]]&gt;=I_MA_PER,IF(AND(T_CALC[[#This Row],[Value]]&gt;T_CALC[[#This Row],[WMA]],R696&lt;=S696),"Buy",IF(AND(T_CALC[[#This Row],[Value]]&lt;T_CALC[[#This Row],[WMA]],R696&gt;=S696),"Sell","")),NA()))</f>
        <v/>
      </c>
      <c r="U697" s="4">
        <f ca="1">IFERROR(IF(T_CALC[[#This Row],[Signal]]="Buy",T_CALC[[#This Row],[Value]],-10000),-10000)</f>
        <v>-10000</v>
      </c>
      <c r="V697" s="4">
        <f ca="1">IFERROR(IF(T_CALC[[#This Row],[Signal]]="Sell",T_CALC[[#This Row],[Value]],-10000),-10000)</f>
        <v>-10000</v>
      </c>
    </row>
    <row r="698" spans="3:22" x14ac:dyDescent="0.2">
      <c r="C698" vm="3551">
        <f ca="1"/>
        <v>43461</v>
      </c>
      <c r="D698" vm="3552">
        <f ca="1"/>
        <v>49498509</v>
      </c>
      <c r="E698" vm="3553">
        <f ca="1"/>
        <v>99.3</v>
      </c>
      <c r="F698" vm="3554">
        <f ca="1"/>
        <v>101.19</v>
      </c>
      <c r="G698" vm="3555">
        <f ca="1"/>
        <v>96.4</v>
      </c>
      <c r="H698" vm="3556">
        <f ca="1"/>
        <v>101.18</v>
      </c>
      <c r="K698" s="4">
        <f ca="1">IF(ROW(T_CALC[[#This Row],[DAY]])-ROW(T_CALC[[#Headers],[DAY]])&gt;C_N_TRADING_DAYS,"",ROW(T_CALC[[#This Row],[DAY]])-ROW(T_CALC[[#Headers],[DAY]]))</f>
        <v>695</v>
      </c>
      <c r="L698" s="2" cm="1" vm="3551">
        <f t="array" aca="1" ref="L698" ca="1">IFERROR(IF(T_CALC[[#This Row],[DAY]]="","",IF(AND(T_CALC[[#This Row],[DAY]]=C_N_TRADING_DAYS,$L$1&gt;C_MAX_HIST_DT),$L$1,INDEX(_xlfn.ANCHORARRAY($C$3),T_CALC[[#This Row],[DAY]]+1,1))),NA())</f>
        <v>43461</v>
      </c>
      <c r="M698" s="4" cm="1" vm="3553">
        <f t="array" aca="1" ref="M698" ca="1">IFERROR(IF(T_CALC[[#This Row],[DAY]]="","",IF(AND(T_CALC[[#This Row],[DAY]]=C_N_TRADING_DAYS,$L$1&gt;C_MAX_HIST_DT),$M$1,INDEX(_xlfn.ANCHORARRAY($C$3),T_CALC[[#This Row],[DAY]]+1,3))),NA())</f>
        <v>99.3</v>
      </c>
      <c r="N698" s="4" cm="1" vm="3554">
        <f t="array" aca="1" ref="N698" ca="1">IFERROR(IF(T_CALC[[#This Row],[DAY]]="","",IF(AND(T_CALC[[#This Row],[DAY]]=C_N_TRADING_DAYS,$L$1&gt;C_MAX_HIST_DT),$N$1,INDEX(_xlfn.ANCHORARRAY($C$3),T_CALC[[#This Row],[DAY]]+1,4))),NA())</f>
        <v>101.19</v>
      </c>
      <c r="O698" s="4" cm="1" vm="3555">
        <f t="array" aca="1" ref="O698" ca="1">IFERROR(IF(T_CALC[[#This Row],[DAY]]="","",IF(AND(T_CALC[[#This Row],[DAY]]=C_N_TRADING_DAYS,$L$1&gt;C_MAX_HIST_DT),$O$1,INDEX(_xlfn.ANCHORARRAY($C$3),T_CALC[[#This Row],[DAY]]+1,5))),NA())</f>
        <v>96.4</v>
      </c>
      <c r="P698" s="4" cm="1" vm="3556">
        <f t="array" aca="1" ref="P698" ca="1">IFERROR(IF(T_CALC[[#This Row],[DAY]]="","",IF(AND(T_CALC[[#This Row],[DAY]]=C_N_TRADING_DAYS,$L$1&gt;C_MAX_HIST_DT),$P$1,INDEX(_xlfn.ANCHORARRAY($C$3),T_CALC[[#This Row],[DAY]]+1,6))),NA())</f>
        <v>101.18</v>
      </c>
      <c r="Q698" s="4" cm="1" vm="3552">
        <f t="array" aca="1" ref="Q698" ca="1">IFERROR(IF(T_CALC[[#This Row],[DAY]]="","",IF(AND(T_CALC[[#This Row],[DAY]]=C_N_TRADING_DAYS,$L$1&gt;C_MAX_HIST_DT),$Q$1,INDEX(_xlfn.ANCHORARRAY($C$3),T_CALC[[#This Row],[DAY]]+1,2))),NA())</f>
        <v>49498509</v>
      </c>
      <c r="R698" s="4" vm="3556">
        <f ca="1">IFERROR(IF(I_SRC="Open",T_CALC[[#This Row],[Open]],IF(I_SRC="High",T_CALC[[#This Row],[High]],IF(I_SRC="low",T_CALC[[#This Row],[Low]],IF(I_SRC="Volume",T_CALC[[#This Row],[VOLUME]],T_CALC[[#This Row],[Close]])))),"")</f>
        <v>101.18</v>
      </c>
      <c r="S698" s="4" cm="1">
        <f t="array" aca="1" ref="S698" ca="1">IF(T_CALC[[#This Row],[DAY]]="","",IF(T_CALC[[#This Row],[DAY]]&gt;=I_MA_PER,
ROUND(SUMPRODUCT(OFFSET($Y$4,0,0,I_MA_PER),OFFSET(T_CALC[[#This Row],[Value]],-(I_MA_PER-1),0,I_MA_PER))/C_DEN,2),NA()))</f>
        <v>105.58</v>
      </c>
      <c r="T698" s="4" t="str">
        <f ca="1">IF(T_CALC[[#This Row],[DAY]]="","",IF(T_CALC[[#This Row],[DAY]]&gt;=I_MA_PER,IF(AND(T_CALC[[#This Row],[Value]]&gt;T_CALC[[#This Row],[WMA]],R697&lt;=S697),"Buy",IF(AND(T_CALC[[#This Row],[Value]]&lt;T_CALC[[#This Row],[WMA]],R697&gt;=S697),"Sell","")),NA()))</f>
        <v/>
      </c>
      <c r="U698" s="4">
        <f ca="1">IFERROR(IF(T_CALC[[#This Row],[Signal]]="Buy",T_CALC[[#This Row],[Value]],-10000),-10000)</f>
        <v>-10000</v>
      </c>
      <c r="V698" s="4">
        <f ca="1">IFERROR(IF(T_CALC[[#This Row],[Signal]]="Sell",T_CALC[[#This Row],[Value]],-10000),-10000)</f>
        <v>-10000</v>
      </c>
    </row>
    <row r="699" spans="3:22" x14ac:dyDescent="0.2">
      <c r="C699" vm="3557">
        <f ca="1"/>
        <v>43462</v>
      </c>
      <c r="D699" vm="3558">
        <f ca="1"/>
        <v>38169312</v>
      </c>
      <c r="E699" vm="3559">
        <f ca="1"/>
        <v>102.09</v>
      </c>
      <c r="F699" vm="3560">
        <f ca="1"/>
        <v>102.41</v>
      </c>
      <c r="G699" vm="3561">
        <f ca="1"/>
        <v>99.52</v>
      </c>
      <c r="H699" vm="3562">
        <f ca="1"/>
        <v>100.39</v>
      </c>
      <c r="K699" s="4">
        <f ca="1">IF(ROW(T_CALC[[#This Row],[DAY]])-ROW(T_CALC[[#Headers],[DAY]])&gt;C_N_TRADING_DAYS,"",ROW(T_CALC[[#This Row],[DAY]])-ROW(T_CALC[[#Headers],[DAY]]))</f>
        <v>696</v>
      </c>
      <c r="L699" s="2" cm="1" vm="3557">
        <f t="array" aca="1" ref="L699" ca="1">IFERROR(IF(T_CALC[[#This Row],[DAY]]="","",IF(AND(T_CALC[[#This Row],[DAY]]=C_N_TRADING_DAYS,$L$1&gt;C_MAX_HIST_DT),$L$1,INDEX(_xlfn.ANCHORARRAY($C$3),T_CALC[[#This Row],[DAY]]+1,1))),NA())</f>
        <v>43462</v>
      </c>
      <c r="M699" s="4" cm="1" vm="3559">
        <f t="array" aca="1" ref="M699" ca="1">IFERROR(IF(T_CALC[[#This Row],[DAY]]="","",IF(AND(T_CALC[[#This Row],[DAY]]=C_N_TRADING_DAYS,$L$1&gt;C_MAX_HIST_DT),$M$1,INDEX(_xlfn.ANCHORARRAY($C$3),T_CALC[[#This Row],[DAY]]+1,3))),NA())</f>
        <v>102.09</v>
      </c>
      <c r="N699" s="4" cm="1" vm="3560">
        <f t="array" aca="1" ref="N699" ca="1">IFERROR(IF(T_CALC[[#This Row],[DAY]]="","",IF(AND(T_CALC[[#This Row],[DAY]]=C_N_TRADING_DAYS,$L$1&gt;C_MAX_HIST_DT),$N$1,INDEX(_xlfn.ANCHORARRAY($C$3),T_CALC[[#This Row],[DAY]]+1,4))),NA())</f>
        <v>102.41</v>
      </c>
      <c r="O699" s="4" cm="1" vm="3561">
        <f t="array" aca="1" ref="O699" ca="1">IFERROR(IF(T_CALC[[#This Row],[DAY]]="","",IF(AND(T_CALC[[#This Row],[DAY]]=C_N_TRADING_DAYS,$L$1&gt;C_MAX_HIST_DT),$O$1,INDEX(_xlfn.ANCHORARRAY($C$3),T_CALC[[#This Row],[DAY]]+1,5))),NA())</f>
        <v>99.52</v>
      </c>
      <c r="P699" s="4" cm="1" vm="3562">
        <f t="array" aca="1" ref="P699" ca="1">IFERROR(IF(T_CALC[[#This Row],[DAY]]="","",IF(AND(T_CALC[[#This Row],[DAY]]=C_N_TRADING_DAYS,$L$1&gt;C_MAX_HIST_DT),$P$1,INDEX(_xlfn.ANCHORARRAY($C$3),T_CALC[[#This Row],[DAY]]+1,6))),NA())</f>
        <v>100.39</v>
      </c>
      <c r="Q699" s="4" cm="1" vm="3558">
        <f t="array" aca="1" ref="Q699" ca="1">IFERROR(IF(T_CALC[[#This Row],[DAY]]="","",IF(AND(T_CALC[[#This Row],[DAY]]=C_N_TRADING_DAYS,$L$1&gt;C_MAX_HIST_DT),$Q$1,INDEX(_xlfn.ANCHORARRAY($C$3),T_CALC[[#This Row],[DAY]]+1,2))),NA())</f>
        <v>38169312</v>
      </c>
      <c r="R699" s="4" vm="3562">
        <f ca="1">IFERROR(IF(I_SRC="Open",T_CALC[[#This Row],[Open]],IF(I_SRC="High",T_CALC[[#This Row],[High]],IF(I_SRC="low",T_CALC[[#This Row],[Low]],IF(I_SRC="Volume",T_CALC[[#This Row],[VOLUME]],T_CALC[[#This Row],[Close]])))),"")</f>
        <v>100.39</v>
      </c>
      <c r="S699" s="4" cm="1">
        <f t="array" aca="1" ref="S699" ca="1">IF(T_CALC[[#This Row],[DAY]]="","",IF(T_CALC[[#This Row],[DAY]]&gt;=I_MA_PER,
ROUND(SUMPRODUCT(OFFSET($Y$4,0,0,I_MA_PER),OFFSET(T_CALC[[#This Row],[Value]],-(I_MA_PER-1),0,I_MA_PER))/C_DEN,2),NA()))</f>
        <v>105.34</v>
      </c>
      <c r="T699" s="4" t="str">
        <f ca="1">IF(T_CALC[[#This Row],[DAY]]="","",IF(T_CALC[[#This Row],[DAY]]&gt;=I_MA_PER,IF(AND(T_CALC[[#This Row],[Value]]&gt;T_CALC[[#This Row],[WMA]],R698&lt;=S698),"Buy",IF(AND(T_CALC[[#This Row],[Value]]&lt;T_CALC[[#This Row],[WMA]],R698&gt;=S698),"Sell","")),NA()))</f>
        <v/>
      </c>
      <c r="U699" s="4">
        <f ca="1">IFERROR(IF(T_CALC[[#This Row],[Signal]]="Buy",T_CALC[[#This Row],[Value]],-10000),-10000)</f>
        <v>-10000</v>
      </c>
      <c r="V699" s="4">
        <f ca="1">IFERROR(IF(T_CALC[[#This Row],[Signal]]="Sell",T_CALC[[#This Row],[Value]],-10000),-10000)</f>
        <v>-10000</v>
      </c>
    </row>
    <row r="700" spans="3:22" x14ac:dyDescent="0.2">
      <c r="C700" vm="3563">
        <f ca="1"/>
        <v>43465</v>
      </c>
      <c r="D700" vm="3564">
        <f ca="1"/>
        <v>33173765</v>
      </c>
      <c r="E700" vm="3565">
        <f ca="1"/>
        <v>101.29</v>
      </c>
      <c r="F700" vm="3566">
        <f ca="1"/>
        <v>102.4</v>
      </c>
      <c r="G700" vm="3567">
        <f ca="1"/>
        <v>100.44</v>
      </c>
      <c r="H700" vm="3568">
        <f ca="1"/>
        <v>101.57</v>
      </c>
      <c r="K700" s="4">
        <f ca="1">IF(ROW(T_CALC[[#This Row],[DAY]])-ROW(T_CALC[[#Headers],[DAY]])&gt;C_N_TRADING_DAYS,"",ROW(T_CALC[[#This Row],[DAY]])-ROW(T_CALC[[#Headers],[DAY]]))</f>
        <v>697</v>
      </c>
      <c r="L700" s="2" cm="1" vm="3563">
        <f t="array" aca="1" ref="L700" ca="1">IFERROR(IF(T_CALC[[#This Row],[DAY]]="","",IF(AND(T_CALC[[#This Row],[DAY]]=C_N_TRADING_DAYS,$L$1&gt;C_MAX_HIST_DT),$L$1,INDEX(_xlfn.ANCHORARRAY($C$3),T_CALC[[#This Row],[DAY]]+1,1))),NA())</f>
        <v>43465</v>
      </c>
      <c r="M700" s="4" cm="1" vm="3565">
        <f t="array" aca="1" ref="M700" ca="1">IFERROR(IF(T_CALC[[#This Row],[DAY]]="","",IF(AND(T_CALC[[#This Row],[DAY]]=C_N_TRADING_DAYS,$L$1&gt;C_MAX_HIST_DT),$M$1,INDEX(_xlfn.ANCHORARRAY($C$3),T_CALC[[#This Row],[DAY]]+1,3))),NA())</f>
        <v>101.29</v>
      </c>
      <c r="N700" s="4" cm="1" vm="3566">
        <f t="array" aca="1" ref="N700" ca="1">IFERROR(IF(T_CALC[[#This Row],[DAY]]="","",IF(AND(T_CALC[[#This Row],[DAY]]=C_N_TRADING_DAYS,$L$1&gt;C_MAX_HIST_DT),$N$1,INDEX(_xlfn.ANCHORARRAY($C$3),T_CALC[[#This Row],[DAY]]+1,4))),NA())</f>
        <v>102.4</v>
      </c>
      <c r="O700" s="4" cm="1" vm="3567">
        <f t="array" aca="1" ref="O700" ca="1">IFERROR(IF(T_CALC[[#This Row],[DAY]]="","",IF(AND(T_CALC[[#This Row],[DAY]]=C_N_TRADING_DAYS,$L$1&gt;C_MAX_HIST_DT),$O$1,INDEX(_xlfn.ANCHORARRAY($C$3),T_CALC[[#This Row],[DAY]]+1,5))),NA())</f>
        <v>100.44</v>
      </c>
      <c r="P700" s="4" cm="1" vm="3568">
        <f t="array" aca="1" ref="P700" ca="1">IFERROR(IF(T_CALC[[#This Row],[DAY]]="","",IF(AND(T_CALC[[#This Row],[DAY]]=C_N_TRADING_DAYS,$L$1&gt;C_MAX_HIST_DT),$P$1,INDEX(_xlfn.ANCHORARRAY($C$3),T_CALC[[#This Row],[DAY]]+1,6))),NA())</f>
        <v>101.57</v>
      </c>
      <c r="Q700" s="4" cm="1" vm="3564">
        <f t="array" aca="1" ref="Q700" ca="1">IFERROR(IF(T_CALC[[#This Row],[DAY]]="","",IF(AND(T_CALC[[#This Row],[DAY]]=C_N_TRADING_DAYS,$L$1&gt;C_MAX_HIST_DT),$Q$1,INDEX(_xlfn.ANCHORARRAY($C$3),T_CALC[[#This Row],[DAY]]+1,2))),NA())</f>
        <v>33173765</v>
      </c>
      <c r="R700" s="4" vm="3568">
        <f ca="1">IFERROR(IF(I_SRC="Open",T_CALC[[#This Row],[Open]],IF(I_SRC="High",T_CALC[[#This Row],[High]],IF(I_SRC="low",T_CALC[[#This Row],[Low]],IF(I_SRC="Volume",T_CALC[[#This Row],[VOLUME]],T_CALC[[#This Row],[Close]])))),"")</f>
        <v>101.57</v>
      </c>
      <c r="S700" s="4" cm="1">
        <f t="array" aca="1" ref="S700" ca="1">IF(T_CALC[[#This Row],[DAY]]="","",IF(T_CALC[[#This Row],[DAY]]&gt;=I_MA_PER,
ROUND(SUMPRODUCT(OFFSET($Y$4,0,0,I_MA_PER),OFFSET(T_CALC[[#This Row],[Value]],-(I_MA_PER-1),0,I_MA_PER))/C_DEN,2),NA()))</f>
        <v>105.16</v>
      </c>
      <c r="T700" s="4" t="str">
        <f ca="1">IF(T_CALC[[#This Row],[DAY]]="","",IF(T_CALC[[#This Row],[DAY]]&gt;=I_MA_PER,IF(AND(T_CALC[[#This Row],[Value]]&gt;T_CALC[[#This Row],[WMA]],R699&lt;=S699),"Buy",IF(AND(T_CALC[[#This Row],[Value]]&lt;T_CALC[[#This Row],[WMA]],R699&gt;=S699),"Sell","")),NA()))</f>
        <v/>
      </c>
      <c r="U700" s="4">
        <f ca="1">IFERROR(IF(T_CALC[[#This Row],[Signal]]="Buy",T_CALC[[#This Row],[Value]],-10000),-10000)</f>
        <v>-10000</v>
      </c>
      <c r="V700" s="4">
        <f ca="1">IFERROR(IF(T_CALC[[#This Row],[Signal]]="Sell",T_CALC[[#This Row],[Value]],-10000),-10000)</f>
        <v>-10000</v>
      </c>
    </row>
    <row r="701" spans="3:22" x14ac:dyDescent="0.2">
      <c r="C701" vm="3569">
        <f ca="1"/>
        <v>43467</v>
      </c>
      <c r="D701" vm="3570">
        <f ca="1"/>
        <v>35329345</v>
      </c>
      <c r="E701" vm="3571">
        <f ca="1"/>
        <v>99.55</v>
      </c>
      <c r="F701" vm="3572">
        <f ca="1"/>
        <v>101.75</v>
      </c>
      <c r="G701" vm="2749">
        <f ca="1"/>
        <v>98.94</v>
      </c>
      <c r="H701" vm="2850">
        <f ca="1"/>
        <v>101.12</v>
      </c>
      <c r="K701" s="4">
        <f ca="1">IF(ROW(T_CALC[[#This Row],[DAY]])-ROW(T_CALC[[#Headers],[DAY]])&gt;C_N_TRADING_DAYS,"",ROW(T_CALC[[#This Row],[DAY]])-ROW(T_CALC[[#Headers],[DAY]]))</f>
        <v>698</v>
      </c>
      <c r="L701" s="2" cm="1" vm="3569">
        <f t="array" aca="1" ref="L701" ca="1">IFERROR(IF(T_CALC[[#This Row],[DAY]]="","",IF(AND(T_CALC[[#This Row],[DAY]]=C_N_TRADING_DAYS,$L$1&gt;C_MAX_HIST_DT),$L$1,INDEX(_xlfn.ANCHORARRAY($C$3),T_CALC[[#This Row],[DAY]]+1,1))),NA())</f>
        <v>43467</v>
      </c>
      <c r="M701" s="4" cm="1" vm="3571">
        <f t="array" aca="1" ref="M701" ca="1">IFERROR(IF(T_CALC[[#This Row],[DAY]]="","",IF(AND(T_CALC[[#This Row],[DAY]]=C_N_TRADING_DAYS,$L$1&gt;C_MAX_HIST_DT),$M$1,INDEX(_xlfn.ANCHORARRAY($C$3),T_CALC[[#This Row],[DAY]]+1,3))),NA())</f>
        <v>99.55</v>
      </c>
      <c r="N701" s="4" cm="1" vm="3572">
        <f t="array" aca="1" ref="N701" ca="1">IFERROR(IF(T_CALC[[#This Row],[DAY]]="","",IF(AND(T_CALC[[#This Row],[DAY]]=C_N_TRADING_DAYS,$L$1&gt;C_MAX_HIST_DT),$N$1,INDEX(_xlfn.ANCHORARRAY($C$3),T_CALC[[#This Row],[DAY]]+1,4))),NA())</f>
        <v>101.75</v>
      </c>
      <c r="O701" s="4" cm="1" vm="2749">
        <f t="array" aca="1" ref="O701" ca="1">IFERROR(IF(T_CALC[[#This Row],[DAY]]="","",IF(AND(T_CALC[[#This Row],[DAY]]=C_N_TRADING_DAYS,$L$1&gt;C_MAX_HIST_DT),$O$1,INDEX(_xlfn.ANCHORARRAY($C$3),T_CALC[[#This Row],[DAY]]+1,5))),NA())</f>
        <v>98.94</v>
      </c>
      <c r="P701" s="4" cm="1" vm="2850">
        <f t="array" aca="1" ref="P701" ca="1">IFERROR(IF(T_CALC[[#This Row],[DAY]]="","",IF(AND(T_CALC[[#This Row],[DAY]]=C_N_TRADING_DAYS,$L$1&gt;C_MAX_HIST_DT),$P$1,INDEX(_xlfn.ANCHORARRAY($C$3),T_CALC[[#This Row],[DAY]]+1,6))),NA())</f>
        <v>101.12</v>
      </c>
      <c r="Q701" s="4" cm="1" vm="3570">
        <f t="array" aca="1" ref="Q701" ca="1">IFERROR(IF(T_CALC[[#This Row],[DAY]]="","",IF(AND(T_CALC[[#This Row],[DAY]]=C_N_TRADING_DAYS,$L$1&gt;C_MAX_HIST_DT),$Q$1,INDEX(_xlfn.ANCHORARRAY($C$3),T_CALC[[#This Row],[DAY]]+1,2))),NA())</f>
        <v>35329345</v>
      </c>
      <c r="R701" s="4" vm="2850">
        <f ca="1">IFERROR(IF(I_SRC="Open",T_CALC[[#This Row],[Open]],IF(I_SRC="High",T_CALC[[#This Row],[High]],IF(I_SRC="low",T_CALC[[#This Row],[Low]],IF(I_SRC="Volume",T_CALC[[#This Row],[VOLUME]],T_CALC[[#This Row],[Close]])))),"")</f>
        <v>101.12</v>
      </c>
      <c r="S701" s="4" cm="1">
        <f t="array" aca="1" ref="S701" ca="1">IF(T_CALC[[#This Row],[DAY]]="","",IF(T_CALC[[#This Row],[DAY]]&gt;=I_MA_PER,
ROUND(SUMPRODUCT(OFFSET($Y$4,0,0,I_MA_PER),OFFSET(T_CALC[[#This Row],[Value]],-(I_MA_PER-1),0,I_MA_PER))/C_DEN,2),NA()))</f>
        <v>104.96</v>
      </c>
      <c r="T701" s="4" t="str">
        <f ca="1">IF(T_CALC[[#This Row],[DAY]]="","",IF(T_CALC[[#This Row],[DAY]]&gt;=I_MA_PER,IF(AND(T_CALC[[#This Row],[Value]]&gt;T_CALC[[#This Row],[WMA]],R700&lt;=S700),"Buy",IF(AND(T_CALC[[#This Row],[Value]]&lt;T_CALC[[#This Row],[WMA]],R700&gt;=S700),"Sell","")),NA()))</f>
        <v/>
      </c>
      <c r="U701" s="4">
        <f ca="1">IFERROR(IF(T_CALC[[#This Row],[Signal]]="Buy",T_CALC[[#This Row],[Value]],-10000),-10000)</f>
        <v>-10000</v>
      </c>
      <c r="V701" s="4">
        <f ca="1">IFERROR(IF(T_CALC[[#This Row],[Signal]]="Sell",T_CALC[[#This Row],[Value]],-10000),-10000)</f>
        <v>-10000</v>
      </c>
    </row>
    <row r="702" spans="3:22" x14ac:dyDescent="0.2">
      <c r="C702" vm="3573">
        <f ca="1"/>
        <v>43468</v>
      </c>
      <c r="D702" vm="3574">
        <f ca="1"/>
        <v>42578410</v>
      </c>
      <c r="E702" vm="3575">
        <f ca="1"/>
        <v>100.1</v>
      </c>
      <c r="F702" vm="3576">
        <f ca="1"/>
        <v>100.185</v>
      </c>
      <c r="G702" vm="2739">
        <f ca="1"/>
        <v>97.2</v>
      </c>
      <c r="H702" vm="2718">
        <f ca="1"/>
        <v>97.4</v>
      </c>
      <c r="K702" s="4">
        <f ca="1">IF(ROW(T_CALC[[#This Row],[DAY]])-ROW(T_CALC[[#Headers],[DAY]])&gt;C_N_TRADING_DAYS,"",ROW(T_CALC[[#This Row],[DAY]])-ROW(T_CALC[[#Headers],[DAY]]))</f>
        <v>699</v>
      </c>
      <c r="L702" s="2" cm="1" vm="3573">
        <f t="array" aca="1" ref="L702" ca="1">IFERROR(IF(T_CALC[[#This Row],[DAY]]="","",IF(AND(T_CALC[[#This Row],[DAY]]=C_N_TRADING_DAYS,$L$1&gt;C_MAX_HIST_DT),$L$1,INDEX(_xlfn.ANCHORARRAY($C$3),T_CALC[[#This Row],[DAY]]+1,1))),NA())</f>
        <v>43468</v>
      </c>
      <c r="M702" s="4" cm="1" vm="3575">
        <f t="array" aca="1" ref="M702" ca="1">IFERROR(IF(T_CALC[[#This Row],[DAY]]="","",IF(AND(T_CALC[[#This Row],[DAY]]=C_N_TRADING_DAYS,$L$1&gt;C_MAX_HIST_DT),$M$1,INDEX(_xlfn.ANCHORARRAY($C$3),T_CALC[[#This Row],[DAY]]+1,3))),NA())</f>
        <v>100.1</v>
      </c>
      <c r="N702" s="4" cm="1" vm="3576">
        <f t="array" aca="1" ref="N702" ca="1">IFERROR(IF(T_CALC[[#This Row],[DAY]]="","",IF(AND(T_CALC[[#This Row],[DAY]]=C_N_TRADING_DAYS,$L$1&gt;C_MAX_HIST_DT),$N$1,INDEX(_xlfn.ANCHORARRAY($C$3),T_CALC[[#This Row],[DAY]]+1,4))),NA())</f>
        <v>100.185</v>
      </c>
      <c r="O702" s="4" cm="1" vm="2739">
        <f t="array" aca="1" ref="O702" ca="1">IFERROR(IF(T_CALC[[#This Row],[DAY]]="","",IF(AND(T_CALC[[#This Row],[DAY]]=C_N_TRADING_DAYS,$L$1&gt;C_MAX_HIST_DT),$O$1,INDEX(_xlfn.ANCHORARRAY($C$3),T_CALC[[#This Row],[DAY]]+1,5))),NA())</f>
        <v>97.2</v>
      </c>
      <c r="P702" s="4" cm="1" vm="2718">
        <f t="array" aca="1" ref="P702" ca="1">IFERROR(IF(T_CALC[[#This Row],[DAY]]="","",IF(AND(T_CALC[[#This Row],[DAY]]=C_N_TRADING_DAYS,$L$1&gt;C_MAX_HIST_DT),$P$1,INDEX(_xlfn.ANCHORARRAY($C$3),T_CALC[[#This Row],[DAY]]+1,6))),NA())</f>
        <v>97.4</v>
      </c>
      <c r="Q702" s="4" cm="1" vm="3574">
        <f t="array" aca="1" ref="Q702" ca="1">IFERROR(IF(T_CALC[[#This Row],[DAY]]="","",IF(AND(T_CALC[[#This Row],[DAY]]=C_N_TRADING_DAYS,$L$1&gt;C_MAX_HIST_DT),$Q$1,INDEX(_xlfn.ANCHORARRAY($C$3),T_CALC[[#This Row],[DAY]]+1,2))),NA())</f>
        <v>42578410</v>
      </c>
      <c r="R702" s="4" vm="2718">
        <f ca="1">IFERROR(IF(I_SRC="Open",T_CALC[[#This Row],[Open]],IF(I_SRC="High",T_CALC[[#This Row],[High]],IF(I_SRC="low",T_CALC[[#This Row],[Low]],IF(I_SRC="Volume",T_CALC[[#This Row],[VOLUME]],T_CALC[[#This Row],[Close]])))),"")</f>
        <v>97.4</v>
      </c>
      <c r="S702" s="4" cm="1">
        <f t="array" aca="1" ref="S702" ca="1">IF(T_CALC[[#This Row],[DAY]]="","",IF(T_CALC[[#This Row],[DAY]]&gt;=I_MA_PER,
ROUND(SUMPRODUCT(OFFSET($Y$4,0,0,I_MA_PER),OFFSET(T_CALC[[#This Row],[Value]],-(I_MA_PER-1),0,I_MA_PER))/C_DEN,2),NA()))</f>
        <v>104.63</v>
      </c>
      <c r="T702" s="4" t="str">
        <f ca="1">IF(T_CALC[[#This Row],[DAY]]="","",IF(T_CALC[[#This Row],[DAY]]&gt;=I_MA_PER,IF(AND(T_CALC[[#This Row],[Value]]&gt;T_CALC[[#This Row],[WMA]],R701&lt;=S701),"Buy",IF(AND(T_CALC[[#This Row],[Value]]&lt;T_CALC[[#This Row],[WMA]],R701&gt;=S701),"Sell","")),NA()))</f>
        <v/>
      </c>
      <c r="U702" s="4">
        <f ca="1">IFERROR(IF(T_CALC[[#This Row],[Signal]]="Buy",T_CALC[[#This Row],[Value]],-10000),-10000)</f>
        <v>-10000</v>
      </c>
      <c r="V702" s="4">
        <f ca="1">IFERROR(IF(T_CALC[[#This Row],[Signal]]="Sell",T_CALC[[#This Row],[Value]],-10000),-10000)</f>
        <v>-10000</v>
      </c>
    </row>
    <row r="703" spans="3:22" x14ac:dyDescent="0.2">
      <c r="C703" vm="3577">
        <f ca="1"/>
        <v>43469</v>
      </c>
      <c r="D703" vm="3578">
        <f ca="1"/>
        <v>44060620</v>
      </c>
      <c r="E703" vm="3579">
        <f ca="1"/>
        <v>99.72</v>
      </c>
      <c r="F703" vm="2919">
        <f ca="1"/>
        <v>102.51</v>
      </c>
      <c r="G703" vm="2887">
        <f ca="1"/>
        <v>98.93</v>
      </c>
      <c r="H703" vm="3580">
        <f ca="1"/>
        <v>101.93</v>
      </c>
      <c r="K703" s="4">
        <f ca="1">IF(ROW(T_CALC[[#This Row],[DAY]])-ROW(T_CALC[[#Headers],[DAY]])&gt;C_N_TRADING_DAYS,"",ROW(T_CALC[[#This Row],[DAY]])-ROW(T_CALC[[#Headers],[DAY]]))</f>
        <v>700</v>
      </c>
      <c r="L703" s="2" cm="1" vm="3577">
        <f t="array" aca="1" ref="L703" ca="1">IFERROR(IF(T_CALC[[#This Row],[DAY]]="","",IF(AND(T_CALC[[#This Row],[DAY]]=C_N_TRADING_DAYS,$L$1&gt;C_MAX_HIST_DT),$L$1,INDEX(_xlfn.ANCHORARRAY($C$3),T_CALC[[#This Row],[DAY]]+1,1))),NA())</f>
        <v>43469</v>
      </c>
      <c r="M703" s="4" cm="1" vm="3579">
        <f t="array" aca="1" ref="M703" ca="1">IFERROR(IF(T_CALC[[#This Row],[DAY]]="","",IF(AND(T_CALC[[#This Row],[DAY]]=C_N_TRADING_DAYS,$L$1&gt;C_MAX_HIST_DT),$M$1,INDEX(_xlfn.ANCHORARRAY($C$3),T_CALC[[#This Row],[DAY]]+1,3))),NA())</f>
        <v>99.72</v>
      </c>
      <c r="N703" s="4" cm="1" vm="2919">
        <f t="array" aca="1" ref="N703" ca="1">IFERROR(IF(T_CALC[[#This Row],[DAY]]="","",IF(AND(T_CALC[[#This Row],[DAY]]=C_N_TRADING_DAYS,$L$1&gt;C_MAX_HIST_DT),$N$1,INDEX(_xlfn.ANCHORARRAY($C$3),T_CALC[[#This Row],[DAY]]+1,4))),NA())</f>
        <v>102.51</v>
      </c>
      <c r="O703" s="4" cm="1" vm="2887">
        <f t="array" aca="1" ref="O703" ca="1">IFERROR(IF(T_CALC[[#This Row],[DAY]]="","",IF(AND(T_CALC[[#This Row],[DAY]]=C_N_TRADING_DAYS,$L$1&gt;C_MAX_HIST_DT),$O$1,INDEX(_xlfn.ANCHORARRAY($C$3),T_CALC[[#This Row],[DAY]]+1,5))),NA())</f>
        <v>98.93</v>
      </c>
      <c r="P703" s="4" cm="1" vm="3580">
        <f t="array" aca="1" ref="P703" ca="1">IFERROR(IF(T_CALC[[#This Row],[DAY]]="","",IF(AND(T_CALC[[#This Row],[DAY]]=C_N_TRADING_DAYS,$L$1&gt;C_MAX_HIST_DT),$P$1,INDEX(_xlfn.ANCHORARRAY($C$3),T_CALC[[#This Row],[DAY]]+1,6))),NA())</f>
        <v>101.93</v>
      </c>
      <c r="Q703" s="4" cm="1" vm="3578">
        <f t="array" aca="1" ref="Q703" ca="1">IFERROR(IF(T_CALC[[#This Row],[DAY]]="","",IF(AND(T_CALC[[#This Row],[DAY]]=C_N_TRADING_DAYS,$L$1&gt;C_MAX_HIST_DT),$Q$1,INDEX(_xlfn.ANCHORARRAY($C$3),T_CALC[[#This Row],[DAY]]+1,2))),NA())</f>
        <v>44060620</v>
      </c>
      <c r="R703" s="4" vm="3580">
        <f ca="1">IFERROR(IF(I_SRC="Open",T_CALC[[#This Row],[Open]],IF(I_SRC="High",T_CALC[[#This Row],[High]],IF(I_SRC="low",T_CALC[[#This Row],[Low]],IF(I_SRC="Volume",T_CALC[[#This Row],[VOLUME]],T_CALC[[#This Row],[Close]])))),"")</f>
        <v>101.93</v>
      </c>
      <c r="S703" s="4" cm="1">
        <f t="array" aca="1" ref="S703" ca="1">IF(T_CALC[[#This Row],[DAY]]="","",IF(T_CALC[[#This Row],[DAY]]&gt;=I_MA_PER,
ROUND(SUMPRODUCT(OFFSET($Y$4,0,0,I_MA_PER),OFFSET(T_CALC[[#This Row],[Value]],-(I_MA_PER-1),0,I_MA_PER))/C_DEN,2),NA()))</f>
        <v>104.48</v>
      </c>
      <c r="T703" s="4" t="str">
        <f ca="1">IF(T_CALC[[#This Row],[DAY]]="","",IF(T_CALC[[#This Row],[DAY]]&gt;=I_MA_PER,IF(AND(T_CALC[[#This Row],[Value]]&gt;T_CALC[[#This Row],[WMA]],R702&lt;=S702),"Buy",IF(AND(T_CALC[[#This Row],[Value]]&lt;T_CALC[[#This Row],[WMA]],R702&gt;=S702),"Sell","")),NA()))</f>
        <v/>
      </c>
      <c r="U703" s="4">
        <f ca="1">IFERROR(IF(T_CALC[[#This Row],[Signal]]="Buy",T_CALC[[#This Row],[Value]],-10000),-10000)</f>
        <v>-10000</v>
      </c>
      <c r="V703" s="4">
        <f ca="1">IFERROR(IF(T_CALC[[#This Row],[Signal]]="Sell",T_CALC[[#This Row],[Value]],-10000),-10000)</f>
        <v>-10000</v>
      </c>
    </row>
    <row r="704" spans="3:22" x14ac:dyDescent="0.2">
      <c r="C704" vm="3581">
        <f ca="1"/>
        <v>43472</v>
      </c>
      <c r="D704" vm="3582">
        <f ca="1"/>
        <v>35656136</v>
      </c>
      <c r="E704" vm="3583">
        <f ca="1"/>
        <v>101.64</v>
      </c>
      <c r="F704" vm="3584">
        <f ca="1"/>
        <v>103.2681</v>
      </c>
      <c r="G704" vm="3585">
        <f ca="1"/>
        <v>100.98</v>
      </c>
      <c r="H704" vm="3586">
        <f ca="1"/>
        <v>102.06</v>
      </c>
      <c r="K704" s="4">
        <f ca="1">IF(ROW(T_CALC[[#This Row],[DAY]])-ROW(T_CALC[[#Headers],[DAY]])&gt;C_N_TRADING_DAYS,"",ROW(T_CALC[[#This Row],[DAY]])-ROW(T_CALC[[#Headers],[DAY]]))</f>
        <v>701</v>
      </c>
      <c r="L704" s="2" cm="1" vm="3581">
        <f t="array" aca="1" ref="L704" ca="1">IFERROR(IF(T_CALC[[#This Row],[DAY]]="","",IF(AND(T_CALC[[#This Row],[DAY]]=C_N_TRADING_DAYS,$L$1&gt;C_MAX_HIST_DT),$L$1,INDEX(_xlfn.ANCHORARRAY($C$3),T_CALC[[#This Row],[DAY]]+1,1))),NA())</f>
        <v>43472</v>
      </c>
      <c r="M704" s="4" cm="1" vm="3583">
        <f t="array" aca="1" ref="M704" ca="1">IFERROR(IF(T_CALC[[#This Row],[DAY]]="","",IF(AND(T_CALC[[#This Row],[DAY]]=C_N_TRADING_DAYS,$L$1&gt;C_MAX_HIST_DT),$M$1,INDEX(_xlfn.ANCHORARRAY($C$3),T_CALC[[#This Row],[DAY]]+1,3))),NA())</f>
        <v>101.64</v>
      </c>
      <c r="N704" s="4" cm="1" vm="3584">
        <f t="array" aca="1" ref="N704" ca="1">IFERROR(IF(T_CALC[[#This Row],[DAY]]="","",IF(AND(T_CALC[[#This Row],[DAY]]=C_N_TRADING_DAYS,$L$1&gt;C_MAX_HIST_DT),$N$1,INDEX(_xlfn.ANCHORARRAY($C$3),T_CALC[[#This Row],[DAY]]+1,4))),NA())</f>
        <v>103.2681</v>
      </c>
      <c r="O704" s="4" cm="1" vm="3585">
        <f t="array" aca="1" ref="O704" ca="1">IFERROR(IF(T_CALC[[#This Row],[DAY]]="","",IF(AND(T_CALC[[#This Row],[DAY]]=C_N_TRADING_DAYS,$L$1&gt;C_MAX_HIST_DT),$O$1,INDEX(_xlfn.ANCHORARRAY($C$3),T_CALC[[#This Row],[DAY]]+1,5))),NA())</f>
        <v>100.98</v>
      </c>
      <c r="P704" s="4" cm="1" vm="3586">
        <f t="array" aca="1" ref="P704" ca="1">IFERROR(IF(T_CALC[[#This Row],[DAY]]="","",IF(AND(T_CALC[[#This Row],[DAY]]=C_N_TRADING_DAYS,$L$1&gt;C_MAX_HIST_DT),$P$1,INDEX(_xlfn.ANCHORARRAY($C$3),T_CALC[[#This Row],[DAY]]+1,6))),NA())</f>
        <v>102.06</v>
      </c>
      <c r="Q704" s="4" cm="1" vm="3582">
        <f t="array" aca="1" ref="Q704" ca="1">IFERROR(IF(T_CALC[[#This Row],[DAY]]="","",IF(AND(T_CALC[[#This Row],[DAY]]=C_N_TRADING_DAYS,$L$1&gt;C_MAX_HIST_DT),$Q$1,INDEX(_xlfn.ANCHORARRAY($C$3),T_CALC[[#This Row],[DAY]]+1,2))),NA())</f>
        <v>35656136</v>
      </c>
      <c r="R704" s="4" vm="3586">
        <f ca="1">IFERROR(IF(I_SRC="Open",T_CALC[[#This Row],[Open]],IF(I_SRC="High",T_CALC[[#This Row],[High]],IF(I_SRC="low",T_CALC[[#This Row],[Low]],IF(I_SRC="Volume",T_CALC[[#This Row],[VOLUME]],T_CALC[[#This Row],[Close]])))),"")</f>
        <v>102.06</v>
      </c>
      <c r="S704" s="4" cm="1">
        <f t="array" aca="1" ref="S704" ca="1">IF(T_CALC[[#This Row],[DAY]]="","",IF(T_CALC[[#This Row],[DAY]]&gt;=I_MA_PER,
ROUND(SUMPRODUCT(OFFSET($Y$4,0,0,I_MA_PER),OFFSET(T_CALC[[#This Row],[Value]],-(I_MA_PER-1),0,I_MA_PER))/C_DEN,2),NA()))</f>
        <v>104.34</v>
      </c>
      <c r="T704" s="4" t="str">
        <f ca="1">IF(T_CALC[[#This Row],[DAY]]="","",IF(T_CALC[[#This Row],[DAY]]&gt;=I_MA_PER,IF(AND(T_CALC[[#This Row],[Value]]&gt;T_CALC[[#This Row],[WMA]],R703&lt;=S703),"Buy",IF(AND(T_CALC[[#This Row],[Value]]&lt;T_CALC[[#This Row],[WMA]],R703&gt;=S703),"Sell","")),NA()))</f>
        <v/>
      </c>
      <c r="U704" s="4">
        <f ca="1">IFERROR(IF(T_CALC[[#This Row],[Signal]]="Buy",T_CALC[[#This Row],[Value]],-10000),-10000)</f>
        <v>-10000</v>
      </c>
      <c r="V704" s="4">
        <f ca="1">IFERROR(IF(T_CALC[[#This Row],[Signal]]="Sell",T_CALC[[#This Row],[Value]],-10000),-10000)</f>
        <v>-10000</v>
      </c>
    </row>
    <row r="705" spans="3:22" x14ac:dyDescent="0.2">
      <c r="C705" vm="3587">
        <f ca="1"/>
        <v>43473</v>
      </c>
      <c r="D705" vm="3588">
        <f ca="1"/>
        <v>31514415</v>
      </c>
      <c r="E705" vm="3589">
        <f ca="1"/>
        <v>103.04</v>
      </c>
      <c r="F705" vm="3526">
        <f ca="1"/>
        <v>103.97</v>
      </c>
      <c r="G705" vm="3590">
        <f ca="1"/>
        <v>101.71339999999999</v>
      </c>
      <c r="H705" vm="3591">
        <f ca="1"/>
        <v>102.8</v>
      </c>
      <c r="K705" s="4">
        <f ca="1">IF(ROW(T_CALC[[#This Row],[DAY]])-ROW(T_CALC[[#Headers],[DAY]])&gt;C_N_TRADING_DAYS,"",ROW(T_CALC[[#This Row],[DAY]])-ROW(T_CALC[[#Headers],[DAY]]))</f>
        <v>702</v>
      </c>
      <c r="L705" s="2" cm="1" vm="3587">
        <f t="array" aca="1" ref="L705" ca="1">IFERROR(IF(T_CALC[[#This Row],[DAY]]="","",IF(AND(T_CALC[[#This Row],[DAY]]=C_N_TRADING_DAYS,$L$1&gt;C_MAX_HIST_DT),$L$1,INDEX(_xlfn.ANCHORARRAY($C$3),T_CALC[[#This Row],[DAY]]+1,1))),NA())</f>
        <v>43473</v>
      </c>
      <c r="M705" s="4" cm="1" vm="3589">
        <f t="array" aca="1" ref="M705" ca="1">IFERROR(IF(T_CALC[[#This Row],[DAY]]="","",IF(AND(T_CALC[[#This Row],[DAY]]=C_N_TRADING_DAYS,$L$1&gt;C_MAX_HIST_DT),$M$1,INDEX(_xlfn.ANCHORARRAY($C$3),T_CALC[[#This Row],[DAY]]+1,3))),NA())</f>
        <v>103.04</v>
      </c>
      <c r="N705" s="4" cm="1" vm="3526">
        <f t="array" aca="1" ref="N705" ca="1">IFERROR(IF(T_CALC[[#This Row],[DAY]]="","",IF(AND(T_CALC[[#This Row],[DAY]]=C_N_TRADING_DAYS,$L$1&gt;C_MAX_HIST_DT),$N$1,INDEX(_xlfn.ANCHORARRAY($C$3),T_CALC[[#This Row],[DAY]]+1,4))),NA())</f>
        <v>103.97</v>
      </c>
      <c r="O705" s="4" cm="1" vm="3590">
        <f t="array" aca="1" ref="O705" ca="1">IFERROR(IF(T_CALC[[#This Row],[DAY]]="","",IF(AND(T_CALC[[#This Row],[DAY]]=C_N_TRADING_DAYS,$L$1&gt;C_MAX_HIST_DT),$O$1,INDEX(_xlfn.ANCHORARRAY($C$3),T_CALC[[#This Row],[DAY]]+1,5))),NA())</f>
        <v>101.71339999999999</v>
      </c>
      <c r="P705" s="4" cm="1" vm="3591">
        <f t="array" aca="1" ref="P705" ca="1">IFERROR(IF(T_CALC[[#This Row],[DAY]]="","",IF(AND(T_CALC[[#This Row],[DAY]]=C_N_TRADING_DAYS,$L$1&gt;C_MAX_HIST_DT),$P$1,INDEX(_xlfn.ANCHORARRAY($C$3),T_CALC[[#This Row],[DAY]]+1,6))),NA())</f>
        <v>102.8</v>
      </c>
      <c r="Q705" s="4" cm="1" vm="3588">
        <f t="array" aca="1" ref="Q705" ca="1">IFERROR(IF(T_CALC[[#This Row],[DAY]]="","",IF(AND(T_CALC[[#This Row],[DAY]]=C_N_TRADING_DAYS,$L$1&gt;C_MAX_HIST_DT),$Q$1,INDEX(_xlfn.ANCHORARRAY($C$3),T_CALC[[#This Row],[DAY]]+1,2))),NA())</f>
        <v>31514415</v>
      </c>
      <c r="R705" s="4" vm="3591">
        <f ca="1">IFERROR(IF(I_SRC="Open",T_CALC[[#This Row],[Open]],IF(I_SRC="High",T_CALC[[#This Row],[High]],IF(I_SRC="low",T_CALC[[#This Row],[Low]],IF(I_SRC="Volume",T_CALC[[#This Row],[VOLUME]],T_CALC[[#This Row],[Close]])))),"")</f>
        <v>102.8</v>
      </c>
      <c r="S705" s="4" cm="1">
        <f t="array" aca="1" ref="S705" ca="1">IF(T_CALC[[#This Row],[DAY]]="","",IF(T_CALC[[#This Row],[DAY]]&gt;=I_MA_PER,
ROUND(SUMPRODUCT(OFFSET($Y$4,0,0,I_MA_PER),OFFSET(T_CALC[[#This Row],[Value]],-(I_MA_PER-1),0,I_MA_PER))/C_DEN,2),NA()))</f>
        <v>104.24</v>
      </c>
      <c r="T705" s="4" t="str">
        <f ca="1">IF(T_CALC[[#This Row],[DAY]]="","",IF(T_CALC[[#This Row],[DAY]]&gt;=I_MA_PER,IF(AND(T_CALC[[#This Row],[Value]]&gt;T_CALC[[#This Row],[WMA]],R704&lt;=S704),"Buy",IF(AND(T_CALC[[#This Row],[Value]]&lt;T_CALC[[#This Row],[WMA]],R704&gt;=S704),"Sell","")),NA()))</f>
        <v/>
      </c>
      <c r="U705" s="4">
        <f ca="1">IFERROR(IF(T_CALC[[#This Row],[Signal]]="Buy",T_CALC[[#This Row],[Value]],-10000),-10000)</f>
        <v>-10000</v>
      </c>
      <c r="V705" s="4">
        <f ca="1">IFERROR(IF(T_CALC[[#This Row],[Signal]]="Sell",T_CALC[[#This Row],[Value]],-10000),-10000)</f>
        <v>-10000</v>
      </c>
    </row>
    <row r="706" spans="3:22" x14ac:dyDescent="0.2">
      <c r="C706" vm="3592">
        <f ca="1"/>
        <v>43474</v>
      </c>
      <c r="D706" vm="3593">
        <f ca="1"/>
        <v>32280840</v>
      </c>
      <c r="E706" vm="3594">
        <f ca="1"/>
        <v>103.86</v>
      </c>
      <c r="F706" vm="3595">
        <f ca="1"/>
        <v>104.88</v>
      </c>
      <c r="G706" vm="3596">
        <f ca="1"/>
        <v>103.2445</v>
      </c>
      <c r="H706" vm="3597">
        <f ca="1"/>
        <v>104.27</v>
      </c>
      <c r="K706" s="4">
        <f ca="1">IF(ROW(T_CALC[[#This Row],[DAY]])-ROW(T_CALC[[#Headers],[DAY]])&gt;C_N_TRADING_DAYS,"",ROW(T_CALC[[#This Row],[DAY]])-ROW(T_CALC[[#Headers],[DAY]]))</f>
        <v>703</v>
      </c>
      <c r="L706" s="2" cm="1" vm="3592">
        <f t="array" aca="1" ref="L706" ca="1">IFERROR(IF(T_CALC[[#This Row],[DAY]]="","",IF(AND(T_CALC[[#This Row],[DAY]]=C_N_TRADING_DAYS,$L$1&gt;C_MAX_HIST_DT),$L$1,INDEX(_xlfn.ANCHORARRAY($C$3),T_CALC[[#This Row],[DAY]]+1,1))),NA())</f>
        <v>43474</v>
      </c>
      <c r="M706" s="4" cm="1" vm="3594">
        <f t="array" aca="1" ref="M706" ca="1">IFERROR(IF(T_CALC[[#This Row],[DAY]]="","",IF(AND(T_CALC[[#This Row],[DAY]]=C_N_TRADING_DAYS,$L$1&gt;C_MAX_HIST_DT),$M$1,INDEX(_xlfn.ANCHORARRAY($C$3),T_CALC[[#This Row],[DAY]]+1,3))),NA())</f>
        <v>103.86</v>
      </c>
      <c r="N706" s="4" cm="1" vm="3595">
        <f t="array" aca="1" ref="N706" ca="1">IFERROR(IF(T_CALC[[#This Row],[DAY]]="","",IF(AND(T_CALC[[#This Row],[DAY]]=C_N_TRADING_DAYS,$L$1&gt;C_MAX_HIST_DT),$N$1,INDEX(_xlfn.ANCHORARRAY($C$3),T_CALC[[#This Row],[DAY]]+1,4))),NA())</f>
        <v>104.88</v>
      </c>
      <c r="O706" s="4" cm="1" vm="3596">
        <f t="array" aca="1" ref="O706" ca="1">IFERROR(IF(T_CALC[[#This Row],[DAY]]="","",IF(AND(T_CALC[[#This Row],[DAY]]=C_N_TRADING_DAYS,$L$1&gt;C_MAX_HIST_DT),$O$1,INDEX(_xlfn.ANCHORARRAY($C$3),T_CALC[[#This Row],[DAY]]+1,5))),NA())</f>
        <v>103.2445</v>
      </c>
      <c r="P706" s="4" cm="1" vm="3597">
        <f t="array" aca="1" ref="P706" ca="1">IFERROR(IF(T_CALC[[#This Row],[DAY]]="","",IF(AND(T_CALC[[#This Row],[DAY]]=C_N_TRADING_DAYS,$L$1&gt;C_MAX_HIST_DT),$P$1,INDEX(_xlfn.ANCHORARRAY($C$3),T_CALC[[#This Row],[DAY]]+1,6))),NA())</f>
        <v>104.27</v>
      </c>
      <c r="Q706" s="4" cm="1" vm="3593">
        <f t="array" aca="1" ref="Q706" ca="1">IFERROR(IF(T_CALC[[#This Row],[DAY]]="","",IF(AND(T_CALC[[#This Row],[DAY]]=C_N_TRADING_DAYS,$L$1&gt;C_MAX_HIST_DT),$Q$1,INDEX(_xlfn.ANCHORARRAY($C$3),T_CALC[[#This Row],[DAY]]+1,2))),NA())</f>
        <v>32280840</v>
      </c>
      <c r="R706" s="4" vm="3597">
        <f ca="1">IFERROR(IF(I_SRC="Open",T_CALC[[#This Row],[Open]],IF(I_SRC="High",T_CALC[[#This Row],[High]],IF(I_SRC="low",T_CALC[[#This Row],[Low]],IF(I_SRC="Volume",T_CALC[[#This Row],[VOLUME]],T_CALC[[#This Row],[Close]])))),"")</f>
        <v>104.27</v>
      </c>
      <c r="S706" s="4" cm="1">
        <f t="array" aca="1" ref="S706" ca="1">IF(T_CALC[[#This Row],[DAY]]="","",IF(T_CALC[[#This Row],[DAY]]&gt;=I_MA_PER,
ROUND(SUMPRODUCT(OFFSET($Y$4,0,0,I_MA_PER),OFFSET(T_CALC[[#This Row],[Value]],-(I_MA_PER-1),0,I_MA_PER))/C_DEN,2),NA()))</f>
        <v>104.2</v>
      </c>
      <c r="T706" s="4" t="str">
        <f ca="1">IF(T_CALC[[#This Row],[DAY]]="","",IF(T_CALC[[#This Row],[DAY]]&gt;=I_MA_PER,IF(AND(T_CALC[[#This Row],[Value]]&gt;T_CALC[[#This Row],[WMA]],R705&lt;=S705),"Buy",IF(AND(T_CALC[[#This Row],[Value]]&lt;T_CALC[[#This Row],[WMA]],R705&gt;=S705),"Sell","")),NA()))</f>
        <v>Buy</v>
      </c>
      <c r="U706" s="4" vm="3597">
        <f ca="1">IFERROR(IF(T_CALC[[#This Row],[Signal]]="Buy",T_CALC[[#This Row],[Value]],-10000),-10000)</f>
        <v>104.27</v>
      </c>
      <c r="V706" s="4">
        <f ca="1">IFERROR(IF(T_CALC[[#This Row],[Signal]]="Sell",T_CALC[[#This Row],[Value]],-10000),-10000)</f>
        <v>-10000</v>
      </c>
    </row>
    <row r="707" spans="3:22" x14ac:dyDescent="0.2">
      <c r="C707" vm="3598">
        <f ca="1"/>
        <v>43475</v>
      </c>
      <c r="D707" vm="3599">
        <f ca="1"/>
        <v>30067556</v>
      </c>
      <c r="E707" vm="3600">
        <f ca="1"/>
        <v>103.22</v>
      </c>
      <c r="F707" vm="3524">
        <f ca="1"/>
        <v>103.75</v>
      </c>
      <c r="G707" vm="3601">
        <f ca="1"/>
        <v>102.38</v>
      </c>
      <c r="H707" vm="3434">
        <f ca="1"/>
        <v>103.6</v>
      </c>
      <c r="K707" s="4">
        <f ca="1">IF(ROW(T_CALC[[#This Row],[DAY]])-ROW(T_CALC[[#Headers],[DAY]])&gt;C_N_TRADING_DAYS,"",ROW(T_CALC[[#This Row],[DAY]])-ROW(T_CALC[[#Headers],[DAY]]))</f>
        <v>704</v>
      </c>
      <c r="L707" s="2" cm="1" vm="3598">
        <f t="array" aca="1" ref="L707" ca="1">IFERROR(IF(T_CALC[[#This Row],[DAY]]="","",IF(AND(T_CALC[[#This Row],[DAY]]=C_N_TRADING_DAYS,$L$1&gt;C_MAX_HIST_DT),$L$1,INDEX(_xlfn.ANCHORARRAY($C$3),T_CALC[[#This Row],[DAY]]+1,1))),NA())</f>
        <v>43475</v>
      </c>
      <c r="M707" s="4" cm="1" vm="3600">
        <f t="array" aca="1" ref="M707" ca="1">IFERROR(IF(T_CALC[[#This Row],[DAY]]="","",IF(AND(T_CALC[[#This Row],[DAY]]=C_N_TRADING_DAYS,$L$1&gt;C_MAX_HIST_DT),$M$1,INDEX(_xlfn.ANCHORARRAY($C$3),T_CALC[[#This Row],[DAY]]+1,3))),NA())</f>
        <v>103.22</v>
      </c>
      <c r="N707" s="4" cm="1" vm="3524">
        <f t="array" aca="1" ref="N707" ca="1">IFERROR(IF(T_CALC[[#This Row],[DAY]]="","",IF(AND(T_CALC[[#This Row],[DAY]]=C_N_TRADING_DAYS,$L$1&gt;C_MAX_HIST_DT),$N$1,INDEX(_xlfn.ANCHORARRAY($C$3),T_CALC[[#This Row],[DAY]]+1,4))),NA())</f>
        <v>103.75</v>
      </c>
      <c r="O707" s="4" cm="1" vm="3601">
        <f t="array" aca="1" ref="O707" ca="1">IFERROR(IF(T_CALC[[#This Row],[DAY]]="","",IF(AND(T_CALC[[#This Row],[DAY]]=C_N_TRADING_DAYS,$L$1&gt;C_MAX_HIST_DT),$O$1,INDEX(_xlfn.ANCHORARRAY($C$3),T_CALC[[#This Row],[DAY]]+1,5))),NA())</f>
        <v>102.38</v>
      </c>
      <c r="P707" s="4" cm="1" vm="3434">
        <f t="array" aca="1" ref="P707" ca="1">IFERROR(IF(T_CALC[[#This Row],[DAY]]="","",IF(AND(T_CALC[[#This Row],[DAY]]=C_N_TRADING_DAYS,$L$1&gt;C_MAX_HIST_DT),$P$1,INDEX(_xlfn.ANCHORARRAY($C$3),T_CALC[[#This Row],[DAY]]+1,6))),NA())</f>
        <v>103.6</v>
      </c>
      <c r="Q707" s="4" cm="1" vm="3599">
        <f t="array" aca="1" ref="Q707" ca="1">IFERROR(IF(T_CALC[[#This Row],[DAY]]="","",IF(AND(T_CALC[[#This Row],[DAY]]=C_N_TRADING_DAYS,$L$1&gt;C_MAX_HIST_DT),$Q$1,INDEX(_xlfn.ANCHORARRAY($C$3),T_CALC[[#This Row],[DAY]]+1,2))),NA())</f>
        <v>30067556</v>
      </c>
      <c r="R707" s="4" vm="3434">
        <f ca="1">IFERROR(IF(I_SRC="Open",T_CALC[[#This Row],[Open]],IF(I_SRC="High",T_CALC[[#This Row],[High]],IF(I_SRC="low",T_CALC[[#This Row],[Low]],IF(I_SRC="Volume",T_CALC[[#This Row],[VOLUME]],T_CALC[[#This Row],[Close]])))),"")</f>
        <v>103.6</v>
      </c>
      <c r="S707" s="4" cm="1">
        <f t="array" aca="1" ref="S707" ca="1">IF(T_CALC[[#This Row],[DAY]]="","",IF(T_CALC[[#This Row],[DAY]]&gt;=I_MA_PER,
ROUND(SUMPRODUCT(OFFSET($Y$4,0,0,I_MA_PER),OFFSET(T_CALC[[#This Row],[Value]],-(I_MA_PER-1),0,I_MA_PER))/C_DEN,2),NA()))</f>
        <v>104.13</v>
      </c>
      <c r="T707" s="4" t="str">
        <f ca="1">IF(T_CALC[[#This Row],[DAY]]="","",IF(T_CALC[[#This Row],[DAY]]&gt;=I_MA_PER,IF(AND(T_CALC[[#This Row],[Value]]&gt;T_CALC[[#This Row],[WMA]],R706&lt;=S706),"Buy",IF(AND(T_CALC[[#This Row],[Value]]&lt;T_CALC[[#This Row],[WMA]],R706&gt;=S706),"Sell","")),NA()))</f>
        <v>Sell</v>
      </c>
      <c r="U707" s="4">
        <f ca="1">IFERROR(IF(T_CALC[[#This Row],[Signal]]="Buy",T_CALC[[#This Row],[Value]],-10000),-10000)</f>
        <v>-10000</v>
      </c>
      <c r="V707" s="4" vm="3434">
        <f ca="1">IFERROR(IF(T_CALC[[#This Row],[Signal]]="Sell",T_CALC[[#This Row],[Value]],-10000),-10000)</f>
        <v>103.6</v>
      </c>
    </row>
    <row r="708" spans="3:22" x14ac:dyDescent="0.2">
      <c r="C708" vm="3602">
        <f ca="1"/>
        <v>43476</v>
      </c>
      <c r="D708" vm="3603">
        <f ca="1"/>
        <v>28314202</v>
      </c>
      <c r="E708" vm="3604">
        <f ca="1"/>
        <v>103.19</v>
      </c>
      <c r="F708" vm="3605">
        <f ca="1"/>
        <v>103.44</v>
      </c>
      <c r="G708" vm="3583">
        <f ca="1"/>
        <v>101.64</v>
      </c>
      <c r="H708" vm="3591">
        <f ca="1"/>
        <v>102.8</v>
      </c>
      <c r="K708" s="4">
        <f ca="1">IF(ROW(T_CALC[[#This Row],[DAY]])-ROW(T_CALC[[#Headers],[DAY]])&gt;C_N_TRADING_DAYS,"",ROW(T_CALC[[#This Row],[DAY]])-ROW(T_CALC[[#Headers],[DAY]]))</f>
        <v>705</v>
      </c>
      <c r="L708" s="2" cm="1" vm="3602">
        <f t="array" aca="1" ref="L708" ca="1">IFERROR(IF(T_CALC[[#This Row],[DAY]]="","",IF(AND(T_CALC[[#This Row],[DAY]]=C_N_TRADING_DAYS,$L$1&gt;C_MAX_HIST_DT),$L$1,INDEX(_xlfn.ANCHORARRAY($C$3),T_CALC[[#This Row],[DAY]]+1,1))),NA())</f>
        <v>43476</v>
      </c>
      <c r="M708" s="4" cm="1" vm="3604">
        <f t="array" aca="1" ref="M708" ca="1">IFERROR(IF(T_CALC[[#This Row],[DAY]]="","",IF(AND(T_CALC[[#This Row],[DAY]]=C_N_TRADING_DAYS,$L$1&gt;C_MAX_HIST_DT),$M$1,INDEX(_xlfn.ANCHORARRAY($C$3),T_CALC[[#This Row],[DAY]]+1,3))),NA())</f>
        <v>103.19</v>
      </c>
      <c r="N708" s="4" cm="1" vm="3605">
        <f t="array" aca="1" ref="N708" ca="1">IFERROR(IF(T_CALC[[#This Row],[DAY]]="","",IF(AND(T_CALC[[#This Row],[DAY]]=C_N_TRADING_DAYS,$L$1&gt;C_MAX_HIST_DT),$N$1,INDEX(_xlfn.ANCHORARRAY($C$3),T_CALC[[#This Row],[DAY]]+1,4))),NA())</f>
        <v>103.44</v>
      </c>
      <c r="O708" s="4" cm="1" vm="3583">
        <f t="array" aca="1" ref="O708" ca="1">IFERROR(IF(T_CALC[[#This Row],[DAY]]="","",IF(AND(T_CALC[[#This Row],[DAY]]=C_N_TRADING_DAYS,$L$1&gt;C_MAX_HIST_DT),$O$1,INDEX(_xlfn.ANCHORARRAY($C$3),T_CALC[[#This Row],[DAY]]+1,5))),NA())</f>
        <v>101.64</v>
      </c>
      <c r="P708" s="4" cm="1" vm="3591">
        <f t="array" aca="1" ref="P708" ca="1">IFERROR(IF(T_CALC[[#This Row],[DAY]]="","",IF(AND(T_CALC[[#This Row],[DAY]]=C_N_TRADING_DAYS,$L$1&gt;C_MAX_HIST_DT),$P$1,INDEX(_xlfn.ANCHORARRAY($C$3),T_CALC[[#This Row],[DAY]]+1,6))),NA())</f>
        <v>102.8</v>
      </c>
      <c r="Q708" s="4" cm="1" vm="3603">
        <f t="array" aca="1" ref="Q708" ca="1">IFERROR(IF(T_CALC[[#This Row],[DAY]]="","",IF(AND(T_CALC[[#This Row],[DAY]]=C_N_TRADING_DAYS,$L$1&gt;C_MAX_HIST_DT),$Q$1,INDEX(_xlfn.ANCHORARRAY($C$3),T_CALC[[#This Row],[DAY]]+1,2))),NA())</f>
        <v>28314202</v>
      </c>
      <c r="R708" s="4" vm="3591">
        <f ca="1">IFERROR(IF(I_SRC="Open",T_CALC[[#This Row],[Open]],IF(I_SRC="High",T_CALC[[#This Row],[High]],IF(I_SRC="low",T_CALC[[#This Row],[Low]],IF(I_SRC="Volume",T_CALC[[#This Row],[VOLUME]],T_CALC[[#This Row],[Close]])))),"")</f>
        <v>102.8</v>
      </c>
      <c r="S708" s="4" cm="1">
        <f t="array" aca="1" ref="S708" ca="1">IF(T_CALC[[#This Row],[DAY]]="","",IF(T_CALC[[#This Row],[DAY]]&gt;=I_MA_PER,
ROUND(SUMPRODUCT(OFFSET($Y$4,0,0,I_MA_PER),OFFSET(T_CALC[[#This Row],[Value]],-(I_MA_PER-1),0,I_MA_PER))/C_DEN,2),NA()))</f>
        <v>104.03</v>
      </c>
      <c r="T708" s="4" t="str">
        <f ca="1">IF(T_CALC[[#This Row],[DAY]]="","",IF(T_CALC[[#This Row],[DAY]]&gt;=I_MA_PER,IF(AND(T_CALC[[#This Row],[Value]]&gt;T_CALC[[#This Row],[WMA]],R707&lt;=S707),"Buy",IF(AND(T_CALC[[#This Row],[Value]]&lt;T_CALC[[#This Row],[WMA]],R707&gt;=S707),"Sell","")),NA()))</f>
        <v/>
      </c>
      <c r="U708" s="4">
        <f ca="1">IFERROR(IF(T_CALC[[#This Row],[Signal]]="Buy",T_CALC[[#This Row],[Value]],-10000),-10000)</f>
        <v>-10000</v>
      </c>
      <c r="V708" s="4">
        <f ca="1">IFERROR(IF(T_CALC[[#This Row],[Signal]]="Sell",T_CALC[[#This Row],[Value]],-10000),-10000)</f>
        <v>-10000</v>
      </c>
    </row>
    <row r="709" spans="3:22" x14ac:dyDescent="0.2">
      <c r="C709" vm="3606">
        <f ca="1"/>
        <v>43479</v>
      </c>
      <c r="D709" vm="3607">
        <f ca="1"/>
        <v>28437079</v>
      </c>
      <c r="E709" vm="2795">
        <f ca="1"/>
        <v>101.9</v>
      </c>
      <c r="F709" vm="3608">
        <f ca="1"/>
        <v>102.8716</v>
      </c>
      <c r="G709" vm="2781">
        <f ca="1"/>
        <v>101.26</v>
      </c>
      <c r="H709" vm="3609">
        <f ca="1"/>
        <v>102.05</v>
      </c>
      <c r="K709" s="4">
        <f ca="1">IF(ROW(T_CALC[[#This Row],[DAY]])-ROW(T_CALC[[#Headers],[DAY]])&gt;C_N_TRADING_DAYS,"",ROW(T_CALC[[#This Row],[DAY]])-ROW(T_CALC[[#Headers],[DAY]]))</f>
        <v>706</v>
      </c>
      <c r="L709" s="2" cm="1" vm="3606">
        <f t="array" aca="1" ref="L709" ca="1">IFERROR(IF(T_CALC[[#This Row],[DAY]]="","",IF(AND(T_CALC[[#This Row],[DAY]]=C_N_TRADING_DAYS,$L$1&gt;C_MAX_HIST_DT),$L$1,INDEX(_xlfn.ANCHORARRAY($C$3),T_CALC[[#This Row],[DAY]]+1,1))),NA())</f>
        <v>43479</v>
      </c>
      <c r="M709" s="4" cm="1" vm="2795">
        <f t="array" aca="1" ref="M709" ca="1">IFERROR(IF(T_CALC[[#This Row],[DAY]]="","",IF(AND(T_CALC[[#This Row],[DAY]]=C_N_TRADING_DAYS,$L$1&gt;C_MAX_HIST_DT),$M$1,INDEX(_xlfn.ANCHORARRAY($C$3),T_CALC[[#This Row],[DAY]]+1,3))),NA())</f>
        <v>101.9</v>
      </c>
      <c r="N709" s="4" cm="1" vm="3608">
        <f t="array" aca="1" ref="N709" ca="1">IFERROR(IF(T_CALC[[#This Row],[DAY]]="","",IF(AND(T_CALC[[#This Row],[DAY]]=C_N_TRADING_DAYS,$L$1&gt;C_MAX_HIST_DT),$N$1,INDEX(_xlfn.ANCHORARRAY($C$3),T_CALC[[#This Row],[DAY]]+1,4))),NA())</f>
        <v>102.8716</v>
      </c>
      <c r="O709" s="4" cm="1" vm="2781">
        <f t="array" aca="1" ref="O709" ca="1">IFERROR(IF(T_CALC[[#This Row],[DAY]]="","",IF(AND(T_CALC[[#This Row],[DAY]]=C_N_TRADING_DAYS,$L$1&gt;C_MAX_HIST_DT),$O$1,INDEX(_xlfn.ANCHORARRAY($C$3),T_CALC[[#This Row],[DAY]]+1,5))),NA())</f>
        <v>101.26</v>
      </c>
      <c r="P709" s="4" cm="1" vm="3609">
        <f t="array" aca="1" ref="P709" ca="1">IFERROR(IF(T_CALC[[#This Row],[DAY]]="","",IF(AND(T_CALC[[#This Row],[DAY]]=C_N_TRADING_DAYS,$L$1&gt;C_MAX_HIST_DT),$P$1,INDEX(_xlfn.ANCHORARRAY($C$3),T_CALC[[#This Row],[DAY]]+1,6))),NA())</f>
        <v>102.05</v>
      </c>
      <c r="Q709" s="4" cm="1" vm="3607">
        <f t="array" aca="1" ref="Q709" ca="1">IFERROR(IF(T_CALC[[#This Row],[DAY]]="","",IF(AND(T_CALC[[#This Row],[DAY]]=C_N_TRADING_DAYS,$L$1&gt;C_MAX_HIST_DT),$Q$1,INDEX(_xlfn.ANCHORARRAY($C$3),T_CALC[[#This Row],[DAY]]+1,2))),NA())</f>
        <v>28437079</v>
      </c>
      <c r="R709" s="4" vm="3609">
        <f ca="1">IFERROR(IF(I_SRC="Open",T_CALC[[#This Row],[Open]],IF(I_SRC="High",T_CALC[[#This Row],[High]],IF(I_SRC="low",T_CALC[[#This Row],[Low]],IF(I_SRC="Volume",T_CALC[[#This Row],[VOLUME]],T_CALC[[#This Row],[Close]])))),"")</f>
        <v>102.05</v>
      </c>
      <c r="S709" s="4" cm="1">
        <f t="array" aca="1" ref="S709" ca="1">IF(T_CALC[[#This Row],[DAY]]="","",IF(T_CALC[[#This Row],[DAY]]&gt;=I_MA_PER,
ROUND(SUMPRODUCT(OFFSET($Y$4,0,0,I_MA_PER),OFFSET(T_CALC[[#This Row],[Value]],-(I_MA_PER-1),0,I_MA_PER))/C_DEN,2),NA()))</f>
        <v>103.9</v>
      </c>
      <c r="T709" s="4" t="str">
        <f ca="1">IF(T_CALC[[#This Row],[DAY]]="","",IF(T_CALC[[#This Row],[DAY]]&gt;=I_MA_PER,IF(AND(T_CALC[[#This Row],[Value]]&gt;T_CALC[[#This Row],[WMA]],R708&lt;=S708),"Buy",IF(AND(T_CALC[[#This Row],[Value]]&lt;T_CALC[[#This Row],[WMA]],R708&gt;=S708),"Sell","")),NA()))</f>
        <v/>
      </c>
      <c r="U709" s="4">
        <f ca="1">IFERROR(IF(T_CALC[[#This Row],[Signal]]="Buy",T_CALC[[#This Row],[Value]],-10000),-10000)</f>
        <v>-10000</v>
      </c>
      <c r="V709" s="4">
        <f ca="1">IFERROR(IF(T_CALC[[#This Row],[Signal]]="Sell",T_CALC[[#This Row],[Value]],-10000),-10000)</f>
        <v>-10000</v>
      </c>
    </row>
    <row r="710" spans="3:22" x14ac:dyDescent="0.2">
      <c r="C710" vm="3610">
        <f ca="1"/>
        <v>43480</v>
      </c>
      <c r="D710" vm="3611">
        <f ca="1"/>
        <v>31587616</v>
      </c>
      <c r="E710" vm="2919">
        <f ca="1"/>
        <v>102.51</v>
      </c>
      <c r="F710" vm="3612">
        <f ca="1"/>
        <v>105.05</v>
      </c>
      <c r="G710" vm="3613">
        <f ca="1"/>
        <v>101.88</v>
      </c>
      <c r="H710" vm="3614">
        <f ca="1"/>
        <v>105.01</v>
      </c>
      <c r="K710" s="4">
        <f ca="1">IF(ROW(T_CALC[[#This Row],[DAY]])-ROW(T_CALC[[#Headers],[DAY]])&gt;C_N_TRADING_DAYS,"",ROW(T_CALC[[#This Row],[DAY]])-ROW(T_CALC[[#Headers],[DAY]]))</f>
        <v>707</v>
      </c>
      <c r="L710" s="2" cm="1" vm="3610">
        <f t="array" aca="1" ref="L710" ca="1">IFERROR(IF(T_CALC[[#This Row],[DAY]]="","",IF(AND(T_CALC[[#This Row],[DAY]]=C_N_TRADING_DAYS,$L$1&gt;C_MAX_HIST_DT),$L$1,INDEX(_xlfn.ANCHORARRAY($C$3),T_CALC[[#This Row],[DAY]]+1,1))),NA())</f>
        <v>43480</v>
      </c>
      <c r="M710" s="4" cm="1" vm="2919">
        <f t="array" aca="1" ref="M710" ca="1">IFERROR(IF(T_CALC[[#This Row],[DAY]]="","",IF(AND(T_CALC[[#This Row],[DAY]]=C_N_TRADING_DAYS,$L$1&gt;C_MAX_HIST_DT),$M$1,INDEX(_xlfn.ANCHORARRAY($C$3),T_CALC[[#This Row],[DAY]]+1,3))),NA())</f>
        <v>102.51</v>
      </c>
      <c r="N710" s="4" cm="1" vm="3612">
        <f t="array" aca="1" ref="N710" ca="1">IFERROR(IF(T_CALC[[#This Row],[DAY]]="","",IF(AND(T_CALC[[#This Row],[DAY]]=C_N_TRADING_DAYS,$L$1&gt;C_MAX_HIST_DT),$N$1,INDEX(_xlfn.ANCHORARRAY($C$3),T_CALC[[#This Row],[DAY]]+1,4))),NA())</f>
        <v>105.05</v>
      </c>
      <c r="O710" s="4" cm="1" vm="3613">
        <f t="array" aca="1" ref="O710" ca="1">IFERROR(IF(T_CALC[[#This Row],[DAY]]="","",IF(AND(T_CALC[[#This Row],[DAY]]=C_N_TRADING_DAYS,$L$1&gt;C_MAX_HIST_DT),$O$1,INDEX(_xlfn.ANCHORARRAY($C$3),T_CALC[[#This Row],[DAY]]+1,5))),NA())</f>
        <v>101.88</v>
      </c>
      <c r="P710" s="4" cm="1" vm="3614">
        <f t="array" aca="1" ref="P710" ca="1">IFERROR(IF(T_CALC[[#This Row],[DAY]]="","",IF(AND(T_CALC[[#This Row],[DAY]]=C_N_TRADING_DAYS,$L$1&gt;C_MAX_HIST_DT),$P$1,INDEX(_xlfn.ANCHORARRAY($C$3),T_CALC[[#This Row],[DAY]]+1,6))),NA())</f>
        <v>105.01</v>
      </c>
      <c r="Q710" s="4" cm="1" vm="3611">
        <f t="array" aca="1" ref="Q710" ca="1">IFERROR(IF(T_CALC[[#This Row],[DAY]]="","",IF(AND(T_CALC[[#This Row],[DAY]]=C_N_TRADING_DAYS,$L$1&gt;C_MAX_HIST_DT),$Q$1,INDEX(_xlfn.ANCHORARRAY($C$3),T_CALC[[#This Row],[DAY]]+1,2))),NA())</f>
        <v>31587616</v>
      </c>
      <c r="R710" s="4" vm="3614">
        <f ca="1">IFERROR(IF(I_SRC="Open",T_CALC[[#This Row],[Open]],IF(I_SRC="High",T_CALC[[#This Row],[High]],IF(I_SRC="low",T_CALC[[#This Row],[Low]],IF(I_SRC="Volume",T_CALC[[#This Row],[VOLUME]],T_CALC[[#This Row],[Close]])))),"")</f>
        <v>105.01</v>
      </c>
      <c r="S710" s="4" cm="1">
        <f t="array" aca="1" ref="S710" ca="1">IF(T_CALC[[#This Row],[DAY]]="","",IF(T_CALC[[#This Row],[DAY]]&gt;=I_MA_PER,
ROUND(SUMPRODUCT(OFFSET($Y$4,0,0,I_MA_PER),OFFSET(T_CALC[[#This Row],[Value]],-(I_MA_PER-1),0,I_MA_PER))/C_DEN,2),NA()))</f>
        <v>103.9</v>
      </c>
      <c r="T710" s="4" t="str">
        <f ca="1">IF(T_CALC[[#This Row],[DAY]]="","",IF(T_CALC[[#This Row],[DAY]]&gt;=I_MA_PER,IF(AND(T_CALC[[#This Row],[Value]]&gt;T_CALC[[#This Row],[WMA]],R709&lt;=S709),"Buy",IF(AND(T_CALC[[#This Row],[Value]]&lt;T_CALC[[#This Row],[WMA]],R709&gt;=S709),"Sell","")),NA()))</f>
        <v>Buy</v>
      </c>
      <c r="U710" s="4" vm="3614">
        <f ca="1">IFERROR(IF(T_CALC[[#This Row],[Signal]]="Buy",T_CALC[[#This Row],[Value]],-10000),-10000)</f>
        <v>105.01</v>
      </c>
      <c r="V710" s="4">
        <f ca="1">IFERROR(IF(T_CALC[[#This Row],[Signal]]="Sell",T_CALC[[#This Row],[Value]],-10000),-10000)</f>
        <v>-10000</v>
      </c>
    </row>
    <row r="711" spans="3:22" x14ac:dyDescent="0.2">
      <c r="C711" vm="3615">
        <f ca="1"/>
        <v>43481</v>
      </c>
      <c r="D711" vm="3616">
        <f ca="1"/>
        <v>29853865</v>
      </c>
      <c r="E711" vm="3617">
        <f ca="1"/>
        <v>105.26</v>
      </c>
      <c r="F711" vm="3618">
        <f ca="1"/>
        <v>106.255</v>
      </c>
      <c r="G711" vm="3619">
        <f ca="1"/>
        <v>104.96</v>
      </c>
      <c r="H711" vm="3007">
        <f ca="1"/>
        <v>105.38</v>
      </c>
      <c r="K711" s="4">
        <f ca="1">IF(ROW(T_CALC[[#This Row],[DAY]])-ROW(T_CALC[[#Headers],[DAY]])&gt;C_N_TRADING_DAYS,"",ROW(T_CALC[[#This Row],[DAY]])-ROW(T_CALC[[#Headers],[DAY]]))</f>
        <v>708</v>
      </c>
      <c r="L711" s="2" cm="1" vm="3615">
        <f t="array" aca="1" ref="L711" ca="1">IFERROR(IF(T_CALC[[#This Row],[DAY]]="","",IF(AND(T_CALC[[#This Row],[DAY]]=C_N_TRADING_DAYS,$L$1&gt;C_MAX_HIST_DT),$L$1,INDEX(_xlfn.ANCHORARRAY($C$3),T_CALC[[#This Row],[DAY]]+1,1))),NA())</f>
        <v>43481</v>
      </c>
      <c r="M711" s="4" cm="1" vm="3617">
        <f t="array" aca="1" ref="M711" ca="1">IFERROR(IF(T_CALC[[#This Row],[DAY]]="","",IF(AND(T_CALC[[#This Row],[DAY]]=C_N_TRADING_DAYS,$L$1&gt;C_MAX_HIST_DT),$M$1,INDEX(_xlfn.ANCHORARRAY($C$3),T_CALC[[#This Row],[DAY]]+1,3))),NA())</f>
        <v>105.26</v>
      </c>
      <c r="N711" s="4" cm="1" vm="3618">
        <f t="array" aca="1" ref="N711" ca="1">IFERROR(IF(T_CALC[[#This Row],[DAY]]="","",IF(AND(T_CALC[[#This Row],[DAY]]=C_N_TRADING_DAYS,$L$1&gt;C_MAX_HIST_DT),$N$1,INDEX(_xlfn.ANCHORARRAY($C$3),T_CALC[[#This Row],[DAY]]+1,4))),NA())</f>
        <v>106.255</v>
      </c>
      <c r="O711" s="4" cm="1" vm="3619">
        <f t="array" aca="1" ref="O711" ca="1">IFERROR(IF(T_CALC[[#This Row],[DAY]]="","",IF(AND(T_CALC[[#This Row],[DAY]]=C_N_TRADING_DAYS,$L$1&gt;C_MAX_HIST_DT),$O$1,INDEX(_xlfn.ANCHORARRAY($C$3),T_CALC[[#This Row],[DAY]]+1,5))),NA())</f>
        <v>104.96</v>
      </c>
      <c r="P711" s="4" cm="1" vm="3007">
        <f t="array" aca="1" ref="P711" ca="1">IFERROR(IF(T_CALC[[#This Row],[DAY]]="","",IF(AND(T_CALC[[#This Row],[DAY]]=C_N_TRADING_DAYS,$L$1&gt;C_MAX_HIST_DT),$P$1,INDEX(_xlfn.ANCHORARRAY($C$3),T_CALC[[#This Row],[DAY]]+1,6))),NA())</f>
        <v>105.38</v>
      </c>
      <c r="Q711" s="4" cm="1" vm="3616">
        <f t="array" aca="1" ref="Q711" ca="1">IFERROR(IF(T_CALC[[#This Row],[DAY]]="","",IF(AND(T_CALC[[#This Row],[DAY]]=C_N_TRADING_DAYS,$L$1&gt;C_MAX_HIST_DT),$Q$1,INDEX(_xlfn.ANCHORARRAY($C$3),T_CALC[[#This Row],[DAY]]+1,2))),NA())</f>
        <v>29853865</v>
      </c>
      <c r="R711" s="4" vm="3007">
        <f ca="1">IFERROR(IF(I_SRC="Open",T_CALC[[#This Row],[Open]],IF(I_SRC="High",T_CALC[[#This Row],[High]],IF(I_SRC="low",T_CALC[[#This Row],[Low]],IF(I_SRC="Volume",T_CALC[[#This Row],[VOLUME]],T_CALC[[#This Row],[Close]])))),"")</f>
        <v>105.38</v>
      </c>
      <c r="S711" s="4" cm="1">
        <f t="array" aca="1" ref="S711" ca="1">IF(T_CALC[[#This Row],[DAY]]="","",IF(T_CALC[[#This Row],[DAY]]&gt;=I_MA_PER,
ROUND(SUMPRODUCT(OFFSET($Y$4,0,0,I_MA_PER),OFFSET(T_CALC[[#This Row],[Value]],-(I_MA_PER-1),0,I_MA_PER))/C_DEN,2),NA()))</f>
        <v>103.9</v>
      </c>
      <c r="T711" s="4" t="str">
        <f ca="1">IF(T_CALC[[#This Row],[DAY]]="","",IF(T_CALC[[#This Row],[DAY]]&gt;=I_MA_PER,IF(AND(T_CALC[[#This Row],[Value]]&gt;T_CALC[[#This Row],[WMA]],R710&lt;=S710),"Buy",IF(AND(T_CALC[[#This Row],[Value]]&lt;T_CALC[[#This Row],[WMA]],R710&gt;=S710),"Sell","")),NA()))</f>
        <v/>
      </c>
      <c r="U711" s="4">
        <f ca="1">IFERROR(IF(T_CALC[[#This Row],[Signal]]="Buy",T_CALC[[#This Row],[Value]],-10000),-10000)</f>
        <v>-10000</v>
      </c>
      <c r="V711" s="4">
        <f ca="1">IFERROR(IF(T_CALC[[#This Row],[Signal]]="Sell",T_CALC[[#This Row],[Value]],-10000),-10000)</f>
        <v>-10000</v>
      </c>
    </row>
    <row r="712" spans="3:22" x14ac:dyDescent="0.2">
      <c r="C712" vm="3620">
        <f ca="1"/>
        <v>43482</v>
      </c>
      <c r="D712" vm="3621">
        <f ca="1"/>
        <v>28393015</v>
      </c>
      <c r="E712" vm="3486">
        <f ca="1"/>
        <v>105</v>
      </c>
      <c r="F712" vm="3622">
        <f ca="1"/>
        <v>106.625</v>
      </c>
      <c r="G712" vm="3001">
        <f ca="1"/>
        <v>104.76</v>
      </c>
      <c r="H712" vm="3623">
        <f ca="1"/>
        <v>106.12</v>
      </c>
      <c r="K712" s="4">
        <f ca="1">IF(ROW(T_CALC[[#This Row],[DAY]])-ROW(T_CALC[[#Headers],[DAY]])&gt;C_N_TRADING_DAYS,"",ROW(T_CALC[[#This Row],[DAY]])-ROW(T_CALC[[#Headers],[DAY]]))</f>
        <v>709</v>
      </c>
      <c r="L712" s="2" cm="1" vm="3620">
        <f t="array" aca="1" ref="L712" ca="1">IFERROR(IF(T_CALC[[#This Row],[DAY]]="","",IF(AND(T_CALC[[#This Row],[DAY]]=C_N_TRADING_DAYS,$L$1&gt;C_MAX_HIST_DT),$L$1,INDEX(_xlfn.ANCHORARRAY($C$3),T_CALC[[#This Row],[DAY]]+1,1))),NA())</f>
        <v>43482</v>
      </c>
      <c r="M712" s="4" cm="1" vm="3486">
        <f t="array" aca="1" ref="M712" ca="1">IFERROR(IF(T_CALC[[#This Row],[DAY]]="","",IF(AND(T_CALC[[#This Row],[DAY]]=C_N_TRADING_DAYS,$L$1&gt;C_MAX_HIST_DT),$M$1,INDEX(_xlfn.ANCHORARRAY($C$3),T_CALC[[#This Row],[DAY]]+1,3))),NA())</f>
        <v>105</v>
      </c>
      <c r="N712" s="4" cm="1" vm="3622">
        <f t="array" aca="1" ref="N712" ca="1">IFERROR(IF(T_CALC[[#This Row],[DAY]]="","",IF(AND(T_CALC[[#This Row],[DAY]]=C_N_TRADING_DAYS,$L$1&gt;C_MAX_HIST_DT),$N$1,INDEX(_xlfn.ANCHORARRAY($C$3),T_CALC[[#This Row],[DAY]]+1,4))),NA())</f>
        <v>106.625</v>
      </c>
      <c r="O712" s="4" cm="1" vm="3001">
        <f t="array" aca="1" ref="O712" ca="1">IFERROR(IF(T_CALC[[#This Row],[DAY]]="","",IF(AND(T_CALC[[#This Row],[DAY]]=C_N_TRADING_DAYS,$L$1&gt;C_MAX_HIST_DT),$O$1,INDEX(_xlfn.ANCHORARRAY($C$3),T_CALC[[#This Row],[DAY]]+1,5))),NA())</f>
        <v>104.76</v>
      </c>
      <c r="P712" s="4" cm="1" vm="3623">
        <f t="array" aca="1" ref="P712" ca="1">IFERROR(IF(T_CALC[[#This Row],[DAY]]="","",IF(AND(T_CALC[[#This Row],[DAY]]=C_N_TRADING_DAYS,$L$1&gt;C_MAX_HIST_DT),$P$1,INDEX(_xlfn.ANCHORARRAY($C$3),T_CALC[[#This Row],[DAY]]+1,6))),NA())</f>
        <v>106.12</v>
      </c>
      <c r="Q712" s="4" cm="1" vm="3621">
        <f t="array" aca="1" ref="Q712" ca="1">IFERROR(IF(T_CALC[[#This Row],[DAY]]="","",IF(AND(T_CALC[[#This Row],[DAY]]=C_N_TRADING_DAYS,$L$1&gt;C_MAX_HIST_DT),$Q$1,INDEX(_xlfn.ANCHORARRAY($C$3),T_CALC[[#This Row],[DAY]]+1,2))),NA())</f>
        <v>28393015</v>
      </c>
      <c r="R712" s="4" vm="3623">
        <f ca="1">IFERROR(IF(I_SRC="Open",T_CALC[[#This Row],[Open]],IF(I_SRC="High",T_CALC[[#This Row],[High]],IF(I_SRC="low",T_CALC[[#This Row],[Low]],IF(I_SRC="Volume",T_CALC[[#This Row],[VOLUME]],T_CALC[[#This Row],[Close]])))),"")</f>
        <v>106.12</v>
      </c>
      <c r="S712" s="4" cm="1">
        <f t="array" aca="1" ref="S712" ca="1">IF(T_CALC[[#This Row],[DAY]]="","",IF(T_CALC[[#This Row],[DAY]]&gt;=I_MA_PER,
ROUND(SUMPRODUCT(OFFSET($Y$4,0,0,I_MA_PER),OFFSET(T_CALC[[#This Row],[Value]],-(I_MA_PER-1),0,I_MA_PER))/C_DEN,2),NA()))</f>
        <v>103.94</v>
      </c>
      <c r="T712" s="4" t="str">
        <f ca="1">IF(T_CALC[[#This Row],[DAY]]="","",IF(T_CALC[[#This Row],[DAY]]&gt;=I_MA_PER,IF(AND(T_CALC[[#This Row],[Value]]&gt;T_CALC[[#This Row],[WMA]],R711&lt;=S711),"Buy",IF(AND(T_CALC[[#This Row],[Value]]&lt;T_CALC[[#This Row],[WMA]],R711&gt;=S711),"Sell","")),NA()))</f>
        <v/>
      </c>
      <c r="U712" s="4">
        <f ca="1">IFERROR(IF(T_CALC[[#This Row],[Signal]]="Buy",T_CALC[[#This Row],[Value]],-10000),-10000)</f>
        <v>-10000</v>
      </c>
      <c r="V712" s="4">
        <f ca="1">IFERROR(IF(T_CALC[[#This Row],[Signal]]="Sell",T_CALC[[#This Row],[Value]],-10000),-10000)</f>
        <v>-10000</v>
      </c>
    </row>
    <row r="713" spans="3:22" x14ac:dyDescent="0.2">
      <c r="C713" vm="3624">
        <f ca="1"/>
        <v>43483</v>
      </c>
      <c r="D713" vm="3625">
        <f ca="1"/>
        <v>37427587</v>
      </c>
      <c r="E713" vm="3626">
        <f ca="1"/>
        <v>107.46</v>
      </c>
      <c r="F713" vm="3077">
        <f ca="1"/>
        <v>107.9</v>
      </c>
      <c r="G713" vm="3291">
        <f ca="1"/>
        <v>105.91</v>
      </c>
      <c r="H713" vm="3627">
        <f ca="1"/>
        <v>107.71</v>
      </c>
      <c r="K713" s="4">
        <f ca="1">IF(ROW(T_CALC[[#This Row],[DAY]])-ROW(T_CALC[[#Headers],[DAY]])&gt;C_N_TRADING_DAYS,"",ROW(T_CALC[[#This Row],[DAY]])-ROW(T_CALC[[#Headers],[DAY]]))</f>
        <v>710</v>
      </c>
      <c r="L713" s="2" cm="1" vm="3624">
        <f t="array" aca="1" ref="L713" ca="1">IFERROR(IF(T_CALC[[#This Row],[DAY]]="","",IF(AND(T_CALC[[#This Row],[DAY]]=C_N_TRADING_DAYS,$L$1&gt;C_MAX_HIST_DT),$L$1,INDEX(_xlfn.ANCHORARRAY($C$3),T_CALC[[#This Row],[DAY]]+1,1))),NA())</f>
        <v>43483</v>
      </c>
      <c r="M713" s="4" cm="1" vm="3626">
        <f t="array" aca="1" ref="M713" ca="1">IFERROR(IF(T_CALC[[#This Row],[DAY]]="","",IF(AND(T_CALC[[#This Row],[DAY]]=C_N_TRADING_DAYS,$L$1&gt;C_MAX_HIST_DT),$M$1,INDEX(_xlfn.ANCHORARRAY($C$3),T_CALC[[#This Row],[DAY]]+1,3))),NA())</f>
        <v>107.46</v>
      </c>
      <c r="N713" s="4" cm="1" vm="3077">
        <f t="array" aca="1" ref="N713" ca="1">IFERROR(IF(T_CALC[[#This Row],[DAY]]="","",IF(AND(T_CALC[[#This Row],[DAY]]=C_N_TRADING_DAYS,$L$1&gt;C_MAX_HIST_DT),$N$1,INDEX(_xlfn.ANCHORARRAY($C$3),T_CALC[[#This Row],[DAY]]+1,4))),NA())</f>
        <v>107.9</v>
      </c>
      <c r="O713" s="4" cm="1" vm="3291">
        <f t="array" aca="1" ref="O713" ca="1">IFERROR(IF(T_CALC[[#This Row],[DAY]]="","",IF(AND(T_CALC[[#This Row],[DAY]]=C_N_TRADING_DAYS,$L$1&gt;C_MAX_HIST_DT),$O$1,INDEX(_xlfn.ANCHORARRAY($C$3),T_CALC[[#This Row],[DAY]]+1,5))),NA())</f>
        <v>105.91</v>
      </c>
      <c r="P713" s="4" cm="1" vm="3627">
        <f t="array" aca="1" ref="P713" ca="1">IFERROR(IF(T_CALC[[#This Row],[DAY]]="","",IF(AND(T_CALC[[#This Row],[DAY]]=C_N_TRADING_DAYS,$L$1&gt;C_MAX_HIST_DT),$P$1,INDEX(_xlfn.ANCHORARRAY($C$3),T_CALC[[#This Row],[DAY]]+1,6))),NA())</f>
        <v>107.71</v>
      </c>
      <c r="Q713" s="4" cm="1" vm="3625">
        <f t="array" aca="1" ref="Q713" ca="1">IFERROR(IF(T_CALC[[#This Row],[DAY]]="","",IF(AND(T_CALC[[#This Row],[DAY]]=C_N_TRADING_DAYS,$L$1&gt;C_MAX_HIST_DT),$Q$1,INDEX(_xlfn.ANCHORARRAY($C$3),T_CALC[[#This Row],[DAY]]+1,2))),NA())</f>
        <v>37427587</v>
      </c>
      <c r="R713" s="4" vm="3627">
        <f ca="1">IFERROR(IF(I_SRC="Open",T_CALC[[#This Row],[Open]],IF(I_SRC="High",T_CALC[[#This Row],[High]],IF(I_SRC="low",T_CALC[[#This Row],[Low]],IF(I_SRC="Volume",T_CALC[[#This Row],[VOLUME]],T_CALC[[#This Row],[Close]])))),"")</f>
        <v>107.71</v>
      </c>
      <c r="S713" s="4" cm="1">
        <f t="array" aca="1" ref="S713" ca="1">IF(T_CALC[[#This Row],[DAY]]="","",IF(T_CALC[[#This Row],[DAY]]&gt;=I_MA_PER,
ROUND(SUMPRODUCT(OFFSET($Y$4,0,0,I_MA_PER),OFFSET(T_CALC[[#This Row],[Value]],-(I_MA_PER-1),0,I_MA_PER))/C_DEN,2),NA()))</f>
        <v>104.04</v>
      </c>
      <c r="T713" s="4" t="str">
        <f ca="1">IF(T_CALC[[#This Row],[DAY]]="","",IF(T_CALC[[#This Row],[DAY]]&gt;=I_MA_PER,IF(AND(T_CALC[[#This Row],[Value]]&gt;T_CALC[[#This Row],[WMA]],R712&lt;=S712),"Buy",IF(AND(T_CALC[[#This Row],[Value]]&lt;T_CALC[[#This Row],[WMA]],R712&gt;=S712),"Sell","")),NA()))</f>
        <v/>
      </c>
      <c r="U713" s="4">
        <f ca="1">IFERROR(IF(T_CALC[[#This Row],[Signal]]="Buy",T_CALC[[#This Row],[Value]],-10000),-10000)</f>
        <v>-10000</v>
      </c>
      <c r="V713" s="4">
        <f ca="1">IFERROR(IF(T_CALC[[#This Row],[Signal]]="Sell",T_CALC[[#This Row],[Value]],-10000),-10000)</f>
        <v>-10000</v>
      </c>
    </row>
    <row r="714" spans="3:22" x14ac:dyDescent="0.2">
      <c r="C714" vm="3628">
        <f ca="1"/>
        <v>43487</v>
      </c>
      <c r="D714" vm="3629">
        <f ca="1"/>
        <v>32371253</v>
      </c>
      <c r="E714" vm="3630">
        <f ca="1"/>
        <v>106.75</v>
      </c>
      <c r="F714" vm="3631">
        <f ca="1"/>
        <v>107.1</v>
      </c>
      <c r="G714" vm="3632">
        <f ca="1"/>
        <v>104.86</v>
      </c>
      <c r="H714" vm="3633">
        <f ca="1"/>
        <v>105.68</v>
      </c>
      <c r="K714" s="4">
        <f ca="1">IF(ROW(T_CALC[[#This Row],[DAY]])-ROW(T_CALC[[#Headers],[DAY]])&gt;C_N_TRADING_DAYS,"",ROW(T_CALC[[#This Row],[DAY]])-ROW(T_CALC[[#Headers],[DAY]]))</f>
        <v>711</v>
      </c>
      <c r="L714" s="2" cm="1" vm="3628">
        <f t="array" aca="1" ref="L714" ca="1">IFERROR(IF(T_CALC[[#This Row],[DAY]]="","",IF(AND(T_CALC[[#This Row],[DAY]]=C_N_TRADING_DAYS,$L$1&gt;C_MAX_HIST_DT),$L$1,INDEX(_xlfn.ANCHORARRAY($C$3),T_CALC[[#This Row],[DAY]]+1,1))),NA())</f>
        <v>43487</v>
      </c>
      <c r="M714" s="4" cm="1" vm="3630">
        <f t="array" aca="1" ref="M714" ca="1">IFERROR(IF(T_CALC[[#This Row],[DAY]]="","",IF(AND(T_CALC[[#This Row],[DAY]]=C_N_TRADING_DAYS,$L$1&gt;C_MAX_HIST_DT),$M$1,INDEX(_xlfn.ANCHORARRAY($C$3),T_CALC[[#This Row],[DAY]]+1,3))),NA())</f>
        <v>106.75</v>
      </c>
      <c r="N714" s="4" cm="1" vm="3631">
        <f t="array" aca="1" ref="N714" ca="1">IFERROR(IF(T_CALC[[#This Row],[DAY]]="","",IF(AND(T_CALC[[#This Row],[DAY]]=C_N_TRADING_DAYS,$L$1&gt;C_MAX_HIST_DT),$N$1,INDEX(_xlfn.ANCHORARRAY($C$3),T_CALC[[#This Row],[DAY]]+1,4))),NA())</f>
        <v>107.1</v>
      </c>
      <c r="O714" s="4" cm="1" vm="3632">
        <f t="array" aca="1" ref="O714" ca="1">IFERROR(IF(T_CALC[[#This Row],[DAY]]="","",IF(AND(T_CALC[[#This Row],[DAY]]=C_N_TRADING_DAYS,$L$1&gt;C_MAX_HIST_DT),$O$1,INDEX(_xlfn.ANCHORARRAY($C$3),T_CALC[[#This Row],[DAY]]+1,5))),NA())</f>
        <v>104.86</v>
      </c>
      <c r="P714" s="4" cm="1" vm="3633">
        <f t="array" aca="1" ref="P714" ca="1">IFERROR(IF(T_CALC[[#This Row],[DAY]]="","",IF(AND(T_CALC[[#This Row],[DAY]]=C_N_TRADING_DAYS,$L$1&gt;C_MAX_HIST_DT),$P$1,INDEX(_xlfn.ANCHORARRAY($C$3),T_CALC[[#This Row],[DAY]]+1,6))),NA())</f>
        <v>105.68</v>
      </c>
      <c r="Q714" s="4" cm="1" vm="3629">
        <f t="array" aca="1" ref="Q714" ca="1">IFERROR(IF(T_CALC[[#This Row],[DAY]]="","",IF(AND(T_CALC[[#This Row],[DAY]]=C_N_TRADING_DAYS,$L$1&gt;C_MAX_HIST_DT),$Q$1,INDEX(_xlfn.ANCHORARRAY($C$3),T_CALC[[#This Row],[DAY]]+1,2))),NA())</f>
        <v>32371253</v>
      </c>
      <c r="R714" s="4" vm="3633">
        <f ca="1">IFERROR(IF(I_SRC="Open",T_CALC[[#This Row],[Open]],IF(I_SRC="High",T_CALC[[#This Row],[High]],IF(I_SRC="low",T_CALC[[#This Row],[Low]],IF(I_SRC="Volume",T_CALC[[#This Row],[VOLUME]],T_CALC[[#This Row],[Close]])))),"")</f>
        <v>105.68</v>
      </c>
      <c r="S714" s="4" cm="1">
        <f t="array" aca="1" ref="S714" ca="1">IF(T_CALC[[#This Row],[DAY]]="","",IF(T_CALC[[#This Row],[DAY]]&gt;=I_MA_PER,
ROUND(SUMPRODUCT(OFFSET($Y$4,0,0,I_MA_PER),OFFSET(T_CALC[[#This Row],[Value]],-(I_MA_PER-1),0,I_MA_PER))/C_DEN,2),NA()))</f>
        <v>104.06</v>
      </c>
      <c r="T714" s="4" t="str">
        <f ca="1">IF(T_CALC[[#This Row],[DAY]]="","",IF(T_CALC[[#This Row],[DAY]]&gt;=I_MA_PER,IF(AND(T_CALC[[#This Row],[Value]]&gt;T_CALC[[#This Row],[WMA]],R713&lt;=S713),"Buy",IF(AND(T_CALC[[#This Row],[Value]]&lt;T_CALC[[#This Row],[WMA]],R713&gt;=S713),"Sell","")),NA()))</f>
        <v/>
      </c>
      <c r="U714" s="4">
        <f ca="1">IFERROR(IF(T_CALC[[#This Row],[Signal]]="Buy",T_CALC[[#This Row],[Value]],-10000),-10000)</f>
        <v>-10000</v>
      </c>
      <c r="V714" s="4">
        <f ca="1">IFERROR(IF(T_CALC[[#This Row],[Signal]]="Sell",T_CALC[[#This Row],[Value]],-10000),-10000)</f>
        <v>-10000</v>
      </c>
    </row>
    <row r="715" spans="3:22" x14ac:dyDescent="0.2">
      <c r="C715" vm="3634">
        <f ca="1"/>
        <v>43488</v>
      </c>
      <c r="D715" vm="3635">
        <f ca="1"/>
        <v>25874294</v>
      </c>
      <c r="E715" vm="3623">
        <f ca="1"/>
        <v>106.12</v>
      </c>
      <c r="F715" vm="3636">
        <f ca="1"/>
        <v>107.04</v>
      </c>
      <c r="G715" vm="3637">
        <f ca="1"/>
        <v>105.34</v>
      </c>
      <c r="H715" vm="3638">
        <f ca="1"/>
        <v>106.71</v>
      </c>
      <c r="K715" s="4">
        <f ca="1">IF(ROW(T_CALC[[#This Row],[DAY]])-ROW(T_CALC[[#Headers],[DAY]])&gt;C_N_TRADING_DAYS,"",ROW(T_CALC[[#This Row],[DAY]])-ROW(T_CALC[[#Headers],[DAY]]))</f>
        <v>712</v>
      </c>
      <c r="L715" s="2" cm="1" vm="3634">
        <f t="array" aca="1" ref="L715" ca="1">IFERROR(IF(T_CALC[[#This Row],[DAY]]="","",IF(AND(T_CALC[[#This Row],[DAY]]=C_N_TRADING_DAYS,$L$1&gt;C_MAX_HIST_DT),$L$1,INDEX(_xlfn.ANCHORARRAY($C$3),T_CALC[[#This Row],[DAY]]+1,1))),NA())</f>
        <v>43488</v>
      </c>
      <c r="M715" s="4" cm="1" vm="3623">
        <f t="array" aca="1" ref="M715" ca="1">IFERROR(IF(T_CALC[[#This Row],[DAY]]="","",IF(AND(T_CALC[[#This Row],[DAY]]=C_N_TRADING_DAYS,$L$1&gt;C_MAX_HIST_DT),$M$1,INDEX(_xlfn.ANCHORARRAY($C$3),T_CALC[[#This Row],[DAY]]+1,3))),NA())</f>
        <v>106.12</v>
      </c>
      <c r="N715" s="4" cm="1" vm="3636">
        <f t="array" aca="1" ref="N715" ca="1">IFERROR(IF(T_CALC[[#This Row],[DAY]]="","",IF(AND(T_CALC[[#This Row],[DAY]]=C_N_TRADING_DAYS,$L$1&gt;C_MAX_HIST_DT),$N$1,INDEX(_xlfn.ANCHORARRAY($C$3),T_CALC[[#This Row],[DAY]]+1,4))),NA())</f>
        <v>107.04</v>
      </c>
      <c r="O715" s="4" cm="1" vm="3637">
        <f t="array" aca="1" ref="O715" ca="1">IFERROR(IF(T_CALC[[#This Row],[DAY]]="","",IF(AND(T_CALC[[#This Row],[DAY]]=C_N_TRADING_DAYS,$L$1&gt;C_MAX_HIST_DT),$O$1,INDEX(_xlfn.ANCHORARRAY($C$3),T_CALC[[#This Row],[DAY]]+1,5))),NA())</f>
        <v>105.34</v>
      </c>
      <c r="P715" s="4" cm="1" vm="3638">
        <f t="array" aca="1" ref="P715" ca="1">IFERROR(IF(T_CALC[[#This Row],[DAY]]="","",IF(AND(T_CALC[[#This Row],[DAY]]=C_N_TRADING_DAYS,$L$1&gt;C_MAX_HIST_DT),$P$1,INDEX(_xlfn.ANCHORARRAY($C$3),T_CALC[[#This Row],[DAY]]+1,6))),NA())</f>
        <v>106.71</v>
      </c>
      <c r="Q715" s="4" cm="1" vm="3635">
        <f t="array" aca="1" ref="Q715" ca="1">IFERROR(IF(T_CALC[[#This Row],[DAY]]="","",IF(AND(T_CALC[[#This Row],[DAY]]=C_N_TRADING_DAYS,$L$1&gt;C_MAX_HIST_DT),$Q$1,INDEX(_xlfn.ANCHORARRAY($C$3),T_CALC[[#This Row],[DAY]]+1,2))),NA())</f>
        <v>25874294</v>
      </c>
      <c r="R715" s="4" vm="3638">
        <f ca="1">IFERROR(IF(I_SRC="Open",T_CALC[[#This Row],[Open]],IF(I_SRC="High",T_CALC[[#This Row],[High]],IF(I_SRC="low",T_CALC[[#This Row],[Low]],IF(I_SRC="Volume",T_CALC[[#This Row],[VOLUME]],T_CALC[[#This Row],[Close]])))),"")</f>
        <v>106.71</v>
      </c>
      <c r="S715" s="4" cm="1">
        <f t="array" aca="1" ref="S715" ca="1">IF(T_CALC[[#This Row],[DAY]]="","",IF(T_CALC[[#This Row],[DAY]]&gt;=I_MA_PER,
ROUND(SUMPRODUCT(OFFSET($Y$4,0,0,I_MA_PER),OFFSET(T_CALC[[#This Row],[Value]],-(I_MA_PER-1),0,I_MA_PER))/C_DEN,2),NA()))</f>
        <v>104.12</v>
      </c>
      <c r="T715" s="4" t="str">
        <f ca="1">IF(T_CALC[[#This Row],[DAY]]="","",IF(T_CALC[[#This Row],[DAY]]&gt;=I_MA_PER,IF(AND(T_CALC[[#This Row],[Value]]&gt;T_CALC[[#This Row],[WMA]],R714&lt;=S714),"Buy",IF(AND(T_CALC[[#This Row],[Value]]&lt;T_CALC[[#This Row],[WMA]],R714&gt;=S714),"Sell","")),NA()))</f>
        <v/>
      </c>
      <c r="U715" s="4">
        <f ca="1">IFERROR(IF(T_CALC[[#This Row],[Signal]]="Buy",T_CALC[[#This Row],[Value]],-10000),-10000)</f>
        <v>-10000</v>
      </c>
      <c r="V715" s="4">
        <f ca="1">IFERROR(IF(T_CALC[[#This Row],[Signal]]="Sell",T_CALC[[#This Row],[Value]],-10000),-10000)</f>
        <v>-10000</v>
      </c>
    </row>
    <row r="716" spans="3:22" x14ac:dyDescent="0.2">
      <c r="C716" vm="3639">
        <f ca="1"/>
        <v>43489</v>
      </c>
      <c r="D716" vm="3640">
        <f ca="1"/>
        <v>23164838</v>
      </c>
      <c r="E716" vm="3641">
        <f ca="1"/>
        <v>106.86</v>
      </c>
      <c r="F716" vm="3642">
        <f ca="1"/>
        <v>107</v>
      </c>
      <c r="G716" vm="3637">
        <f ca="1"/>
        <v>105.34</v>
      </c>
      <c r="H716" vm="3643">
        <f ca="1"/>
        <v>106.2</v>
      </c>
      <c r="K716" s="4">
        <f ca="1">IF(ROW(T_CALC[[#This Row],[DAY]])-ROW(T_CALC[[#Headers],[DAY]])&gt;C_N_TRADING_DAYS,"",ROW(T_CALC[[#This Row],[DAY]])-ROW(T_CALC[[#Headers],[DAY]]))</f>
        <v>713</v>
      </c>
      <c r="L716" s="2" cm="1" vm="3639">
        <f t="array" aca="1" ref="L716" ca="1">IFERROR(IF(T_CALC[[#This Row],[DAY]]="","",IF(AND(T_CALC[[#This Row],[DAY]]=C_N_TRADING_DAYS,$L$1&gt;C_MAX_HIST_DT),$L$1,INDEX(_xlfn.ANCHORARRAY($C$3),T_CALC[[#This Row],[DAY]]+1,1))),NA())</f>
        <v>43489</v>
      </c>
      <c r="M716" s="4" cm="1" vm="3641">
        <f t="array" aca="1" ref="M716" ca="1">IFERROR(IF(T_CALC[[#This Row],[DAY]]="","",IF(AND(T_CALC[[#This Row],[DAY]]=C_N_TRADING_DAYS,$L$1&gt;C_MAX_HIST_DT),$M$1,INDEX(_xlfn.ANCHORARRAY($C$3),T_CALC[[#This Row],[DAY]]+1,3))),NA())</f>
        <v>106.86</v>
      </c>
      <c r="N716" s="4" cm="1" vm="3642">
        <f t="array" aca="1" ref="N716" ca="1">IFERROR(IF(T_CALC[[#This Row],[DAY]]="","",IF(AND(T_CALC[[#This Row],[DAY]]=C_N_TRADING_DAYS,$L$1&gt;C_MAX_HIST_DT),$N$1,INDEX(_xlfn.ANCHORARRAY($C$3),T_CALC[[#This Row],[DAY]]+1,4))),NA())</f>
        <v>107</v>
      </c>
      <c r="O716" s="4" cm="1" vm="3637">
        <f t="array" aca="1" ref="O716" ca="1">IFERROR(IF(T_CALC[[#This Row],[DAY]]="","",IF(AND(T_CALC[[#This Row],[DAY]]=C_N_TRADING_DAYS,$L$1&gt;C_MAX_HIST_DT),$O$1,INDEX(_xlfn.ANCHORARRAY($C$3),T_CALC[[#This Row],[DAY]]+1,5))),NA())</f>
        <v>105.34</v>
      </c>
      <c r="P716" s="4" cm="1" vm="3643">
        <f t="array" aca="1" ref="P716" ca="1">IFERROR(IF(T_CALC[[#This Row],[DAY]]="","",IF(AND(T_CALC[[#This Row],[DAY]]=C_N_TRADING_DAYS,$L$1&gt;C_MAX_HIST_DT),$P$1,INDEX(_xlfn.ANCHORARRAY($C$3),T_CALC[[#This Row],[DAY]]+1,6))),NA())</f>
        <v>106.2</v>
      </c>
      <c r="Q716" s="4" cm="1" vm="3640">
        <f t="array" aca="1" ref="Q716" ca="1">IFERROR(IF(T_CALC[[#This Row],[DAY]]="","",IF(AND(T_CALC[[#This Row],[DAY]]=C_N_TRADING_DAYS,$L$1&gt;C_MAX_HIST_DT),$Q$1,INDEX(_xlfn.ANCHORARRAY($C$3),T_CALC[[#This Row],[DAY]]+1,2))),NA())</f>
        <v>23164838</v>
      </c>
      <c r="R716" s="4" vm="3643">
        <f ca="1">IFERROR(IF(I_SRC="Open",T_CALC[[#This Row],[Open]],IF(I_SRC="High",T_CALC[[#This Row],[High]],IF(I_SRC="low",T_CALC[[#This Row],[Low]],IF(I_SRC="Volume",T_CALC[[#This Row],[VOLUME]],T_CALC[[#This Row],[Close]])))),"")</f>
        <v>106.2</v>
      </c>
      <c r="S716" s="4" cm="1">
        <f t="array" aca="1" ref="S716" ca="1">IF(T_CALC[[#This Row],[DAY]]="","",IF(T_CALC[[#This Row],[DAY]]&gt;=I_MA_PER,
ROUND(SUMPRODUCT(OFFSET($Y$4,0,0,I_MA_PER),OFFSET(T_CALC[[#This Row],[Value]],-(I_MA_PER-1),0,I_MA_PER))/C_DEN,2),NA()))</f>
        <v>104.16</v>
      </c>
      <c r="T716" s="4" t="str">
        <f ca="1">IF(T_CALC[[#This Row],[DAY]]="","",IF(T_CALC[[#This Row],[DAY]]&gt;=I_MA_PER,IF(AND(T_CALC[[#This Row],[Value]]&gt;T_CALC[[#This Row],[WMA]],R715&lt;=S715),"Buy",IF(AND(T_CALC[[#This Row],[Value]]&lt;T_CALC[[#This Row],[WMA]],R715&gt;=S715),"Sell","")),NA()))</f>
        <v/>
      </c>
      <c r="U716" s="4">
        <f ca="1">IFERROR(IF(T_CALC[[#This Row],[Signal]]="Buy",T_CALC[[#This Row],[Value]],-10000),-10000)</f>
        <v>-10000</v>
      </c>
      <c r="V716" s="4">
        <f ca="1">IFERROR(IF(T_CALC[[#This Row],[Signal]]="Sell",T_CALC[[#This Row],[Value]],-10000),-10000)</f>
        <v>-10000</v>
      </c>
    </row>
    <row r="717" spans="3:22" x14ac:dyDescent="0.2">
      <c r="C717" vm="3644">
        <f ca="1"/>
        <v>43490</v>
      </c>
      <c r="D717" vm="3645">
        <f ca="1"/>
        <v>31218193</v>
      </c>
      <c r="E717" vm="3646">
        <f ca="1"/>
        <v>107.24</v>
      </c>
      <c r="F717" vm="3647">
        <f ca="1"/>
        <v>107.88</v>
      </c>
      <c r="G717" vm="3648">
        <f ca="1"/>
        <v>106.59</v>
      </c>
      <c r="H717" vm="3649">
        <f ca="1"/>
        <v>107.17</v>
      </c>
      <c r="K717" s="4">
        <f ca="1">IF(ROW(T_CALC[[#This Row],[DAY]])-ROW(T_CALC[[#Headers],[DAY]])&gt;C_N_TRADING_DAYS,"",ROW(T_CALC[[#This Row],[DAY]])-ROW(T_CALC[[#Headers],[DAY]]))</f>
        <v>714</v>
      </c>
      <c r="L717" s="2" cm="1" vm="3644">
        <f t="array" aca="1" ref="L717" ca="1">IFERROR(IF(T_CALC[[#This Row],[DAY]]="","",IF(AND(T_CALC[[#This Row],[DAY]]=C_N_TRADING_DAYS,$L$1&gt;C_MAX_HIST_DT),$L$1,INDEX(_xlfn.ANCHORARRAY($C$3),T_CALC[[#This Row],[DAY]]+1,1))),NA())</f>
        <v>43490</v>
      </c>
      <c r="M717" s="4" cm="1" vm="3646">
        <f t="array" aca="1" ref="M717" ca="1">IFERROR(IF(T_CALC[[#This Row],[DAY]]="","",IF(AND(T_CALC[[#This Row],[DAY]]=C_N_TRADING_DAYS,$L$1&gt;C_MAX_HIST_DT),$M$1,INDEX(_xlfn.ANCHORARRAY($C$3),T_CALC[[#This Row],[DAY]]+1,3))),NA())</f>
        <v>107.24</v>
      </c>
      <c r="N717" s="4" cm="1" vm="3647">
        <f t="array" aca="1" ref="N717" ca="1">IFERROR(IF(T_CALC[[#This Row],[DAY]]="","",IF(AND(T_CALC[[#This Row],[DAY]]=C_N_TRADING_DAYS,$L$1&gt;C_MAX_HIST_DT),$N$1,INDEX(_xlfn.ANCHORARRAY($C$3),T_CALC[[#This Row],[DAY]]+1,4))),NA())</f>
        <v>107.88</v>
      </c>
      <c r="O717" s="4" cm="1" vm="3648">
        <f t="array" aca="1" ref="O717" ca="1">IFERROR(IF(T_CALC[[#This Row],[DAY]]="","",IF(AND(T_CALC[[#This Row],[DAY]]=C_N_TRADING_DAYS,$L$1&gt;C_MAX_HIST_DT),$O$1,INDEX(_xlfn.ANCHORARRAY($C$3),T_CALC[[#This Row],[DAY]]+1,5))),NA())</f>
        <v>106.59</v>
      </c>
      <c r="P717" s="4" cm="1" vm="3649">
        <f t="array" aca="1" ref="P717" ca="1">IFERROR(IF(T_CALC[[#This Row],[DAY]]="","",IF(AND(T_CALC[[#This Row],[DAY]]=C_N_TRADING_DAYS,$L$1&gt;C_MAX_HIST_DT),$P$1,INDEX(_xlfn.ANCHORARRAY($C$3),T_CALC[[#This Row],[DAY]]+1,6))),NA())</f>
        <v>107.17</v>
      </c>
      <c r="Q717" s="4" cm="1" vm="3645">
        <f t="array" aca="1" ref="Q717" ca="1">IFERROR(IF(T_CALC[[#This Row],[DAY]]="","",IF(AND(T_CALC[[#This Row],[DAY]]=C_N_TRADING_DAYS,$L$1&gt;C_MAX_HIST_DT),$Q$1,INDEX(_xlfn.ANCHORARRAY($C$3),T_CALC[[#This Row],[DAY]]+1,2))),NA())</f>
        <v>31218193</v>
      </c>
      <c r="R717" s="4" vm="3649">
        <f ca="1">IFERROR(IF(I_SRC="Open",T_CALC[[#This Row],[Open]],IF(I_SRC="High",T_CALC[[#This Row],[High]],IF(I_SRC="low",T_CALC[[#This Row],[Low]],IF(I_SRC="Volume",T_CALC[[#This Row],[VOLUME]],T_CALC[[#This Row],[Close]])))),"")</f>
        <v>107.17</v>
      </c>
      <c r="S717" s="4" cm="1">
        <f t="array" aca="1" ref="S717" ca="1">IF(T_CALC[[#This Row],[DAY]]="","",IF(T_CALC[[#This Row],[DAY]]&gt;=I_MA_PER,
ROUND(SUMPRODUCT(OFFSET($Y$4,0,0,I_MA_PER),OFFSET(T_CALC[[#This Row],[Value]],-(I_MA_PER-1),0,I_MA_PER))/C_DEN,2),NA()))</f>
        <v>104.25</v>
      </c>
      <c r="T717" s="4" t="str">
        <f ca="1">IF(T_CALC[[#This Row],[DAY]]="","",IF(T_CALC[[#This Row],[DAY]]&gt;=I_MA_PER,IF(AND(T_CALC[[#This Row],[Value]]&gt;T_CALC[[#This Row],[WMA]],R716&lt;=S716),"Buy",IF(AND(T_CALC[[#This Row],[Value]]&lt;T_CALC[[#This Row],[WMA]],R716&gt;=S716),"Sell","")),NA()))</f>
        <v/>
      </c>
      <c r="U717" s="4">
        <f ca="1">IFERROR(IF(T_CALC[[#This Row],[Signal]]="Buy",T_CALC[[#This Row],[Value]],-10000),-10000)</f>
        <v>-10000</v>
      </c>
      <c r="V717" s="4">
        <f ca="1">IFERROR(IF(T_CALC[[#This Row],[Signal]]="Sell",T_CALC[[#This Row],[Value]],-10000),-10000)</f>
        <v>-10000</v>
      </c>
    </row>
    <row r="718" spans="3:22" x14ac:dyDescent="0.2">
      <c r="C718" vm="3650">
        <f ca="1"/>
        <v>43493</v>
      </c>
      <c r="D718" vm="3651">
        <f ca="1"/>
        <v>29476719</v>
      </c>
      <c r="E718" vm="3652">
        <f ca="1"/>
        <v>106.26</v>
      </c>
      <c r="F718" vm="3083">
        <f ca="1"/>
        <v>106.48</v>
      </c>
      <c r="G718" vm="3653">
        <f ca="1"/>
        <v>104.66</v>
      </c>
      <c r="H718" vm="3654">
        <f ca="1"/>
        <v>105.08</v>
      </c>
      <c r="K718" s="4">
        <f ca="1">IF(ROW(T_CALC[[#This Row],[DAY]])-ROW(T_CALC[[#Headers],[DAY]])&gt;C_N_TRADING_DAYS,"",ROW(T_CALC[[#This Row],[DAY]])-ROW(T_CALC[[#Headers],[DAY]]))</f>
        <v>715</v>
      </c>
      <c r="L718" s="2" cm="1" vm="3650">
        <f t="array" aca="1" ref="L718" ca="1">IFERROR(IF(T_CALC[[#This Row],[DAY]]="","",IF(AND(T_CALC[[#This Row],[DAY]]=C_N_TRADING_DAYS,$L$1&gt;C_MAX_HIST_DT),$L$1,INDEX(_xlfn.ANCHORARRAY($C$3),T_CALC[[#This Row],[DAY]]+1,1))),NA())</f>
        <v>43493</v>
      </c>
      <c r="M718" s="4" cm="1" vm="3652">
        <f t="array" aca="1" ref="M718" ca="1">IFERROR(IF(T_CALC[[#This Row],[DAY]]="","",IF(AND(T_CALC[[#This Row],[DAY]]=C_N_TRADING_DAYS,$L$1&gt;C_MAX_HIST_DT),$M$1,INDEX(_xlfn.ANCHORARRAY($C$3),T_CALC[[#This Row],[DAY]]+1,3))),NA())</f>
        <v>106.26</v>
      </c>
      <c r="N718" s="4" cm="1" vm="3083">
        <f t="array" aca="1" ref="N718" ca="1">IFERROR(IF(T_CALC[[#This Row],[DAY]]="","",IF(AND(T_CALC[[#This Row],[DAY]]=C_N_TRADING_DAYS,$L$1&gt;C_MAX_HIST_DT),$N$1,INDEX(_xlfn.ANCHORARRAY($C$3),T_CALC[[#This Row],[DAY]]+1,4))),NA())</f>
        <v>106.48</v>
      </c>
      <c r="O718" s="4" cm="1" vm="3653">
        <f t="array" aca="1" ref="O718" ca="1">IFERROR(IF(T_CALC[[#This Row],[DAY]]="","",IF(AND(T_CALC[[#This Row],[DAY]]=C_N_TRADING_DAYS,$L$1&gt;C_MAX_HIST_DT),$O$1,INDEX(_xlfn.ANCHORARRAY($C$3),T_CALC[[#This Row],[DAY]]+1,5))),NA())</f>
        <v>104.66</v>
      </c>
      <c r="P718" s="4" cm="1" vm="3654">
        <f t="array" aca="1" ref="P718" ca="1">IFERROR(IF(T_CALC[[#This Row],[DAY]]="","",IF(AND(T_CALC[[#This Row],[DAY]]=C_N_TRADING_DAYS,$L$1&gt;C_MAX_HIST_DT),$P$1,INDEX(_xlfn.ANCHORARRAY($C$3),T_CALC[[#This Row],[DAY]]+1,6))),NA())</f>
        <v>105.08</v>
      </c>
      <c r="Q718" s="4" cm="1" vm="3651">
        <f t="array" aca="1" ref="Q718" ca="1">IFERROR(IF(T_CALC[[#This Row],[DAY]]="","",IF(AND(T_CALC[[#This Row],[DAY]]=C_N_TRADING_DAYS,$L$1&gt;C_MAX_HIST_DT),$Q$1,INDEX(_xlfn.ANCHORARRAY($C$3),T_CALC[[#This Row],[DAY]]+1,2))),NA())</f>
        <v>29476719</v>
      </c>
      <c r="R718" s="4" vm="3654">
        <f ca="1">IFERROR(IF(I_SRC="Open",T_CALC[[#This Row],[Open]],IF(I_SRC="High",T_CALC[[#This Row],[High]],IF(I_SRC="low",T_CALC[[#This Row],[Low]],IF(I_SRC="Volume",T_CALC[[#This Row],[VOLUME]],T_CALC[[#This Row],[Close]])))),"")</f>
        <v>105.08</v>
      </c>
      <c r="S718" s="4" cm="1">
        <f t="array" aca="1" ref="S718" ca="1">IF(T_CALC[[#This Row],[DAY]]="","",IF(T_CALC[[#This Row],[DAY]]&gt;=I_MA_PER,
ROUND(SUMPRODUCT(OFFSET($Y$4,0,0,I_MA_PER),OFFSET(T_CALC[[#This Row],[Value]],-(I_MA_PER-1),0,I_MA_PER))/C_DEN,2),NA()))</f>
        <v>104.26</v>
      </c>
      <c r="T718" s="4" t="str">
        <f ca="1">IF(T_CALC[[#This Row],[DAY]]="","",IF(T_CALC[[#This Row],[DAY]]&gt;=I_MA_PER,IF(AND(T_CALC[[#This Row],[Value]]&gt;T_CALC[[#This Row],[WMA]],R717&lt;=S717),"Buy",IF(AND(T_CALC[[#This Row],[Value]]&lt;T_CALC[[#This Row],[WMA]],R717&gt;=S717),"Sell","")),NA()))</f>
        <v/>
      </c>
      <c r="U718" s="4">
        <f ca="1">IFERROR(IF(T_CALC[[#This Row],[Signal]]="Buy",T_CALC[[#This Row],[Value]],-10000),-10000)</f>
        <v>-10000</v>
      </c>
      <c r="V718" s="4">
        <f ca="1">IFERROR(IF(T_CALC[[#This Row],[Signal]]="Sell",T_CALC[[#This Row],[Value]],-10000),-10000)</f>
        <v>-10000</v>
      </c>
    </row>
    <row r="719" spans="3:22" x14ac:dyDescent="0.2">
      <c r="C719" vm="3655">
        <f ca="1"/>
        <v>43494</v>
      </c>
      <c r="D719" vm="3656">
        <f ca="1"/>
        <v>31490547</v>
      </c>
      <c r="E719" vm="3595">
        <f ca="1"/>
        <v>104.88</v>
      </c>
      <c r="F719" vm="3410">
        <f ca="1"/>
        <v>104.97</v>
      </c>
      <c r="G719" vm="3440">
        <f ca="1"/>
        <v>102.17</v>
      </c>
      <c r="H719" vm="3657">
        <f ca="1"/>
        <v>102.94</v>
      </c>
      <c r="K719" s="4">
        <f ca="1">IF(ROW(T_CALC[[#This Row],[DAY]])-ROW(T_CALC[[#Headers],[DAY]])&gt;C_N_TRADING_DAYS,"",ROW(T_CALC[[#This Row],[DAY]])-ROW(T_CALC[[#Headers],[DAY]]))</f>
        <v>716</v>
      </c>
      <c r="L719" s="2" cm="1" vm="3655">
        <f t="array" aca="1" ref="L719" ca="1">IFERROR(IF(T_CALC[[#This Row],[DAY]]="","",IF(AND(T_CALC[[#This Row],[DAY]]=C_N_TRADING_DAYS,$L$1&gt;C_MAX_HIST_DT),$L$1,INDEX(_xlfn.ANCHORARRAY($C$3),T_CALC[[#This Row],[DAY]]+1,1))),NA())</f>
        <v>43494</v>
      </c>
      <c r="M719" s="4" cm="1" vm="3595">
        <f t="array" aca="1" ref="M719" ca="1">IFERROR(IF(T_CALC[[#This Row],[DAY]]="","",IF(AND(T_CALC[[#This Row],[DAY]]=C_N_TRADING_DAYS,$L$1&gt;C_MAX_HIST_DT),$M$1,INDEX(_xlfn.ANCHORARRAY($C$3),T_CALC[[#This Row],[DAY]]+1,3))),NA())</f>
        <v>104.88</v>
      </c>
      <c r="N719" s="4" cm="1" vm="3410">
        <f t="array" aca="1" ref="N719" ca="1">IFERROR(IF(T_CALC[[#This Row],[DAY]]="","",IF(AND(T_CALC[[#This Row],[DAY]]=C_N_TRADING_DAYS,$L$1&gt;C_MAX_HIST_DT),$N$1,INDEX(_xlfn.ANCHORARRAY($C$3),T_CALC[[#This Row],[DAY]]+1,4))),NA())</f>
        <v>104.97</v>
      </c>
      <c r="O719" s="4" cm="1" vm="3440">
        <f t="array" aca="1" ref="O719" ca="1">IFERROR(IF(T_CALC[[#This Row],[DAY]]="","",IF(AND(T_CALC[[#This Row],[DAY]]=C_N_TRADING_DAYS,$L$1&gt;C_MAX_HIST_DT),$O$1,INDEX(_xlfn.ANCHORARRAY($C$3),T_CALC[[#This Row],[DAY]]+1,5))),NA())</f>
        <v>102.17</v>
      </c>
      <c r="P719" s="4" cm="1" vm="3657">
        <f t="array" aca="1" ref="P719" ca="1">IFERROR(IF(T_CALC[[#This Row],[DAY]]="","",IF(AND(T_CALC[[#This Row],[DAY]]=C_N_TRADING_DAYS,$L$1&gt;C_MAX_HIST_DT),$P$1,INDEX(_xlfn.ANCHORARRAY($C$3),T_CALC[[#This Row],[DAY]]+1,6))),NA())</f>
        <v>102.94</v>
      </c>
      <c r="Q719" s="4" cm="1" vm="3656">
        <f t="array" aca="1" ref="Q719" ca="1">IFERROR(IF(T_CALC[[#This Row],[DAY]]="","",IF(AND(T_CALC[[#This Row],[DAY]]=C_N_TRADING_DAYS,$L$1&gt;C_MAX_HIST_DT),$Q$1,INDEX(_xlfn.ANCHORARRAY($C$3),T_CALC[[#This Row],[DAY]]+1,2))),NA())</f>
        <v>31490547</v>
      </c>
      <c r="R719" s="4" vm="3657">
        <f ca="1">IFERROR(IF(I_SRC="Open",T_CALC[[#This Row],[Open]],IF(I_SRC="High",T_CALC[[#This Row],[High]],IF(I_SRC="low",T_CALC[[#This Row],[Low]],IF(I_SRC="Volume",T_CALC[[#This Row],[VOLUME]],T_CALC[[#This Row],[Close]])))),"")</f>
        <v>102.94</v>
      </c>
      <c r="S719" s="4" cm="1">
        <f t="array" aca="1" ref="S719" ca="1">IF(T_CALC[[#This Row],[DAY]]="","",IF(T_CALC[[#This Row],[DAY]]&gt;=I_MA_PER,
ROUND(SUMPRODUCT(OFFSET($Y$4,0,0,I_MA_PER),OFFSET(T_CALC[[#This Row],[Value]],-(I_MA_PER-1),0,I_MA_PER))/C_DEN,2),NA()))</f>
        <v>104.18</v>
      </c>
      <c r="T719" s="4" t="str">
        <f ca="1">IF(T_CALC[[#This Row],[DAY]]="","",IF(T_CALC[[#This Row],[DAY]]&gt;=I_MA_PER,IF(AND(T_CALC[[#This Row],[Value]]&gt;T_CALC[[#This Row],[WMA]],R718&lt;=S718),"Buy",IF(AND(T_CALC[[#This Row],[Value]]&lt;T_CALC[[#This Row],[WMA]],R718&gt;=S718),"Sell","")),NA()))</f>
        <v>Sell</v>
      </c>
      <c r="U719" s="4">
        <f ca="1">IFERROR(IF(T_CALC[[#This Row],[Signal]]="Buy",T_CALC[[#This Row],[Value]],-10000),-10000)</f>
        <v>-10000</v>
      </c>
      <c r="V719" s="4" vm="3657">
        <f ca="1">IFERROR(IF(T_CALC[[#This Row],[Signal]]="Sell",T_CALC[[#This Row],[Value]],-10000),-10000)</f>
        <v>102.94</v>
      </c>
    </row>
    <row r="720" spans="3:22" x14ac:dyDescent="0.2">
      <c r="C720" vm="3658">
        <f ca="1"/>
        <v>43495</v>
      </c>
      <c r="D720" vm="3659">
        <f ca="1"/>
        <v>49471866</v>
      </c>
      <c r="E720" vm="3425">
        <f ca="1"/>
        <v>104.62</v>
      </c>
      <c r="F720" vm="3660">
        <f ca="1"/>
        <v>106.38</v>
      </c>
      <c r="G720" vm="3661">
        <f ca="1"/>
        <v>104.33</v>
      </c>
      <c r="H720" vm="3660">
        <f ca="1"/>
        <v>106.38</v>
      </c>
      <c r="K720" s="4">
        <f ca="1">IF(ROW(T_CALC[[#This Row],[DAY]])-ROW(T_CALC[[#Headers],[DAY]])&gt;C_N_TRADING_DAYS,"",ROW(T_CALC[[#This Row],[DAY]])-ROW(T_CALC[[#Headers],[DAY]]))</f>
        <v>717</v>
      </c>
      <c r="L720" s="2" cm="1" vm="3658">
        <f t="array" aca="1" ref="L720" ca="1">IFERROR(IF(T_CALC[[#This Row],[DAY]]="","",IF(AND(T_CALC[[#This Row],[DAY]]=C_N_TRADING_DAYS,$L$1&gt;C_MAX_HIST_DT),$L$1,INDEX(_xlfn.ANCHORARRAY($C$3),T_CALC[[#This Row],[DAY]]+1,1))),NA())</f>
        <v>43495</v>
      </c>
      <c r="M720" s="4" cm="1" vm="3425">
        <f t="array" aca="1" ref="M720" ca="1">IFERROR(IF(T_CALC[[#This Row],[DAY]]="","",IF(AND(T_CALC[[#This Row],[DAY]]=C_N_TRADING_DAYS,$L$1&gt;C_MAX_HIST_DT),$M$1,INDEX(_xlfn.ANCHORARRAY($C$3),T_CALC[[#This Row],[DAY]]+1,3))),NA())</f>
        <v>104.62</v>
      </c>
      <c r="N720" s="4" cm="1" vm="3660">
        <f t="array" aca="1" ref="N720" ca="1">IFERROR(IF(T_CALC[[#This Row],[DAY]]="","",IF(AND(T_CALC[[#This Row],[DAY]]=C_N_TRADING_DAYS,$L$1&gt;C_MAX_HIST_DT),$N$1,INDEX(_xlfn.ANCHORARRAY($C$3),T_CALC[[#This Row],[DAY]]+1,4))),NA())</f>
        <v>106.38</v>
      </c>
      <c r="O720" s="4" cm="1" vm="3661">
        <f t="array" aca="1" ref="O720" ca="1">IFERROR(IF(T_CALC[[#This Row],[DAY]]="","",IF(AND(T_CALC[[#This Row],[DAY]]=C_N_TRADING_DAYS,$L$1&gt;C_MAX_HIST_DT),$O$1,INDEX(_xlfn.ANCHORARRAY($C$3),T_CALC[[#This Row],[DAY]]+1,5))),NA())</f>
        <v>104.33</v>
      </c>
      <c r="P720" s="4" cm="1" vm="3660">
        <f t="array" aca="1" ref="P720" ca="1">IFERROR(IF(T_CALC[[#This Row],[DAY]]="","",IF(AND(T_CALC[[#This Row],[DAY]]=C_N_TRADING_DAYS,$L$1&gt;C_MAX_HIST_DT),$P$1,INDEX(_xlfn.ANCHORARRAY($C$3),T_CALC[[#This Row],[DAY]]+1,6))),NA())</f>
        <v>106.38</v>
      </c>
      <c r="Q720" s="4" cm="1" vm="3659">
        <f t="array" aca="1" ref="Q720" ca="1">IFERROR(IF(T_CALC[[#This Row],[DAY]]="","",IF(AND(T_CALC[[#This Row],[DAY]]=C_N_TRADING_DAYS,$L$1&gt;C_MAX_HIST_DT),$Q$1,INDEX(_xlfn.ANCHORARRAY($C$3),T_CALC[[#This Row],[DAY]]+1,2))),NA())</f>
        <v>49471866</v>
      </c>
      <c r="R720" s="4" vm="3660">
        <f ca="1">IFERROR(IF(I_SRC="Open",T_CALC[[#This Row],[Open]],IF(I_SRC="High",T_CALC[[#This Row],[High]],IF(I_SRC="low",T_CALC[[#This Row],[Low]],IF(I_SRC="Volume",T_CALC[[#This Row],[VOLUME]],T_CALC[[#This Row],[Close]])))),"")</f>
        <v>106.38</v>
      </c>
      <c r="S720" s="4" cm="1">
        <f t="array" aca="1" ref="S720" ca="1">IF(T_CALC[[#This Row],[DAY]]="","",IF(T_CALC[[#This Row],[DAY]]&gt;=I_MA_PER,
ROUND(SUMPRODUCT(OFFSET($Y$4,0,0,I_MA_PER),OFFSET(T_CALC[[#This Row],[Value]],-(I_MA_PER-1),0,I_MA_PER))/C_DEN,2),NA()))</f>
        <v>104.25</v>
      </c>
      <c r="T720" s="4" t="str">
        <f ca="1">IF(T_CALC[[#This Row],[DAY]]="","",IF(T_CALC[[#This Row],[DAY]]&gt;=I_MA_PER,IF(AND(T_CALC[[#This Row],[Value]]&gt;T_CALC[[#This Row],[WMA]],R719&lt;=S719),"Buy",IF(AND(T_CALC[[#This Row],[Value]]&lt;T_CALC[[#This Row],[WMA]],R719&gt;=S719),"Sell","")),NA()))</f>
        <v>Buy</v>
      </c>
      <c r="U720" s="4" vm="3660">
        <f ca="1">IFERROR(IF(T_CALC[[#This Row],[Signal]]="Buy",T_CALC[[#This Row],[Value]],-10000),-10000)</f>
        <v>106.38</v>
      </c>
      <c r="V720" s="4">
        <f ca="1">IFERROR(IF(T_CALC[[#This Row],[Signal]]="Sell",T_CALC[[#This Row],[Value]],-10000),-10000)</f>
        <v>-10000</v>
      </c>
    </row>
    <row r="721" spans="3:22" x14ac:dyDescent="0.2">
      <c r="C721" vm="3662">
        <f ca="1"/>
        <v>43496</v>
      </c>
      <c r="D721" vm="3663">
        <f ca="1"/>
        <v>55636391</v>
      </c>
      <c r="E721" vm="3664">
        <f ca="1"/>
        <v>103.8</v>
      </c>
      <c r="F721" vm="3665">
        <f ca="1"/>
        <v>105.22</v>
      </c>
      <c r="G721" vm="3666">
        <f ca="1"/>
        <v>103.18</v>
      </c>
      <c r="H721" vm="3435">
        <f ca="1"/>
        <v>104.43</v>
      </c>
      <c r="K721" s="4">
        <f ca="1">IF(ROW(T_CALC[[#This Row],[DAY]])-ROW(T_CALC[[#Headers],[DAY]])&gt;C_N_TRADING_DAYS,"",ROW(T_CALC[[#This Row],[DAY]])-ROW(T_CALC[[#Headers],[DAY]]))</f>
        <v>718</v>
      </c>
      <c r="L721" s="2" cm="1" vm="3662">
        <f t="array" aca="1" ref="L721" ca="1">IFERROR(IF(T_CALC[[#This Row],[DAY]]="","",IF(AND(T_CALC[[#This Row],[DAY]]=C_N_TRADING_DAYS,$L$1&gt;C_MAX_HIST_DT),$L$1,INDEX(_xlfn.ANCHORARRAY($C$3),T_CALC[[#This Row],[DAY]]+1,1))),NA())</f>
        <v>43496</v>
      </c>
      <c r="M721" s="4" cm="1" vm="3664">
        <f t="array" aca="1" ref="M721" ca="1">IFERROR(IF(T_CALC[[#This Row],[DAY]]="","",IF(AND(T_CALC[[#This Row],[DAY]]=C_N_TRADING_DAYS,$L$1&gt;C_MAX_HIST_DT),$M$1,INDEX(_xlfn.ANCHORARRAY($C$3),T_CALC[[#This Row],[DAY]]+1,3))),NA())</f>
        <v>103.8</v>
      </c>
      <c r="N721" s="4" cm="1" vm="3665">
        <f t="array" aca="1" ref="N721" ca="1">IFERROR(IF(T_CALC[[#This Row],[DAY]]="","",IF(AND(T_CALC[[#This Row],[DAY]]=C_N_TRADING_DAYS,$L$1&gt;C_MAX_HIST_DT),$N$1,INDEX(_xlfn.ANCHORARRAY($C$3),T_CALC[[#This Row],[DAY]]+1,4))),NA())</f>
        <v>105.22</v>
      </c>
      <c r="O721" s="4" cm="1" vm="3666">
        <f t="array" aca="1" ref="O721" ca="1">IFERROR(IF(T_CALC[[#This Row],[DAY]]="","",IF(AND(T_CALC[[#This Row],[DAY]]=C_N_TRADING_DAYS,$L$1&gt;C_MAX_HIST_DT),$O$1,INDEX(_xlfn.ANCHORARRAY($C$3),T_CALC[[#This Row],[DAY]]+1,5))),NA())</f>
        <v>103.18</v>
      </c>
      <c r="P721" s="4" cm="1" vm="3435">
        <f t="array" aca="1" ref="P721" ca="1">IFERROR(IF(T_CALC[[#This Row],[DAY]]="","",IF(AND(T_CALC[[#This Row],[DAY]]=C_N_TRADING_DAYS,$L$1&gt;C_MAX_HIST_DT),$P$1,INDEX(_xlfn.ANCHORARRAY($C$3),T_CALC[[#This Row],[DAY]]+1,6))),NA())</f>
        <v>104.43</v>
      </c>
      <c r="Q721" s="4" cm="1" vm="3663">
        <f t="array" aca="1" ref="Q721" ca="1">IFERROR(IF(T_CALC[[#This Row],[DAY]]="","",IF(AND(T_CALC[[#This Row],[DAY]]=C_N_TRADING_DAYS,$L$1&gt;C_MAX_HIST_DT),$Q$1,INDEX(_xlfn.ANCHORARRAY($C$3),T_CALC[[#This Row],[DAY]]+1,2))),NA())</f>
        <v>55636391</v>
      </c>
      <c r="R721" s="4" vm="3435">
        <f ca="1">IFERROR(IF(I_SRC="Open",T_CALC[[#This Row],[Open]],IF(I_SRC="High",T_CALC[[#This Row],[High]],IF(I_SRC="low",T_CALC[[#This Row],[Low]],IF(I_SRC="Volume",T_CALC[[#This Row],[VOLUME]],T_CALC[[#This Row],[Close]])))),"")</f>
        <v>104.43</v>
      </c>
      <c r="S721" s="4" cm="1">
        <f t="array" aca="1" ref="S721" ca="1">IF(T_CALC[[#This Row],[DAY]]="","",IF(T_CALC[[#This Row],[DAY]]&gt;=I_MA_PER,
ROUND(SUMPRODUCT(OFFSET($Y$4,0,0,I_MA_PER),OFFSET(T_CALC[[#This Row],[Value]],-(I_MA_PER-1),0,I_MA_PER))/C_DEN,2),NA()))</f>
        <v>104.23</v>
      </c>
      <c r="T721" s="4" t="str">
        <f ca="1">IF(T_CALC[[#This Row],[DAY]]="","",IF(T_CALC[[#This Row],[DAY]]&gt;=I_MA_PER,IF(AND(T_CALC[[#This Row],[Value]]&gt;T_CALC[[#This Row],[WMA]],R720&lt;=S720),"Buy",IF(AND(T_CALC[[#This Row],[Value]]&lt;T_CALC[[#This Row],[WMA]],R720&gt;=S720),"Sell","")),NA()))</f>
        <v/>
      </c>
      <c r="U721" s="4">
        <f ca="1">IFERROR(IF(T_CALC[[#This Row],[Signal]]="Buy",T_CALC[[#This Row],[Value]],-10000),-10000)</f>
        <v>-10000</v>
      </c>
      <c r="V721" s="4">
        <f ca="1">IFERROR(IF(T_CALC[[#This Row],[Signal]]="Sell",T_CALC[[#This Row],[Value]],-10000),-10000)</f>
        <v>-10000</v>
      </c>
    </row>
    <row r="722" spans="3:22" x14ac:dyDescent="0.2">
      <c r="C722" vm="3667">
        <f ca="1"/>
        <v>43497</v>
      </c>
      <c r="D722" vm="3668">
        <f ca="1"/>
        <v>35535690</v>
      </c>
      <c r="E722" vm="3669">
        <f ca="1"/>
        <v>103.77500000000001</v>
      </c>
      <c r="F722" vm="3670">
        <f ca="1"/>
        <v>104.09990000000001</v>
      </c>
      <c r="G722" vm="3671">
        <f ca="1"/>
        <v>102.35</v>
      </c>
      <c r="H722" vm="3672">
        <f ca="1"/>
        <v>102.78</v>
      </c>
      <c r="K722" s="4">
        <f ca="1">IF(ROW(T_CALC[[#This Row],[DAY]])-ROW(T_CALC[[#Headers],[DAY]])&gt;C_N_TRADING_DAYS,"",ROW(T_CALC[[#This Row],[DAY]])-ROW(T_CALC[[#Headers],[DAY]]))</f>
        <v>719</v>
      </c>
      <c r="L722" s="2" cm="1" vm="3667">
        <f t="array" aca="1" ref="L722" ca="1">IFERROR(IF(T_CALC[[#This Row],[DAY]]="","",IF(AND(T_CALC[[#This Row],[DAY]]=C_N_TRADING_DAYS,$L$1&gt;C_MAX_HIST_DT),$L$1,INDEX(_xlfn.ANCHORARRAY($C$3),T_CALC[[#This Row],[DAY]]+1,1))),NA())</f>
        <v>43497</v>
      </c>
      <c r="M722" s="4" cm="1" vm="3669">
        <f t="array" aca="1" ref="M722" ca="1">IFERROR(IF(T_CALC[[#This Row],[DAY]]="","",IF(AND(T_CALC[[#This Row],[DAY]]=C_N_TRADING_DAYS,$L$1&gt;C_MAX_HIST_DT),$M$1,INDEX(_xlfn.ANCHORARRAY($C$3),T_CALC[[#This Row],[DAY]]+1,3))),NA())</f>
        <v>103.77500000000001</v>
      </c>
      <c r="N722" s="4" cm="1" vm="3670">
        <f t="array" aca="1" ref="N722" ca="1">IFERROR(IF(T_CALC[[#This Row],[DAY]]="","",IF(AND(T_CALC[[#This Row],[DAY]]=C_N_TRADING_DAYS,$L$1&gt;C_MAX_HIST_DT),$N$1,INDEX(_xlfn.ANCHORARRAY($C$3),T_CALC[[#This Row],[DAY]]+1,4))),NA())</f>
        <v>104.09990000000001</v>
      </c>
      <c r="O722" s="4" cm="1" vm="3671">
        <f t="array" aca="1" ref="O722" ca="1">IFERROR(IF(T_CALC[[#This Row],[DAY]]="","",IF(AND(T_CALC[[#This Row],[DAY]]=C_N_TRADING_DAYS,$L$1&gt;C_MAX_HIST_DT),$O$1,INDEX(_xlfn.ANCHORARRAY($C$3),T_CALC[[#This Row],[DAY]]+1,5))),NA())</f>
        <v>102.35</v>
      </c>
      <c r="P722" s="4" cm="1" vm="3672">
        <f t="array" aca="1" ref="P722" ca="1">IFERROR(IF(T_CALC[[#This Row],[DAY]]="","",IF(AND(T_CALC[[#This Row],[DAY]]=C_N_TRADING_DAYS,$L$1&gt;C_MAX_HIST_DT),$P$1,INDEX(_xlfn.ANCHORARRAY($C$3),T_CALC[[#This Row],[DAY]]+1,6))),NA())</f>
        <v>102.78</v>
      </c>
      <c r="Q722" s="4" cm="1" vm="3668">
        <f t="array" aca="1" ref="Q722" ca="1">IFERROR(IF(T_CALC[[#This Row],[DAY]]="","",IF(AND(T_CALC[[#This Row],[DAY]]=C_N_TRADING_DAYS,$L$1&gt;C_MAX_HIST_DT),$Q$1,INDEX(_xlfn.ANCHORARRAY($C$3),T_CALC[[#This Row],[DAY]]+1,2))),NA())</f>
        <v>35535690</v>
      </c>
      <c r="R722" s="4" vm="3672">
        <f ca="1">IFERROR(IF(I_SRC="Open",T_CALC[[#This Row],[Open]],IF(I_SRC="High",T_CALC[[#This Row],[High]],IF(I_SRC="low",T_CALC[[#This Row],[Low]],IF(I_SRC="Volume",T_CALC[[#This Row],[VOLUME]],T_CALC[[#This Row],[Close]])))),"")</f>
        <v>102.78</v>
      </c>
      <c r="S722" s="4" cm="1">
        <f t="array" aca="1" ref="S722" ca="1">IF(T_CALC[[#This Row],[DAY]]="","",IF(T_CALC[[#This Row],[DAY]]&gt;=I_MA_PER,
ROUND(SUMPRODUCT(OFFSET($Y$4,0,0,I_MA_PER),OFFSET(T_CALC[[#This Row],[Value]],-(I_MA_PER-1),0,I_MA_PER))/C_DEN,2),NA()))</f>
        <v>104.16</v>
      </c>
      <c r="T722" s="4" t="str">
        <f ca="1">IF(T_CALC[[#This Row],[DAY]]="","",IF(T_CALC[[#This Row],[DAY]]&gt;=I_MA_PER,IF(AND(T_CALC[[#This Row],[Value]]&gt;T_CALC[[#This Row],[WMA]],R721&lt;=S721),"Buy",IF(AND(T_CALC[[#This Row],[Value]]&lt;T_CALC[[#This Row],[WMA]],R721&gt;=S721),"Sell","")),NA()))</f>
        <v>Sell</v>
      </c>
      <c r="U722" s="4">
        <f ca="1">IFERROR(IF(T_CALC[[#This Row],[Signal]]="Buy",T_CALC[[#This Row],[Value]],-10000),-10000)</f>
        <v>-10000</v>
      </c>
      <c r="V722" s="4" vm="3672">
        <f ca="1">IFERROR(IF(T_CALC[[#This Row],[Signal]]="Sell",T_CALC[[#This Row],[Value]],-10000),-10000)</f>
        <v>102.78</v>
      </c>
    </row>
    <row r="723" spans="3:22" x14ac:dyDescent="0.2">
      <c r="C723" vm="3673">
        <f ca="1"/>
        <v>43500</v>
      </c>
      <c r="D723" vm="3674">
        <f ca="1"/>
        <v>31315282</v>
      </c>
      <c r="E723" vm="3675">
        <f ca="1"/>
        <v>102.87</v>
      </c>
      <c r="F723" vm="3520">
        <f ca="1"/>
        <v>105.8</v>
      </c>
      <c r="G723" vm="2928">
        <f ca="1"/>
        <v>102.77</v>
      </c>
      <c r="H723" vm="3676">
        <f ca="1"/>
        <v>105.74</v>
      </c>
      <c r="K723" s="4">
        <f ca="1">IF(ROW(T_CALC[[#This Row],[DAY]])-ROW(T_CALC[[#Headers],[DAY]])&gt;C_N_TRADING_DAYS,"",ROW(T_CALC[[#This Row],[DAY]])-ROW(T_CALC[[#Headers],[DAY]]))</f>
        <v>720</v>
      </c>
      <c r="L723" s="2" cm="1" vm="3673">
        <f t="array" aca="1" ref="L723" ca="1">IFERROR(IF(T_CALC[[#This Row],[DAY]]="","",IF(AND(T_CALC[[#This Row],[DAY]]=C_N_TRADING_DAYS,$L$1&gt;C_MAX_HIST_DT),$L$1,INDEX(_xlfn.ANCHORARRAY($C$3),T_CALC[[#This Row],[DAY]]+1,1))),NA())</f>
        <v>43500</v>
      </c>
      <c r="M723" s="4" cm="1" vm="3675">
        <f t="array" aca="1" ref="M723" ca="1">IFERROR(IF(T_CALC[[#This Row],[DAY]]="","",IF(AND(T_CALC[[#This Row],[DAY]]=C_N_TRADING_DAYS,$L$1&gt;C_MAX_HIST_DT),$M$1,INDEX(_xlfn.ANCHORARRAY($C$3),T_CALC[[#This Row],[DAY]]+1,3))),NA())</f>
        <v>102.87</v>
      </c>
      <c r="N723" s="4" cm="1" vm="3520">
        <f t="array" aca="1" ref="N723" ca="1">IFERROR(IF(T_CALC[[#This Row],[DAY]]="","",IF(AND(T_CALC[[#This Row],[DAY]]=C_N_TRADING_DAYS,$L$1&gt;C_MAX_HIST_DT),$N$1,INDEX(_xlfn.ANCHORARRAY($C$3),T_CALC[[#This Row],[DAY]]+1,4))),NA())</f>
        <v>105.8</v>
      </c>
      <c r="O723" s="4" cm="1" vm="2928">
        <f t="array" aca="1" ref="O723" ca="1">IFERROR(IF(T_CALC[[#This Row],[DAY]]="","",IF(AND(T_CALC[[#This Row],[DAY]]=C_N_TRADING_DAYS,$L$1&gt;C_MAX_HIST_DT),$O$1,INDEX(_xlfn.ANCHORARRAY($C$3),T_CALC[[#This Row],[DAY]]+1,5))),NA())</f>
        <v>102.77</v>
      </c>
      <c r="P723" s="4" cm="1" vm="3676">
        <f t="array" aca="1" ref="P723" ca="1">IFERROR(IF(T_CALC[[#This Row],[DAY]]="","",IF(AND(T_CALC[[#This Row],[DAY]]=C_N_TRADING_DAYS,$L$1&gt;C_MAX_HIST_DT),$P$1,INDEX(_xlfn.ANCHORARRAY($C$3),T_CALC[[#This Row],[DAY]]+1,6))),NA())</f>
        <v>105.74</v>
      </c>
      <c r="Q723" s="4" cm="1" vm="3674">
        <f t="array" aca="1" ref="Q723" ca="1">IFERROR(IF(T_CALC[[#This Row],[DAY]]="","",IF(AND(T_CALC[[#This Row],[DAY]]=C_N_TRADING_DAYS,$L$1&gt;C_MAX_HIST_DT),$Q$1,INDEX(_xlfn.ANCHORARRAY($C$3),T_CALC[[#This Row],[DAY]]+1,2))),NA())</f>
        <v>31315282</v>
      </c>
      <c r="R723" s="4" vm="3676">
        <f ca="1">IFERROR(IF(I_SRC="Open",T_CALC[[#This Row],[Open]],IF(I_SRC="High",T_CALC[[#This Row],[High]],IF(I_SRC="low",T_CALC[[#This Row],[Low]],IF(I_SRC="Volume",T_CALC[[#This Row],[VOLUME]],T_CALC[[#This Row],[Close]])))),"")</f>
        <v>105.74</v>
      </c>
      <c r="S723" s="4" cm="1">
        <f t="array" aca="1" ref="S723" ca="1">IF(T_CALC[[#This Row],[DAY]]="","",IF(T_CALC[[#This Row],[DAY]]&gt;=I_MA_PER,
ROUND(SUMPRODUCT(OFFSET($Y$4,0,0,I_MA_PER),OFFSET(T_CALC[[#This Row],[Value]],-(I_MA_PER-1),0,I_MA_PER))/C_DEN,2),NA()))</f>
        <v>104.2</v>
      </c>
      <c r="T723" s="4" t="str">
        <f ca="1">IF(T_CALC[[#This Row],[DAY]]="","",IF(T_CALC[[#This Row],[DAY]]&gt;=I_MA_PER,IF(AND(T_CALC[[#This Row],[Value]]&gt;T_CALC[[#This Row],[WMA]],R722&lt;=S722),"Buy",IF(AND(T_CALC[[#This Row],[Value]]&lt;T_CALC[[#This Row],[WMA]],R722&gt;=S722),"Sell","")),NA()))</f>
        <v>Buy</v>
      </c>
      <c r="U723" s="4" vm="3676">
        <f ca="1">IFERROR(IF(T_CALC[[#This Row],[Signal]]="Buy",T_CALC[[#This Row],[Value]],-10000),-10000)</f>
        <v>105.74</v>
      </c>
      <c r="V723" s="4">
        <f ca="1">IFERROR(IF(T_CALC[[#This Row],[Signal]]="Sell",T_CALC[[#This Row],[Value]],-10000),-10000)</f>
        <v>-10000</v>
      </c>
    </row>
    <row r="724" spans="3:22" x14ac:dyDescent="0.2">
      <c r="C724" vm="3677">
        <f ca="1"/>
        <v>43501</v>
      </c>
      <c r="D724" vm="3678">
        <f ca="1"/>
        <v>27325365</v>
      </c>
      <c r="E724" vm="3679">
        <f ca="1"/>
        <v>106.06</v>
      </c>
      <c r="F724" vm="3680">
        <f ca="1"/>
        <v>107.27</v>
      </c>
      <c r="G724" vm="3681">
        <f ca="1"/>
        <v>105.96</v>
      </c>
      <c r="H724" vm="3682">
        <f ca="1"/>
        <v>107.22</v>
      </c>
      <c r="K724" s="4">
        <f ca="1">IF(ROW(T_CALC[[#This Row],[DAY]])-ROW(T_CALC[[#Headers],[DAY]])&gt;C_N_TRADING_DAYS,"",ROW(T_CALC[[#This Row],[DAY]])-ROW(T_CALC[[#Headers],[DAY]]))</f>
        <v>721</v>
      </c>
      <c r="L724" s="2" cm="1" vm="3677">
        <f t="array" aca="1" ref="L724" ca="1">IFERROR(IF(T_CALC[[#This Row],[DAY]]="","",IF(AND(T_CALC[[#This Row],[DAY]]=C_N_TRADING_DAYS,$L$1&gt;C_MAX_HIST_DT),$L$1,INDEX(_xlfn.ANCHORARRAY($C$3),T_CALC[[#This Row],[DAY]]+1,1))),NA())</f>
        <v>43501</v>
      </c>
      <c r="M724" s="4" cm="1" vm="3679">
        <f t="array" aca="1" ref="M724" ca="1">IFERROR(IF(T_CALC[[#This Row],[DAY]]="","",IF(AND(T_CALC[[#This Row],[DAY]]=C_N_TRADING_DAYS,$L$1&gt;C_MAX_HIST_DT),$M$1,INDEX(_xlfn.ANCHORARRAY($C$3),T_CALC[[#This Row],[DAY]]+1,3))),NA())</f>
        <v>106.06</v>
      </c>
      <c r="N724" s="4" cm="1" vm="3680">
        <f t="array" aca="1" ref="N724" ca="1">IFERROR(IF(T_CALC[[#This Row],[DAY]]="","",IF(AND(T_CALC[[#This Row],[DAY]]=C_N_TRADING_DAYS,$L$1&gt;C_MAX_HIST_DT),$N$1,INDEX(_xlfn.ANCHORARRAY($C$3),T_CALC[[#This Row],[DAY]]+1,4))),NA())</f>
        <v>107.27</v>
      </c>
      <c r="O724" s="4" cm="1" vm="3681">
        <f t="array" aca="1" ref="O724" ca="1">IFERROR(IF(T_CALC[[#This Row],[DAY]]="","",IF(AND(T_CALC[[#This Row],[DAY]]=C_N_TRADING_DAYS,$L$1&gt;C_MAX_HIST_DT),$O$1,INDEX(_xlfn.ANCHORARRAY($C$3),T_CALC[[#This Row],[DAY]]+1,5))),NA())</f>
        <v>105.96</v>
      </c>
      <c r="P724" s="4" cm="1" vm="3682">
        <f t="array" aca="1" ref="P724" ca="1">IFERROR(IF(T_CALC[[#This Row],[DAY]]="","",IF(AND(T_CALC[[#This Row],[DAY]]=C_N_TRADING_DAYS,$L$1&gt;C_MAX_HIST_DT),$P$1,INDEX(_xlfn.ANCHORARRAY($C$3),T_CALC[[#This Row],[DAY]]+1,6))),NA())</f>
        <v>107.22</v>
      </c>
      <c r="Q724" s="4" cm="1" vm="3678">
        <f t="array" aca="1" ref="Q724" ca="1">IFERROR(IF(T_CALC[[#This Row],[DAY]]="","",IF(AND(T_CALC[[#This Row],[DAY]]=C_N_TRADING_DAYS,$L$1&gt;C_MAX_HIST_DT),$Q$1,INDEX(_xlfn.ANCHORARRAY($C$3),T_CALC[[#This Row],[DAY]]+1,2))),NA())</f>
        <v>27325365</v>
      </c>
      <c r="R724" s="4" vm="3682">
        <f ca="1">IFERROR(IF(I_SRC="Open",T_CALC[[#This Row],[Open]],IF(I_SRC="High",T_CALC[[#This Row],[High]],IF(I_SRC="low",T_CALC[[#This Row],[Low]],IF(I_SRC="Volume",T_CALC[[#This Row],[VOLUME]],T_CALC[[#This Row],[Close]])))),"")</f>
        <v>107.22</v>
      </c>
      <c r="S724" s="4" cm="1">
        <f t="array" aca="1" ref="S724" ca="1">IF(T_CALC[[#This Row],[DAY]]="","",IF(T_CALC[[#This Row],[DAY]]&gt;=I_MA_PER,
ROUND(SUMPRODUCT(OFFSET($Y$4,0,0,I_MA_PER),OFFSET(T_CALC[[#This Row],[Value]],-(I_MA_PER-1),0,I_MA_PER))/C_DEN,2),NA()))</f>
        <v>104.3</v>
      </c>
      <c r="T724" s="4" t="str">
        <f ca="1">IF(T_CALC[[#This Row],[DAY]]="","",IF(T_CALC[[#This Row],[DAY]]&gt;=I_MA_PER,IF(AND(T_CALC[[#This Row],[Value]]&gt;T_CALC[[#This Row],[WMA]],R723&lt;=S723),"Buy",IF(AND(T_CALC[[#This Row],[Value]]&lt;T_CALC[[#This Row],[WMA]],R723&gt;=S723),"Sell","")),NA()))</f>
        <v/>
      </c>
      <c r="U724" s="4">
        <f ca="1">IFERROR(IF(T_CALC[[#This Row],[Signal]]="Buy",T_CALC[[#This Row],[Value]],-10000),-10000)</f>
        <v>-10000</v>
      </c>
      <c r="V724" s="4">
        <f ca="1">IFERROR(IF(T_CALC[[#This Row],[Signal]]="Sell",T_CALC[[#This Row],[Value]],-10000),-10000)</f>
        <v>-10000</v>
      </c>
    </row>
    <row r="725" spans="3:22" x14ac:dyDescent="0.2">
      <c r="C725" vm="3683">
        <f ca="1"/>
        <v>43502</v>
      </c>
      <c r="D725" vm="3684">
        <f ca="1"/>
        <v>20609759</v>
      </c>
      <c r="E725" vm="3642">
        <f ca="1"/>
        <v>107</v>
      </c>
      <c r="F725" vm="3642">
        <f ca="1"/>
        <v>107</v>
      </c>
      <c r="G725" vm="3367">
        <f ca="1"/>
        <v>105.53</v>
      </c>
      <c r="H725" vm="3010">
        <f ca="1"/>
        <v>106.03</v>
      </c>
      <c r="K725" s="4">
        <f ca="1">IF(ROW(T_CALC[[#This Row],[DAY]])-ROW(T_CALC[[#Headers],[DAY]])&gt;C_N_TRADING_DAYS,"",ROW(T_CALC[[#This Row],[DAY]])-ROW(T_CALC[[#Headers],[DAY]]))</f>
        <v>722</v>
      </c>
      <c r="L725" s="2" cm="1" vm="3683">
        <f t="array" aca="1" ref="L725" ca="1">IFERROR(IF(T_CALC[[#This Row],[DAY]]="","",IF(AND(T_CALC[[#This Row],[DAY]]=C_N_TRADING_DAYS,$L$1&gt;C_MAX_HIST_DT),$L$1,INDEX(_xlfn.ANCHORARRAY($C$3),T_CALC[[#This Row],[DAY]]+1,1))),NA())</f>
        <v>43502</v>
      </c>
      <c r="M725" s="4" cm="1" vm="3642">
        <f t="array" aca="1" ref="M725" ca="1">IFERROR(IF(T_CALC[[#This Row],[DAY]]="","",IF(AND(T_CALC[[#This Row],[DAY]]=C_N_TRADING_DAYS,$L$1&gt;C_MAX_HIST_DT),$M$1,INDEX(_xlfn.ANCHORARRAY($C$3),T_CALC[[#This Row],[DAY]]+1,3))),NA())</f>
        <v>107</v>
      </c>
      <c r="N725" s="4" cm="1" vm="3642">
        <f t="array" aca="1" ref="N725" ca="1">IFERROR(IF(T_CALC[[#This Row],[DAY]]="","",IF(AND(T_CALC[[#This Row],[DAY]]=C_N_TRADING_DAYS,$L$1&gt;C_MAX_HIST_DT),$N$1,INDEX(_xlfn.ANCHORARRAY($C$3),T_CALC[[#This Row],[DAY]]+1,4))),NA())</f>
        <v>107</v>
      </c>
      <c r="O725" s="4" cm="1" vm="3367">
        <f t="array" aca="1" ref="O725" ca="1">IFERROR(IF(T_CALC[[#This Row],[DAY]]="","",IF(AND(T_CALC[[#This Row],[DAY]]=C_N_TRADING_DAYS,$L$1&gt;C_MAX_HIST_DT),$O$1,INDEX(_xlfn.ANCHORARRAY($C$3),T_CALC[[#This Row],[DAY]]+1,5))),NA())</f>
        <v>105.53</v>
      </c>
      <c r="P725" s="4" cm="1" vm="3010">
        <f t="array" aca="1" ref="P725" ca="1">IFERROR(IF(T_CALC[[#This Row],[DAY]]="","",IF(AND(T_CALC[[#This Row],[DAY]]=C_N_TRADING_DAYS,$L$1&gt;C_MAX_HIST_DT),$P$1,INDEX(_xlfn.ANCHORARRAY($C$3),T_CALC[[#This Row],[DAY]]+1,6))),NA())</f>
        <v>106.03</v>
      </c>
      <c r="Q725" s="4" cm="1" vm="3684">
        <f t="array" aca="1" ref="Q725" ca="1">IFERROR(IF(T_CALC[[#This Row],[DAY]]="","",IF(AND(T_CALC[[#This Row],[DAY]]=C_N_TRADING_DAYS,$L$1&gt;C_MAX_HIST_DT),$Q$1,INDEX(_xlfn.ANCHORARRAY($C$3),T_CALC[[#This Row],[DAY]]+1,2))),NA())</f>
        <v>20609759</v>
      </c>
      <c r="R725" s="4" vm="3010">
        <f ca="1">IFERROR(IF(I_SRC="Open",T_CALC[[#This Row],[Open]],IF(I_SRC="High",T_CALC[[#This Row],[High]],IF(I_SRC="low",T_CALC[[#This Row],[Low]],IF(I_SRC="Volume",T_CALC[[#This Row],[VOLUME]],T_CALC[[#This Row],[Close]])))),"")</f>
        <v>106.03</v>
      </c>
      <c r="S725" s="4" cm="1">
        <f t="array" aca="1" ref="S725" ca="1">IF(T_CALC[[#This Row],[DAY]]="","",IF(T_CALC[[#This Row],[DAY]]&gt;=I_MA_PER,
ROUND(SUMPRODUCT(OFFSET($Y$4,0,0,I_MA_PER),OFFSET(T_CALC[[#This Row],[Value]],-(I_MA_PER-1),0,I_MA_PER))/C_DEN,2),NA()))</f>
        <v>104.35</v>
      </c>
      <c r="T725" s="4" t="str">
        <f ca="1">IF(T_CALC[[#This Row],[DAY]]="","",IF(T_CALC[[#This Row],[DAY]]&gt;=I_MA_PER,IF(AND(T_CALC[[#This Row],[Value]]&gt;T_CALC[[#This Row],[WMA]],R724&lt;=S724),"Buy",IF(AND(T_CALC[[#This Row],[Value]]&lt;T_CALC[[#This Row],[WMA]],R724&gt;=S724),"Sell","")),NA()))</f>
        <v/>
      </c>
      <c r="U725" s="4">
        <f ca="1">IFERROR(IF(T_CALC[[#This Row],[Signal]]="Buy",T_CALC[[#This Row],[Value]],-10000),-10000)</f>
        <v>-10000</v>
      </c>
      <c r="V725" s="4">
        <f ca="1">IFERROR(IF(T_CALC[[#This Row],[Signal]]="Sell",T_CALC[[#This Row],[Value]],-10000),-10000)</f>
        <v>-10000</v>
      </c>
    </row>
    <row r="726" spans="3:22" x14ac:dyDescent="0.2">
      <c r="C726" vm="3685">
        <f ca="1"/>
        <v>43503</v>
      </c>
      <c r="D726" vm="3686">
        <f ca="1"/>
        <v>29760697</v>
      </c>
      <c r="E726" vm="3687">
        <f ca="1"/>
        <v>105.185</v>
      </c>
      <c r="F726" vm="3688">
        <f ca="1"/>
        <v>105.59</v>
      </c>
      <c r="G726" vm="3689">
        <f ca="1"/>
        <v>104.29</v>
      </c>
      <c r="H726" vm="3690">
        <f ca="1"/>
        <v>105.27</v>
      </c>
      <c r="K726" s="4">
        <f ca="1">IF(ROW(T_CALC[[#This Row],[DAY]])-ROW(T_CALC[[#Headers],[DAY]])&gt;C_N_TRADING_DAYS,"",ROW(T_CALC[[#This Row],[DAY]])-ROW(T_CALC[[#Headers],[DAY]]))</f>
        <v>723</v>
      </c>
      <c r="L726" s="2" cm="1" vm="3685">
        <f t="array" aca="1" ref="L726" ca="1">IFERROR(IF(T_CALC[[#This Row],[DAY]]="","",IF(AND(T_CALC[[#This Row],[DAY]]=C_N_TRADING_DAYS,$L$1&gt;C_MAX_HIST_DT),$L$1,INDEX(_xlfn.ANCHORARRAY($C$3),T_CALC[[#This Row],[DAY]]+1,1))),NA())</f>
        <v>43503</v>
      </c>
      <c r="M726" s="4" cm="1" vm="3687">
        <f t="array" aca="1" ref="M726" ca="1">IFERROR(IF(T_CALC[[#This Row],[DAY]]="","",IF(AND(T_CALC[[#This Row],[DAY]]=C_N_TRADING_DAYS,$L$1&gt;C_MAX_HIST_DT),$M$1,INDEX(_xlfn.ANCHORARRAY($C$3),T_CALC[[#This Row],[DAY]]+1,3))),NA())</f>
        <v>105.185</v>
      </c>
      <c r="N726" s="4" cm="1" vm="3688">
        <f t="array" aca="1" ref="N726" ca="1">IFERROR(IF(T_CALC[[#This Row],[DAY]]="","",IF(AND(T_CALC[[#This Row],[DAY]]=C_N_TRADING_DAYS,$L$1&gt;C_MAX_HIST_DT),$N$1,INDEX(_xlfn.ANCHORARRAY($C$3),T_CALC[[#This Row],[DAY]]+1,4))),NA())</f>
        <v>105.59</v>
      </c>
      <c r="O726" s="4" cm="1" vm="3689">
        <f t="array" aca="1" ref="O726" ca="1">IFERROR(IF(T_CALC[[#This Row],[DAY]]="","",IF(AND(T_CALC[[#This Row],[DAY]]=C_N_TRADING_DAYS,$L$1&gt;C_MAX_HIST_DT),$O$1,INDEX(_xlfn.ANCHORARRAY($C$3),T_CALC[[#This Row],[DAY]]+1,5))),NA())</f>
        <v>104.29</v>
      </c>
      <c r="P726" s="4" cm="1" vm="3690">
        <f t="array" aca="1" ref="P726" ca="1">IFERROR(IF(T_CALC[[#This Row],[DAY]]="","",IF(AND(T_CALC[[#This Row],[DAY]]=C_N_TRADING_DAYS,$L$1&gt;C_MAX_HIST_DT),$P$1,INDEX(_xlfn.ANCHORARRAY($C$3),T_CALC[[#This Row],[DAY]]+1,6))),NA())</f>
        <v>105.27</v>
      </c>
      <c r="Q726" s="4" cm="1" vm="3686">
        <f t="array" aca="1" ref="Q726" ca="1">IFERROR(IF(T_CALC[[#This Row],[DAY]]="","",IF(AND(T_CALC[[#This Row],[DAY]]=C_N_TRADING_DAYS,$L$1&gt;C_MAX_HIST_DT),$Q$1,INDEX(_xlfn.ANCHORARRAY($C$3),T_CALC[[#This Row],[DAY]]+1,2))),NA())</f>
        <v>29760697</v>
      </c>
      <c r="R726" s="4" vm="3690">
        <f ca="1">IFERROR(IF(I_SRC="Open",T_CALC[[#This Row],[Open]],IF(I_SRC="High",T_CALC[[#This Row],[High]],IF(I_SRC="low",T_CALC[[#This Row],[Low]],IF(I_SRC="Volume",T_CALC[[#This Row],[VOLUME]],T_CALC[[#This Row],[Close]])))),"")</f>
        <v>105.27</v>
      </c>
      <c r="S726" s="4" cm="1">
        <f t="array" aca="1" ref="S726" ca="1">IF(T_CALC[[#This Row],[DAY]]="","",IF(T_CALC[[#This Row],[DAY]]&gt;=I_MA_PER,
ROUND(SUMPRODUCT(OFFSET($Y$4,0,0,I_MA_PER),OFFSET(T_CALC[[#This Row],[Value]],-(I_MA_PER-1),0,I_MA_PER))/C_DEN,2),NA()))</f>
        <v>104.37</v>
      </c>
      <c r="T726" s="4" t="str">
        <f ca="1">IF(T_CALC[[#This Row],[DAY]]="","",IF(T_CALC[[#This Row],[DAY]]&gt;=I_MA_PER,IF(AND(T_CALC[[#This Row],[Value]]&gt;T_CALC[[#This Row],[WMA]],R725&lt;=S725),"Buy",IF(AND(T_CALC[[#This Row],[Value]]&lt;T_CALC[[#This Row],[WMA]],R725&gt;=S725),"Sell","")),NA()))</f>
        <v/>
      </c>
      <c r="U726" s="4">
        <f ca="1">IFERROR(IF(T_CALC[[#This Row],[Signal]]="Buy",T_CALC[[#This Row],[Value]],-10000),-10000)</f>
        <v>-10000</v>
      </c>
      <c r="V726" s="4">
        <f ca="1">IFERROR(IF(T_CALC[[#This Row],[Signal]]="Sell",T_CALC[[#This Row],[Value]],-10000),-10000)</f>
        <v>-10000</v>
      </c>
    </row>
    <row r="727" spans="3:22" x14ac:dyDescent="0.2">
      <c r="C727" vm="3691">
        <f ca="1"/>
        <v>43504</v>
      </c>
      <c r="D727" vm="3692">
        <f ca="1"/>
        <v>21461093</v>
      </c>
      <c r="E727" vm="3693">
        <f ca="1"/>
        <v>104.39</v>
      </c>
      <c r="F727" vm="3094">
        <f ca="1"/>
        <v>105.78</v>
      </c>
      <c r="G727" vm="3694">
        <f ca="1"/>
        <v>104.2603</v>
      </c>
      <c r="H727" vm="3695">
        <f ca="1"/>
        <v>105.67</v>
      </c>
      <c r="K727" s="4">
        <f ca="1">IF(ROW(T_CALC[[#This Row],[DAY]])-ROW(T_CALC[[#Headers],[DAY]])&gt;C_N_TRADING_DAYS,"",ROW(T_CALC[[#This Row],[DAY]])-ROW(T_CALC[[#Headers],[DAY]]))</f>
        <v>724</v>
      </c>
      <c r="L727" s="2" cm="1" vm="3691">
        <f t="array" aca="1" ref="L727" ca="1">IFERROR(IF(T_CALC[[#This Row],[DAY]]="","",IF(AND(T_CALC[[#This Row],[DAY]]=C_N_TRADING_DAYS,$L$1&gt;C_MAX_HIST_DT),$L$1,INDEX(_xlfn.ANCHORARRAY($C$3),T_CALC[[#This Row],[DAY]]+1,1))),NA())</f>
        <v>43504</v>
      </c>
      <c r="M727" s="4" cm="1" vm="3693">
        <f t="array" aca="1" ref="M727" ca="1">IFERROR(IF(T_CALC[[#This Row],[DAY]]="","",IF(AND(T_CALC[[#This Row],[DAY]]=C_N_TRADING_DAYS,$L$1&gt;C_MAX_HIST_DT),$M$1,INDEX(_xlfn.ANCHORARRAY($C$3),T_CALC[[#This Row],[DAY]]+1,3))),NA())</f>
        <v>104.39</v>
      </c>
      <c r="N727" s="4" cm="1" vm="3094">
        <f t="array" aca="1" ref="N727" ca="1">IFERROR(IF(T_CALC[[#This Row],[DAY]]="","",IF(AND(T_CALC[[#This Row],[DAY]]=C_N_TRADING_DAYS,$L$1&gt;C_MAX_HIST_DT),$N$1,INDEX(_xlfn.ANCHORARRAY($C$3),T_CALC[[#This Row],[DAY]]+1,4))),NA())</f>
        <v>105.78</v>
      </c>
      <c r="O727" s="4" cm="1" vm="3694">
        <f t="array" aca="1" ref="O727" ca="1">IFERROR(IF(T_CALC[[#This Row],[DAY]]="","",IF(AND(T_CALC[[#This Row],[DAY]]=C_N_TRADING_DAYS,$L$1&gt;C_MAX_HIST_DT),$O$1,INDEX(_xlfn.ANCHORARRAY($C$3),T_CALC[[#This Row],[DAY]]+1,5))),NA())</f>
        <v>104.2603</v>
      </c>
      <c r="P727" s="4" cm="1" vm="3695">
        <f t="array" aca="1" ref="P727" ca="1">IFERROR(IF(T_CALC[[#This Row],[DAY]]="","",IF(AND(T_CALC[[#This Row],[DAY]]=C_N_TRADING_DAYS,$L$1&gt;C_MAX_HIST_DT),$P$1,INDEX(_xlfn.ANCHORARRAY($C$3),T_CALC[[#This Row],[DAY]]+1,6))),NA())</f>
        <v>105.67</v>
      </c>
      <c r="Q727" s="4" cm="1" vm="3692">
        <f t="array" aca="1" ref="Q727" ca="1">IFERROR(IF(T_CALC[[#This Row],[DAY]]="","",IF(AND(T_CALC[[#This Row],[DAY]]=C_N_TRADING_DAYS,$L$1&gt;C_MAX_HIST_DT),$Q$1,INDEX(_xlfn.ANCHORARRAY($C$3),T_CALC[[#This Row],[DAY]]+1,2))),NA())</f>
        <v>21461093</v>
      </c>
      <c r="R727" s="4" vm="3695">
        <f ca="1">IFERROR(IF(I_SRC="Open",T_CALC[[#This Row],[Open]],IF(I_SRC="High",T_CALC[[#This Row],[High]],IF(I_SRC="low",T_CALC[[#This Row],[Low]],IF(I_SRC="Volume",T_CALC[[#This Row],[VOLUME]],T_CALC[[#This Row],[Close]])))),"")</f>
        <v>105.67</v>
      </c>
      <c r="S727" s="4" cm="1">
        <f t="array" aca="1" ref="S727" ca="1">IF(T_CALC[[#This Row],[DAY]]="","",IF(T_CALC[[#This Row],[DAY]]&gt;=I_MA_PER,
ROUND(SUMPRODUCT(OFFSET($Y$4,0,0,I_MA_PER),OFFSET(T_CALC[[#This Row],[Value]],-(I_MA_PER-1),0,I_MA_PER))/C_DEN,2),NA()))</f>
        <v>104.4</v>
      </c>
      <c r="T727" s="4" t="str">
        <f ca="1">IF(T_CALC[[#This Row],[DAY]]="","",IF(T_CALC[[#This Row],[DAY]]&gt;=I_MA_PER,IF(AND(T_CALC[[#This Row],[Value]]&gt;T_CALC[[#This Row],[WMA]],R726&lt;=S726),"Buy",IF(AND(T_CALC[[#This Row],[Value]]&lt;T_CALC[[#This Row],[WMA]],R726&gt;=S726),"Sell","")),NA()))</f>
        <v/>
      </c>
      <c r="U727" s="4">
        <f ca="1">IFERROR(IF(T_CALC[[#This Row],[Signal]]="Buy",T_CALC[[#This Row],[Value]],-10000),-10000)</f>
        <v>-10000</v>
      </c>
      <c r="V727" s="4">
        <f ca="1">IFERROR(IF(T_CALC[[#This Row],[Signal]]="Sell",T_CALC[[#This Row],[Value]],-10000),-10000)</f>
        <v>-10000</v>
      </c>
    </row>
    <row r="728" spans="3:22" x14ac:dyDescent="0.2">
      <c r="C728" vm="3696">
        <f ca="1"/>
        <v>43507</v>
      </c>
      <c r="D728" vm="3697">
        <f ca="1"/>
        <v>18914123</v>
      </c>
      <c r="E728" vm="3643">
        <f ca="1"/>
        <v>106.2</v>
      </c>
      <c r="F728" vm="3698">
        <f ca="1"/>
        <v>106.58</v>
      </c>
      <c r="G728" vm="3699">
        <f ca="1"/>
        <v>104.965</v>
      </c>
      <c r="H728" vm="3700">
        <f ca="1"/>
        <v>105.25</v>
      </c>
      <c r="K728" s="4">
        <f ca="1">IF(ROW(T_CALC[[#This Row],[DAY]])-ROW(T_CALC[[#Headers],[DAY]])&gt;C_N_TRADING_DAYS,"",ROW(T_CALC[[#This Row],[DAY]])-ROW(T_CALC[[#Headers],[DAY]]))</f>
        <v>725</v>
      </c>
      <c r="L728" s="2" cm="1" vm="3696">
        <f t="array" aca="1" ref="L728" ca="1">IFERROR(IF(T_CALC[[#This Row],[DAY]]="","",IF(AND(T_CALC[[#This Row],[DAY]]=C_N_TRADING_DAYS,$L$1&gt;C_MAX_HIST_DT),$L$1,INDEX(_xlfn.ANCHORARRAY($C$3),T_CALC[[#This Row],[DAY]]+1,1))),NA())</f>
        <v>43507</v>
      </c>
      <c r="M728" s="4" cm="1" vm="3643">
        <f t="array" aca="1" ref="M728" ca="1">IFERROR(IF(T_CALC[[#This Row],[DAY]]="","",IF(AND(T_CALC[[#This Row],[DAY]]=C_N_TRADING_DAYS,$L$1&gt;C_MAX_HIST_DT),$M$1,INDEX(_xlfn.ANCHORARRAY($C$3),T_CALC[[#This Row],[DAY]]+1,3))),NA())</f>
        <v>106.2</v>
      </c>
      <c r="N728" s="4" cm="1" vm="3698">
        <f t="array" aca="1" ref="N728" ca="1">IFERROR(IF(T_CALC[[#This Row],[DAY]]="","",IF(AND(T_CALC[[#This Row],[DAY]]=C_N_TRADING_DAYS,$L$1&gt;C_MAX_HIST_DT),$N$1,INDEX(_xlfn.ANCHORARRAY($C$3),T_CALC[[#This Row],[DAY]]+1,4))),NA())</f>
        <v>106.58</v>
      </c>
      <c r="O728" s="4" cm="1" vm="3699">
        <f t="array" aca="1" ref="O728" ca="1">IFERROR(IF(T_CALC[[#This Row],[DAY]]="","",IF(AND(T_CALC[[#This Row],[DAY]]=C_N_TRADING_DAYS,$L$1&gt;C_MAX_HIST_DT),$O$1,INDEX(_xlfn.ANCHORARRAY($C$3),T_CALC[[#This Row],[DAY]]+1,5))),NA())</f>
        <v>104.965</v>
      </c>
      <c r="P728" s="4" cm="1" vm="3700">
        <f t="array" aca="1" ref="P728" ca="1">IFERROR(IF(T_CALC[[#This Row],[DAY]]="","",IF(AND(T_CALC[[#This Row],[DAY]]=C_N_TRADING_DAYS,$L$1&gt;C_MAX_HIST_DT),$P$1,INDEX(_xlfn.ANCHORARRAY($C$3),T_CALC[[#This Row],[DAY]]+1,6))),NA())</f>
        <v>105.25</v>
      </c>
      <c r="Q728" s="4" cm="1" vm="3697">
        <f t="array" aca="1" ref="Q728" ca="1">IFERROR(IF(T_CALC[[#This Row],[DAY]]="","",IF(AND(T_CALC[[#This Row],[DAY]]=C_N_TRADING_DAYS,$L$1&gt;C_MAX_HIST_DT),$Q$1,INDEX(_xlfn.ANCHORARRAY($C$3),T_CALC[[#This Row],[DAY]]+1,2))),NA())</f>
        <v>18914123</v>
      </c>
      <c r="R728" s="4" vm="3700">
        <f ca="1">IFERROR(IF(I_SRC="Open",T_CALC[[#This Row],[Open]],IF(I_SRC="High",T_CALC[[#This Row],[High]],IF(I_SRC="low",T_CALC[[#This Row],[Low]],IF(I_SRC="Volume",T_CALC[[#This Row],[VOLUME]],T_CALC[[#This Row],[Close]])))),"")</f>
        <v>105.25</v>
      </c>
      <c r="S728" s="4" cm="1">
        <f t="array" aca="1" ref="S728" ca="1">IF(T_CALC[[#This Row],[DAY]]="","",IF(T_CALC[[#This Row],[DAY]]&gt;=I_MA_PER,
ROUND(SUMPRODUCT(OFFSET($Y$4,0,0,I_MA_PER),OFFSET(T_CALC[[#This Row],[Value]],-(I_MA_PER-1),0,I_MA_PER))/C_DEN,2),NA()))</f>
        <v>104.42</v>
      </c>
      <c r="T728" s="4" t="str">
        <f ca="1">IF(T_CALC[[#This Row],[DAY]]="","",IF(T_CALC[[#This Row],[DAY]]&gt;=I_MA_PER,IF(AND(T_CALC[[#This Row],[Value]]&gt;T_CALC[[#This Row],[WMA]],R727&lt;=S727),"Buy",IF(AND(T_CALC[[#This Row],[Value]]&lt;T_CALC[[#This Row],[WMA]],R727&gt;=S727),"Sell","")),NA()))</f>
        <v/>
      </c>
      <c r="U728" s="4">
        <f ca="1">IFERROR(IF(T_CALC[[#This Row],[Signal]]="Buy",T_CALC[[#This Row],[Value]],-10000),-10000)</f>
        <v>-10000</v>
      </c>
      <c r="V728" s="4">
        <f ca="1">IFERROR(IF(T_CALC[[#This Row],[Signal]]="Sell",T_CALC[[#This Row],[Value]],-10000),-10000)</f>
        <v>-10000</v>
      </c>
    </row>
    <row r="729" spans="3:22" x14ac:dyDescent="0.2">
      <c r="C729" vm="3701">
        <f ca="1"/>
        <v>43508</v>
      </c>
      <c r="D729" vm="3702">
        <f ca="1"/>
        <v>25056595</v>
      </c>
      <c r="E729" vm="2995">
        <f ca="1"/>
        <v>106.14</v>
      </c>
      <c r="F729" vm="3453">
        <f ca="1"/>
        <v>107.14</v>
      </c>
      <c r="G729" vm="3703">
        <f ca="1"/>
        <v>105.48</v>
      </c>
      <c r="H729" vm="3704">
        <f ca="1"/>
        <v>106.89</v>
      </c>
      <c r="K729" s="4">
        <f ca="1">IF(ROW(T_CALC[[#This Row],[DAY]])-ROW(T_CALC[[#Headers],[DAY]])&gt;C_N_TRADING_DAYS,"",ROW(T_CALC[[#This Row],[DAY]])-ROW(T_CALC[[#Headers],[DAY]]))</f>
        <v>726</v>
      </c>
      <c r="L729" s="2" cm="1" vm="3701">
        <f t="array" aca="1" ref="L729" ca="1">IFERROR(IF(T_CALC[[#This Row],[DAY]]="","",IF(AND(T_CALC[[#This Row],[DAY]]=C_N_TRADING_DAYS,$L$1&gt;C_MAX_HIST_DT),$L$1,INDEX(_xlfn.ANCHORARRAY($C$3),T_CALC[[#This Row],[DAY]]+1,1))),NA())</f>
        <v>43508</v>
      </c>
      <c r="M729" s="4" cm="1" vm="2995">
        <f t="array" aca="1" ref="M729" ca="1">IFERROR(IF(T_CALC[[#This Row],[DAY]]="","",IF(AND(T_CALC[[#This Row],[DAY]]=C_N_TRADING_DAYS,$L$1&gt;C_MAX_HIST_DT),$M$1,INDEX(_xlfn.ANCHORARRAY($C$3),T_CALC[[#This Row],[DAY]]+1,3))),NA())</f>
        <v>106.14</v>
      </c>
      <c r="N729" s="4" cm="1" vm="3453">
        <f t="array" aca="1" ref="N729" ca="1">IFERROR(IF(T_CALC[[#This Row],[DAY]]="","",IF(AND(T_CALC[[#This Row],[DAY]]=C_N_TRADING_DAYS,$L$1&gt;C_MAX_HIST_DT),$N$1,INDEX(_xlfn.ANCHORARRAY($C$3),T_CALC[[#This Row],[DAY]]+1,4))),NA())</f>
        <v>107.14</v>
      </c>
      <c r="O729" s="4" cm="1" vm="3703">
        <f t="array" aca="1" ref="O729" ca="1">IFERROR(IF(T_CALC[[#This Row],[DAY]]="","",IF(AND(T_CALC[[#This Row],[DAY]]=C_N_TRADING_DAYS,$L$1&gt;C_MAX_HIST_DT),$O$1,INDEX(_xlfn.ANCHORARRAY($C$3),T_CALC[[#This Row],[DAY]]+1,5))),NA())</f>
        <v>105.48</v>
      </c>
      <c r="P729" s="4" cm="1" vm="3704">
        <f t="array" aca="1" ref="P729" ca="1">IFERROR(IF(T_CALC[[#This Row],[DAY]]="","",IF(AND(T_CALC[[#This Row],[DAY]]=C_N_TRADING_DAYS,$L$1&gt;C_MAX_HIST_DT),$P$1,INDEX(_xlfn.ANCHORARRAY($C$3),T_CALC[[#This Row],[DAY]]+1,6))),NA())</f>
        <v>106.89</v>
      </c>
      <c r="Q729" s="4" cm="1" vm="3702">
        <f t="array" aca="1" ref="Q729" ca="1">IFERROR(IF(T_CALC[[#This Row],[DAY]]="","",IF(AND(T_CALC[[#This Row],[DAY]]=C_N_TRADING_DAYS,$L$1&gt;C_MAX_HIST_DT),$Q$1,INDEX(_xlfn.ANCHORARRAY($C$3),T_CALC[[#This Row],[DAY]]+1,2))),NA())</f>
        <v>25056595</v>
      </c>
      <c r="R729" s="4" vm="3704">
        <f ca="1">IFERROR(IF(I_SRC="Open",T_CALC[[#This Row],[Open]],IF(I_SRC="High",T_CALC[[#This Row],[High]],IF(I_SRC="low",T_CALC[[#This Row],[Low]],IF(I_SRC="Volume",T_CALC[[#This Row],[VOLUME]],T_CALC[[#This Row],[Close]])))),"")</f>
        <v>106.89</v>
      </c>
      <c r="S729" s="4" cm="1">
        <f t="array" aca="1" ref="S729" ca="1">IF(T_CALC[[#This Row],[DAY]]="","",IF(T_CALC[[#This Row],[DAY]]&gt;=I_MA_PER,
ROUND(SUMPRODUCT(OFFSET($Y$4,0,0,I_MA_PER),OFFSET(T_CALC[[#This Row],[Value]],-(I_MA_PER-1),0,I_MA_PER))/C_DEN,2),NA()))</f>
        <v>104.5</v>
      </c>
      <c r="T729" s="4" t="str">
        <f ca="1">IF(T_CALC[[#This Row],[DAY]]="","",IF(T_CALC[[#This Row],[DAY]]&gt;=I_MA_PER,IF(AND(T_CALC[[#This Row],[Value]]&gt;T_CALC[[#This Row],[WMA]],R728&lt;=S728),"Buy",IF(AND(T_CALC[[#This Row],[Value]]&lt;T_CALC[[#This Row],[WMA]],R728&gt;=S728),"Sell","")),NA()))</f>
        <v/>
      </c>
      <c r="U729" s="4">
        <f ca="1">IFERROR(IF(T_CALC[[#This Row],[Signal]]="Buy",T_CALC[[#This Row],[Value]],-10000),-10000)</f>
        <v>-10000</v>
      </c>
      <c r="V729" s="4">
        <f ca="1">IFERROR(IF(T_CALC[[#This Row],[Signal]]="Sell",T_CALC[[#This Row],[Value]],-10000),-10000)</f>
        <v>-10000</v>
      </c>
    </row>
    <row r="730" spans="3:22" x14ac:dyDescent="0.2">
      <c r="C730" vm="3705">
        <f ca="1"/>
        <v>43509</v>
      </c>
      <c r="D730" vm="3706">
        <f ca="1"/>
        <v>18394869</v>
      </c>
      <c r="E730" vm="3707">
        <f ca="1"/>
        <v>107.5</v>
      </c>
      <c r="F730" vm="3708">
        <f ca="1"/>
        <v>107.78</v>
      </c>
      <c r="G730" vm="3638">
        <f ca="1"/>
        <v>106.71</v>
      </c>
      <c r="H730" vm="3362">
        <f ca="1"/>
        <v>106.81</v>
      </c>
      <c r="K730" s="4">
        <f ca="1">IF(ROW(T_CALC[[#This Row],[DAY]])-ROW(T_CALC[[#Headers],[DAY]])&gt;C_N_TRADING_DAYS,"",ROW(T_CALC[[#This Row],[DAY]])-ROW(T_CALC[[#Headers],[DAY]]))</f>
        <v>727</v>
      </c>
      <c r="L730" s="2" cm="1" vm="3705">
        <f t="array" aca="1" ref="L730" ca="1">IFERROR(IF(T_CALC[[#This Row],[DAY]]="","",IF(AND(T_CALC[[#This Row],[DAY]]=C_N_TRADING_DAYS,$L$1&gt;C_MAX_HIST_DT),$L$1,INDEX(_xlfn.ANCHORARRAY($C$3),T_CALC[[#This Row],[DAY]]+1,1))),NA())</f>
        <v>43509</v>
      </c>
      <c r="M730" s="4" cm="1" vm="3707">
        <f t="array" aca="1" ref="M730" ca="1">IFERROR(IF(T_CALC[[#This Row],[DAY]]="","",IF(AND(T_CALC[[#This Row],[DAY]]=C_N_TRADING_DAYS,$L$1&gt;C_MAX_HIST_DT),$M$1,INDEX(_xlfn.ANCHORARRAY($C$3),T_CALC[[#This Row],[DAY]]+1,3))),NA())</f>
        <v>107.5</v>
      </c>
      <c r="N730" s="4" cm="1" vm="3708">
        <f t="array" aca="1" ref="N730" ca="1">IFERROR(IF(T_CALC[[#This Row],[DAY]]="","",IF(AND(T_CALC[[#This Row],[DAY]]=C_N_TRADING_DAYS,$L$1&gt;C_MAX_HIST_DT),$N$1,INDEX(_xlfn.ANCHORARRAY($C$3),T_CALC[[#This Row],[DAY]]+1,4))),NA())</f>
        <v>107.78</v>
      </c>
      <c r="O730" s="4" cm="1" vm="3638">
        <f t="array" aca="1" ref="O730" ca="1">IFERROR(IF(T_CALC[[#This Row],[DAY]]="","",IF(AND(T_CALC[[#This Row],[DAY]]=C_N_TRADING_DAYS,$L$1&gt;C_MAX_HIST_DT),$O$1,INDEX(_xlfn.ANCHORARRAY($C$3),T_CALC[[#This Row],[DAY]]+1,5))),NA())</f>
        <v>106.71</v>
      </c>
      <c r="P730" s="4" cm="1" vm="3362">
        <f t="array" aca="1" ref="P730" ca="1">IFERROR(IF(T_CALC[[#This Row],[DAY]]="","",IF(AND(T_CALC[[#This Row],[DAY]]=C_N_TRADING_DAYS,$L$1&gt;C_MAX_HIST_DT),$P$1,INDEX(_xlfn.ANCHORARRAY($C$3),T_CALC[[#This Row],[DAY]]+1,6))),NA())</f>
        <v>106.81</v>
      </c>
      <c r="Q730" s="4" cm="1" vm="3706">
        <f t="array" aca="1" ref="Q730" ca="1">IFERROR(IF(T_CALC[[#This Row],[DAY]]="","",IF(AND(T_CALC[[#This Row],[DAY]]=C_N_TRADING_DAYS,$L$1&gt;C_MAX_HIST_DT),$Q$1,INDEX(_xlfn.ANCHORARRAY($C$3),T_CALC[[#This Row],[DAY]]+1,2))),NA())</f>
        <v>18394869</v>
      </c>
      <c r="R730" s="4" vm="3362">
        <f ca="1">IFERROR(IF(I_SRC="Open",T_CALC[[#This Row],[Open]],IF(I_SRC="High",T_CALC[[#This Row],[High]],IF(I_SRC="low",T_CALC[[#This Row],[Low]],IF(I_SRC="Volume",T_CALC[[#This Row],[VOLUME]],T_CALC[[#This Row],[Close]])))),"")</f>
        <v>106.81</v>
      </c>
      <c r="S730" s="4" cm="1">
        <f t="array" aca="1" ref="S730" ca="1">IF(T_CALC[[#This Row],[DAY]]="","",IF(T_CALC[[#This Row],[DAY]]&gt;=I_MA_PER,
ROUND(SUMPRODUCT(OFFSET($Y$4,0,0,I_MA_PER),OFFSET(T_CALC[[#This Row],[Value]],-(I_MA_PER-1),0,I_MA_PER))/C_DEN,2),NA()))</f>
        <v>104.58</v>
      </c>
      <c r="T730" s="4" t="str">
        <f ca="1">IF(T_CALC[[#This Row],[DAY]]="","",IF(T_CALC[[#This Row],[DAY]]&gt;=I_MA_PER,IF(AND(T_CALC[[#This Row],[Value]]&gt;T_CALC[[#This Row],[WMA]],R729&lt;=S729),"Buy",IF(AND(T_CALC[[#This Row],[Value]]&lt;T_CALC[[#This Row],[WMA]],R729&gt;=S729),"Sell","")),NA()))</f>
        <v/>
      </c>
      <c r="U730" s="4">
        <f ca="1">IFERROR(IF(T_CALC[[#This Row],[Signal]]="Buy",T_CALC[[#This Row],[Value]],-10000),-10000)</f>
        <v>-10000</v>
      </c>
      <c r="V730" s="4">
        <f ca="1">IFERROR(IF(T_CALC[[#This Row],[Signal]]="Sell",T_CALC[[#This Row],[Value]],-10000),-10000)</f>
        <v>-10000</v>
      </c>
    </row>
    <row r="731" spans="3:22" x14ac:dyDescent="0.2">
      <c r="C731" vm="3709">
        <f ca="1"/>
        <v>43510</v>
      </c>
      <c r="D731" vm="3710">
        <f ca="1"/>
        <v>21784703</v>
      </c>
      <c r="E731" vm="3711">
        <f ca="1"/>
        <v>106.31</v>
      </c>
      <c r="F731" vm="3712">
        <f ca="1"/>
        <v>107.29</v>
      </c>
      <c r="G731" vm="3713">
        <f ca="1"/>
        <v>105.66</v>
      </c>
      <c r="H731" vm="3714">
        <f ca="1"/>
        <v>106.9</v>
      </c>
      <c r="K731" s="4">
        <f ca="1">IF(ROW(T_CALC[[#This Row],[DAY]])-ROW(T_CALC[[#Headers],[DAY]])&gt;C_N_TRADING_DAYS,"",ROW(T_CALC[[#This Row],[DAY]])-ROW(T_CALC[[#Headers],[DAY]]))</f>
        <v>728</v>
      </c>
      <c r="L731" s="2" cm="1" vm="3709">
        <f t="array" aca="1" ref="L731" ca="1">IFERROR(IF(T_CALC[[#This Row],[DAY]]="","",IF(AND(T_CALC[[#This Row],[DAY]]=C_N_TRADING_DAYS,$L$1&gt;C_MAX_HIST_DT),$L$1,INDEX(_xlfn.ANCHORARRAY($C$3),T_CALC[[#This Row],[DAY]]+1,1))),NA())</f>
        <v>43510</v>
      </c>
      <c r="M731" s="4" cm="1" vm="3711">
        <f t="array" aca="1" ref="M731" ca="1">IFERROR(IF(T_CALC[[#This Row],[DAY]]="","",IF(AND(T_CALC[[#This Row],[DAY]]=C_N_TRADING_DAYS,$L$1&gt;C_MAX_HIST_DT),$M$1,INDEX(_xlfn.ANCHORARRAY($C$3),T_CALC[[#This Row],[DAY]]+1,3))),NA())</f>
        <v>106.31</v>
      </c>
      <c r="N731" s="4" cm="1" vm="3712">
        <f t="array" aca="1" ref="N731" ca="1">IFERROR(IF(T_CALC[[#This Row],[DAY]]="","",IF(AND(T_CALC[[#This Row],[DAY]]=C_N_TRADING_DAYS,$L$1&gt;C_MAX_HIST_DT),$N$1,INDEX(_xlfn.ANCHORARRAY($C$3),T_CALC[[#This Row],[DAY]]+1,4))),NA())</f>
        <v>107.29</v>
      </c>
      <c r="O731" s="4" cm="1" vm="3713">
        <f t="array" aca="1" ref="O731" ca="1">IFERROR(IF(T_CALC[[#This Row],[DAY]]="","",IF(AND(T_CALC[[#This Row],[DAY]]=C_N_TRADING_DAYS,$L$1&gt;C_MAX_HIST_DT),$O$1,INDEX(_xlfn.ANCHORARRAY($C$3),T_CALC[[#This Row],[DAY]]+1,5))),NA())</f>
        <v>105.66</v>
      </c>
      <c r="P731" s="4" cm="1" vm="3714">
        <f t="array" aca="1" ref="P731" ca="1">IFERROR(IF(T_CALC[[#This Row],[DAY]]="","",IF(AND(T_CALC[[#This Row],[DAY]]=C_N_TRADING_DAYS,$L$1&gt;C_MAX_HIST_DT),$P$1,INDEX(_xlfn.ANCHORARRAY($C$3),T_CALC[[#This Row],[DAY]]+1,6))),NA())</f>
        <v>106.9</v>
      </c>
      <c r="Q731" s="4" cm="1" vm="3710">
        <f t="array" aca="1" ref="Q731" ca="1">IFERROR(IF(T_CALC[[#This Row],[DAY]]="","",IF(AND(T_CALC[[#This Row],[DAY]]=C_N_TRADING_DAYS,$L$1&gt;C_MAX_HIST_DT),$Q$1,INDEX(_xlfn.ANCHORARRAY($C$3),T_CALC[[#This Row],[DAY]]+1,2))),NA())</f>
        <v>21784703</v>
      </c>
      <c r="R731" s="4" vm="3714">
        <f ca="1">IFERROR(IF(I_SRC="Open",T_CALC[[#This Row],[Open]],IF(I_SRC="High",T_CALC[[#This Row],[High]],IF(I_SRC="low",T_CALC[[#This Row],[Low]],IF(I_SRC="Volume",T_CALC[[#This Row],[VOLUME]],T_CALC[[#This Row],[Close]])))),"")</f>
        <v>106.9</v>
      </c>
      <c r="S731" s="4" cm="1">
        <f t="array" aca="1" ref="S731" ca="1">IF(T_CALC[[#This Row],[DAY]]="","",IF(T_CALC[[#This Row],[DAY]]&gt;=I_MA_PER,
ROUND(SUMPRODUCT(OFFSET($Y$4,0,0,I_MA_PER),OFFSET(T_CALC[[#This Row],[Value]],-(I_MA_PER-1),0,I_MA_PER))/C_DEN,2),NA()))</f>
        <v>104.67</v>
      </c>
      <c r="T731" s="4" t="str">
        <f ca="1">IF(T_CALC[[#This Row],[DAY]]="","",IF(T_CALC[[#This Row],[DAY]]&gt;=I_MA_PER,IF(AND(T_CALC[[#This Row],[Value]]&gt;T_CALC[[#This Row],[WMA]],R730&lt;=S730),"Buy",IF(AND(T_CALC[[#This Row],[Value]]&lt;T_CALC[[#This Row],[WMA]],R730&gt;=S730),"Sell","")),NA()))</f>
        <v/>
      </c>
      <c r="U731" s="4">
        <f ca="1">IFERROR(IF(T_CALC[[#This Row],[Signal]]="Buy",T_CALC[[#This Row],[Value]],-10000),-10000)</f>
        <v>-10000</v>
      </c>
      <c r="V731" s="4">
        <f ca="1">IFERROR(IF(T_CALC[[#This Row],[Signal]]="Sell",T_CALC[[#This Row],[Value]],-10000),-10000)</f>
        <v>-10000</v>
      </c>
    </row>
    <row r="732" spans="3:22" x14ac:dyDescent="0.2">
      <c r="C732" vm="3715">
        <f ca="1"/>
        <v>43511</v>
      </c>
      <c r="D732" vm="3716">
        <f ca="1"/>
        <v>26606886</v>
      </c>
      <c r="E732" vm="3717">
        <f ca="1"/>
        <v>107.91</v>
      </c>
      <c r="F732" vm="3070">
        <f ca="1"/>
        <v>108.3</v>
      </c>
      <c r="G732" vm="3718">
        <f ca="1"/>
        <v>107.36239999999999</v>
      </c>
      <c r="H732" vm="3719">
        <f ca="1"/>
        <v>108.22</v>
      </c>
      <c r="K732" s="4">
        <f ca="1">IF(ROW(T_CALC[[#This Row],[DAY]])-ROW(T_CALC[[#Headers],[DAY]])&gt;C_N_TRADING_DAYS,"",ROW(T_CALC[[#This Row],[DAY]])-ROW(T_CALC[[#Headers],[DAY]]))</f>
        <v>729</v>
      </c>
      <c r="L732" s="2" cm="1" vm="3715">
        <f t="array" aca="1" ref="L732" ca="1">IFERROR(IF(T_CALC[[#This Row],[DAY]]="","",IF(AND(T_CALC[[#This Row],[DAY]]=C_N_TRADING_DAYS,$L$1&gt;C_MAX_HIST_DT),$L$1,INDEX(_xlfn.ANCHORARRAY($C$3),T_CALC[[#This Row],[DAY]]+1,1))),NA())</f>
        <v>43511</v>
      </c>
      <c r="M732" s="4" cm="1" vm="3717">
        <f t="array" aca="1" ref="M732" ca="1">IFERROR(IF(T_CALC[[#This Row],[DAY]]="","",IF(AND(T_CALC[[#This Row],[DAY]]=C_N_TRADING_DAYS,$L$1&gt;C_MAX_HIST_DT),$M$1,INDEX(_xlfn.ANCHORARRAY($C$3),T_CALC[[#This Row],[DAY]]+1,3))),NA())</f>
        <v>107.91</v>
      </c>
      <c r="N732" s="4" cm="1" vm="3070">
        <f t="array" aca="1" ref="N732" ca="1">IFERROR(IF(T_CALC[[#This Row],[DAY]]="","",IF(AND(T_CALC[[#This Row],[DAY]]=C_N_TRADING_DAYS,$L$1&gt;C_MAX_HIST_DT),$N$1,INDEX(_xlfn.ANCHORARRAY($C$3),T_CALC[[#This Row],[DAY]]+1,4))),NA())</f>
        <v>108.3</v>
      </c>
      <c r="O732" s="4" cm="1" vm="3718">
        <f t="array" aca="1" ref="O732" ca="1">IFERROR(IF(T_CALC[[#This Row],[DAY]]="","",IF(AND(T_CALC[[#This Row],[DAY]]=C_N_TRADING_DAYS,$L$1&gt;C_MAX_HIST_DT),$O$1,INDEX(_xlfn.ANCHORARRAY($C$3),T_CALC[[#This Row],[DAY]]+1,5))),NA())</f>
        <v>107.36239999999999</v>
      </c>
      <c r="P732" s="4" cm="1" vm="3719">
        <f t="array" aca="1" ref="P732" ca="1">IFERROR(IF(T_CALC[[#This Row],[DAY]]="","",IF(AND(T_CALC[[#This Row],[DAY]]=C_N_TRADING_DAYS,$L$1&gt;C_MAX_HIST_DT),$P$1,INDEX(_xlfn.ANCHORARRAY($C$3),T_CALC[[#This Row],[DAY]]+1,6))),NA())</f>
        <v>108.22</v>
      </c>
      <c r="Q732" s="4" cm="1" vm="3716">
        <f t="array" aca="1" ref="Q732" ca="1">IFERROR(IF(T_CALC[[#This Row],[DAY]]="","",IF(AND(T_CALC[[#This Row],[DAY]]=C_N_TRADING_DAYS,$L$1&gt;C_MAX_HIST_DT),$Q$1,INDEX(_xlfn.ANCHORARRAY($C$3),T_CALC[[#This Row],[DAY]]+1,2))),NA())</f>
        <v>26606886</v>
      </c>
      <c r="R732" s="4" vm="3719">
        <f ca="1">IFERROR(IF(I_SRC="Open",T_CALC[[#This Row],[Open]],IF(I_SRC="High",T_CALC[[#This Row],[High]],IF(I_SRC="low",T_CALC[[#This Row],[Low]],IF(I_SRC="Volume",T_CALC[[#This Row],[VOLUME]],T_CALC[[#This Row],[Close]])))),"")</f>
        <v>108.22</v>
      </c>
      <c r="S732" s="4" cm="1">
        <f t="array" aca="1" ref="S732" ca="1">IF(T_CALC[[#This Row],[DAY]]="","",IF(T_CALC[[#This Row],[DAY]]&gt;=I_MA_PER,
ROUND(SUMPRODUCT(OFFSET($Y$4,0,0,I_MA_PER),OFFSET(T_CALC[[#This Row],[Value]],-(I_MA_PER-1),0,I_MA_PER))/C_DEN,2),NA()))</f>
        <v>104.81</v>
      </c>
      <c r="T732" s="4" t="str">
        <f ca="1">IF(T_CALC[[#This Row],[DAY]]="","",IF(T_CALC[[#This Row],[DAY]]&gt;=I_MA_PER,IF(AND(T_CALC[[#This Row],[Value]]&gt;T_CALC[[#This Row],[WMA]],R731&lt;=S731),"Buy",IF(AND(T_CALC[[#This Row],[Value]]&lt;T_CALC[[#This Row],[WMA]],R731&gt;=S731),"Sell","")),NA()))</f>
        <v/>
      </c>
      <c r="U732" s="4">
        <f ca="1">IFERROR(IF(T_CALC[[#This Row],[Signal]]="Buy",T_CALC[[#This Row],[Value]],-10000),-10000)</f>
        <v>-10000</v>
      </c>
      <c r="V732" s="4">
        <f ca="1">IFERROR(IF(T_CALC[[#This Row],[Signal]]="Sell",T_CALC[[#This Row],[Value]],-10000),-10000)</f>
        <v>-10000</v>
      </c>
    </row>
    <row r="733" spans="3:22" x14ac:dyDescent="0.2">
      <c r="C733" vm="3720">
        <f ca="1"/>
        <v>43515</v>
      </c>
      <c r="D733" vm="3721">
        <f ca="1"/>
        <v>18038460</v>
      </c>
      <c r="E733" vm="3722">
        <f ca="1"/>
        <v>107.79</v>
      </c>
      <c r="F733" vm="3322">
        <f ca="1"/>
        <v>108.66</v>
      </c>
      <c r="G733" vm="3708">
        <f ca="1"/>
        <v>107.78</v>
      </c>
      <c r="H733" vm="3035">
        <f ca="1"/>
        <v>108.17</v>
      </c>
      <c r="K733" s="4">
        <f ca="1">IF(ROW(T_CALC[[#This Row],[DAY]])-ROW(T_CALC[[#Headers],[DAY]])&gt;C_N_TRADING_DAYS,"",ROW(T_CALC[[#This Row],[DAY]])-ROW(T_CALC[[#Headers],[DAY]]))</f>
        <v>730</v>
      </c>
      <c r="L733" s="2" cm="1" vm="3720">
        <f t="array" aca="1" ref="L733" ca="1">IFERROR(IF(T_CALC[[#This Row],[DAY]]="","",IF(AND(T_CALC[[#This Row],[DAY]]=C_N_TRADING_DAYS,$L$1&gt;C_MAX_HIST_DT),$L$1,INDEX(_xlfn.ANCHORARRAY($C$3),T_CALC[[#This Row],[DAY]]+1,1))),NA())</f>
        <v>43515</v>
      </c>
      <c r="M733" s="4" cm="1" vm="3722">
        <f t="array" aca="1" ref="M733" ca="1">IFERROR(IF(T_CALC[[#This Row],[DAY]]="","",IF(AND(T_CALC[[#This Row],[DAY]]=C_N_TRADING_DAYS,$L$1&gt;C_MAX_HIST_DT),$M$1,INDEX(_xlfn.ANCHORARRAY($C$3),T_CALC[[#This Row],[DAY]]+1,3))),NA())</f>
        <v>107.79</v>
      </c>
      <c r="N733" s="4" cm="1" vm="3322">
        <f t="array" aca="1" ref="N733" ca="1">IFERROR(IF(T_CALC[[#This Row],[DAY]]="","",IF(AND(T_CALC[[#This Row],[DAY]]=C_N_TRADING_DAYS,$L$1&gt;C_MAX_HIST_DT),$N$1,INDEX(_xlfn.ANCHORARRAY($C$3),T_CALC[[#This Row],[DAY]]+1,4))),NA())</f>
        <v>108.66</v>
      </c>
      <c r="O733" s="4" cm="1" vm="3708">
        <f t="array" aca="1" ref="O733" ca="1">IFERROR(IF(T_CALC[[#This Row],[DAY]]="","",IF(AND(T_CALC[[#This Row],[DAY]]=C_N_TRADING_DAYS,$L$1&gt;C_MAX_HIST_DT),$O$1,INDEX(_xlfn.ANCHORARRAY($C$3),T_CALC[[#This Row],[DAY]]+1,5))),NA())</f>
        <v>107.78</v>
      </c>
      <c r="P733" s="4" cm="1" vm="3035">
        <f t="array" aca="1" ref="P733" ca="1">IFERROR(IF(T_CALC[[#This Row],[DAY]]="","",IF(AND(T_CALC[[#This Row],[DAY]]=C_N_TRADING_DAYS,$L$1&gt;C_MAX_HIST_DT),$P$1,INDEX(_xlfn.ANCHORARRAY($C$3),T_CALC[[#This Row],[DAY]]+1,6))),NA())</f>
        <v>108.17</v>
      </c>
      <c r="Q733" s="4" cm="1" vm="3721">
        <f t="array" aca="1" ref="Q733" ca="1">IFERROR(IF(T_CALC[[#This Row],[DAY]]="","",IF(AND(T_CALC[[#This Row],[DAY]]=C_N_TRADING_DAYS,$L$1&gt;C_MAX_HIST_DT),$Q$1,INDEX(_xlfn.ANCHORARRAY($C$3),T_CALC[[#This Row],[DAY]]+1,2))),NA())</f>
        <v>18038460</v>
      </c>
      <c r="R733" s="4" vm="3035">
        <f ca="1">IFERROR(IF(I_SRC="Open",T_CALC[[#This Row],[Open]],IF(I_SRC="High",T_CALC[[#This Row],[High]],IF(I_SRC="low",T_CALC[[#This Row],[Low]],IF(I_SRC="Volume",T_CALC[[#This Row],[VOLUME]],T_CALC[[#This Row],[Close]])))),"")</f>
        <v>108.17</v>
      </c>
      <c r="S733" s="4" cm="1">
        <f t="array" aca="1" ref="S733" ca="1">IF(T_CALC[[#This Row],[DAY]]="","",IF(T_CALC[[#This Row],[DAY]]&gt;=I_MA_PER,
ROUND(SUMPRODUCT(OFFSET($Y$4,0,0,I_MA_PER),OFFSET(T_CALC[[#This Row],[Value]],-(I_MA_PER-1),0,I_MA_PER))/C_DEN,2),NA()))</f>
        <v>104.95</v>
      </c>
      <c r="T733" s="4" t="str">
        <f ca="1">IF(T_CALC[[#This Row],[DAY]]="","",IF(T_CALC[[#This Row],[DAY]]&gt;=I_MA_PER,IF(AND(T_CALC[[#This Row],[Value]]&gt;T_CALC[[#This Row],[WMA]],R732&lt;=S732),"Buy",IF(AND(T_CALC[[#This Row],[Value]]&lt;T_CALC[[#This Row],[WMA]],R732&gt;=S732),"Sell","")),NA()))</f>
        <v/>
      </c>
      <c r="U733" s="4">
        <f ca="1">IFERROR(IF(T_CALC[[#This Row],[Signal]]="Buy",T_CALC[[#This Row],[Value]],-10000),-10000)</f>
        <v>-10000</v>
      </c>
      <c r="V733" s="4">
        <f ca="1">IFERROR(IF(T_CALC[[#This Row],[Signal]]="Sell",T_CALC[[#This Row],[Value]],-10000),-10000)</f>
        <v>-10000</v>
      </c>
    </row>
    <row r="734" spans="3:22" x14ac:dyDescent="0.2">
      <c r="C734" vm="3723">
        <f ca="1"/>
        <v>43516</v>
      </c>
      <c r="D734" vm="3724">
        <f ca="1"/>
        <v>21607671</v>
      </c>
      <c r="E734" vm="3458">
        <f ca="1"/>
        <v>107.86</v>
      </c>
      <c r="F734" vm="3725">
        <f ca="1"/>
        <v>107.94</v>
      </c>
      <c r="G734" vm="3726">
        <f ca="1"/>
        <v>106.29</v>
      </c>
      <c r="H734" vm="3098">
        <f ca="1"/>
        <v>107.15</v>
      </c>
      <c r="K734" s="4">
        <f ca="1">IF(ROW(T_CALC[[#This Row],[DAY]])-ROW(T_CALC[[#Headers],[DAY]])&gt;C_N_TRADING_DAYS,"",ROW(T_CALC[[#This Row],[DAY]])-ROW(T_CALC[[#Headers],[DAY]]))</f>
        <v>731</v>
      </c>
      <c r="L734" s="2" cm="1" vm="3723">
        <f t="array" aca="1" ref="L734" ca="1">IFERROR(IF(T_CALC[[#This Row],[DAY]]="","",IF(AND(T_CALC[[#This Row],[DAY]]=C_N_TRADING_DAYS,$L$1&gt;C_MAX_HIST_DT),$L$1,INDEX(_xlfn.ANCHORARRAY($C$3),T_CALC[[#This Row],[DAY]]+1,1))),NA())</f>
        <v>43516</v>
      </c>
      <c r="M734" s="4" cm="1" vm="3458">
        <f t="array" aca="1" ref="M734" ca="1">IFERROR(IF(T_CALC[[#This Row],[DAY]]="","",IF(AND(T_CALC[[#This Row],[DAY]]=C_N_TRADING_DAYS,$L$1&gt;C_MAX_HIST_DT),$M$1,INDEX(_xlfn.ANCHORARRAY($C$3),T_CALC[[#This Row],[DAY]]+1,3))),NA())</f>
        <v>107.86</v>
      </c>
      <c r="N734" s="4" cm="1" vm="3725">
        <f t="array" aca="1" ref="N734" ca="1">IFERROR(IF(T_CALC[[#This Row],[DAY]]="","",IF(AND(T_CALC[[#This Row],[DAY]]=C_N_TRADING_DAYS,$L$1&gt;C_MAX_HIST_DT),$N$1,INDEX(_xlfn.ANCHORARRAY($C$3),T_CALC[[#This Row],[DAY]]+1,4))),NA())</f>
        <v>107.94</v>
      </c>
      <c r="O734" s="4" cm="1" vm="3726">
        <f t="array" aca="1" ref="O734" ca="1">IFERROR(IF(T_CALC[[#This Row],[DAY]]="","",IF(AND(T_CALC[[#This Row],[DAY]]=C_N_TRADING_DAYS,$L$1&gt;C_MAX_HIST_DT),$O$1,INDEX(_xlfn.ANCHORARRAY($C$3),T_CALC[[#This Row],[DAY]]+1,5))),NA())</f>
        <v>106.29</v>
      </c>
      <c r="P734" s="4" cm="1" vm="3098">
        <f t="array" aca="1" ref="P734" ca="1">IFERROR(IF(T_CALC[[#This Row],[DAY]]="","",IF(AND(T_CALC[[#This Row],[DAY]]=C_N_TRADING_DAYS,$L$1&gt;C_MAX_HIST_DT),$P$1,INDEX(_xlfn.ANCHORARRAY($C$3),T_CALC[[#This Row],[DAY]]+1,6))),NA())</f>
        <v>107.15</v>
      </c>
      <c r="Q734" s="4" cm="1" vm="3724">
        <f t="array" aca="1" ref="Q734" ca="1">IFERROR(IF(T_CALC[[#This Row],[DAY]]="","",IF(AND(T_CALC[[#This Row],[DAY]]=C_N_TRADING_DAYS,$L$1&gt;C_MAX_HIST_DT),$Q$1,INDEX(_xlfn.ANCHORARRAY($C$3),T_CALC[[#This Row],[DAY]]+1,2))),NA())</f>
        <v>21607671</v>
      </c>
      <c r="R734" s="4" vm="3098">
        <f ca="1">IFERROR(IF(I_SRC="Open",T_CALC[[#This Row],[Open]],IF(I_SRC="High",T_CALC[[#This Row],[High]],IF(I_SRC="low",T_CALC[[#This Row],[Low]],IF(I_SRC="Volume",T_CALC[[#This Row],[VOLUME]],T_CALC[[#This Row],[Close]])))),"")</f>
        <v>107.15</v>
      </c>
      <c r="S734" s="4" cm="1">
        <f t="array" aca="1" ref="S734" ca="1">IF(T_CALC[[#This Row],[DAY]]="","",IF(T_CALC[[#This Row],[DAY]]&gt;=I_MA_PER,
ROUND(SUMPRODUCT(OFFSET($Y$4,0,0,I_MA_PER),OFFSET(T_CALC[[#This Row],[Value]],-(I_MA_PER-1),0,I_MA_PER))/C_DEN,2),NA()))</f>
        <v>105.06</v>
      </c>
      <c r="T734" s="4" t="str">
        <f ca="1">IF(T_CALC[[#This Row],[DAY]]="","",IF(T_CALC[[#This Row],[DAY]]&gt;=I_MA_PER,IF(AND(T_CALC[[#This Row],[Value]]&gt;T_CALC[[#This Row],[WMA]],R733&lt;=S733),"Buy",IF(AND(T_CALC[[#This Row],[Value]]&lt;T_CALC[[#This Row],[WMA]],R733&gt;=S733),"Sell","")),NA()))</f>
        <v/>
      </c>
      <c r="U734" s="4">
        <f ca="1">IFERROR(IF(T_CALC[[#This Row],[Signal]]="Buy",T_CALC[[#This Row],[Value]],-10000),-10000)</f>
        <v>-10000</v>
      </c>
      <c r="V734" s="4">
        <f ca="1">IFERROR(IF(T_CALC[[#This Row],[Signal]]="Sell",T_CALC[[#This Row],[Value]],-10000),-10000)</f>
        <v>-10000</v>
      </c>
    </row>
    <row r="735" spans="3:22" x14ac:dyDescent="0.2">
      <c r="C735" vm="3727">
        <f ca="1"/>
        <v>43517</v>
      </c>
      <c r="D735" vm="3728">
        <f ca="1"/>
        <v>29063231</v>
      </c>
      <c r="E735" vm="3714">
        <f ca="1"/>
        <v>106.9</v>
      </c>
      <c r="F735" vm="3300">
        <f ca="1"/>
        <v>109.48</v>
      </c>
      <c r="G735" vm="3084">
        <f ca="1"/>
        <v>106.87</v>
      </c>
      <c r="H735" vm="3729">
        <f ca="1"/>
        <v>109.41</v>
      </c>
      <c r="K735" s="4">
        <f ca="1">IF(ROW(T_CALC[[#This Row],[DAY]])-ROW(T_CALC[[#Headers],[DAY]])&gt;C_N_TRADING_DAYS,"",ROW(T_CALC[[#This Row],[DAY]])-ROW(T_CALC[[#Headers],[DAY]]))</f>
        <v>732</v>
      </c>
      <c r="L735" s="2" cm="1" vm="3727">
        <f t="array" aca="1" ref="L735" ca="1">IFERROR(IF(T_CALC[[#This Row],[DAY]]="","",IF(AND(T_CALC[[#This Row],[DAY]]=C_N_TRADING_DAYS,$L$1&gt;C_MAX_HIST_DT),$L$1,INDEX(_xlfn.ANCHORARRAY($C$3),T_CALC[[#This Row],[DAY]]+1,1))),NA())</f>
        <v>43517</v>
      </c>
      <c r="M735" s="4" cm="1" vm="3714">
        <f t="array" aca="1" ref="M735" ca="1">IFERROR(IF(T_CALC[[#This Row],[DAY]]="","",IF(AND(T_CALC[[#This Row],[DAY]]=C_N_TRADING_DAYS,$L$1&gt;C_MAX_HIST_DT),$M$1,INDEX(_xlfn.ANCHORARRAY($C$3),T_CALC[[#This Row],[DAY]]+1,3))),NA())</f>
        <v>106.9</v>
      </c>
      <c r="N735" s="4" cm="1" vm="3300">
        <f t="array" aca="1" ref="N735" ca="1">IFERROR(IF(T_CALC[[#This Row],[DAY]]="","",IF(AND(T_CALC[[#This Row],[DAY]]=C_N_TRADING_DAYS,$L$1&gt;C_MAX_HIST_DT),$N$1,INDEX(_xlfn.ANCHORARRAY($C$3),T_CALC[[#This Row],[DAY]]+1,4))),NA())</f>
        <v>109.48</v>
      </c>
      <c r="O735" s="4" cm="1" vm="3084">
        <f t="array" aca="1" ref="O735" ca="1">IFERROR(IF(T_CALC[[#This Row],[DAY]]="","",IF(AND(T_CALC[[#This Row],[DAY]]=C_N_TRADING_DAYS,$L$1&gt;C_MAX_HIST_DT),$O$1,INDEX(_xlfn.ANCHORARRAY($C$3),T_CALC[[#This Row],[DAY]]+1,5))),NA())</f>
        <v>106.87</v>
      </c>
      <c r="P735" s="4" cm="1" vm="3729">
        <f t="array" aca="1" ref="P735" ca="1">IFERROR(IF(T_CALC[[#This Row],[DAY]]="","",IF(AND(T_CALC[[#This Row],[DAY]]=C_N_TRADING_DAYS,$L$1&gt;C_MAX_HIST_DT),$P$1,INDEX(_xlfn.ANCHORARRAY($C$3),T_CALC[[#This Row],[DAY]]+1,6))),NA())</f>
        <v>109.41</v>
      </c>
      <c r="Q735" s="4" cm="1" vm="3728">
        <f t="array" aca="1" ref="Q735" ca="1">IFERROR(IF(T_CALC[[#This Row],[DAY]]="","",IF(AND(T_CALC[[#This Row],[DAY]]=C_N_TRADING_DAYS,$L$1&gt;C_MAX_HIST_DT),$Q$1,INDEX(_xlfn.ANCHORARRAY($C$3),T_CALC[[#This Row],[DAY]]+1,2))),NA())</f>
        <v>29063231</v>
      </c>
      <c r="R735" s="4" vm="3729">
        <f ca="1">IFERROR(IF(I_SRC="Open",T_CALC[[#This Row],[Open]],IF(I_SRC="High",T_CALC[[#This Row],[High]],IF(I_SRC="low",T_CALC[[#This Row],[Low]],IF(I_SRC="Volume",T_CALC[[#This Row],[VOLUME]],T_CALC[[#This Row],[Close]])))),"")</f>
        <v>109.41</v>
      </c>
      <c r="S735" s="4" cm="1">
        <f t="array" aca="1" ref="S735" ca="1">IF(T_CALC[[#This Row],[DAY]]="","",IF(T_CALC[[#This Row],[DAY]]&gt;=I_MA_PER,
ROUND(SUMPRODUCT(OFFSET($Y$4,0,0,I_MA_PER),OFFSET(T_CALC[[#This Row],[Value]],-(I_MA_PER-1),0,I_MA_PER))/C_DEN,2),NA()))</f>
        <v>105.25</v>
      </c>
      <c r="T735" s="4" t="str">
        <f ca="1">IF(T_CALC[[#This Row],[DAY]]="","",IF(T_CALC[[#This Row],[DAY]]&gt;=I_MA_PER,IF(AND(T_CALC[[#This Row],[Value]]&gt;T_CALC[[#This Row],[WMA]],R734&lt;=S734),"Buy",IF(AND(T_CALC[[#This Row],[Value]]&lt;T_CALC[[#This Row],[WMA]],R734&gt;=S734),"Sell","")),NA()))</f>
        <v/>
      </c>
      <c r="U735" s="4">
        <f ca="1">IFERROR(IF(T_CALC[[#This Row],[Signal]]="Buy",T_CALC[[#This Row],[Value]],-10000),-10000)</f>
        <v>-10000</v>
      </c>
      <c r="V735" s="4">
        <f ca="1">IFERROR(IF(T_CALC[[#This Row],[Signal]]="Sell",T_CALC[[#This Row],[Value]],-10000),-10000)</f>
        <v>-10000</v>
      </c>
    </row>
    <row r="736" spans="3:22" x14ac:dyDescent="0.2">
      <c r="C736" vm="3730">
        <f ca="1"/>
        <v>43518</v>
      </c>
      <c r="D736" vm="3731">
        <f ca="1"/>
        <v>27763218</v>
      </c>
      <c r="E736" vm="3732">
        <f ca="1"/>
        <v>110.05</v>
      </c>
      <c r="F736" vm="3733">
        <f ca="1"/>
        <v>111.2</v>
      </c>
      <c r="G736" vm="3734">
        <f ca="1"/>
        <v>109.82</v>
      </c>
      <c r="H736" vm="3469">
        <f ca="1"/>
        <v>110.97</v>
      </c>
      <c r="K736" s="4">
        <f ca="1">IF(ROW(T_CALC[[#This Row],[DAY]])-ROW(T_CALC[[#Headers],[DAY]])&gt;C_N_TRADING_DAYS,"",ROW(T_CALC[[#This Row],[DAY]])-ROW(T_CALC[[#Headers],[DAY]]))</f>
        <v>733</v>
      </c>
      <c r="L736" s="2" cm="1" vm="3730">
        <f t="array" aca="1" ref="L736" ca="1">IFERROR(IF(T_CALC[[#This Row],[DAY]]="","",IF(AND(T_CALC[[#This Row],[DAY]]=C_N_TRADING_DAYS,$L$1&gt;C_MAX_HIST_DT),$L$1,INDEX(_xlfn.ANCHORARRAY($C$3),T_CALC[[#This Row],[DAY]]+1,1))),NA())</f>
        <v>43518</v>
      </c>
      <c r="M736" s="4" cm="1" vm="3732">
        <f t="array" aca="1" ref="M736" ca="1">IFERROR(IF(T_CALC[[#This Row],[DAY]]="","",IF(AND(T_CALC[[#This Row],[DAY]]=C_N_TRADING_DAYS,$L$1&gt;C_MAX_HIST_DT),$M$1,INDEX(_xlfn.ANCHORARRAY($C$3),T_CALC[[#This Row],[DAY]]+1,3))),NA())</f>
        <v>110.05</v>
      </c>
      <c r="N736" s="4" cm="1" vm="3733">
        <f t="array" aca="1" ref="N736" ca="1">IFERROR(IF(T_CALC[[#This Row],[DAY]]="","",IF(AND(T_CALC[[#This Row],[DAY]]=C_N_TRADING_DAYS,$L$1&gt;C_MAX_HIST_DT),$N$1,INDEX(_xlfn.ANCHORARRAY($C$3),T_CALC[[#This Row],[DAY]]+1,4))),NA())</f>
        <v>111.2</v>
      </c>
      <c r="O736" s="4" cm="1" vm="3734">
        <f t="array" aca="1" ref="O736" ca="1">IFERROR(IF(T_CALC[[#This Row],[DAY]]="","",IF(AND(T_CALC[[#This Row],[DAY]]=C_N_TRADING_DAYS,$L$1&gt;C_MAX_HIST_DT),$O$1,INDEX(_xlfn.ANCHORARRAY($C$3),T_CALC[[#This Row],[DAY]]+1,5))),NA())</f>
        <v>109.82</v>
      </c>
      <c r="P736" s="4" cm="1" vm="3469">
        <f t="array" aca="1" ref="P736" ca="1">IFERROR(IF(T_CALC[[#This Row],[DAY]]="","",IF(AND(T_CALC[[#This Row],[DAY]]=C_N_TRADING_DAYS,$L$1&gt;C_MAX_HIST_DT),$P$1,INDEX(_xlfn.ANCHORARRAY($C$3),T_CALC[[#This Row],[DAY]]+1,6))),NA())</f>
        <v>110.97</v>
      </c>
      <c r="Q736" s="4" cm="1" vm="3731">
        <f t="array" aca="1" ref="Q736" ca="1">IFERROR(IF(T_CALC[[#This Row],[DAY]]="","",IF(AND(T_CALC[[#This Row],[DAY]]=C_N_TRADING_DAYS,$L$1&gt;C_MAX_HIST_DT),$Q$1,INDEX(_xlfn.ANCHORARRAY($C$3),T_CALC[[#This Row],[DAY]]+1,2))),NA())</f>
        <v>27763218</v>
      </c>
      <c r="R736" s="4" vm="3469">
        <f ca="1">IFERROR(IF(I_SRC="Open",T_CALC[[#This Row],[Open]],IF(I_SRC="High",T_CALC[[#This Row],[High]],IF(I_SRC="low",T_CALC[[#This Row],[Low]],IF(I_SRC="Volume",T_CALC[[#This Row],[VOLUME]],T_CALC[[#This Row],[Close]])))),"")</f>
        <v>110.97</v>
      </c>
      <c r="S736" s="4" cm="1">
        <f t="array" aca="1" ref="S736" ca="1">IF(T_CALC[[#This Row],[DAY]]="","",IF(T_CALC[[#This Row],[DAY]]&gt;=I_MA_PER,
ROUND(SUMPRODUCT(OFFSET($Y$4,0,0,I_MA_PER),OFFSET(T_CALC[[#This Row],[Value]],-(I_MA_PER-1),0,I_MA_PER))/C_DEN,2),NA()))</f>
        <v>105.5</v>
      </c>
      <c r="T736" s="4" t="str">
        <f ca="1">IF(T_CALC[[#This Row],[DAY]]="","",IF(T_CALC[[#This Row],[DAY]]&gt;=I_MA_PER,IF(AND(T_CALC[[#This Row],[Value]]&gt;T_CALC[[#This Row],[WMA]],R735&lt;=S735),"Buy",IF(AND(T_CALC[[#This Row],[Value]]&lt;T_CALC[[#This Row],[WMA]],R735&gt;=S735),"Sell","")),NA()))</f>
        <v/>
      </c>
      <c r="U736" s="4">
        <f ca="1">IFERROR(IF(T_CALC[[#This Row],[Signal]]="Buy",T_CALC[[#This Row],[Value]],-10000),-10000)</f>
        <v>-10000</v>
      </c>
      <c r="V736" s="4">
        <f ca="1">IFERROR(IF(T_CALC[[#This Row],[Signal]]="Sell",T_CALC[[#This Row],[Value]],-10000),-10000)</f>
        <v>-10000</v>
      </c>
    </row>
    <row r="737" spans="3:22" x14ac:dyDescent="0.2">
      <c r="C737" vm="3735">
        <f ca="1"/>
        <v>43521</v>
      </c>
      <c r="D737" vm="3736">
        <f ca="1"/>
        <v>23750599</v>
      </c>
      <c r="E737" vm="3737">
        <f ca="1"/>
        <v>111.76</v>
      </c>
      <c r="F737" vm="3738">
        <f ca="1"/>
        <v>112.18</v>
      </c>
      <c r="G737" vm="3739">
        <f ca="1"/>
        <v>111.26</v>
      </c>
      <c r="H737" vm="3162">
        <f ca="1"/>
        <v>111.59</v>
      </c>
      <c r="K737" s="4">
        <f ca="1">IF(ROW(T_CALC[[#This Row],[DAY]])-ROW(T_CALC[[#Headers],[DAY]])&gt;C_N_TRADING_DAYS,"",ROW(T_CALC[[#This Row],[DAY]])-ROW(T_CALC[[#Headers],[DAY]]))</f>
        <v>734</v>
      </c>
      <c r="L737" s="2" cm="1" vm="3735">
        <f t="array" aca="1" ref="L737" ca="1">IFERROR(IF(T_CALC[[#This Row],[DAY]]="","",IF(AND(T_CALC[[#This Row],[DAY]]=C_N_TRADING_DAYS,$L$1&gt;C_MAX_HIST_DT),$L$1,INDEX(_xlfn.ANCHORARRAY($C$3),T_CALC[[#This Row],[DAY]]+1,1))),NA())</f>
        <v>43521</v>
      </c>
      <c r="M737" s="4" cm="1" vm="3737">
        <f t="array" aca="1" ref="M737" ca="1">IFERROR(IF(T_CALC[[#This Row],[DAY]]="","",IF(AND(T_CALC[[#This Row],[DAY]]=C_N_TRADING_DAYS,$L$1&gt;C_MAX_HIST_DT),$M$1,INDEX(_xlfn.ANCHORARRAY($C$3),T_CALC[[#This Row],[DAY]]+1,3))),NA())</f>
        <v>111.76</v>
      </c>
      <c r="N737" s="4" cm="1" vm="3738">
        <f t="array" aca="1" ref="N737" ca="1">IFERROR(IF(T_CALC[[#This Row],[DAY]]="","",IF(AND(T_CALC[[#This Row],[DAY]]=C_N_TRADING_DAYS,$L$1&gt;C_MAX_HIST_DT),$N$1,INDEX(_xlfn.ANCHORARRAY($C$3),T_CALC[[#This Row],[DAY]]+1,4))),NA())</f>
        <v>112.18</v>
      </c>
      <c r="O737" s="4" cm="1" vm="3739">
        <f t="array" aca="1" ref="O737" ca="1">IFERROR(IF(T_CALC[[#This Row],[DAY]]="","",IF(AND(T_CALC[[#This Row],[DAY]]=C_N_TRADING_DAYS,$L$1&gt;C_MAX_HIST_DT),$O$1,INDEX(_xlfn.ANCHORARRAY($C$3),T_CALC[[#This Row],[DAY]]+1,5))),NA())</f>
        <v>111.26</v>
      </c>
      <c r="P737" s="4" cm="1" vm="3162">
        <f t="array" aca="1" ref="P737" ca="1">IFERROR(IF(T_CALC[[#This Row],[DAY]]="","",IF(AND(T_CALC[[#This Row],[DAY]]=C_N_TRADING_DAYS,$L$1&gt;C_MAX_HIST_DT),$P$1,INDEX(_xlfn.ANCHORARRAY($C$3),T_CALC[[#This Row],[DAY]]+1,6))),NA())</f>
        <v>111.59</v>
      </c>
      <c r="Q737" s="4" cm="1" vm="3736">
        <f t="array" aca="1" ref="Q737" ca="1">IFERROR(IF(T_CALC[[#This Row],[DAY]]="","",IF(AND(T_CALC[[#This Row],[DAY]]=C_N_TRADING_DAYS,$L$1&gt;C_MAX_HIST_DT),$Q$1,INDEX(_xlfn.ANCHORARRAY($C$3),T_CALC[[#This Row],[DAY]]+1,2))),NA())</f>
        <v>23750599</v>
      </c>
      <c r="R737" s="4" vm="3162">
        <f ca="1">IFERROR(IF(I_SRC="Open",T_CALC[[#This Row],[Open]],IF(I_SRC="High",T_CALC[[#This Row],[High]],IF(I_SRC="low",T_CALC[[#This Row],[Low]],IF(I_SRC="Volume",T_CALC[[#This Row],[VOLUME]],T_CALC[[#This Row],[Close]])))),"")</f>
        <v>111.59</v>
      </c>
      <c r="S737" s="4" cm="1">
        <f t="array" aca="1" ref="S737" ca="1">IF(T_CALC[[#This Row],[DAY]]="","",IF(T_CALC[[#This Row],[DAY]]&gt;=I_MA_PER,
ROUND(SUMPRODUCT(OFFSET($Y$4,0,0,I_MA_PER),OFFSET(T_CALC[[#This Row],[Value]],-(I_MA_PER-1),0,I_MA_PER))/C_DEN,2),NA()))</f>
        <v>105.78</v>
      </c>
      <c r="T737" s="4" t="str">
        <f ca="1">IF(T_CALC[[#This Row],[DAY]]="","",IF(T_CALC[[#This Row],[DAY]]&gt;=I_MA_PER,IF(AND(T_CALC[[#This Row],[Value]]&gt;T_CALC[[#This Row],[WMA]],R736&lt;=S736),"Buy",IF(AND(T_CALC[[#This Row],[Value]]&lt;T_CALC[[#This Row],[WMA]],R736&gt;=S736),"Sell","")),NA()))</f>
        <v/>
      </c>
      <c r="U737" s="4">
        <f ca="1">IFERROR(IF(T_CALC[[#This Row],[Signal]]="Buy",T_CALC[[#This Row],[Value]],-10000),-10000)</f>
        <v>-10000</v>
      </c>
      <c r="V737" s="4">
        <f ca="1">IFERROR(IF(T_CALC[[#This Row],[Signal]]="Sell",T_CALC[[#This Row],[Value]],-10000),-10000)</f>
        <v>-10000</v>
      </c>
    </row>
    <row r="738" spans="3:22" x14ac:dyDescent="0.2">
      <c r="C738" vm="3740">
        <f ca="1"/>
        <v>43522</v>
      </c>
      <c r="D738" vm="3741">
        <f ca="1"/>
        <v>21536733</v>
      </c>
      <c r="E738" vm="3739">
        <f ca="1"/>
        <v>111.26</v>
      </c>
      <c r="F738" vm="3742">
        <f ca="1"/>
        <v>113.24</v>
      </c>
      <c r="G738" vm="3743">
        <f ca="1"/>
        <v>111.17</v>
      </c>
      <c r="H738" vm="3744">
        <f ca="1"/>
        <v>112.36</v>
      </c>
      <c r="K738" s="4">
        <f ca="1">IF(ROW(T_CALC[[#This Row],[DAY]])-ROW(T_CALC[[#Headers],[DAY]])&gt;C_N_TRADING_DAYS,"",ROW(T_CALC[[#This Row],[DAY]])-ROW(T_CALC[[#Headers],[DAY]]))</f>
        <v>735</v>
      </c>
      <c r="L738" s="2" cm="1" vm="3740">
        <f t="array" aca="1" ref="L738" ca="1">IFERROR(IF(T_CALC[[#This Row],[DAY]]="","",IF(AND(T_CALC[[#This Row],[DAY]]=C_N_TRADING_DAYS,$L$1&gt;C_MAX_HIST_DT),$L$1,INDEX(_xlfn.ANCHORARRAY($C$3),T_CALC[[#This Row],[DAY]]+1,1))),NA())</f>
        <v>43522</v>
      </c>
      <c r="M738" s="4" cm="1" vm="3739">
        <f t="array" aca="1" ref="M738" ca="1">IFERROR(IF(T_CALC[[#This Row],[DAY]]="","",IF(AND(T_CALC[[#This Row],[DAY]]=C_N_TRADING_DAYS,$L$1&gt;C_MAX_HIST_DT),$M$1,INDEX(_xlfn.ANCHORARRAY($C$3),T_CALC[[#This Row],[DAY]]+1,3))),NA())</f>
        <v>111.26</v>
      </c>
      <c r="N738" s="4" cm="1" vm="3742">
        <f t="array" aca="1" ref="N738" ca="1">IFERROR(IF(T_CALC[[#This Row],[DAY]]="","",IF(AND(T_CALC[[#This Row],[DAY]]=C_N_TRADING_DAYS,$L$1&gt;C_MAX_HIST_DT),$N$1,INDEX(_xlfn.ANCHORARRAY($C$3),T_CALC[[#This Row],[DAY]]+1,4))),NA())</f>
        <v>113.24</v>
      </c>
      <c r="O738" s="4" cm="1" vm="3743">
        <f t="array" aca="1" ref="O738" ca="1">IFERROR(IF(T_CALC[[#This Row],[DAY]]="","",IF(AND(T_CALC[[#This Row],[DAY]]=C_N_TRADING_DAYS,$L$1&gt;C_MAX_HIST_DT),$O$1,INDEX(_xlfn.ANCHORARRAY($C$3),T_CALC[[#This Row],[DAY]]+1,5))),NA())</f>
        <v>111.17</v>
      </c>
      <c r="P738" s="4" cm="1" vm="3744">
        <f t="array" aca="1" ref="P738" ca="1">IFERROR(IF(T_CALC[[#This Row],[DAY]]="","",IF(AND(T_CALC[[#This Row],[DAY]]=C_N_TRADING_DAYS,$L$1&gt;C_MAX_HIST_DT),$P$1,INDEX(_xlfn.ANCHORARRAY($C$3),T_CALC[[#This Row],[DAY]]+1,6))),NA())</f>
        <v>112.36</v>
      </c>
      <c r="Q738" s="4" cm="1" vm="3741">
        <f t="array" aca="1" ref="Q738" ca="1">IFERROR(IF(T_CALC[[#This Row],[DAY]]="","",IF(AND(T_CALC[[#This Row],[DAY]]=C_N_TRADING_DAYS,$L$1&gt;C_MAX_HIST_DT),$Q$1,INDEX(_xlfn.ANCHORARRAY($C$3),T_CALC[[#This Row],[DAY]]+1,2))),NA())</f>
        <v>21536733</v>
      </c>
      <c r="R738" s="4" vm="3744">
        <f ca="1">IFERROR(IF(I_SRC="Open",T_CALC[[#This Row],[Open]],IF(I_SRC="High",T_CALC[[#This Row],[High]],IF(I_SRC="low",T_CALC[[#This Row],[Low]],IF(I_SRC="Volume",T_CALC[[#This Row],[VOLUME]],T_CALC[[#This Row],[Close]])))),"")</f>
        <v>112.36</v>
      </c>
      <c r="S738" s="4" cm="1">
        <f t="array" aca="1" ref="S738" ca="1">IF(T_CALC[[#This Row],[DAY]]="","",IF(T_CALC[[#This Row],[DAY]]&gt;=I_MA_PER,
ROUND(SUMPRODUCT(OFFSET($Y$4,0,0,I_MA_PER),OFFSET(T_CALC[[#This Row],[Value]],-(I_MA_PER-1),0,I_MA_PER))/C_DEN,2),NA()))</f>
        <v>106.08</v>
      </c>
      <c r="T738" s="4" t="str">
        <f ca="1">IF(T_CALC[[#This Row],[DAY]]="","",IF(T_CALC[[#This Row],[DAY]]&gt;=I_MA_PER,IF(AND(T_CALC[[#This Row],[Value]]&gt;T_CALC[[#This Row],[WMA]],R737&lt;=S737),"Buy",IF(AND(T_CALC[[#This Row],[Value]]&lt;T_CALC[[#This Row],[WMA]],R737&gt;=S737),"Sell","")),NA()))</f>
        <v/>
      </c>
      <c r="U738" s="4">
        <f ca="1">IFERROR(IF(T_CALC[[#This Row],[Signal]]="Buy",T_CALC[[#This Row],[Value]],-10000),-10000)</f>
        <v>-10000</v>
      </c>
      <c r="V738" s="4">
        <f ca="1">IFERROR(IF(T_CALC[[#This Row],[Signal]]="Sell",T_CALC[[#This Row],[Value]],-10000),-10000)</f>
        <v>-10000</v>
      </c>
    </row>
    <row r="739" spans="3:22" x14ac:dyDescent="0.2">
      <c r="C739" vm="3745">
        <f ca="1"/>
        <v>43523</v>
      </c>
      <c r="D739" vm="3746">
        <f ca="1"/>
        <v>21487062</v>
      </c>
      <c r="E739" vm="3747">
        <f ca="1"/>
        <v>111.69</v>
      </c>
      <c r="F739" vm="3744">
        <f ca="1"/>
        <v>112.36</v>
      </c>
      <c r="G739" vm="3748">
        <f ca="1"/>
        <v>110.88</v>
      </c>
      <c r="H739" vm="3749">
        <f ca="1"/>
        <v>112.17</v>
      </c>
      <c r="K739" s="4">
        <f ca="1">IF(ROW(T_CALC[[#This Row],[DAY]])-ROW(T_CALC[[#Headers],[DAY]])&gt;C_N_TRADING_DAYS,"",ROW(T_CALC[[#This Row],[DAY]])-ROW(T_CALC[[#Headers],[DAY]]))</f>
        <v>736</v>
      </c>
      <c r="L739" s="2" cm="1" vm="3745">
        <f t="array" aca="1" ref="L739" ca="1">IFERROR(IF(T_CALC[[#This Row],[DAY]]="","",IF(AND(T_CALC[[#This Row],[DAY]]=C_N_TRADING_DAYS,$L$1&gt;C_MAX_HIST_DT),$L$1,INDEX(_xlfn.ANCHORARRAY($C$3),T_CALC[[#This Row],[DAY]]+1,1))),NA())</f>
        <v>43523</v>
      </c>
      <c r="M739" s="4" cm="1" vm="3747">
        <f t="array" aca="1" ref="M739" ca="1">IFERROR(IF(T_CALC[[#This Row],[DAY]]="","",IF(AND(T_CALC[[#This Row],[DAY]]=C_N_TRADING_DAYS,$L$1&gt;C_MAX_HIST_DT),$M$1,INDEX(_xlfn.ANCHORARRAY($C$3),T_CALC[[#This Row],[DAY]]+1,3))),NA())</f>
        <v>111.69</v>
      </c>
      <c r="N739" s="4" cm="1" vm="3744">
        <f t="array" aca="1" ref="N739" ca="1">IFERROR(IF(T_CALC[[#This Row],[DAY]]="","",IF(AND(T_CALC[[#This Row],[DAY]]=C_N_TRADING_DAYS,$L$1&gt;C_MAX_HIST_DT),$N$1,INDEX(_xlfn.ANCHORARRAY($C$3),T_CALC[[#This Row],[DAY]]+1,4))),NA())</f>
        <v>112.36</v>
      </c>
      <c r="O739" s="4" cm="1" vm="3748">
        <f t="array" aca="1" ref="O739" ca="1">IFERROR(IF(T_CALC[[#This Row],[DAY]]="","",IF(AND(T_CALC[[#This Row],[DAY]]=C_N_TRADING_DAYS,$L$1&gt;C_MAX_HIST_DT),$O$1,INDEX(_xlfn.ANCHORARRAY($C$3),T_CALC[[#This Row],[DAY]]+1,5))),NA())</f>
        <v>110.88</v>
      </c>
      <c r="P739" s="4" cm="1" vm="3749">
        <f t="array" aca="1" ref="P739" ca="1">IFERROR(IF(T_CALC[[#This Row],[DAY]]="","",IF(AND(T_CALC[[#This Row],[DAY]]=C_N_TRADING_DAYS,$L$1&gt;C_MAX_HIST_DT),$P$1,INDEX(_xlfn.ANCHORARRAY($C$3),T_CALC[[#This Row],[DAY]]+1,6))),NA())</f>
        <v>112.17</v>
      </c>
      <c r="Q739" s="4" cm="1" vm="3746">
        <f t="array" aca="1" ref="Q739" ca="1">IFERROR(IF(T_CALC[[#This Row],[DAY]]="","",IF(AND(T_CALC[[#This Row],[DAY]]=C_N_TRADING_DAYS,$L$1&gt;C_MAX_HIST_DT),$Q$1,INDEX(_xlfn.ANCHORARRAY($C$3),T_CALC[[#This Row],[DAY]]+1,2))),NA())</f>
        <v>21487062</v>
      </c>
      <c r="R739" s="4" vm="3749">
        <f ca="1">IFERROR(IF(I_SRC="Open",T_CALC[[#This Row],[Open]],IF(I_SRC="High",T_CALC[[#This Row],[High]],IF(I_SRC="low",T_CALC[[#This Row],[Low]],IF(I_SRC="Volume",T_CALC[[#This Row],[VOLUME]],T_CALC[[#This Row],[Close]])))),"")</f>
        <v>112.17</v>
      </c>
      <c r="S739" s="4" cm="1">
        <f t="array" aca="1" ref="S739" ca="1">IF(T_CALC[[#This Row],[DAY]]="","",IF(T_CALC[[#This Row],[DAY]]&gt;=I_MA_PER,
ROUND(SUMPRODUCT(OFFSET($Y$4,0,0,I_MA_PER),OFFSET(T_CALC[[#This Row],[Value]],-(I_MA_PER-1),0,I_MA_PER))/C_DEN,2),NA()))</f>
        <v>106.37</v>
      </c>
      <c r="T739" s="4" t="str">
        <f ca="1">IF(T_CALC[[#This Row],[DAY]]="","",IF(T_CALC[[#This Row],[DAY]]&gt;=I_MA_PER,IF(AND(T_CALC[[#This Row],[Value]]&gt;T_CALC[[#This Row],[WMA]],R738&lt;=S738),"Buy",IF(AND(T_CALC[[#This Row],[Value]]&lt;T_CALC[[#This Row],[WMA]],R738&gt;=S738),"Sell","")),NA()))</f>
        <v/>
      </c>
      <c r="U739" s="4">
        <f ca="1">IFERROR(IF(T_CALC[[#This Row],[Signal]]="Buy",T_CALC[[#This Row],[Value]],-10000),-10000)</f>
        <v>-10000</v>
      </c>
      <c r="V739" s="4">
        <f ca="1">IFERROR(IF(T_CALC[[#This Row],[Signal]]="Sell",T_CALC[[#This Row],[Value]],-10000),-10000)</f>
        <v>-10000</v>
      </c>
    </row>
    <row r="740" spans="3:22" x14ac:dyDescent="0.2">
      <c r="C740" vm="3750">
        <f ca="1"/>
        <v>43524</v>
      </c>
      <c r="D740" vm="3751">
        <f ca="1"/>
        <v>29083934</v>
      </c>
      <c r="E740" vm="3752">
        <f ca="1"/>
        <v>112.04</v>
      </c>
      <c r="F740" vm="3753">
        <f ca="1"/>
        <v>112.88</v>
      </c>
      <c r="G740" vm="3754">
        <f ca="1"/>
        <v>111.73</v>
      </c>
      <c r="H740" vm="3119">
        <f ca="1"/>
        <v>112.03</v>
      </c>
      <c r="K740" s="4">
        <f ca="1">IF(ROW(T_CALC[[#This Row],[DAY]])-ROW(T_CALC[[#Headers],[DAY]])&gt;C_N_TRADING_DAYS,"",ROW(T_CALC[[#This Row],[DAY]])-ROW(T_CALC[[#Headers],[DAY]]))</f>
        <v>737</v>
      </c>
      <c r="L740" s="2" cm="1" vm="3750">
        <f t="array" aca="1" ref="L740" ca="1">IFERROR(IF(T_CALC[[#This Row],[DAY]]="","",IF(AND(T_CALC[[#This Row],[DAY]]=C_N_TRADING_DAYS,$L$1&gt;C_MAX_HIST_DT),$L$1,INDEX(_xlfn.ANCHORARRAY($C$3),T_CALC[[#This Row],[DAY]]+1,1))),NA())</f>
        <v>43524</v>
      </c>
      <c r="M740" s="4" cm="1" vm="3752">
        <f t="array" aca="1" ref="M740" ca="1">IFERROR(IF(T_CALC[[#This Row],[DAY]]="","",IF(AND(T_CALC[[#This Row],[DAY]]=C_N_TRADING_DAYS,$L$1&gt;C_MAX_HIST_DT),$M$1,INDEX(_xlfn.ANCHORARRAY($C$3),T_CALC[[#This Row],[DAY]]+1,3))),NA())</f>
        <v>112.04</v>
      </c>
      <c r="N740" s="4" cm="1" vm="3753">
        <f t="array" aca="1" ref="N740" ca="1">IFERROR(IF(T_CALC[[#This Row],[DAY]]="","",IF(AND(T_CALC[[#This Row],[DAY]]=C_N_TRADING_DAYS,$L$1&gt;C_MAX_HIST_DT),$N$1,INDEX(_xlfn.ANCHORARRAY($C$3),T_CALC[[#This Row],[DAY]]+1,4))),NA())</f>
        <v>112.88</v>
      </c>
      <c r="O740" s="4" cm="1" vm="3754">
        <f t="array" aca="1" ref="O740" ca="1">IFERROR(IF(T_CALC[[#This Row],[DAY]]="","",IF(AND(T_CALC[[#This Row],[DAY]]=C_N_TRADING_DAYS,$L$1&gt;C_MAX_HIST_DT),$O$1,INDEX(_xlfn.ANCHORARRAY($C$3),T_CALC[[#This Row],[DAY]]+1,5))),NA())</f>
        <v>111.73</v>
      </c>
      <c r="P740" s="4" cm="1" vm="3119">
        <f t="array" aca="1" ref="P740" ca="1">IFERROR(IF(T_CALC[[#This Row],[DAY]]="","",IF(AND(T_CALC[[#This Row],[DAY]]=C_N_TRADING_DAYS,$L$1&gt;C_MAX_HIST_DT),$P$1,INDEX(_xlfn.ANCHORARRAY($C$3),T_CALC[[#This Row],[DAY]]+1,6))),NA())</f>
        <v>112.03</v>
      </c>
      <c r="Q740" s="4" cm="1" vm="3751">
        <f t="array" aca="1" ref="Q740" ca="1">IFERROR(IF(T_CALC[[#This Row],[DAY]]="","",IF(AND(T_CALC[[#This Row],[DAY]]=C_N_TRADING_DAYS,$L$1&gt;C_MAX_HIST_DT),$Q$1,INDEX(_xlfn.ANCHORARRAY($C$3),T_CALC[[#This Row],[DAY]]+1,2))),NA())</f>
        <v>29083934</v>
      </c>
      <c r="R740" s="4" vm="3119">
        <f ca="1">IFERROR(IF(I_SRC="Open",T_CALC[[#This Row],[Open]],IF(I_SRC="High",T_CALC[[#This Row],[High]],IF(I_SRC="low",T_CALC[[#This Row],[Low]],IF(I_SRC="Volume",T_CALC[[#This Row],[VOLUME]],T_CALC[[#This Row],[Close]])))),"")</f>
        <v>112.03</v>
      </c>
      <c r="S740" s="4" cm="1">
        <f t="array" aca="1" ref="S740" ca="1">IF(T_CALC[[#This Row],[DAY]]="","",IF(T_CALC[[#This Row],[DAY]]&gt;=I_MA_PER,
ROUND(SUMPRODUCT(OFFSET($Y$4,0,0,I_MA_PER),OFFSET(T_CALC[[#This Row],[Value]],-(I_MA_PER-1),0,I_MA_PER))/C_DEN,2),NA()))</f>
        <v>106.66</v>
      </c>
      <c r="T740" s="4" t="str">
        <f ca="1">IF(T_CALC[[#This Row],[DAY]]="","",IF(T_CALC[[#This Row],[DAY]]&gt;=I_MA_PER,IF(AND(T_CALC[[#This Row],[Value]]&gt;T_CALC[[#This Row],[WMA]],R739&lt;=S739),"Buy",IF(AND(T_CALC[[#This Row],[Value]]&lt;T_CALC[[#This Row],[WMA]],R739&gt;=S739),"Sell","")),NA()))</f>
        <v/>
      </c>
      <c r="U740" s="4">
        <f ca="1">IFERROR(IF(T_CALC[[#This Row],[Signal]]="Buy",T_CALC[[#This Row],[Value]],-10000),-10000)</f>
        <v>-10000</v>
      </c>
      <c r="V740" s="4">
        <f ca="1">IFERROR(IF(T_CALC[[#This Row],[Signal]]="Sell",T_CALC[[#This Row],[Value]],-10000),-10000)</f>
        <v>-10000</v>
      </c>
    </row>
    <row r="741" spans="3:22" x14ac:dyDescent="0.2">
      <c r="C741" vm="3755">
        <f ca="1"/>
        <v>43525</v>
      </c>
      <c r="D741" vm="3756">
        <f ca="1"/>
        <v>23501169</v>
      </c>
      <c r="E741" vm="3757">
        <f ca="1"/>
        <v>112.89</v>
      </c>
      <c r="F741" vm="3758">
        <f ca="1"/>
        <v>113.02</v>
      </c>
      <c r="G741" vm="3759">
        <f ca="1"/>
        <v>111.66500000000001</v>
      </c>
      <c r="H741" vm="3760">
        <f ca="1"/>
        <v>112.53</v>
      </c>
      <c r="K741" s="4">
        <f ca="1">IF(ROW(T_CALC[[#This Row],[DAY]])-ROW(T_CALC[[#Headers],[DAY]])&gt;C_N_TRADING_DAYS,"",ROW(T_CALC[[#This Row],[DAY]])-ROW(T_CALC[[#Headers],[DAY]]))</f>
        <v>738</v>
      </c>
      <c r="L741" s="2" cm="1" vm="3755">
        <f t="array" aca="1" ref="L741" ca="1">IFERROR(IF(T_CALC[[#This Row],[DAY]]="","",IF(AND(T_CALC[[#This Row],[DAY]]=C_N_TRADING_DAYS,$L$1&gt;C_MAX_HIST_DT),$L$1,INDEX(_xlfn.ANCHORARRAY($C$3),T_CALC[[#This Row],[DAY]]+1,1))),NA())</f>
        <v>43525</v>
      </c>
      <c r="M741" s="4" cm="1" vm="3757">
        <f t="array" aca="1" ref="M741" ca="1">IFERROR(IF(T_CALC[[#This Row],[DAY]]="","",IF(AND(T_CALC[[#This Row],[DAY]]=C_N_TRADING_DAYS,$L$1&gt;C_MAX_HIST_DT),$M$1,INDEX(_xlfn.ANCHORARRAY($C$3),T_CALC[[#This Row],[DAY]]+1,3))),NA())</f>
        <v>112.89</v>
      </c>
      <c r="N741" s="4" cm="1" vm="3758">
        <f t="array" aca="1" ref="N741" ca="1">IFERROR(IF(T_CALC[[#This Row],[DAY]]="","",IF(AND(T_CALC[[#This Row],[DAY]]=C_N_TRADING_DAYS,$L$1&gt;C_MAX_HIST_DT),$N$1,INDEX(_xlfn.ANCHORARRAY($C$3),T_CALC[[#This Row],[DAY]]+1,4))),NA())</f>
        <v>113.02</v>
      </c>
      <c r="O741" s="4" cm="1" vm="3759">
        <f t="array" aca="1" ref="O741" ca="1">IFERROR(IF(T_CALC[[#This Row],[DAY]]="","",IF(AND(T_CALC[[#This Row],[DAY]]=C_N_TRADING_DAYS,$L$1&gt;C_MAX_HIST_DT),$O$1,INDEX(_xlfn.ANCHORARRAY($C$3),T_CALC[[#This Row],[DAY]]+1,5))),NA())</f>
        <v>111.66500000000001</v>
      </c>
      <c r="P741" s="4" cm="1" vm="3760">
        <f t="array" aca="1" ref="P741" ca="1">IFERROR(IF(T_CALC[[#This Row],[DAY]]="","",IF(AND(T_CALC[[#This Row],[DAY]]=C_N_TRADING_DAYS,$L$1&gt;C_MAX_HIST_DT),$P$1,INDEX(_xlfn.ANCHORARRAY($C$3),T_CALC[[#This Row],[DAY]]+1,6))),NA())</f>
        <v>112.53</v>
      </c>
      <c r="Q741" s="4" cm="1" vm="3756">
        <f t="array" aca="1" ref="Q741" ca="1">IFERROR(IF(T_CALC[[#This Row],[DAY]]="","",IF(AND(T_CALC[[#This Row],[DAY]]=C_N_TRADING_DAYS,$L$1&gt;C_MAX_HIST_DT),$Q$1,INDEX(_xlfn.ANCHORARRAY($C$3),T_CALC[[#This Row],[DAY]]+1,2))),NA())</f>
        <v>23501169</v>
      </c>
      <c r="R741" s="4" vm="3760">
        <f ca="1">IFERROR(IF(I_SRC="Open",T_CALC[[#This Row],[Open]],IF(I_SRC="High",T_CALC[[#This Row],[High]],IF(I_SRC="low",T_CALC[[#This Row],[Low]],IF(I_SRC="Volume",T_CALC[[#This Row],[VOLUME]],T_CALC[[#This Row],[Close]])))),"")</f>
        <v>112.53</v>
      </c>
      <c r="S741" s="4" cm="1">
        <f t="array" aca="1" ref="S741" ca="1">IF(T_CALC[[#This Row],[DAY]]="","",IF(T_CALC[[#This Row],[DAY]]&gt;=I_MA_PER,
ROUND(SUMPRODUCT(OFFSET($Y$4,0,0,I_MA_PER),OFFSET(T_CALC[[#This Row],[Value]],-(I_MA_PER-1),0,I_MA_PER))/C_DEN,2),NA()))</f>
        <v>106.95</v>
      </c>
      <c r="T741" s="4" t="str">
        <f ca="1">IF(T_CALC[[#This Row],[DAY]]="","",IF(T_CALC[[#This Row],[DAY]]&gt;=I_MA_PER,IF(AND(T_CALC[[#This Row],[Value]]&gt;T_CALC[[#This Row],[WMA]],R740&lt;=S740),"Buy",IF(AND(T_CALC[[#This Row],[Value]]&lt;T_CALC[[#This Row],[WMA]],R740&gt;=S740),"Sell","")),NA()))</f>
        <v/>
      </c>
      <c r="U741" s="4">
        <f ca="1">IFERROR(IF(T_CALC[[#This Row],[Signal]]="Buy",T_CALC[[#This Row],[Value]],-10000),-10000)</f>
        <v>-10000</v>
      </c>
      <c r="V741" s="4">
        <f ca="1">IFERROR(IF(T_CALC[[#This Row],[Signal]]="Sell",T_CALC[[#This Row],[Value]],-10000),-10000)</f>
        <v>-10000</v>
      </c>
    </row>
    <row r="742" spans="3:22" x14ac:dyDescent="0.2">
      <c r="C742" vm="3761">
        <f ca="1"/>
        <v>43528</v>
      </c>
      <c r="D742" vm="3762">
        <f ca="1"/>
        <v>26608014</v>
      </c>
      <c r="E742" vm="3758">
        <f ca="1"/>
        <v>113.02</v>
      </c>
      <c r="F742" vm="3763">
        <f ca="1"/>
        <v>113.25</v>
      </c>
      <c r="G742" vm="3279">
        <f ca="1"/>
        <v>110.8</v>
      </c>
      <c r="H742" vm="3280">
        <f ca="1"/>
        <v>112.26</v>
      </c>
      <c r="K742" s="4">
        <f ca="1">IF(ROW(T_CALC[[#This Row],[DAY]])-ROW(T_CALC[[#Headers],[DAY]])&gt;C_N_TRADING_DAYS,"",ROW(T_CALC[[#This Row],[DAY]])-ROW(T_CALC[[#Headers],[DAY]]))</f>
        <v>739</v>
      </c>
      <c r="L742" s="2" cm="1" vm="3761">
        <f t="array" aca="1" ref="L742" ca="1">IFERROR(IF(T_CALC[[#This Row],[DAY]]="","",IF(AND(T_CALC[[#This Row],[DAY]]=C_N_TRADING_DAYS,$L$1&gt;C_MAX_HIST_DT),$L$1,INDEX(_xlfn.ANCHORARRAY($C$3),T_CALC[[#This Row],[DAY]]+1,1))),NA())</f>
        <v>43528</v>
      </c>
      <c r="M742" s="4" cm="1" vm="3758">
        <f t="array" aca="1" ref="M742" ca="1">IFERROR(IF(T_CALC[[#This Row],[DAY]]="","",IF(AND(T_CALC[[#This Row],[DAY]]=C_N_TRADING_DAYS,$L$1&gt;C_MAX_HIST_DT),$M$1,INDEX(_xlfn.ANCHORARRAY($C$3),T_CALC[[#This Row],[DAY]]+1,3))),NA())</f>
        <v>113.02</v>
      </c>
      <c r="N742" s="4" cm="1" vm="3763">
        <f t="array" aca="1" ref="N742" ca="1">IFERROR(IF(T_CALC[[#This Row],[DAY]]="","",IF(AND(T_CALC[[#This Row],[DAY]]=C_N_TRADING_DAYS,$L$1&gt;C_MAX_HIST_DT),$N$1,INDEX(_xlfn.ANCHORARRAY($C$3),T_CALC[[#This Row],[DAY]]+1,4))),NA())</f>
        <v>113.25</v>
      </c>
      <c r="O742" s="4" cm="1" vm="3279">
        <f t="array" aca="1" ref="O742" ca="1">IFERROR(IF(T_CALC[[#This Row],[DAY]]="","",IF(AND(T_CALC[[#This Row],[DAY]]=C_N_TRADING_DAYS,$L$1&gt;C_MAX_HIST_DT),$O$1,INDEX(_xlfn.ANCHORARRAY($C$3),T_CALC[[#This Row],[DAY]]+1,5))),NA())</f>
        <v>110.8</v>
      </c>
      <c r="P742" s="4" cm="1" vm="3280">
        <f t="array" aca="1" ref="P742" ca="1">IFERROR(IF(T_CALC[[#This Row],[DAY]]="","",IF(AND(T_CALC[[#This Row],[DAY]]=C_N_TRADING_DAYS,$L$1&gt;C_MAX_HIST_DT),$P$1,INDEX(_xlfn.ANCHORARRAY($C$3),T_CALC[[#This Row],[DAY]]+1,6))),NA())</f>
        <v>112.26</v>
      </c>
      <c r="Q742" s="4" cm="1" vm="3762">
        <f t="array" aca="1" ref="Q742" ca="1">IFERROR(IF(T_CALC[[#This Row],[DAY]]="","",IF(AND(T_CALC[[#This Row],[DAY]]=C_N_TRADING_DAYS,$L$1&gt;C_MAX_HIST_DT),$Q$1,INDEX(_xlfn.ANCHORARRAY($C$3),T_CALC[[#This Row],[DAY]]+1,2))),NA())</f>
        <v>26608014</v>
      </c>
      <c r="R742" s="4" vm="3280">
        <f ca="1">IFERROR(IF(I_SRC="Open",T_CALC[[#This Row],[Open]],IF(I_SRC="High",T_CALC[[#This Row],[High]],IF(I_SRC="low",T_CALC[[#This Row],[Low]],IF(I_SRC="Volume",T_CALC[[#This Row],[VOLUME]],T_CALC[[#This Row],[Close]])))),"")</f>
        <v>112.26</v>
      </c>
      <c r="S742" s="4" cm="1">
        <f t="array" aca="1" ref="S742" ca="1">IF(T_CALC[[#This Row],[DAY]]="","",IF(T_CALC[[#This Row],[DAY]]&gt;=I_MA_PER,
ROUND(SUMPRODUCT(OFFSET($Y$4,0,0,I_MA_PER),OFFSET(T_CALC[[#This Row],[Value]],-(I_MA_PER-1),0,I_MA_PER))/C_DEN,2),NA()))</f>
        <v>107.23</v>
      </c>
      <c r="T742" s="4" t="str">
        <f ca="1">IF(T_CALC[[#This Row],[DAY]]="","",IF(T_CALC[[#This Row],[DAY]]&gt;=I_MA_PER,IF(AND(T_CALC[[#This Row],[Value]]&gt;T_CALC[[#This Row],[WMA]],R741&lt;=S741),"Buy",IF(AND(T_CALC[[#This Row],[Value]]&lt;T_CALC[[#This Row],[WMA]],R741&gt;=S741),"Sell","")),NA()))</f>
        <v/>
      </c>
      <c r="U742" s="4">
        <f ca="1">IFERROR(IF(T_CALC[[#This Row],[Signal]]="Buy",T_CALC[[#This Row],[Value]],-10000),-10000)</f>
        <v>-10000</v>
      </c>
      <c r="V742" s="4">
        <f ca="1">IFERROR(IF(T_CALC[[#This Row],[Signal]]="Sell",T_CALC[[#This Row],[Value]],-10000),-10000)</f>
        <v>-10000</v>
      </c>
    </row>
    <row r="743" spans="3:22" x14ac:dyDescent="0.2">
      <c r="C743" vm="3764">
        <f ca="1"/>
        <v>43529</v>
      </c>
      <c r="D743" vm="3765">
        <f ca="1"/>
        <v>19538318</v>
      </c>
      <c r="E743" vm="3766">
        <f ca="1"/>
        <v>112.25</v>
      </c>
      <c r="F743" vm="3767">
        <f ca="1"/>
        <v>112.39</v>
      </c>
      <c r="G743" vm="3768">
        <f ca="1"/>
        <v>111.23</v>
      </c>
      <c r="H743" vm="3198">
        <f ca="1"/>
        <v>111.7</v>
      </c>
      <c r="K743" s="4">
        <f ca="1">IF(ROW(T_CALC[[#This Row],[DAY]])-ROW(T_CALC[[#Headers],[DAY]])&gt;C_N_TRADING_DAYS,"",ROW(T_CALC[[#This Row],[DAY]])-ROW(T_CALC[[#Headers],[DAY]]))</f>
        <v>740</v>
      </c>
      <c r="L743" s="2" cm="1" vm="3764">
        <f t="array" aca="1" ref="L743" ca="1">IFERROR(IF(T_CALC[[#This Row],[DAY]]="","",IF(AND(T_CALC[[#This Row],[DAY]]=C_N_TRADING_DAYS,$L$1&gt;C_MAX_HIST_DT),$L$1,INDEX(_xlfn.ANCHORARRAY($C$3),T_CALC[[#This Row],[DAY]]+1,1))),NA())</f>
        <v>43529</v>
      </c>
      <c r="M743" s="4" cm="1" vm="3766">
        <f t="array" aca="1" ref="M743" ca="1">IFERROR(IF(T_CALC[[#This Row],[DAY]]="","",IF(AND(T_CALC[[#This Row],[DAY]]=C_N_TRADING_DAYS,$L$1&gt;C_MAX_HIST_DT),$M$1,INDEX(_xlfn.ANCHORARRAY($C$3),T_CALC[[#This Row],[DAY]]+1,3))),NA())</f>
        <v>112.25</v>
      </c>
      <c r="N743" s="4" cm="1" vm="3767">
        <f t="array" aca="1" ref="N743" ca="1">IFERROR(IF(T_CALC[[#This Row],[DAY]]="","",IF(AND(T_CALC[[#This Row],[DAY]]=C_N_TRADING_DAYS,$L$1&gt;C_MAX_HIST_DT),$N$1,INDEX(_xlfn.ANCHORARRAY($C$3),T_CALC[[#This Row],[DAY]]+1,4))),NA())</f>
        <v>112.39</v>
      </c>
      <c r="O743" s="4" cm="1" vm="3768">
        <f t="array" aca="1" ref="O743" ca="1">IFERROR(IF(T_CALC[[#This Row],[DAY]]="","",IF(AND(T_CALC[[#This Row],[DAY]]=C_N_TRADING_DAYS,$L$1&gt;C_MAX_HIST_DT),$O$1,INDEX(_xlfn.ANCHORARRAY($C$3),T_CALC[[#This Row],[DAY]]+1,5))),NA())</f>
        <v>111.23</v>
      </c>
      <c r="P743" s="4" cm="1" vm="3198">
        <f t="array" aca="1" ref="P743" ca="1">IFERROR(IF(T_CALC[[#This Row],[DAY]]="","",IF(AND(T_CALC[[#This Row],[DAY]]=C_N_TRADING_DAYS,$L$1&gt;C_MAX_HIST_DT),$P$1,INDEX(_xlfn.ANCHORARRAY($C$3),T_CALC[[#This Row],[DAY]]+1,6))),NA())</f>
        <v>111.7</v>
      </c>
      <c r="Q743" s="4" cm="1" vm="3765">
        <f t="array" aca="1" ref="Q743" ca="1">IFERROR(IF(T_CALC[[#This Row],[DAY]]="","",IF(AND(T_CALC[[#This Row],[DAY]]=C_N_TRADING_DAYS,$L$1&gt;C_MAX_HIST_DT),$Q$1,INDEX(_xlfn.ANCHORARRAY($C$3),T_CALC[[#This Row],[DAY]]+1,2))),NA())</f>
        <v>19538318</v>
      </c>
      <c r="R743" s="4" vm="3198">
        <f ca="1">IFERROR(IF(I_SRC="Open",T_CALC[[#This Row],[Open]],IF(I_SRC="High",T_CALC[[#This Row],[High]],IF(I_SRC="low",T_CALC[[#This Row],[Low]],IF(I_SRC="Volume",T_CALC[[#This Row],[VOLUME]],T_CALC[[#This Row],[Close]])))),"")</f>
        <v>111.7</v>
      </c>
      <c r="S743" s="4" cm="1">
        <f t="array" aca="1" ref="S743" ca="1">IF(T_CALC[[#This Row],[DAY]]="","",IF(T_CALC[[#This Row],[DAY]]&gt;=I_MA_PER,
ROUND(SUMPRODUCT(OFFSET($Y$4,0,0,I_MA_PER),OFFSET(T_CALC[[#This Row],[Value]],-(I_MA_PER-1),0,I_MA_PER))/C_DEN,2),NA()))</f>
        <v>107.49</v>
      </c>
      <c r="T743" s="4" t="str">
        <f ca="1">IF(T_CALC[[#This Row],[DAY]]="","",IF(T_CALC[[#This Row],[DAY]]&gt;=I_MA_PER,IF(AND(T_CALC[[#This Row],[Value]]&gt;T_CALC[[#This Row],[WMA]],R742&lt;=S742),"Buy",IF(AND(T_CALC[[#This Row],[Value]]&lt;T_CALC[[#This Row],[WMA]],R742&gt;=S742),"Sell","")),NA()))</f>
        <v/>
      </c>
      <c r="U743" s="4">
        <f ca="1">IFERROR(IF(T_CALC[[#This Row],[Signal]]="Buy",T_CALC[[#This Row],[Value]],-10000),-10000)</f>
        <v>-10000</v>
      </c>
      <c r="V743" s="4">
        <f ca="1">IFERROR(IF(T_CALC[[#This Row],[Signal]]="Sell",T_CALC[[#This Row],[Value]],-10000),-10000)</f>
        <v>-10000</v>
      </c>
    </row>
    <row r="744" spans="3:22" x14ac:dyDescent="0.2">
      <c r="C744" vm="3769">
        <f ca="1"/>
        <v>43530</v>
      </c>
      <c r="D744" vm="3770">
        <f ca="1"/>
        <v>17686996</v>
      </c>
      <c r="E744" vm="3771">
        <f ca="1"/>
        <v>111.87</v>
      </c>
      <c r="F744" vm="3772">
        <f ca="1"/>
        <v>112.66</v>
      </c>
      <c r="G744" vm="3167">
        <f ca="1"/>
        <v>111.43</v>
      </c>
      <c r="H744" vm="3392">
        <f ca="1"/>
        <v>111.75</v>
      </c>
      <c r="K744" s="4">
        <f ca="1">IF(ROW(T_CALC[[#This Row],[DAY]])-ROW(T_CALC[[#Headers],[DAY]])&gt;C_N_TRADING_DAYS,"",ROW(T_CALC[[#This Row],[DAY]])-ROW(T_CALC[[#Headers],[DAY]]))</f>
        <v>741</v>
      </c>
      <c r="L744" s="2" cm="1" vm="3769">
        <f t="array" aca="1" ref="L744" ca="1">IFERROR(IF(T_CALC[[#This Row],[DAY]]="","",IF(AND(T_CALC[[#This Row],[DAY]]=C_N_TRADING_DAYS,$L$1&gt;C_MAX_HIST_DT),$L$1,INDEX(_xlfn.ANCHORARRAY($C$3),T_CALC[[#This Row],[DAY]]+1,1))),NA())</f>
        <v>43530</v>
      </c>
      <c r="M744" s="4" cm="1" vm="3771">
        <f t="array" aca="1" ref="M744" ca="1">IFERROR(IF(T_CALC[[#This Row],[DAY]]="","",IF(AND(T_CALC[[#This Row],[DAY]]=C_N_TRADING_DAYS,$L$1&gt;C_MAX_HIST_DT),$M$1,INDEX(_xlfn.ANCHORARRAY($C$3),T_CALC[[#This Row],[DAY]]+1,3))),NA())</f>
        <v>111.87</v>
      </c>
      <c r="N744" s="4" cm="1" vm="3772">
        <f t="array" aca="1" ref="N744" ca="1">IFERROR(IF(T_CALC[[#This Row],[DAY]]="","",IF(AND(T_CALC[[#This Row],[DAY]]=C_N_TRADING_DAYS,$L$1&gt;C_MAX_HIST_DT),$N$1,INDEX(_xlfn.ANCHORARRAY($C$3),T_CALC[[#This Row],[DAY]]+1,4))),NA())</f>
        <v>112.66</v>
      </c>
      <c r="O744" s="4" cm="1" vm="3167">
        <f t="array" aca="1" ref="O744" ca="1">IFERROR(IF(T_CALC[[#This Row],[DAY]]="","",IF(AND(T_CALC[[#This Row],[DAY]]=C_N_TRADING_DAYS,$L$1&gt;C_MAX_HIST_DT),$O$1,INDEX(_xlfn.ANCHORARRAY($C$3),T_CALC[[#This Row],[DAY]]+1,5))),NA())</f>
        <v>111.43</v>
      </c>
      <c r="P744" s="4" cm="1" vm="3392">
        <f t="array" aca="1" ref="P744" ca="1">IFERROR(IF(T_CALC[[#This Row],[DAY]]="","",IF(AND(T_CALC[[#This Row],[DAY]]=C_N_TRADING_DAYS,$L$1&gt;C_MAX_HIST_DT),$P$1,INDEX(_xlfn.ANCHORARRAY($C$3),T_CALC[[#This Row],[DAY]]+1,6))),NA())</f>
        <v>111.75</v>
      </c>
      <c r="Q744" s="4" cm="1" vm="3770">
        <f t="array" aca="1" ref="Q744" ca="1">IFERROR(IF(T_CALC[[#This Row],[DAY]]="","",IF(AND(T_CALC[[#This Row],[DAY]]=C_N_TRADING_DAYS,$L$1&gt;C_MAX_HIST_DT),$Q$1,INDEX(_xlfn.ANCHORARRAY($C$3),T_CALC[[#This Row],[DAY]]+1,2))),NA())</f>
        <v>17686996</v>
      </c>
      <c r="R744" s="4" vm="3392">
        <f ca="1">IFERROR(IF(I_SRC="Open",T_CALC[[#This Row],[Open]],IF(I_SRC="High",T_CALC[[#This Row],[High]],IF(I_SRC="low",T_CALC[[#This Row],[Low]],IF(I_SRC="Volume",T_CALC[[#This Row],[VOLUME]],T_CALC[[#This Row],[Close]])))),"")</f>
        <v>111.75</v>
      </c>
      <c r="S744" s="4" cm="1">
        <f t="array" aca="1" ref="S744" ca="1">IF(T_CALC[[#This Row],[DAY]]="","",IF(T_CALC[[#This Row],[DAY]]&gt;=I_MA_PER,
ROUND(SUMPRODUCT(OFFSET($Y$4,0,0,I_MA_PER),OFFSET(T_CALC[[#This Row],[Value]],-(I_MA_PER-1),0,I_MA_PER))/C_DEN,2),NA()))</f>
        <v>107.73</v>
      </c>
      <c r="T744" s="4" t="str">
        <f ca="1">IF(T_CALC[[#This Row],[DAY]]="","",IF(T_CALC[[#This Row],[DAY]]&gt;=I_MA_PER,IF(AND(T_CALC[[#This Row],[Value]]&gt;T_CALC[[#This Row],[WMA]],R743&lt;=S743),"Buy",IF(AND(T_CALC[[#This Row],[Value]]&lt;T_CALC[[#This Row],[WMA]],R743&gt;=S743),"Sell","")),NA()))</f>
        <v/>
      </c>
      <c r="U744" s="4">
        <f ca="1">IFERROR(IF(T_CALC[[#This Row],[Signal]]="Buy",T_CALC[[#This Row],[Value]],-10000),-10000)</f>
        <v>-10000</v>
      </c>
      <c r="V744" s="4">
        <f ca="1">IFERROR(IF(T_CALC[[#This Row],[Signal]]="Sell",T_CALC[[#This Row],[Value]],-10000),-10000)</f>
        <v>-10000</v>
      </c>
    </row>
    <row r="745" spans="3:22" x14ac:dyDescent="0.2">
      <c r="C745" vm="3773">
        <f ca="1"/>
        <v>43531</v>
      </c>
      <c r="D745" vm="3774">
        <f ca="1"/>
        <v>25338954</v>
      </c>
      <c r="E745" vm="3775">
        <f ca="1"/>
        <v>111.4</v>
      </c>
      <c r="F745" vm="3776">
        <f ca="1"/>
        <v>111.55</v>
      </c>
      <c r="G745" vm="3777">
        <f ca="1"/>
        <v>109.86499999999999</v>
      </c>
      <c r="H745" vm="3778">
        <f ca="1"/>
        <v>110.39</v>
      </c>
      <c r="K745" s="4">
        <f ca="1">IF(ROW(T_CALC[[#This Row],[DAY]])-ROW(T_CALC[[#Headers],[DAY]])&gt;C_N_TRADING_DAYS,"",ROW(T_CALC[[#This Row],[DAY]])-ROW(T_CALC[[#Headers],[DAY]]))</f>
        <v>742</v>
      </c>
      <c r="L745" s="2" cm="1" vm="3773">
        <f t="array" aca="1" ref="L745" ca="1">IFERROR(IF(T_CALC[[#This Row],[DAY]]="","",IF(AND(T_CALC[[#This Row],[DAY]]=C_N_TRADING_DAYS,$L$1&gt;C_MAX_HIST_DT),$L$1,INDEX(_xlfn.ANCHORARRAY($C$3),T_CALC[[#This Row],[DAY]]+1,1))),NA())</f>
        <v>43531</v>
      </c>
      <c r="M745" s="4" cm="1" vm="3775">
        <f t="array" aca="1" ref="M745" ca="1">IFERROR(IF(T_CALC[[#This Row],[DAY]]="","",IF(AND(T_CALC[[#This Row],[DAY]]=C_N_TRADING_DAYS,$L$1&gt;C_MAX_HIST_DT),$M$1,INDEX(_xlfn.ANCHORARRAY($C$3),T_CALC[[#This Row],[DAY]]+1,3))),NA())</f>
        <v>111.4</v>
      </c>
      <c r="N745" s="4" cm="1" vm="3776">
        <f t="array" aca="1" ref="N745" ca="1">IFERROR(IF(T_CALC[[#This Row],[DAY]]="","",IF(AND(T_CALC[[#This Row],[DAY]]=C_N_TRADING_DAYS,$L$1&gt;C_MAX_HIST_DT),$N$1,INDEX(_xlfn.ANCHORARRAY($C$3),T_CALC[[#This Row],[DAY]]+1,4))),NA())</f>
        <v>111.55</v>
      </c>
      <c r="O745" s="4" cm="1" vm="3777">
        <f t="array" aca="1" ref="O745" ca="1">IFERROR(IF(T_CALC[[#This Row],[DAY]]="","",IF(AND(T_CALC[[#This Row],[DAY]]=C_N_TRADING_DAYS,$L$1&gt;C_MAX_HIST_DT),$O$1,INDEX(_xlfn.ANCHORARRAY($C$3),T_CALC[[#This Row],[DAY]]+1,5))),NA())</f>
        <v>109.86499999999999</v>
      </c>
      <c r="P745" s="4" cm="1" vm="3778">
        <f t="array" aca="1" ref="P745" ca="1">IFERROR(IF(T_CALC[[#This Row],[DAY]]="","",IF(AND(T_CALC[[#This Row],[DAY]]=C_N_TRADING_DAYS,$L$1&gt;C_MAX_HIST_DT),$P$1,INDEX(_xlfn.ANCHORARRAY($C$3),T_CALC[[#This Row],[DAY]]+1,6))),NA())</f>
        <v>110.39</v>
      </c>
      <c r="Q745" s="4" cm="1" vm="3774">
        <f t="array" aca="1" ref="Q745" ca="1">IFERROR(IF(T_CALC[[#This Row],[DAY]]="","",IF(AND(T_CALC[[#This Row],[DAY]]=C_N_TRADING_DAYS,$L$1&gt;C_MAX_HIST_DT),$Q$1,INDEX(_xlfn.ANCHORARRAY($C$3),T_CALC[[#This Row],[DAY]]+1,2))),NA())</f>
        <v>25338954</v>
      </c>
      <c r="R745" s="4" vm="3778">
        <f ca="1">IFERROR(IF(I_SRC="Open",T_CALC[[#This Row],[Open]],IF(I_SRC="High",T_CALC[[#This Row],[High]],IF(I_SRC="low",T_CALC[[#This Row],[Low]],IF(I_SRC="Volume",T_CALC[[#This Row],[VOLUME]],T_CALC[[#This Row],[Close]])))),"")</f>
        <v>110.39</v>
      </c>
      <c r="S745" s="4" cm="1">
        <f t="array" aca="1" ref="S745" ca="1">IF(T_CALC[[#This Row],[DAY]]="","",IF(T_CALC[[#This Row],[DAY]]&gt;=I_MA_PER,
ROUND(SUMPRODUCT(OFFSET($Y$4,0,0,I_MA_PER),OFFSET(T_CALC[[#This Row],[Value]],-(I_MA_PER-1),0,I_MA_PER))/C_DEN,2),NA()))</f>
        <v>107.92</v>
      </c>
      <c r="T745" s="4" t="str">
        <f ca="1">IF(T_CALC[[#This Row],[DAY]]="","",IF(T_CALC[[#This Row],[DAY]]&gt;=I_MA_PER,IF(AND(T_CALC[[#This Row],[Value]]&gt;T_CALC[[#This Row],[WMA]],R744&lt;=S744),"Buy",IF(AND(T_CALC[[#This Row],[Value]]&lt;T_CALC[[#This Row],[WMA]],R744&gt;=S744),"Sell","")),NA()))</f>
        <v/>
      </c>
      <c r="U745" s="4">
        <f ca="1">IFERROR(IF(T_CALC[[#This Row],[Signal]]="Buy",T_CALC[[#This Row],[Value]],-10000),-10000)</f>
        <v>-10000</v>
      </c>
      <c r="V745" s="4">
        <f ca="1">IFERROR(IF(T_CALC[[#This Row],[Signal]]="Sell",T_CALC[[#This Row],[Value]],-10000),-10000)</f>
        <v>-10000</v>
      </c>
    </row>
    <row r="746" spans="3:22" x14ac:dyDescent="0.2">
      <c r="C746" vm="3779">
        <f ca="1"/>
        <v>43532</v>
      </c>
      <c r="D746" vm="3780">
        <f ca="1"/>
        <v>22818430</v>
      </c>
      <c r="E746" vm="3781">
        <f ca="1"/>
        <v>109.16</v>
      </c>
      <c r="F746" vm="3312">
        <f ca="1"/>
        <v>110.71</v>
      </c>
      <c r="G746" vm="3782">
        <f ca="1"/>
        <v>108.8</v>
      </c>
      <c r="H746" vm="3169">
        <f ca="1"/>
        <v>110.51</v>
      </c>
      <c r="K746" s="4">
        <f ca="1">IF(ROW(T_CALC[[#This Row],[DAY]])-ROW(T_CALC[[#Headers],[DAY]])&gt;C_N_TRADING_DAYS,"",ROW(T_CALC[[#This Row],[DAY]])-ROW(T_CALC[[#Headers],[DAY]]))</f>
        <v>743</v>
      </c>
      <c r="L746" s="2" cm="1" vm="3779">
        <f t="array" aca="1" ref="L746" ca="1">IFERROR(IF(T_CALC[[#This Row],[DAY]]="","",IF(AND(T_CALC[[#This Row],[DAY]]=C_N_TRADING_DAYS,$L$1&gt;C_MAX_HIST_DT),$L$1,INDEX(_xlfn.ANCHORARRAY($C$3),T_CALC[[#This Row],[DAY]]+1,1))),NA())</f>
        <v>43532</v>
      </c>
      <c r="M746" s="4" cm="1" vm="3781">
        <f t="array" aca="1" ref="M746" ca="1">IFERROR(IF(T_CALC[[#This Row],[DAY]]="","",IF(AND(T_CALC[[#This Row],[DAY]]=C_N_TRADING_DAYS,$L$1&gt;C_MAX_HIST_DT),$M$1,INDEX(_xlfn.ANCHORARRAY($C$3),T_CALC[[#This Row],[DAY]]+1,3))),NA())</f>
        <v>109.16</v>
      </c>
      <c r="N746" s="4" cm="1" vm="3312">
        <f t="array" aca="1" ref="N746" ca="1">IFERROR(IF(T_CALC[[#This Row],[DAY]]="","",IF(AND(T_CALC[[#This Row],[DAY]]=C_N_TRADING_DAYS,$L$1&gt;C_MAX_HIST_DT),$N$1,INDEX(_xlfn.ANCHORARRAY($C$3),T_CALC[[#This Row],[DAY]]+1,4))),NA())</f>
        <v>110.71</v>
      </c>
      <c r="O746" s="4" cm="1" vm="3782">
        <f t="array" aca="1" ref="O746" ca="1">IFERROR(IF(T_CALC[[#This Row],[DAY]]="","",IF(AND(T_CALC[[#This Row],[DAY]]=C_N_TRADING_DAYS,$L$1&gt;C_MAX_HIST_DT),$O$1,INDEX(_xlfn.ANCHORARRAY($C$3),T_CALC[[#This Row],[DAY]]+1,5))),NA())</f>
        <v>108.8</v>
      </c>
      <c r="P746" s="4" cm="1" vm="3169">
        <f t="array" aca="1" ref="P746" ca="1">IFERROR(IF(T_CALC[[#This Row],[DAY]]="","",IF(AND(T_CALC[[#This Row],[DAY]]=C_N_TRADING_DAYS,$L$1&gt;C_MAX_HIST_DT),$P$1,INDEX(_xlfn.ANCHORARRAY($C$3),T_CALC[[#This Row],[DAY]]+1,6))),NA())</f>
        <v>110.51</v>
      </c>
      <c r="Q746" s="4" cm="1" vm="3780">
        <f t="array" aca="1" ref="Q746" ca="1">IFERROR(IF(T_CALC[[#This Row],[DAY]]="","",IF(AND(T_CALC[[#This Row],[DAY]]=C_N_TRADING_DAYS,$L$1&gt;C_MAX_HIST_DT),$Q$1,INDEX(_xlfn.ANCHORARRAY($C$3),T_CALC[[#This Row],[DAY]]+1,2))),NA())</f>
        <v>22818430</v>
      </c>
      <c r="R746" s="4" vm="3169">
        <f ca="1">IFERROR(IF(I_SRC="Open",T_CALC[[#This Row],[Open]],IF(I_SRC="High",T_CALC[[#This Row],[High]],IF(I_SRC="low",T_CALC[[#This Row],[Low]],IF(I_SRC="Volume",T_CALC[[#This Row],[VOLUME]],T_CALC[[#This Row],[Close]])))),"")</f>
        <v>110.51</v>
      </c>
      <c r="S746" s="4" cm="1">
        <f t="array" aca="1" ref="S746" ca="1">IF(T_CALC[[#This Row],[DAY]]="","",IF(T_CALC[[#This Row],[DAY]]&gt;=I_MA_PER,
ROUND(SUMPRODUCT(OFFSET($Y$4,0,0,I_MA_PER),OFFSET(T_CALC[[#This Row],[Value]],-(I_MA_PER-1),0,I_MA_PER))/C_DEN,2),NA()))</f>
        <v>108.1</v>
      </c>
      <c r="T746" s="4" t="str">
        <f ca="1">IF(T_CALC[[#This Row],[DAY]]="","",IF(T_CALC[[#This Row],[DAY]]&gt;=I_MA_PER,IF(AND(T_CALC[[#This Row],[Value]]&gt;T_CALC[[#This Row],[WMA]],R745&lt;=S745),"Buy",IF(AND(T_CALC[[#This Row],[Value]]&lt;T_CALC[[#This Row],[WMA]],R745&gt;=S745),"Sell","")),NA()))</f>
        <v/>
      </c>
      <c r="U746" s="4">
        <f ca="1">IFERROR(IF(T_CALC[[#This Row],[Signal]]="Buy",T_CALC[[#This Row],[Value]],-10000),-10000)</f>
        <v>-10000</v>
      </c>
      <c r="V746" s="4">
        <f ca="1">IFERROR(IF(T_CALC[[#This Row],[Signal]]="Sell",T_CALC[[#This Row],[Value]],-10000),-10000)</f>
        <v>-10000</v>
      </c>
    </row>
    <row r="747" spans="3:22" x14ac:dyDescent="0.2">
      <c r="C747" vm="3783">
        <f ca="1"/>
        <v>43535</v>
      </c>
      <c r="D747" vm="3784">
        <f ca="1"/>
        <v>26491618</v>
      </c>
      <c r="E747" vm="3785">
        <f ca="1"/>
        <v>110.99</v>
      </c>
      <c r="F747" vm="3786">
        <f ca="1"/>
        <v>112.95</v>
      </c>
      <c r="G747" vm="3787">
        <f ca="1"/>
        <v>110.98</v>
      </c>
      <c r="H747" vm="3788">
        <f ca="1"/>
        <v>112.83</v>
      </c>
      <c r="K747" s="4">
        <f ca="1">IF(ROW(T_CALC[[#This Row],[DAY]])-ROW(T_CALC[[#Headers],[DAY]])&gt;C_N_TRADING_DAYS,"",ROW(T_CALC[[#This Row],[DAY]])-ROW(T_CALC[[#Headers],[DAY]]))</f>
        <v>744</v>
      </c>
      <c r="L747" s="2" cm="1" vm="3783">
        <f t="array" aca="1" ref="L747" ca="1">IFERROR(IF(T_CALC[[#This Row],[DAY]]="","",IF(AND(T_CALC[[#This Row],[DAY]]=C_N_TRADING_DAYS,$L$1&gt;C_MAX_HIST_DT),$L$1,INDEX(_xlfn.ANCHORARRAY($C$3),T_CALC[[#This Row],[DAY]]+1,1))),NA())</f>
        <v>43535</v>
      </c>
      <c r="M747" s="4" cm="1" vm="3785">
        <f t="array" aca="1" ref="M747" ca="1">IFERROR(IF(T_CALC[[#This Row],[DAY]]="","",IF(AND(T_CALC[[#This Row],[DAY]]=C_N_TRADING_DAYS,$L$1&gt;C_MAX_HIST_DT),$M$1,INDEX(_xlfn.ANCHORARRAY($C$3),T_CALC[[#This Row],[DAY]]+1,3))),NA())</f>
        <v>110.99</v>
      </c>
      <c r="N747" s="4" cm="1" vm="3786">
        <f t="array" aca="1" ref="N747" ca="1">IFERROR(IF(T_CALC[[#This Row],[DAY]]="","",IF(AND(T_CALC[[#This Row],[DAY]]=C_N_TRADING_DAYS,$L$1&gt;C_MAX_HIST_DT),$N$1,INDEX(_xlfn.ANCHORARRAY($C$3),T_CALC[[#This Row],[DAY]]+1,4))),NA())</f>
        <v>112.95</v>
      </c>
      <c r="O747" s="4" cm="1" vm="3787">
        <f t="array" aca="1" ref="O747" ca="1">IFERROR(IF(T_CALC[[#This Row],[DAY]]="","",IF(AND(T_CALC[[#This Row],[DAY]]=C_N_TRADING_DAYS,$L$1&gt;C_MAX_HIST_DT),$O$1,INDEX(_xlfn.ANCHORARRAY($C$3),T_CALC[[#This Row],[DAY]]+1,5))),NA())</f>
        <v>110.98</v>
      </c>
      <c r="P747" s="4" cm="1" vm="3788">
        <f t="array" aca="1" ref="P747" ca="1">IFERROR(IF(T_CALC[[#This Row],[DAY]]="","",IF(AND(T_CALC[[#This Row],[DAY]]=C_N_TRADING_DAYS,$L$1&gt;C_MAX_HIST_DT),$P$1,INDEX(_xlfn.ANCHORARRAY($C$3),T_CALC[[#This Row],[DAY]]+1,6))),NA())</f>
        <v>112.83</v>
      </c>
      <c r="Q747" s="4" cm="1" vm="3784">
        <f t="array" aca="1" ref="Q747" ca="1">IFERROR(IF(T_CALC[[#This Row],[DAY]]="","",IF(AND(T_CALC[[#This Row],[DAY]]=C_N_TRADING_DAYS,$L$1&gt;C_MAX_HIST_DT),$Q$1,INDEX(_xlfn.ANCHORARRAY($C$3),T_CALC[[#This Row],[DAY]]+1,2))),NA())</f>
        <v>26491618</v>
      </c>
      <c r="R747" s="4" vm="3788">
        <f ca="1">IFERROR(IF(I_SRC="Open",T_CALC[[#This Row],[Open]],IF(I_SRC="High",T_CALC[[#This Row],[High]],IF(I_SRC="low",T_CALC[[#This Row],[Low]],IF(I_SRC="Volume",T_CALC[[#This Row],[VOLUME]],T_CALC[[#This Row],[Close]])))),"")</f>
        <v>112.83</v>
      </c>
      <c r="S747" s="4" cm="1">
        <f t="array" aca="1" ref="S747" ca="1">IF(T_CALC[[#This Row],[DAY]]="","",IF(T_CALC[[#This Row],[DAY]]&gt;=I_MA_PER,
ROUND(SUMPRODUCT(OFFSET($Y$4,0,0,I_MA_PER),OFFSET(T_CALC[[#This Row],[Value]],-(I_MA_PER-1),0,I_MA_PER))/C_DEN,2),NA()))</f>
        <v>108.36</v>
      </c>
      <c r="T747" s="4" t="str">
        <f ca="1">IF(T_CALC[[#This Row],[DAY]]="","",IF(T_CALC[[#This Row],[DAY]]&gt;=I_MA_PER,IF(AND(T_CALC[[#This Row],[Value]]&gt;T_CALC[[#This Row],[WMA]],R746&lt;=S746),"Buy",IF(AND(T_CALC[[#This Row],[Value]]&lt;T_CALC[[#This Row],[WMA]],R746&gt;=S746),"Sell","")),NA()))</f>
        <v/>
      </c>
      <c r="U747" s="4">
        <f ca="1">IFERROR(IF(T_CALC[[#This Row],[Signal]]="Buy",T_CALC[[#This Row],[Value]],-10000),-10000)</f>
        <v>-10000</v>
      </c>
      <c r="V747" s="4">
        <f ca="1">IFERROR(IF(T_CALC[[#This Row],[Signal]]="Sell",T_CALC[[#This Row],[Value]],-10000),-10000)</f>
        <v>-10000</v>
      </c>
    </row>
    <row r="748" spans="3:22" x14ac:dyDescent="0.2">
      <c r="C748" vm="3789">
        <f ca="1"/>
        <v>43536</v>
      </c>
      <c r="D748" vm="3790">
        <f ca="1"/>
        <v>26132717</v>
      </c>
      <c r="E748" vm="3791">
        <f ca="1"/>
        <v>112.82</v>
      </c>
      <c r="F748" vm="3792">
        <f ca="1"/>
        <v>113.99</v>
      </c>
      <c r="G748" vm="3793">
        <f ca="1"/>
        <v>112.6499</v>
      </c>
      <c r="H748" vm="3794">
        <f ca="1"/>
        <v>113.62</v>
      </c>
      <c r="K748" s="4">
        <f ca="1">IF(ROW(T_CALC[[#This Row],[DAY]])-ROW(T_CALC[[#Headers],[DAY]])&gt;C_N_TRADING_DAYS,"",ROW(T_CALC[[#This Row],[DAY]])-ROW(T_CALC[[#Headers],[DAY]]))</f>
        <v>745</v>
      </c>
      <c r="L748" s="2" cm="1" vm="3789">
        <f t="array" aca="1" ref="L748" ca="1">IFERROR(IF(T_CALC[[#This Row],[DAY]]="","",IF(AND(T_CALC[[#This Row],[DAY]]=C_N_TRADING_DAYS,$L$1&gt;C_MAX_HIST_DT),$L$1,INDEX(_xlfn.ANCHORARRAY($C$3),T_CALC[[#This Row],[DAY]]+1,1))),NA())</f>
        <v>43536</v>
      </c>
      <c r="M748" s="4" cm="1" vm="3791">
        <f t="array" aca="1" ref="M748" ca="1">IFERROR(IF(T_CALC[[#This Row],[DAY]]="","",IF(AND(T_CALC[[#This Row],[DAY]]=C_N_TRADING_DAYS,$L$1&gt;C_MAX_HIST_DT),$M$1,INDEX(_xlfn.ANCHORARRAY($C$3),T_CALC[[#This Row],[DAY]]+1,3))),NA())</f>
        <v>112.82</v>
      </c>
      <c r="N748" s="4" cm="1" vm="3792">
        <f t="array" aca="1" ref="N748" ca="1">IFERROR(IF(T_CALC[[#This Row],[DAY]]="","",IF(AND(T_CALC[[#This Row],[DAY]]=C_N_TRADING_DAYS,$L$1&gt;C_MAX_HIST_DT),$N$1,INDEX(_xlfn.ANCHORARRAY($C$3),T_CALC[[#This Row],[DAY]]+1,4))),NA())</f>
        <v>113.99</v>
      </c>
      <c r="O748" s="4" cm="1" vm="3793">
        <f t="array" aca="1" ref="O748" ca="1">IFERROR(IF(T_CALC[[#This Row],[DAY]]="","",IF(AND(T_CALC[[#This Row],[DAY]]=C_N_TRADING_DAYS,$L$1&gt;C_MAX_HIST_DT),$O$1,INDEX(_xlfn.ANCHORARRAY($C$3),T_CALC[[#This Row],[DAY]]+1,5))),NA())</f>
        <v>112.6499</v>
      </c>
      <c r="P748" s="4" cm="1" vm="3794">
        <f t="array" aca="1" ref="P748" ca="1">IFERROR(IF(T_CALC[[#This Row],[DAY]]="","",IF(AND(T_CALC[[#This Row],[DAY]]=C_N_TRADING_DAYS,$L$1&gt;C_MAX_HIST_DT),$P$1,INDEX(_xlfn.ANCHORARRAY($C$3),T_CALC[[#This Row],[DAY]]+1,6))),NA())</f>
        <v>113.62</v>
      </c>
      <c r="Q748" s="4" cm="1" vm="3790">
        <f t="array" aca="1" ref="Q748" ca="1">IFERROR(IF(T_CALC[[#This Row],[DAY]]="","",IF(AND(T_CALC[[#This Row],[DAY]]=C_N_TRADING_DAYS,$L$1&gt;C_MAX_HIST_DT),$Q$1,INDEX(_xlfn.ANCHORARRAY($C$3),T_CALC[[#This Row],[DAY]]+1,2))),NA())</f>
        <v>26132717</v>
      </c>
      <c r="R748" s="4" vm="3794">
        <f ca="1">IFERROR(IF(I_SRC="Open",T_CALC[[#This Row],[Open]],IF(I_SRC="High",T_CALC[[#This Row],[High]],IF(I_SRC="low",T_CALC[[#This Row],[Low]],IF(I_SRC="Volume",T_CALC[[#This Row],[VOLUME]],T_CALC[[#This Row],[Close]])))),"")</f>
        <v>113.62</v>
      </c>
      <c r="S748" s="4" cm="1">
        <f t="array" aca="1" ref="S748" ca="1">IF(T_CALC[[#This Row],[DAY]]="","",IF(T_CALC[[#This Row],[DAY]]&gt;=I_MA_PER,
ROUND(SUMPRODUCT(OFFSET($Y$4,0,0,I_MA_PER),OFFSET(T_CALC[[#This Row],[Value]],-(I_MA_PER-1),0,I_MA_PER))/C_DEN,2),NA()))</f>
        <v>108.64</v>
      </c>
      <c r="T748" s="4" t="str">
        <f ca="1">IF(T_CALC[[#This Row],[DAY]]="","",IF(T_CALC[[#This Row],[DAY]]&gt;=I_MA_PER,IF(AND(T_CALC[[#This Row],[Value]]&gt;T_CALC[[#This Row],[WMA]],R747&lt;=S747),"Buy",IF(AND(T_CALC[[#This Row],[Value]]&lt;T_CALC[[#This Row],[WMA]],R747&gt;=S747),"Sell","")),NA()))</f>
        <v/>
      </c>
      <c r="U748" s="4">
        <f ca="1">IFERROR(IF(T_CALC[[#This Row],[Signal]]="Buy",T_CALC[[#This Row],[Value]],-10000),-10000)</f>
        <v>-10000</v>
      </c>
      <c r="V748" s="4">
        <f ca="1">IFERROR(IF(T_CALC[[#This Row],[Signal]]="Sell",T_CALC[[#This Row],[Value]],-10000),-10000)</f>
        <v>-10000</v>
      </c>
    </row>
    <row r="749" spans="3:22" x14ac:dyDescent="0.2">
      <c r="C749" vm="3795">
        <f ca="1"/>
        <v>43537</v>
      </c>
      <c r="D749" vm="3796">
        <f ca="1"/>
        <v>35513771</v>
      </c>
      <c r="E749" vm="3797">
        <f ca="1"/>
        <v>114.13</v>
      </c>
      <c r="F749" vm="3798">
        <f ca="1"/>
        <v>115</v>
      </c>
      <c r="G749" vm="3799">
        <f ca="1"/>
        <v>113.78</v>
      </c>
      <c r="H749" vm="3800">
        <f ca="1"/>
        <v>114.5</v>
      </c>
      <c r="K749" s="4">
        <f ca="1">IF(ROW(T_CALC[[#This Row],[DAY]])-ROW(T_CALC[[#Headers],[DAY]])&gt;C_N_TRADING_DAYS,"",ROW(T_CALC[[#This Row],[DAY]])-ROW(T_CALC[[#Headers],[DAY]]))</f>
        <v>746</v>
      </c>
      <c r="L749" s="2" cm="1" vm="3795">
        <f t="array" aca="1" ref="L749" ca="1">IFERROR(IF(T_CALC[[#This Row],[DAY]]="","",IF(AND(T_CALC[[#This Row],[DAY]]=C_N_TRADING_DAYS,$L$1&gt;C_MAX_HIST_DT),$L$1,INDEX(_xlfn.ANCHORARRAY($C$3),T_CALC[[#This Row],[DAY]]+1,1))),NA())</f>
        <v>43537</v>
      </c>
      <c r="M749" s="4" cm="1" vm="3797">
        <f t="array" aca="1" ref="M749" ca="1">IFERROR(IF(T_CALC[[#This Row],[DAY]]="","",IF(AND(T_CALC[[#This Row],[DAY]]=C_N_TRADING_DAYS,$L$1&gt;C_MAX_HIST_DT),$M$1,INDEX(_xlfn.ANCHORARRAY($C$3),T_CALC[[#This Row],[DAY]]+1,3))),NA())</f>
        <v>114.13</v>
      </c>
      <c r="N749" s="4" cm="1" vm="3798">
        <f t="array" aca="1" ref="N749" ca="1">IFERROR(IF(T_CALC[[#This Row],[DAY]]="","",IF(AND(T_CALC[[#This Row],[DAY]]=C_N_TRADING_DAYS,$L$1&gt;C_MAX_HIST_DT),$N$1,INDEX(_xlfn.ANCHORARRAY($C$3),T_CALC[[#This Row],[DAY]]+1,4))),NA())</f>
        <v>115</v>
      </c>
      <c r="O749" s="4" cm="1" vm="3799">
        <f t="array" aca="1" ref="O749" ca="1">IFERROR(IF(T_CALC[[#This Row],[DAY]]="","",IF(AND(T_CALC[[#This Row],[DAY]]=C_N_TRADING_DAYS,$L$1&gt;C_MAX_HIST_DT),$O$1,INDEX(_xlfn.ANCHORARRAY($C$3),T_CALC[[#This Row],[DAY]]+1,5))),NA())</f>
        <v>113.78</v>
      </c>
      <c r="P749" s="4" cm="1" vm="3800">
        <f t="array" aca="1" ref="P749" ca="1">IFERROR(IF(T_CALC[[#This Row],[DAY]]="","",IF(AND(T_CALC[[#This Row],[DAY]]=C_N_TRADING_DAYS,$L$1&gt;C_MAX_HIST_DT),$P$1,INDEX(_xlfn.ANCHORARRAY($C$3),T_CALC[[#This Row],[DAY]]+1,6))),NA())</f>
        <v>114.5</v>
      </c>
      <c r="Q749" s="4" cm="1" vm="3796">
        <f t="array" aca="1" ref="Q749" ca="1">IFERROR(IF(T_CALC[[#This Row],[DAY]]="","",IF(AND(T_CALC[[#This Row],[DAY]]=C_N_TRADING_DAYS,$L$1&gt;C_MAX_HIST_DT),$Q$1,INDEX(_xlfn.ANCHORARRAY($C$3),T_CALC[[#This Row],[DAY]]+1,2))),NA())</f>
        <v>35513771</v>
      </c>
      <c r="R749" s="4" vm="3800">
        <f ca="1">IFERROR(IF(I_SRC="Open",T_CALC[[#This Row],[Open]],IF(I_SRC="High",T_CALC[[#This Row],[High]],IF(I_SRC="low",T_CALC[[#This Row],[Low]],IF(I_SRC="Volume",T_CALC[[#This Row],[VOLUME]],T_CALC[[#This Row],[Close]])))),"")</f>
        <v>114.5</v>
      </c>
      <c r="S749" s="4" cm="1">
        <f t="array" aca="1" ref="S749" ca="1">IF(T_CALC[[#This Row],[DAY]]="","",IF(T_CALC[[#This Row],[DAY]]&gt;=I_MA_PER,
ROUND(SUMPRODUCT(OFFSET($Y$4,0,0,I_MA_PER),OFFSET(T_CALC[[#This Row],[Value]],-(I_MA_PER-1),0,I_MA_PER))/C_DEN,2),NA()))</f>
        <v>108.95</v>
      </c>
      <c r="T749" s="4" t="str">
        <f ca="1">IF(T_CALC[[#This Row],[DAY]]="","",IF(T_CALC[[#This Row],[DAY]]&gt;=I_MA_PER,IF(AND(T_CALC[[#This Row],[Value]]&gt;T_CALC[[#This Row],[WMA]],R748&lt;=S748),"Buy",IF(AND(T_CALC[[#This Row],[Value]]&lt;T_CALC[[#This Row],[WMA]],R748&gt;=S748),"Sell","")),NA()))</f>
        <v/>
      </c>
      <c r="U749" s="4">
        <f ca="1">IFERROR(IF(T_CALC[[#This Row],[Signal]]="Buy",T_CALC[[#This Row],[Value]],-10000),-10000)</f>
        <v>-10000</v>
      </c>
      <c r="V749" s="4">
        <f ca="1">IFERROR(IF(T_CALC[[#This Row],[Signal]]="Sell",T_CALC[[#This Row],[Value]],-10000),-10000)</f>
        <v>-10000</v>
      </c>
    </row>
    <row r="750" spans="3:22" x14ac:dyDescent="0.2">
      <c r="C750" vm="3801">
        <f ca="1"/>
        <v>43538</v>
      </c>
      <c r="D750" vm="3802">
        <f ca="1"/>
        <v>30763367</v>
      </c>
      <c r="E750" vm="3803">
        <f ca="1"/>
        <v>114.54</v>
      </c>
      <c r="F750" vm="3804">
        <f ca="1"/>
        <v>115.2</v>
      </c>
      <c r="G750" vm="3805">
        <f ca="1"/>
        <v>114.33</v>
      </c>
      <c r="H750" vm="3806">
        <f ca="1"/>
        <v>114.59</v>
      </c>
      <c r="K750" s="4">
        <f ca="1">IF(ROW(T_CALC[[#This Row],[DAY]])-ROW(T_CALC[[#Headers],[DAY]])&gt;C_N_TRADING_DAYS,"",ROW(T_CALC[[#This Row],[DAY]])-ROW(T_CALC[[#Headers],[DAY]]))</f>
        <v>747</v>
      </c>
      <c r="L750" s="2" cm="1" vm="3801">
        <f t="array" aca="1" ref="L750" ca="1">IFERROR(IF(T_CALC[[#This Row],[DAY]]="","",IF(AND(T_CALC[[#This Row],[DAY]]=C_N_TRADING_DAYS,$L$1&gt;C_MAX_HIST_DT),$L$1,INDEX(_xlfn.ANCHORARRAY($C$3),T_CALC[[#This Row],[DAY]]+1,1))),NA())</f>
        <v>43538</v>
      </c>
      <c r="M750" s="4" cm="1" vm="3803">
        <f t="array" aca="1" ref="M750" ca="1">IFERROR(IF(T_CALC[[#This Row],[DAY]]="","",IF(AND(T_CALC[[#This Row],[DAY]]=C_N_TRADING_DAYS,$L$1&gt;C_MAX_HIST_DT),$M$1,INDEX(_xlfn.ANCHORARRAY($C$3),T_CALC[[#This Row],[DAY]]+1,3))),NA())</f>
        <v>114.54</v>
      </c>
      <c r="N750" s="4" cm="1" vm="3804">
        <f t="array" aca="1" ref="N750" ca="1">IFERROR(IF(T_CALC[[#This Row],[DAY]]="","",IF(AND(T_CALC[[#This Row],[DAY]]=C_N_TRADING_DAYS,$L$1&gt;C_MAX_HIST_DT),$N$1,INDEX(_xlfn.ANCHORARRAY($C$3),T_CALC[[#This Row],[DAY]]+1,4))),NA())</f>
        <v>115.2</v>
      </c>
      <c r="O750" s="4" cm="1" vm="3805">
        <f t="array" aca="1" ref="O750" ca="1">IFERROR(IF(T_CALC[[#This Row],[DAY]]="","",IF(AND(T_CALC[[#This Row],[DAY]]=C_N_TRADING_DAYS,$L$1&gt;C_MAX_HIST_DT),$O$1,INDEX(_xlfn.ANCHORARRAY($C$3),T_CALC[[#This Row],[DAY]]+1,5))),NA())</f>
        <v>114.33</v>
      </c>
      <c r="P750" s="4" cm="1" vm="3806">
        <f t="array" aca="1" ref="P750" ca="1">IFERROR(IF(T_CALC[[#This Row],[DAY]]="","",IF(AND(T_CALC[[#This Row],[DAY]]=C_N_TRADING_DAYS,$L$1&gt;C_MAX_HIST_DT),$P$1,INDEX(_xlfn.ANCHORARRAY($C$3),T_CALC[[#This Row],[DAY]]+1,6))),NA())</f>
        <v>114.59</v>
      </c>
      <c r="Q750" s="4" cm="1" vm="3802">
        <f t="array" aca="1" ref="Q750" ca="1">IFERROR(IF(T_CALC[[#This Row],[DAY]]="","",IF(AND(T_CALC[[#This Row],[DAY]]=C_N_TRADING_DAYS,$L$1&gt;C_MAX_HIST_DT),$Q$1,INDEX(_xlfn.ANCHORARRAY($C$3),T_CALC[[#This Row],[DAY]]+1,2))),NA())</f>
        <v>30763367</v>
      </c>
      <c r="R750" s="4" vm="3806">
        <f ca="1">IFERROR(IF(I_SRC="Open",T_CALC[[#This Row],[Open]],IF(I_SRC="High",T_CALC[[#This Row],[High]],IF(I_SRC="low",T_CALC[[#This Row],[Low]],IF(I_SRC="Volume",T_CALC[[#This Row],[VOLUME]],T_CALC[[#This Row],[Close]])))),"")</f>
        <v>114.59</v>
      </c>
      <c r="S750" s="4" cm="1">
        <f t="array" aca="1" ref="S750" ca="1">IF(T_CALC[[#This Row],[DAY]]="","",IF(T_CALC[[#This Row],[DAY]]&gt;=I_MA_PER,
ROUND(SUMPRODUCT(OFFSET($Y$4,0,0,I_MA_PER),OFFSET(T_CALC[[#This Row],[Value]],-(I_MA_PER-1),0,I_MA_PER))/C_DEN,2),NA()))</f>
        <v>109.25</v>
      </c>
      <c r="T750" s="4" t="str">
        <f ca="1">IF(T_CALC[[#This Row],[DAY]]="","",IF(T_CALC[[#This Row],[DAY]]&gt;=I_MA_PER,IF(AND(T_CALC[[#This Row],[Value]]&gt;T_CALC[[#This Row],[WMA]],R749&lt;=S749),"Buy",IF(AND(T_CALC[[#This Row],[Value]]&lt;T_CALC[[#This Row],[WMA]],R749&gt;=S749),"Sell","")),NA()))</f>
        <v/>
      </c>
      <c r="U750" s="4">
        <f ca="1">IFERROR(IF(T_CALC[[#This Row],[Signal]]="Buy",T_CALC[[#This Row],[Value]],-10000),-10000)</f>
        <v>-10000</v>
      </c>
      <c r="V750" s="4">
        <f ca="1">IFERROR(IF(T_CALC[[#This Row],[Signal]]="Sell",T_CALC[[#This Row],[Value]],-10000),-10000)</f>
        <v>-10000</v>
      </c>
    </row>
    <row r="751" spans="3:22" x14ac:dyDescent="0.2">
      <c r="C751" vm="3807">
        <f ca="1"/>
        <v>43539</v>
      </c>
      <c r="D751" vm="3808">
        <f ca="1"/>
        <v>54630661</v>
      </c>
      <c r="E751" vm="3809">
        <f ca="1"/>
        <v>115.34</v>
      </c>
      <c r="F751" vm="3810">
        <f ca="1"/>
        <v>117.25</v>
      </c>
      <c r="G751" vm="3806">
        <f ca="1"/>
        <v>114.59</v>
      </c>
      <c r="H751" vm="3811">
        <f ca="1"/>
        <v>115.91</v>
      </c>
      <c r="K751" s="4">
        <f ca="1">IF(ROW(T_CALC[[#This Row],[DAY]])-ROW(T_CALC[[#Headers],[DAY]])&gt;C_N_TRADING_DAYS,"",ROW(T_CALC[[#This Row],[DAY]])-ROW(T_CALC[[#Headers],[DAY]]))</f>
        <v>748</v>
      </c>
      <c r="L751" s="2" cm="1" vm="3807">
        <f t="array" aca="1" ref="L751" ca="1">IFERROR(IF(T_CALC[[#This Row],[DAY]]="","",IF(AND(T_CALC[[#This Row],[DAY]]=C_N_TRADING_DAYS,$L$1&gt;C_MAX_HIST_DT),$L$1,INDEX(_xlfn.ANCHORARRAY($C$3),T_CALC[[#This Row],[DAY]]+1,1))),NA())</f>
        <v>43539</v>
      </c>
      <c r="M751" s="4" cm="1" vm="3809">
        <f t="array" aca="1" ref="M751" ca="1">IFERROR(IF(T_CALC[[#This Row],[DAY]]="","",IF(AND(T_CALC[[#This Row],[DAY]]=C_N_TRADING_DAYS,$L$1&gt;C_MAX_HIST_DT),$M$1,INDEX(_xlfn.ANCHORARRAY($C$3),T_CALC[[#This Row],[DAY]]+1,3))),NA())</f>
        <v>115.34</v>
      </c>
      <c r="N751" s="4" cm="1" vm="3810">
        <f t="array" aca="1" ref="N751" ca="1">IFERROR(IF(T_CALC[[#This Row],[DAY]]="","",IF(AND(T_CALC[[#This Row],[DAY]]=C_N_TRADING_DAYS,$L$1&gt;C_MAX_HIST_DT),$N$1,INDEX(_xlfn.ANCHORARRAY($C$3),T_CALC[[#This Row],[DAY]]+1,4))),NA())</f>
        <v>117.25</v>
      </c>
      <c r="O751" s="4" cm="1" vm="3806">
        <f t="array" aca="1" ref="O751" ca="1">IFERROR(IF(T_CALC[[#This Row],[DAY]]="","",IF(AND(T_CALC[[#This Row],[DAY]]=C_N_TRADING_DAYS,$L$1&gt;C_MAX_HIST_DT),$O$1,INDEX(_xlfn.ANCHORARRAY($C$3),T_CALC[[#This Row],[DAY]]+1,5))),NA())</f>
        <v>114.59</v>
      </c>
      <c r="P751" s="4" cm="1" vm="3811">
        <f t="array" aca="1" ref="P751" ca="1">IFERROR(IF(T_CALC[[#This Row],[DAY]]="","",IF(AND(T_CALC[[#This Row],[DAY]]=C_N_TRADING_DAYS,$L$1&gt;C_MAX_HIST_DT),$P$1,INDEX(_xlfn.ANCHORARRAY($C$3),T_CALC[[#This Row],[DAY]]+1,6))),NA())</f>
        <v>115.91</v>
      </c>
      <c r="Q751" s="4" cm="1" vm="3808">
        <f t="array" aca="1" ref="Q751" ca="1">IFERROR(IF(T_CALC[[#This Row],[DAY]]="","",IF(AND(T_CALC[[#This Row],[DAY]]=C_N_TRADING_DAYS,$L$1&gt;C_MAX_HIST_DT),$Q$1,INDEX(_xlfn.ANCHORARRAY($C$3),T_CALC[[#This Row],[DAY]]+1,2))),NA())</f>
        <v>54630661</v>
      </c>
      <c r="R751" s="4" vm="3811">
        <f ca="1">IFERROR(IF(I_SRC="Open",T_CALC[[#This Row],[Open]],IF(I_SRC="High",T_CALC[[#This Row],[High]],IF(I_SRC="low",T_CALC[[#This Row],[Low]],IF(I_SRC="Volume",T_CALC[[#This Row],[VOLUME]],T_CALC[[#This Row],[Close]])))),"")</f>
        <v>115.91</v>
      </c>
      <c r="S751" s="4" cm="1">
        <f t="array" aca="1" ref="S751" ca="1">IF(T_CALC[[#This Row],[DAY]]="","",IF(T_CALC[[#This Row],[DAY]]&gt;=I_MA_PER,
ROUND(SUMPRODUCT(OFFSET($Y$4,0,0,I_MA_PER),OFFSET(T_CALC[[#This Row],[Value]],-(I_MA_PER-1),0,I_MA_PER))/C_DEN,2),NA()))</f>
        <v>109.59</v>
      </c>
      <c r="T751" s="4" t="str">
        <f ca="1">IF(T_CALC[[#This Row],[DAY]]="","",IF(T_CALC[[#This Row],[DAY]]&gt;=I_MA_PER,IF(AND(T_CALC[[#This Row],[Value]]&gt;T_CALC[[#This Row],[WMA]],R750&lt;=S750),"Buy",IF(AND(T_CALC[[#This Row],[Value]]&lt;T_CALC[[#This Row],[WMA]],R750&gt;=S750),"Sell","")),NA()))</f>
        <v/>
      </c>
      <c r="U751" s="4">
        <f ca="1">IFERROR(IF(T_CALC[[#This Row],[Signal]]="Buy",T_CALC[[#This Row],[Value]],-10000),-10000)</f>
        <v>-10000</v>
      </c>
      <c r="V751" s="4">
        <f ca="1">IFERROR(IF(T_CALC[[#This Row],[Signal]]="Sell",T_CALC[[#This Row],[Value]],-10000),-10000)</f>
        <v>-10000</v>
      </c>
    </row>
    <row r="752" spans="3:22" x14ac:dyDescent="0.2">
      <c r="C752" vm="3812">
        <f ca="1"/>
        <v>43542</v>
      </c>
      <c r="D752" vm="3813">
        <f ca="1"/>
        <v>31207596</v>
      </c>
      <c r="E752" vm="3814">
        <f ca="1"/>
        <v>116.17</v>
      </c>
      <c r="F752" vm="3815">
        <f ca="1"/>
        <v>117.61</v>
      </c>
      <c r="G752" vm="3816">
        <f ca="1"/>
        <v>116.05</v>
      </c>
      <c r="H752" vm="3817">
        <f ca="1"/>
        <v>117.57</v>
      </c>
      <c r="K752" s="4">
        <f ca="1">IF(ROW(T_CALC[[#This Row],[DAY]])-ROW(T_CALC[[#Headers],[DAY]])&gt;C_N_TRADING_DAYS,"",ROW(T_CALC[[#This Row],[DAY]])-ROW(T_CALC[[#Headers],[DAY]]))</f>
        <v>749</v>
      </c>
      <c r="L752" s="2" cm="1" vm="3812">
        <f t="array" aca="1" ref="L752" ca="1">IFERROR(IF(T_CALC[[#This Row],[DAY]]="","",IF(AND(T_CALC[[#This Row],[DAY]]=C_N_TRADING_DAYS,$L$1&gt;C_MAX_HIST_DT),$L$1,INDEX(_xlfn.ANCHORARRAY($C$3),T_CALC[[#This Row],[DAY]]+1,1))),NA())</f>
        <v>43542</v>
      </c>
      <c r="M752" s="4" cm="1" vm="3814">
        <f t="array" aca="1" ref="M752" ca="1">IFERROR(IF(T_CALC[[#This Row],[DAY]]="","",IF(AND(T_CALC[[#This Row],[DAY]]=C_N_TRADING_DAYS,$L$1&gt;C_MAX_HIST_DT),$M$1,INDEX(_xlfn.ANCHORARRAY($C$3),T_CALC[[#This Row],[DAY]]+1,3))),NA())</f>
        <v>116.17</v>
      </c>
      <c r="N752" s="4" cm="1" vm="3815">
        <f t="array" aca="1" ref="N752" ca="1">IFERROR(IF(T_CALC[[#This Row],[DAY]]="","",IF(AND(T_CALC[[#This Row],[DAY]]=C_N_TRADING_DAYS,$L$1&gt;C_MAX_HIST_DT),$N$1,INDEX(_xlfn.ANCHORARRAY($C$3),T_CALC[[#This Row],[DAY]]+1,4))),NA())</f>
        <v>117.61</v>
      </c>
      <c r="O752" s="4" cm="1" vm="3816">
        <f t="array" aca="1" ref="O752" ca="1">IFERROR(IF(T_CALC[[#This Row],[DAY]]="","",IF(AND(T_CALC[[#This Row],[DAY]]=C_N_TRADING_DAYS,$L$1&gt;C_MAX_HIST_DT),$O$1,INDEX(_xlfn.ANCHORARRAY($C$3),T_CALC[[#This Row],[DAY]]+1,5))),NA())</f>
        <v>116.05</v>
      </c>
      <c r="P752" s="4" cm="1" vm="3817">
        <f t="array" aca="1" ref="P752" ca="1">IFERROR(IF(T_CALC[[#This Row],[DAY]]="","",IF(AND(T_CALC[[#This Row],[DAY]]=C_N_TRADING_DAYS,$L$1&gt;C_MAX_HIST_DT),$P$1,INDEX(_xlfn.ANCHORARRAY($C$3),T_CALC[[#This Row],[DAY]]+1,6))),NA())</f>
        <v>117.57</v>
      </c>
      <c r="Q752" s="4" cm="1" vm="3813">
        <f t="array" aca="1" ref="Q752" ca="1">IFERROR(IF(T_CALC[[#This Row],[DAY]]="","",IF(AND(T_CALC[[#This Row],[DAY]]=C_N_TRADING_DAYS,$L$1&gt;C_MAX_HIST_DT),$Q$1,INDEX(_xlfn.ANCHORARRAY($C$3),T_CALC[[#This Row],[DAY]]+1,2))),NA())</f>
        <v>31207596</v>
      </c>
      <c r="R752" s="4" vm="3817">
        <f ca="1">IFERROR(IF(I_SRC="Open",T_CALC[[#This Row],[Open]],IF(I_SRC="High",T_CALC[[#This Row],[High]],IF(I_SRC="low",T_CALC[[#This Row],[Low]],IF(I_SRC="Volume",T_CALC[[#This Row],[VOLUME]],T_CALC[[#This Row],[Close]])))),"")</f>
        <v>117.57</v>
      </c>
      <c r="S752" s="4" cm="1">
        <f t="array" aca="1" ref="S752" ca="1">IF(T_CALC[[#This Row],[DAY]]="","",IF(T_CALC[[#This Row],[DAY]]&gt;=I_MA_PER,
ROUND(SUMPRODUCT(OFFSET($Y$4,0,0,I_MA_PER),OFFSET(T_CALC[[#This Row],[Value]],-(I_MA_PER-1),0,I_MA_PER))/C_DEN,2),NA()))</f>
        <v>109.98</v>
      </c>
      <c r="T752" s="4" t="str">
        <f ca="1">IF(T_CALC[[#This Row],[DAY]]="","",IF(T_CALC[[#This Row],[DAY]]&gt;=I_MA_PER,IF(AND(T_CALC[[#This Row],[Value]]&gt;T_CALC[[#This Row],[WMA]],R751&lt;=S751),"Buy",IF(AND(T_CALC[[#This Row],[Value]]&lt;T_CALC[[#This Row],[WMA]],R751&gt;=S751),"Sell","")),NA()))</f>
        <v/>
      </c>
      <c r="U752" s="4">
        <f ca="1">IFERROR(IF(T_CALC[[#This Row],[Signal]]="Buy",T_CALC[[#This Row],[Value]],-10000),-10000)</f>
        <v>-10000</v>
      </c>
      <c r="V752" s="4">
        <f ca="1">IFERROR(IF(T_CALC[[#This Row],[Signal]]="Sell",T_CALC[[#This Row],[Value]],-10000),-10000)</f>
        <v>-10000</v>
      </c>
    </row>
    <row r="753" spans="3:22" x14ac:dyDescent="0.2">
      <c r="C753" vm="3818">
        <f ca="1"/>
        <v>43543</v>
      </c>
      <c r="D753" vm="3819">
        <f ca="1"/>
        <v>37588697</v>
      </c>
      <c r="E753" vm="3820">
        <f ca="1"/>
        <v>118.09</v>
      </c>
      <c r="F753" vm="3821">
        <f ca="1"/>
        <v>118.44</v>
      </c>
      <c r="G753" vm="3822">
        <f ca="1"/>
        <v>116.99</v>
      </c>
      <c r="H753" vm="3823">
        <f ca="1"/>
        <v>117.65</v>
      </c>
      <c r="K753" s="4">
        <f ca="1">IF(ROW(T_CALC[[#This Row],[DAY]])-ROW(T_CALC[[#Headers],[DAY]])&gt;C_N_TRADING_DAYS,"",ROW(T_CALC[[#This Row],[DAY]])-ROW(T_CALC[[#Headers],[DAY]]))</f>
        <v>750</v>
      </c>
      <c r="L753" s="2" cm="1" vm="3818">
        <f t="array" aca="1" ref="L753" ca="1">IFERROR(IF(T_CALC[[#This Row],[DAY]]="","",IF(AND(T_CALC[[#This Row],[DAY]]=C_N_TRADING_DAYS,$L$1&gt;C_MAX_HIST_DT),$L$1,INDEX(_xlfn.ANCHORARRAY($C$3),T_CALC[[#This Row],[DAY]]+1,1))),NA())</f>
        <v>43543</v>
      </c>
      <c r="M753" s="4" cm="1" vm="3820">
        <f t="array" aca="1" ref="M753" ca="1">IFERROR(IF(T_CALC[[#This Row],[DAY]]="","",IF(AND(T_CALC[[#This Row],[DAY]]=C_N_TRADING_DAYS,$L$1&gt;C_MAX_HIST_DT),$M$1,INDEX(_xlfn.ANCHORARRAY($C$3),T_CALC[[#This Row],[DAY]]+1,3))),NA())</f>
        <v>118.09</v>
      </c>
      <c r="N753" s="4" cm="1" vm="3821">
        <f t="array" aca="1" ref="N753" ca="1">IFERROR(IF(T_CALC[[#This Row],[DAY]]="","",IF(AND(T_CALC[[#This Row],[DAY]]=C_N_TRADING_DAYS,$L$1&gt;C_MAX_HIST_DT),$N$1,INDEX(_xlfn.ANCHORARRAY($C$3),T_CALC[[#This Row],[DAY]]+1,4))),NA())</f>
        <v>118.44</v>
      </c>
      <c r="O753" s="4" cm="1" vm="3822">
        <f t="array" aca="1" ref="O753" ca="1">IFERROR(IF(T_CALC[[#This Row],[DAY]]="","",IF(AND(T_CALC[[#This Row],[DAY]]=C_N_TRADING_DAYS,$L$1&gt;C_MAX_HIST_DT),$O$1,INDEX(_xlfn.ANCHORARRAY($C$3),T_CALC[[#This Row],[DAY]]+1,5))),NA())</f>
        <v>116.99</v>
      </c>
      <c r="P753" s="4" cm="1" vm="3823">
        <f t="array" aca="1" ref="P753" ca="1">IFERROR(IF(T_CALC[[#This Row],[DAY]]="","",IF(AND(T_CALC[[#This Row],[DAY]]=C_N_TRADING_DAYS,$L$1&gt;C_MAX_HIST_DT),$P$1,INDEX(_xlfn.ANCHORARRAY($C$3),T_CALC[[#This Row],[DAY]]+1,6))),NA())</f>
        <v>117.65</v>
      </c>
      <c r="Q753" s="4" cm="1" vm="3819">
        <f t="array" aca="1" ref="Q753" ca="1">IFERROR(IF(T_CALC[[#This Row],[DAY]]="","",IF(AND(T_CALC[[#This Row],[DAY]]=C_N_TRADING_DAYS,$L$1&gt;C_MAX_HIST_DT),$Q$1,INDEX(_xlfn.ANCHORARRAY($C$3),T_CALC[[#This Row],[DAY]]+1,2))),NA())</f>
        <v>37588697</v>
      </c>
      <c r="R753" s="4" vm="3823">
        <f ca="1">IFERROR(IF(I_SRC="Open",T_CALC[[#This Row],[Open]],IF(I_SRC="High",T_CALC[[#This Row],[High]],IF(I_SRC="low",T_CALC[[#This Row],[Low]],IF(I_SRC="Volume",T_CALC[[#This Row],[VOLUME]],T_CALC[[#This Row],[Close]])))),"")</f>
        <v>117.65</v>
      </c>
      <c r="S753" s="4" cm="1">
        <f t="array" aca="1" ref="S753" ca="1">IF(T_CALC[[#This Row],[DAY]]="","",IF(T_CALC[[#This Row],[DAY]]&gt;=I_MA_PER,
ROUND(SUMPRODUCT(OFFSET($Y$4,0,0,I_MA_PER),OFFSET(T_CALC[[#This Row],[Value]],-(I_MA_PER-1),0,I_MA_PER))/C_DEN,2),NA()))</f>
        <v>110.36</v>
      </c>
      <c r="T753" s="4" t="str">
        <f ca="1">IF(T_CALC[[#This Row],[DAY]]="","",IF(T_CALC[[#This Row],[DAY]]&gt;=I_MA_PER,IF(AND(T_CALC[[#This Row],[Value]]&gt;T_CALC[[#This Row],[WMA]],R752&lt;=S752),"Buy",IF(AND(T_CALC[[#This Row],[Value]]&lt;T_CALC[[#This Row],[WMA]],R752&gt;=S752),"Sell","")),NA()))</f>
        <v/>
      </c>
      <c r="U753" s="4">
        <f ca="1">IFERROR(IF(T_CALC[[#This Row],[Signal]]="Buy",T_CALC[[#This Row],[Value]],-10000),-10000)</f>
        <v>-10000</v>
      </c>
      <c r="V753" s="4">
        <f ca="1">IFERROR(IF(T_CALC[[#This Row],[Signal]]="Sell",T_CALC[[#This Row],[Value]],-10000),-10000)</f>
        <v>-10000</v>
      </c>
    </row>
    <row r="754" spans="3:22" x14ac:dyDescent="0.2">
      <c r="C754" vm="3824">
        <f ca="1"/>
        <v>43544</v>
      </c>
      <c r="D754" vm="3825">
        <f ca="1"/>
        <v>28113343</v>
      </c>
      <c r="E754" vm="3826">
        <f ca="1"/>
        <v>117.39</v>
      </c>
      <c r="F754" vm="3827">
        <f ca="1"/>
        <v>118.75</v>
      </c>
      <c r="G754" vm="3828">
        <f ca="1"/>
        <v>116.71</v>
      </c>
      <c r="H754" vm="3829">
        <f ca="1"/>
        <v>117.52</v>
      </c>
      <c r="K754" s="4">
        <f ca="1">IF(ROW(T_CALC[[#This Row],[DAY]])-ROW(T_CALC[[#Headers],[DAY]])&gt;C_N_TRADING_DAYS,"",ROW(T_CALC[[#This Row],[DAY]])-ROW(T_CALC[[#Headers],[DAY]]))</f>
        <v>751</v>
      </c>
      <c r="L754" s="2" cm="1" vm="3824">
        <f t="array" aca="1" ref="L754" ca="1">IFERROR(IF(T_CALC[[#This Row],[DAY]]="","",IF(AND(T_CALC[[#This Row],[DAY]]=C_N_TRADING_DAYS,$L$1&gt;C_MAX_HIST_DT),$L$1,INDEX(_xlfn.ANCHORARRAY($C$3),T_CALC[[#This Row],[DAY]]+1,1))),NA())</f>
        <v>43544</v>
      </c>
      <c r="M754" s="4" cm="1" vm="3826">
        <f t="array" aca="1" ref="M754" ca="1">IFERROR(IF(T_CALC[[#This Row],[DAY]]="","",IF(AND(T_CALC[[#This Row],[DAY]]=C_N_TRADING_DAYS,$L$1&gt;C_MAX_HIST_DT),$M$1,INDEX(_xlfn.ANCHORARRAY($C$3),T_CALC[[#This Row],[DAY]]+1,3))),NA())</f>
        <v>117.39</v>
      </c>
      <c r="N754" s="4" cm="1" vm="3827">
        <f t="array" aca="1" ref="N754" ca="1">IFERROR(IF(T_CALC[[#This Row],[DAY]]="","",IF(AND(T_CALC[[#This Row],[DAY]]=C_N_TRADING_DAYS,$L$1&gt;C_MAX_HIST_DT),$N$1,INDEX(_xlfn.ANCHORARRAY($C$3),T_CALC[[#This Row],[DAY]]+1,4))),NA())</f>
        <v>118.75</v>
      </c>
      <c r="O754" s="4" cm="1" vm="3828">
        <f t="array" aca="1" ref="O754" ca="1">IFERROR(IF(T_CALC[[#This Row],[DAY]]="","",IF(AND(T_CALC[[#This Row],[DAY]]=C_N_TRADING_DAYS,$L$1&gt;C_MAX_HIST_DT),$O$1,INDEX(_xlfn.ANCHORARRAY($C$3),T_CALC[[#This Row],[DAY]]+1,5))),NA())</f>
        <v>116.71</v>
      </c>
      <c r="P754" s="4" cm="1" vm="3829">
        <f t="array" aca="1" ref="P754" ca="1">IFERROR(IF(T_CALC[[#This Row],[DAY]]="","",IF(AND(T_CALC[[#This Row],[DAY]]=C_N_TRADING_DAYS,$L$1&gt;C_MAX_HIST_DT),$P$1,INDEX(_xlfn.ANCHORARRAY($C$3),T_CALC[[#This Row],[DAY]]+1,6))),NA())</f>
        <v>117.52</v>
      </c>
      <c r="Q754" s="4" cm="1" vm="3825">
        <f t="array" aca="1" ref="Q754" ca="1">IFERROR(IF(T_CALC[[#This Row],[DAY]]="","",IF(AND(T_CALC[[#This Row],[DAY]]=C_N_TRADING_DAYS,$L$1&gt;C_MAX_HIST_DT),$Q$1,INDEX(_xlfn.ANCHORARRAY($C$3),T_CALC[[#This Row],[DAY]]+1,2))),NA())</f>
        <v>28113343</v>
      </c>
      <c r="R754" s="4" vm="3829">
        <f ca="1">IFERROR(IF(I_SRC="Open",T_CALC[[#This Row],[Open]],IF(I_SRC="High",T_CALC[[#This Row],[High]],IF(I_SRC="low",T_CALC[[#This Row],[Low]],IF(I_SRC="Volume",T_CALC[[#This Row],[VOLUME]],T_CALC[[#This Row],[Close]])))),"")</f>
        <v>117.52</v>
      </c>
      <c r="S754" s="4" cm="1">
        <f t="array" aca="1" ref="S754" ca="1">IF(T_CALC[[#This Row],[DAY]]="","",IF(T_CALC[[#This Row],[DAY]]&gt;=I_MA_PER,
ROUND(SUMPRODUCT(OFFSET($Y$4,0,0,I_MA_PER),OFFSET(T_CALC[[#This Row],[Value]],-(I_MA_PER-1),0,I_MA_PER))/C_DEN,2),NA()))</f>
        <v>110.73</v>
      </c>
      <c r="T754" s="4" t="str">
        <f ca="1">IF(T_CALC[[#This Row],[DAY]]="","",IF(T_CALC[[#This Row],[DAY]]&gt;=I_MA_PER,IF(AND(T_CALC[[#This Row],[Value]]&gt;T_CALC[[#This Row],[WMA]],R753&lt;=S753),"Buy",IF(AND(T_CALC[[#This Row],[Value]]&lt;T_CALC[[#This Row],[WMA]],R753&gt;=S753),"Sell","")),NA()))</f>
        <v/>
      </c>
      <c r="U754" s="4">
        <f ca="1">IFERROR(IF(T_CALC[[#This Row],[Signal]]="Buy",T_CALC[[#This Row],[Value]],-10000),-10000)</f>
        <v>-10000</v>
      </c>
      <c r="V754" s="4">
        <f ca="1">IFERROR(IF(T_CALC[[#This Row],[Signal]]="Sell",T_CALC[[#This Row],[Value]],-10000),-10000)</f>
        <v>-10000</v>
      </c>
    </row>
    <row r="755" spans="3:22" x14ac:dyDescent="0.2">
      <c r="C755" vm="3830">
        <f ca="1"/>
        <v>43545</v>
      </c>
      <c r="D755" vm="3831">
        <f ca="1"/>
        <v>29854446</v>
      </c>
      <c r="E755" vm="3832">
        <f ca="1"/>
        <v>117.13500000000001</v>
      </c>
      <c r="F755" vm="3833">
        <f ca="1"/>
        <v>120.82</v>
      </c>
      <c r="G755" vm="3834">
        <f ca="1"/>
        <v>117.09</v>
      </c>
      <c r="H755" vm="3835">
        <f ca="1"/>
        <v>120.22</v>
      </c>
      <c r="K755" s="4">
        <f ca="1">IF(ROW(T_CALC[[#This Row],[DAY]])-ROW(T_CALC[[#Headers],[DAY]])&gt;C_N_TRADING_DAYS,"",ROW(T_CALC[[#This Row],[DAY]])-ROW(T_CALC[[#Headers],[DAY]]))</f>
        <v>752</v>
      </c>
      <c r="L755" s="2" cm="1" vm="3830">
        <f t="array" aca="1" ref="L755" ca="1">IFERROR(IF(T_CALC[[#This Row],[DAY]]="","",IF(AND(T_CALC[[#This Row],[DAY]]=C_N_TRADING_DAYS,$L$1&gt;C_MAX_HIST_DT),$L$1,INDEX(_xlfn.ANCHORARRAY($C$3),T_CALC[[#This Row],[DAY]]+1,1))),NA())</f>
        <v>43545</v>
      </c>
      <c r="M755" s="4" cm="1" vm="3832">
        <f t="array" aca="1" ref="M755" ca="1">IFERROR(IF(T_CALC[[#This Row],[DAY]]="","",IF(AND(T_CALC[[#This Row],[DAY]]=C_N_TRADING_DAYS,$L$1&gt;C_MAX_HIST_DT),$M$1,INDEX(_xlfn.ANCHORARRAY($C$3),T_CALC[[#This Row],[DAY]]+1,3))),NA())</f>
        <v>117.13500000000001</v>
      </c>
      <c r="N755" s="4" cm="1" vm="3833">
        <f t="array" aca="1" ref="N755" ca="1">IFERROR(IF(T_CALC[[#This Row],[DAY]]="","",IF(AND(T_CALC[[#This Row],[DAY]]=C_N_TRADING_DAYS,$L$1&gt;C_MAX_HIST_DT),$N$1,INDEX(_xlfn.ANCHORARRAY($C$3),T_CALC[[#This Row],[DAY]]+1,4))),NA())</f>
        <v>120.82</v>
      </c>
      <c r="O755" s="4" cm="1" vm="3834">
        <f t="array" aca="1" ref="O755" ca="1">IFERROR(IF(T_CALC[[#This Row],[DAY]]="","",IF(AND(T_CALC[[#This Row],[DAY]]=C_N_TRADING_DAYS,$L$1&gt;C_MAX_HIST_DT),$O$1,INDEX(_xlfn.ANCHORARRAY($C$3),T_CALC[[#This Row],[DAY]]+1,5))),NA())</f>
        <v>117.09</v>
      </c>
      <c r="P755" s="4" cm="1" vm="3835">
        <f t="array" aca="1" ref="P755" ca="1">IFERROR(IF(T_CALC[[#This Row],[DAY]]="","",IF(AND(T_CALC[[#This Row],[DAY]]=C_N_TRADING_DAYS,$L$1&gt;C_MAX_HIST_DT),$P$1,INDEX(_xlfn.ANCHORARRAY($C$3),T_CALC[[#This Row],[DAY]]+1,6))),NA())</f>
        <v>120.22</v>
      </c>
      <c r="Q755" s="4" cm="1" vm="3831">
        <f t="array" aca="1" ref="Q755" ca="1">IFERROR(IF(T_CALC[[#This Row],[DAY]]="","",IF(AND(T_CALC[[#This Row],[DAY]]=C_N_TRADING_DAYS,$L$1&gt;C_MAX_HIST_DT),$Q$1,INDEX(_xlfn.ANCHORARRAY($C$3),T_CALC[[#This Row],[DAY]]+1,2))),NA())</f>
        <v>29854446</v>
      </c>
      <c r="R755" s="4" vm="3835">
        <f ca="1">IFERROR(IF(I_SRC="Open",T_CALC[[#This Row],[Open]],IF(I_SRC="High",T_CALC[[#This Row],[High]],IF(I_SRC="low",T_CALC[[#This Row],[Low]],IF(I_SRC="Volume",T_CALC[[#This Row],[VOLUME]],T_CALC[[#This Row],[Close]])))),"")</f>
        <v>120.22</v>
      </c>
      <c r="S755" s="4" cm="1">
        <f t="array" aca="1" ref="S755" ca="1">IF(T_CALC[[#This Row],[DAY]]="","",IF(T_CALC[[#This Row],[DAY]]&gt;=I_MA_PER,
ROUND(SUMPRODUCT(OFFSET($Y$4,0,0,I_MA_PER),OFFSET(T_CALC[[#This Row],[Value]],-(I_MA_PER-1),0,I_MA_PER))/C_DEN,2),NA()))</f>
        <v>111.18</v>
      </c>
      <c r="T755" s="4" t="str">
        <f ca="1">IF(T_CALC[[#This Row],[DAY]]="","",IF(T_CALC[[#This Row],[DAY]]&gt;=I_MA_PER,IF(AND(T_CALC[[#This Row],[Value]]&gt;T_CALC[[#This Row],[WMA]],R754&lt;=S754),"Buy",IF(AND(T_CALC[[#This Row],[Value]]&lt;T_CALC[[#This Row],[WMA]],R754&gt;=S754),"Sell","")),NA()))</f>
        <v/>
      </c>
      <c r="U755" s="4">
        <f ca="1">IFERROR(IF(T_CALC[[#This Row],[Signal]]="Buy",T_CALC[[#This Row],[Value]],-10000),-10000)</f>
        <v>-10000</v>
      </c>
      <c r="V755" s="4">
        <f ca="1">IFERROR(IF(T_CALC[[#This Row],[Signal]]="Sell",T_CALC[[#This Row],[Value]],-10000),-10000)</f>
        <v>-10000</v>
      </c>
    </row>
    <row r="756" spans="3:22" x14ac:dyDescent="0.2">
      <c r="C756" vm="3836">
        <f ca="1"/>
        <v>43546</v>
      </c>
      <c r="D756" vm="3837">
        <f ca="1"/>
        <v>33624528</v>
      </c>
      <c r="E756" vm="3838">
        <f ca="1"/>
        <v>119.5</v>
      </c>
      <c r="F756" vm="3839">
        <f ca="1"/>
        <v>119.59</v>
      </c>
      <c r="G756" vm="3840">
        <f ca="1"/>
        <v>117.04</v>
      </c>
      <c r="H756" vm="3841">
        <f ca="1"/>
        <v>117.05</v>
      </c>
      <c r="K756" s="4">
        <f ca="1">IF(ROW(T_CALC[[#This Row],[DAY]])-ROW(T_CALC[[#Headers],[DAY]])&gt;C_N_TRADING_DAYS,"",ROW(T_CALC[[#This Row],[DAY]])-ROW(T_CALC[[#Headers],[DAY]]))</f>
        <v>753</v>
      </c>
      <c r="L756" s="2" cm="1" vm="3836">
        <f t="array" aca="1" ref="L756" ca="1">IFERROR(IF(T_CALC[[#This Row],[DAY]]="","",IF(AND(T_CALC[[#This Row],[DAY]]=C_N_TRADING_DAYS,$L$1&gt;C_MAX_HIST_DT),$L$1,INDEX(_xlfn.ANCHORARRAY($C$3),T_CALC[[#This Row],[DAY]]+1,1))),NA())</f>
        <v>43546</v>
      </c>
      <c r="M756" s="4" cm="1" vm="3838">
        <f t="array" aca="1" ref="M756" ca="1">IFERROR(IF(T_CALC[[#This Row],[DAY]]="","",IF(AND(T_CALC[[#This Row],[DAY]]=C_N_TRADING_DAYS,$L$1&gt;C_MAX_HIST_DT),$M$1,INDEX(_xlfn.ANCHORARRAY($C$3),T_CALC[[#This Row],[DAY]]+1,3))),NA())</f>
        <v>119.5</v>
      </c>
      <c r="N756" s="4" cm="1" vm="3839">
        <f t="array" aca="1" ref="N756" ca="1">IFERROR(IF(T_CALC[[#This Row],[DAY]]="","",IF(AND(T_CALC[[#This Row],[DAY]]=C_N_TRADING_DAYS,$L$1&gt;C_MAX_HIST_DT),$N$1,INDEX(_xlfn.ANCHORARRAY($C$3),T_CALC[[#This Row],[DAY]]+1,4))),NA())</f>
        <v>119.59</v>
      </c>
      <c r="O756" s="4" cm="1" vm="3840">
        <f t="array" aca="1" ref="O756" ca="1">IFERROR(IF(T_CALC[[#This Row],[DAY]]="","",IF(AND(T_CALC[[#This Row],[DAY]]=C_N_TRADING_DAYS,$L$1&gt;C_MAX_HIST_DT),$O$1,INDEX(_xlfn.ANCHORARRAY($C$3),T_CALC[[#This Row],[DAY]]+1,5))),NA())</f>
        <v>117.04</v>
      </c>
      <c r="P756" s="4" cm="1" vm="3841">
        <f t="array" aca="1" ref="P756" ca="1">IFERROR(IF(T_CALC[[#This Row],[DAY]]="","",IF(AND(T_CALC[[#This Row],[DAY]]=C_N_TRADING_DAYS,$L$1&gt;C_MAX_HIST_DT),$P$1,INDEX(_xlfn.ANCHORARRAY($C$3),T_CALC[[#This Row],[DAY]]+1,6))),NA())</f>
        <v>117.05</v>
      </c>
      <c r="Q756" s="4" cm="1" vm="3837">
        <f t="array" aca="1" ref="Q756" ca="1">IFERROR(IF(T_CALC[[#This Row],[DAY]]="","",IF(AND(T_CALC[[#This Row],[DAY]]=C_N_TRADING_DAYS,$L$1&gt;C_MAX_HIST_DT),$Q$1,INDEX(_xlfn.ANCHORARRAY($C$3),T_CALC[[#This Row],[DAY]]+1,2))),NA())</f>
        <v>33624528</v>
      </c>
      <c r="R756" s="4" vm="3841">
        <f ca="1">IFERROR(IF(I_SRC="Open",T_CALC[[#This Row],[Open]],IF(I_SRC="High",T_CALC[[#This Row],[High]],IF(I_SRC="low",T_CALC[[#This Row],[Low]],IF(I_SRC="Volume",T_CALC[[#This Row],[VOLUME]],T_CALC[[#This Row],[Close]])))),"")</f>
        <v>117.05</v>
      </c>
      <c r="S756" s="4" cm="1">
        <f t="array" aca="1" ref="S756" ca="1">IF(T_CALC[[#This Row],[DAY]]="","",IF(T_CALC[[#This Row],[DAY]]&gt;=I_MA_PER,
ROUND(SUMPRODUCT(OFFSET($Y$4,0,0,I_MA_PER),OFFSET(T_CALC[[#This Row],[Value]],-(I_MA_PER-1),0,I_MA_PER))/C_DEN,2),NA()))</f>
        <v>111.5</v>
      </c>
      <c r="T756" s="4" t="str">
        <f ca="1">IF(T_CALC[[#This Row],[DAY]]="","",IF(T_CALC[[#This Row],[DAY]]&gt;=I_MA_PER,IF(AND(T_CALC[[#This Row],[Value]]&gt;T_CALC[[#This Row],[WMA]],R755&lt;=S755),"Buy",IF(AND(T_CALC[[#This Row],[Value]]&lt;T_CALC[[#This Row],[WMA]],R755&gt;=S755),"Sell","")),NA()))</f>
        <v/>
      </c>
      <c r="U756" s="4">
        <f ca="1">IFERROR(IF(T_CALC[[#This Row],[Signal]]="Buy",T_CALC[[#This Row],[Value]],-10000),-10000)</f>
        <v>-10000</v>
      </c>
      <c r="V756" s="4">
        <f ca="1">IFERROR(IF(T_CALC[[#This Row],[Signal]]="Sell",T_CALC[[#This Row],[Value]],-10000),-10000)</f>
        <v>-10000</v>
      </c>
    </row>
    <row r="757" spans="3:22" x14ac:dyDescent="0.2">
      <c r="C757" vm="3842">
        <f ca="1"/>
        <v>43549</v>
      </c>
      <c r="D757" vm="3843">
        <f ca="1"/>
        <v>27067117</v>
      </c>
      <c r="E757" vm="3844">
        <f ca="1"/>
        <v>116.56</v>
      </c>
      <c r="F757" vm="3845">
        <f ca="1"/>
        <v>118.01</v>
      </c>
      <c r="G757" vm="3846">
        <f ca="1"/>
        <v>116.3224</v>
      </c>
      <c r="H757" vm="3847">
        <f ca="1"/>
        <v>117.66</v>
      </c>
      <c r="K757" s="4">
        <f ca="1">IF(ROW(T_CALC[[#This Row],[DAY]])-ROW(T_CALC[[#Headers],[DAY]])&gt;C_N_TRADING_DAYS,"",ROW(T_CALC[[#This Row],[DAY]])-ROW(T_CALC[[#Headers],[DAY]]))</f>
        <v>754</v>
      </c>
      <c r="L757" s="2" cm="1" vm="3842">
        <f t="array" aca="1" ref="L757" ca="1">IFERROR(IF(T_CALC[[#This Row],[DAY]]="","",IF(AND(T_CALC[[#This Row],[DAY]]=C_N_TRADING_DAYS,$L$1&gt;C_MAX_HIST_DT),$L$1,INDEX(_xlfn.ANCHORARRAY($C$3),T_CALC[[#This Row],[DAY]]+1,1))),NA())</f>
        <v>43549</v>
      </c>
      <c r="M757" s="4" cm="1" vm="3844">
        <f t="array" aca="1" ref="M757" ca="1">IFERROR(IF(T_CALC[[#This Row],[DAY]]="","",IF(AND(T_CALC[[#This Row],[DAY]]=C_N_TRADING_DAYS,$L$1&gt;C_MAX_HIST_DT),$M$1,INDEX(_xlfn.ANCHORARRAY($C$3),T_CALC[[#This Row],[DAY]]+1,3))),NA())</f>
        <v>116.56</v>
      </c>
      <c r="N757" s="4" cm="1" vm="3845">
        <f t="array" aca="1" ref="N757" ca="1">IFERROR(IF(T_CALC[[#This Row],[DAY]]="","",IF(AND(T_CALC[[#This Row],[DAY]]=C_N_TRADING_DAYS,$L$1&gt;C_MAX_HIST_DT),$N$1,INDEX(_xlfn.ANCHORARRAY($C$3),T_CALC[[#This Row],[DAY]]+1,4))),NA())</f>
        <v>118.01</v>
      </c>
      <c r="O757" s="4" cm="1" vm="3846">
        <f t="array" aca="1" ref="O757" ca="1">IFERROR(IF(T_CALC[[#This Row],[DAY]]="","",IF(AND(T_CALC[[#This Row],[DAY]]=C_N_TRADING_DAYS,$L$1&gt;C_MAX_HIST_DT),$O$1,INDEX(_xlfn.ANCHORARRAY($C$3),T_CALC[[#This Row],[DAY]]+1,5))),NA())</f>
        <v>116.3224</v>
      </c>
      <c r="P757" s="4" cm="1" vm="3847">
        <f t="array" aca="1" ref="P757" ca="1">IFERROR(IF(T_CALC[[#This Row],[DAY]]="","",IF(AND(T_CALC[[#This Row],[DAY]]=C_N_TRADING_DAYS,$L$1&gt;C_MAX_HIST_DT),$P$1,INDEX(_xlfn.ANCHORARRAY($C$3),T_CALC[[#This Row],[DAY]]+1,6))),NA())</f>
        <v>117.66</v>
      </c>
      <c r="Q757" s="4" cm="1" vm="3843">
        <f t="array" aca="1" ref="Q757" ca="1">IFERROR(IF(T_CALC[[#This Row],[DAY]]="","",IF(AND(T_CALC[[#This Row],[DAY]]=C_N_TRADING_DAYS,$L$1&gt;C_MAX_HIST_DT),$Q$1,INDEX(_xlfn.ANCHORARRAY($C$3),T_CALC[[#This Row],[DAY]]+1,2))),NA())</f>
        <v>27067117</v>
      </c>
      <c r="R757" s="4" vm="3847">
        <f ca="1">IFERROR(IF(I_SRC="Open",T_CALC[[#This Row],[Open]],IF(I_SRC="High",T_CALC[[#This Row],[High]],IF(I_SRC="low",T_CALC[[#This Row],[Low]],IF(I_SRC="Volume",T_CALC[[#This Row],[VOLUME]],T_CALC[[#This Row],[Close]])))),"")</f>
        <v>117.66</v>
      </c>
      <c r="S757" s="4" cm="1">
        <f t="array" aca="1" ref="S757" ca="1">IF(T_CALC[[#This Row],[DAY]]="","",IF(T_CALC[[#This Row],[DAY]]&gt;=I_MA_PER,
ROUND(SUMPRODUCT(OFFSET($Y$4,0,0,I_MA_PER),OFFSET(T_CALC[[#This Row],[Value]],-(I_MA_PER-1),0,I_MA_PER))/C_DEN,2),NA()))</f>
        <v>111.83</v>
      </c>
      <c r="T757" s="4" t="str">
        <f ca="1">IF(T_CALC[[#This Row],[DAY]]="","",IF(T_CALC[[#This Row],[DAY]]&gt;=I_MA_PER,IF(AND(T_CALC[[#This Row],[Value]]&gt;T_CALC[[#This Row],[WMA]],R756&lt;=S756),"Buy",IF(AND(T_CALC[[#This Row],[Value]]&lt;T_CALC[[#This Row],[WMA]],R756&gt;=S756),"Sell","")),NA()))</f>
        <v/>
      </c>
      <c r="U757" s="4">
        <f ca="1">IFERROR(IF(T_CALC[[#This Row],[Signal]]="Buy",T_CALC[[#This Row],[Value]],-10000),-10000)</f>
        <v>-10000</v>
      </c>
      <c r="V757" s="4">
        <f ca="1">IFERROR(IF(T_CALC[[#This Row],[Signal]]="Sell",T_CALC[[#This Row],[Value]],-10000),-10000)</f>
        <v>-10000</v>
      </c>
    </row>
    <row r="758" spans="3:22" x14ac:dyDescent="0.2">
      <c r="C758" vm="3848">
        <f ca="1"/>
        <v>43550</v>
      </c>
      <c r="D758" vm="3849">
        <f ca="1"/>
        <v>26097665</v>
      </c>
      <c r="E758" vm="3850">
        <f ca="1"/>
        <v>118.62</v>
      </c>
      <c r="F758" vm="3851">
        <f ca="1"/>
        <v>118.705</v>
      </c>
      <c r="G758" vm="3852">
        <f ca="1"/>
        <v>116.85</v>
      </c>
      <c r="H758" vm="3853">
        <f ca="1"/>
        <v>117.91</v>
      </c>
      <c r="K758" s="4">
        <f ca="1">IF(ROW(T_CALC[[#This Row],[DAY]])-ROW(T_CALC[[#Headers],[DAY]])&gt;C_N_TRADING_DAYS,"",ROW(T_CALC[[#This Row],[DAY]])-ROW(T_CALC[[#Headers],[DAY]]))</f>
        <v>755</v>
      </c>
      <c r="L758" s="2" cm="1" vm="3848">
        <f t="array" aca="1" ref="L758" ca="1">IFERROR(IF(T_CALC[[#This Row],[DAY]]="","",IF(AND(T_CALC[[#This Row],[DAY]]=C_N_TRADING_DAYS,$L$1&gt;C_MAX_HIST_DT),$L$1,INDEX(_xlfn.ANCHORARRAY($C$3),T_CALC[[#This Row],[DAY]]+1,1))),NA())</f>
        <v>43550</v>
      </c>
      <c r="M758" s="4" cm="1" vm="3850">
        <f t="array" aca="1" ref="M758" ca="1">IFERROR(IF(T_CALC[[#This Row],[DAY]]="","",IF(AND(T_CALC[[#This Row],[DAY]]=C_N_TRADING_DAYS,$L$1&gt;C_MAX_HIST_DT),$M$1,INDEX(_xlfn.ANCHORARRAY($C$3),T_CALC[[#This Row],[DAY]]+1,3))),NA())</f>
        <v>118.62</v>
      </c>
      <c r="N758" s="4" cm="1" vm="3851">
        <f t="array" aca="1" ref="N758" ca="1">IFERROR(IF(T_CALC[[#This Row],[DAY]]="","",IF(AND(T_CALC[[#This Row],[DAY]]=C_N_TRADING_DAYS,$L$1&gt;C_MAX_HIST_DT),$N$1,INDEX(_xlfn.ANCHORARRAY($C$3),T_CALC[[#This Row],[DAY]]+1,4))),NA())</f>
        <v>118.705</v>
      </c>
      <c r="O758" s="4" cm="1" vm="3852">
        <f t="array" aca="1" ref="O758" ca="1">IFERROR(IF(T_CALC[[#This Row],[DAY]]="","",IF(AND(T_CALC[[#This Row],[DAY]]=C_N_TRADING_DAYS,$L$1&gt;C_MAX_HIST_DT),$O$1,INDEX(_xlfn.ANCHORARRAY($C$3),T_CALC[[#This Row],[DAY]]+1,5))),NA())</f>
        <v>116.85</v>
      </c>
      <c r="P758" s="4" cm="1" vm="3853">
        <f t="array" aca="1" ref="P758" ca="1">IFERROR(IF(T_CALC[[#This Row],[DAY]]="","",IF(AND(T_CALC[[#This Row],[DAY]]=C_N_TRADING_DAYS,$L$1&gt;C_MAX_HIST_DT),$P$1,INDEX(_xlfn.ANCHORARRAY($C$3),T_CALC[[#This Row],[DAY]]+1,6))),NA())</f>
        <v>117.91</v>
      </c>
      <c r="Q758" s="4" cm="1" vm="3849">
        <f t="array" aca="1" ref="Q758" ca="1">IFERROR(IF(T_CALC[[#This Row],[DAY]]="","",IF(AND(T_CALC[[#This Row],[DAY]]=C_N_TRADING_DAYS,$L$1&gt;C_MAX_HIST_DT),$Q$1,INDEX(_xlfn.ANCHORARRAY($C$3),T_CALC[[#This Row],[DAY]]+1,2))),NA())</f>
        <v>26097665</v>
      </c>
      <c r="R758" s="4" vm="3853">
        <f ca="1">IFERROR(IF(I_SRC="Open",T_CALC[[#This Row],[Open]],IF(I_SRC="High",T_CALC[[#This Row],[High]],IF(I_SRC="low",T_CALC[[#This Row],[Low]],IF(I_SRC="Volume",T_CALC[[#This Row],[VOLUME]],T_CALC[[#This Row],[Close]])))),"")</f>
        <v>117.91</v>
      </c>
      <c r="S758" s="4" cm="1">
        <f t="array" aca="1" ref="S758" ca="1">IF(T_CALC[[#This Row],[DAY]]="","",IF(T_CALC[[#This Row],[DAY]]&gt;=I_MA_PER,
ROUND(SUMPRODUCT(OFFSET($Y$4,0,0,I_MA_PER),OFFSET(T_CALC[[#This Row],[Value]],-(I_MA_PER-1),0,I_MA_PER))/C_DEN,2),NA()))</f>
        <v>112.17</v>
      </c>
      <c r="T758" s="4" t="str">
        <f ca="1">IF(T_CALC[[#This Row],[DAY]]="","",IF(T_CALC[[#This Row],[DAY]]&gt;=I_MA_PER,IF(AND(T_CALC[[#This Row],[Value]]&gt;T_CALC[[#This Row],[WMA]],R757&lt;=S757),"Buy",IF(AND(T_CALC[[#This Row],[Value]]&lt;T_CALC[[#This Row],[WMA]],R757&gt;=S757),"Sell","")),NA()))</f>
        <v/>
      </c>
      <c r="U758" s="4">
        <f ca="1">IFERROR(IF(T_CALC[[#This Row],[Signal]]="Buy",T_CALC[[#This Row],[Value]],-10000),-10000)</f>
        <v>-10000</v>
      </c>
      <c r="V758" s="4">
        <f ca="1">IFERROR(IF(T_CALC[[#This Row],[Signal]]="Sell",T_CALC[[#This Row],[Value]],-10000),-10000)</f>
        <v>-10000</v>
      </c>
    </row>
    <row r="759" spans="3:22" x14ac:dyDescent="0.2">
      <c r="C759" vm="3854">
        <f ca="1"/>
        <v>43551</v>
      </c>
      <c r="D759" vm="3855">
        <f ca="1"/>
        <v>22733427</v>
      </c>
      <c r="E759" vm="3856">
        <f ca="1"/>
        <v>117.875</v>
      </c>
      <c r="F759" vm="3857">
        <f ca="1"/>
        <v>118.21</v>
      </c>
      <c r="G759" vm="3858">
        <f ca="1"/>
        <v>115.5215</v>
      </c>
      <c r="H759" vm="3859">
        <f ca="1"/>
        <v>116.77</v>
      </c>
      <c r="K759" s="4">
        <f ca="1">IF(ROW(T_CALC[[#This Row],[DAY]])-ROW(T_CALC[[#Headers],[DAY]])&gt;C_N_TRADING_DAYS,"",ROW(T_CALC[[#This Row],[DAY]])-ROW(T_CALC[[#Headers],[DAY]]))</f>
        <v>756</v>
      </c>
      <c r="L759" s="2" cm="1" vm="3854">
        <f t="array" aca="1" ref="L759" ca="1">IFERROR(IF(T_CALC[[#This Row],[DAY]]="","",IF(AND(T_CALC[[#This Row],[DAY]]=C_N_TRADING_DAYS,$L$1&gt;C_MAX_HIST_DT),$L$1,INDEX(_xlfn.ANCHORARRAY($C$3),T_CALC[[#This Row],[DAY]]+1,1))),NA())</f>
        <v>43551</v>
      </c>
      <c r="M759" s="4" cm="1" vm="3856">
        <f t="array" aca="1" ref="M759" ca="1">IFERROR(IF(T_CALC[[#This Row],[DAY]]="","",IF(AND(T_CALC[[#This Row],[DAY]]=C_N_TRADING_DAYS,$L$1&gt;C_MAX_HIST_DT),$M$1,INDEX(_xlfn.ANCHORARRAY($C$3),T_CALC[[#This Row],[DAY]]+1,3))),NA())</f>
        <v>117.875</v>
      </c>
      <c r="N759" s="4" cm="1" vm="3857">
        <f t="array" aca="1" ref="N759" ca="1">IFERROR(IF(T_CALC[[#This Row],[DAY]]="","",IF(AND(T_CALC[[#This Row],[DAY]]=C_N_TRADING_DAYS,$L$1&gt;C_MAX_HIST_DT),$N$1,INDEX(_xlfn.ANCHORARRAY($C$3),T_CALC[[#This Row],[DAY]]+1,4))),NA())</f>
        <v>118.21</v>
      </c>
      <c r="O759" s="4" cm="1" vm="3858">
        <f t="array" aca="1" ref="O759" ca="1">IFERROR(IF(T_CALC[[#This Row],[DAY]]="","",IF(AND(T_CALC[[#This Row],[DAY]]=C_N_TRADING_DAYS,$L$1&gt;C_MAX_HIST_DT),$O$1,INDEX(_xlfn.ANCHORARRAY($C$3),T_CALC[[#This Row],[DAY]]+1,5))),NA())</f>
        <v>115.5215</v>
      </c>
      <c r="P759" s="4" cm="1" vm="3859">
        <f t="array" aca="1" ref="P759" ca="1">IFERROR(IF(T_CALC[[#This Row],[DAY]]="","",IF(AND(T_CALC[[#This Row],[DAY]]=C_N_TRADING_DAYS,$L$1&gt;C_MAX_HIST_DT),$P$1,INDEX(_xlfn.ANCHORARRAY($C$3),T_CALC[[#This Row],[DAY]]+1,6))),NA())</f>
        <v>116.77</v>
      </c>
      <c r="Q759" s="4" cm="1" vm="3855">
        <f t="array" aca="1" ref="Q759" ca="1">IFERROR(IF(T_CALC[[#This Row],[DAY]]="","",IF(AND(T_CALC[[#This Row],[DAY]]=C_N_TRADING_DAYS,$L$1&gt;C_MAX_HIST_DT),$Q$1,INDEX(_xlfn.ANCHORARRAY($C$3),T_CALC[[#This Row],[DAY]]+1,2))),NA())</f>
        <v>22733427</v>
      </c>
      <c r="R759" s="4" vm="3859">
        <f ca="1">IFERROR(IF(I_SRC="Open",T_CALC[[#This Row],[Open]],IF(I_SRC="High",T_CALC[[#This Row],[High]],IF(I_SRC="low",T_CALC[[#This Row],[Low]],IF(I_SRC="Volume",T_CALC[[#This Row],[VOLUME]],T_CALC[[#This Row],[Close]])))),"")</f>
        <v>116.77</v>
      </c>
      <c r="S759" s="4" cm="1">
        <f t="array" aca="1" ref="S759" ca="1">IF(T_CALC[[#This Row],[DAY]]="","",IF(T_CALC[[#This Row],[DAY]]&gt;=I_MA_PER,
ROUND(SUMPRODUCT(OFFSET($Y$4,0,0,I_MA_PER),OFFSET(T_CALC[[#This Row],[Value]],-(I_MA_PER-1),0,I_MA_PER))/C_DEN,2),NA()))</f>
        <v>112.44</v>
      </c>
      <c r="T759" s="4" t="str">
        <f ca="1">IF(T_CALC[[#This Row],[DAY]]="","",IF(T_CALC[[#This Row],[DAY]]&gt;=I_MA_PER,IF(AND(T_CALC[[#This Row],[Value]]&gt;T_CALC[[#This Row],[WMA]],R758&lt;=S758),"Buy",IF(AND(T_CALC[[#This Row],[Value]]&lt;T_CALC[[#This Row],[WMA]],R758&gt;=S758),"Sell","")),NA()))</f>
        <v/>
      </c>
      <c r="U759" s="4">
        <f ca="1">IFERROR(IF(T_CALC[[#This Row],[Signal]]="Buy",T_CALC[[#This Row],[Value]],-10000),-10000)</f>
        <v>-10000</v>
      </c>
      <c r="V759" s="4">
        <f ca="1">IFERROR(IF(T_CALC[[#This Row],[Signal]]="Sell",T_CALC[[#This Row],[Value]],-10000),-10000)</f>
        <v>-10000</v>
      </c>
    </row>
    <row r="760" spans="3:22" x14ac:dyDescent="0.2">
      <c r="C760" vm="3860">
        <f ca="1"/>
        <v>43552</v>
      </c>
      <c r="D760" vm="3861">
        <f ca="1"/>
        <v>18334755</v>
      </c>
      <c r="E760" vm="3862">
        <f ca="1"/>
        <v>117.44</v>
      </c>
      <c r="F760" vm="3863">
        <f ca="1"/>
        <v>117.58</v>
      </c>
      <c r="G760" vm="3864">
        <f ca="1"/>
        <v>116.13</v>
      </c>
      <c r="H760" vm="3865">
        <f ca="1"/>
        <v>116.93</v>
      </c>
      <c r="K760" s="4">
        <f ca="1">IF(ROW(T_CALC[[#This Row],[DAY]])-ROW(T_CALC[[#Headers],[DAY]])&gt;C_N_TRADING_DAYS,"",ROW(T_CALC[[#This Row],[DAY]])-ROW(T_CALC[[#Headers],[DAY]]))</f>
        <v>757</v>
      </c>
      <c r="L760" s="2" cm="1" vm="3860">
        <f t="array" aca="1" ref="L760" ca="1">IFERROR(IF(T_CALC[[#This Row],[DAY]]="","",IF(AND(T_CALC[[#This Row],[DAY]]=C_N_TRADING_DAYS,$L$1&gt;C_MAX_HIST_DT),$L$1,INDEX(_xlfn.ANCHORARRAY($C$3),T_CALC[[#This Row],[DAY]]+1,1))),NA())</f>
        <v>43552</v>
      </c>
      <c r="M760" s="4" cm="1" vm="3862">
        <f t="array" aca="1" ref="M760" ca="1">IFERROR(IF(T_CALC[[#This Row],[DAY]]="","",IF(AND(T_CALC[[#This Row],[DAY]]=C_N_TRADING_DAYS,$L$1&gt;C_MAX_HIST_DT),$M$1,INDEX(_xlfn.ANCHORARRAY($C$3),T_CALC[[#This Row],[DAY]]+1,3))),NA())</f>
        <v>117.44</v>
      </c>
      <c r="N760" s="4" cm="1" vm="3863">
        <f t="array" aca="1" ref="N760" ca="1">IFERROR(IF(T_CALC[[#This Row],[DAY]]="","",IF(AND(T_CALC[[#This Row],[DAY]]=C_N_TRADING_DAYS,$L$1&gt;C_MAX_HIST_DT),$N$1,INDEX(_xlfn.ANCHORARRAY($C$3),T_CALC[[#This Row],[DAY]]+1,4))),NA())</f>
        <v>117.58</v>
      </c>
      <c r="O760" s="4" cm="1" vm="3864">
        <f t="array" aca="1" ref="O760" ca="1">IFERROR(IF(T_CALC[[#This Row],[DAY]]="","",IF(AND(T_CALC[[#This Row],[DAY]]=C_N_TRADING_DAYS,$L$1&gt;C_MAX_HIST_DT),$O$1,INDEX(_xlfn.ANCHORARRAY($C$3),T_CALC[[#This Row],[DAY]]+1,5))),NA())</f>
        <v>116.13</v>
      </c>
      <c r="P760" s="4" cm="1" vm="3865">
        <f t="array" aca="1" ref="P760" ca="1">IFERROR(IF(T_CALC[[#This Row],[DAY]]="","",IF(AND(T_CALC[[#This Row],[DAY]]=C_N_TRADING_DAYS,$L$1&gt;C_MAX_HIST_DT),$P$1,INDEX(_xlfn.ANCHORARRAY($C$3),T_CALC[[#This Row],[DAY]]+1,6))),NA())</f>
        <v>116.93</v>
      </c>
      <c r="Q760" s="4" cm="1" vm="3861">
        <f t="array" aca="1" ref="Q760" ca="1">IFERROR(IF(T_CALC[[#This Row],[DAY]]="","",IF(AND(T_CALC[[#This Row],[DAY]]=C_N_TRADING_DAYS,$L$1&gt;C_MAX_HIST_DT),$Q$1,INDEX(_xlfn.ANCHORARRAY($C$3),T_CALC[[#This Row],[DAY]]+1,2))),NA())</f>
        <v>18334755</v>
      </c>
      <c r="R760" s="4" vm="3865">
        <f ca="1">IFERROR(IF(I_SRC="Open",T_CALC[[#This Row],[Open]],IF(I_SRC="High",T_CALC[[#This Row],[High]],IF(I_SRC="low",T_CALC[[#This Row],[Low]],IF(I_SRC="Volume",T_CALC[[#This Row],[VOLUME]],T_CALC[[#This Row],[Close]])))),"")</f>
        <v>116.93</v>
      </c>
      <c r="S760" s="4" cm="1">
        <f t="array" aca="1" ref="S760" ca="1">IF(T_CALC[[#This Row],[DAY]]="","",IF(T_CALC[[#This Row],[DAY]]&gt;=I_MA_PER,
ROUND(SUMPRODUCT(OFFSET($Y$4,0,0,I_MA_PER),OFFSET(T_CALC[[#This Row],[Value]],-(I_MA_PER-1),0,I_MA_PER))/C_DEN,2),NA()))</f>
        <v>112.71</v>
      </c>
      <c r="T760" s="4" t="str">
        <f ca="1">IF(T_CALC[[#This Row],[DAY]]="","",IF(T_CALC[[#This Row],[DAY]]&gt;=I_MA_PER,IF(AND(T_CALC[[#This Row],[Value]]&gt;T_CALC[[#This Row],[WMA]],R759&lt;=S759),"Buy",IF(AND(T_CALC[[#This Row],[Value]]&lt;T_CALC[[#This Row],[WMA]],R759&gt;=S759),"Sell","")),NA()))</f>
        <v/>
      </c>
      <c r="U760" s="4">
        <f ca="1">IFERROR(IF(T_CALC[[#This Row],[Signal]]="Buy",T_CALC[[#This Row],[Value]],-10000),-10000)</f>
        <v>-10000</v>
      </c>
      <c r="V760" s="4">
        <f ca="1">IFERROR(IF(T_CALC[[#This Row],[Signal]]="Sell",T_CALC[[#This Row],[Value]],-10000),-10000)</f>
        <v>-10000</v>
      </c>
    </row>
    <row r="761" spans="3:22" x14ac:dyDescent="0.2">
      <c r="C761" vm="3866">
        <f ca="1"/>
        <v>43553</v>
      </c>
      <c r="D761" vm="3867">
        <f ca="1"/>
        <v>25399752</v>
      </c>
      <c r="E761" vm="3868">
        <f ca="1"/>
        <v>118.07</v>
      </c>
      <c r="F761" vm="3869">
        <f ca="1"/>
        <v>118.32</v>
      </c>
      <c r="G761" vm="3870">
        <f ca="1"/>
        <v>116.96</v>
      </c>
      <c r="H761" vm="3871">
        <f ca="1"/>
        <v>117.94</v>
      </c>
      <c r="K761" s="4">
        <f ca="1">IF(ROW(T_CALC[[#This Row],[DAY]])-ROW(T_CALC[[#Headers],[DAY]])&gt;C_N_TRADING_DAYS,"",ROW(T_CALC[[#This Row],[DAY]])-ROW(T_CALC[[#Headers],[DAY]]))</f>
        <v>758</v>
      </c>
      <c r="L761" s="2" cm="1" vm="3866">
        <f t="array" aca="1" ref="L761" ca="1">IFERROR(IF(T_CALC[[#This Row],[DAY]]="","",IF(AND(T_CALC[[#This Row],[DAY]]=C_N_TRADING_DAYS,$L$1&gt;C_MAX_HIST_DT),$L$1,INDEX(_xlfn.ANCHORARRAY($C$3),T_CALC[[#This Row],[DAY]]+1,1))),NA())</f>
        <v>43553</v>
      </c>
      <c r="M761" s="4" cm="1" vm="3868">
        <f t="array" aca="1" ref="M761" ca="1">IFERROR(IF(T_CALC[[#This Row],[DAY]]="","",IF(AND(T_CALC[[#This Row],[DAY]]=C_N_TRADING_DAYS,$L$1&gt;C_MAX_HIST_DT),$M$1,INDEX(_xlfn.ANCHORARRAY($C$3),T_CALC[[#This Row],[DAY]]+1,3))),NA())</f>
        <v>118.07</v>
      </c>
      <c r="N761" s="4" cm="1" vm="3869">
        <f t="array" aca="1" ref="N761" ca="1">IFERROR(IF(T_CALC[[#This Row],[DAY]]="","",IF(AND(T_CALC[[#This Row],[DAY]]=C_N_TRADING_DAYS,$L$1&gt;C_MAX_HIST_DT),$N$1,INDEX(_xlfn.ANCHORARRAY($C$3),T_CALC[[#This Row],[DAY]]+1,4))),NA())</f>
        <v>118.32</v>
      </c>
      <c r="O761" s="4" cm="1" vm="3870">
        <f t="array" aca="1" ref="O761" ca="1">IFERROR(IF(T_CALC[[#This Row],[DAY]]="","",IF(AND(T_CALC[[#This Row],[DAY]]=C_N_TRADING_DAYS,$L$1&gt;C_MAX_HIST_DT),$O$1,INDEX(_xlfn.ANCHORARRAY($C$3),T_CALC[[#This Row],[DAY]]+1,5))),NA())</f>
        <v>116.96</v>
      </c>
      <c r="P761" s="4" cm="1" vm="3871">
        <f t="array" aca="1" ref="P761" ca="1">IFERROR(IF(T_CALC[[#This Row],[DAY]]="","",IF(AND(T_CALC[[#This Row],[DAY]]=C_N_TRADING_DAYS,$L$1&gt;C_MAX_HIST_DT),$P$1,INDEX(_xlfn.ANCHORARRAY($C$3),T_CALC[[#This Row],[DAY]]+1,6))),NA())</f>
        <v>117.94</v>
      </c>
      <c r="Q761" s="4" cm="1" vm="3867">
        <f t="array" aca="1" ref="Q761" ca="1">IFERROR(IF(T_CALC[[#This Row],[DAY]]="","",IF(AND(T_CALC[[#This Row],[DAY]]=C_N_TRADING_DAYS,$L$1&gt;C_MAX_HIST_DT),$Q$1,INDEX(_xlfn.ANCHORARRAY($C$3),T_CALC[[#This Row],[DAY]]+1,2))),NA())</f>
        <v>25399752</v>
      </c>
      <c r="R761" s="4" vm="3871">
        <f ca="1">IFERROR(IF(I_SRC="Open",T_CALC[[#This Row],[Open]],IF(I_SRC="High",T_CALC[[#This Row],[High]],IF(I_SRC="low",T_CALC[[#This Row],[Low]],IF(I_SRC="Volume",T_CALC[[#This Row],[VOLUME]],T_CALC[[#This Row],[Close]])))),"")</f>
        <v>117.94</v>
      </c>
      <c r="S761" s="4" cm="1">
        <f t="array" aca="1" ref="S761" ca="1">IF(T_CALC[[#This Row],[DAY]]="","",IF(T_CALC[[#This Row],[DAY]]&gt;=I_MA_PER,
ROUND(SUMPRODUCT(OFFSET($Y$4,0,0,I_MA_PER),OFFSET(T_CALC[[#This Row],[Value]],-(I_MA_PER-1),0,I_MA_PER))/C_DEN,2),NA()))</f>
        <v>113.01</v>
      </c>
      <c r="T761" s="4" t="str">
        <f ca="1">IF(T_CALC[[#This Row],[DAY]]="","",IF(T_CALC[[#This Row],[DAY]]&gt;=I_MA_PER,IF(AND(T_CALC[[#This Row],[Value]]&gt;T_CALC[[#This Row],[WMA]],R760&lt;=S760),"Buy",IF(AND(T_CALC[[#This Row],[Value]]&lt;T_CALC[[#This Row],[WMA]],R760&gt;=S760),"Sell","")),NA()))</f>
        <v/>
      </c>
      <c r="U761" s="4">
        <f ca="1">IFERROR(IF(T_CALC[[#This Row],[Signal]]="Buy",T_CALC[[#This Row],[Value]],-10000),-10000)</f>
        <v>-10000</v>
      </c>
      <c r="V761" s="4">
        <f ca="1">IFERROR(IF(T_CALC[[#This Row],[Signal]]="Sell",T_CALC[[#This Row],[Value]],-10000),-10000)</f>
        <v>-10000</v>
      </c>
    </row>
    <row r="762" spans="3:22" x14ac:dyDescent="0.2">
      <c r="C762" vm="3872">
        <f ca="1"/>
        <v>43556</v>
      </c>
      <c r="D762" vm="3873">
        <f ca="1"/>
        <v>22789103</v>
      </c>
      <c r="E762" vm="3874">
        <f ca="1"/>
        <v>118.95</v>
      </c>
      <c r="F762" vm="3875">
        <f ca="1"/>
        <v>119.10850000000001</v>
      </c>
      <c r="G762" vm="3876">
        <f ca="1"/>
        <v>118.1</v>
      </c>
      <c r="H762" vm="3877">
        <f ca="1"/>
        <v>119.02</v>
      </c>
      <c r="K762" s="4">
        <f ca="1">IF(ROW(T_CALC[[#This Row],[DAY]])-ROW(T_CALC[[#Headers],[DAY]])&gt;C_N_TRADING_DAYS,"",ROW(T_CALC[[#This Row],[DAY]])-ROW(T_CALC[[#Headers],[DAY]]))</f>
        <v>759</v>
      </c>
      <c r="L762" s="2" cm="1" vm="3872">
        <f t="array" aca="1" ref="L762" ca="1">IFERROR(IF(T_CALC[[#This Row],[DAY]]="","",IF(AND(T_CALC[[#This Row],[DAY]]=C_N_TRADING_DAYS,$L$1&gt;C_MAX_HIST_DT),$L$1,INDEX(_xlfn.ANCHORARRAY($C$3),T_CALC[[#This Row],[DAY]]+1,1))),NA())</f>
        <v>43556</v>
      </c>
      <c r="M762" s="4" cm="1" vm="3874">
        <f t="array" aca="1" ref="M762" ca="1">IFERROR(IF(T_CALC[[#This Row],[DAY]]="","",IF(AND(T_CALC[[#This Row],[DAY]]=C_N_TRADING_DAYS,$L$1&gt;C_MAX_HIST_DT),$M$1,INDEX(_xlfn.ANCHORARRAY($C$3),T_CALC[[#This Row],[DAY]]+1,3))),NA())</f>
        <v>118.95</v>
      </c>
      <c r="N762" s="4" cm="1" vm="3875">
        <f t="array" aca="1" ref="N762" ca="1">IFERROR(IF(T_CALC[[#This Row],[DAY]]="","",IF(AND(T_CALC[[#This Row],[DAY]]=C_N_TRADING_DAYS,$L$1&gt;C_MAX_HIST_DT),$N$1,INDEX(_xlfn.ANCHORARRAY($C$3),T_CALC[[#This Row],[DAY]]+1,4))),NA())</f>
        <v>119.10850000000001</v>
      </c>
      <c r="O762" s="4" cm="1" vm="3876">
        <f t="array" aca="1" ref="O762" ca="1">IFERROR(IF(T_CALC[[#This Row],[DAY]]="","",IF(AND(T_CALC[[#This Row],[DAY]]=C_N_TRADING_DAYS,$L$1&gt;C_MAX_HIST_DT),$O$1,INDEX(_xlfn.ANCHORARRAY($C$3),T_CALC[[#This Row],[DAY]]+1,5))),NA())</f>
        <v>118.1</v>
      </c>
      <c r="P762" s="4" cm="1" vm="3877">
        <f t="array" aca="1" ref="P762" ca="1">IFERROR(IF(T_CALC[[#This Row],[DAY]]="","",IF(AND(T_CALC[[#This Row],[DAY]]=C_N_TRADING_DAYS,$L$1&gt;C_MAX_HIST_DT),$P$1,INDEX(_xlfn.ANCHORARRAY($C$3),T_CALC[[#This Row],[DAY]]+1,6))),NA())</f>
        <v>119.02</v>
      </c>
      <c r="Q762" s="4" cm="1" vm="3873">
        <f t="array" aca="1" ref="Q762" ca="1">IFERROR(IF(T_CALC[[#This Row],[DAY]]="","",IF(AND(T_CALC[[#This Row],[DAY]]=C_N_TRADING_DAYS,$L$1&gt;C_MAX_HIST_DT),$Q$1,INDEX(_xlfn.ANCHORARRAY($C$3),T_CALC[[#This Row],[DAY]]+1,2))),NA())</f>
        <v>22789103</v>
      </c>
      <c r="R762" s="4" vm="3877">
        <f ca="1">IFERROR(IF(I_SRC="Open",T_CALC[[#This Row],[Open]],IF(I_SRC="High",T_CALC[[#This Row],[High]],IF(I_SRC="low",T_CALC[[#This Row],[Low]],IF(I_SRC="Volume",T_CALC[[#This Row],[VOLUME]],T_CALC[[#This Row],[Close]])))),"")</f>
        <v>119.02</v>
      </c>
      <c r="S762" s="4" cm="1">
        <f t="array" aca="1" ref="S762" ca="1">IF(T_CALC[[#This Row],[DAY]]="","",IF(T_CALC[[#This Row],[DAY]]&gt;=I_MA_PER,
ROUND(SUMPRODUCT(OFFSET($Y$4,0,0,I_MA_PER),OFFSET(T_CALC[[#This Row],[Value]],-(I_MA_PER-1),0,I_MA_PER))/C_DEN,2),NA()))</f>
        <v>113.34</v>
      </c>
      <c r="T762" s="4" t="str">
        <f ca="1">IF(T_CALC[[#This Row],[DAY]]="","",IF(T_CALC[[#This Row],[DAY]]&gt;=I_MA_PER,IF(AND(T_CALC[[#This Row],[Value]]&gt;T_CALC[[#This Row],[WMA]],R761&lt;=S761),"Buy",IF(AND(T_CALC[[#This Row],[Value]]&lt;T_CALC[[#This Row],[WMA]],R761&gt;=S761),"Sell","")),NA()))</f>
        <v/>
      </c>
      <c r="U762" s="4">
        <f ca="1">IFERROR(IF(T_CALC[[#This Row],[Signal]]="Buy",T_CALC[[#This Row],[Value]],-10000),-10000)</f>
        <v>-10000</v>
      </c>
      <c r="V762" s="4">
        <f ca="1">IFERROR(IF(T_CALC[[#This Row],[Signal]]="Sell",T_CALC[[#This Row],[Value]],-10000),-10000)</f>
        <v>-10000</v>
      </c>
    </row>
    <row r="763" spans="3:22" x14ac:dyDescent="0.2">
      <c r="C763" vm="3878">
        <f ca="1"/>
        <v>43557</v>
      </c>
      <c r="D763" vm="3879">
        <f ca="1"/>
        <v>18142297</v>
      </c>
      <c r="E763" vm="3880">
        <f ca="1"/>
        <v>119.06</v>
      </c>
      <c r="F763" vm="3881">
        <f ca="1"/>
        <v>119.48</v>
      </c>
      <c r="G763" vm="3882">
        <f ca="1"/>
        <v>118.52</v>
      </c>
      <c r="H763" vm="3883">
        <f ca="1"/>
        <v>119.19</v>
      </c>
      <c r="K763" s="4">
        <f ca="1">IF(ROW(T_CALC[[#This Row],[DAY]])-ROW(T_CALC[[#Headers],[DAY]])&gt;C_N_TRADING_DAYS,"",ROW(T_CALC[[#This Row],[DAY]])-ROW(T_CALC[[#Headers],[DAY]]))</f>
        <v>760</v>
      </c>
      <c r="L763" s="2" cm="1" vm="3878">
        <f t="array" aca="1" ref="L763" ca="1">IFERROR(IF(T_CALC[[#This Row],[DAY]]="","",IF(AND(T_CALC[[#This Row],[DAY]]=C_N_TRADING_DAYS,$L$1&gt;C_MAX_HIST_DT),$L$1,INDEX(_xlfn.ANCHORARRAY($C$3),T_CALC[[#This Row],[DAY]]+1,1))),NA())</f>
        <v>43557</v>
      </c>
      <c r="M763" s="4" cm="1" vm="3880">
        <f t="array" aca="1" ref="M763" ca="1">IFERROR(IF(T_CALC[[#This Row],[DAY]]="","",IF(AND(T_CALC[[#This Row],[DAY]]=C_N_TRADING_DAYS,$L$1&gt;C_MAX_HIST_DT),$M$1,INDEX(_xlfn.ANCHORARRAY($C$3),T_CALC[[#This Row],[DAY]]+1,3))),NA())</f>
        <v>119.06</v>
      </c>
      <c r="N763" s="4" cm="1" vm="3881">
        <f t="array" aca="1" ref="N763" ca="1">IFERROR(IF(T_CALC[[#This Row],[DAY]]="","",IF(AND(T_CALC[[#This Row],[DAY]]=C_N_TRADING_DAYS,$L$1&gt;C_MAX_HIST_DT),$N$1,INDEX(_xlfn.ANCHORARRAY($C$3),T_CALC[[#This Row],[DAY]]+1,4))),NA())</f>
        <v>119.48</v>
      </c>
      <c r="O763" s="4" cm="1" vm="3882">
        <f t="array" aca="1" ref="O763" ca="1">IFERROR(IF(T_CALC[[#This Row],[DAY]]="","",IF(AND(T_CALC[[#This Row],[DAY]]=C_N_TRADING_DAYS,$L$1&gt;C_MAX_HIST_DT),$O$1,INDEX(_xlfn.ANCHORARRAY($C$3),T_CALC[[#This Row],[DAY]]+1,5))),NA())</f>
        <v>118.52</v>
      </c>
      <c r="P763" s="4" cm="1" vm="3883">
        <f t="array" aca="1" ref="P763" ca="1">IFERROR(IF(T_CALC[[#This Row],[DAY]]="","",IF(AND(T_CALC[[#This Row],[DAY]]=C_N_TRADING_DAYS,$L$1&gt;C_MAX_HIST_DT),$P$1,INDEX(_xlfn.ANCHORARRAY($C$3),T_CALC[[#This Row],[DAY]]+1,6))),NA())</f>
        <v>119.19</v>
      </c>
      <c r="Q763" s="4" cm="1" vm="3879">
        <f t="array" aca="1" ref="Q763" ca="1">IFERROR(IF(T_CALC[[#This Row],[DAY]]="","",IF(AND(T_CALC[[#This Row],[DAY]]=C_N_TRADING_DAYS,$L$1&gt;C_MAX_HIST_DT),$Q$1,INDEX(_xlfn.ANCHORARRAY($C$3),T_CALC[[#This Row],[DAY]]+1,2))),NA())</f>
        <v>18142297</v>
      </c>
      <c r="R763" s="4" vm="3883">
        <f ca="1">IFERROR(IF(I_SRC="Open",T_CALC[[#This Row],[Open]],IF(I_SRC="High",T_CALC[[#This Row],[High]],IF(I_SRC="low",T_CALC[[#This Row],[Low]],IF(I_SRC="Volume",T_CALC[[#This Row],[VOLUME]],T_CALC[[#This Row],[Close]])))),"")</f>
        <v>119.19</v>
      </c>
      <c r="S763" s="4" cm="1">
        <f t="array" aca="1" ref="S763" ca="1">IF(T_CALC[[#This Row],[DAY]]="","",IF(T_CALC[[#This Row],[DAY]]&gt;=I_MA_PER,
ROUND(SUMPRODUCT(OFFSET($Y$4,0,0,I_MA_PER),OFFSET(T_CALC[[#This Row],[Value]],-(I_MA_PER-1),0,I_MA_PER))/C_DEN,2),NA()))</f>
        <v>113.67</v>
      </c>
      <c r="T763" s="4" t="str">
        <f ca="1">IF(T_CALC[[#This Row],[DAY]]="","",IF(T_CALC[[#This Row],[DAY]]&gt;=I_MA_PER,IF(AND(T_CALC[[#This Row],[Value]]&gt;T_CALC[[#This Row],[WMA]],R762&lt;=S762),"Buy",IF(AND(T_CALC[[#This Row],[Value]]&lt;T_CALC[[#This Row],[WMA]],R762&gt;=S762),"Sell","")),NA()))</f>
        <v/>
      </c>
      <c r="U763" s="4">
        <f ca="1">IFERROR(IF(T_CALC[[#This Row],[Signal]]="Buy",T_CALC[[#This Row],[Value]],-10000),-10000)</f>
        <v>-10000</v>
      </c>
      <c r="V763" s="4">
        <f ca="1">IFERROR(IF(T_CALC[[#This Row],[Signal]]="Sell",T_CALC[[#This Row],[Value]],-10000),-10000)</f>
        <v>-10000</v>
      </c>
    </row>
    <row r="764" spans="3:22" x14ac:dyDescent="0.2">
      <c r="C764" vm="3884">
        <f ca="1"/>
        <v>43558</v>
      </c>
      <c r="D764" vm="3885">
        <f ca="1"/>
        <v>22860744</v>
      </c>
      <c r="E764" vm="3886">
        <f ca="1"/>
        <v>119.86</v>
      </c>
      <c r="F764" vm="3887">
        <f ca="1"/>
        <v>120.43</v>
      </c>
      <c r="G764" vm="3888">
        <f ca="1"/>
        <v>119.15</v>
      </c>
      <c r="H764" vm="3889">
        <f ca="1"/>
        <v>119.97</v>
      </c>
      <c r="K764" s="4">
        <f ca="1">IF(ROW(T_CALC[[#This Row],[DAY]])-ROW(T_CALC[[#Headers],[DAY]])&gt;C_N_TRADING_DAYS,"",ROW(T_CALC[[#This Row],[DAY]])-ROW(T_CALC[[#Headers],[DAY]]))</f>
        <v>761</v>
      </c>
      <c r="L764" s="2" cm="1" vm="3884">
        <f t="array" aca="1" ref="L764" ca="1">IFERROR(IF(T_CALC[[#This Row],[DAY]]="","",IF(AND(T_CALC[[#This Row],[DAY]]=C_N_TRADING_DAYS,$L$1&gt;C_MAX_HIST_DT),$L$1,INDEX(_xlfn.ANCHORARRAY($C$3),T_CALC[[#This Row],[DAY]]+1,1))),NA())</f>
        <v>43558</v>
      </c>
      <c r="M764" s="4" cm="1" vm="3886">
        <f t="array" aca="1" ref="M764" ca="1">IFERROR(IF(T_CALC[[#This Row],[DAY]]="","",IF(AND(T_CALC[[#This Row],[DAY]]=C_N_TRADING_DAYS,$L$1&gt;C_MAX_HIST_DT),$M$1,INDEX(_xlfn.ANCHORARRAY($C$3),T_CALC[[#This Row],[DAY]]+1,3))),NA())</f>
        <v>119.86</v>
      </c>
      <c r="N764" s="4" cm="1" vm="3887">
        <f t="array" aca="1" ref="N764" ca="1">IFERROR(IF(T_CALC[[#This Row],[DAY]]="","",IF(AND(T_CALC[[#This Row],[DAY]]=C_N_TRADING_DAYS,$L$1&gt;C_MAX_HIST_DT),$N$1,INDEX(_xlfn.ANCHORARRAY($C$3),T_CALC[[#This Row],[DAY]]+1,4))),NA())</f>
        <v>120.43</v>
      </c>
      <c r="O764" s="4" cm="1" vm="3888">
        <f t="array" aca="1" ref="O764" ca="1">IFERROR(IF(T_CALC[[#This Row],[DAY]]="","",IF(AND(T_CALC[[#This Row],[DAY]]=C_N_TRADING_DAYS,$L$1&gt;C_MAX_HIST_DT),$O$1,INDEX(_xlfn.ANCHORARRAY($C$3),T_CALC[[#This Row],[DAY]]+1,5))),NA())</f>
        <v>119.15</v>
      </c>
      <c r="P764" s="4" cm="1" vm="3889">
        <f t="array" aca="1" ref="P764" ca="1">IFERROR(IF(T_CALC[[#This Row],[DAY]]="","",IF(AND(T_CALC[[#This Row],[DAY]]=C_N_TRADING_DAYS,$L$1&gt;C_MAX_HIST_DT),$P$1,INDEX(_xlfn.ANCHORARRAY($C$3),T_CALC[[#This Row],[DAY]]+1,6))),NA())</f>
        <v>119.97</v>
      </c>
      <c r="Q764" s="4" cm="1" vm="3885">
        <f t="array" aca="1" ref="Q764" ca="1">IFERROR(IF(T_CALC[[#This Row],[DAY]]="","",IF(AND(T_CALC[[#This Row],[DAY]]=C_N_TRADING_DAYS,$L$1&gt;C_MAX_HIST_DT),$Q$1,INDEX(_xlfn.ANCHORARRAY($C$3),T_CALC[[#This Row],[DAY]]+1,2))),NA())</f>
        <v>22860744</v>
      </c>
      <c r="R764" s="4" vm="3889">
        <f ca="1">IFERROR(IF(I_SRC="Open",T_CALC[[#This Row],[Open]],IF(I_SRC="High",T_CALC[[#This Row],[High]],IF(I_SRC="low",T_CALC[[#This Row],[Low]],IF(I_SRC="Volume",T_CALC[[#This Row],[VOLUME]],T_CALC[[#This Row],[Close]])))),"")</f>
        <v>119.97</v>
      </c>
      <c r="S764" s="4" cm="1">
        <f t="array" aca="1" ref="S764" ca="1">IF(T_CALC[[#This Row],[DAY]]="","",IF(T_CALC[[#This Row],[DAY]]&gt;=I_MA_PER,
ROUND(SUMPRODUCT(OFFSET($Y$4,0,0,I_MA_PER),OFFSET(T_CALC[[#This Row],[Value]],-(I_MA_PER-1),0,I_MA_PER))/C_DEN,2),NA()))</f>
        <v>114.02</v>
      </c>
      <c r="T764" s="4" t="str">
        <f ca="1">IF(T_CALC[[#This Row],[DAY]]="","",IF(T_CALC[[#This Row],[DAY]]&gt;=I_MA_PER,IF(AND(T_CALC[[#This Row],[Value]]&gt;T_CALC[[#This Row],[WMA]],R763&lt;=S763),"Buy",IF(AND(T_CALC[[#This Row],[Value]]&lt;T_CALC[[#This Row],[WMA]],R763&gt;=S763),"Sell","")),NA()))</f>
        <v/>
      </c>
      <c r="U764" s="4">
        <f ca="1">IFERROR(IF(T_CALC[[#This Row],[Signal]]="Buy",T_CALC[[#This Row],[Value]],-10000),-10000)</f>
        <v>-10000</v>
      </c>
      <c r="V764" s="4">
        <f ca="1">IFERROR(IF(T_CALC[[#This Row],[Signal]]="Sell",T_CALC[[#This Row],[Value]],-10000),-10000)</f>
        <v>-10000</v>
      </c>
    </row>
    <row r="765" spans="3:22" x14ac:dyDescent="0.2">
      <c r="C765" vm="3890">
        <f ca="1"/>
        <v>43559</v>
      </c>
      <c r="D765" vm="3891">
        <f ca="1"/>
        <v>20112848</v>
      </c>
      <c r="E765" vm="3892">
        <f ca="1"/>
        <v>120.1</v>
      </c>
      <c r="F765" vm="3893">
        <f ca="1"/>
        <v>120.23</v>
      </c>
      <c r="G765" vm="3894">
        <f ca="1"/>
        <v>118.38</v>
      </c>
      <c r="H765" vm="3895">
        <f ca="1"/>
        <v>119.36</v>
      </c>
      <c r="K765" s="4">
        <f ca="1">IF(ROW(T_CALC[[#This Row],[DAY]])-ROW(T_CALC[[#Headers],[DAY]])&gt;C_N_TRADING_DAYS,"",ROW(T_CALC[[#This Row],[DAY]])-ROW(T_CALC[[#Headers],[DAY]]))</f>
        <v>762</v>
      </c>
      <c r="L765" s="2" cm="1" vm="3890">
        <f t="array" aca="1" ref="L765" ca="1">IFERROR(IF(T_CALC[[#This Row],[DAY]]="","",IF(AND(T_CALC[[#This Row],[DAY]]=C_N_TRADING_DAYS,$L$1&gt;C_MAX_HIST_DT),$L$1,INDEX(_xlfn.ANCHORARRAY($C$3),T_CALC[[#This Row],[DAY]]+1,1))),NA())</f>
        <v>43559</v>
      </c>
      <c r="M765" s="4" cm="1" vm="3892">
        <f t="array" aca="1" ref="M765" ca="1">IFERROR(IF(T_CALC[[#This Row],[DAY]]="","",IF(AND(T_CALC[[#This Row],[DAY]]=C_N_TRADING_DAYS,$L$1&gt;C_MAX_HIST_DT),$M$1,INDEX(_xlfn.ANCHORARRAY($C$3),T_CALC[[#This Row],[DAY]]+1,3))),NA())</f>
        <v>120.1</v>
      </c>
      <c r="N765" s="4" cm="1" vm="3893">
        <f t="array" aca="1" ref="N765" ca="1">IFERROR(IF(T_CALC[[#This Row],[DAY]]="","",IF(AND(T_CALC[[#This Row],[DAY]]=C_N_TRADING_DAYS,$L$1&gt;C_MAX_HIST_DT),$N$1,INDEX(_xlfn.ANCHORARRAY($C$3),T_CALC[[#This Row],[DAY]]+1,4))),NA())</f>
        <v>120.23</v>
      </c>
      <c r="O765" s="4" cm="1" vm="3894">
        <f t="array" aca="1" ref="O765" ca="1">IFERROR(IF(T_CALC[[#This Row],[DAY]]="","",IF(AND(T_CALC[[#This Row],[DAY]]=C_N_TRADING_DAYS,$L$1&gt;C_MAX_HIST_DT),$O$1,INDEX(_xlfn.ANCHORARRAY($C$3),T_CALC[[#This Row],[DAY]]+1,5))),NA())</f>
        <v>118.38</v>
      </c>
      <c r="P765" s="4" cm="1" vm="3895">
        <f t="array" aca="1" ref="P765" ca="1">IFERROR(IF(T_CALC[[#This Row],[DAY]]="","",IF(AND(T_CALC[[#This Row],[DAY]]=C_N_TRADING_DAYS,$L$1&gt;C_MAX_HIST_DT),$P$1,INDEX(_xlfn.ANCHORARRAY($C$3),T_CALC[[#This Row],[DAY]]+1,6))),NA())</f>
        <v>119.36</v>
      </c>
      <c r="Q765" s="4" cm="1" vm="3891">
        <f t="array" aca="1" ref="Q765" ca="1">IFERROR(IF(T_CALC[[#This Row],[DAY]]="","",IF(AND(T_CALC[[#This Row],[DAY]]=C_N_TRADING_DAYS,$L$1&gt;C_MAX_HIST_DT),$Q$1,INDEX(_xlfn.ANCHORARRAY($C$3),T_CALC[[#This Row],[DAY]]+1,2))),NA())</f>
        <v>20112848</v>
      </c>
      <c r="R765" s="4" vm="3895">
        <f ca="1">IFERROR(IF(I_SRC="Open",T_CALC[[#This Row],[Open]],IF(I_SRC="High",T_CALC[[#This Row],[High]],IF(I_SRC="low",T_CALC[[#This Row],[Low]],IF(I_SRC="Volume",T_CALC[[#This Row],[VOLUME]],T_CALC[[#This Row],[Close]])))),"")</f>
        <v>119.36</v>
      </c>
      <c r="S765" s="4" cm="1">
        <f t="array" aca="1" ref="S765" ca="1">IF(T_CALC[[#This Row],[DAY]]="","",IF(T_CALC[[#This Row],[DAY]]&gt;=I_MA_PER,
ROUND(SUMPRODUCT(OFFSET($Y$4,0,0,I_MA_PER),OFFSET(T_CALC[[#This Row],[Value]],-(I_MA_PER-1),0,I_MA_PER))/C_DEN,2),NA()))</f>
        <v>114.34</v>
      </c>
      <c r="T765" s="4" t="str">
        <f ca="1">IF(T_CALC[[#This Row],[DAY]]="","",IF(T_CALC[[#This Row],[DAY]]&gt;=I_MA_PER,IF(AND(T_CALC[[#This Row],[Value]]&gt;T_CALC[[#This Row],[WMA]],R764&lt;=S764),"Buy",IF(AND(T_CALC[[#This Row],[Value]]&lt;T_CALC[[#This Row],[WMA]],R764&gt;=S764),"Sell","")),NA()))</f>
        <v/>
      </c>
      <c r="U765" s="4">
        <f ca="1">IFERROR(IF(T_CALC[[#This Row],[Signal]]="Buy",T_CALC[[#This Row],[Value]],-10000),-10000)</f>
        <v>-10000</v>
      </c>
      <c r="V765" s="4">
        <f ca="1">IFERROR(IF(T_CALC[[#This Row],[Signal]]="Sell",T_CALC[[#This Row],[Value]],-10000),-10000)</f>
        <v>-10000</v>
      </c>
    </row>
    <row r="766" spans="3:22" x14ac:dyDescent="0.2">
      <c r="C766" vm="3896">
        <f ca="1"/>
        <v>43560</v>
      </c>
      <c r="D766" vm="3897">
        <f ca="1"/>
        <v>15826245</v>
      </c>
      <c r="E766" vm="3898">
        <f ca="1"/>
        <v>119.39</v>
      </c>
      <c r="F766" vm="3893">
        <f ca="1"/>
        <v>120.23</v>
      </c>
      <c r="G766" vm="3899">
        <f ca="1"/>
        <v>119.37</v>
      </c>
      <c r="H766" vm="3900">
        <f ca="1"/>
        <v>119.89</v>
      </c>
      <c r="K766" s="4">
        <f ca="1">IF(ROW(T_CALC[[#This Row],[DAY]])-ROW(T_CALC[[#Headers],[DAY]])&gt;C_N_TRADING_DAYS,"",ROW(T_CALC[[#This Row],[DAY]])-ROW(T_CALC[[#Headers],[DAY]]))</f>
        <v>763</v>
      </c>
      <c r="L766" s="2" cm="1" vm="3896">
        <f t="array" aca="1" ref="L766" ca="1">IFERROR(IF(T_CALC[[#This Row],[DAY]]="","",IF(AND(T_CALC[[#This Row],[DAY]]=C_N_TRADING_DAYS,$L$1&gt;C_MAX_HIST_DT),$L$1,INDEX(_xlfn.ANCHORARRAY($C$3),T_CALC[[#This Row],[DAY]]+1,1))),NA())</f>
        <v>43560</v>
      </c>
      <c r="M766" s="4" cm="1" vm="3898">
        <f t="array" aca="1" ref="M766" ca="1">IFERROR(IF(T_CALC[[#This Row],[DAY]]="","",IF(AND(T_CALC[[#This Row],[DAY]]=C_N_TRADING_DAYS,$L$1&gt;C_MAX_HIST_DT),$M$1,INDEX(_xlfn.ANCHORARRAY($C$3),T_CALC[[#This Row],[DAY]]+1,3))),NA())</f>
        <v>119.39</v>
      </c>
      <c r="N766" s="4" cm="1" vm="3893">
        <f t="array" aca="1" ref="N766" ca="1">IFERROR(IF(T_CALC[[#This Row],[DAY]]="","",IF(AND(T_CALC[[#This Row],[DAY]]=C_N_TRADING_DAYS,$L$1&gt;C_MAX_HIST_DT),$N$1,INDEX(_xlfn.ANCHORARRAY($C$3),T_CALC[[#This Row],[DAY]]+1,4))),NA())</f>
        <v>120.23</v>
      </c>
      <c r="O766" s="4" cm="1" vm="3899">
        <f t="array" aca="1" ref="O766" ca="1">IFERROR(IF(T_CALC[[#This Row],[DAY]]="","",IF(AND(T_CALC[[#This Row],[DAY]]=C_N_TRADING_DAYS,$L$1&gt;C_MAX_HIST_DT),$O$1,INDEX(_xlfn.ANCHORARRAY($C$3),T_CALC[[#This Row],[DAY]]+1,5))),NA())</f>
        <v>119.37</v>
      </c>
      <c r="P766" s="4" cm="1" vm="3900">
        <f t="array" aca="1" ref="P766" ca="1">IFERROR(IF(T_CALC[[#This Row],[DAY]]="","",IF(AND(T_CALC[[#This Row],[DAY]]=C_N_TRADING_DAYS,$L$1&gt;C_MAX_HIST_DT),$P$1,INDEX(_xlfn.ANCHORARRAY($C$3),T_CALC[[#This Row],[DAY]]+1,6))),NA())</f>
        <v>119.89</v>
      </c>
      <c r="Q766" s="4" cm="1" vm="3897">
        <f t="array" aca="1" ref="Q766" ca="1">IFERROR(IF(T_CALC[[#This Row],[DAY]]="","",IF(AND(T_CALC[[#This Row],[DAY]]=C_N_TRADING_DAYS,$L$1&gt;C_MAX_HIST_DT),$Q$1,INDEX(_xlfn.ANCHORARRAY($C$3),T_CALC[[#This Row],[DAY]]+1,2))),NA())</f>
        <v>15826245</v>
      </c>
      <c r="R766" s="4" vm="3900">
        <f ca="1">IFERROR(IF(I_SRC="Open",T_CALC[[#This Row],[Open]],IF(I_SRC="High",T_CALC[[#This Row],[High]],IF(I_SRC="low",T_CALC[[#This Row],[Low]],IF(I_SRC="Volume",T_CALC[[#This Row],[VOLUME]],T_CALC[[#This Row],[Close]])))),"")</f>
        <v>119.89</v>
      </c>
      <c r="S766" s="4" cm="1">
        <f t="array" aca="1" ref="S766" ca="1">IF(T_CALC[[#This Row],[DAY]]="","",IF(T_CALC[[#This Row],[DAY]]&gt;=I_MA_PER,
ROUND(SUMPRODUCT(OFFSET($Y$4,0,0,I_MA_PER),OFFSET(T_CALC[[#This Row],[Value]],-(I_MA_PER-1),0,I_MA_PER))/C_DEN,2),NA()))</f>
        <v>114.67</v>
      </c>
      <c r="T766" s="4" t="str">
        <f ca="1">IF(T_CALC[[#This Row],[DAY]]="","",IF(T_CALC[[#This Row],[DAY]]&gt;=I_MA_PER,IF(AND(T_CALC[[#This Row],[Value]]&gt;T_CALC[[#This Row],[WMA]],R765&lt;=S765),"Buy",IF(AND(T_CALC[[#This Row],[Value]]&lt;T_CALC[[#This Row],[WMA]],R765&gt;=S765),"Sell","")),NA()))</f>
        <v/>
      </c>
      <c r="U766" s="4">
        <f ca="1">IFERROR(IF(T_CALC[[#This Row],[Signal]]="Buy",T_CALC[[#This Row],[Value]],-10000),-10000)</f>
        <v>-10000</v>
      </c>
      <c r="V766" s="4">
        <f ca="1">IFERROR(IF(T_CALC[[#This Row],[Signal]]="Sell",T_CALC[[#This Row],[Value]],-10000),-10000)</f>
        <v>-10000</v>
      </c>
    </row>
    <row r="767" spans="3:22" x14ac:dyDescent="0.2">
      <c r="C767" vm="3901">
        <f ca="1"/>
        <v>43563</v>
      </c>
      <c r="D767" vm="3902">
        <f ca="1"/>
        <v>15116186</v>
      </c>
      <c r="E767" vm="3903">
        <f ca="1"/>
        <v>119.81</v>
      </c>
      <c r="F767" vm="3904">
        <f ca="1"/>
        <v>120.02</v>
      </c>
      <c r="G767" vm="3905">
        <f ca="1"/>
        <v>118.64</v>
      </c>
      <c r="H767" vm="3906">
        <f ca="1"/>
        <v>119.93</v>
      </c>
      <c r="K767" s="4">
        <f ca="1">IF(ROW(T_CALC[[#This Row],[DAY]])-ROW(T_CALC[[#Headers],[DAY]])&gt;C_N_TRADING_DAYS,"",ROW(T_CALC[[#This Row],[DAY]])-ROW(T_CALC[[#Headers],[DAY]]))</f>
        <v>764</v>
      </c>
      <c r="L767" s="2" cm="1" vm="3901">
        <f t="array" aca="1" ref="L767" ca="1">IFERROR(IF(T_CALC[[#This Row],[DAY]]="","",IF(AND(T_CALC[[#This Row],[DAY]]=C_N_TRADING_DAYS,$L$1&gt;C_MAX_HIST_DT),$L$1,INDEX(_xlfn.ANCHORARRAY($C$3),T_CALC[[#This Row],[DAY]]+1,1))),NA())</f>
        <v>43563</v>
      </c>
      <c r="M767" s="4" cm="1" vm="3903">
        <f t="array" aca="1" ref="M767" ca="1">IFERROR(IF(T_CALC[[#This Row],[DAY]]="","",IF(AND(T_CALC[[#This Row],[DAY]]=C_N_TRADING_DAYS,$L$1&gt;C_MAX_HIST_DT),$M$1,INDEX(_xlfn.ANCHORARRAY($C$3),T_CALC[[#This Row],[DAY]]+1,3))),NA())</f>
        <v>119.81</v>
      </c>
      <c r="N767" s="4" cm="1" vm="3904">
        <f t="array" aca="1" ref="N767" ca="1">IFERROR(IF(T_CALC[[#This Row],[DAY]]="","",IF(AND(T_CALC[[#This Row],[DAY]]=C_N_TRADING_DAYS,$L$1&gt;C_MAX_HIST_DT),$N$1,INDEX(_xlfn.ANCHORARRAY($C$3),T_CALC[[#This Row],[DAY]]+1,4))),NA())</f>
        <v>120.02</v>
      </c>
      <c r="O767" s="4" cm="1" vm="3905">
        <f t="array" aca="1" ref="O767" ca="1">IFERROR(IF(T_CALC[[#This Row],[DAY]]="","",IF(AND(T_CALC[[#This Row],[DAY]]=C_N_TRADING_DAYS,$L$1&gt;C_MAX_HIST_DT),$O$1,INDEX(_xlfn.ANCHORARRAY($C$3),T_CALC[[#This Row],[DAY]]+1,5))),NA())</f>
        <v>118.64</v>
      </c>
      <c r="P767" s="4" cm="1" vm="3906">
        <f t="array" aca="1" ref="P767" ca="1">IFERROR(IF(T_CALC[[#This Row],[DAY]]="","",IF(AND(T_CALC[[#This Row],[DAY]]=C_N_TRADING_DAYS,$L$1&gt;C_MAX_HIST_DT),$P$1,INDEX(_xlfn.ANCHORARRAY($C$3),T_CALC[[#This Row],[DAY]]+1,6))),NA())</f>
        <v>119.93</v>
      </c>
      <c r="Q767" s="4" cm="1" vm="3902">
        <f t="array" aca="1" ref="Q767" ca="1">IFERROR(IF(T_CALC[[#This Row],[DAY]]="","",IF(AND(T_CALC[[#This Row],[DAY]]=C_N_TRADING_DAYS,$L$1&gt;C_MAX_HIST_DT),$Q$1,INDEX(_xlfn.ANCHORARRAY($C$3),T_CALC[[#This Row],[DAY]]+1,2))),NA())</f>
        <v>15116186</v>
      </c>
      <c r="R767" s="4" vm="3906">
        <f ca="1">IFERROR(IF(I_SRC="Open",T_CALC[[#This Row],[Open]],IF(I_SRC="High",T_CALC[[#This Row],[High]],IF(I_SRC="low",T_CALC[[#This Row],[Low]],IF(I_SRC="Volume",T_CALC[[#This Row],[VOLUME]],T_CALC[[#This Row],[Close]])))),"")</f>
        <v>119.93</v>
      </c>
      <c r="S767" s="4" cm="1">
        <f t="array" aca="1" ref="S767" ca="1">IF(T_CALC[[#This Row],[DAY]]="","",IF(T_CALC[[#This Row],[DAY]]&gt;=I_MA_PER,
ROUND(SUMPRODUCT(OFFSET($Y$4,0,0,I_MA_PER),OFFSET(T_CALC[[#This Row],[Value]],-(I_MA_PER-1),0,I_MA_PER))/C_DEN,2),NA()))</f>
        <v>114.98</v>
      </c>
      <c r="T767" s="4" t="str">
        <f ca="1">IF(T_CALC[[#This Row],[DAY]]="","",IF(T_CALC[[#This Row],[DAY]]&gt;=I_MA_PER,IF(AND(T_CALC[[#This Row],[Value]]&gt;T_CALC[[#This Row],[WMA]],R766&lt;=S766),"Buy",IF(AND(T_CALC[[#This Row],[Value]]&lt;T_CALC[[#This Row],[WMA]],R766&gt;=S766),"Sell","")),NA()))</f>
        <v/>
      </c>
      <c r="U767" s="4">
        <f ca="1">IFERROR(IF(T_CALC[[#This Row],[Signal]]="Buy",T_CALC[[#This Row],[Value]],-10000),-10000)</f>
        <v>-10000</v>
      </c>
      <c r="V767" s="4">
        <f ca="1">IFERROR(IF(T_CALC[[#This Row],[Signal]]="Sell",T_CALC[[#This Row],[Value]],-10000),-10000)</f>
        <v>-10000</v>
      </c>
    </row>
    <row r="768" spans="3:22" x14ac:dyDescent="0.2">
      <c r="C768" vm="3907">
        <f ca="1"/>
        <v>43564</v>
      </c>
      <c r="D768" vm="3908">
        <f ca="1"/>
        <v>17611981</v>
      </c>
      <c r="E768" vm="3909">
        <f ca="1"/>
        <v>118.63</v>
      </c>
      <c r="F768" vm="3910">
        <f ca="1"/>
        <v>119.54</v>
      </c>
      <c r="G768" vm="3911">
        <f ca="1"/>
        <v>118.58</v>
      </c>
      <c r="H768" vm="3912">
        <f ca="1"/>
        <v>119.28</v>
      </c>
      <c r="K768" s="4">
        <f ca="1">IF(ROW(T_CALC[[#This Row],[DAY]])-ROW(T_CALC[[#Headers],[DAY]])&gt;C_N_TRADING_DAYS,"",ROW(T_CALC[[#This Row],[DAY]])-ROW(T_CALC[[#Headers],[DAY]]))</f>
        <v>765</v>
      </c>
      <c r="L768" s="2" cm="1" vm="3907">
        <f t="array" aca="1" ref="L768" ca="1">IFERROR(IF(T_CALC[[#This Row],[DAY]]="","",IF(AND(T_CALC[[#This Row],[DAY]]=C_N_TRADING_DAYS,$L$1&gt;C_MAX_HIST_DT),$L$1,INDEX(_xlfn.ANCHORARRAY($C$3),T_CALC[[#This Row],[DAY]]+1,1))),NA())</f>
        <v>43564</v>
      </c>
      <c r="M768" s="4" cm="1" vm="3909">
        <f t="array" aca="1" ref="M768" ca="1">IFERROR(IF(T_CALC[[#This Row],[DAY]]="","",IF(AND(T_CALC[[#This Row],[DAY]]=C_N_TRADING_DAYS,$L$1&gt;C_MAX_HIST_DT),$M$1,INDEX(_xlfn.ANCHORARRAY($C$3),T_CALC[[#This Row],[DAY]]+1,3))),NA())</f>
        <v>118.63</v>
      </c>
      <c r="N768" s="4" cm="1" vm="3910">
        <f t="array" aca="1" ref="N768" ca="1">IFERROR(IF(T_CALC[[#This Row],[DAY]]="","",IF(AND(T_CALC[[#This Row],[DAY]]=C_N_TRADING_DAYS,$L$1&gt;C_MAX_HIST_DT),$N$1,INDEX(_xlfn.ANCHORARRAY($C$3),T_CALC[[#This Row],[DAY]]+1,4))),NA())</f>
        <v>119.54</v>
      </c>
      <c r="O768" s="4" cm="1" vm="3911">
        <f t="array" aca="1" ref="O768" ca="1">IFERROR(IF(T_CALC[[#This Row],[DAY]]="","",IF(AND(T_CALC[[#This Row],[DAY]]=C_N_TRADING_DAYS,$L$1&gt;C_MAX_HIST_DT),$O$1,INDEX(_xlfn.ANCHORARRAY($C$3),T_CALC[[#This Row],[DAY]]+1,5))),NA())</f>
        <v>118.58</v>
      </c>
      <c r="P768" s="4" cm="1" vm="3912">
        <f t="array" aca="1" ref="P768" ca="1">IFERROR(IF(T_CALC[[#This Row],[DAY]]="","",IF(AND(T_CALC[[#This Row],[DAY]]=C_N_TRADING_DAYS,$L$1&gt;C_MAX_HIST_DT),$P$1,INDEX(_xlfn.ANCHORARRAY($C$3),T_CALC[[#This Row],[DAY]]+1,6))),NA())</f>
        <v>119.28</v>
      </c>
      <c r="Q768" s="4" cm="1" vm="3908">
        <f t="array" aca="1" ref="Q768" ca="1">IFERROR(IF(T_CALC[[#This Row],[DAY]]="","",IF(AND(T_CALC[[#This Row],[DAY]]=C_N_TRADING_DAYS,$L$1&gt;C_MAX_HIST_DT),$Q$1,INDEX(_xlfn.ANCHORARRAY($C$3),T_CALC[[#This Row],[DAY]]+1,2))),NA())</f>
        <v>17611981</v>
      </c>
      <c r="R768" s="4" vm="3912">
        <f ca="1">IFERROR(IF(I_SRC="Open",T_CALC[[#This Row],[Open]],IF(I_SRC="High",T_CALC[[#This Row],[High]],IF(I_SRC="low",T_CALC[[#This Row],[Low]],IF(I_SRC="Volume",T_CALC[[#This Row],[VOLUME]],T_CALC[[#This Row],[Close]])))),"")</f>
        <v>119.28</v>
      </c>
      <c r="S768" s="4" cm="1">
        <f t="array" aca="1" ref="S768" ca="1">IF(T_CALC[[#This Row],[DAY]]="","",IF(T_CALC[[#This Row],[DAY]]&gt;=I_MA_PER,
ROUND(SUMPRODUCT(OFFSET($Y$4,0,0,I_MA_PER),OFFSET(T_CALC[[#This Row],[Value]],-(I_MA_PER-1),0,I_MA_PER))/C_DEN,2),NA()))</f>
        <v>115.27</v>
      </c>
      <c r="T768" s="4" t="str">
        <f ca="1">IF(T_CALC[[#This Row],[DAY]]="","",IF(T_CALC[[#This Row],[DAY]]&gt;=I_MA_PER,IF(AND(T_CALC[[#This Row],[Value]]&gt;T_CALC[[#This Row],[WMA]],R767&lt;=S767),"Buy",IF(AND(T_CALC[[#This Row],[Value]]&lt;T_CALC[[#This Row],[WMA]],R767&gt;=S767),"Sell","")),NA()))</f>
        <v/>
      </c>
      <c r="U768" s="4">
        <f ca="1">IFERROR(IF(T_CALC[[#This Row],[Signal]]="Buy",T_CALC[[#This Row],[Value]],-10000),-10000)</f>
        <v>-10000</v>
      </c>
      <c r="V768" s="4">
        <f ca="1">IFERROR(IF(T_CALC[[#This Row],[Signal]]="Sell",T_CALC[[#This Row],[Value]],-10000),-10000)</f>
        <v>-10000</v>
      </c>
    </row>
    <row r="769" spans="3:22" x14ac:dyDescent="0.2">
      <c r="C769" vm="3913">
        <f ca="1"/>
        <v>43565</v>
      </c>
      <c r="D769" vm="3914">
        <f ca="1"/>
        <v>16477169</v>
      </c>
      <c r="E769" vm="3915">
        <f ca="1"/>
        <v>119.76</v>
      </c>
      <c r="F769" vm="3916">
        <f ca="1"/>
        <v>120.35</v>
      </c>
      <c r="G769" vm="3910">
        <f ca="1"/>
        <v>119.54</v>
      </c>
      <c r="H769" vm="3917">
        <f ca="1"/>
        <v>120.19</v>
      </c>
      <c r="K769" s="4">
        <f ca="1">IF(ROW(T_CALC[[#This Row],[DAY]])-ROW(T_CALC[[#Headers],[DAY]])&gt;C_N_TRADING_DAYS,"",ROW(T_CALC[[#This Row],[DAY]])-ROW(T_CALC[[#Headers],[DAY]]))</f>
        <v>766</v>
      </c>
      <c r="L769" s="2" cm="1" vm="3913">
        <f t="array" aca="1" ref="L769" ca="1">IFERROR(IF(T_CALC[[#This Row],[DAY]]="","",IF(AND(T_CALC[[#This Row],[DAY]]=C_N_TRADING_DAYS,$L$1&gt;C_MAX_HIST_DT),$L$1,INDEX(_xlfn.ANCHORARRAY($C$3),T_CALC[[#This Row],[DAY]]+1,1))),NA())</f>
        <v>43565</v>
      </c>
      <c r="M769" s="4" cm="1" vm="3915">
        <f t="array" aca="1" ref="M769" ca="1">IFERROR(IF(T_CALC[[#This Row],[DAY]]="","",IF(AND(T_CALC[[#This Row],[DAY]]=C_N_TRADING_DAYS,$L$1&gt;C_MAX_HIST_DT),$M$1,INDEX(_xlfn.ANCHORARRAY($C$3),T_CALC[[#This Row],[DAY]]+1,3))),NA())</f>
        <v>119.76</v>
      </c>
      <c r="N769" s="4" cm="1" vm="3916">
        <f t="array" aca="1" ref="N769" ca="1">IFERROR(IF(T_CALC[[#This Row],[DAY]]="","",IF(AND(T_CALC[[#This Row],[DAY]]=C_N_TRADING_DAYS,$L$1&gt;C_MAX_HIST_DT),$N$1,INDEX(_xlfn.ANCHORARRAY($C$3),T_CALC[[#This Row],[DAY]]+1,4))),NA())</f>
        <v>120.35</v>
      </c>
      <c r="O769" s="4" cm="1" vm="3910">
        <f t="array" aca="1" ref="O769" ca="1">IFERROR(IF(T_CALC[[#This Row],[DAY]]="","",IF(AND(T_CALC[[#This Row],[DAY]]=C_N_TRADING_DAYS,$L$1&gt;C_MAX_HIST_DT),$O$1,INDEX(_xlfn.ANCHORARRAY($C$3),T_CALC[[#This Row],[DAY]]+1,5))),NA())</f>
        <v>119.54</v>
      </c>
      <c r="P769" s="4" cm="1" vm="3917">
        <f t="array" aca="1" ref="P769" ca="1">IFERROR(IF(T_CALC[[#This Row],[DAY]]="","",IF(AND(T_CALC[[#This Row],[DAY]]=C_N_TRADING_DAYS,$L$1&gt;C_MAX_HIST_DT),$P$1,INDEX(_xlfn.ANCHORARRAY($C$3),T_CALC[[#This Row],[DAY]]+1,6))),NA())</f>
        <v>120.19</v>
      </c>
      <c r="Q769" s="4" cm="1" vm="3914">
        <f t="array" aca="1" ref="Q769" ca="1">IFERROR(IF(T_CALC[[#This Row],[DAY]]="","",IF(AND(T_CALC[[#This Row],[DAY]]=C_N_TRADING_DAYS,$L$1&gt;C_MAX_HIST_DT),$Q$1,INDEX(_xlfn.ANCHORARRAY($C$3),T_CALC[[#This Row],[DAY]]+1,2))),NA())</f>
        <v>16477169</v>
      </c>
      <c r="R769" s="4" vm="3917">
        <f ca="1">IFERROR(IF(I_SRC="Open",T_CALC[[#This Row],[Open]],IF(I_SRC="High",T_CALC[[#This Row],[High]],IF(I_SRC="low",T_CALC[[#This Row],[Low]],IF(I_SRC="Volume",T_CALC[[#This Row],[VOLUME]],T_CALC[[#This Row],[Close]])))),"")</f>
        <v>120.19</v>
      </c>
      <c r="S769" s="4" cm="1">
        <f t="array" aca="1" ref="S769" ca="1">IF(T_CALC[[#This Row],[DAY]]="","",IF(T_CALC[[#This Row],[DAY]]&gt;=I_MA_PER,
ROUND(SUMPRODUCT(OFFSET($Y$4,0,0,I_MA_PER),OFFSET(T_CALC[[#This Row],[Value]],-(I_MA_PER-1),0,I_MA_PER))/C_DEN,2),NA()))</f>
        <v>115.57</v>
      </c>
      <c r="T769" s="4" t="str">
        <f ca="1">IF(T_CALC[[#This Row],[DAY]]="","",IF(T_CALC[[#This Row],[DAY]]&gt;=I_MA_PER,IF(AND(T_CALC[[#This Row],[Value]]&gt;T_CALC[[#This Row],[WMA]],R768&lt;=S768),"Buy",IF(AND(T_CALC[[#This Row],[Value]]&lt;T_CALC[[#This Row],[WMA]],R768&gt;=S768),"Sell","")),NA()))</f>
        <v/>
      </c>
      <c r="U769" s="4">
        <f ca="1">IFERROR(IF(T_CALC[[#This Row],[Signal]]="Buy",T_CALC[[#This Row],[Value]],-10000),-10000)</f>
        <v>-10000</v>
      </c>
      <c r="V769" s="4">
        <f ca="1">IFERROR(IF(T_CALC[[#This Row],[Signal]]="Sell",T_CALC[[#This Row],[Value]],-10000),-10000)</f>
        <v>-10000</v>
      </c>
    </row>
    <row r="770" spans="3:22" x14ac:dyDescent="0.2">
      <c r="C770" vm="3918">
        <f ca="1"/>
        <v>43566</v>
      </c>
      <c r="D770" vm="3919">
        <f ca="1"/>
        <v>14209121</v>
      </c>
      <c r="E770" vm="3920">
        <f ca="1"/>
        <v>120.54</v>
      </c>
      <c r="F770" vm="3921">
        <f ca="1"/>
        <v>120.85</v>
      </c>
      <c r="G770" vm="3922">
        <f ca="1"/>
        <v>119.92</v>
      </c>
      <c r="H770" vm="3923">
        <f ca="1"/>
        <v>120.33</v>
      </c>
      <c r="K770" s="4">
        <f ca="1">IF(ROW(T_CALC[[#This Row],[DAY]])-ROW(T_CALC[[#Headers],[DAY]])&gt;C_N_TRADING_DAYS,"",ROW(T_CALC[[#This Row],[DAY]])-ROW(T_CALC[[#Headers],[DAY]]))</f>
        <v>767</v>
      </c>
      <c r="L770" s="2" cm="1" vm="3918">
        <f t="array" aca="1" ref="L770" ca="1">IFERROR(IF(T_CALC[[#This Row],[DAY]]="","",IF(AND(T_CALC[[#This Row],[DAY]]=C_N_TRADING_DAYS,$L$1&gt;C_MAX_HIST_DT),$L$1,INDEX(_xlfn.ANCHORARRAY($C$3),T_CALC[[#This Row],[DAY]]+1,1))),NA())</f>
        <v>43566</v>
      </c>
      <c r="M770" s="4" cm="1" vm="3920">
        <f t="array" aca="1" ref="M770" ca="1">IFERROR(IF(T_CALC[[#This Row],[DAY]]="","",IF(AND(T_CALC[[#This Row],[DAY]]=C_N_TRADING_DAYS,$L$1&gt;C_MAX_HIST_DT),$M$1,INDEX(_xlfn.ANCHORARRAY($C$3),T_CALC[[#This Row],[DAY]]+1,3))),NA())</f>
        <v>120.54</v>
      </c>
      <c r="N770" s="4" cm="1" vm="3921">
        <f t="array" aca="1" ref="N770" ca="1">IFERROR(IF(T_CALC[[#This Row],[DAY]]="","",IF(AND(T_CALC[[#This Row],[DAY]]=C_N_TRADING_DAYS,$L$1&gt;C_MAX_HIST_DT),$N$1,INDEX(_xlfn.ANCHORARRAY($C$3),T_CALC[[#This Row],[DAY]]+1,4))),NA())</f>
        <v>120.85</v>
      </c>
      <c r="O770" s="4" cm="1" vm="3922">
        <f t="array" aca="1" ref="O770" ca="1">IFERROR(IF(T_CALC[[#This Row],[DAY]]="","",IF(AND(T_CALC[[#This Row],[DAY]]=C_N_TRADING_DAYS,$L$1&gt;C_MAX_HIST_DT),$O$1,INDEX(_xlfn.ANCHORARRAY($C$3),T_CALC[[#This Row],[DAY]]+1,5))),NA())</f>
        <v>119.92</v>
      </c>
      <c r="P770" s="4" cm="1" vm="3923">
        <f t="array" aca="1" ref="P770" ca="1">IFERROR(IF(T_CALC[[#This Row],[DAY]]="","",IF(AND(T_CALC[[#This Row],[DAY]]=C_N_TRADING_DAYS,$L$1&gt;C_MAX_HIST_DT),$P$1,INDEX(_xlfn.ANCHORARRAY($C$3),T_CALC[[#This Row],[DAY]]+1,6))),NA())</f>
        <v>120.33</v>
      </c>
      <c r="Q770" s="4" cm="1" vm="3919">
        <f t="array" aca="1" ref="Q770" ca="1">IFERROR(IF(T_CALC[[#This Row],[DAY]]="","",IF(AND(T_CALC[[#This Row],[DAY]]=C_N_TRADING_DAYS,$L$1&gt;C_MAX_HIST_DT),$Q$1,INDEX(_xlfn.ANCHORARRAY($C$3),T_CALC[[#This Row],[DAY]]+1,2))),NA())</f>
        <v>14209121</v>
      </c>
      <c r="R770" s="4" vm="3923">
        <f ca="1">IFERROR(IF(I_SRC="Open",T_CALC[[#This Row],[Open]],IF(I_SRC="High",T_CALC[[#This Row],[High]],IF(I_SRC="low",T_CALC[[#This Row],[Low]],IF(I_SRC="Volume",T_CALC[[#This Row],[VOLUME]],T_CALC[[#This Row],[Close]])))),"")</f>
        <v>120.33</v>
      </c>
      <c r="S770" s="4" cm="1">
        <f t="array" aca="1" ref="S770" ca="1">IF(T_CALC[[#This Row],[DAY]]="","",IF(T_CALC[[#This Row],[DAY]]&gt;=I_MA_PER,
ROUND(SUMPRODUCT(OFFSET($Y$4,0,0,I_MA_PER),OFFSET(T_CALC[[#This Row],[Value]],-(I_MA_PER-1),0,I_MA_PER))/C_DEN,2),NA()))</f>
        <v>115.87</v>
      </c>
      <c r="T770" s="4" t="str">
        <f ca="1">IF(T_CALC[[#This Row],[DAY]]="","",IF(T_CALC[[#This Row],[DAY]]&gt;=I_MA_PER,IF(AND(T_CALC[[#This Row],[Value]]&gt;T_CALC[[#This Row],[WMA]],R769&lt;=S769),"Buy",IF(AND(T_CALC[[#This Row],[Value]]&lt;T_CALC[[#This Row],[WMA]],R769&gt;=S769),"Sell","")),NA()))</f>
        <v/>
      </c>
      <c r="U770" s="4">
        <f ca="1">IFERROR(IF(T_CALC[[#This Row],[Signal]]="Buy",T_CALC[[#This Row],[Value]],-10000),-10000)</f>
        <v>-10000</v>
      </c>
      <c r="V770" s="4">
        <f ca="1">IFERROR(IF(T_CALC[[#This Row],[Signal]]="Sell",T_CALC[[#This Row],[Value]],-10000),-10000)</f>
        <v>-10000</v>
      </c>
    </row>
    <row r="771" spans="3:22" x14ac:dyDescent="0.2">
      <c r="C771" vm="3924">
        <f ca="1"/>
        <v>43567</v>
      </c>
      <c r="D771" vm="3925">
        <f ca="1"/>
        <v>19745143</v>
      </c>
      <c r="E771" vm="3926">
        <f ca="1"/>
        <v>120.64</v>
      </c>
      <c r="F771" vm="3927">
        <f ca="1"/>
        <v>120.98</v>
      </c>
      <c r="G771" vm="3928">
        <f ca="1"/>
        <v>120.37</v>
      </c>
      <c r="H771" vm="3929">
        <f ca="1"/>
        <v>120.95</v>
      </c>
      <c r="K771" s="4">
        <f ca="1">IF(ROW(T_CALC[[#This Row],[DAY]])-ROW(T_CALC[[#Headers],[DAY]])&gt;C_N_TRADING_DAYS,"",ROW(T_CALC[[#This Row],[DAY]])-ROW(T_CALC[[#Headers],[DAY]]))</f>
        <v>768</v>
      </c>
      <c r="L771" s="2" cm="1" vm="3924">
        <f t="array" aca="1" ref="L771" ca="1">IFERROR(IF(T_CALC[[#This Row],[DAY]]="","",IF(AND(T_CALC[[#This Row],[DAY]]=C_N_TRADING_DAYS,$L$1&gt;C_MAX_HIST_DT),$L$1,INDEX(_xlfn.ANCHORARRAY($C$3),T_CALC[[#This Row],[DAY]]+1,1))),NA())</f>
        <v>43567</v>
      </c>
      <c r="M771" s="4" cm="1" vm="3926">
        <f t="array" aca="1" ref="M771" ca="1">IFERROR(IF(T_CALC[[#This Row],[DAY]]="","",IF(AND(T_CALC[[#This Row],[DAY]]=C_N_TRADING_DAYS,$L$1&gt;C_MAX_HIST_DT),$M$1,INDEX(_xlfn.ANCHORARRAY($C$3),T_CALC[[#This Row],[DAY]]+1,3))),NA())</f>
        <v>120.64</v>
      </c>
      <c r="N771" s="4" cm="1" vm="3927">
        <f t="array" aca="1" ref="N771" ca="1">IFERROR(IF(T_CALC[[#This Row],[DAY]]="","",IF(AND(T_CALC[[#This Row],[DAY]]=C_N_TRADING_DAYS,$L$1&gt;C_MAX_HIST_DT),$N$1,INDEX(_xlfn.ANCHORARRAY($C$3),T_CALC[[#This Row],[DAY]]+1,4))),NA())</f>
        <v>120.98</v>
      </c>
      <c r="O771" s="4" cm="1" vm="3928">
        <f t="array" aca="1" ref="O771" ca="1">IFERROR(IF(T_CALC[[#This Row],[DAY]]="","",IF(AND(T_CALC[[#This Row],[DAY]]=C_N_TRADING_DAYS,$L$1&gt;C_MAX_HIST_DT),$O$1,INDEX(_xlfn.ANCHORARRAY($C$3),T_CALC[[#This Row],[DAY]]+1,5))),NA())</f>
        <v>120.37</v>
      </c>
      <c r="P771" s="4" cm="1" vm="3929">
        <f t="array" aca="1" ref="P771" ca="1">IFERROR(IF(T_CALC[[#This Row],[DAY]]="","",IF(AND(T_CALC[[#This Row],[DAY]]=C_N_TRADING_DAYS,$L$1&gt;C_MAX_HIST_DT),$P$1,INDEX(_xlfn.ANCHORARRAY($C$3),T_CALC[[#This Row],[DAY]]+1,6))),NA())</f>
        <v>120.95</v>
      </c>
      <c r="Q771" s="4" cm="1" vm="3925">
        <f t="array" aca="1" ref="Q771" ca="1">IFERROR(IF(T_CALC[[#This Row],[DAY]]="","",IF(AND(T_CALC[[#This Row],[DAY]]=C_N_TRADING_DAYS,$L$1&gt;C_MAX_HIST_DT),$Q$1,INDEX(_xlfn.ANCHORARRAY($C$3),T_CALC[[#This Row],[DAY]]+1,2))),NA())</f>
        <v>19745143</v>
      </c>
      <c r="R771" s="4" vm="3929">
        <f ca="1">IFERROR(IF(I_SRC="Open",T_CALC[[#This Row],[Open]],IF(I_SRC="High",T_CALC[[#This Row],[High]],IF(I_SRC="low",T_CALC[[#This Row],[Low]],IF(I_SRC="Volume",T_CALC[[#This Row],[VOLUME]],T_CALC[[#This Row],[Close]])))),"")</f>
        <v>120.95</v>
      </c>
      <c r="S771" s="4" cm="1">
        <f t="array" aca="1" ref="S771" ca="1">IF(T_CALC[[#This Row],[DAY]]="","",IF(T_CALC[[#This Row],[DAY]]&gt;=I_MA_PER,
ROUND(SUMPRODUCT(OFFSET($Y$4,0,0,I_MA_PER),OFFSET(T_CALC[[#This Row],[Value]],-(I_MA_PER-1),0,I_MA_PER))/C_DEN,2),NA()))</f>
        <v>116.18</v>
      </c>
      <c r="T771" s="4" t="str">
        <f ca="1">IF(T_CALC[[#This Row],[DAY]]="","",IF(T_CALC[[#This Row],[DAY]]&gt;=I_MA_PER,IF(AND(T_CALC[[#This Row],[Value]]&gt;T_CALC[[#This Row],[WMA]],R770&lt;=S770),"Buy",IF(AND(T_CALC[[#This Row],[Value]]&lt;T_CALC[[#This Row],[WMA]],R770&gt;=S770),"Sell","")),NA()))</f>
        <v/>
      </c>
      <c r="U771" s="4">
        <f ca="1">IFERROR(IF(T_CALC[[#This Row],[Signal]]="Buy",T_CALC[[#This Row],[Value]],-10000),-10000)</f>
        <v>-10000</v>
      </c>
      <c r="V771" s="4">
        <f ca="1">IFERROR(IF(T_CALC[[#This Row],[Signal]]="Sell",T_CALC[[#This Row],[Value]],-10000),-10000)</f>
        <v>-10000</v>
      </c>
    </row>
    <row r="772" spans="3:22" x14ac:dyDescent="0.2">
      <c r="C772" vm="3930">
        <f ca="1"/>
        <v>43570</v>
      </c>
      <c r="D772" vm="3931">
        <f ca="1"/>
        <v>15792572</v>
      </c>
      <c r="E772" vm="3932">
        <f ca="1"/>
        <v>120.94</v>
      </c>
      <c r="F772" vm="3933">
        <f ca="1"/>
        <v>121.58</v>
      </c>
      <c r="G772" vm="3934">
        <f ca="1"/>
        <v>120.57</v>
      </c>
      <c r="H772" vm="3935">
        <f ca="1"/>
        <v>121.05</v>
      </c>
      <c r="K772" s="4">
        <f ca="1">IF(ROW(T_CALC[[#This Row],[DAY]])-ROW(T_CALC[[#Headers],[DAY]])&gt;C_N_TRADING_DAYS,"",ROW(T_CALC[[#This Row],[DAY]])-ROW(T_CALC[[#Headers],[DAY]]))</f>
        <v>769</v>
      </c>
      <c r="L772" s="2" cm="1" vm="3930">
        <f t="array" aca="1" ref="L772" ca="1">IFERROR(IF(T_CALC[[#This Row],[DAY]]="","",IF(AND(T_CALC[[#This Row],[DAY]]=C_N_TRADING_DAYS,$L$1&gt;C_MAX_HIST_DT),$L$1,INDEX(_xlfn.ANCHORARRAY($C$3),T_CALC[[#This Row],[DAY]]+1,1))),NA())</f>
        <v>43570</v>
      </c>
      <c r="M772" s="4" cm="1" vm="3932">
        <f t="array" aca="1" ref="M772" ca="1">IFERROR(IF(T_CALC[[#This Row],[DAY]]="","",IF(AND(T_CALC[[#This Row],[DAY]]=C_N_TRADING_DAYS,$L$1&gt;C_MAX_HIST_DT),$M$1,INDEX(_xlfn.ANCHORARRAY($C$3),T_CALC[[#This Row],[DAY]]+1,3))),NA())</f>
        <v>120.94</v>
      </c>
      <c r="N772" s="4" cm="1" vm="3933">
        <f t="array" aca="1" ref="N772" ca="1">IFERROR(IF(T_CALC[[#This Row],[DAY]]="","",IF(AND(T_CALC[[#This Row],[DAY]]=C_N_TRADING_DAYS,$L$1&gt;C_MAX_HIST_DT),$N$1,INDEX(_xlfn.ANCHORARRAY($C$3),T_CALC[[#This Row],[DAY]]+1,4))),NA())</f>
        <v>121.58</v>
      </c>
      <c r="O772" s="4" cm="1" vm="3934">
        <f t="array" aca="1" ref="O772" ca="1">IFERROR(IF(T_CALC[[#This Row],[DAY]]="","",IF(AND(T_CALC[[#This Row],[DAY]]=C_N_TRADING_DAYS,$L$1&gt;C_MAX_HIST_DT),$O$1,INDEX(_xlfn.ANCHORARRAY($C$3),T_CALC[[#This Row],[DAY]]+1,5))),NA())</f>
        <v>120.57</v>
      </c>
      <c r="P772" s="4" cm="1" vm="3935">
        <f t="array" aca="1" ref="P772" ca="1">IFERROR(IF(T_CALC[[#This Row],[DAY]]="","",IF(AND(T_CALC[[#This Row],[DAY]]=C_N_TRADING_DAYS,$L$1&gt;C_MAX_HIST_DT),$P$1,INDEX(_xlfn.ANCHORARRAY($C$3),T_CALC[[#This Row],[DAY]]+1,6))),NA())</f>
        <v>121.05</v>
      </c>
      <c r="Q772" s="4" cm="1" vm="3931">
        <f t="array" aca="1" ref="Q772" ca="1">IFERROR(IF(T_CALC[[#This Row],[DAY]]="","",IF(AND(T_CALC[[#This Row],[DAY]]=C_N_TRADING_DAYS,$L$1&gt;C_MAX_HIST_DT),$Q$1,INDEX(_xlfn.ANCHORARRAY($C$3),T_CALC[[#This Row],[DAY]]+1,2))),NA())</f>
        <v>15792572</v>
      </c>
      <c r="R772" s="4" vm="3935">
        <f ca="1">IFERROR(IF(I_SRC="Open",T_CALC[[#This Row],[Open]],IF(I_SRC="High",T_CALC[[#This Row],[High]],IF(I_SRC="low",T_CALC[[#This Row],[Low]],IF(I_SRC="Volume",T_CALC[[#This Row],[VOLUME]],T_CALC[[#This Row],[Close]])))),"")</f>
        <v>121.05</v>
      </c>
      <c r="S772" s="4" cm="1">
        <f t="array" aca="1" ref="S772" ca="1">IF(T_CALC[[#This Row],[DAY]]="","",IF(T_CALC[[#This Row],[DAY]]&gt;=I_MA_PER,
ROUND(SUMPRODUCT(OFFSET($Y$4,0,0,I_MA_PER),OFFSET(T_CALC[[#This Row],[Value]],-(I_MA_PER-1),0,I_MA_PER))/C_DEN,2),NA()))</f>
        <v>116.48</v>
      </c>
      <c r="T772" s="4" t="str">
        <f ca="1">IF(T_CALC[[#This Row],[DAY]]="","",IF(T_CALC[[#This Row],[DAY]]&gt;=I_MA_PER,IF(AND(T_CALC[[#This Row],[Value]]&gt;T_CALC[[#This Row],[WMA]],R771&lt;=S771),"Buy",IF(AND(T_CALC[[#This Row],[Value]]&lt;T_CALC[[#This Row],[WMA]],R771&gt;=S771),"Sell","")),NA()))</f>
        <v/>
      </c>
      <c r="U772" s="4">
        <f ca="1">IFERROR(IF(T_CALC[[#This Row],[Signal]]="Buy",T_CALC[[#This Row],[Value]],-10000),-10000)</f>
        <v>-10000</v>
      </c>
      <c r="V772" s="4">
        <f ca="1">IFERROR(IF(T_CALC[[#This Row],[Signal]]="Sell",T_CALC[[#This Row],[Value]],-10000),-10000)</f>
        <v>-10000</v>
      </c>
    </row>
    <row r="773" spans="3:22" x14ac:dyDescent="0.2">
      <c r="C773" vm="3936">
        <f ca="1"/>
        <v>43571</v>
      </c>
      <c r="D773" vm="3937">
        <f ca="1"/>
        <v>14071787</v>
      </c>
      <c r="E773" vm="3938">
        <f ca="1"/>
        <v>121.64</v>
      </c>
      <c r="F773" vm="3939">
        <f ca="1"/>
        <v>121.65</v>
      </c>
      <c r="G773" vm="3892">
        <f ca="1"/>
        <v>120.1</v>
      </c>
      <c r="H773" vm="3940">
        <f ca="1"/>
        <v>120.77</v>
      </c>
      <c r="K773" s="4">
        <f ca="1">IF(ROW(T_CALC[[#This Row],[DAY]])-ROW(T_CALC[[#Headers],[DAY]])&gt;C_N_TRADING_DAYS,"",ROW(T_CALC[[#This Row],[DAY]])-ROW(T_CALC[[#Headers],[DAY]]))</f>
        <v>770</v>
      </c>
      <c r="L773" s="2" cm="1" vm="3936">
        <f t="array" aca="1" ref="L773" ca="1">IFERROR(IF(T_CALC[[#This Row],[DAY]]="","",IF(AND(T_CALC[[#This Row],[DAY]]=C_N_TRADING_DAYS,$L$1&gt;C_MAX_HIST_DT),$L$1,INDEX(_xlfn.ANCHORARRAY($C$3),T_CALC[[#This Row],[DAY]]+1,1))),NA())</f>
        <v>43571</v>
      </c>
      <c r="M773" s="4" cm="1" vm="3938">
        <f t="array" aca="1" ref="M773" ca="1">IFERROR(IF(T_CALC[[#This Row],[DAY]]="","",IF(AND(T_CALC[[#This Row],[DAY]]=C_N_TRADING_DAYS,$L$1&gt;C_MAX_HIST_DT),$M$1,INDEX(_xlfn.ANCHORARRAY($C$3),T_CALC[[#This Row],[DAY]]+1,3))),NA())</f>
        <v>121.64</v>
      </c>
      <c r="N773" s="4" cm="1" vm="3939">
        <f t="array" aca="1" ref="N773" ca="1">IFERROR(IF(T_CALC[[#This Row],[DAY]]="","",IF(AND(T_CALC[[#This Row],[DAY]]=C_N_TRADING_DAYS,$L$1&gt;C_MAX_HIST_DT),$N$1,INDEX(_xlfn.ANCHORARRAY($C$3),T_CALC[[#This Row],[DAY]]+1,4))),NA())</f>
        <v>121.65</v>
      </c>
      <c r="O773" s="4" cm="1" vm="3892">
        <f t="array" aca="1" ref="O773" ca="1">IFERROR(IF(T_CALC[[#This Row],[DAY]]="","",IF(AND(T_CALC[[#This Row],[DAY]]=C_N_TRADING_DAYS,$L$1&gt;C_MAX_HIST_DT),$O$1,INDEX(_xlfn.ANCHORARRAY($C$3),T_CALC[[#This Row],[DAY]]+1,5))),NA())</f>
        <v>120.1</v>
      </c>
      <c r="P773" s="4" cm="1" vm="3940">
        <f t="array" aca="1" ref="P773" ca="1">IFERROR(IF(T_CALC[[#This Row],[DAY]]="","",IF(AND(T_CALC[[#This Row],[DAY]]=C_N_TRADING_DAYS,$L$1&gt;C_MAX_HIST_DT),$P$1,INDEX(_xlfn.ANCHORARRAY($C$3),T_CALC[[#This Row],[DAY]]+1,6))),NA())</f>
        <v>120.77</v>
      </c>
      <c r="Q773" s="4" cm="1" vm="3937">
        <f t="array" aca="1" ref="Q773" ca="1">IFERROR(IF(T_CALC[[#This Row],[DAY]]="","",IF(AND(T_CALC[[#This Row],[DAY]]=C_N_TRADING_DAYS,$L$1&gt;C_MAX_HIST_DT),$Q$1,INDEX(_xlfn.ANCHORARRAY($C$3),T_CALC[[#This Row],[DAY]]+1,2))),NA())</f>
        <v>14071787</v>
      </c>
      <c r="R773" s="4" vm="3940">
        <f ca="1">IFERROR(IF(I_SRC="Open",T_CALC[[#This Row],[Open]],IF(I_SRC="High",T_CALC[[#This Row],[High]],IF(I_SRC="low",T_CALC[[#This Row],[Low]],IF(I_SRC="Volume",T_CALC[[#This Row],[VOLUME]],T_CALC[[#This Row],[Close]])))),"")</f>
        <v>120.77</v>
      </c>
      <c r="S773" s="4" cm="1">
        <f t="array" aca="1" ref="S773" ca="1">IF(T_CALC[[#This Row],[DAY]]="","",IF(T_CALC[[#This Row],[DAY]]&gt;=I_MA_PER,
ROUND(SUMPRODUCT(OFFSET($Y$4,0,0,I_MA_PER),OFFSET(T_CALC[[#This Row],[Value]],-(I_MA_PER-1),0,I_MA_PER))/C_DEN,2),NA()))</f>
        <v>116.76</v>
      </c>
      <c r="T773" s="4" t="str">
        <f ca="1">IF(T_CALC[[#This Row],[DAY]]="","",IF(T_CALC[[#This Row],[DAY]]&gt;=I_MA_PER,IF(AND(T_CALC[[#This Row],[Value]]&gt;T_CALC[[#This Row],[WMA]],R772&lt;=S772),"Buy",IF(AND(T_CALC[[#This Row],[Value]]&lt;T_CALC[[#This Row],[WMA]],R772&gt;=S772),"Sell","")),NA()))</f>
        <v/>
      </c>
      <c r="U773" s="4">
        <f ca="1">IFERROR(IF(T_CALC[[#This Row],[Signal]]="Buy",T_CALC[[#This Row],[Value]],-10000),-10000)</f>
        <v>-10000</v>
      </c>
      <c r="V773" s="4">
        <f ca="1">IFERROR(IF(T_CALC[[#This Row],[Signal]]="Sell",T_CALC[[#This Row],[Value]],-10000),-10000)</f>
        <v>-10000</v>
      </c>
    </row>
    <row r="774" spans="3:22" x14ac:dyDescent="0.2">
      <c r="C774" vm="3941">
        <f ca="1"/>
        <v>43572</v>
      </c>
      <c r="D774" vm="3942">
        <f ca="1"/>
        <v>19300938</v>
      </c>
      <c r="E774" vm="3943">
        <f ca="1"/>
        <v>121.24</v>
      </c>
      <c r="F774" vm="3944">
        <f ca="1"/>
        <v>121.85</v>
      </c>
      <c r="G774" vm="3920">
        <f ca="1"/>
        <v>120.54</v>
      </c>
      <c r="H774" vm="3945">
        <f ca="1"/>
        <v>121.77</v>
      </c>
      <c r="K774" s="4">
        <f ca="1">IF(ROW(T_CALC[[#This Row],[DAY]])-ROW(T_CALC[[#Headers],[DAY]])&gt;C_N_TRADING_DAYS,"",ROW(T_CALC[[#This Row],[DAY]])-ROW(T_CALC[[#Headers],[DAY]]))</f>
        <v>771</v>
      </c>
      <c r="L774" s="2" cm="1" vm="3941">
        <f t="array" aca="1" ref="L774" ca="1">IFERROR(IF(T_CALC[[#This Row],[DAY]]="","",IF(AND(T_CALC[[#This Row],[DAY]]=C_N_TRADING_DAYS,$L$1&gt;C_MAX_HIST_DT),$L$1,INDEX(_xlfn.ANCHORARRAY($C$3),T_CALC[[#This Row],[DAY]]+1,1))),NA())</f>
        <v>43572</v>
      </c>
      <c r="M774" s="4" cm="1" vm="3943">
        <f t="array" aca="1" ref="M774" ca="1">IFERROR(IF(T_CALC[[#This Row],[DAY]]="","",IF(AND(T_CALC[[#This Row],[DAY]]=C_N_TRADING_DAYS,$L$1&gt;C_MAX_HIST_DT),$M$1,INDEX(_xlfn.ANCHORARRAY($C$3),T_CALC[[#This Row],[DAY]]+1,3))),NA())</f>
        <v>121.24</v>
      </c>
      <c r="N774" s="4" cm="1" vm="3944">
        <f t="array" aca="1" ref="N774" ca="1">IFERROR(IF(T_CALC[[#This Row],[DAY]]="","",IF(AND(T_CALC[[#This Row],[DAY]]=C_N_TRADING_DAYS,$L$1&gt;C_MAX_HIST_DT),$N$1,INDEX(_xlfn.ANCHORARRAY($C$3),T_CALC[[#This Row],[DAY]]+1,4))),NA())</f>
        <v>121.85</v>
      </c>
      <c r="O774" s="4" cm="1" vm="3920">
        <f t="array" aca="1" ref="O774" ca="1">IFERROR(IF(T_CALC[[#This Row],[DAY]]="","",IF(AND(T_CALC[[#This Row],[DAY]]=C_N_TRADING_DAYS,$L$1&gt;C_MAX_HIST_DT),$O$1,INDEX(_xlfn.ANCHORARRAY($C$3),T_CALC[[#This Row],[DAY]]+1,5))),NA())</f>
        <v>120.54</v>
      </c>
      <c r="P774" s="4" cm="1" vm="3945">
        <f t="array" aca="1" ref="P774" ca="1">IFERROR(IF(T_CALC[[#This Row],[DAY]]="","",IF(AND(T_CALC[[#This Row],[DAY]]=C_N_TRADING_DAYS,$L$1&gt;C_MAX_HIST_DT),$P$1,INDEX(_xlfn.ANCHORARRAY($C$3),T_CALC[[#This Row],[DAY]]+1,6))),NA())</f>
        <v>121.77</v>
      </c>
      <c r="Q774" s="4" cm="1" vm="3942">
        <f t="array" aca="1" ref="Q774" ca="1">IFERROR(IF(T_CALC[[#This Row],[DAY]]="","",IF(AND(T_CALC[[#This Row],[DAY]]=C_N_TRADING_DAYS,$L$1&gt;C_MAX_HIST_DT),$Q$1,INDEX(_xlfn.ANCHORARRAY($C$3),T_CALC[[#This Row],[DAY]]+1,2))),NA())</f>
        <v>19300938</v>
      </c>
      <c r="R774" s="4" vm="3945">
        <f ca="1">IFERROR(IF(I_SRC="Open",T_CALC[[#This Row],[Open]],IF(I_SRC="High",T_CALC[[#This Row],[High]],IF(I_SRC="low",T_CALC[[#This Row],[Low]],IF(I_SRC="Volume",T_CALC[[#This Row],[VOLUME]],T_CALC[[#This Row],[Close]])))),"")</f>
        <v>121.77</v>
      </c>
      <c r="S774" s="4" cm="1">
        <f t="array" aca="1" ref="S774" ca="1">IF(T_CALC[[#This Row],[DAY]]="","",IF(T_CALC[[#This Row],[DAY]]&gt;=I_MA_PER,
ROUND(SUMPRODUCT(OFFSET($Y$4,0,0,I_MA_PER),OFFSET(T_CALC[[#This Row],[Value]],-(I_MA_PER-1),0,I_MA_PER))/C_DEN,2),NA()))</f>
        <v>117.07</v>
      </c>
      <c r="T774" s="4" t="str">
        <f ca="1">IF(T_CALC[[#This Row],[DAY]]="","",IF(T_CALC[[#This Row],[DAY]]&gt;=I_MA_PER,IF(AND(T_CALC[[#This Row],[Value]]&gt;T_CALC[[#This Row],[WMA]],R773&lt;=S773),"Buy",IF(AND(T_CALC[[#This Row],[Value]]&lt;T_CALC[[#This Row],[WMA]],R773&gt;=S773),"Sell","")),NA()))</f>
        <v/>
      </c>
      <c r="U774" s="4">
        <f ca="1">IFERROR(IF(T_CALC[[#This Row],[Signal]]="Buy",T_CALC[[#This Row],[Value]],-10000),-10000)</f>
        <v>-10000</v>
      </c>
      <c r="V774" s="4">
        <f ca="1">IFERROR(IF(T_CALC[[#This Row],[Signal]]="Sell",T_CALC[[#This Row],[Value]],-10000),-10000)</f>
        <v>-10000</v>
      </c>
    </row>
    <row r="775" spans="3:22" x14ac:dyDescent="0.2">
      <c r="C775" vm="3946">
        <f ca="1"/>
        <v>43573</v>
      </c>
      <c r="D775" vm="3947">
        <f ca="1"/>
        <v>27990998</v>
      </c>
      <c r="E775" vm="3948">
        <f ca="1"/>
        <v>122.19</v>
      </c>
      <c r="F775" vm="3949">
        <f ca="1"/>
        <v>123.52</v>
      </c>
      <c r="G775" vm="3950">
        <f ca="1"/>
        <v>121.3018</v>
      </c>
      <c r="H775" vm="3951">
        <f ca="1"/>
        <v>123.37</v>
      </c>
      <c r="K775" s="4">
        <f ca="1">IF(ROW(T_CALC[[#This Row],[DAY]])-ROW(T_CALC[[#Headers],[DAY]])&gt;C_N_TRADING_DAYS,"",ROW(T_CALC[[#This Row],[DAY]])-ROW(T_CALC[[#Headers],[DAY]]))</f>
        <v>772</v>
      </c>
      <c r="L775" s="2" cm="1" vm="3946">
        <f t="array" aca="1" ref="L775" ca="1">IFERROR(IF(T_CALC[[#This Row],[DAY]]="","",IF(AND(T_CALC[[#This Row],[DAY]]=C_N_TRADING_DAYS,$L$1&gt;C_MAX_HIST_DT),$L$1,INDEX(_xlfn.ANCHORARRAY($C$3),T_CALC[[#This Row],[DAY]]+1,1))),NA())</f>
        <v>43573</v>
      </c>
      <c r="M775" s="4" cm="1" vm="3948">
        <f t="array" aca="1" ref="M775" ca="1">IFERROR(IF(T_CALC[[#This Row],[DAY]]="","",IF(AND(T_CALC[[#This Row],[DAY]]=C_N_TRADING_DAYS,$L$1&gt;C_MAX_HIST_DT),$M$1,INDEX(_xlfn.ANCHORARRAY($C$3),T_CALC[[#This Row],[DAY]]+1,3))),NA())</f>
        <v>122.19</v>
      </c>
      <c r="N775" s="4" cm="1" vm="3949">
        <f t="array" aca="1" ref="N775" ca="1">IFERROR(IF(T_CALC[[#This Row],[DAY]]="","",IF(AND(T_CALC[[#This Row],[DAY]]=C_N_TRADING_DAYS,$L$1&gt;C_MAX_HIST_DT),$N$1,INDEX(_xlfn.ANCHORARRAY($C$3),T_CALC[[#This Row],[DAY]]+1,4))),NA())</f>
        <v>123.52</v>
      </c>
      <c r="O775" s="4" cm="1" vm="3950">
        <f t="array" aca="1" ref="O775" ca="1">IFERROR(IF(T_CALC[[#This Row],[DAY]]="","",IF(AND(T_CALC[[#This Row],[DAY]]=C_N_TRADING_DAYS,$L$1&gt;C_MAX_HIST_DT),$O$1,INDEX(_xlfn.ANCHORARRAY($C$3),T_CALC[[#This Row],[DAY]]+1,5))),NA())</f>
        <v>121.3018</v>
      </c>
      <c r="P775" s="4" cm="1" vm="3951">
        <f t="array" aca="1" ref="P775" ca="1">IFERROR(IF(T_CALC[[#This Row],[DAY]]="","",IF(AND(T_CALC[[#This Row],[DAY]]=C_N_TRADING_DAYS,$L$1&gt;C_MAX_HIST_DT),$P$1,INDEX(_xlfn.ANCHORARRAY($C$3),T_CALC[[#This Row],[DAY]]+1,6))),NA())</f>
        <v>123.37</v>
      </c>
      <c r="Q775" s="4" cm="1" vm="3947">
        <f t="array" aca="1" ref="Q775" ca="1">IFERROR(IF(T_CALC[[#This Row],[DAY]]="","",IF(AND(T_CALC[[#This Row],[DAY]]=C_N_TRADING_DAYS,$L$1&gt;C_MAX_HIST_DT),$Q$1,INDEX(_xlfn.ANCHORARRAY($C$3),T_CALC[[#This Row],[DAY]]+1,2))),NA())</f>
        <v>27990998</v>
      </c>
      <c r="R775" s="4" vm="3951">
        <f ca="1">IFERROR(IF(I_SRC="Open",T_CALC[[#This Row],[Open]],IF(I_SRC="High",T_CALC[[#This Row],[High]],IF(I_SRC="low",T_CALC[[#This Row],[Low]],IF(I_SRC="Volume",T_CALC[[#This Row],[VOLUME]],T_CALC[[#This Row],[Close]])))),"")</f>
        <v>123.37</v>
      </c>
      <c r="S775" s="4" cm="1">
        <f t="array" aca="1" ref="S775" ca="1">IF(T_CALC[[#This Row],[DAY]]="","",IF(T_CALC[[#This Row],[DAY]]&gt;=I_MA_PER,
ROUND(SUMPRODUCT(OFFSET($Y$4,0,0,I_MA_PER),OFFSET(T_CALC[[#This Row],[Value]],-(I_MA_PER-1),0,I_MA_PER))/C_DEN,2),NA()))</f>
        <v>117.42</v>
      </c>
      <c r="T775" s="4" t="str">
        <f ca="1">IF(T_CALC[[#This Row],[DAY]]="","",IF(T_CALC[[#This Row],[DAY]]&gt;=I_MA_PER,IF(AND(T_CALC[[#This Row],[Value]]&gt;T_CALC[[#This Row],[WMA]],R774&lt;=S774),"Buy",IF(AND(T_CALC[[#This Row],[Value]]&lt;T_CALC[[#This Row],[WMA]],R774&gt;=S774),"Sell","")),NA()))</f>
        <v/>
      </c>
      <c r="U775" s="4">
        <f ca="1">IFERROR(IF(T_CALC[[#This Row],[Signal]]="Buy",T_CALC[[#This Row],[Value]],-10000),-10000)</f>
        <v>-10000</v>
      </c>
      <c r="V775" s="4">
        <f ca="1">IFERROR(IF(T_CALC[[#This Row],[Signal]]="Sell",T_CALC[[#This Row],[Value]],-10000),-10000)</f>
        <v>-10000</v>
      </c>
    </row>
    <row r="776" spans="3:22" x14ac:dyDescent="0.2">
      <c r="C776" vm="3952">
        <f ca="1"/>
        <v>43577</v>
      </c>
      <c r="D776" vm="3953">
        <f ca="1"/>
        <v>15648724</v>
      </c>
      <c r="E776" vm="3954">
        <f ca="1"/>
        <v>122.62</v>
      </c>
      <c r="F776" vm="3955">
        <f ca="1"/>
        <v>124</v>
      </c>
      <c r="G776" vm="3956">
        <f ca="1"/>
        <v>122.57</v>
      </c>
      <c r="H776" vm="3957">
        <f ca="1"/>
        <v>123.76</v>
      </c>
      <c r="K776" s="4">
        <f ca="1">IF(ROW(T_CALC[[#This Row],[DAY]])-ROW(T_CALC[[#Headers],[DAY]])&gt;C_N_TRADING_DAYS,"",ROW(T_CALC[[#This Row],[DAY]])-ROW(T_CALC[[#Headers],[DAY]]))</f>
        <v>773</v>
      </c>
      <c r="L776" s="2" cm="1" vm="3952">
        <f t="array" aca="1" ref="L776" ca="1">IFERROR(IF(T_CALC[[#This Row],[DAY]]="","",IF(AND(T_CALC[[#This Row],[DAY]]=C_N_TRADING_DAYS,$L$1&gt;C_MAX_HIST_DT),$L$1,INDEX(_xlfn.ANCHORARRAY($C$3),T_CALC[[#This Row],[DAY]]+1,1))),NA())</f>
        <v>43577</v>
      </c>
      <c r="M776" s="4" cm="1" vm="3954">
        <f t="array" aca="1" ref="M776" ca="1">IFERROR(IF(T_CALC[[#This Row],[DAY]]="","",IF(AND(T_CALC[[#This Row],[DAY]]=C_N_TRADING_DAYS,$L$1&gt;C_MAX_HIST_DT),$M$1,INDEX(_xlfn.ANCHORARRAY($C$3),T_CALC[[#This Row],[DAY]]+1,3))),NA())</f>
        <v>122.62</v>
      </c>
      <c r="N776" s="4" cm="1" vm="3955">
        <f t="array" aca="1" ref="N776" ca="1">IFERROR(IF(T_CALC[[#This Row],[DAY]]="","",IF(AND(T_CALC[[#This Row],[DAY]]=C_N_TRADING_DAYS,$L$1&gt;C_MAX_HIST_DT),$N$1,INDEX(_xlfn.ANCHORARRAY($C$3),T_CALC[[#This Row],[DAY]]+1,4))),NA())</f>
        <v>124</v>
      </c>
      <c r="O776" s="4" cm="1" vm="3956">
        <f t="array" aca="1" ref="O776" ca="1">IFERROR(IF(T_CALC[[#This Row],[DAY]]="","",IF(AND(T_CALC[[#This Row],[DAY]]=C_N_TRADING_DAYS,$L$1&gt;C_MAX_HIST_DT),$O$1,INDEX(_xlfn.ANCHORARRAY($C$3),T_CALC[[#This Row],[DAY]]+1,5))),NA())</f>
        <v>122.57</v>
      </c>
      <c r="P776" s="4" cm="1" vm="3957">
        <f t="array" aca="1" ref="P776" ca="1">IFERROR(IF(T_CALC[[#This Row],[DAY]]="","",IF(AND(T_CALC[[#This Row],[DAY]]=C_N_TRADING_DAYS,$L$1&gt;C_MAX_HIST_DT),$P$1,INDEX(_xlfn.ANCHORARRAY($C$3),T_CALC[[#This Row],[DAY]]+1,6))),NA())</f>
        <v>123.76</v>
      </c>
      <c r="Q776" s="4" cm="1" vm="3953">
        <f t="array" aca="1" ref="Q776" ca="1">IFERROR(IF(T_CALC[[#This Row],[DAY]]="","",IF(AND(T_CALC[[#This Row],[DAY]]=C_N_TRADING_DAYS,$L$1&gt;C_MAX_HIST_DT),$Q$1,INDEX(_xlfn.ANCHORARRAY($C$3),T_CALC[[#This Row],[DAY]]+1,2))),NA())</f>
        <v>15648724</v>
      </c>
      <c r="R776" s="4" vm="3957">
        <f ca="1">IFERROR(IF(I_SRC="Open",T_CALC[[#This Row],[Open]],IF(I_SRC="High",T_CALC[[#This Row],[High]],IF(I_SRC="low",T_CALC[[#This Row],[Low]],IF(I_SRC="Volume",T_CALC[[#This Row],[VOLUME]],T_CALC[[#This Row],[Close]])))),"")</f>
        <v>123.76</v>
      </c>
      <c r="S776" s="4" cm="1">
        <f t="array" aca="1" ref="S776" ca="1">IF(T_CALC[[#This Row],[DAY]]="","",IF(T_CALC[[#This Row],[DAY]]&gt;=I_MA_PER,
ROUND(SUMPRODUCT(OFFSET($Y$4,0,0,I_MA_PER),OFFSET(T_CALC[[#This Row],[Value]],-(I_MA_PER-1),0,I_MA_PER))/C_DEN,2),NA()))</f>
        <v>117.78</v>
      </c>
      <c r="T776" s="4" t="str">
        <f ca="1">IF(T_CALC[[#This Row],[DAY]]="","",IF(T_CALC[[#This Row],[DAY]]&gt;=I_MA_PER,IF(AND(T_CALC[[#This Row],[Value]]&gt;T_CALC[[#This Row],[WMA]],R775&lt;=S775),"Buy",IF(AND(T_CALC[[#This Row],[Value]]&lt;T_CALC[[#This Row],[WMA]],R775&gt;=S775),"Sell","")),NA()))</f>
        <v/>
      </c>
      <c r="U776" s="4">
        <f ca="1">IFERROR(IF(T_CALC[[#This Row],[Signal]]="Buy",T_CALC[[#This Row],[Value]],-10000),-10000)</f>
        <v>-10000</v>
      </c>
      <c r="V776" s="4">
        <f ca="1">IFERROR(IF(T_CALC[[#This Row],[Signal]]="Sell",T_CALC[[#This Row],[Value]],-10000),-10000)</f>
        <v>-10000</v>
      </c>
    </row>
    <row r="777" spans="3:22" x14ac:dyDescent="0.2">
      <c r="C777" vm="3958">
        <f ca="1"/>
        <v>43578</v>
      </c>
      <c r="D777" vm="3959">
        <f ca="1"/>
        <v>24025521</v>
      </c>
      <c r="E777" vm="3960">
        <f ca="1"/>
        <v>124.1</v>
      </c>
      <c r="F777" vm="3961">
        <f ca="1"/>
        <v>125.58</v>
      </c>
      <c r="G777" vm="3962">
        <f ca="1"/>
        <v>123.83</v>
      </c>
      <c r="H777" vm="3963">
        <f ca="1"/>
        <v>125.44</v>
      </c>
      <c r="K777" s="4">
        <f ca="1">IF(ROW(T_CALC[[#This Row],[DAY]])-ROW(T_CALC[[#Headers],[DAY]])&gt;C_N_TRADING_DAYS,"",ROW(T_CALC[[#This Row],[DAY]])-ROW(T_CALC[[#Headers],[DAY]]))</f>
        <v>774</v>
      </c>
      <c r="L777" s="2" cm="1" vm="3958">
        <f t="array" aca="1" ref="L777" ca="1">IFERROR(IF(T_CALC[[#This Row],[DAY]]="","",IF(AND(T_CALC[[#This Row],[DAY]]=C_N_TRADING_DAYS,$L$1&gt;C_MAX_HIST_DT),$L$1,INDEX(_xlfn.ANCHORARRAY($C$3),T_CALC[[#This Row],[DAY]]+1,1))),NA())</f>
        <v>43578</v>
      </c>
      <c r="M777" s="4" cm="1" vm="3960">
        <f t="array" aca="1" ref="M777" ca="1">IFERROR(IF(T_CALC[[#This Row],[DAY]]="","",IF(AND(T_CALC[[#This Row],[DAY]]=C_N_TRADING_DAYS,$L$1&gt;C_MAX_HIST_DT),$M$1,INDEX(_xlfn.ANCHORARRAY($C$3),T_CALC[[#This Row],[DAY]]+1,3))),NA())</f>
        <v>124.1</v>
      </c>
      <c r="N777" s="4" cm="1" vm="3961">
        <f t="array" aca="1" ref="N777" ca="1">IFERROR(IF(T_CALC[[#This Row],[DAY]]="","",IF(AND(T_CALC[[#This Row],[DAY]]=C_N_TRADING_DAYS,$L$1&gt;C_MAX_HIST_DT),$N$1,INDEX(_xlfn.ANCHORARRAY($C$3),T_CALC[[#This Row],[DAY]]+1,4))),NA())</f>
        <v>125.58</v>
      </c>
      <c r="O777" s="4" cm="1" vm="3962">
        <f t="array" aca="1" ref="O777" ca="1">IFERROR(IF(T_CALC[[#This Row],[DAY]]="","",IF(AND(T_CALC[[#This Row],[DAY]]=C_N_TRADING_DAYS,$L$1&gt;C_MAX_HIST_DT),$O$1,INDEX(_xlfn.ANCHORARRAY($C$3),T_CALC[[#This Row],[DAY]]+1,5))),NA())</f>
        <v>123.83</v>
      </c>
      <c r="P777" s="4" cm="1" vm="3963">
        <f t="array" aca="1" ref="P777" ca="1">IFERROR(IF(T_CALC[[#This Row],[DAY]]="","",IF(AND(T_CALC[[#This Row],[DAY]]=C_N_TRADING_DAYS,$L$1&gt;C_MAX_HIST_DT),$P$1,INDEX(_xlfn.ANCHORARRAY($C$3),T_CALC[[#This Row],[DAY]]+1,6))),NA())</f>
        <v>125.44</v>
      </c>
      <c r="Q777" s="4" cm="1" vm="3959">
        <f t="array" aca="1" ref="Q777" ca="1">IFERROR(IF(T_CALC[[#This Row],[DAY]]="","",IF(AND(T_CALC[[#This Row],[DAY]]=C_N_TRADING_DAYS,$L$1&gt;C_MAX_HIST_DT),$Q$1,INDEX(_xlfn.ANCHORARRAY($C$3),T_CALC[[#This Row],[DAY]]+1,2))),NA())</f>
        <v>24025521</v>
      </c>
      <c r="R777" s="4" vm="3963">
        <f ca="1">IFERROR(IF(I_SRC="Open",T_CALC[[#This Row],[Open]],IF(I_SRC="High",T_CALC[[#This Row],[High]],IF(I_SRC="low",T_CALC[[#This Row],[Low]],IF(I_SRC="Volume",T_CALC[[#This Row],[VOLUME]],T_CALC[[#This Row],[Close]])))),"")</f>
        <v>125.44</v>
      </c>
      <c r="S777" s="4" cm="1">
        <f t="array" aca="1" ref="S777" ca="1">IF(T_CALC[[#This Row],[DAY]]="","",IF(T_CALC[[#This Row],[DAY]]&gt;=I_MA_PER,
ROUND(SUMPRODUCT(OFFSET($Y$4,0,0,I_MA_PER),OFFSET(T_CALC[[#This Row],[Value]],-(I_MA_PER-1),0,I_MA_PER))/C_DEN,2),NA()))</f>
        <v>118.19</v>
      </c>
      <c r="T777" s="4" t="str">
        <f ca="1">IF(T_CALC[[#This Row],[DAY]]="","",IF(T_CALC[[#This Row],[DAY]]&gt;=I_MA_PER,IF(AND(T_CALC[[#This Row],[Value]]&gt;T_CALC[[#This Row],[WMA]],R776&lt;=S776),"Buy",IF(AND(T_CALC[[#This Row],[Value]]&lt;T_CALC[[#This Row],[WMA]],R776&gt;=S776),"Sell","")),NA()))</f>
        <v/>
      </c>
      <c r="U777" s="4">
        <f ca="1">IFERROR(IF(T_CALC[[#This Row],[Signal]]="Buy",T_CALC[[#This Row],[Value]],-10000),-10000)</f>
        <v>-10000</v>
      </c>
      <c r="V777" s="4">
        <f ca="1">IFERROR(IF(T_CALC[[#This Row],[Signal]]="Sell",T_CALC[[#This Row],[Value]],-10000),-10000)</f>
        <v>-10000</v>
      </c>
    </row>
    <row r="778" spans="3:22" x14ac:dyDescent="0.2">
      <c r="C778" vm="3964">
        <f ca="1"/>
        <v>43579</v>
      </c>
      <c r="D778" vm="3965">
        <f ca="1"/>
        <v>31256980</v>
      </c>
      <c r="E778" vm="3966">
        <f ca="1"/>
        <v>125.79</v>
      </c>
      <c r="F778" vm="3967">
        <f ca="1"/>
        <v>125.85</v>
      </c>
      <c r="G778" vm="3968">
        <f ca="1"/>
        <v>124.52</v>
      </c>
      <c r="H778" vm="3969">
        <f ca="1"/>
        <v>125.01</v>
      </c>
      <c r="K778" s="4">
        <f ca="1">IF(ROW(T_CALC[[#This Row],[DAY]])-ROW(T_CALC[[#Headers],[DAY]])&gt;C_N_TRADING_DAYS,"",ROW(T_CALC[[#This Row],[DAY]])-ROW(T_CALC[[#Headers],[DAY]]))</f>
        <v>775</v>
      </c>
      <c r="L778" s="2" cm="1" vm="3964">
        <f t="array" aca="1" ref="L778" ca="1">IFERROR(IF(T_CALC[[#This Row],[DAY]]="","",IF(AND(T_CALC[[#This Row],[DAY]]=C_N_TRADING_DAYS,$L$1&gt;C_MAX_HIST_DT),$L$1,INDEX(_xlfn.ANCHORARRAY($C$3),T_CALC[[#This Row],[DAY]]+1,1))),NA())</f>
        <v>43579</v>
      </c>
      <c r="M778" s="4" cm="1" vm="3966">
        <f t="array" aca="1" ref="M778" ca="1">IFERROR(IF(T_CALC[[#This Row],[DAY]]="","",IF(AND(T_CALC[[#This Row],[DAY]]=C_N_TRADING_DAYS,$L$1&gt;C_MAX_HIST_DT),$M$1,INDEX(_xlfn.ANCHORARRAY($C$3),T_CALC[[#This Row],[DAY]]+1,3))),NA())</f>
        <v>125.79</v>
      </c>
      <c r="N778" s="4" cm="1" vm="3967">
        <f t="array" aca="1" ref="N778" ca="1">IFERROR(IF(T_CALC[[#This Row],[DAY]]="","",IF(AND(T_CALC[[#This Row],[DAY]]=C_N_TRADING_DAYS,$L$1&gt;C_MAX_HIST_DT),$N$1,INDEX(_xlfn.ANCHORARRAY($C$3),T_CALC[[#This Row],[DAY]]+1,4))),NA())</f>
        <v>125.85</v>
      </c>
      <c r="O778" s="4" cm="1" vm="3968">
        <f t="array" aca="1" ref="O778" ca="1">IFERROR(IF(T_CALC[[#This Row],[DAY]]="","",IF(AND(T_CALC[[#This Row],[DAY]]=C_N_TRADING_DAYS,$L$1&gt;C_MAX_HIST_DT),$O$1,INDEX(_xlfn.ANCHORARRAY($C$3),T_CALC[[#This Row],[DAY]]+1,5))),NA())</f>
        <v>124.52</v>
      </c>
      <c r="P778" s="4" cm="1" vm="3969">
        <f t="array" aca="1" ref="P778" ca="1">IFERROR(IF(T_CALC[[#This Row],[DAY]]="","",IF(AND(T_CALC[[#This Row],[DAY]]=C_N_TRADING_DAYS,$L$1&gt;C_MAX_HIST_DT),$P$1,INDEX(_xlfn.ANCHORARRAY($C$3),T_CALC[[#This Row],[DAY]]+1,6))),NA())</f>
        <v>125.01</v>
      </c>
      <c r="Q778" s="4" cm="1" vm="3965">
        <f t="array" aca="1" ref="Q778" ca="1">IFERROR(IF(T_CALC[[#This Row],[DAY]]="","",IF(AND(T_CALC[[#This Row],[DAY]]=C_N_TRADING_DAYS,$L$1&gt;C_MAX_HIST_DT),$Q$1,INDEX(_xlfn.ANCHORARRAY($C$3),T_CALC[[#This Row],[DAY]]+1,2))),NA())</f>
        <v>31256980</v>
      </c>
      <c r="R778" s="4" vm="3969">
        <f ca="1">IFERROR(IF(I_SRC="Open",T_CALC[[#This Row],[Open]],IF(I_SRC="High",T_CALC[[#This Row],[High]],IF(I_SRC="low",T_CALC[[#This Row],[Low]],IF(I_SRC="Volume",T_CALC[[#This Row],[VOLUME]],T_CALC[[#This Row],[Close]])))),"")</f>
        <v>125.01</v>
      </c>
      <c r="S778" s="4" cm="1">
        <f t="array" aca="1" ref="S778" ca="1">IF(T_CALC[[#This Row],[DAY]]="","",IF(T_CALC[[#This Row],[DAY]]&gt;=I_MA_PER,
ROUND(SUMPRODUCT(OFFSET($Y$4,0,0,I_MA_PER),OFFSET(T_CALC[[#This Row],[Value]],-(I_MA_PER-1),0,I_MA_PER))/C_DEN,2),NA()))</f>
        <v>118.57</v>
      </c>
      <c r="T778" s="4" t="str">
        <f ca="1">IF(T_CALC[[#This Row],[DAY]]="","",IF(T_CALC[[#This Row],[DAY]]&gt;=I_MA_PER,IF(AND(T_CALC[[#This Row],[Value]]&gt;T_CALC[[#This Row],[WMA]],R777&lt;=S777),"Buy",IF(AND(T_CALC[[#This Row],[Value]]&lt;T_CALC[[#This Row],[WMA]],R777&gt;=S777),"Sell","")),NA()))</f>
        <v/>
      </c>
      <c r="U778" s="4">
        <f ca="1">IFERROR(IF(T_CALC[[#This Row],[Signal]]="Buy",T_CALC[[#This Row],[Value]],-10000),-10000)</f>
        <v>-10000</v>
      </c>
      <c r="V778" s="4">
        <f ca="1">IFERROR(IF(T_CALC[[#This Row],[Signal]]="Sell",T_CALC[[#This Row],[Value]],-10000),-10000)</f>
        <v>-10000</v>
      </c>
    </row>
    <row r="779" spans="3:22" x14ac:dyDescent="0.2">
      <c r="C779" vm="3970">
        <f ca="1"/>
        <v>43580</v>
      </c>
      <c r="D779" vm="3971">
        <f ca="1"/>
        <v>38033892</v>
      </c>
      <c r="E779" vm="3972">
        <f ca="1"/>
        <v>130.06</v>
      </c>
      <c r="F779" vm="3973">
        <f ca="1"/>
        <v>131.37</v>
      </c>
      <c r="G779" vm="3974">
        <f ca="1"/>
        <v>128.83000000000001</v>
      </c>
      <c r="H779" vm="3975">
        <f ca="1"/>
        <v>129.15</v>
      </c>
      <c r="K779" s="4">
        <f ca="1">IF(ROW(T_CALC[[#This Row],[DAY]])-ROW(T_CALC[[#Headers],[DAY]])&gt;C_N_TRADING_DAYS,"",ROW(T_CALC[[#This Row],[DAY]])-ROW(T_CALC[[#Headers],[DAY]]))</f>
        <v>776</v>
      </c>
      <c r="L779" s="2" cm="1" vm="3970">
        <f t="array" aca="1" ref="L779" ca="1">IFERROR(IF(T_CALC[[#This Row],[DAY]]="","",IF(AND(T_CALC[[#This Row],[DAY]]=C_N_TRADING_DAYS,$L$1&gt;C_MAX_HIST_DT),$L$1,INDEX(_xlfn.ANCHORARRAY($C$3),T_CALC[[#This Row],[DAY]]+1,1))),NA())</f>
        <v>43580</v>
      </c>
      <c r="M779" s="4" cm="1" vm="3972">
        <f t="array" aca="1" ref="M779" ca="1">IFERROR(IF(T_CALC[[#This Row],[DAY]]="","",IF(AND(T_CALC[[#This Row],[DAY]]=C_N_TRADING_DAYS,$L$1&gt;C_MAX_HIST_DT),$M$1,INDEX(_xlfn.ANCHORARRAY($C$3),T_CALC[[#This Row],[DAY]]+1,3))),NA())</f>
        <v>130.06</v>
      </c>
      <c r="N779" s="4" cm="1" vm="3973">
        <f t="array" aca="1" ref="N779" ca="1">IFERROR(IF(T_CALC[[#This Row],[DAY]]="","",IF(AND(T_CALC[[#This Row],[DAY]]=C_N_TRADING_DAYS,$L$1&gt;C_MAX_HIST_DT),$N$1,INDEX(_xlfn.ANCHORARRAY($C$3),T_CALC[[#This Row],[DAY]]+1,4))),NA())</f>
        <v>131.37</v>
      </c>
      <c r="O779" s="4" cm="1" vm="3974">
        <f t="array" aca="1" ref="O779" ca="1">IFERROR(IF(T_CALC[[#This Row],[DAY]]="","",IF(AND(T_CALC[[#This Row],[DAY]]=C_N_TRADING_DAYS,$L$1&gt;C_MAX_HIST_DT),$O$1,INDEX(_xlfn.ANCHORARRAY($C$3),T_CALC[[#This Row],[DAY]]+1,5))),NA())</f>
        <v>128.83000000000001</v>
      </c>
      <c r="P779" s="4" cm="1" vm="3975">
        <f t="array" aca="1" ref="P779" ca="1">IFERROR(IF(T_CALC[[#This Row],[DAY]]="","",IF(AND(T_CALC[[#This Row],[DAY]]=C_N_TRADING_DAYS,$L$1&gt;C_MAX_HIST_DT),$P$1,INDEX(_xlfn.ANCHORARRAY($C$3),T_CALC[[#This Row],[DAY]]+1,6))),NA())</f>
        <v>129.15</v>
      </c>
      <c r="Q779" s="4" cm="1" vm="3971">
        <f t="array" aca="1" ref="Q779" ca="1">IFERROR(IF(T_CALC[[#This Row],[DAY]]="","",IF(AND(T_CALC[[#This Row],[DAY]]=C_N_TRADING_DAYS,$L$1&gt;C_MAX_HIST_DT),$Q$1,INDEX(_xlfn.ANCHORARRAY($C$3),T_CALC[[#This Row],[DAY]]+1,2))),NA())</f>
        <v>38033892</v>
      </c>
      <c r="R779" s="4" vm="3975">
        <f ca="1">IFERROR(IF(I_SRC="Open",T_CALC[[#This Row],[Open]],IF(I_SRC="High",T_CALC[[#This Row],[High]],IF(I_SRC="low",T_CALC[[#This Row],[Low]],IF(I_SRC="Volume",T_CALC[[#This Row],[VOLUME]],T_CALC[[#This Row],[Close]])))),"")</f>
        <v>129.15</v>
      </c>
      <c r="S779" s="4" cm="1">
        <f t="array" aca="1" ref="S779" ca="1">IF(T_CALC[[#This Row],[DAY]]="","",IF(T_CALC[[#This Row],[DAY]]&gt;=I_MA_PER,
ROUND(SUMPRODUCT(OFFSET($Y$4,0,0,I_MA_PER),OFFSET(T_CALC[[#This Row],[Value]],-(I_MA_PER-1),0,I_MA_PER))/C_DEN,2),NA()))</f>
        <v>119.09</v>
      </c>
      <c r="T779" s="4" t="str">
        <f ca="1">IF(T_CALC[[#This Row],[DAY]]="","",IF(T_CALC[[#This Row],[DAY]]&gt;=I_MA_PER,IF(AND(T_CALC[[#This Row],[Value]]&gt;T_CALC[[#This Row],[WMA]],R778&lt;=S778),"Buy",IF(AND(T_CALC[[#This Row],[Value]]&lt;T_CALC[[#This Row],[WMA]],R778&gt;=S778),"Sell","")),NA()))</f>
        <v/>
      </c>
      <c r="U779" s="4">
        <f ca="1">IFERROR(IF(T_CALC[[#This Row],[Signal]]="Buy",T_CALC[[#This Row],[Value]],-10000),-10000)</f>
        <v>-10000</v>
      </c>
      <c r="V779" s="4">
        <f ca="1">IFERROR(IF(T_CALC[[#This Row],[Signal]]="Sell",T_CALC[[#This Row],[Value]],-10000),-10000)</f>
        <v>-10000</v>
      </c>
    </row>
    <row r="780" spans="3:22" x14ac:dyDescent="0.2">
      <c r="C780" vm="3976">
        <f ca="1"/>
        <v>43581</v>
      </c>
      <c r="D780" vm="3977">
        <f ca="1"/>
        <v>23654933</v>
      </c>
      <c r="E780" vm="3978">
        <f ca="1"/>
        <v>129.69999999999999</v>
      </c>
      <c r="F780" vm="3979">
        <f ca="1"/>
        <v>130.51519999999999</v>
      </c>
      <c r="G780" vm="3980">
        <f ca="1"/>
        <v>129.02000000000001</v>
      </c>
      <c r="H780" vm="3981">
        <f ca="1"/>
        <v>129.88999999999999</v>
      </c>
      <c r="K780" s="4">
        <f ca="1">IF(ROW(T_CALC[[#This Row],[DAY]])-ROW(T_CALC[[#Headers],[DAY]])&gt;C_N_TRADING_DAYS,"",ROW(T_CALC[[#This Row],[DAY]])-ROW(T_CALC[[#Headers],[DAY]]))</f>
        <v>777</v>
      </c>
      <c r="L780" s="2" cm="1" vm="3976">
        <f t="array" aca="1" ref="L780" ca="1">IFERROR(IF(T_CALC[[#This Row],[DAY]]="","",IF(AND(T_CALC[[#This Row],[DAY]]=C_N_TRADING_DAYS,$L$1&gt;C_MAX_HIST_DT),$L$1,INDEX(_xlfn.ANCHORARRAY($C$3),T_CALC[[#This Row],[DAY]]+1,1))),NA())</f>
        <v>43581</v>
      </c>
      <c r="M780" s="4" cm="1" vm="3978">
        <f t="array" aca="1" ref="M780" ca="1">IFERROR(IF(T_CALC[[#This Row],[DAY]]="","",IF(AND(T_CALC[[#This Row],[DAY]]=C_N_TRADING_DAYS,$L$1&gt;C_MAX_HIST_DT),$M$1,INDEX(_xlfn.ANCHORARRAY($C$3),T_CALC[[#This Row],[DAY]]+1,3))),NA())</f>
        <v>129.69999999999999</v>
      </c>
      <c r="N780" s="4" cm="1" vm="3979">
        <f t="array" aca="1" ref="N780" ca="1">IFERROR(IF(T_CALC[[#This Row],[DAY]]="","",IF(AND(T_CALC[[#This Row],[DAY]]=C_N_TRADING_DAYS,$L$1&gt;C_MAX_HIST_DT),$N$1,INDEX(_xlfn.ANCHORARRAY($C$3),T_CALC[[#This Row],[DAY]]+1,4))),NA())</f>
        <v>130.51519999999999</v>
      </c>
      <c r="O780" s="4" cm="1" vm="3980">
        <f t="array" aca="1" ref="O780" ca="1">IFERROR(IF(T_CALC[[#This Row],[DAY]]="","",IF(AND(T_CALC[[#This Row],[DAY]]=C_N_TRADING_DAYS,$L$1&gt;C_MAX_HIST_DT),$O$1,INDEX(_xlfn.ANCHORARRAY($C$3),T_CALC[[#This Row],[DAY]]+1,5))),NA())</f>
        <v>129.02000000000001</v>
      </c>
      <c r="P780" s="4" cm="1" vm="3981">
        <f t="array" aca="1" ref="P780" ca="1">IFERROR(IF(T_CALC[[#This Row],[DAY]]="","",IF(AND(T_CALC[[#This Row],[DAY]]=C_N_TRADING_DAYS,$L$1&gt;C_MAX_HIST_DT),$P$1,INDEX(_xlfn.ANCHORARRAY($C$3),T_CALC[[#This Row],[DAY]]+1,6))),NA())</f>
        <v>129.88999999999999</v>
      </c>
      <c r="Q780" s="4" cm="1" vm="3977">
        <f t="array" aca="1" ref="Q780" ca="1">IFERROR(IF(T_CALC[[#This Row],[DAY]]="","",IF(AND(T_CALC[[#This Row],[DAY]]=C_N_TRADING_DAYS,$L$1&gt;C_MAX_HIST_DT),$Q$1,INDEX(_xlfn.ANCHORARRAY($C$3),T_CALC[[#This Row],[DAY]]+1,2))),NA())</f>
        <v>23654933</v>
      </c>
      <c r="R780" s="4" vm="3981">
        <f ca="1">IFERROR(IF(I_SRC="Open",T_CALC[[#This Row],[Open]],IF(I_SRC="High",T_CALC[[#This Row],[High]],IF(I_SRC="low",T_CALC[[#This Row],[Low]],IF(I_SRC="Volume",T_CALC[[#This Row],[VOLUME]],T_CALC[[#This Row],[Close]])))),"")</f>
        <v>129.88999999999999</v>
      </c>
      <c r="S780" s="4" cm="1">
        <f t="array" aca="1" ref="S780" ca="1">IF(T_CALC[[#This Row],[DAY]]="","",IF(T_CALC[[#This Row],[DAY]]&gt;=I_MA_PER,
ROUND(SUMPRODUCT(OFFSET($Y$4,0,0,I_MA_PER),OFFSET(T_CALC[[#This Row],[Value]],-(I_MA_PER-1),0,I_MA_PER))/C_DEN,2),NA()))</f>
        <v>119.63</v>
      </c>
      <c r="T780" s="4" t="str">
        <f ca="1">IF(T_CALC[[#This Row],[DAY]]="","",IF(T_CALC[[#This Row],[DAY]]&gt;=I_MA_PER,IF(AND(T_CALC[[#This Row],[Value]]&gt;T_CALC[[#This Row],[WMA]],R779&lt;=S779),"Buy",IF(AND(T_CALC[[#This Row],[Value]]&lt;T_CALC[[#This Row],[WMA]],R779&gt;=S779),"Sell","")),NA()))</f>
        <v/>
      </c>
      <c r="U780" s="4">
        <f ca="1">IFERROR(IF(T_CALC[[#This Row],[Signal]]="Buy",T_CALC[[#This Row],[Value]],-10000),-10000)</f>
        <v>-10000</v>
      </c>
      <c r="V780" s="4">
        <f ca="1">IFERROR(IF(T_CALC[[#This Row],[Signal]]="Sell",T_CALC[[#This Row],[Value]],-10000),-10000)</f>
        <v>-10000</v>
      </c>
    </row>
    <row r="781" spans="3:22" x14ac:dyDescent="0.2">
      <c r="C781" vm="3982">
        <f ca="1"/>
        <v>43584</v>
      </c>
      <c r="D781" vm="3983">
        <f ca="1"/>
        <v>16324183</v>
      </c>
      <c r="E781" vm="3984">
        <f ca="1"/>
        <v>129.9</v>
      </c>
      <c r="F781" vm="3985">
        <f ca="1"/>
        <v>130.18</v>
      </c>
      <c r="G781" vm="3986">
        <f ca="1"/>
        <v>129.35</v>
      </c>
      <c r="H781" vm="3987">
        <f ca="1"/>
        <v>129.77000000000001</v>
      </c>
      <c r="K781" s="4">
        <f ca="1">IF(ROW(T_CALC[[#This Row],[DAY]])-ROW(T_CALC[[#Headers],[DAY]])&gt;C_N_TRADING_DAYS,"",ROW(T_CALC[[#This Row],[DAY]])-ROW(T_CALC[[#Headers],[DAY]]))</f>
        <v>778</v>
      </c>
      <c r="L781" s="2" cm="1" vm="3982">
        <f t="array" aca="1" ref="L781" ca="1">IFERROR(IF(T_CALC[[#This Row],[DAY]]="","",IF(AND(T_CALC[[#This Row],[DAY]]=C_N_TRADING_DAYS,$L$1&gt;C_MAX_HIST_DT),$L$1,INDEX(_xlfn.ANCHORARRAY($C$3),T_CALC[[#This Row],[DAY]]+1,1))),NA())</f>
        <v>43584</v>
      </c>
      <c r="M781" s="4" cm="1" vm="3984">
        <f t="array" aca="1" ref="M781" ca="1">IFERROR(IF(T_CALC[[#This Row],[DAY]]="","",IF(AND(T_CALC[[#This Row],[DAY]]=C_N_TRADING_DAYS,$L$1&gt;C_MAX_HIST_DT),$M$1,INDEX(_xlfn.ANCHORARRAY($C$3),T_CALC[[#This Row],[DAY]]+1,3))),NA())</f>
        <v>129.9</v>
      </c>
      <c r="N781" s="4" cm="1" vm="3985">
        <f t="array" aca="1" ref="N781" ca="1">IFERROR(IF(T_CALC[[#This Row],[DAY]]="","",IF(AND(T_CALC[[#This Row],[DAY]]=C_N_TRADING_DAYS,$L$1&gt;C_MAX_HIST_DT),$N$1,INDEX(_xlfn.ANCHORARRAY($C$3),T_CALC[[#This Row],[DAY]]+1,4))),NA())</f>
        <v>130.18</v>
      </c>
      <c r="O781" s="4" cm="1" vm="3986">
        <f t="array" aca="1" ref="O781" ca="1">IFERROR(IF(T_CALC[[#This Row],[DAY]]="","",IF(AND(T_CALC[[#This Row],[DAY]]=C_N_TRADING_DAYS,$L$1&gt;C_MAX_HIST_DT),$O$1,INDEX(_xlfn.ANCHORARRAY($C$3),T_CALC[[#This Row],[DAY]]+1,5))),NA())</f>
        <v>129.35</v>
      </c>
      <c r="P781" s="4" cm="1" vm="3987">
        <f t="array" aca="1" ref="P781" ca="1">IFERROR(IF(T_CALC[[#This Row],[DAY]]="","",IF(AND(T_CALC[[#This Row],[DAY]]=C_N_TRADING_DAYS,$L$1&gt;C_MAX_HIST_DT),$P$1,INDEX(_xlfn.ANCHORARRAY($C$3),T_CALC[[#This Row],[DAY]]+1,6))),NA())</f>
        <v>129.77000000000001</v>
      </c>
      <c r="Q781" s="4" cm="1" vm="3983">
        <f t="array" aca="1" ref="Q781" ca="1">IFERROR(IF(T_CALC[[#This Row],[DAY]]="","",IF(AND(T_CALC[[#This Row],[DAY]]=C_N_TRADING_DAYS,$L$1&gt;C_MAX_HIST_DT),$Q$1,INDEX(_xlfn.ANCHORARRAY($C$3),T_CALC[[#This Row],[DAY]]+1,2))),NA())</f>
        <v>16324183</v>
      </c>
      <c r="R781" s="4" vm="3987">
        <f ca="1">IFERROR(IF(I_SRC="Open",T_CALC[[#This Row],[Open]],IF(I_SRC="High",T_CALC[[#This Row],[High]],IF(I_SRC="low",T_CALC[[#This Row],[Low]],IF(I_SRC="Volume",T_CALC[[#This Row],[VOLUME]],T_CALC[[#This Row],[Close]])))),"")</f>
        <v>129.77000000000001</v>
      </c>
      <c r="S781" s="4" cm="1">
        <f t="array" aca="1" ref="S781" ca="1">IF(T_CALC[[#This Row],[DAY]]="","",IF(T_CALC[[#This Row],[DAY]]&gt;=I_MA_PER,
ROUND(SUMPRODUCT(OFFSET($Y$4,0,0,I_MA_PER),OFFSET(T_CALC[[#This Row],[Value]],-(I_MA_PER-1),0,I_MA_PER))/C_DEN,2),NA()))</f>
        <v>120.14</v>
      </c>
      <c r="T781" s="4" t="str">
        <f ca="1">IF(T_CALC[[#This Row],[DAY]]="","",IF(T_CALC[[#This Row],[DAY]]&gt;=I_MA_PER,IF(AND(T_CALC[[#This Row],[Value]]&gt;T_CALC[[#This Row],[WMA]],R780&lt;=S780),"Buy",IF(AND(T_CALC[[#This Row],[Value]]&lt;T_CALC[[#This Row],[WMA]],R780&gt;=S780),"Sell","")),NA()))</f>
        <v/>
      </c>
      <c r="U781" s="4">
        <f ca="1">IFERROR(IF(T_CALC[[#This Row],[Signal]]="Buy",T_CALC[[#This Row],[Value]],-10000),-10000)</f>
        <v>-10000</v>
      </c>
      <c r="V781" s="4">
        <f ca="1">IFERROR(IF(T_CALC[[#This Row],[Signal]]="Sell",T_CALC[[#This Row],[Value]],-10000),-10000)</f>
        <v>-10000</v>
      </c>
    </row>
    <row r="782" spans="3:22" x14ac:dyDescent="0.2">
      <c r="C782" vm="3988">
        <f ca="1"/>
        <v>43585</v>
      </c>
      <c r="D782" vm="3989">
        <f ca="1"/>
        <v>24166503</v>
      </c>
      <c r="E782" vm="3990">
        <f ca="1"/>
        <v>129.81</v>
      </c>
      <c r="F782" vm="3991">
        <f ca="1"/>
        <v>130.69999999999999</v>
      </c>
      <c r="G782" vm="3992">
        <f ca="1"/>
        <v>129.3947</v>
      </c>
      <c r="H782" vm="3993">
        <f ca="1"/>
        <v>130.6</v>
      </c>
      <c r="K782" s="4">
        <f ca="1">IF(ROW(T_CALC[[#This Row],[DAY]])-ROW(T_CALC[[#Headers],[DAY]])&gt;C_N_TRADING_DAYS,"",ROW(T_CALC[[#This Row],[DAY]])-ROW(T_CALC[[#Headers],[DAY]]))</f>
        <v>779</v>
      </c>
      <c r="L782" s="2" cm="1" vm="3988">
        <f t="array" aca="1" ref="L782" ca="1">IFERROR(IF(T_CALC[[#This Row],[DAY]]="","",IF(AND(T_CALC[[#This Row],[DAY]]=C_N_TRADING_DAYS,$L$1&gt;C_MAX_HIST_DT),$L$1,INDEX(_xlfn.ANCHORARRAY($C$3),T_CALC[[#This Row],[DAY]]+1,1))),NA())</f>
        <v>43585</v>
      </c>
      <c r="M782" s="4" cm="1" vm="3990">
        <f t="array" aca="1" ref="M782" ca="1">IFERROR(IF(T_CALC[[#This Row],[DAY]]="","",IF(AND(T_CALC[[#This Row],[DAY]]=C_N_TRADING_DAYS,$L$1&gt;C_MAX_HIST_DT),$M$1,INDEX(_xlfn.ANCHORARRAY($C$3),T_CALC[[#This Row],[DAY]]+1,3))),NA())</f>
        <v>129.81</v>
      </c>
      <c r="N782" s="4" cm="1" vm="3991">
        <f t="array" aca="1" ref="N782" ca="1">IFERROR(IF(T_CALC[[#This Row],[DAY]]="","",IF(AND(T_CALC[[#This Row],[DAY]]=C_N_TRADING_DAYS,$L$1&gt;C_MAX_HIST_DT),$N$1,INDEX(_xlfn.ANCHORARRAY($C$3),T_CALC[[#This Row],[DAY]]+1,4))),NA())</f>
        <v>130.69999999999999</v>
      </c>
      <c r="O782" s="4" cm="1" vm="3992">
        <f t="array" aca="1" ref="O782" ca="1">IFERROR(IF(T_CALC[[#This Row],[DAY]]="","",IF(AND(T_CALC[[#This Row],[DAY]]=C_N_TRADING_DAYS,$L$1&gt;C_MAX_HIST_DT),$O$1,INDEX(_xlfn.ANCHORARRAY($C$3),T_CALC[[#This Row],[DAY]]+1,5))),NA())</f>
        <v>129.3947</v>
      </c>
      <c r="P782" s="4" cm="1" vm="3993">
        <f t="array" aca="1" ref="P782" ca="1">IFERROR(IF(T_CALC[[#This Row],[DAY]]="","",IF(AND(T_CALC[[#This Row],[DAY]]=C_N_TRADING_DAYS,$L$1&gt;C_MAX_HIST_DT),$P$1,INDEX(_xlfn.ANCHORARRAY($C$3),T_CALC[[#This Row],[DAY]]+1,6))),NA())</f>
        <v>130.6</v>
      </c>
      <c r="Q782" s="4" cm="1" vm="3989">
        <f t="array" aca="1" ref="Q782" ca="1">IFERROR(IF(T_CALC[[#This Row],[DAY]]="","",IF(AND(T_CALC[[#This Row],[DAY]]=C_N_TRADING_DAYS,$L$1&gt;C_MAX_HIST_DT),$Q$1,INDEX(_xlfn.ANCHORARRAY($C$3),T_CALC[[#This Row],[DAY]]+1,2))),NA())</f>
        <v>24166503</v>
      </c>
      <c r="R782" s="4" vm="3993">
        <f ca="1">IFERROR(IF(I_SRC="Open",T_CALC[[#This Row],[Open]],IF(I_SRC="High",T_CALC[[#This Row],[High]],IF(I_SRC="low",T_CALC[[#This Row],[Low]],IF(I_SRC="Volume",T_CALC[[#This Row],[VOLUME]],T_CALC[[#This Row],[Close]])))),"")</f>
        <v>130.6</v>
      </c>
      <c r="S782" s="4" cm="1">
        <f t="array" aca="1" ref="S782" ca="1">IF(T_CALC[[#This Row],[DAY]]="","",IF(T_CALC[[#This Row],[DAY]]&gt;=I_MA_PER,
ROUND(SUMPRODUCT(OFFSET($Y$4,0,0,I_MA_PER),OFFSET(T_CALC[[#This Row],[Value]],-(I_MA_PER-1),0,I_MA_PER))/C_DEN,2),NA()))</f>
        <v>120.67</v>
      </c>
      <c r="T782" s="4" t="str">
        <f ca="1">IF(T_CALC[[#This Row],[DAY]]="","",IF(T_CALC[[#This Row],[DAY]]&gt;=I_MA_PER,IF(AND(T_CALC[[#This Row],[Value]]&gt;T_CALC[[#This Row],[WMA]],R781&lt;=S781),"Buy",IF(AND(T_CALC[[#This Row],[Value]]&lt;T_CALC[[#This Row],[WMA]],R781&gt;=S781),"Sell","")),NA()))</f>
        <v/>
      </c>
      <c r="U782" s="4">
        <f ca="1">IFERROR(IF(T_CALC[[#This Row],[Signal]]="Buy",T_CALC[[#This Row],[Value]],-10000),-10000)</f>
        <v>-10000</v>
      </c>
      <c r="V782" s="4">
        <f ca="1">IFERROR(IF(T_CALC[[#This Row],[Signal]]="Sell",T_CALC[[#This Row],[Value]],-10000),-10000)</f>
        <v>-10000</v>
      </c>
    </row>
    <row r="783" spans="3:22" x14ac:dyDescent="0.2">
      <c r="C783" vm="3994">
        <f ca="1"/>
        <v>43586</v>
      </c>
      <c r="D783" vm="3995">
        <f ca="1"/>
        <v>26821692</v>
      </c>
      <c r="E783" vm="3996">
        <f ca="1"/>
        <v>130.53</v>
      </c>
      <c r="F783" vm="3997">
        <f ca="1"/>
        <v>130.65</v>
      </c>
      <c r="G783" vm="3998">
        <f ca="1"/>
        <v>127.7</v>
      </c>
      <c r="H783" vm="3999">
        <f ca="1"/>
        <v>127.88</v>
      </c>
      <c r="K783" s="4">
        <f ca="1">IF(ROW(T_CALC[[#This Row],[DAY]])-ROW(T_CALC[[#Headers],[DAY]])&gt;C_N_TRADING_DAYS,"",ROW(T_CALC[[#This Row],[DAY]])-ROW(T_CALC[[#Headers],[DAY]]))</f>
        <v>780</v>
      </c>
      <c r="L783" s="2" cm="1" vm="3994">
        <f t="array" aca="1" ref="L783" ca="1">IFERROR(IF(T_CALC[[#This Row],[DAY]]="","",IF(AND(T_CALC[[#This Row],[DAY]]=C_N_TRADING_DAYS,$L$1&gt;C_MAX_HIST_DT),$L$1,INDEX(_xlfn.ANCHORARRAY($C$3),T_CALC[[#This Row],[DAY]]+1,1))),NA())</f>
        <v>43586</v>
      </c>
      <c r="M783" s="4" cm="1" vm="3996">
        <f t="array" aca="1" ref="M783" ca="1">IFERROR(IF(T_CALC[[#This Row],[DAY]]="","",IF(AND(T_CALC[[#This Row],[DAY]]=C_N_TRADING_DAYS,$L$1&gt;C_MAX_HIST_DT),$M$1,INDEX(_xlfn.ANCHORARRAY($C$3),T_CALC[[#This Row],[DAY]]+1,3))),NA())</f>
        <v>130.53</v>
      </c>
      <c r="N783" s="4" cm="1" vm="3997">
        <f t="array" aca="1" ref="N783" ca="1">IFERROR(IF(T_CALC[[#This Row],[DAY]]="","",IF(AND(T_CALC[[#This Row],[DAY]]=C_N_TRADING_DAYS,$L$1&gt;C_MAX_HIST_DT),$N$1,INDEX(_xlfn.ANCHORARRAY($C$3),T_CALC[[#This Row],[DAY]]+1,4))),NA())</f>
        <v>130.65</v>
      </c>
      <c r="O783" s="4" cm="1" vm="3998">
        <f t="array" aca="1" ref="O783" ca="1">IFERROR(IF(T_CALC[[#This Row],[DAY]]="","",IF(AND(T_CALC[[#This Row],[DAY]]=C_N_TRADING_DAYS,$L$1&gt;C_MAX_HIST_DT),$O$1,INDEX(_xlfn.ANCHORARRAY($C$3),T_CALC[[#This Row],[DAY]]+1,5))),NA())</f>
        <v>127.7</v>
      </c>
      <c r="P783" s="4" cm="1" vm="3999">
        <f t="array" aca="1" ref="P783" ca="1">IFERROR(IF(T_CALC[[#This Row],[DAY]]="","",IF(AND(T_CALC[[#This Row],[DAY]]=C_N_TRADING_DAYS,$L$1&gt;C_MAX_HIST_DT),$P$1,INDEX(_xlfn.ANCHORARRAY($C$3),T_CALC[[#This Row],[DAY]]+1,6))),NA())</f>
        <v>127.88</v>
      </c>
      <c r="Q783" s="4" cm="1" vm="3995">
        <f t="array" aca="1" ref="Q783" ca="1">IFERROR(IF(T_CALC[[#This Row],[DAY]]="","",IF(AND(T_CALC[[#This Row],[DAY]]=C_N_TRADING_DAYS,$L$1&gt;C_MAX_HIST_DT),$Q$1,INDEX(_xlfn.ANCHORARRAY($C$3),T_CALC[[#This Row],[DAY]]+1,2))),NA())</f>
        <v>26821692</v>
      </c>
      <c r="R783" s="4" vm="3999">
        <f ca="1">IFERROR(IF(I_SRC="Open",T_CALC[[#This Row],[Open]],IF(I_SRC="High",T_CALC[[#This Row],[High]],IF(I_SRC="low",T_CALC[[#This Row],[Low]],IF(I_SRC="Volume",T_CALC[[#This Row],[VOLUME]],T_CALC[[#This Row],[Close]])))),"")</f>
        <v>127.88</v>
      </c>
      <c r="S783" s="4" cm="1">
        <f t="array" aca="1" ref="S783" ca="1">IF(T_CALC[[#This Row],[DAY]]="","",IF(T_CALC[[#This Row],[DAY]]&gt;=I_MA_PER,
ROUND(SUMPRODUCT(OFFSET($Y$4,0,0,I_MA_PER),OFFSET(T_CALC[[#This Row],[Value]],-(I_MA_PER-1),0,I_MA_PER))/C_DEN,2),NA()))</f>
        <v>121.07</v>
      </c>
      <c r="T783" s="4" t="str">
        <f ca="1">IF(T_CALC[[#This Row],[DAY]]="","",IF(T_CALC[[#This Row],[DAY]]&gt;=I_MA_PER,IF(AND(T_CALC[[#This Row],[Value]]&gt;T_CALC[[#This Row],[WMA]],R782&lt;=S782),"Buy",IF(AND(T_CALC[[#This Row],[Value]]&lt;T_CALC[[#This Row],[WMA]],R782&gt;=S782),"Sell","")),NA()))</f>
        <v/>
      </c>
      <c r="U783" s="4">
        <f ca="1">IFERROR(IF(T_CALC[[#This Row],[Signal]]="Buy",T_CALC[[#This Row],[Value]],-10000),-10000)</f>
        <v>-10000</v>
      </c>
      <c r="V783" s="4">
        <f ca="1">IFERROR(IF(T_CALC[[#This Row],[Signal]]="Sell",T_CALC[[#This Row],[Value]],-10000),-10000)</f>
        <v>-10000</v>
      </c>
    </row>
    <row r="784" spans="3:22" x14ac:dyDescent="0.2">
      <c r="C784" vm="4000">
        <f ca="1"/>
        <v>43587</v>
      </c>
      <c r="D784" vm="4001">
        <f ca="1"/>
        <v>27350161</v>
      </c>
      <c r="E784" vm="4002">
        <f ca="1"/>
        <v>127.98</v>
      </c>
      <c r="F784" vm="4003">
        <f ca="1"/>
        <v>128</v>
      </c>
      <c r="G784" vm="4004">
        <f ca="1"/>
        <v>125.52</v>
      </c>
      <c r="H784" vm="4005">
        <f ca="1"/>
        <v>126.21</v>
      </c>
      <c r="K784" s="4">
        <f ca="1">IF(ROW(T_CALC[[#This Row],[DAY]])-ROW(T_CALC[[#Headers],[DAY]])&gt;C_N_TRADING_DAYS,"",ROW(T_CALC[[#This Row],[DAY]])-ROW(T_CALC[[#Headers],[DAY]]))</f>
        <v>781</v>
      </c>
      <c r="L784" s="2" cm="1" vm="4000">
        <f t="array" aca="1" ref="L784" ca="1">IFERROR(IF(T_CALC[[#This Row],[DAY]]="","",IF(AND(T_CALC[[#This Row],[DAY]]=C_N_TRADING_DAYS,$L$1&gt;C_MAX_HIST_DT),$L$1,INDEX(_xlfn.ANCHORARRAY($C$3),T_CALC[[#This Row],[DAY]]+1,1))),NA())</f>
        <v>43587</v>
      </c>
      <c r="M784" s="4" cm="1" vm="4002">
        <f t="array" aca="1" ref="M784" ca="1">IFERROR(IF(T_CALC[[#This Row],[DAY]]="","",IF(AND(T_CALC[[#This Row],[DAY]]=C_N_TRADING_DAYS,$L$1&gt;C_MAX_HIST_DT),$M$1,INDEX(_xlfn.ANCHORARRAY($C$3),T_CALC[[#This Row],[DAY]]+1,3))),NA())</f>
        <v>127.98</v>
      </c>
      <c r="N784" s="4" cm="1" vm="4003">
        <f t="array" aca="1" ref="N784" ca="1">IFERROR(IF(T_CALC[[#This Row],[DAY]]="","",IF(AND(T_CALC[[#This Row],[DAY]]=C_N_TRADING_DAYS,$L$1&gt;C_MAX_HIST_DT),$N$1,INDEX(_xlfn.ANCHORARRAY($C$3),T_CALC[[#This Row],[DAY]]+1,4))),NA())</f>
        <v>128</v>
      </c>
      <c r="O784" s="4" cm="1" vm="4004">
        <f t="array" aca="1" ref="O784" ca="1">IFERROR(IF(T_CALC[[#This Row],[DAY]]="","",IF(AND(T_CALC[[#This Row],[DAY]]=C_N_TRADING_DAYS,$L$1&gt;C_MAX_HIST_DT),$O$1,INDEX(_xlfn.ANCHORARRAY($C$3),T_CALC[[#This Row],[DAY]]+1,5))),NA())</f>
        <v>125.52</v>
      </c>
      <c r="P784" s="4" cm="1" vm="4005">
        <f t="array" aca="1" ref="P784" ca="1">IFERROR(IF(T_CALC[[#This Row],[DAY]]="","",IF(AND(T_CALC[[#This Row],[DAY]]=C_N_TRADING_DAYS,$L$1&gt;C_MAX_HIST_DT),$P$1,INDEX(_xlfn.ANCHORARRAY($C$3),T_CALC[[#This Row],[DAY]]+1,6))),NA())</f>
        <v>126.21</v>
      </c>
      <c r="Q784" s="4" cm="1" vm="4001">
        <f t="array" aca="1" ref="Q784" ca="1">IFERROR(IF(T_CALC[[#This Row],[DAY]]="","",IF(AND(T_CALC[[#This Row],[DAY]]=C_N_TRADING_DAYS,$L$1&gt;C_MAX_HIST_DT),$Q$1,INDEX(_xlfn.ANCHORARRAY($C$3),T_CALC[[#This Row],[DAY]]+1,2))),NA())</f>
        <v>27350161</v>
      </c>
      <c r="R784" s="4" vm="4005">
        <f ca="1">IFERROR(IF(I_SRC="Open",T_CALC[[#This Row],[Open]],IF(I_SRC="High",T_CALC[[#This Row],[High]],IF(I_SRC="low",T_CALC[[#This Row],[Low]],IF(I_SRC="Volume",T_CALC[[#This Row],[VOLUME]],T_CALC[[#This Row],[Close]])))),"")</f>
        <v>126.21</v>
      </c>
      <c r="S784" s="4" cm="1">
        <f t="array" aca="1" ref="S784" ca="1">IF(T_CALC[[#This Row],[DAY]]="","",IF(T_CALC[[#This Row],[DAY]]&gt;=I_MA_PER,
ROUND(SUMPRODUCT(OFFSET($Y$4,0,0,I_MA_PER),OFFSET(T_CALC[[#This Row],[Value]],-(I_MA_PER-1),0,I_MA_PER))/C_DEN,2),NA()))</f>
        <v>121.39</v>
      </c>
      <c r="T784" s="4" t="str">
        <f ca="1">IF(T_CALC[[#This Row],[DAY]]="","",IF(T_CALC[[#This Row],[DAY]]&gt;=I_MA_PER,IF(AND(T_CALC[[#This Row],[Value]]&gt;T_CALC[[#This Row],[WMA]],R783&lt;=S783),"Buy",IF(AND(T_CALC[[#This Row],[Value]]&lt;T_CALC[[#This Row],[WMA]],R783&gt;=S783),"Sell","")),NA()))</f>
        <v/>
      </c>
      <c r="U784" s="4">
        <f ca="1">IFERROR(IF(T_CALC[[#This Row],[Signal]]="Buy",T_CALC[[#This Row],[Value]],-10000),-10000)</f>
        <v>-10000</v>
      </c>
      <c r="V784" s="4">
        <f ca="1">IFERROR(IF(T_CALC[[#This Row],[Signal]]="Sell",T_CALC[[#This Row],[Value]],-10000),-10000)</f>
        <v>-10000</v>
      </c>
    </row>
    <row r="785" spans="3:22" x14ac:dyDescent="0.2">
      <c r="C785" vm="4006">
        <f ca="1"/>
        <v>43588</v>
      </c>
      <c r="D785" vm="4007">
        <f ca="1"/>
        <v>24911126</v>
      </c>
      <c r="E785" vm="4008">
        <f ca="1"/>
        <v>127.36</v>
      </c>
      <c r="F785" vm="4009">
        <f ca="1"/>
        <v>129.43</v>
      </c>
      <c r="G785" vm="4010">
        <f ca="1"/>
        <v>127.25</v>
      </c>
      <c r="H785" vm="4011">
        <f ca="1"/>
        <v>128.9</v>
      </c>
      <c r="K785" s="4">
        <f ca="1">IF(ROW(T_CALC[[#This Row],[DAY]])-ROW(T_CALC[[#Headers],[DAY]])&gt;C_N_TRADING_DAYS,"",ROW(T_CALC[[#This Row],[DAY]])-ROW(T_CALC[[#Headers],[DAY]]))</f>
        <v>782</v>
      </c>
      <c r="L785" s="2" cm="1" vm="4006">
        <f t="array" aca="1" ref="L785" ca="1">IFERROR(IF(T_CALC[[#This Row],[DAY]]="","",IF(AND(T_CALC[[#This Row],[DAY]]=C_N_TRADING_DAYS,$L$1&gt;C_MAX_HIST_DT),$L$1,INDEX(_xlfn.ANCHORARRAY($C$3),T_CALC[[#This Row],[DAY]]+1,1))),NA())</f>
        <v>43588</v>
      </c>
      <c r="M785" s="4" cm="1" vm="4008">
        <f t="array" aca="1" ref="M785" ca="1">IFERROR(IF(T_CALC[[#This Row],[DAY]]="","",IF(AND(T_CALC[[#This Row],[DAY]]=C_N_TRADING_DAYS,$L$1&gt;C_MAX_HIST_DT),$M$1,INDEX(_xlfn.ANCHORARRAY($C$3),T_CALC[[#This Row],[DAY]]+1,3))),NA())</f>
        <v>127.36</v>
      </c>
      <c r="N785" s="4" cm="1" vm="4009">
        <f t="array" aca="1" ref="N785" ca="1">IFERROR(IF(T_CALC[[#This Row],[DAY]]="","",IF(AND(T_CALC[[#This Row],[DAY]]=C_N_TRADING_DAYS,$L$1&gt;C_MAX_HIST_DT),$N$1,INDEX(_xlfn.ANCHORARRAY($C$3),T_CALC[[#This Row],[DAY]]+1,4))),NA())</f>
        <v>129.43</v>
      </c>
      <c r="O785" s="4" cm="1" vm="4010">
        <f t="array" aca="1" ref="O785" ca="1">IFERROR(IF(T_CALC[[#This Row],[DAY]]="","",IF(AND(T_CALC[[#This Row],[DAY]]=C_N_TRADING_DAYS,$L$1&gt;C_MAX_HIST_DT),$O$1,INDEX(_xlfn.ANCHORARRAY($C$3),T_CALC[[#This Row],[DAY]]+1,5))),NA())</f>
        <v>127.25</v>
      </c>
      <c r="P785" s="4" cm="1" vm="4011">
        <f t="array" aca="1" ref="P785" ca="1">IFERROR(IF(T_CALC[[#This Row],[DAY]]="","",IF(AND(T_CALC[[#This Row],[DAY]]=C_N_TRADING_DAYS,$L$1&gt;C_MAX_HIST_DT),$P$1,INDEX(_xlfn.ANCHORARRAY($C$3),T_CALC[[#This Row],[DAY]]+1,6))),NA())</f>
        <v>128.9</v>
      </c>
      <c r="Q785" s="4" cm="1" vm="4007">
        <f t="array" aca="1" ref="Q785" ca="1">IFERROR(IF(T_CALC[[#This Row],[DAY]]="","",IF(AND(T_CALC[[#This Row],[DAY]]=C_N_TRADING_DAYS,$L$1&gt;C_MAX_HIST_DT),$Q$1,INDEX(_xlfn.ANCHORARRAY($C$3),T_CALC[[#This Row],[DAY]]+1,2))),NA())</f>
        <v>24911126</v>
      </c>
      <c r="R785" s="4" vm="4011">
        <f ca="1">IFERROR(IF(I_SRC="Open",T_CALC[[#This Row],[Open]],IF(I_SRC="High",T_CALC[[#This Row],[High]],IF(I_SRC="low",T_CALC[[#This Row],[Low]],IF(I_SRC="Volume",T_CALC[[#This Row],[VOLUME]],T_CALC[[#This Row],[Close]])))),"")</f>
        <v>128.9</v>
      </c>
      <c r="S785" s="4" cm="1">
        <f t="array" aca="1" ref="S785" ca="1">IF(T_CALC[[#This Row],[DAY]]="","",IF(T_CALC[[#This Row],[DAY]]&gt;=I_MA_PER,
ROUND(SUMPRODUCT(OFFSET($Y$4,0,0,I_MA_PER),OFFSET(T_CALC[[#This Row],[Value]],-(I_MA_PER-1),0,I_MA_PER))/C_DEN,2),NA()))</f>
        <v>121.8</v>
      </c>
      <c r="T785" s="4" t="str">
        <f ca="1">IF(T_CALC[[#This Row],[DAY]]="","",IF(T_CALC[[#This Row],[DAY]]&gt;=I_MA_PER,IF(AND(T_CALC[[#This Row],[Value]]&gt;T_CALC[[#This Row],[WMA]],R784&lt;=S784),"Buy",IF(AND(T_CALC[[#This Row],[Value]]&lt;T_CALC[[#This Row],[WMA]],R784&gt;=S784),"Sell","")),NA()))</f>
        <v/>
      </c>
      <c r="U785" s="4">
        <f ca="1">IFERROR(IF(T_CALC[[#This Row],[Signal]]="Buy",T_CALC[[#This Row],[Value]],-10000),-10000)</f>
        <v>-10000</v>
      </c>
      <c r="V785" s="4">
        <f ca="1">IFERROR(IF(T_CALC[[#This Row],[Signal]]="Sell",T_CALC[[#This Row],[Value]],-10000),-10000)</f>
        <v>-10000</v>
      </c>
    </row>
    <row r="786" spans="3:22" x14ac:dyDescent="0.2">
      <c r="C786" vm="4012">
        <f ca="1"/>
        <v>43591</v>
      </c>
      <c r="D786" vm="4013">
        <f ca="1"/>
        <v>24239464</v>
      </c>
      <c r="E786" vm="4014">
        <f ca="1"/>
        <v>126.39</v>
      </c>
      <c r="F786" vm="4015">
        <f ca="1"/>
        <v>128.56</v>
      </c>
      <c r="G786" vm="4016">
        <f ca="1"/>
        <v>126.11</v>
      </c>
      <c r="H786" vm="4017">
        <f ca="1"/>
        <v>128.15</v>
      </c>
      <c r="K786" s="4">
        <f ca="1">IF(ROW(T_CALC[[#This Row],[DAY]])-ROW(T_CALC[[#Headers],[DAY]])&gt;C_N_TRADING_DAYS,"",ROW(T_CALC[[#This Row],[DAY]])-ROW(T_CALC[[#Headers],[DAY]]))</f>
        <v>783</v>
      </c>
      <c r="L786" s="2" cm="1" vm="4012">
        <f t="array" aca="1" ref="L786" ca="1">IFERROR(IF(T_CALC[[#This Row],[DAY]]="","",IF(AND(T_CALC[[#This Row],[DAY]]=C_N_TRADING_DAYS,$L$1&gt;C_MAX_HIST_DT),$L$1,INDEX(_xlfn.ANCHORARRAY($C$3),T_CALC[[#This Row],[DAY]]+1,1))),NA())</f>
        <v>43591</v>
      </c>
      <c r="M786" s="4" cm="1" vm="4014">
        <f t="array" aca="1" ref="M786" ca="1">IFERROR(IF(T_CALC[[#This Row],[DAY]]="","",IF(AND(T_CALC[[#This Row],[DAY]]=C_N_TRADING_DAYS,$L$1&gt;C_MAX_HIST_DT),$M$1,INDEX(_xlfn.ANCHORARRAY($C$3),T_CALC[[#This Row],[DAY]]+1,3))),NA())</f>
        <v>126.39</v>
      </c>
      <c r="N786" s="4" cm="1" vm="4015">
        <f t="array" aca="1" ref="N786" ca="1">IFERROR(IF(T_CALC[[#This Row],[DAY]]="","",IF(AND(T_CALC[[#This Row],[DAY]]=C_N_TRADING_DAYS,$L$1&gt;C_MAX_HIST_DT),$N$1,INDEX(_xlfn.ANCHORARRAY($C$3),T_CALC[[#This Row],[DAY]]+1,4))),NA())</f>
        <v>128.56</v>
      </c>
      <c r="O786" s="4" cm="1" vm="4016">
        <f t="array" aca="1" ref="O786" ca="1">IFERROR(IF(T_CALC[[#This Row],[DAY]]="","",IF(AND(T_CALC[[#This Row],[DAY]]=C_N_TRADING_DAYS,$L$1&gt;C_MAX_HIST_DT),$O$1,INDEX(_xlfn.ANCHORARRAY($C$3),T_CALC[[#This Row],[DAY]]+1,5))),NA())</f>
        <v>126.11</v>
      </c>
      <c r="P786" s="4" cm="1" vm="4017">
        <f t="array" aca="1" ref="P786" ca="1">IFERROR(IF(T_CALC[[#This Row],[DAY]]="","",IF(AND(T_CALC[[#This Row],[DAY]]=C_N_TRADING_DAYS,$L$1&gt;C_MAX_HIST_DT),$P$1,INDEX(_xlfn.ANCHORARRAY($C$3),T_CALC[[#This Row],[DAY]]+1,6))),NA())</f>
        <v>128.15</v>
      </c>
      <c r="Q786" s="4" cm="1" vm="4013">
        <f t="array" aca="1" ref="Q786" ca="1">IFERROR(IF(T_CALC[[#This Row],[DAY]]="","",IF(AND(T_CALC[[#This Row],[DAY]]=C_N_TRADING_DAYS,$L$1&gt;C_MAX_HIST_DT),$Q$1,INDEX(_xlfn.ANCHORARRAY($C$3),T_CALC[[#This Row],[DAY]]+1,2))),NA())</f>
        <v>24239464</v>
      </c>
      <c r="R786" s="4" vm="4017">
        <f ca="1">IFERROR(IF(I_SRC="Open",T_CALC[[#This Row],[Open]],IF(I_SRC="High",T_CALC[[#This Row],[High]],IF(I_SRC="low",T_CALC[[#This Row],[Low]],IF(I_SRC="Volume",T_CALC[[#This Row],[VOLUME]],T_CALC[[#This Row],[Close]])))),"")</f>
        <v>128.15</v>
      </c>
      <c r="S786" s="4" cm="1">
        <f t="array" aca="1" ref="S786" ca="1">IF(T_CALC[[#This Row],[DAY]]="","",IF(T_CALC[[#This Row],[DAY]]&gt;=I_MA_PER,
ROUND(SUMPRODUCT(OFFSET($Y$4,0,0,I_MA_PER),OFFSET(T_CALC[[#This Row],[Value]],-(I_MA_PER-1),0,I_MA_PER))/C_DEN,2),NA()))</f>
        <v>122.17</v>
      </c>
      <c r="T786" s="4" t="str">
        <f ca="1">IF(T_CALC[[#This Row],[DAY]]="","",IF(T_CALC[[#This Row],[DAY]]&gt;=I_MA_PER,IF(AND(T_CALC[[#This Row],[Value]]&gt;T_CALC[[#This Row],[WMA]],R785&lt;=S785),"Buy",IF(AND(T_CALC[[#This Row],[Value]]&lt;T_CALC[[#This Row],[WMA]],R785&gt;=S785),"Sell","")),NA()))</f>
        <v/>
      </c>
      <c r="U786" s="4">
        <f ca="1">IFERROR(IF(T_CALC[[#This Row],[Signal]]="Buy",T_CALC[[#This Row],[Value]],-10000),-10000)</f>
        <v>-10000</v>
      </c>
      <c r="V786" s="4">
        <f ca="1">IFERROR(IF(T_CALC[[#This Row],[Signal]]="Sell",T_CALC[[#This Row],[Value]],-10000),-10000)</f>
        <v>-10000</v>
      </c>
    </row>
    <row r="787" spans="3:22" x14ac:dyDescent="0.2">
      <c r="C787" vm="4018">
        <f ca="1"/>
        <v>43592</v>
      </c>
      <c r="D787" vm="4019">
        <f ca="1"/>
        <v>36017661</v>
      </c>
      <c r="E787" vm="4020">
        <f ca="1"/>
        <v>126.46</v>
      </c>
      <c r="F787" vm="4021">
        <f ca="1"/>
        <v>127.18</v>
      </c>
      <c r="G787" vm="4022">
        <f ca="1"/>
        <v>124.22</v>
      </c>
      <c r="H787" vm="4004">
        <f ca="1"/>
        <v>125.52</v>
      </c>
      <c r="K787" s="4">
        <f ca="1">IF(ROW(T_CALC[[#This Row],[DAY]])-ROW(T_CALC[[#Headers],[DAY]])&gt;C_N_TRADING_DAYS,"",ROW(T_CALC[[#This Row],[DAY]])-ROW(T_CALC[[#Headers],[DAY]]))</f>
        <v>784</v>
      </c>
      <c r="L787" s="2" cm="1" vm="4018">
        <f t="array" aca="1" ref="L787" ca="1">IFERROR(IF(T_CALC[[#This Row],[DAY]]="","",IF(AND(T_CALC[[#This Row],[DAY]]=C_N_TRADING_DAYS,$L$1&gt;C_MAX_HIST_DT),$L$1,INDEX(_xlfn.ANCHORARRAY($C$3),T_CALC[[#This Row],[DAY]]+1,1))),NA())</f>
        <v>43592</v>
      </c>
      <c r="M787" s="4" cm="1" vm="4020">
        <f t="array" aca="1" ref="M787" ca="1">IFERROR(IF(T_CALC[[#This Row],[DAY]]="","",IF(AND(T_CALC[[#This Row],[DAY]]=C_N_TRADING_DAYS,$L$1&gt;C_MAX_HIST_DT),$M$1,INDEX(_xlfn.ANCHORARRAY($C$3),T_CALC[[#This Row],[DAY]]+1,3))),NA())</f>
        <v>126.46</v>
      </c>
      <c r="N787" s="4" cm="1" vm="4021">
        <f t="array" aca="1" ref="N787" ca="1">IFERROR(IF(T_CALC[[#This Row],[DAY]]="","",IF(AND(T_CALC[[#This Row],[DAY]]=C_N_TRADING_DAYS,$L$1&gt;C_MAX_HIST_DT),$N$1,INDEX(_xlfn.ANCHORARRAY($C$3),T_CALC[[#This Row],[DAY]]+1,4))),NA())</f>
        <v>127.18</v>
      </c>
      <c r="O787" s="4" cm="1" vm="4022">
        <f t="array" aca="1" ref="O787" ca="1">IFERROR(IF(T_CALC[[#This Row],[DAY]]="","",IF(AND(T_CALC[[#This Row],[DAY]]=C_N_TRADING_DAYS,$L$1&gt;C_MAX_HIST_DT),$O$1,INDEX(_xlfn.ANCHORARRAY($C$3),T_CALC[[#This Row],[DAY]]+1,5))),NA())</f>
        <v>124.22</v>
      </c>
      <c r="P787" s="4" cm="1" vm="4004">
        <f t="array" aca="1" ref="P787" ca="1">IFERROR(IF(T_CALC[[#This Row],[DAY]]="","",IF(AND(T_CALC[[#This Row],[DAY]]=C_N_TRADING_DAYS,$L$1&gt;C_MAX_HIST_DT),$P$1,INDEX(_xlfn.ANCHORARRAY($C$3),T_CALC[[#This Row],[DAY]]+1,6))),NA())</f>
        <v>125.52</v>
      </c>
      <c r="Q787" s="4" cm="1" vm="4019">
        <f t="array" aca="1" ref="Q787" ca="1">IFERROR(IF(T_CALC[[#This Row],[DAY]]="","",IF(AND(T_CALC[[#This Row],[DAY]]=C_N_TRADING_DAYS,$L$1&gt;C_MAX_HIST_DT),$Q$1,INDEX(_xlfn.ANCHORARRAY($C$3),T_CALC[[#This Row],[DAY]]+1,2))),NA())</f>
        <v>36017661</v>
      </c>
      <c r="R787" s="4" vm="4004">
        <f ca="1">IFERROR(IF(I_SRC="Open",T_CALC[[#This Row],[Open]],IF(I_SRC="High",T_CALC[[#This Row],[High]],IF(I_SRC="low",T_CALC[[#This Row],[Low]],IF(I_SRC="Volume",T_CALC[[#This Row],[VOLUME]],T_CALC[[#This Row],[Close]])))),"")</f>
        <v>125.52</v>
      </c>
      <c r="S787" s="4" cm="1">
        <f t="array" aca="1" ref="S787" ca="1">IF(T_CALC[[#This Row],[DAY]]="","",IF(T_CALC[[#This Row],[DAY]]&gt;=I_MA_PER,
ROUND(SUMPRODUCT(OFFSET($Y$4,0,0,I_MA_PER),OFFSET(T_CALC[[#This Row],[Value]],-(I_MA_PER-1),0,I_MA_PER))/C_DEN,2),NA()))</f>
        <v>122.42</v>
      </c>
      <c r="T787" s="4" t="str">
        <f ca="1">IF(T_CALC[[#This Row],[DAY]]="","",IF(T_CALC[[#This Row],[DAY]]&gt;=I_MA_PER,IF(AND(T_CALC[[#This Row],[Value]]&gt;T_CALC[[#This Row],[WMA]],R786&lt;=S786),"Buy",IF(AND(T_CALC[[#This Row],[Value]]&lt;T_CALC[[#This Row],[WMA]],R786&gt;=S786),"Sell","")),NA()))</f>
        <v/>
      </c>
      <c r="U787" s="4">
        <f ca="1">IFERROR(IF(T_CALC[[#This Row],[Signal]]="Buy",T_CALC[[#This Row],[Value]],-10000),-10000)</f>
        <v>-10000</v>
      </c>
      <c r="V787" s="4">
        <f ca="1">IFERROR(IF(T_CALC[[#This Row],[Signal]]="Sell",T_CALC[[#This Row],[Value]],-10000),-10000)</f>
        <v>-10000</v>
      </c>
    </row>
    <row r="788" spans="3:22" x14ac:dyDescent="0.2">
      <c r="C788" vm="4023">
        <f ca="1"/>
        <v>43593</v>
      </c>
      <c r="D788" vm="4024">
        <f ca="1"/>
        <v>28418996</v>
      </c>
      <c r="E788" vm="3963">
        <f ca="1"/>
        <v>125.44</v>
      </c>
      <c r="F788" vm="4025">
        <f ca="1"/>
        <v>126.37</v>
      </c>
      <c r="G788" vm="4026">
        <f ca="1"/>
        <v>124.75</v>
      </c>
      <c r="H788" vm="4027">
        <f ca="1"/>
        <v>125.51</v>
      </c>
      <c r="K788" s="4">
        <f ca="1">IF(ROW(T_CALC[[#This Row],[DAY]])-ROW(T_CALC[[#Headers],[DAY]])&gt;C_N_TRADING_DAYS,"",ROW(T_CALC[[#This Row],[DAY]])-ROW(T_CALC[[#Headers],[DAY]]))</f>
        <v>785</v>
      </c>
      <c r="L788" s="2" cm="1" vm="4023">
        <f t="array" aca="1" ref="L788" ca="1">IFERROR(IF(T_CALC[[#This Row],[DAY]]="","",IF(AND(T_CALC[[#This Row],[DAY]]=C_N_TRADING_DAYS,$L$1&gt;C_MAX_HIST_DT),$L$1,INDEX(_xlfn.ANCHORARRAY($C$3),T_CALC[[#This Row],[DAY]]+1,1))),NA())</f>
        <v>43593</v>
      </c>
      <c r="M788" s="4" cm="1" vm="3963">
        <f t="array" aca="1" ref="M788" ca="1">IFERROR(IF(T_CALC[[#This Row],[DAY]]="","",IF(AND(T_CALC[[#This Row],[DAY]]=C_N_TRADING_DAYS,$L$1&gt;C_MAX_HIST_DT),$M$1,INDEX(_xlfn.ANCHORARRAY($C$3),T_CALC[[#This Row],[DAY]]+1,3))),NA())</f>
        <v>125.44</v>
      </c>
      <c r="N788" s="4" cm="1" vm="4025">
        <f t="array" aca="1" ref="N788" ca="1">IFERROR(IF(T_CALC[[#This Row],[DAY]]="","",IF(AND(T_CALC[[#This Row],[DAY]]=C_N_TRADING_DAYS,$L$1&gt;C_MAX_HIST_DT),$N$1,INDEX(_xlfn.ANCHORARRAY($C$3),T_CALC[[#This Row],[DAY]]+1,4))),NA())</f>
        <v>126.37</v>
      </c>
      <c r="O788" s="4" cm="1" vm="4026">
        <f t="array" aca="1" ref="O788" ca="1">IFERROR(IF(T_CALC[[#This Row],[DAY]]="","",IF(AND(T_CALC[[#This Row],[DAY]]=C_N_TRADING_DAYS,$L$1&gt;C_MAX_HIST_DT),$O$1,INDEX(_xlfn.ANCHORARRAY($C$3),T_CALC[[#This Row],[DAY]]+1,5))),NA())</f>
        <v>124.75</v>
      </c>
      <c r="P788" s="4" cm="1" vm="4027">
        <f t="array" aca="1" ref="P788" ca="1">IFERROR(IF(T_CALC[[#This Row],[DAY]]="","",IF(AND(T_CALC[[#This Row],[DAY]]=C_N_TRADING_DAYS,$L$1&gt;C_MAX_HIST_DT),$P$1,INDEX(_xlfn.ANCHORARRAY($C$3),T_CALC[[#This Row],[DAY]]+1,6))),NA())</f>
        <v>125.51</v>
      </c>
      <c r="Q788" s="4" cm="1" vm="4024">
        <f t="array" aca="1" ref="Q788" ca="1">IFERROR(IF(T_CALC[[#This Row],[DAY]]="","",IF(AND(T_CALC[[#This Row],[DAY]]=C_N_TRADING_DAYS,$L$1&gt;C_MAX_HIST_DT),$Q$1,INDEX(_xlfn.ANCHORARRAY($C$3),T_CALC[[#This Row],[DAY]]+1,2))),NA())</f>
        <v>28418996</v>
      </c>
      <c r="R788" s="4" vm="4027">
        <f ca="1">IFERROR(IF(I_SRC="Open",T_CALC[[#This Row],[Open]],IF(I_SRC="High",T_CALC[[#This Row],[High]],IF(I_SRC="low",T_CALC[[#This Row],[Low]],IF(I_SRC="Volume",T_CALC[[#This Row],[VOLUME]],T_CALC[[#This Row],[Close]])))),"")</f>
        <v>125.51</v>
      </c>
      <c r="S788" s="4" cm="1">
        <f t="array" aca="1" ref="S788" ca="1">IF(T_CALC[[#This Row],[DAY]]="","",IF(T_CALC[[#This Row],[DAY]]&gt;=I_MA_PER,
ROUND(SUMPRODUCT(OFFSET($Y$4,0,0,I_MA_PER),OFFSET(T_CALC[[#This Row],[Value]],-(I_MA_PER-1),0,I_MA_PER))/C_DEN,2),NA()))</f>
        <v>122.66</v>
      </c>
      <c r="T788" s="4" t="str">
        <f ca="1">IF(T_CALC[[#This Row],[DAY]]="","",IF(T_CALC[[#This Row],[DAY]]&gt;=I_MA_PER,IF(AND(T_CALC[[#This Row],[Value]]&gt;T_CALC[[#This Row],[WMA]],R787&lt;=S787),"Buy",IF(AND(T_CALC[[#This Row],[Value]]&lt;T_CALC[[#This Row],[WMA]],R787&gt;=S787),"Sell","")),NA()))</f>
        <v/>
      </c>
      <c r="U788" s="4">
        <f ca="1">IFERROR(IF(T_CALC[[#This Row],[Signal]]="Buy",T_CALC[[#This Row],[Value]],-10000),-10000)</f>
        <v>-10000</v>
      </c>
      <c r="V788" s="4">
        <f ca="1">IFERROR(IF(T_CALC[[#This Row],[Signal]]="Sell",T_CALC[[#This Row],[Value]],-10000),-10000)</f>
        <v>-10000</v>
      </c>
    </row>
    <row r="789" spans="3:22" x14ac:dyDescent="0.2">
      <c r="C789" vm="4028">
        <f ca="1"/>
        <v>43594</v>
      </c>
      <c r="D789" vm="4029">
        <f ca="1"/>
        <v>27235835</v>
      </c>
      <c r="E789" vm="4030">
        <f ca="1"/>
        <v>124.29</v>
      </c>
      <c r="F789" vm="3966">
        <f ca="1"/>
        <v>125.79</v>
      </c>
      <c r="G789" vm="4031">
        <f ca="1"/>
        <v>123.57</v>
      </c>
      <c r="H789" vm="4032">
        <f ca="1"/>
        <v>125.5</v>
      </c>
      <c r="K789" s="4">
        <f ca="1">IF(ROW(T_CALC[[#This Row],[DAY]])-ROW(T_CALC[[#Headers],[DAY]])&gt;C_N_TRADING_DAYS,"",ROW(T_CALC[[#This Row],[DAY]])-ROW(T_CALC[[#Headers],[DAY]]))</f>
        <v>786</v>
      </c>
      <c r="L789" s="2" cm="1" vm="4028">
        <f t="array" aca="1" ref="L789" ca="1">IFERROR(IF(T_CALC[[#This Row],[DAY]]="","",IF(AND(T_CALC[[#This Row],[DAY]]=C_N_TRADING_DAYS,$L$1&gt;C_MAX_HIST_DT),$L$1,INDEX(_xlfn.ANCHORARRAY($C$3),T_CALC[[#This Row],[DAY]]+1,1))),NA())</f>
        <v>43594</v>
      </c>
      <c r="M789" s="4" cm="1" vm="4030">
        <f t="array" aca="1" ref="M789" ca="1">IFERROR(IF(T_CALC[[#This Row],[DAY]]="","",IF(AND(T_CALC[[#This Row],[DAY]]=C_N_TRADING_DAYS,$L$1&gt;C_MAX_HIST_DT),$M$1,INDEX(_xlfn.ANCHORARRAY($C$3),T_CALC[[#This Row],[DAY]]+1,3))),NA())</f>
        <v>124.29</v>
      </c>
      <c r="N789" s="4" cm="1" vm="3966">
        <f t="array" aca="1" ref="N789" ca="1">IFERROR(IF(T_CALC[[#This Row],[DAY]]="","",IF(AND(T_CALC[[#This Row],[DAY]]=C_N_TRADING_DAYS,$L$1&gt;C_MAX_HIST_DT),$N$1,INDEX(_xlfn.ANCHORARRAY($C$3),T_CALC[[#This Row],[DAY]]+1,4))),NA())</f>
        <v>125.79</v>
      </c>
      <c r="O789" s="4" cm="1" vm="4031">
        <f t="array" aca="1" ref="O789" ca="1">IFERROR(IF(T_CALC[[#This Row],[DAY]]="","",IF(AND(T_CALC[[#This Row],[DAY]]=C_N_TRADING_DAYS,$L$1&gt;C_MAX_HIST_DT),$O$1,INDEX(_xlfn.ANCHORARRAY($C$3),T_CALC[[#This Row],[DAY]]+1,5))),NA())</f>
        <v>123.57</v>
      </c>
      <c r="P789" s="4" cm="1" vm="4032">
        <f t="array" aca="1" ref="P789" ca="1">IFERROR(IF(T_CALC[[#This Row],[DAY]]="","",IF(AND(T_CALC[[#This Row],[DAY]]=C_N_TRADING_DAYS,$L$1&gt;C_MAX_HIST_DT),$P$1,INDEX(_xlfn.ANCHORARRAY($C$3),T_CALC[[#This Row],[DAY]]+1,6))),NA())</f>
        <v>125.5</v>
      </c>
      <c r="Q789" s="4" cm="1" vm="4029">
        <f t="array" aca="1" ref="Q789" ca="1">IFERROR(IF(T_CALC[[#This Row],[DAY]]="","",IF(AND(T_CALC[[#This Row],[DAY]]=C_N_TRADING_DAYS,$L$1&gt;C_MAX_HIST_DT),$Q$1,INDEX(_xlfn.ANCHORARRAY($C$3),T_CALC[[#This Row],[DAY]]+1,2))),NA())</f>
        <v>27235835</v>
      </c>
      <c r="R789" s="4" vm="4032">
        <f ca="1">IFERROR(IF(I_SRC="Open",T_CALC[[#This Row],[Open]],IF(I_SRC="High",T_CALC[[#This Row],[High]],IF(I_SRC="low",T_CALC[[#This Row],[Low]],IF(I_SRC="Volume",T_CALC[[#This Row],[VOLUME]],T_CALC[[#This Row],[Close]])))),"")</f>
        <v>125.5</v>
      </c>
      <c r="S789" s="4" cm="1">
        <f t="array" aca="1" ref="S789" ca="1">IF(T_CALC[[#This Row],[DAY]]="","",IF(T_CALC[[#This Row],[DAY]]&gt;=I_MA_PER,
ROUND(SUMPRODUCT(OFFSET($Y$4,0,0,I_MA_PER),OFFSET(T_CALC[[#This Row],[Value]],-(I_MA_PER-1),0,I_MA_PER))/C_DEN,2),NA()))</f>
        <v>122.89</v>
      </c>
      <c r="T789" s="4" t="str">
        <f ca="1">IF(T_CALC[[#This Row],[DAY]]="","",IF(T_CALC[[#This Row],[DAY]]&gt;=I_MA_PER,IF(AND(T_CALC[[#This Row],[Value]]&gt;T_CALC[[#This Row],[WMA]],R788&lt;=S788),"Buy",IF(AND(T_CALC[[#This Row],[Value]]&lt;T_CALC[[#This Row],[WMA]],R788&gt;=S788),"Sell","")),NA()))</f>
        <v/>
      </c>
      <c r="U789" s="4">
        <f ca="1">IFERROR(IF(T_CALC[[#This Row],[Signal]]="Buy",T_CALC[[#This Row],[Value]],-10000),-10000)</f>
        <v>-10000</v>
      </c>
      <c r="V789" s="4">
        <f ca="1">IFERROR(IF(T_CALC[[#This Row],[Signal]]="Sell",T_CALC[[#This Row],[Value]],-10000),-10000)</f>
        <v>-10000</v>
      </c>
    </row>
    <row r="790" spans="3:22" x14ac:dyDescent="0.2">
      <c r="C790" vm="4033">
        <f ca="1"/>
        <v>43595</v>
      </c>
      <c r="D790" vm="4034">
        <f ca="1"/>
        <v>30915084</v>
      </c>
      <c r="E790" vm="4035">
        <f ca="1"/>
        <v>124.91</v>
      </c>
      <c r="F790" vm="4036">
        <f ca="1"/>
        <v>127.93</v>
      </c>
      <c r="G790" vm="4037">
        <f ca="1"/>
        <v>123.82</v>
      </c>
      <c r="H790" vm="4038">
        <f ca="1"/>
        <v>127.13</v>
      </c>
      <c r="K790" s="4">
        <f ca="1">IF(ROW(T_CALC[[#This Row],[DAY]])-ROW(T_CALC[[#Headers],[DAY]])&gt;C_N_TRADING_DAYS,"",ROW(T_CALC[[#This Row],[DAY]])-ROW(T_CALC[[#Headers],[DAY]]))</f>
        <v>787</v>
      </c>
      <c r="L790" s="2" cm="1" vm="4033">
        <f t="array" aca="1" ref="L790" ca="1">IFERROR(IF(T_CALC[[#This Row],[DAY]]="","",IF(AND(T_CALC[[#This Row],[DAY]]=C_N_TRADING_DAYS,$L$1&gt;C_MAX_HIST_DT),$L$1,INDEX(_xlfn.ANCHORARRAY($C$3),T_CALC[[#This Row],[DAY]]+1,1))),NA())</f>
        <v>43595</v>
      </c>
      <c r="M790" s="4" cm="1" vm="4035">
        <f t="array" aca="1" ref="M790" ca="1">IFERROR(IF(T_CALC[[#This Row],[DAY]]="","",IF(AND(T_CALC[[#This Row],[DAY]]=C_N_TRADING_DAYS,$L$1&gt;C_MAX_HIST_DT),$M$1,INDEX(_xlfn.ANCHORARRAY($C$3),T_CALC[[#This Row],[DAY]]+1,3))),NA())</f>
        <v>124.91</v>
      </c>
      <c r="N790" s="4" cm="1" vm="4036">
        <f t="array" aca="1" ref="N790" ca="1">IFERROR(IF(T_CALC[[#This Row],[DAY]]="","",IF(AND(T_CALC[[#This Row],[DAY]]=C_N_TRADING_DAYS,$L$1&gt;C_MAX_HIST_DT),$N$1,INDEX(_xlfn.ANCHORARRAY($C$3),T_CALC[[#This Row],[DAY]]+1,4))),NA())</f>
        <v>127.93</v>
      </c>
      <c r="O790" s="4" cm="1" vm="4037">
        <f t="array" aca="1" ref="O790" ca="1">IFERROR(IF(T_CALC[[#This Row],[DAY]]="","",IF(AND(T_CALC[[#This Row],[DAY]]=C_N_TRADING_DAYS,$L$1&gt;C_MAX_HIST_DT),$O$1,INDEX(_xlfn.ANCHORARRAY($C$3),T_CALC[[#This Row],[DAY]]+1,5))),NA())</f>
        <v>123.82</v>
      </c>
      <c r="P790" s="4" cm="1" vm="4038">
        <f t="array" aca="1" ref="P790" ca="1">IFERROR(IF(T_CALC[[#This Row],[DAY]]="","",IF(AND(T_CALC[[#This Row],[DAY]]=C_N_TRADING_DAYS,$L$1&gt;C_MAX_HIST_DT),$P$1,INDEX(_xlfn.ANCHORARRAY($C$3),T_CALC[[#This Row],[DAY]]+1,6))),NA())</f>
        <v>127.13</v>
      </c>
      <c r="Q790" s="4" cm="1" vm="4034">
        <f t="array" aca="1" ref="Q790" ca="1">IFERROR(IF(T_CALC[[#This Row],[DAY]]="","",IF(AND(T_CALC[[#This Row],[DAY]]=C_N_TRADING_DAYS,$L$1&gt;C_MAX_HIST_DT),$Q$1,INDEX(_xlfn.ANCHORARRAY($C$3),T_CALC[[#This Row],[DAY]]+1,2))),NA())</f>
        <v>30915084</v>
      </c>
      <c r="R790" s="4" vm="4038">
        <f ca="1">IFERROR(IF(I_SRC="Open",T_CALC[[#This Row],[Open]],IF(I_SRC="High",T_CALC[[#This Row],[High]],IF(I_SRC="low",T_CALC[[#This Row],[Low]],IF(I_SRC="Volume",T_CALC[[#This Row],[VOLUME]],T_CALC[[#This Row],[Close]])))),"")</f>
        <v>127.13</v>
      </c>
      <c r="S790" s="4" cm="1">
        <f t="array" aca="1" ref="S790" ca="1">IF(T_CALC[[#This Row],[DAY]]="","",IF(T_CALC[[#This Row],[DAY]]&gt;=I_MA_PER,
ROUND(SUMPRODUCT(OFFSET($Y$4,0,0,I_MA_PER),OFFSET(T_CALC[[#This Row],[Value]],-(I_MA_PER-1),0,I_MA_PER))/C_DEN,2),NA()))</f>
        <v>123.17</v>
      </c>
      <c r="T790" s="4" t="str">
        <f ca="1">IF(T_CALC[[#This Row],[DAY]]="","",IF(T_CALC[[#This Row],[DAY]]&gt;=I_MA_PER,IF(AND(T_CALC[[#This Row],[Value]]&gt;T_CALC[[#This Row],[WMA]],R789&lt;=S789),"Buy",IF(AND(T_CALC[[#This Row],[Value]]&lt;T_CALC[[#This Row],[WMA]],R789&gt;=S789),"Sell","")),NA()))</f>
        <v/>
      </c>
      <c r="U790" s="4">
        <f ca="1">IFERROR(IF(T_CALC[[#This Row],[Signal]]="Buy",T_CALC[[#This Row],[Value]],-10000),-10000)</f>
        <v>-10000</v>
      </c>
      <c r="V790" s="4">
        <f ca="1">IFERROR(IF(T_CALC[[#This Row],[Signal]]="Sell",T_CALC[[#This Row],[Value]],-10000),-10000)</f>
        <v>-10000</v>
      </c>
    </row>
    <row r="791" spans="3:22" x14ac:dyDescent="0.2">
      <c r="C791" vm="4039">
        <f ca="1"/>
        <v>43598</v>
      </c>
      <c r="D791" vm="4040">
        <f ca="1"/>
        <v>33944923</v>
      </c>
      <c r="E791" vm="4041">
        <f ca="1"/>
        <v>124.11</v>
      </c>
      <c r="F791" vm="4042">
        <f ca="1"/>
        <v>125.55</v>
      </c>
      <c r="G791" vm="4043">
        <f ca="1"/>
        <v>123.04</v>
      </c>
      <c r="H791" vm="4044">
        <f ca="1"/>
        <v>123.35</v>
      </c>
      <c r="K791" s="4">
        <f ca="1">IF(ROW(T_CALC[[#This Row],[DAY]])-ROW(T_CALC[[#Headers],[DAY]])&gt;C_N_TRADING_DAYS,"",ROW(T_CALC[[#This Row],[DAY]])-ROW(T_CALC[[#Headers],[DAY]]))</f>
        <v>788</v>
      </c>
      <c r="L791" s="2" cm="1" vm="4039">
        <f t="array" aca="1" ref="L791" ca="1">IFERROR(IF(T_CALC[[#This Row],[DAY]]="","",IF(AND(T_CALC[[#This Row],[DAY]]=C_N_TRADING_DAYS,$L$1&gt;C_MAX_HIST_DT),$L$1,INDEX(_xlfn.ANCHORARRAY($C$3),T_CALC[[#This Row],[DAY]]+1,1))),NA())</f>
        <v>43598</v>
      </c>
      <c r="M791" s="4" cm="1" vm="4041">
        <f t="array" aca="1" ref="M791" ca="1">IFERROR(IF(T_CALC[[#This Row],[DAY]]="","",IF(AND(T_CALC[[#This Row],[DAY]]=C_N_TRADING_DAYS,$L$1&gt;C_MAX_HIST_DT),$M$1,INDEX(_xlfn.ANCHORARRAY($C$3),T_CALC[[#This Row],[DAY]]+1,3))),NA())</f>
        <v>124.11</v>
      </c>
      <c r="N791" s="4" cm="1" vm="4042">
        <f t="array" aca="1" ref="N791" ca="1">IFERROR(IF(T_CALC[[#This Row],[DAY]]="","",IF(AND(T_CALC[[#This Row],[DAY]]=C_N_TRADING_DAYS,$L$1&gt;C_MAX_HIST_DT),$N$1,INDEX(_xlfn.ANCHORARRAY($C$3),T_CALC[[#This Row],[DAY]]+1,4))),NA())</f>
        <v>125.55</v>
      </c>
      <c r="O791" s="4" cm="1" vm="4043">
        <f t="array" aca="1" ref="O791" ca="1">IFERROR(IF(T_CALC[[#This Row],[DAY]]="","",IF(AND(T_CALC[[#This Row],[DAY]]=C_N_TRADING_DAYS,$L$1&gt;C_MAX_HIST_DT),$O$1,INDEX(_xlfn.ANCHORARRAY($C$3),T_CALC[[#This Row],[DAY]]+1,5))),NA())</f>
        <v>123.04</v>
      </c>
      <c r="P791" s="4" cm="1" vm="4044">
        <f t="array" aca="1" ref="P791" ca="1">IFERROR(IF(T_CALC[[#This Row],[DAY]]="","",IF(AND(T_CALC[[#This Row],[DAY]]=C_N_TRADING_DAYS,$L$1&gt;C_MAX_HIST_DT),$P$1,INDEX(_xlfn.ANCHORARRAY($C$3),T_CALC[[#This Row],[DAY]]+1,6))),NA())</f>
        <v>123.35</v>
      </c>
      <c r="Q791" s="4" cm="1" vm="4040">
        <f t="array" aca="1" ref="Q791" ca="1">IFERROR(IF(T_CALC[[#This Row],[DAY]]="","",IF(AND(T_CALC[[#This Row],[DAY]]=C_N_TRADING_DAYS,$L$1&gt;C_MAX_HIST_DT),$Q$1,INDEX(_xlfn.ANCHORARRAY($C$3),T_CALC[[#This Row],[DAY]]+1,2))),NA())</f>
        <v>33944923</v>
      </c>
      <c r="R791" s="4" vm="4044">
        <f ca="1">IFERROR(IF(I_SRC="Open",T_CALC[[#This Row],[Open]],IF(I_SRC="High",T_CALC[[#This Row],[High]],IF(I_SRC="low",T_CALC[[#This Row],[Low]],IF(I_SRC="Volume",T_CALC[[#This Row],[VOLUME]],T_CALC[[#This Row],[Close]])))),"")</f>
        <v>123.35</v>
      </c>
      <c r="S791" s="4" cm="1">
        <f t="array" aca="1" ref="S791" ca="1">IF(T_CALC[[#This Row],[DAY]]="","",IF(T_CALC[[#This Row],[DAY]]&gt;=I_MA_PER,
ROUND(SUMPRODUCT(OFFSET($Y$4,0,0,I_MA_PER),OFFSET(T_CALC[[#This Row],[Value]],-(I_MA_PER-1),0,I_MA_PER))/C_DEN,2),NA()))</f>
        <v>123.3</v>
      </c>
      <c r="T791" s="4" t="str">
        <f ca="1">IF(T_CALC[[#This Row],[DAY]]="","",IF(T_CALC[[#This Row],[DAY]]&gt;=I_MA_PER,IF(AND(T_CALC[[#This Row],[Value]]&gt;T_CALC[[#This Row],[WMA]],R790&lt;=S790),"Buy",IF(AND(T_CALC[[#This Row],[Value]]&lt;T_CALC[[#This Row],[WMA]],R790&gt;=S790),"Sell","")),NA()))</f>
        <v/>
      </c>
      <c r="U791" s="4">
        <f ca="1">IFERROR(IF(T_CALC[[#This Row],[Signal]]="Buy",T_CALC[[#This Row],[Value]],-10000),-10000)</f>
        <v>-10000</v>
      </c>
      <c r="V791" s="4">
        <f ca="1">IFERROR(IF(T_CALC[[#This Row],[Signal]]="Sell",T_CALC[[#This Row],[Value]],-10000),-10000)</f>
        <v>-10000</v>
      </c>
    </row>
    <row r="792" spans="3:22" x14ac:dyDescent="0.2">
      <c r="C792" vm="4045">
        <f ca="1"/>
        <v>43599</v>
      </c>
      <c r="D792" vm="4046">
        <f ca="1"/>
        <v>25266315</v>
      </c>
      <c r="E792" vm="4047">
        <f ca="1"/>
        <v>123.87</v>
      </c>
      <c r="F792" vm="4048">
        <f ca="1"/>
        <v>125.88</v>
      </c>
      <c r="G792" vm="4049">
        <f ca="1"/>
        <v>123.7</v>
      </c>
      <c r="H792" vm="4050">
        <f ca="1"/>
        <v>124.73</v>
      </c>
      <c r="K792" s="4">
        <f ca="1">IF(ROW(T_CALC[[#This Row],[DAY]])-ROW(T_CALC[[#Headers],[DAY]])&gt;C_N_TRADING_DAYS,"",ROW(T_CALC[[#This Row],[DAY]])-ROW(T_CALC[[#Headers],[DAY]]))</f>
        <v>789</v>
      </c>
      <c r="L792" s="2" cm="1" vm="4045">
        <f t="array" aca="1" ref="L792" ca="1">IFERROR(IF(T_CALC[[#This Row],[DAY]]="","",IF(AND(T_CALC[[#This Row],[DAY]]=C_N_TRADING_DAYS,$L$1&gt;C_MAX_HIST_DT),$L$1,INDEX(_xlfn.ANCHORARRAY($C$3),T_CALC[[#This Row],[DAY]]+1,1))),NA())</f>
        <v>43599</v>
      </c>
      <c r="M792" s="4" cm="1" vm="4047">
        <f t="array" aca="1" ref="M792" ca="1">IFERROR(IF(T_CALC[[#This Row],[DAY]]="","",IF(AND(T_CALC[[#This Row],[DAY]]=C_N_TRADING_DAYS,$L$1&gt;C_MAX_HIST_DT),$M$1,INDEX(_xlfn.ANCHORARRAY($C$3),T_CALC[[#This Row],[DAY]]+1,3))),NA())</f>
        <v>123.87</v>
      </c>
      <c r="N792" s="4" cm="1" vm="4048">
        <f t="array" aca="1" ref="N792" ca="1">IFERROR(IF(T_CALC[[#This Row],[DAY]]="","",IF(AND(T_CALC[[#This Row],[DAY]]=C_N_TRADING_DAYS,$L$1&gt;C_MAX_HIST_DT),$N$1,INDEX(_xlfn.ANCHORARRAY($C$3),T_CALC[[#This Row],[DAY]]+1,4))),NA())</f>
        <v>125.88</v>
      </c>
      <c r="O792" s="4" cm="1" vm="4049">
        <f t="array" aca="1" ref="O792" ca="1">IFERROR(IF(T_CALC[[#This Row],[DAY]]="","",IF(AND(T_CALC[[#This Row],[DAY]]=C_N_TRADING_DAYS,$L$1&gt;C_MAX_HIST_DT),$O$1,INDEX(_xlfn.ANCHORARRAY($C$3),T_CALC[[#This Row],[DAY]]+1,5))),NA())</f>
        <v>123.7</v>
      </c>
      <c r="P792" s="4" cm="1" vm="4050">
        <f t="array" aca="1" ref="P792" ca="1">IFERROR(IF(T_CALC[[#This Row],[DAY]]="","",IF(AND(T_CALC[[#This Row],[DAY]]=C_N_TRADING_DAYS,$L$1&gt;C_MAX_HIST_DT),$P$1,INDEX(_xlfn.ANCHORARRAY($C$3),T_CALC[[#This Row],[DAY]]+1,6))),NA())</f>
        <v>124.73</v>
      </c>
      <c r="Q792" s="4" cm="1" vm="4046">
        <f t="array" aca="1" ref="Q792" ca="1">IFERROR(IF(T_CALC[[#This Row],[DAY]]="","",IF(AND(T_CALC[[#This Row],[DAY]]=C_N_TRADING_DAYS,$L$1&gt;C_MAX_HIST_DT),$Q$1,INDEX(_xlfn.ANCHORARRAY($C$3),T_CALC[[#This Row],[DAY]]+1,2))),NA())</f>
        <v>25266315</v>
      </c>
      <c r="R792" s="4" vm="4050">
        <f ca="1">IFERROR(IF(I_SRC="Open",T_CALC[[#This Row],[Open]],IF(I_SRC="High",T_CALC[[#This Row],[High]],IF(I_SRC="low",T_CALC[[#This Row],[Low]],IF(I_SRC="Volume",T_CALC[[#This Row],[VOLUME]],T_CALC[[#This Row],[Close]])))),"")</f>
        <v>124.73</v>
      </c>
      <c r="S792" s="4" cm="1">
        <f t="array" aca="1" ref="S792" ca="1">IF(T_CALC[[#This Row],[DAY]]="","",IF(T_CALC[[#This Row],[DAY]]&gt;=I_MA_PER,
ROUND(SUMPRODUCT(OFFSET($Y$4,0,0,I_MA_PER),OFFSET(T_CALC[[#This Row],[Value]],-(I_MA_PER-1),0,I_MA_PER))/C_DEN,2),NA()))</f>
        <v>123.46</v>
      </c>
      <c r="T792" s="4" t="str">
        <f ca="1">IF(T_CALC[[#This Row],[DAY]]="","",IF(T_CALC[[#This Row],[DAY]]&gt;=I_MA_PER,IF(AND(T_CALC[[#This Row],[Value]]&gt;T_CALC[[#This Row],[WMA]],R791&lt;=S791),"Buy",IF(AND(T_CALC[[#This Row],[Value]]&lt;T_CALC[[#This Row],[WMA]],R791&gt;=S791),"Sell","")),NA()))</f>
        <v/>
      </c>
      <c r="U792" s="4">
        <f ca="1">IFERROR(IF(T_CALC[[#This Row],[Signal]]="Buy",T_CALC[[#This Row],[Value]],-10000),-10000)</f>
        <v>-10000</v>
      </c>
      <c r="V792" s="4">
        <f ca="1">IFERROR(IF(T_CALC[[#This Row],[Signal]]="Sell",T_CALC[[#This Row],[Value]],-10000),-10000)</f>
        <v>-10000</v>
      </c>
    </row>
    <row r="793" spans="3:22" x14ac:dyDescent="0.2">
      <c r="C793" vm="4051">
        <f ca="1"/>
        <v>43600</v>
      </c>
      <c r="D793" vm="4052">
        <f ca="1"/>
        <v>24722708</v>
      </c>
      <c r="E793" vm="4053">
        <f ca="1"/>
        <v>124.26</v>
      </c>
      <c r="F793" vm="4054">
        <f ca="1"/>
        <v>126.71</v>
      </c>
      <c r="G793" vm="4049">
        <f ca="1"/>
        <v>123.7</v>
      </c>
      <c r="H793" vm="4055">
        <f ca="1"/>
        <v>126.02</v>
      </c>
      <c r="K793" s="4">
        <f ca="1">IF(ROW(T_CALC[[#This Row],[DAY]])-ROW(T_CALC[[#Headers],[DAY]])&gt;C_N_TRADING_DAYS,"",ROW(T_CALC[[#This Row],[DAY]])-ROW(T_CALC[[#Headers],[DAY]]))</f>
        <v>790</v>
      </c>
      <c r="L793" s="2" cm="1" vm="4051">
        <f t="array" aca="1" ref="L793" ca="1">IFERROR(IF(T_CALC[[#This Row],[DAY]]="","",IF(AND(T_CALC[[#This Row],[DAY]]=C_N_TRADING_DAYS,$L$1&gt;C_MAX_HIST_DT),$L$1,INDEX(_xlfn.ANCHORARRAY($C$3),T_CALC[[#This Row],[DAY]]+1,1))),NA())</f>
        <v>43600</v>
      </c>
      <c r="M793" s="4" cm="1" vm="4053">
        <f t="array" aca="1" ref="M793" ca="1">IFERROR(IF(T_CALC[[#This Row],[DAY]]="","",IF(AND(T_CALC[[#This Row],[DAY]]=C_N_TRADING_DAYS,$L$1&gt;C_MAX_HIST_DT),$M$1,INDEX(_xlfn.ANCHORARRAY($C$3),T_CALC[[#This Row],[DAY]]+1,3))),NA())</f>
        <v>124.26</v>
      </c>
      <c r="N793" s="4" cm="1" vm="4054">
        <f t="array" aca="1" ref="N793" ca="1">IFERROR(IF(T_CALC[[#This Row],[DAY]]="","",IF(AND(T_CALC[[#This Row],[DAY]]=C_N_TRADING_DAYS,$L$1&gt;C_MAX_HIST_DT),$N$1,INDEX(_xlfn.ANCHORARRAY($C$3),T_CALC[[#This Row],[DAY]]+1,4))),NA())</f>
        <v>126.71</v>
      </c>
      <c r="O793" s="4" cm="1" vm="4049">
        <f t="array" aca="1" ref="O793" ca="1">IFERROR(IF(T_CALC[[#This Row],[DAY]]="","",IF(AND(T_CALC[[#This Row],[DAY]]=C_N_TRADING_DAYS,$L$1&gt;C_MAX_HIST_DT),$O$1,INDEX(_xlfn.ANCHORARRAY($C$3),T_CALC[[#This Row],[DAY]]+1,5))),NA())</f>
        <v>123.7</v>
      </c>
      <c r="P793" s="4" cm="1" vm="4055">
        <f t="array" aca="1" ref="P793" ca="1">IFERROR(IF(T_CALC[[#This Row],[DAY]]="","",IF(AND(T_CALC[[#This Row],[DAY]]=C_N_TRADING_DAYS,$L$1&gt;C_MAX_HIST_DT),$P$1,INDEX(_xlfn.ANCHORARRAY($C$3),T_CALC[[#This Row],[DAY]]+1,6))),NA())</f>
        <v>126.02</v>
      </c>
      <c r="Q793" s="4" cm="1" vm="4052">
        <f t="array" aca="1" ref="Q793" ca="1">IFERROR(IF(T_CALC[[#This Row],[DAY]]="","",IF(AND(T_CALC[[#This Row],[DAY]]=C_N_TRADING_DAYS,$L$1&gt;C_MAX_HIST_DT),$Q$1,INDEX(_xlfn.ANCHORARRAY($C$3),T_CALC[[#This Row],[DAY]]+1,2))),NA())</f>
        <v>24722708</v>
      </c>
      <c r="R793" s="4" vm="4055">
        <f ca="1">IFERROR(IF(I_SRC="Open",T_CALC[[#This Row],[Open]],IF(I_SRC="High",T_CALC[[#This Row],[High]],IF(I_SRC="low",T_CALC[[#This Row],[Low]],IF(I_SRC="Volume",T_CALC[[#This Row],[VOLUME]],T_CALC[[#This Row],[Close]])))),"")</f>
        <v>126.02</v>
      </c>
      <c r="S793" s="4" cm="1">
        <f t="array" aca="1" ref="S793" ca="1">IF(T_CALC[[#This Row],[DAY]]="","",IF(T_CALC[[#This Row],[DAY]]&gt;=I_MA_PER,
ROUND(SUMPRODUCT(OFFSET($Y$4,0,0,I_MA_PER),OFFSET(T_CALC[[#This Row],[Value]],-(I_MA_PER-1),0,I_MA_PER))/C_DEN,2),NA()))</f>
        <v>123.67</v>
      </c>
      <c r="T793" s="4" t="str">
        <f ca="1">IF(T_CALC[[#This Row],[DAY]]="","",IF(T_CALC[[#This Row],[DAY]]&gt;=I_MA_PER,IF(AND(T_CALC[[#This Row],[Value]]&gt;T_CALC[[#This Row],[WMA]],R792&lt;=S792),"Buy",IF(AND(T_CALC[[#This Row],[Value]]&lt;T_CALC[[#This Row],[WMA]],R792&gt;=S792),"Sell","")),NA()))</f>
        <v/>
      </c>
      <c r="U793" s="4">
        <f ca="1">IFERROR(IF(T_CALC[[#This Row],[Signal]]="Buy",T_CALC[[#This Row],[Value]],-10000),-10000)</f>
        <v>-10000</v>
      </c>
      <c r="V793" s="4">
        <f ca="1">IFERROR(IF(T_CALC[[#This Row],[Signal]]="Sell",T_CALC[[#This Row],[Value]],-10000),-10000)</f>
        <v>-10000</v>
      </c>
    </row>
    <row r="794" spans="3:22" x14ac:dyDescent="0.2">
      <c r="C794" vm="4056">
        <f ca="1"/>
        <v>43601</v>
      </c>
      <c r="D794" vm="4057">
        <f ca="1"/>
        <v>30112216</v>
      </c>
      <c r="E794" vm="4058">
        <f ca="1"/>
        <v>126.75</v>
      </c>
      <c r="F794" vm="4059">
        <f ca="1"/>
        <v>129.38</v>
      </c>
      <c r="G794" vm="4020">
        <f ca="1"/>
        <v>126.46</v>
      </c>
      <c r="H794" vm="4060">
        <f ca="1"/>
        <v>128.93</v>
      </c>
      <c r="K794" s="4">
        <f ca="1">IF(ROW(T_CALC[[#This Row],[DAY]])-ROW(T_CALC[[#Headers],[DAY]])&gt;C_N_TRADING_DAYS,"",ROW(T_CALC[[#This Row],[DAY]])-ROW(T_CALC[[#Headers],[DAY]]))</f>
        <v>791</v>
      </c>
      <c r="L794" s="2" cm="1" vm="4056">
        <f t="array" aca="1" ref="L794" ca="1">IFERROR(IF(T_CALC[[#This Row],[DAY]]="","",IF(AND(T_CALC[[#This Row],[DAY]]=C_N_TRADING_DAYS,$L$1&gt;C_MAX_HIST_DT),$L$1,INDEX(_xlfn.ANCHORARRAY($C$3),T_CALC[[#This Row],[DAY]]+1,1))),NA())</f>
        <v>43601</v>
      </c>
      <c r="M794" s="4" cm="1" vm="4058">
        <f t="array" aca="1" ref="M794" ca="1">IFERROR(IF(T_CALC[[#This Row],[DAY]]="","",IF(AND(T_CALC[[#This Row],[DAY]]=C_N_TRADING_DAYS,$L$1&gt;C_MAX_HIST_DT),$M$1,INDEX(_xlfn.ANCHORARRAY($C$3),T_CALC[[#This Row],[DAY]]+1,3))),NA())</f>
        <v>126.75</v>
      </c>
      <c r="N794" s="4" cm="1" vm="4059">
        <f t="array" aca="1" ref="N794" ca="1">IFERROR(IF(T_CALC[[#This Row],[DAY]]="","",IF(AND(T_CALC[[#This Row],[DAY]]=C_N_TRADING_DAYS,$L$1&gt;C_MAX_HIST_DT),$N$1,INDEX(_xlfn.ANCHORARRAY($C$3),T_CALC[[#This Row],[DAY]]+1,4))),NA())</f>
        <v>129.38</v>
      </c>
      <c r="O794" s="4" cm="1" vm="4020">
        <f t="array" aca="1" ref="O794" ca="1">IFERROR(IF(T_CALC[[#This Row],[DAY]]="","",IF(AND(T_CALC[[#This Row],[DAY]]=C_N_TRADING_DAYS,$L$1&gt;C_MAX_HIST_DT),$O$1,INDEX(_xlfn.ANCHORARRAY($C$3),T_CALC[[#This Row],[DAY]]+1,5))),NA())</f>
        <v>126.46</v>
      </c>
      <c r="P794" s="4" cm="1" vm="4060">
        <f t="array" aca="1" ref="P794" ca="1">IFERROR(IF(T_CALC[[#This Row],[DAY]]="","",IF(AND(T_CALC[[#This Row],[DAY]]=C_N_TRADING_DAYS,$L$1&gt;C_MAX_HIST_DT),$P$1,INDEX(_xlfn.ANCHORARRAY($C$3),T_CALC[[#This Row],[DAY]]+1,6))),NA())</f>
        <v>128.93</v>
      </c>
      <c r="Q794" s="4" cm="1" vm="4057">
        <f t="array" aca="1" ref="Q794" ca="1">IFERROR(IF(T_CALC[[#This Row],[DAY]]="","",IF(AND(T_CALC[[#This Row],[DAY]]=C_N_TRADING_DAYS,$L$1&gt;C_MAX_HIST_DT),$Q$1,INDEX(_xlfn.ANCHORARRAY($C$3),T_CALC[[#This Row],[DAY]]+1,2))),NA())</f>
        <v>30112216</v>
      </c>
      <c r="R794" s="4" vm="4060">
        <f ca="1">IFERROR(IF(I_SRC="Open",T_CALC[[#This Row],[Open]],IF(I_SRC="High",T_CALC[[#This Row],[High]],IF(I_SRC="low",T_CALC[[#This Row],[Low]],IF(I_SRC="Volume",T_CALC[[#This Row],[VOLUME]],T_CALC[[#This Row],[Close]])))),"")</f>
        <v>128.93</v>
      </c>
      <c r="S794" s="4" cm="1">
        <f t="array" aca="1" ref="S794" ca="1">IF(T_CALC[[#This Row],[DAY]]="","",IF(T_CALC[[#This Row],[DAY]]&gt;=I_MA_PER,
ROUND(SUMPRODUCT(OFFSET($Y$4,0,0,I_MA_PER),OFFSET(T_CALC[[#This Row],[Value]],-(I_MA_PER-1),0,I_MA_PER))/C_DEN,2),NA()))</f>
        <v>123.98</v>
      </c>
      <c r="T794" s="4" t="str">
        <f ca="1">IF(T_CALC[[#This Row],[DAY]]="","",IF(T_CALC[[#This Row],[DAY]]&gt;=I_MA_PER,IF(AND(T_CALC[[#This Row],[Value]]&gt;T_CALC[[#This Row],[WMA]],R793&lt;=S793),"Buy",IF(AND(T_CALC[[#This Row],[Value]]&lt;T_CALC[[#This Row],[WMA]],R793&gt;=S793),"Sell","")),NA()))</f>
        <v/>
      </c>
      <c r="U794" s="4">
        <f ca="1">IFERROR(IF(T_CALC[[#This Row],[Signal]]="Buy",T_CALC[[#This Row],[Value]],-10000),-10000)</f>
        <v>-10000</v>
      </c>
      <c r="V794" s="4">
        <f ca="1">IFERROR(IF(T_CALC[[#This Row],[Signal]]="Sell",T_CALC[[#This Row],[Value]],-10000),-10000)</f>
        <v>-10000</v>
      </c>
    </row>
    <row r="795" spans="3:22" x14ac:dyDescent="0.2">
      <c r="C795" vm="4061">
        <f ca="1"/>
        <v>43602</v>
      </c>
      <c r="D795" vm="4062">
        <f ca="1"/>
        <v>25770539</v>
      </c>
      <c r="E795" vm="4063">
        <f ca="1"/>
        <v>128.30500000000001</v>
      </c>
      <c r="F795" vm="4064">
        <f ca="1"/>
        <v>130.46</v>
      </c>
      <c r="G795" vm="4065">
        <f ca="1"/>
        <v>127.92</v>
      </c>
      <c r="H795" vm="4066">
        <f ca="1"/>
        <v>128.07</v>
      </c>
      <c r="K795" s="4">
        <f ca="1">IF(ROW(T_CALC[[#This Row],[DAY]])-ROW(T_CALC[[#Headers],[DAY]])&gt;C_N_TRADING_DAYS,"",ROW(T_CALC[[#This Row],[DAY]])-ROW(T_CALC[[#Headers],[DAY]]))</f>
        <v>792</v>
      </c>
      <c r="L795" s="2" cm="1" vm="4061">
        <f t="array" aca="1" ref="L795" ca="1">IFERROR(IF(T_CALC[[#This Row],[DAY]]="","",IF(AND(T_CALC[[#This Row],[DAY]]=C_N_TRADING_DAYS,$L$1&gt;C_MAX_HIST_DT),$L$1,INDEX(_xlfn.ANCHORARRAY($C$3),T_CALC[[#This Row],[DAY]]+1,1))),NA())</f>
        <v>43602</v>
      </c>
      <c r="M795" s="4" cm="1" vm="4063">
        <f t="array" aca="1" ref="M795" ca="1">IFERROR(IF(T_CALC[[#This Row],[DAY]]="","",IF(AND(T_CALC[[#This Row],[DAY]]=C_N_TRADING_DAYS,$L$1&gt;C_MAX_HIST_DT),$M$1,INDEX(_xlfn.ANCHORARRAY($C$3),T_CALC[[#This Row],[DAY]]+1,3))),NA())</f>
        <v>128.30500000000001</v>
      </c>
      <c r="N795" s="4" cm="1" vm="4064">
        <f t="array" aca="1" ref="N795" ca="1">IFERROR(IF(T_CALC[[#This Row],[DAY]]="","",IF(AND(T_CALC[[#This Row],[DAY]]=C_N_TRADING_DAYS,$L$1&gt;C_MAX_HIST_DT),$N$1,INDEX(_xlfn.ANCHORARRAY($C$3),T_CALC[[#This Row],[DAY]]+1,4))),NA())</f>
        <v>130.46</v>
      </c>
      <c r="O795" s="4" cm="1" vm="4065">
        <f t="array" aca="1" ref="O795" ca="1">IFERROR(IF(T_CALC[[#This Row],[DAY]]="","",IF(AND(T_CALC[[#This Row],[DAY]]=C_N_TRADING_DAYS,$L$1&gt;C_MAX_HIST_DT),$O$1,INDEX(_xlfn.ANCHORARRAY($C$3),T_CALC[[#This Row],[DAY]]+1,5))),NA())</f>
        <v>127.92</v>
      </c>
      <c r="P795" s="4" cm="1" vm="4066">
        <f t="array" aca="1" ref="P795" ca="1">IFERROR(IF(T_CALC[[#This Row],[DAY]]="","",IF(AND(T_CALC[[#This Row],[DAY]]=C_N_TRADING_DAYS,$L$1&gt;C_MAX_HIST_DT),$P$1,INDEX(_xlfn.ANCHORARRAY($C$3),T_CALC[[#This Row],[DAY]]+1,6))),NA())</f>
        <v>128.07</v>
      </c>
      <c r="Q795" s="4" cm="1" vm="4062">
        <f t="array" aca="1" ref="Q795" ca="1">IFERROR(IF(T_CALC[[#This Row],[DAY]]="","",IF(AND(T_CALC[[#This Row],[DAY]]=C_N_TRADING_DAYS,$L$1&gt;C_MAX_HIST_DT),$Q$1,INDEX(_xlfn.ANCHORARRAY($C$3),T_CALC[[#This Row],[DAY]]+1,2))),NA())</f>
        <v>25770539</v>
      </c>
      <c r="R795" s="4" vm="4066">
        <f ca="1">IFERROR(IF(I_SRC="Open",T_CALC[[#This Row],[Open]],IF(I_SRC="High",T_CALC[[#This Row],[High]],IF(I_SRC="low",T_CALC[[#This Row],[Low]],IF(I_SRC="Volume",T_CALC[[#This Row],[VOLUME]],T_CALC[[#This Row],[Close]])))),"")</f>
        <v>128.07</v>
      </c>
      <c r="S795" s="4" cm="1">
        <f t="array" aca="1" ref="S795" ca="1">IF(T_CALC[[#This Row],[DAY]]="","",IF(T_CALC[[#This Row],[DAY]]&gt;=I_MA_PER,
ROUND(SUMPRODUCT(OFFSET($Y$4,0,0,I_MA_PER),OFFSET(T_CALC[[#This Row],[Value]],-(I_MA_PER-1),0,I_MA_PER))/C_DEN,2),NA()))</f>
        <v>124.25</v>
      </c>
      <c r="T795" s="4" t="str">
        <f ca="1">IF(T_CALC[[#This Row],[DAY]]="","",IF(T_CALC[[#This Row],[DAY]]&gt;=I_MA_PER,IF(AND(T_CALC[[#This Row],[Value]]&gt;T_CALC[[#This Row],[WMA]],R794&lt;=S794),"Buy",IF(AND(T_CALC[[#This Row],[Value]]&lt;T_CALC[[#This Row],[WMA]],R794&gt;=S794),"Sell","")),NA()))</f>
        <v/>
      </c>
      <c r="U795" s="4">
        <f ca="1">IFERROR(IF(T_CALC[[#This Row],[Signal]]="Buy",T_CALC[[#This Row],[Value]],-10000),-10000)</f>
        <v>-10000</v>
      </c>
      <c r="V795" s="4">
        <f ca="1">IFERROR(IF(T_CALC[[#This Row],[Signal]]="Sell",T_CALC[[#This Row],[Value]],-10000),-10000)</f>
        <v>-10000</v>
      </c>
    </row>
    <row r="796" spans="3:22" x14ac:dyDescent="0.2">
      <c r="C796" vm="4067">
        <f ca="1"/>
        <v>43605</v>
      </c>
      <c r="D796" vm="4068">
        <f ca="1"/>
        <v>23706934</v>
      </c>
      <c r="E796" vm="4069">
        <f ca="1"/>
        <v>126.52</v>
      </c>
      <c r="F796" vm="4070">
        <f ca="1"/>
        <v>127.5894</v>
      </c>
      <c r="G796" vm="4071">
        <f ca="1"/>
        <v>125.7607</v>
      </c>
      <c r="H796" vm="4072">
        <f ca="1"/>
        <v>126.22</v>
      </c>
      <c r="K796" s="4">
        <f ca="1">IF(ROW(T_CALC[[#This Row],[DAY]])-ROW(T_CALC[[#Headers],[DAY]])&gt;C_N_TRADING_DAYS,"",ROW(T_CALC[[#This Row],[DAY]])-ROW(T_CALC[[#Headers],[DAY]]))</f>
        <v>793</v>
      </c>
      <c r="L796" s="2" cm="1" vm="4067">
        <f t="array" aca="1" ref="L796" ca="1">IFERROR(IF(T_CALC[[#This Row],[DAY]]="","",IF(AND(T_CALC[[#This Row],[DAY]]=C_N_TRADING_DAYS,$L$1&gt;C_MAX_HIST_DT),$L$1,INDEX(_xlfn.ANCHORARRAY($C$3),T_CALC[[#This Row],[DAY]]+1,1))),NA())</f>
        <v>43605</v>
      </c>
      <c r="M796" s="4" cm="1" vm="4069">
        <f t="array" aca="1" ref="M796" ca="1">IFERROR(IF(T_CALC[[#This Row],[DAY]]="","",IF(AND(T_CALC[[#This Row],[DAY]]=C_N_TRADING_DAYS,$L$1&gt;C_MAX_HIST_DT),$M$1,INDEX(_xlfn.ANCHORARRAY($C$3),T_CALC[[#This Row],[DAY]]+1,3))),NA())</f>
        <v>126.52</v>
      </c>
      <c r="N796" s="4" cm="1" vm="4070">
        <f t="array" aca="1" ref="N796" ca="1">IFERROR(IF(T_CALC[[#This Row],[DAY]]="","",IF(AND(T_CALC[[#This Row],[DAY]]=C_N_TRADING_DAYS,$L$1&gt;C_MAX_HIST_DT),$N$1,INDEX(_xlfn.ANCHORARRAY($C$3),T_CALC[[#This Row],[DAY]]+1,4))),NA())</f>
        <v>127.5894</v>
      </c>
      <c r="O796" s="4" cm="1" vm="4071">
        <f t="array" aca="1" ref="O796" ca="1">IFERROR(IF(T_CALC[[#This Row],[DAY]]="","",IF(AND(T_CALC[[#This Row],[DAY]]=C_N_TRADING_DAYS,$L$1&gt;C_MAX_HIST_DT),$O$1,INDEX(_xlfn.ANCHORARRAY($C$3),T_CALC[[#This Row],[DAY]]+1,5))),NA())</f>
        <v>125.7607</v>
      </c>
      <c r="P796" s="4" cm="1" vm="4072">
        <f t="array" aca="1" ref="P796" ca="1">IFERROR(IF(T_CALC[[#This Row],[DAY]]="","",IF(AND(T_CALC[[#This Row],[DAY]]=C_N_TRADING_DAYS,$L$1&gt;C_MAX_HIST_DT),$P$1,INDEX(_xlfn.ANCHORARRAY($C$3),T_CALC[[#This Row],[DAY]]+1,6))),NA())</f>
        <v>126.22</v>
      </c>
      <c r="Q796" s="4" cm="1" vm="4068">
        <f t="array" aca="1" ref="Q796" ca="1">IFERROR(IF(T_CALC[[#This Row],[DAY]]="","",IF(AND(T_CALC[[#This Row],[DAY]]=C_N_TRADING_DAYS,$L$1&gt;C_MAX_HIST_DT),$Q$1,INDEX(_xlfn.ANCHORARRAY($C$3),T_CALC[[#This Row],[DAY]]+1,2))),NA())</f>
        <v>23706934</v>
      </c>
      <c r="R796" s="4" vm="4072">
        <f ca="1">IFERROR(IF(I_SRC="Open",T_CALC[[#This Row],[Open]],IF(I_SRC="High",T_CALC[[#This Row],[High]],IF(I_SRC="low",T_CALC[[#This Row],[Low]],IF(I_SRC="Volume",T_CALC[[#This Row],[VOLUME]],T_CALC[[#This Row],[Close]])))),"")</f>
        <v>126.22</v>
      </c>
      <c r="S796" s="4" cm="1">
        <f t="array" aca="1" ref="S796" ca="1">IF(T_CALC[[#This Row],[DAY]]="","",IF(T_CALC[[#This Row],[DAY]]&gt;=I_MA_PER,
ROUND(SUMPRODUCT(OFFSET($Y$4,0,0,I_MA_PER),OFFSET(T_CALC[[#This Row],[Value]],-(I_MA_PER-1),0,I_MA_PER))/C_DEN,2),NA()))</f>
        <v>124.43</v>
      </c>
      <c r="T796" s="4" t="str">
        <f ca="1">IF(T_CALC[[#This Row],[DAY]]="","",IF(T_CALC[[#This Row],[DAY]]&gt;=I_MA_PER,IF(AND(T_CALC[[#This Row],[Value]]&gt;T_CALC[[#This Row],[WMA]],R795&lt;=S795),"Buy",IF(AND(T_CALC[[#This Row],[Value]]&lt;T_CALC[[#This Row],[WMA]],R795&gt;=S795),"Sell","")),NA()))</f>
        <v/>
      </c>
      <c r="U796" s="4">
        <f ca="1">IFERROR(IF(T_CALC[[#This Row],[Signal]]="Buy",T_CALC[[#This Row],[Value]],-10000),-10000)</f>
        <v>-10000</v>
      </c>
      <c r="V796" s="4">
        <f ca="1">IFERROR(IF(T_CALC[[#This Row],[Signal]]="Sell",T_CALC[[#This Row],[Value]],-10000),-10000)</f>
        <v>-10000</v>
      </c>
    </row>
    <row r="797" spans="3:22" x14ac:dyDescent="0.2">
      <c r="C797" vm="4073">
        <f ca="1"/>
        <v>43606</v>
      </c>
      <c r="D797" vm="4074">
        <f ca="1"/>
        <v>15293260</v>
      </c>
      <c r="E797" vm="4075">
        <f ca="1"/>
        <v>127.43</v>
      </c>
      <c r="F797" vm="4076">
        <f ca="1"/>
        <v>127.5273</v>
      </c>
      <c r="G797" vm="4077">
        <f ca="1"/>
        <v>126.58</v>
      </c>
      <c r="H797" vm="4078">
        <f ca="1"/>
        <v>126.9</v>
      </c>
      <c r="K797" s="4">
        <f ca="1">IF(ROW(T_CALC[[#This Row],[DAY]])-ROW(T_CALC[[#Headers],[DAY]])&gt;C_N_TRADING_DAYS,"",ROW(T_CALC[[#This Row],[DAY]])-ROW(T_CALC[[#Headers],[DAY]]))</f>
        <v>794</v>
      </c>
      <c r="L797" s="2" cm="1" vm="4073">
        <f t="array" aca="1" ref="L797" ca="1">IFERROR(IF(T_CALC[[#This Row],[DAY]]="","",IF(AND(T_CALC[[#This Row],[DAY]]=C_N_TRADING_DAYS,$L$1&gt;C_MAX_HIST_DT),$L$1,INDEX(_xlfn.ANCHORARRAY($C$3),T_CALC[[#This Row],[DAY]]+1,1))),NA())</f>
        <v>43606</v>
      </c>
      <c r="M797" s="4" cm="1" vm="4075">
        <f t="array" aca="1" ref="M797" ca="1">IFERROR(IF(T_CALC[[#This Row],[DAY]]="","",IF(AND(T_CALC[[#This Row],[DAY]]=C_N_TRADING_DAYS,$L$1&gt;C_MAX_HIST_DT),$M$1,INDEX(_xlfn.ANCHORARRAY($C$3),T_CALC[[#This Row],[DAY]]+1,3))),NA())</f>
        <v>127.43</v>
      </c>
      <c r="N797" s="4" cm="1" vm="4076">
        <f t="array" aca="1" ref="N797" ca="1">IFERROR(IF(T_CALC[[#This Row],[DAY]]="","",IF(AND(T_CALC[[#This Row],[DAY]]=C_N_TRADING_DAYS,$L$1&gt;C_MAX_HIST_DT),$N$1,INDEX(_xlfn.ANCHORARRAY($C$3),T_CALC[[#This Row],[DAY]]+1,4))),NA())</f>
        <v>127.5273</v>
      </c>
      <c r="O797" s="4" cm="1" vm="4077">
        <f t="array" aca="1" ref="O797" ca="1">IFERROR(IF(T_CALC[[#This Row],[DAY]]="","",IF(AND(T_CALC[[#This Row],[DAY]]=C_N_TRADING_DAYS,$L$1&gt;C_MAX_HIST_DT),$O$1,INDEX(_xlfn.ANCHORARRAY($C$3),T_CALC[[#This Row],[DAY]]+1,5))),NA())</f>
        <v>126.58</v>
      </c>
      <c r="P797" s="4" cm="1" vm="4078">
        <f t="array" aca="1" ref="P797" ca="1">IFERROR(IF(T_CALC[[#This Row],[DAY]]="","",IF(AND(T_CALC[[#This Row],[DAY]]=C_N_TRADING_DAYS,$L$1&gt;C_MAX_HIST_DT),$P$1,INDEX(_xlfn.ANCHORARRAY($C$3),T_CALC[[#This Row],[DAY]]+1,6))),NA())</f>
        <v>126.9</v>
      </c>
      <c r="Q797" s="4" cm="1" vm="4074">
        <f t="array" aca="1" ref="Q797" ca="1">IFERROR(IF(T_CALC[[#This Row],[DAY]]="","",IF(AND(T_CALC[[#This Row],[DAY]]=C_N_TRADING_DAYS,$L$1&gt;C_MAX_HIST_DT),$Q$1,INDEX(_xlfn.ANCHORARRAY($C$3),T_CALC[[#This Row],[DAY]]+1,2))),NA())</f>
        <v>15293260</v>
      </c>
      <c r="R797" s="4" vm="4078">
        <f ca="1">IFERROR(IF(I_SRC="Open",T_CALC[[#This Row],[Open]],IF(I_SRC="High",T_CALC[[#This Row],[High]],IF(I_SRC="low",T_CALC[[#This Row],[Low]],IF(I_SRC="Volume",T_CALC[[#This Row],[VOLUME]],T_CALC[[#This Row],[Close]])))),"")</f>
        <v>126.9</v>
      </c>
      <c r="S797" s="4" cm="1">
        <f t="array" aca="1" ref="S797" ca="1">IF(T_CALC[[#This Row],[DAY]]="","",IF(T_CALC[[#This Row],[DAY]]&gt;=I_MA_PER,
ROUND(SUMPRODUCT(OFFSET($Y$4,0,0,I_MA_PER),OFFSET(T_CALC[[#This Row],[Value]],-(I_MA_PER-1),0,I_MA_PER))/C_DEN,2),NA()))</f>
        <v>124.62</v>
      </c>
      <c r="T797" s="4" t="str">
        <f ca="1">IF(T_CALC[[#This Row],[DAY]]="","",IF(T_CALC[[#This Row],[DAY]]&gt;=I_MA_PER,IF(AND(T_CALC[[#This Row],[Value]]&gt;T_CALC[[#This Row],[WMA]],R796&lt;=S796),"Buy",IF(AND(T_CALC[[#This Row],[Value]]&lt;T_CALC[[#This Row],[WMA]],R796&gt;=S796),"Sell","")),NA()))</f>
        <v/>
      </c>
      <c r="U797" s="4">
        <f ca="1">IFERROR(IF(T_CALC[[#This Row],[Signal]]="Buy",T_CALC[[#This Row],[Value]],-10000),-10000)</f>
        <v>-10000</v>
      </c>
      <c r="V797" s="4">
        <f ca="1">IFERROR(IF(T_CALC[[#This Row],[Signal]]="Sell",T_CALC[[#This Row],[Value]],-10000),-10000)</f>
        <v>-10000</v>
      </c>
    </row>
    <row r="798" spans="3:22" x14ac:dyDescent="0.2">
      <c r="C798" vm="4079">
        <f ca="1"/>
        <v>43607</v>
      </c>
      <c r="D798" vm="4080">
        <f ca="1"/>
        <v>15396485</v>
      </c>
      <c r="E798" vm="4081">
        <f ca="1"/>
        <v>126.62</v>
      </c>
      <c r="F798" vm="4082">
        <f ca="1"/>
        <v>128.24</v>
      </c>
      <c r="G798" vm="4069">
        <f ca="1"/>
        <v>126.52</v>
      </c>
      <c r="H798" vm="4083">
        <f ca="1"/>
        <v>127.67</v>
      </c>
      <c r="K798" s="4">
        <f ca="1">IF(ROW(T_CALC[[#This Row],[DAY]])-ROW(T_CALC[[#Headers],[DAY]])&gt;C_N_TRADING_DAYS,"",ROW(T_CALC[[#This Row],[DAY]])-ROW(T_CALC[[#Headers],[DAY]]))</f>
        <v>795</v>
      </c>
      <c r="L798" s="2" cm="1" vm="4079">
        <f t="array" aca="1" ref="L798" ca="1">IFERROR(IF(T_CALC[[#This Row],[DAY]]="","",IF(AND(T_CALC[[#This Row],[DAY]]=C_N_TRADING_DAYS,$L$1&gt;C_MAX_HIST_DT),$L$1,INDEX(_xlfn.ANCHORARRAY($C$3),T_CALC[[#This Row],[DAY]]+1,1))),NA())</f>
        <v>43607</v>
      </c>
      <c r="M798" s="4" cm="1" vm="4081">
        <f t="array" aca="1" ref="M798" ca="1">IFERROR(IF(T_CALC[[#This Row],[DAY]]="","",IF(AND(T_CALC[[#This Row],[DAY]]=C_N_TRADING_DAYS,$L$1&gt;C_MAX_HIST_DT),$M$1,INDEX(_xlfn.ANCHORARRAY($C$3),T_CALC[[#This Row],[DAY]]+1,3))),NA())</f>
        <v>126.62</v>
      </c>
      <c r="N798" s="4" cm="1" vm="4082">
        <f t="array" aca="1" ref="N798" ca="1">IFERROR(IF(T_CALC[[#This Row],[DAY]]="","",IF(AND(T_CALC[[#This Row],[DAY]]=C_N_TRADING_DAYS,$L$1&gt;C_MAX_HIST_DT),$N$1,INDEX(_xlfn.ANCHORARRAY($C$3),T_CALC[[#This Row],[DAY]]+1,4))),NA())</f>
        <v>128.24</v>
      </c>
      <c r="O798" s="4" cm="1" vm="4069">
        <f t="array" aca="1" ref="O798" ca="1">IFERROR(IF(T_CALC[[#This Row],[DAY]]="","",IF(AND(T_CALC[[#This Row],[DAY]]=C_N_TRADING_DAYS,$L$1&gt;C_MAX_HIST_DT),$O$1,INDEX(_xlfn.ANCHORARRAY($C$3),T_CALC[[#This Row],[DAY]]+1,5))),NA())</f>
        <v>126.52</v>
      </c>
      <c r="P798" s="4" cm="1" vm="4083">
        <f t="array" aca="1" ref="P798" ca="1">IFERROR(IF(T_CALC[[#This Row],[DAY]]="","",IF(AND(T_CALC[[#This Row],[DAY]]=C_N_TRADING_DAYS,$L$1&gt;C_MAX_HIST_DT),$P$1,INDEX(_xlfn.ANCHORARRAY($C$3),T_CALC[[#This Row],[DAY]]+1,6))),NA())</f>
        <v>127.67</v>
      </c>
      <c r="Q798" s="4" cm="1" vm="4080">
        <f t="array" aca="1" ref="Q798" ca="1">IFERROR(IF(T_CALC[[#This Row],[DAY]]="","",IF(AND(T_CALC[[#This Row],[DAY]]=C_N_TRADING_DAYS,$L$1&gt;C_MAX_HIST_DT),$Q$1,INDEX(_xlfn.ANCHORARRAY($C$3),T_CALC[[#This Row],[DAY]]+1,2))),NA())</f>
        <v>15396485</v>
      </c>
      <c r="R798" s="4" vm="4083">
        <f ca="1">IFERROR(IF(I_SRC="Open",T_CALC[[#This Row],[Open]],IF(I_SRC="High",T_CALC[[#This Row],[High]],IF(I_SRC="low",T_CALC[[#This Row],[Low]],IF(I_SRC="Volume",T_CALC[[#This Row],[VOLUME]],T_CALC[[#This Row],[Close]])))),"")</f>
        <v>127.67</v>
      </c>
      <c r="S798" s="4" cm="1">
        <f t="array" aca="1" ref="S798" ca="1">IF(T_CALC[[#This Row],[DAY]]="","",IF(T_CALC[[#This Row],[DAY]]&gt;=I_MA_PER,
ROUND(SUMPRODUCT(OFFSET($Y$4,0,0,I_MA_PER),OFFSET(T_CALC[[#This Row],[Value]],-(I_MA_PER-1),0,I_MA_PER))/C_DEN,2),NA()))</f>
        <v>124.83</v>
      </c>
      <c r="T798" s="4" t="str">
        <f ca="1">IF(T_CALC[[#This Row],[DAY]]="","",IF(T_CALC[[#This Row],[DAY]]&gt;=I_MA_PER,IF(AND(T_CALC[[#This Row],[Value]]&gt;T_CALC[[#This Row],[WMA]],R797&lt;=S797),"Buy",IF(AND(T_CALC[[#This Row],[Value]]&lt;T_CALC[[#This Row],[WMA]],R797&gt;=S797),"Sell","")),NA()))</f>
        <v/>
      </c>
      <c r="U798" s="4">
        <f ca="1">IFERROR(IF(T_CALC[[#This Row],[Signal]]="Buy",T_CALC[[#This Row],[Value]],-10000),-10000)</f>
        <v>-10000</v>
      </c>
      <c r="V798" s="4">
        <f ca="1">IFERROR(IF(T_CALC[[#This Row],[Signal]]="Sell",T_CALC[[#This Row],[Value]],-10000),-10000)</f>
        <v>-10000</v>
      </c>
    </row>
    <row r="799" spans="3:22" x14ac:dyDescent="0.2">
      <c r="C799" vm="4084">
        <f ca="1"/>
        <v>43608</v>
      </c>
      <c r="D799" vm="4085">
        <f ca="1"/>
        <v>23603810</v>
      </c>
      <c r="E799" vm="4086">
        <f ca="1"/>
        <v>126.2</v>
      </c>
      <c r="F799" vm="4087">
        <f ca="1"/>
        <v>126.29</v>
      </c>
      <c r="G799" vm="4088">
        <f ca="1"/>
        <v>124.74</v>
      </c>
      <c r="H799" vm="4089">
        <f ca="1"/>
        <v>126.18</v>
      </c>
      <c r="K799" s="4">
        <f ca="1">IF(ROW(T_CALC[[#This Row],[DAY]])-ROW(T_CALC[[#Headers],[DAY]])&gt;C_N_TRADING_DAYS,"",ROW(T_CALC[[#This Row],[DAY]])-ROW(T_CALC[[#Headers],[DAY]]))</f>
        <v>796</v>
      </c>
      <c r="L799" s="2" cm="1" vm="4084">
        <f t="array" aca="1" ref="L799" ca="1">IFERROR(IF(T_CALC[[#This Row],[DAY]]="","",IF(AND(T_CALC[[#This Row],[DAY]]=C_N_TRADING_DAYS,$L$1&gt;C_MAX_HIST_DT),$L$1,INDEX(_xlfn.ANCHORARRAY($C$3),T_CALC[[#This Row],[DAY]]+1,1))),NA())</f>
        <v>43608</v>
      </c>
      <c r="M799" s="4" cm="1" vm="4086">
        <f t="array" aca="1" ref="M799" ca="1">IFERROR(IF(T_CALC[[#This Row],[DAY]]="","",IF(AND(T_CALC[[#This Row],[DAY]]=C_N_TRADING_DAYS,$L$1&gt;C_MAX_HIST_DT),$M$1,INDEX(_xlfn.ANCHORARRAY($C$3),T_CALC[[#This Row],[DAY]]+1,3))),NA())</f>
        <v>126.2</v>
      </c>
      <c r="N799" s="4" cm="1" vm="4087">
        <f t="array" aca="1" ref="N799" ca="1">IFERROR(IF(T_CALC[[#This Row],[DAY]]="","",IF(AND(T_CALC[[#This Row],[DAY]]=C_N_TRADING_DAYS,$L$1&gt;C_MAX_HIST_DT),$N$1,INDEX(_xlfn.ANCHORARRAY($C$3),T_CALC[[#This Row],[DAY]]+1,4))),NA())</f>
        <v>126.29</v>
      </c>
      <c r="O799" s="4" cm="1" vm="4088">
        <f t="array" aca="1" ref="O799" ca="1">IFERROR(IF(T_CALC[[#This Row],[DAY]]="","",IF(AND(T_CALC[[#This Row],[DAY]]=C_N_TRADING_DAYS,$L$1&gt;C_MAX_HIST_DT),$O$1,INDEX(_xlfn.ANCHORARRAY($C$3),T_CALC[[#This Row],[DAY]]+1,5))),NA())</f>
        <v>124.74</v>
      </c>
      <c r="P799" s="4" cm="1" vm="4089">
        <f t="array" aca="1" ref="P799" ca="1">IFERROR(IF(T_CALC[[#This Row],[DAY]]="","",IF(AND(T_CALC[[#This Row],[DAY]]=C_N_TRADING_DAYS,$L$1&gt;C_MAX_HIST_DT),$P$1,INDEX(_xlfn.ANCHORARRAY($C$3),T_CALC[[#This Row],[DAY]]+1,6))),NA())</f>
        <v>126.18</v>
      </c>
      <c r="Q799" s="4" cm="1" vm="4085">
        <f t="array" aca="1" ref="Q799" ca="1">IFERROR(IF(T_CALC[[#This Row],[DAY]]="","",IF(AND(T_CALC[[#This Row],[DAY]]=C_N_TRADING_DAYS,$L$1&gt;C_MAX_HIST_DT),$Q$1,INDEX(_xlfn.ANCHORARRAY($C$3),T_CALC[[#This Row],[DAY]]+1,2))),NA())</f>
        <v>23603810</v>
      </c>
      <c r="R799" s="4" vm="4089">
        <f ca="1">IFERROR(IF(I_SRC="Open",T_CALC[[#This Row],[Open]],IF(I_SRC="High",T_CALC[[#This Row],[High]],IF(I_SRC="low",T_CALC[[#This Row],[Low]],IF(I_SRC="Volume",T_CALC[[#This Row],[VOLUME]],T_CALC[[#This Row],[Close]])))),"")</f>
        <v>126.18</v>
      </c>
      <c r="S799" s="4" cm="1">
        <f t="array" aca="1" ref="S799" ca="1">IF(T_CALC[[#This Row],[DAY]]="","",IF(T_CALC[[#This Row],[DAY]]&gt;=I_MA_PER,
ROUND(SUMPRODUCT(OFFSET($Y$4,0,0,I_MA_PER),OFFSET(T_CALC[[#This Row],[Value]],-(I_MA_PER-1),0,I_MA_PER))/C_DEN,2),NA()))</f>
        <v>124.97</v>
      </c>
      <c r="T799" s="4" t="str">
        <f ca="1">IF(T_CALC[[#This Row],[DAY]]="","",IF(T_CALC[[#This Row],[DAY]]&gt;=I_MA_PER,IF(AND(T_CALC[[#This Row],[Value]]&gt;T_CALC[[#This Row],[WMA]],R798&lt;=S798),"Buy",IF(AND(T_CALC[[#This Row],[Value]]&lt;T_CALC[[#This Row],[WMA]],R798&gt;=S798),"Sell","")),NA()))</f>
        <v/>
      </c>
      <c r="U799" s="4">
        <f ca="1">IFERROR(IF(T_CALC[[#This Row],[Signal]]="Buy",T_CALC[[#This Row],[Value]],-10000),-10000)</f>
        <v>-10000</v>
      </c>
      <c r="V799" s="4">
        <f ca="1">IFERROR(IF(T_CALC[[#This Row],[Signal]]="Sell",T_CALC[[#This Row],[Value]],-10000),-10000)</f>
        <v>-10000</v>
      </c>
    </row>
    <row r="800" spans="3:22" x14ac:dyDescent="0.2">
      <c r="C800" vm="4090">
        <f ca="1"/>
        <v>43609</v>
      </c>
      <c r="D800" vm="4091">
        <f ca="1"/>
        <v>14123358</v>
      </c>
      <c r="E800" vm="4092">
        <f ca="1"/>
        <v>126.91</v>
      </c>
      <c r="F800" vm="4093">
        <f ca="1"/>
        <v>127.41500000000001</v>
      </c>
      <c r="G800" vm="4094">
        <f ca="1"/>
        <v>125.97</v>
      </c>
      <c r="H800" vm="4095">
        <f ca="1"/>
        <v>126.24</v>
      </c>
      <c r="K800" s="4">
        <f ca="1">IF(ROW(T_CALC[[#This Row],[DAY]])-ROW(T_CALC[[#Headers],[DAY]])&gt;C_N_TRADING_DAYS,"",ROW(T_CALC[[#This Row],[DAY]])-ROW(T_CALC[[#Headers],[DAY]]))</f>
        <v>797</v>
      </c>
      <c r="L800" s="2" cm="1" vm="4090">
        <f t="array" aca="1" ref="L800" ca="1">IFERROR(IF(T_CALC[[#This Row],[DAY]]="","",IF(AND(T_CALC[[#This Row],[DAY]]=C_N_TRADING_DAYS,$L$1&gt;C_MAX_HIST_DT),$L$1,INDEX(_xlfn.ANCHORARRAY($C$3),T_CALC[[#This Row],[DAY]]+1,1))),NA())</f>
        <v>43609</v>
      </c>
      <c r="M800" s="4" cm="1" vm="4092">
        <f t="array" aca="1" ref="M800" ca="1">IFERROR(IF(T_CALC[[#This Row],[DAY]]="","",IF(AND(T_CALC[[#This Row],[DAY]]=C_N_TRADING_DAYS,$L$1&gt;C_MAX_HIST_DT),$M$1,INDEX(_xlfn.ANCHORARRAY($C$3),T_CALC[[#This Row],[DAY]]+1,3))),NA())</f>
        <v>126.91</v>
      </c>
      <c r="N800" s="4" cm="1" vm="4093">
        <f t="array" aca="1" ref="N800" ca="1">IFERROR(IF(T_CALC[[#This Row],[DAY]]="","",IF(AND(T_CALC[[#This Row],[DAY]]=C_N_TRADING_DAYS,$L$1&gt;C_MAX_HIST_DT),$N$1,INDEX(_xlfn.ANCHORARRAY($C$3),T_CALC[[#This Row],[DAY]]+1,4))),NA())</f>
        <v>127.41500000000001</v>
      </c>
      <c r="O800" s="4" cm="1" vm="4094">
        <f t="array" aca="1" ref="O800" ca="1">IFERROR(IF(T_CALC[[#This Row],[DAY]]="","",IF(AND(T_CALC[[#This Row],[DAY]]=C_N_TRADING_DAYS,$L$1&gt;C_MAX_HIST_DT),$O$1,INDEX(_xlfn.ANCHORARRAY($C$3),T_CALC[[#This Row],[DAY]]+1,5))),NA())</f>
        <v>125.97</v>
      </c>
      <c r="P800" s="4" cm="1" vm="4095">
        <f t="array" aca="1" ref="P800" ca="1">IFERROR(IF(T_CALC[[#This Row],[DAY]]="","",IF(AND(T_CALC[[#This Row],[DAY]]=C_N_TRADING_DAYS,$L$1&gt;C_MAX_HIST_DT),$P$1,INDEX(_xlfn.ANCHORARRAY($C$3),T_CALC[[#This Row],[DAY]]+1,6))),NA())</f>
        <v>126.24</v>
      </c>
      <c r="Q800" s="4" cm="1" vm="4091">
        <f t="array" aca="1" ref="Q800" ca="1">IFERROR(IF(T_CALC[[#This Row],[DAY]]="","",IF(AND(T_CALC[[#This Row],[DAY]]=C_N_TRADING_DAYS,$L$1&gt;C_MAX_HIST_DT),$Q$1,INDEX(_xlfn.ANCHORARRAY($C$3),T_CALC[[#This Row],[DAY]]+1,2))),NA())</f>
        <v>14123358</v>
      </c>
      <c r="R800" s="4" vm="4095">
        <f ca="1">IFERROR(IF(I_SRC="Open",T_CALC[[#This Row],[Open]],IF(I_SRC="High",T_CALC[[#This Row],[High]],IF(I_SRC="low",T_CALC[[#This Row],[Low]],IF(I_SRC="Volume",T_CALC[[#This Row],[VOLUME]],T_CALC[[#This Row],[Close]])))),"")</f>
        <v>126.24</v>
      </c>
      <c r="S800" s="4" cm="1">
        <f t="array" aca="1" ref="S800" ca="1">IF(T_CALC[[#This Row],[DAY]]="","",IF(T_CALC[[#This Row],[DAY]]&gt;=I_MA_PER,
ROUND(SUMPRODUCT(OFFSET($Y$4,0,0,I_MA_PER),OFFSET(T_CALC[[#This Row],[Value]],-(I_MA_PER-1),0,I_MA_PER))/C_DEN,2),NA()))</f>
        <v>125.11</v>
      </c>
      <c r="T800" s="4" t="str">
        <f ca="1">IF(T_CALC[[#This Row],[DAY]]="","",IF(T_CALC[[#This Row],[DAY]]&gt;=I_MA_PER,IF(AND(T_CALC[[#This Row],[Value]]&gt;T_CALC[[#This Row],[WMA]],R799&lt;=S799),"Buy",IF(AND(T_CALC[[#This Row],[Value]]&lt;T_CALC[[#This Row],[WMA]],R799&gt;=S799),"Sell","")),NA()))</f>
        <v/>
      </c>
      <c r="U800" s="4">
        <f ca="1">IFERROR(IF(T_CALC[[#This Row],[Signal]]="Buy",T_CALC[[#This Row],[Value]],-10000),-10000)</f>
        <v>-10000</v>
      </c>
      <c r="V800" s="4">
        <f ca="1">IFERROR(IF(T_CALC[[#This Row],[Signal]]="Sell",T_CALC[[#This Row],[Value]],-10000),-10000)</f>
        <v>-10000</v>
      </c>
    </row>
    <row r="801" spans="3:22" x14ac:dyDescent="0.2">
      <c r="C801" vm="4096">
        <f ca="1"/>
        <v>43613</v>
      </c>
      <c r="D801" vm="4097">
        <f ca="1"/>
        <v>23128359</v>
      </c>
      <c r="E801" vm="4098">
        <f ca="1"/>
        <v>126.98</v>
      </c>
      <c r="F801" vm="4003">
        <f ca="1"/>
        <v>128</v>
      </c>
      <c r="G801" vm="4099">
        <f ca="1"/>
        <v>126.05</v>
      </c>
      <c r="H801" vm="4100">
        <f ca="1"/>
        <v>126.16</v>
      </c>
      <c r="K801" s="4">
        <f ca="1">IF(ROW(T_CALC[[#This Row],[DAY]])-ROW(T_CALC[[#Headers],[DAY]])&gt;C_N_TRADING_DAYS,"",ROW(T_CALC[[#This Row],[DAY]])-ROW(T_CALC[[#Headers],[DAY]]))</f>
        <v>798</v>
      </c>
      <c r="L801" s="2" cm="1" vm="4096">
        <f t="array" aca="1" ref="L801" ca="1">IFERROR(IF(T_CALC[[#This Row],[DAY]]="","",IF(AND(T_CALC[[#This Row],[DAY]]=C_N_TRADING_DAYS,$L$1&gt;C_MAX_HIST_DT),$L$1,INDEX(_xlfn.ANCHORARRAY($C$3),T_CALC[[#This Row],[DAY]]+1,1))),NA())</f>
        <v>43613</v>
      </c>
      <c r="M801" s="4" cm="1" vm="4098">
        <f t="array" aca="1" ref="M801" ca="1">IFERROR(IF(T_CALC[[#This Row],[DAY]]="","",IF(AND(T_CALC[[#This Row],[DAY]]=C_N_TRADING_DAYS,$L$1&gt;C_MAX_HIST_DT),$M$1,INDEX(_xlfn.ANCHORARRAY($C$3),T_CALC[[#This Row],[DAY]]+1,3))),NA())</f>
        <v>126.98</v>
      </c>
      <c r="N801" s="4" cm="1" vm="4003">
        <f t="array" aca="1" ref="N801" ca="1">IFERROR(IF(T_CALC[[#This Row],[DAY]]="","",IF(AND(T_CALC[[#This Row],[DAY]]=C_N_TRADING_DAYS,$L$1&gt;C_MAX_HIST_DT),$N$1,INDEX(_xlfn.ANCHORARRAY($C$3),T_CALC[[#This Row],[DAY]]+1,4))),NA())</f>
        <v>128</v>
      </c>
      <c r="O801" s="4" cm="1" vm="4099">
        <f t="array" aca="1" ref="O801" ca="1">IFERROR(IF(T_CALC[[#This Row],[DAY]]="","",IF(AND(T_CALC[[#This Row],[DAY]]=C_N_TRADING_DAYS,$L$1&gt;C_MAX_HIST_DT),$O$1,INDEX(_xlfn.ANCHORARRAY($C$3),T_CALC[[#This Row],[DAY]]+1,5))),NA())</f>
        <v>126.05</v>
      </c>
      <c r="P801" s="4" cm="1" vm="4100">
        <f t="array" aca="1" ref="P801" ca="1">IFERROR(IF(T_CALC[[#This Row],[DAY]]="","",IF(AND(T_CALC[[#This Row],[DAY]]=C_N_TRADING_DAYS,$L$1&gt;C_MAX_HIST_DT),$P$1,INDEX(_xlfn.ANCHORARRAY($C$3),T_CALC[[#This Row],[DAY]]+1,6))),NA())</f>
        <v>126.16</v>
      </c>
      <c r="Q801" s="4" cm="1" vm="4097">
        <f t="array" aca="1" ref="Q801" ca="1">IFERROR(IF(T_CALC[[#This Row],[DAY]]="","",IF(AND(T_CALC[[#This Row],[DAY]]=C_N_TRADING_DAYS,$L$1&gt;C_MAX_HIST_DT),$Q$1,INDEX(_xlfn.ANCHORARRAY($C$3),T_CALC[[#This Row],[DAY]]+1,2))),NA())</f>
        <v>23128359</v>
      </c>
      <c r="R801" s="4" vm="4100">
        <f ca="1">IFERROR(IF(I_SRC="Open",T_CALC[[#This Row],[Open]],IF(I_SRC="High",T_CALC[[#This Row],[High]],IF(I_SRC="low",T_CALC[[#This Row],[Low]],IF(I_SRC="Volume",T_CALC[[#This Row],[VOLUME]],T_CALC[[#This Row],[Close]])))),"")</f>
        <v>126.16</v>
      </c>
      <c r="S801" s="4" cm="1">
        <f t="array" aca="1" ref="S801" ca="1">IF(T_CALC[[#This Row],[DAY]]="","",IF(T_CALC[[#This Row],[DAY]]&gt;=I_MA_PER,
ROUND(SUMPRODUCT(OFFSET($Y$4,0,0,I_MA_PER),OFFSET(T_CALC[[#This Row],[Value]],-(I_MA_PER-1),0,I_MA_PER))/C_DEN,2),NA()))</f>
        <v>125.23</v>
      </c>
      <c r="T801" s="4" t="str">
        <f ca="1">IF(T_CALC[[#This Row],[DAY]]="","",IF(T_CALC[[#This Row],[DAY]]&gt;=I_MA_PER,IF(AND(T_CALC[[#This Row],[Value]]&gt;T_CALC[[#This Row],[WMA]],R800&lt;=S800),"Buy",IF(AND(T_CALC[[#This Row],[Value]]&lt;T_CALC[[#This Row],[WMA]],R800&gt;=S800),"Sell","")),NA()))</f>
        <v/>
      </c>
      <c r="U801" s="4">
        <f ca="1">IFERROR(IF(T_CALC[[#This Row],[Signal]]="Buy",T_CALC[[#This Row],[Value]],-10000),-10000)</f>
        <v>-10000</v>
      </c>
      <c r="V801" s="4">
        <f ca="1">IFERROR(IF(T_CALC[[#This Row],[Signal]]="Sell",T_CALC[[#This Row],[Value]],-10000),-10000)</f>
        <v>-10000</v>
      </c>
    </row>
    <row r="802" spans="3:22" x14ac:dyDescent="0.2">
      <c r="C802" vm="4101">
        <f ca="1"/>
        <v>43614</v>
      </c>
      <c r="D802" vm="4102">
        <f ca="1"/>
        <v>22763140</v>
      </c>
      <c r="E802" vm="4103">
        <f ca="1"/>
        <v>125.38</v>
      </c>
      <c r="F802" vm="4104">
        <f ca="1"/>
        <v>125.39</v>
      </c>
      <c r="G802" vm="4105">
        <f ca="1"/>
        <v>124.04</v>
      </c>
      <c r="H802" vm="4106">
        <f ca="1"/>
        <v>124.94</v>
      </c>
      <c r="K802" s="4">
        <f ca="1">IF(ROW(T_CALC[[#This Row],[DAY]])-ROW(T_CALC[[#Headers],[DAY]])&gt;C_N_TRADING_DAYS,"",ROW(T_CALC[[#This Row],[DAY]])-ROW(T_CALC[[#Headers],[DAY]]))</f>
        <v>799</v>
      </c>
      <c r="L802" s="2" cm="1" vm="4101">
        <f t="array" aca="1" ref="L802" ca="1">IFERROR(IF(T_CALC[[#This Row],[DAY]]="","",IF(AND(T_CALC[[#This Row],[DAY]]=C_N_TRADING_DAYS,$L$1&gt;C_MAX_HIST_DT),$L$1,INDEX(_xlfn.ANCHORARRAY($C$3),T_CALC[[#This Row],[DAY]]+1,1))),NA())</f>
        <v>43614</v>
      </c>
      <c r="M802" s="4" cm="1" vm="4103">
        <f t="array" aca="1" ref="M802" ca="1">IFERROR(IF(T_CALC[[#This Row],[DAY]]="","",IF(AND(T_CALC[[#This Row],[DAY]]=C_N_TRADING_DAYS,$L$1&gt;C_MAX_HIST_DT),$M$1,INDEX(_xlfn.ANCHORARRAY($C$3),T_CALC[[#This Row],[DAY]]+1,3))),NA())</f>
        <v>125.38</v>
      </c>
      <c r="N802" s="4" cm="1" vm="4104">
        <f t="array" aca="1" ref="N802" ca="1">IFERROR(IF(T_CALC[[#This Row],[DAY]]="","",IF(AND(T_CALC[[#This Row],[DAY]]=C_N_TRADING_DAYS,$L$1&gt;C_MAX_HIST_DT),$N$1,INDEX(_xlfn.ANCHORARRAY($C$3),T_CALC[[#This Row],[DAY]]+1,4))),NA())</f>
        <v>125.39</v>
      </c>
      <c r="O802" s="4" cm="1" vm="4105">
        <f t="array" aca="1" ref="O802" ca="1">IFERROR(IF(T_CALC[[#This Row],[DAY]]="","",IF(AND(T_CALC[[#This Row],[DAY]]=C_N_TRADING_DAYS,$L$1&gt;C_MAX_HIST_DT),$O$1,INDEX(_xlfn.ANCHORARRAY($C$3),T_CALC[[#This Row],[DAY]]+1,5))),NA())</f>
        <v>124.04</v>
      </c>
      <c r="P802" s="4" cm="1" vm="4106">
        <f t="array" aca="1" ref="P802" ca="1">IFERROR(IF(T_CALC[[#This Row],[DAY]]="","",IF(AND(T_CALC[[#This Row],[DAY]]=C_N_TRADING_DAYS,$L$1&gt;C_MAX_HIST_DT),$P$1,INDEX(_xlfn.ANCHORARRAY($C$3),T_CALC[[#This Row],[DAY]]+1,6))),NA())</f>
        <v>124.94</v>
      </c>
      <c r="Q802" s="4" cm="1" vm="4102">
        <f t="array" aca="1" ref="Q802" ca="1">IFERROR(IF(T_CALC[[#This Row],[DAY]]="","",IF(AND(T_CALC[[#This Row],[DAY]]=C_N_TRADING_DAYS,$L$1&gt;C_MAX_HIST_DT),$Q$1,INDEX(_xlfn.ANCHORARRAY($C$3),T_CALC[[#This Row],[DAY]]+1,2))),NA())</f>
        <v>22763140</v>
      </c>
      <c r="R802" s="4" vm="4106">
        <f ca="1">IFERROR(IF(I_SRC="Open",T_CALC[[#This Row],[Open]],IF(I_SRC="High",T_CALC[[#This Row],[High]],IF(I_SRC="low",T_CALC[[#This Row],[Low]],IF(I_SRC="Volume",T_CALC[[#This Row],[VOLUME]],T_CALC[[#This Row],[Close]])))),"")</f>
        <v>124.94</v>
      </c>
      <c r="S802" s="4" cm="1">
        <f t="array" aca="1" ref="S802" ca="1">IF(T_CALC[[#This Row],[DAY]]="","",IF(T_CALC[[#This Row],[DAY]]&gt;=I_MA_PER,
ROUND(SUMPRODUCT(OFFSET($Y$4,0,0,I_MA_PER),OFFSET(T_CALC[[#This Row],[Value]],-(I_MA_PER-1),0,I_MA_PER))/C_DEN,2),NA()))</f>
        <v>125.3</v>
      </c>
      <c r="T802" s="4" t="str">
        <f ca="1">IF(T_CALC[[#This Row],[DAY]]="","",IF(T_CALC[[#This Row],[DAY]]&gt;=I_MA_PER,IF(AND(T_CALC[[#This Row],[Value]]&gt;T_CALC[[#This Row],[WMA]],R801&lt;=S801),"Buy",IF(AND(T_CALC[[#This Row],[Value]]&lt;T_CALC[[#This Row],[WMA]],R801&gt;=S801),"Sell","")),NA()))</f>
        <v>Sell</v>
      </c>
      <c r="U802" s="4">
        <f ca="1">IFERROR(IF(T_CALC[[#This Row],[Signal]]="Buy",T_CALC[[#This Row],[Value]],-10000),-10000)</f>
        <v>-10000</v>
      </c>
      <c r="V802" s="4" vm="4106">
        <f ca="1">IFERROR(IF(T_CALC[[#This Row],[Signal]]="Sell",T_CALC[[#This Row],[Value]],-10000),-10000)</f>
        <v>124.94</v>
      </c>
    </row>
    <row r="803" spans="3:22" x14ac:dyDescent="0.2">
      <c r="C803" vm="4107">
        <f ca="1"/>
        <v>43615</v>
      </c>
      <c r="D803" vm="4108">
        <f ca="1"/>
        <v>16829613</v>
      </c>
      <c r="E803" vm="4109">
        <f ca="1"/>
        <v>125.26</v>
      </c>
      <c r="F803" vm="4110">
        <f ca="1"/>
        <v>125.76</v>
      </c>
      <c r="G803" vm="4111">
        <f ca="1"/>
        <v>124.78</v>
      </c>
      <c r="H803" vm="4112">
        <f ca="1"/>
        <v>125.73</v>
      </c>
      <c r="K803" s="4">
        <f ca="1">IF(ROW(T_CALC[[#This Row],[DAY]])-ROW(T_CALC[[#Headers],[DAY]])&gt;C_N_TRADING_DAYS,"",ROW(T_CALC[[#This Row],[DAY]])-ROW(T_CALC[[#Headers],[DAY]]))</f>
        <v>800</v>
      </c>
      <c r="L803" s="2" cm="1" vm="4107">
        <f t="array" aca="1" ref="L803" ca="1">IFERROR(IF(T_CALC[[#This Row],[DAY]]="","",IF(AND(T_CALC[[#This Row],[DAY]]=C_N_TRADING_DAYS,$L$1&gt;C_MAX_HIST_DT),$L$1,INDEX(_xlfn.ANCHORARRAY($C$3),T_CALC[[#This Row],[DAY]]+1,1))),NA())</f>
        <v>43615</v>
      </c>
      <c r="M803" s="4" cm="1" vm="4109">
        <f t="array" aca="1" ref="M803" ca="1">IFERROR(IF(T_CALC[[#This Row],[DAY]]="","",IF(AND(T_CALC[[#This Row],[DAY]]=C_N_TRADING_DAYS,$L$1&gt;C_MAX_HIST_DT),$M$1,INDEX(_xlfn.ANCHORARRAY($C$3),T_CALC[[#This Row],[DAY]]+1,3))),NA())</f>
        <v>125.26</v>
      </c>
      <c r="N803" s="4" cm="1" vm="4110">
        <f t="array" aca="1" ref="N803" ca="1">IFERROR(IF(T_CALC[[#This Row],[DAY]]="","",IF(AND(T_CALC[[#This Row],[DAY]]=C_N_TRADING_DAYS,$L$1&gt;C_MAX_HIST_DT),$N$1,INDEX(_xlfn.ANCHORARRAY($C$3),T_CALC[[#This Row],[DAY]]+1,4))),NA())</f>
        <v>125.76</v>
      </c>
      <c r="O803" s="4" cm="1" vm="4111">
        <f t="array" aca="1" ref="O803" ca="1">IFERROR(IF(T_CALC[[#This Row],[DAY]]="","",IF(AND(T_CALC[[#This Row],[DAY]]=C_N_TRADING_DAYS,$L$1&gt;C_MAX_HIST_DT),$O$1,INDEX(_xlfn.ANCHORARRAY($C$3),T_CALC[[#This Row],[DAY]]+1,5))),NA())</f>
        <v>124.78</v>
      </c>
      <c r="P803" s="4" cm="1" vm="4112">
        <f t="array" aca="1" ref="P803" ca="1">IFERROR(IF(T_CALC[[#This Row],[DAY]]="","",IF(AND(T_CALC[[#This Row],[DAY]]=C_N_TRADING_DAYS,$L$1&gt;C_MAX_HIST_DT),$P$1,INDEX(_xlfn.ANCHORARRAY($C$3),T_CALC[[#This Row],[DAY]]+1,6))),NA())</f>
        <v>125.73</v>
      </c>
      <c r="Q803" s="4" cm="1" vm="4108">
        <f t="array" aca="1" ref="Q803" ca="1">IFERROR(IF(T_CALC[[#This Row],[DAY]]="","",IF(AND(T_CALC[[#This Row],[DAY]]=C_N_TRADING_DAYS,$L$1&gt;C_MAX_HIST_DT),$Q$1,INDEX(_xlfn.ANCHORARRAY($C$3),T_CALC[[#This Row],[DAY]]+1,2))),NA())</f>
        <v>16829613</v>
      </c>
      <c r="R803" s="4" vm="4112">
        <f ca="1">IFERROR(IF(I_SRC="Open",T_CALC[[#This Row],[Open]],IF(I_SRC="High",T_CALC[[#This Row],[High]],IF(I_SRC="low",T_CALC[[#This Row],[Low]],IF(I_SRC="Volume",T_CALC[[#This Row],[VOLUME]],T_CALC[[#This Row],[Close]])))),"")</f>
        <v>125.73</v>
      </c>
      <c r="S803" s="4" cm="1">
        <f t="array" aca="1" ref="S803" ca="1">IF(T_CALC[[#This Row],[DAY]]="","",IF(T_CALC[[#This Row],[DAY]]&gt;=I_MA_PER,
ROUND(SUMPRODUCT(OFFSET($Y$4,0,0,I_MA_PER),OFFSET(T_CALC[[#This Row],[Value]],-(I_MA_PER-1),0,I_MA_PER))/C_DEN,2),NA()))</f>
        <v>125.39</v>
      </c>
      <c r="T803" s="4" t="str">
        <f ca="1">IF(T_CALC[[#This Row],[DAY]]="","",IF(T_CALC[[#This Row],[DAY]]&gt;=I_MA_PER,IF(AND(T_CALC[[#This Row],[Value]]&gt;T_CALC[[#This Row],[WMA]],R802&lt;=S802),"Buy",IF(AND(T_CALC[[#This Row],[Value]]&lt;T_CALC[[#This Row],[WMA]],R802&gt;=S802),"Sell","")),NA()))</f>
        <v>Buy</v>
      </c>
      <c r="U803" s="4" vm="4112">
        <f ca="1">IFERROR(IF(T_CALC[[#This Row],[Signal]]="Buy",T_CALC[[#This Row],[Value]],-10000),-10000)</f>
        <v>125.73</v>
      </c>
      <c r="V803" s="4">
        <f ca="1">IFERROR(IF(T_CALC[[#This Row],[Signal]]="Sell",T_CALC[[#This Row],[Value]],-10000),-10000)</f>
        <v>-10000</v>
      </c>
    </row>
    <row r="804" spans="3:22" x14ac:dyDescent="0.2">
      <c r="C804" vm="4113">
        <f ca="1"/>
        <v>43616</v>
      </c>
      <c r="D804" vm="4114">
        <f ca="1"/>
        <v>26646769</v>
      </c>
      <c r="E804" vm="4115">
        <f ca="1"/>
        <v>124.23</v>
      </c>
      <c r="F804" vm="4116">
        <f ca="1"/>
        <v>124.61499999999999</v>
      </c>
      <c r="G804" vm="4117">
        <f ca="1"/>
        <v>123.32</v>
      </c>
      <c r="H804" vm="4118">
        <f ca="1"/>
        <v>123.68</v>
      </c>
      <c r="K804" s="4">
        <f ca="1">IF(ROW(T_CALC[[#This Row],[DAY]])-ROW(T_CALC[[#Headers],[DAY]])&gt;C_N_TRADING_DAYS,"",ROW(T_CALC[[#This Row],[DAY]])-ROW(T_CALC[[#Headers],[DAY]]))</f>
        <v>801</v>
      </c>
      <c r="L804" s="2" cm="1" vm="4113">
        <f t="array" aca="1" ref="L804" ca="1">IFERROR(IF(T_CALC[[#This Row],[DAY]]="","",IF(AND(T_CALC[[#This Row],[DAY]]=C_N_TRADING_DAYS,$L$1&gt;C_MAX_HIST_DT),$L$1,INDEX(_xlfn.ANCHORARRAY($C$3),T_CALC[[#This Row],[DAY]]+1,1))),NA())</f>
        <v>43616</v>
      </c>
      <c r="M804" s="4" cm="1" vm="4115">
        <f t="array" aca="1" ref="M804" ca="1">IFERROR(IF(T_CALC[[#This Row],[DAY]]="","",IF(AND(T_CALC[[#This Row],[DAY]]=C_N_TRADING_DAYS,$L$1&gt;C_MAX_HIST_DT),$M$1,INDEX(_xlfn.ANCHORARRAY($C$3),T_CALC[[#This Row],[DAY]]+1,3))),NA())</f>
        <v>124.23</v>
      </c>
      <c r="N804" s="4" cm="1" vm="4116">
        <f t="array" aca="1" ref="N804" ca="1">IFERROR(IF(T_CALC[[#This Row],[DAY]]="","",IF(AND(T_CALC[[#This Row],[DAY]]=C_N_TRADING_DAYS,$L$1&gt;C_MAX_HIST_DT),$N$1,INDEX(_xlfn.ANCHORARRAY($C$3),T_CALC[[#This Row],[DAY]]+1,4))),NA())</f>
        <v>124.61499999999999</v>
      </c>
      <c r="O804" s="4" cm="1" vm="4117">
        <f t="array" aca="1" ref="O804" ca="1">IFERROR(IF(T_CALC[[#This Row],[DAY]]="","",IF(AND(T_CALC[[#This Row],[DAY]]=C_N_TRADING_DAYS,$L$1&gt;C_MAX_HIST_DT),$O$1,INDEX(_xlfn.ANCHORARRAY($C$3),T_CALC[[#This Row],[DAY]]+1,5))),NA())</f>
        <v>123.32</v>
      </c>
      <c r="P804" s="4" cm="1" vm="4118">
        <f t="array" aca="1" ref="P804" ca="1">IFERROR(IF(T_CALC[[#This Row],[DAY]]="","",IF(AND(T_CALC[[#This Row],[DAY]]=C_N_TRADING_DAYS,$L$1&gt;C_MAX_HIST_DT),$P$1,INDEX(_xlfn.ANCHORARRAY($C$3),T_CALC[[#This Row],[DAY]]+1,6))),NA())</f>
        <v>123.68</v>
      </c>
      <c r="Q804" s="4" cm="1" vm="4114">
        <f t="array" aca="1" ref="Q804" ca="1">IFERROR(IF(T_CALC[[#This Row],[DAY]]="","",IF(AND(T_CALC[[#This Row],[DAY]]=C_N_TRADING_DAYS,$L$1&gt;C_MAX_HIST_DT),$Q$1,INDEX(_xlfn.ANCHORARRAY($C$3),T_CALC[[#This Row],[DAY]]+1,2))),NA())</f>
        <v>26646769</v>
      </c>
      <c r="R804" s="4" vm="4118">
        <f ca="1">IFERROR(IF(I_SRC="Open",T_CALC[[#This Row],[Open]],IF(I_SRC="High",T_CALC[[#This Row],[High]],IF(I_SRC="low",T_CALC[[#This Row],[Low]],IF(I_SRC="Volume",T_CALC[[#This Row],[VOLUME]],T_CALC[[#This Row],[Close]])))),"")</f>
        <v>123.68</v>
      </c>
      <c r="S804" s="4" cm="1">
        <f t="array" aca="1" ref="S804" ca="1">IF(T_CALC[[#This Row],[DAY]]="","",IF(T_CALC[[#This Row],[DAY]]&gt;=I_MA_PER,
ROUND(SUMPRODUCT(OFFSET($Y$4,0,0,I_MA_PER),OFFSET(T_CALC[[#This Row],[Value]],-(I_MA_PER-1),0,I_MA_PER))/C_DEN,2),NA()))</f>
        <v>125.4</v>
      </c>
      <c r="T804" s="4" t="str">
        <f ca="1">IF(T_CALC[[#This Row],[DAY]]="","",IF(T_CALC[[#This Row],[DAY]]&gt;=I_MA_PER,IF(AND(T_CALC[[#This Row],[Value]]&gt;T_CALC[[#This Row],[WMA]],R803&lt;=S803),"Buy",IF(AND(T_CALC[[#This Row],[Value]]&lt;T_CALC[[#This Row],[WMA]],R803&gt;=S803),"Sell","")),NA()))</f>
        <v>Sell</v>
      </c>
      <c r="U804" s="4">
        <f ca="1">IFERROR(IF(T_CALC[[#This Row],[Signal]]="Buy",T_CALC[[#This Row],[Value]],-10000),-10000)</f>
        <v>-10000</v>
      </c>
      <c r="V804" s="4" vm="4118">
        <f ca="1">IFERROR(IF(T_CALC[[#This Row],[Signal]]="Sell",T_CALC[[#This Row],[Value]],-10000),-10000)</f>
        <v>123.68</v>
      </c>
    </row>
    <row r="805" spans="3:22" x14ac:dyDescent="0.2">
      <c r="C805" vm="4119">
        <f ca="1"/>
        <v>43619</v>
      </c>
      <c r="D805" vm="4120">
        <f ca="1"/>
        <v>37983637</v>
      </c>
      <c r="E805" vm="4121">
        <f ca="1"/>
        <v>123.85</v>
      </c>
      <c r="F805" vm="4122">
        <f ca="1"/>
        <v>124.37</v>
      </c>
      <c r="G805" vm="4123">
        <f ca="1"/>
        <v>119.01</v>
      </c>
      <c r="H805" vm="4124">
        <f ca="1"/>
        <v>119.84</v>
      </c>
      <c r="K805" s="4">
        <f ca="1">IF(ROW(T_CALC[[#This Row],[DAY]])-ROW(T_CALC[[#Headers],[DAY]])&gt;C_N_TRADING_DAYS,"",ROW(T_CALC[[#This Row],[DAY]])-ROW(T_CALC[[#Headers],[DAY]]))</f>
        <v>802</v>
      </c>
      <c r="L805" s="2" cm="1" vm="4119">
        <f t="array" aca="1" ref="L805" ca="1">IFERROR(IF(T_CALC[[#This Row],[DAY]]="","",IF(AND(T_CALC[[#This Row],[DAY]]=C_N_TRADING_DAYS,$L$1&gt;C_MAX_HIST_DT),$L$1,INDEX(_xlfn.ANCHORARRAY($C$3),T_CALC[[#This Row],[DAY]]+1,1))),NA())</f>
        <v>43619</v>
      </c>
      <c r="M805" s="4" cm="1" vm="4121">
        <f t="array" aca="1" ref="M805" ca="1">IFERROR(IF(T_CALC[[#This Row],[DAY]]="","",IF(AND(T_CALC[[#This Row],[DAY]]=C_N_TRADING_DAYS,$L$1&gt;C_MAX_HIST_DT),$M$1,INDEX(_xlfn.ANCHORARRAY($C$3),T_CALC[[#This Row],[DAY]]+1,3))),NA())</f>
        <v>123.85</v>
      </c>
      <c r="N805" s="4" cm="1" vm="4122">
        <f t="array" aca="1" ref="N805" ca="1">IFERROR(IF(T_CALC[[#This Row],[DAY]]="","",IF(AND(T_CALC[[#This Row],[DAY]]=C_N_TRADING_DAYS,$L$1&gt;C_MAX_HIST_DT),$N$1,INDEX(_xlfn.ANCHORARRAY($C$3),T_CALC[[#This Row],[DAY]]+1,4))),NA())</f>
        <v>124.37</v>
      </c>
      <c r="O805" s="4" cm="1" vm="4123">
        <f t="array" aca="1" ref="O805" ca="1">IFERROR(IF(T_CALC[[#This Row],[DAY]]="","",IF(AND(T_CALC[[#This Row],[DAY]]=C_N_TRADING_DAYS,$L$1&gt;C_MAX_HIST_DT),$O$1,INDEX(_xlfn.ANCHORARRAY($C$3),T_CALC[[#This Row],[DAY]]+1,5))),NA())</f>
        <v>119.01</v>
      </c>
      <c r="P805" s="4" cm="1" vm="4124">
        <f t="array" aca="1" ref="P805" ca="1">IFERROR(IF(T_CALC[[#This Row],[DAY]]="","",IF(AND(T_CALC[[#This Row],[DAY]]=C_N_TRADING_DAYS,$L$1&gt;C_MAX_HIST_DT),$P$1,INDEX(_xlfn.ANCHORARRAY($C$3),T_CALC[[#This Row],[DAY]]+1,6))),NA())</f>
        <v>119.84</v>
      </c>
      <c r="Q805" s="4" cm="1" vm="4120">
        <f t="array" aca="1" ref="Q805" ca="1">IFERROR(IF(T_CALC[[#This Row],[DAY]]="","",IF(AND(T_CALC[[#This Row],[DAY]]=C_N_TRADING_DAYS,$L$1&gt;C_MAX_HIST_DT),$Q$1,INDEX(_xlfn.ANCHORARRAY($C$3),T_CALC[[#This Row],[DAY]]+1,2))),NA())</f>
        <v>37983637</v>
      </c>
      <c r="R805" s="4" vm="4124">
        <f ca="1">IFERROR(IF(I_SRC="Open",T_CALC[[#This Row],[Open]],IF(I_SRC="High",T_CALC[[#This Row],[High]],IF(I_SRC="low",T_CALC[[#This Row],[Low]],IF(I_SRC="Volume",T_CALC[[#This Row],[VOLUME]],T_CALC[[#This Row],[Close]])))),"")</f>
        <v>119.84</v>
      </c>
      <c r="S805" s="4" cm="1">
        <f t="array" aca="1" ref="S805" ca="1">IF(T_CALC[[#This Row],[DAY]]="","",IF(T_CALC[[#This Row],[DAY]]&gt;=I_MA_PER,
ROUND(SUMPRODUCT(OFFSET($Y$4,0,0,I_MA_PER),OFFSET(T_CALC[[#This Row],[Value]],-(I_MA_PER-1),0,I_MA_PER))/C_DEN,2),NA()))</f>
        <v>125.25</v>
      </c>
      <c r="T805" s="4" t="str">
        <f ca="1">IF(T_CALC[[#This Row],[DAY]]="","",IF(T_CALC[[#This Row],[DAY]]&gt;=I_MA_PER,IF(AND(T_CALC[[#This Row],[Value]]&gt;T_CALC[[#This Row],[WMA]],R804&lt;=S804),"Buy",IF(AND(T_CALC[[#This Row],[Value]]&lt;T_CALC[[#This Row],[WMA]],R804&gt;=S804),"Sell","")),NA()))</f>
        <v/>
      </c>
      <c r="U805" s="4">
        <f ca="1">IFERROR(IF(T_CALC[[#This Row],[Signal]]="Buy",T_CALC[[#This Row],[Value]],-10000),-10000)</f>
        <v>-10000</v>
      </c>
      <c r="V805" s="4">
        <f ca="1">IFERROR(IF(T_CALC[[#This Row],[Signal]]="Sell",T_CALC[[#This Row],[Value]],-10000),-10000)</f>
        <v>-10000</v>
      </c>
    </row>
    <row r="806" spans="3:22" x14ac:dyDescent="0.2">
      <c r="C806" vm="4125">
        <f ca="1"/>
        <v>43620</v>
      </c>
      <c r="D806" vm="4126">
        <f ca="1"/>
        <v>29382642</v>
      </c>
      <c r="E806" vm="4127">
        <f ca="1"/>
        <v>121.28</v>
      </c>
      <c r="F806" vm="4128">
        <f ca="1"/>
        <v>123.28</v>
      </c>
      <c r="G806" vm="4129">
        <f ca="1"/>
        <v>120.65219999999999</v>
      </c>
      <c r="H806" vm="4130">
        <f ca="1"/>
        <v>123.16</v>
      </c>
      <c r="K806" s="4">
        <f ca="1">IF(ROW(T_CALC[[#This Row],[DAY]])-ROW(T_CALC[[#Headers],[DAY]])&gt;C_N_TRADING_DAYS,"",ROW(T_CALC[[#This Row],[DAY]])-ROW(T_CALC[[#Headers],[DAY]]))</f>
        <v>803</v>
      </c>
      <c r="L806" s="2" cm="1" vm="4125">
        <f t="array" aca="1" ref="L806" ca="1">IFERROR(IF(T_CALC[[#This Row],[DAY]]="","",IF(AND(T_CALC[[#This Row],[DAY]]=C_N_TRADING_DAYS,$L$1&gt;C_MAX_HIST_DT),$L$1,INDEX(_xlfn.ANCHORARRAY($C$3),T_CALC[[#This Row],[DAY]]+1,1))),NA())</f>
        <v>43620</v>
      </c>
      <c r="M806" s="4" cm="1" vm="4127">
        <f t="array" aca="1" ref="M806" ca="1">IFERROR(IF(T_CALC[[#This Row],[DAY]]="","",IF(AND(T_CALC[[#This Row],[DAY]]=C_N_TRADING_DAYS,$L$1&gt;C_MAX_HIST_DT),$M$1,INDEX(_xlfn.ANCHORARRAY($C$3),T_CALC[[#This Row],[DAY]]+1,3))),NA())</f>
        <v>121.28</v>
      </c>
      <c r="N806" s="4" cm="1" vm="4128">
        <f t="array" aca="1" ref="N806" ca="1">IFERROR(IF(T_CALC[[#This Row],[DAY]]="","",IF(AND(T_CALC[[#This Row],[DAY]]=C_N_TRADING_DAYS,$L$1&gt;C_MAX_HIST_DT),$N$1,INDEX(_xlfn.ANCHORARRAY($C$3),T_CALC[[#This Row],[DAY]]+1,4))),NA())</f>
        <v>123.28</v>
      </c>
      <c r="O806" s="4" cm="1" vm="4129">
        <f t="array" aca="1" ref="O806" ca="1">IFERROR(IF(T_CALC[[#This Row],[DAY]]="","",IF(AND(T_CALC[[#This Row],[DAY]]=C_N_TRADING_DAYS,$L$1&gt;C_MAX_HIST_DT),$O$1,INDEX(_xlfn.ANCHORARRAY($C$3),T_CALC[[#This Row],[DAY]]+1,5))),NA())</f>
        <v>120.65219999999999</v>
      </c>
      <c r="P806" s="4" cm="1" vm="4130">
        <f t="array" aca="1" ref="P806" ca="1">IFERROR(IF(T_CALC[[#This Row],[DAY]]="","",IF(AND(T_CALC[[#This Row],[DAY]]=C_N_TRADING_DAYS,$L$1&gt;C_MAX_HIST_DT),$P$1,INDEX(_xlfn.ANCHORARRAY($C$3),T_CALC[[#This Row],[DAY]]+1,6))),NA())</f>
        <v>123.16</v>
      </c>
      <c r="Q806" s="4" cm="1" vm="4126">
        <f t="array" aca="1" ref="Q806" ca="1">IFERROR(IF(T_CALC[[#This Row],[DAY]]="","",IF(AND(T_CALC[[#This Row],[DAY]]=C_N_TRADING_DAYS,$L$1&gt;C_MAX_HIST_DT),$Q$1,INDEX(_xlfn.ANCHORARRAY($C$3),T_CALC[[#This Row],[DAY]]+1,2))),NA())</f>
        <v>29382642</v>
      </c>
      <c r="R806" s="4" vm="4130">
        <f ca="1">IFERROR(IF(I_SRC="Open",T_CALC[[#This Row],[Open]],IF(I_SRC="High",T_CALC[[#This Row],[High]],IF(I_SRC="low",T_CALC[[#This Row],[Low]],IF(I_SRC="Volume",T_CALC[[#This Row],[VOLUME]],T_CALC[[#This Row],[Close]])))),"")</f>
        <v>123.16</v>
      </c>
      <c r="S806" s="4" cm="1">
        <f t="array" aca="1" ref="S806" ca="1">IF(T_CALC[[#This Row],[DAY]]="","",IF(T_CALC[[#This Row],[DAY]]&gt;=I_MA_PER,
ROUND(SUMPRODUCT(OFFSET($Y$4,0,0,I_MA_PER),OFFSET(T_CALC[[#This Row],[Value]],-(I_MA_PER-1),0,I_MA_PER))/C_DEN,2),NA()))</f>
        <v>125.23</v>
      </c>
      <c r="T806" s="4" t="str">
        <f ca="1">IF(T_CALC[[#This Row],[DAY]]="","",IF(T_CALC[[#This Row],[DAY]]&gt;=I_MA_PER,IF(AND(T_CALC[[#This Row],[Value]]&gt;T_CALC[[#This Row],[WMA]],R805&lt;=S805),"Buy",IF(AND(T_CALC[[#This Row],[Value]]&lt;T_CALC[[#This Row],[WMA]],R805&gt;=S805),"Sell","")),NA()))</f>
        <v/>
      </c>
      <c r="U806" s="4">
        <f ca="1">IFERROR(IF(T_CALC[[#This Row],[Signal]]="Buy",T_CALC[[#This Row],[Value]],-10000),-10000)</f>
        <v>-10000</v>
      </c>
      <c r="V806" s="4">
        <f ca="1">IFERROR(IF(T_CALC[[#This Row],[Signal]]="Sell",T_CALC[[#This Row],[Value]],-10000),-10000)</f>
        <v>-10000</v>
      </c>
    </row>
    <row r="807" spans="3:22" x14ac:dyDescent="0.2">
      <c r="C807" vm="4131">
        <f ca="1"/>
        <v>43621</v>
      </c>
      <c r="D807" vm="4132">
        <f ca="1"/>
        <v>24926140</v>
      </c>
      <c r="E807" vm="4133">
        <f ca="1"/>
        <v>124.95</v>
      </c>
      <c r="F807" vm="4134">
        <f ca="1"/>
        <v>125.87</v>
      </c>
      <c r="G807" vm="4135">
        <f ca="1"/>
        <v>124.21</v>
      </c>
      <c r="H807" vm="4136">
        <f ca="1"/>
        <v>125.83</v>
      </c>
      <c r="K807" s="4">
        <f ca="1">IF(ROW(T_CALC[[#This Row],[DAY]])-ROW(T_CALC[[#Headers],[DAY]])&gt;C_N_TRADING_DAYS,"",ROW(T_CALC[[#This Row],[DAY]])-ROW(T_CALC[[#Headers],[DAY]]))</f>
        <v>804</v>
      </c>
      <c r="L807" s="2" cm="1" vm="4131">
        <f t="array" aca="1" ref="L807" ca="1">IFERROR(IF(T_CALC[[#This Row],[DAY]]="","",IF(AND(T_CALC[[#This Row],[DAY]]=C_N_TRADING_DAYS,$L$1&gt;C_MAX_HIST_DT),$L$1,INDEX(_xlfn.ANCHORARRAY($C$3),T_CALC[[#This Row],[DAY]]+1,1))),NA())</f>
        <v>43621</v>
      </c>
      <c r="M807" s="4" cm="1" vm="4133">
        <f t="array" aca="1" ref="M807" ca="1">IFERROR(IF(T_CALC[[#This Row],[DAY]]="","",IF(AND(T_CALC[[#This Row],[DAY]]=C_N_TRADING_DAYS,$L$1&gt;C_MAX_HIST_DT),$M$1,INDEX(_xlfn.ANCHORARRAY($C$3),T_CALC[[#This Row],[DAY]]+1,3))),NA())</f>
        <v>124.95</v>
      </c>
      <c r="N807" s="4" cm="1" vm="4134">
        <f t="array" aca="1" ref="N807" ca="1">IFERROR(IF(T_CALC[[#This Row],[DAY]]="","",IF(AND(T_CALC[[#This Row],[DAY]]=C_N_TRADING_DAYS,$L$1&gt;C_MAX_HIST_DT),$N$1,INDEX(_xlfn.ANCHORARRAY($C$3),T_CALC[[#This Row],[DAY]]+1,4))),NA())</f>
        <v>125.87</v>
      </c>
      <c r="O807" s="4" cm="1" vm="4135">
        <f t="array" aca="1" ref="O807" ca="1">IFERROR(IF(T_CALC[[#This Row],[DAY]]="","",IF(AND(T_CALC[[#This Row],[DAY]]=C_N_TRADING_DAYS,$L$1&gt;C_MAX_HIST_DT),$O$1,INDEX(_xlfn.ANCHORARRAY($C$3),T_CALC[[#This Row],[DAY]]+1,5))),NA())</f>
        <v>124.21</v>
      </c>
      <c r="P807" s="4" cm="1" vm="4136">
        <f t="array" aca="1" ref="P807" ca="1">IFERROR(IF(T_CALC[[#This Row],[DAY]]="","",IF(AND(T_CALC[[#This Row],[DAY]]=C_N_TRADING_DAYS,$L$1&gt;C_MAX_HIST_DT),$P$1,INDEX(_xlfn.ANCHORARRAY($C$3),T_CALC[[#This Row],[DAY]]+1,6))),NA())</f>
        <v>125.83</v>
      </c>
      <c r="Q807" s="4" cm="1" vm="4132">
        <f t="array" aca="1" ref="Q807" ca="1">IFERROR(IF(T_CALC[[#This Row],[DAY]]="","",IF(AND(T_CALC[[#This Row],[DAY]]=C_N_TRADING_DAYS,$L$1&gt;C_MAX_HIST_DT),$Q$1,INDEX(_xlfn.ANCHORARRAY($C$3),T_CALC[[#This Row],[DAY]]+1,2))),NA())</f>
        <v>24926140</v>
      </c>
      <c r="R807" s="4" vm="4136">
        <f ca="1">IFERROR(IF(I_SRC="Open",T_CALC[[#This Row],[Open]],IF(I_SRC="High",T_CALC[[#This Row],[High]],IF(I_SRC="low",T_CALC[[#This Row],[Low]],IF(I_SRC="Volume",T_CALC[[#This Row],[VOLUME]],T_CALC[[#This Row],[Close]])))),"")</f>
        <v>125.83</v>
      </c>
      <c r="S807" s="4" cm="1">
        <f t="array" aca="1" ref="S807" ca="1">IF(T_CALC[[#This Row],[DAY]]="","",IF(T_CALC[[#This Row],[DAY]]&gt;=I_MA_PER,
ROUND(SUMPRODUCT(OFFSET($Y$4,0,0,I_MA_PER),OFFSET(T_CALC[[#This Row],[Value]],-(I_MA_PER-1),0,I_MA_PER))/C_DEN,2),NA()))</f>
        <v>125.31</v>
      </c>
      <c r="T807" s="4" t="str">
        <f ca="1">IF(T_CALC[[#This Row],[DAY]]="","",IF(T_CALC[[#This Row],[DAY]]&gt;=I_MA_PER,IF(AND(T_CALC[[#This Row],[Value]]&gt;T_CALC[[#This Row],[WMA]],R806&lt;=S806),"Buy",IF(AND(T_CALC[[#This Row],[Value]]&lt;T_CALC[[#This Row],[WMA]],R806&gt;=S806),"Sell","")),NA()))</f>
        <v>Buy</v>
      </c>
      <c r="U807" s="4" vm="4136">
        <f ca="1">IFERROR(IF(T_CALC[[#This Row],[Signal]]="Buy",T_CALC[[#This Row],[Value]],-10000),-10000)</f>
        <v>125.83</v>
      </c>
      <c r="V807" s="4">
        <f ca="1">IFERROR(IF(T_CALC[[#This Row],[Signal]]="Sell",T_CALC[[#This Row],[Value]],-10000),-10000)</f>
        <v>-10000</v>
      </c>
    </row>
    <row r="808" spans="3:22" x14ac:dyDescent="0.2">
      <c r="C808" vm="4137">
        <f ca="1"/>
        <v>43622</v>
      </c>
      <c r="D808" vm="4138">
        <f ca="1"/>
        <v>21458961</v>
      </c>
      <c r="E808" vm="4139">
        <f ca="1"/>
        <v>126.44</v>
      </c>
      <c r="F808" vm="4140">
        <f ca="1"/>
        <v>127.97</v>
      </c>
      <c r="G808" vm="4141">
        <f ca="1"/>
        <v>125.6</v>
      </c>
      <c r="H808" vm="4142">
        <f ca="1"/>
        <v>127.82</v>
      </c>
      <c r="K808" s="4">
        <f ca="1">IF(ROW(T_CALC[[#This Row],[DAY]])-ROW(T_CALC[[#Headers],[DAY]])&gt;C_N_TRADING_DAYS,"",ROW(T_CALC[[#This Row],[DAY]])-ROW(T_CALC[[#Headers],[DAY]]))</f>
        <v>805</v>
      </c>
      <c r="L808" s="2" cm="1" vm="4137">
        <f t="array" aca="1" ref="L808" ca="1">IFERROR(IF(T_CALC[[#This Row],[DAY]]="","",IF(AND(T_CALC[[#This Row],[DAY]]=C_N_TRADING_DAYS,$L$1&gt;C_MAX_HIST_DT),$L$1,INDEX(_xlfn.ANCHORARRAY($C$3),T_CALC[[#This Row],[DAY]]+1,1))),NA())</f>
        <v>43622</v>
      </c>
      <c r="M808" s="4" cm="1" vm="4139">
        <f t="array" aca="1" ref="M808" ca="1">IFERROR(IF(T_CALC[[#This Row],[DAY]]="","",IF(AND(T_CALC[[#This Row],[DAY]]=C_N_TRADING_DAYS,$L$1&gt;C_MAX_HIST_DT),$M$1,INDEX(_xlfn.ANCHORARRAY($C$3),T_CALC[[#This Row],[DAY]]+1,3))),NA())</f>
        <v>126.44</v>
      </c>
      <c r="N808" s="4" cm="1" vm="4140">
        <f t="array" aca="1" ref="N808" ca="1">IFERROR(IF(T_CALC[[#This Row],[DAY]]="","",IF(AND(T_CALC[[#This Row],[DAY]]=C_N_TRADING_DAYS,$L$1&gt;C_MAX_HIST_DT),$N$1,INDEX(_xlfn.ANCHORARRAY($C$3),T_CALC[[#This Row],[DAY]]+1,4))),NA())</f>
        <v>127.97</v>
      </c>
      <c r="O808" s="4" cm="1" vm="4141">
        <f t="array" aca="1" ref="O808" ca="1">IFERROR(IF(T_CALC[[#This Row],[DAY]]="","",IF(AND(T_CALC[[#This Row],[DAY]]=C_N_TRADING_DAYS,$L$1&gt;C_MAX_HIST_DT),$O$1,INDEX(_xlfn.ANCHORARRAY($C$3),T_CALC[[#This Row],[DAY]]+1,5))),NA())</f>
        <v>125.6</v>
      </c>
      <c r="P808" s="4" cm="1" vm="4142">
        <f t="array" aca="1" ref="P808" ca="1">IFERROR(IF(T_CALC[[#This Row],[DAY]]="","",IF(AND(T_CALC[[#This Row],[DAY]]=C_N_TRADING_DAYS,$L$1&gt;C_MAX_HIST_DT),$P$1,INDEX(_xlfn.ANCHORARRAY($C$3),T_CALC[[#This Row],[DAY]]+1,6))),NA())</f>
        <v>127.82</v>
      </c>
      <c r="Q808" s="4" cm="1" vm="4138">
        <f t="array" aca="1" ref="Q808" ca="1">IFERROR(IF(T_CALC[[#This Row],[DAY]]="","",IF(AND(T_CALC[[#This Row],[DAY]]=C_N_TRADING_DAYS,$L$1&gt;C_MAX_HIST_DT),$Q$1,INDEX(_xlfn.ANCHORARRAY($C$3),T_CALC[[#This Row],[DAY]]+1,2))),NA())</f>
        <v>21458961</v>
      </c>
      <c r="R808" s="4" vm="4142">
        <f ca="1">IFERROR(IF(I_SRC="Open",T_CALC[[#This Row],[Open]],IF(I_SRC="High",T_CALC[[#This Row],[High]],IF(I_SRC="low",T_CALC[[#This Row],[Low]],IF(I_SRC="Volume",T_CALC[[#This Row],[VOLUME]],T_CALC[[#This Row],[Close]])))),"")</f>
        <v>127.82</v>
      </c>
      <c r="S808" s="4" cm="1">
        <f t="array" aca="1" ref="S808" ca="1">IF(T_CALC[[#This Row],[DAY]]="","",IF(T_CALC[[#This Row],[DAY]]&gt;=I_MA_PER,
ROUND(SUMPRODUCT(OFFSET($Y$4,0,0,I_MA_PER),OFFSET(T_CALC[[#This Row],[Value]],-(I_MA_PER-1),0,I_MA_PER))/C_DEN,2),NA()))</f>
        <v>125.46</v>
      </c>
      <c r="T808" s="4" t="str">
        <f ca="1">IF(T_CALC[[#This Row],[DAY]]="","",IF(T_CALC[[#This Row],[DAY]]&gt;=I_MA_PER,IF(AND(T_CALC[[#This Row],[Value]]&gt;T_CALC[[#This Row],[WMA]],R807&lt;=S807),"Buy",IF(AND(T_CALC[[#This Row],[Value]]&lt;T_CALC[[#This Row],[WMA]],R807&gt;=S807),"Sell","")),NA()))</f>
        <v/>
      </c>
      <c r="U808" s="4">
        <f ca="1">IFERROR(IF(T_CALC[[#This Row],[Signal]]="Buy",T_CALC[[#This Row],[Value]],-10000),-10000)</f>
        <v>-10000</v>
      </c>
      <c r="V808" s="4">
        <f ca="1">IFERROR(IF(T_CALC[[#This Row],[Signal]]="Sell",T_CALC[[#This Row],[Value]],-10000),-10000)</f>
        <v>-10000</v>
      </c>
    </row>
    <row r="809" spans="3:22" x14ac:dyDescent="0.2">
      <c r="C809" vm="4143">
        <f ca="1"/>
        <v>43623</v>
      </c>
      <c r="D809" vm="4144">
        <f ca="1"/>
        <v>33885588</v>
      </c>
      <c r="E809" vm="4145">
        <f ca="1"/>
        <v>129.19</v>
      </c>
      <c r="F809" vm="4146">
        <f ca="1"/>
        <v>132.25</v>
      </c>
      <c r="G809" vm="4147">
        <f ca="1"/>
        <v>128.26</v>
      </c>
      <c r="H809" vm="4148">
        <f ca="1"/>
        <v>131.4</v>
      </c>
      <c r="K809" s="4">
        <f ca="1">IF(ROW(T_CALC[[#This Row],[DAY]])-ROW(T_CALC[[#Headers],[DAY]])&gt;C_N_TRADING_DAYS,"",ROW(T_CALC[[#This Row],[DAY]])-ROW(T_CALC[[#Headers],[DAY]]))</f>
        <v>806</v>
      </c>
      <c r="L809" s="2" cm="1" vm="4143">
        <f t="array" aca="1" ref="L809" ca="1">IFERROR(IF(T_CALC[[#This Row],[DAY]]="","",IF(AND(T_CALC[[#This Row],[DAY]]=C_N_TRADING_DAYS,$L$1&gt;C_MAX_HIST_DT),$L$1,INDEX(_xlfn.ANCHORARRAY($C$3),T_CALC[[#This Row],[DAY]]+1,1))),NA())</f>
        <v>43623</v>
      </c>
      <c r="M809" s="4" cm="1" vm="4145">
        <f t="array" aca="1" ref="M809" ca="1">IFERROR(IF(T_CALC[[#This Row],[DAY]]="","",IF(AND(T_CALC[[#This Row],[DAY]]=C_N_TRADING_DAYS,$L$1&gt;C_MAX_HIST_DT),$M$1,INDEX(_xlfn.ANCHORARRAY($C$3),T_CALC[[#This Row],[DAY]]+1,3))),NA())</f>
        <v>129.19</v>
      </c>
      <c r="N809" s="4" cm="1" vm="4146">
        <f t="array" aca="1" ref="N809" ca="1">IFERROR(IF(T_CALC[[#This Row],[DAY]]="","",IF(AND(T_CALC[[#This Row],[DAY]]=C_N_TRADING_DAYS,$L$1&gt;C_MAX_HIST_DT),$N$1,INDEX(_xlfn.ANCHORARRAY($C$3),T_CALC[[#This Row],[DAY]]+1,4))),NA())</f>
        <v>132.25</v>
      </c>
      <c r="O809" s="4" cm="1" vm="4147">
        <f t="array" aca="1" ref="O809" ca="1">IFERROR(IF(T_CALC[[#This Row],[DAY]]="","",IF(AND(T_CALC[[#This Row],[DAY]]=C_N_TRADING_DAYS,$L$1&gt;C_MAX_HIST_DT),$O$1,INDEX(_xlfn.ANCHORARRAY($C$3),T_CALC[[#This Row],[DAY]]+1,5))),NA())</f>
        <v>128.26</v>
      </c>
      <c r="P809" s="4" cm="1" vm="4148">
        <f t="array" aca="1" ref="P809" ca="1">IFERROR(IF(T_CALC[[#This Row],[DAY]]="","",IF(AND(T_CALC[[#This Row],[DAY]]=C_N_TRADING_DAYS,$L$1&gt;C_MAX_HIST_DT),$P$1,INDEX(_xlfn.ANCHORARRAY($C$3),T_CALC[[#This Row],[DAY]]+1,6))),NA())</f>
        <v>131.4</v>
      </c>
      <c r="Q809" s="4" cm="1" vm="4144">
        <f t="array" aca="1" ref="Q809" ca="1">IFERROR(IF(T_CALC[[#This Row],[DAY]]="","",IF(AND(T_CALC[[#This Row],[DAY]]=C_N_TRADING_DAYS,$L$1&gt;C_MAX_HIST_DT),$Q$1,INDEX(_xlfn.ANCHORARRAY($C$3),T_CALC[[#This Row],[DAY]]+1,2))),NA())</f>
        <v>33885588</v>
      </c>
      <c r="R809" s="4" vm="4148">
        <f ca="1">IFERROR(IF(I_SRC="Open",T_CALC[[#This Row],[Open]],IF(I_SRC="High",T_CALC[[#This Row],[High]],IF(I_SRC="low",T_CALC[[#This Row],[Low]],IF(I_SRC="Volume",T_CALC[[#This Row],[VOLUME]],T_CALC[[#This Row],[Close]])))),"")</f>
        <v>131.4</v>
      </c>
      <c r="S809" s="4" cm="1">
        <f t="array" aca="1" ref="S809" ca="1">IF(T_CALC[[#This Row],[DAY]]="","",IF(T_CALC[[#This Row],[DAY]]&gt;=I_MA_PER,
ROUND(SUMPRODUCT(OFFSET($Y$4,0,0,I_MA_PER),OFFSET(T_CALC[[#This Row],[Value]],-(I_MA_PER-1),0,I_MA_PER))/C_DEN,2),NA()))</f>
        <v>125.75</v>
      </c>
      <c r="T809" s="4" t="str">
        <f ca="1">IF(T_CALC[[#This Row],[DAY]]="","",IF(T_CALC[[#This Row],[DAY]]&gt;=I_MA_PER,IF(AND(T_CALC[[#This Row],[Value]]&gt;T_CALC[[#This Row],[WMA]],R808&lt;=S808),"Buy",IF(AND(T_CALC[[#This Row],[Value]]&lt;T_CALC[[#This Row],[WMA]],R808&gt;=S808),"Sell","")),NA()))</f>
        <v/>
      </c>
      <c r="U809" s="4">
        <f ca="1">IFERROR(IF(T_CALC[[#This Row],[Signal]]="Buy",T_CALC[[#This Row],[Value]],-10000),-10000)</f>
        <v>-10000</v>
      </c>
      <c r="V809" s="4">
        <f ca="1">IFERROR(IF(T_CALC[[#This Row],[Signal]]="Sell",T_CALC[[#This Row],[Value]],-10000),-10000)</f>
        <v>-10000</v>
      </c>
    </row>
    <row r="810" spans="3:22" x14ac:dyDescent="0.2">
      <c r="C810" vm="4149">
        <f ca="1"/>
        <v>43626</v>
      </c>
      <c r="D810" vm="4150">
        <f ca="1"/>
        <v>26477098</v>
      </c>
      <c r="E810" vm="4151">
        <f ca="1"/>
        <v>132.4</v>
      </c>
      <c r="F810" vm="4152">
        <f ca="1"/>
        <v>134.08000000000001</v>
      </c>
      <c r="G810" vm="4153">
        <f ca="1"/>
        <v>132</v>
      </c>
      <c r="H810" vm="4154">
        <f ca="1"/>
        <v>132.6</v>
      </c>
      <c r="K810" s="4">
        <f ca="1">IF(ROW(T_CALC[[#This Row],[DAY]])-ROW(T_CALC[[#Headers],[DAY]])&gt;C_N_TRADING_DAYS,"",ROW(T_CALC[[#This Row],[DAY]])-ROW(T_CALC[[#Headers],[DAY]]))</f>
        <v>807</v>
      </c>
      <c r="L810" s="2" cm="1" vm="4149">
        <f t="array" aca="1" ref="L810" ca="1">IFERROR(IF(T_CALC[[#This Row],[DAY]]="","",IF(AND(T_CALC[[#This Row],[DAY]]=C_N_TRADING_DAYS,$L$1&gt;C_MAX_HIST_DT),$L$1,INDEX(_xlfn.ANCHORARRAY($C$3),T_CALC[[#This Row],[DAY]]+1,1))),NA())</f>
        <v>43626</v>
      </c>
      <c r="M810" s="4" cm="1" vm="4151">
        <f t="array" aca="1" ref="M810" ca="1">IFERROR(IF(T_CALC[[#This Row],[DAY]]="","",IF(AND(T_CALC[[#This Row],[DAY]]=C_N_TRADING_DAYS,$L$1&gt;C_MAX_HIST_DT),$M$1,INDEX(_xlfn.ANCHORARRAY($C$3),T_CALC[[#This Row],[DAY]]+1,3))),NA())</f>
        <v>132.4</v>
      </c>
      <c r="N810" s="4" cm="1" vm="4152">
        <f t="array" aca="1" ref="N810" ca="1">IFERROR(IF(T_CALC[[#This Row],[DAY]]="","",IF(AND(T_CALC[[#This Row],[DAY]]=C_N_TRADING_DAYS,$L$1&gt;C_MAX_HIST_DT),$N$1,INDEX(_xlfn.ANCHORARRAY($C$3),T_CALC[[#This Row],[DAY]]+1,4))),NA())</f>
        <v>134.08000000000001</v>
      </c>
      <c r="O810" s="4" cm="1" vm="4153">
        <f t="array" aca="1" ref="O810" ca="1">IFERROR(IF(T_CALC[[#This Row],[DAY]]="","",IF(AND(T_CALC[[#This Row],[DAY]]=C_N_TRADING_DAYS,$L$1&gt;C_MAX_HIST_DT),$O$1,INDEX(_xlfn.ANCHORARRAY($C$3),T_CALC[[#This Row],[DAY]]+1,5))),NA())</f>
        <v>132</v>
      </c>
      <c r="P810" s="4" cm="1" vm="4154">
        <f t="array" aca="1" ref="P810" ca="1">IFERROR(IF(T_CALC[[#This Row],[DAY]]="","",IF(AND(T_CALC[[#This Row],[DAY]]=C_N_TRADING_DAYS,$L$1&gt;C_MAX_HIST_DT),$P$1,INDEX(_xlfn.ANCHORARRAY($C$3),T_CALC[[#This Row],[DAY]]+1,6))),NA())</f>
        <v>132.6</v>
      </c>
      <c r="Q810" s="4" cm="1" vm="4150">
        <f t="array" aca="1" ref="Q810" ca="1">IFERROR(IF(T_CALC[[#This Row],[DAY]]="","",IF(AND(T_CALC[[#This Row],[DAY]]=C_N_TRADING_DAYS,$L$1&gt;C_MAX_HIST_DT),$Q$1,INDEX(_xlfn.ANCHORARRAY($C$3),T_CALC[[#This Row],[DAY]]+1,2))),NA())</f>
        <v>26477098</v>
      </c>
      <c r="R810" s="4" vm="4154">
        <f ca="1">IFERROR(IF(I_SRC="Open",T_CALC[[#This Row],[Open]],IF(I_SRC="High",T_CALC[[#This Row],[High]],IF(I_SRC="low",T_CALC[[#This Row],[Low]],IF(I_SRC="Volume",T_CALC[[#This Row],[VOLUME]],T_CALC[[#This Row],[Close]])))),"")</f>
        <v>132.6</v>
      </c>
      <c r="S810" s="4" cm="1">
        <f t="array" aca="1" ref="S810" ca="1">IF(T_CALC[[#This Row],[DAY]]="","",IF(T_CALC[[#This Row],[DAY]]&gt;=I_MA_PER,
ROUND(SUMPRODUCT(OFFSET($Y$4,0,0,I_MA_PER),OFFSET(T_CALC[[#This Row],[Value]],-(I_MA_PER-1),0,I_MA_PER))/C_DEN,2),NA()))</f>
        <v>126.07</v>
      </c>
      <c r="T810" s="4" t="str">
        <f ca="1">IF(T_CALC[[#This Row],[DAY]]="","",IF(T_CALC[[#This Row],[DAY]]&gt;=I_MA_PER,IF(AND(T_CALC[[#This Row],[Value]]&gt;T_CALC[[#This Row],[WMA]],R809&lt;=S809),"Buy",IF(AND(T_CALC[[#This Row],[Value]]&lt;T_CALC[[#This Row],[WMA]],R809&gt;=S809),"Sell","")),NA()))</f>
        <v/>
      </c>
      <c r="U810" s="4">
        <f ca="1">IFERROR(IF(T_CALC[[#This Row],[Signal]]="Buy",T_CALC[[#This Row],[Value]],-10000),-10000)</f>
        <v>-10000</v>
      </c>
      <c r="V810" s="4">
        <f ca="1">IFERROR(IF(T_CALC[[#This Row],[Signal]]="Sell",T_CALC[[#This Row],[Value]],-10000),-10000)</f>
        <v>-10000</v>
      </c>
    </row>
    <row r="811" spans="3:22" x14ac:dyDescent="0.2">
      <c r="C811" vm="4155">
        <f ca="1"/>
        <v>43627</v>
      </c>
      <c r="D811" vm="4156">
        <f ca="1"/>
        <v>23913731</v>
      </c>
      <c r="E811" vm="4157">
        <f ca="1"/>
        <v>133.88</v>
      </c>
      <c r="F811" vm="4158">
        <f ca="1"/>
        <v>134.24</v>
      </c>
      <c r="G811" vm="4159">
        <f ca="1"/>
        <v>131.2757</v>
      </c>
      <c r="H811" vm="4160">
        <f ca="1"/>
        <v>132.1</v>
      </c>
      <c r="K811" s="4">
        <f ca="1">IF(ROW(T_CALC[[#This Row],[DAY]])-ROW(T_CALC[[#Headers],[DAY]])&gt;C_N_TRADING_DAYS,"",ROW(T_CALC[[#This Row],[DAY]])-ROW(T_CALC[[#Headers],[DAY]]))</f>
        <v>808</v>
      </c>
      <c r="L811" s="2" cm="1" vm="4155">
        <f t="array" aca="1" ref="L811" ca="1">IFERROR(IF(T_CALC[[#This Row],[DAY]]="","",IF(AND(T_CALC[[#This Row],[DAY]]=C_N_TRADING_DAYS,$L$1&gt;C_MAX_HIST_DT),$L$1,INDEX(_xlfn.ANCHORARRAY($C$3),T_CALC[[#This Row],[DAY]]+1,1))),NA())</f>
        <v>43627</v>
      </c>
      <c r="M811" s="4" cm="1" vm="4157">
        <f t="array" aca="1" ref="M811" ca="1">IFERROR(IF(T_CALC[[#This Row],[DAY]]="","",IF(AND(T_CALC[[#This Row],[DAY]]=C_N_TRADING_DAYS,$L$1&gt;C_MAX_HIST_DT),$M$1,INDEX(_xlfn.ANCHORARRAY($C$3),T_CALC[[#This Row],[DAY]]+1,3))),NA())</f>
        <v>133.88</v>
      </c>
      <c r="N811" s="4" cm="1" vm="4158">
        <f t="array" aca="1" ref="N811" ca="1">IFERROR(IF(T_CALC[[#This Row],[DAY]]="","",IF(AND(T_CALC[[#This Row],[DAY]]=C_N_TRADING_DAYS,$L$1&gt;C_MAX_HIST_DT),$N$1,INDEX(_xlfn.ANCHORARRAY($C$3),T_CALC[[#This Row],[DAY]]+1,4))),NA())</f>
        <v>134.24</v>
      </c>
      <c r="O811" s="4" cm="1" vm="4159">
        <f t="array" aca="1" ref="O811" ca="1">IFERROR(IF(T_CALC[[#This Row],[DAY]]="","",IF(AND(T_CALC[[#This Row],[DAY]]=C_N_TRADING_DAYS,$L$1&gt;C_MAX_HIST_DT),$O$1,INDEX(_xlfn.ANCHORARRAY($C$3),T_CALC[[#This Row],[DAY]]+1,5))),NA())</f>
        <v>131.2757</v>
      </c>
      <c r="P811" s="4" cm="1" vm="4160">
        <f t="array" aca="1" ref="P811" ca="1">IFERROR(IF(T_CALC[[#This Row],[DAY]]="","",IF(AND(T_CALC[[#This Row],[DAY]]=C_N_TRADING_DAYS,$L$1&gt;C_MAX_HIST_DT),$P$1,INDEX(_xlfn.ANCHORARRAY($C$3),T_CALC[[#This Row],[DAY]]+1,6))),NA())</f>
        <v>132.1</v>
      </c>
      <c r="Q811" s="4" cm="1" vm="4156">
        <f t="array" aca="1" ref="Q811" ca="1">IFERROR(IF(T_CALC[[#This Row],[DAY]]="","",IF(AND(T_CALC[[#This Row],[DAY]]=C_N_TRADING_DAYS,$L$1&gt;C_MAX_HIST_DT),$Q$1,INDEX(_xlfn.ANCHORARRAY($C$3),T_CALC[[#This Row],[DAY]]+1,2))),NA())</f>
        <v>23913731</v>
      </c>
      <c r="R811" s="4" vm="4160">
        <f ca="1">IFERROR(IF(I_SRC="Open",T_CALC[[#This Row],[Open]],IF(I_SRC="High",T_CALC[[#This Row],[High]],IF(I_SRC="low",T_CALC[[#This Row],[Low]],IF(I_SRC="Volume",T_CALC[[#This Row],[VOLUME]],T_CALC[[#This Row],[Close]])))),"")</f>
        <v>132.1</v>
      </c>
      <c r="S811" s="4" cm="1">
        <f t="array" aca="1" ref="S811" ca="1">IF(T_CALC[[#This Row],[DAY]]="","",IF(T_CALC[[#This Row],[DAY]]&gt;=I_MA_PER,
ROUND(SUMPRODUCT(OFFSET($Y$4,0,0,I_MA_PER),OFFSET(T_CALC[[#This Row],[Value]],-(I_MA_PER-1),0,I_MA_PER))/C_DEN,2),NA()))</f>
        <v>126.36</v>
      </c>
      <c r="T811" s="4" t="str">
        <f ca="1">IF(T_CALC[[#This Row],[DAY]]="","",IF(T_CALC[[#This Row],[DAY]]&gt;=I_MA_PER,IF(AND(T_CALC[[#This Row],[Value]]&gt;T_CALC[[#This Row],[WMA]],R810&lt;=S810),"Buy",IF(AND(T_CALC[[#This Row],[Value]]&lt;T_CALC[[#This Row],[WMA]],R810&gt;=S810),"Sell","")),NA()))</f>
        <v/>
      </c>
      <c r="U811" s="4">
        <f ca="1">IFERROR(IF(T_CALC[[#This Row],[Signal]]="Buy",T_CALC[[#This Row],[Value]],-10000),-10000)</f>
        <v>-10000</v>
      </c>
      <c r="V811" s="4">
        <f ca="1">IFERROR(IF(T_CALC[[#This Row],[Signal]]="Sell",T_CALC[[#This Row],[Value]],-10000),-10000)</f>
        <v>-10000</v>
      </c>
    </row>
    <row r="812" spans="3:22" x14ac:dyDescent="0.2">
      <c r="C812" vm="4161">
        <f ca="1"/>
        <v>43628</v>
      </c>
      <c r="D812" vm="4162">
        <f ca="1"/>
        <v>17092464</v>
      </c>
      <c r="E812" vm="4148">
        <f ca="1"/>
        <v>131.4</v>
      </c>
      <c r="F812" vm="4163">
        <f ca="1"/>
        <v>131.97</v>
      </c>
      <c r="G812" vm="4164">
        <f ca="1"/>
        <v>130.71</v>
      </c>
      <c r="H812" vm="4165">
        <f ca="1"/>
        <v>131.49</v>
      </c>
      <c r="K812" s="4">
        <f ca="1">IF(ROW(T_CALC[[#This Row],[DAY]])-ROW(T_CALC[[#Headers],[DAY]])&gt;C_N_TRADING_DAYS,"",ROW(T_CALC[[#This Row],[DAY]])-ROW(T_CALC[[#Headers],[DAY]]))</f>
        <v>809</v>
      </c>
      <c r="L812" s="2" cm="1" vm="4161">
        <f t="array" aca="1" ref="L812" ca="1">IFERROR(IF(T_CALC[[#This Row],[DAY]]="","",IF(AND(T_CALC[[#This Row],[DAY]]=C_N_TRADING_DAYS,$L$1&gt;C_MAX_HIST_DT),$L$1,INDEX(_xlfn.ANCHORARRAY($C$3),T_CALC[[#This Row],[DAY]]+1,1))),NA())</f>
        <v>43628</v>
      </c>
      <c r="M812" s="4" cm="1" vm="4148">
        <f t="array" aca="1" ref="M812" ca="1">IFERROR(IF(T_CALC[[#This Row],[DAY]]="","",IF(AND(T_CALC[[#This Row],[DAY]]=C_N_TRADING_DAYS,$L$1&gt;C_MAX_HIST_DT),$M$1,INDEX(_xlfn.ANCHORARRAY($C$3),T_CALC[[#This Row],[DAY]]+1,3))),NA())</f>
        <v>131.4</v>
      </c>
      <c r="N812" s="4" cm="1" vm="4163">
        <f t="array" aca="1" ref="N812" ca="1">IFERROR(IF(T_CALC[[#This Row],[DAY]]="","",IF(AND(T_CALC[[#This Row],[DAY]]=C_N_TRADING_DAYS,$L$1&gt;C_MAX_HIST_DT),$N$1,INDEX(_xlfn.ANCHORARRAY($C$3),T_CALC[[#This Row],[DAY]]+1,4))),NA())</f>
        <v>131.97</v>
      </c>
      <c r="O812" s="4" cm="1" vm="4164">
        <f t="array" aca="1" ref="O812" ca="1">IFERROR(IF(T_CALC[[#This Row],[DAY]]="","",IF(AND(T_CALC[[#This Row],[DAY]]=C_N_TRADING_DAYS,$L$1&gt;C_MAX_HIST_DT),$O$1,INDEX(_xlfn.ANCHORARRAY($C$3),T_CALC[[#This Row],[DAY]]+1,5))),NA())</f>
        <v>130.71</v>
      </c>
      <c r="P812" s="4" cm="1" vm="4165">
        <f t="array" aca="1" ref="P812" ca="1">IFERROR(IF(T_CALC[[#This Row],[DAY]]="","",IF(AND(T_CALC[[#This Row],[DAY]]=C_N_TRADING_DAYS,$L$1&gt;C_MAX_HIST_DT),$P$1,INDEX(_xlfn.ANCHORARRAY($C$3),T_CALC[[#This Row],[DAY]]+1,6))),NA())</f>
        <v>131.49</v>
      </c>
      <c r="Q812" s="4" cm="1" vm="4162">
        <f t="array" aca="1" ref="Q812" ca="1">IFERROR(IF(T_CALC[[#This Row],[DAY]]="","",IF(AND(T_CALC[[#This Row],[DAY]]=C_N_TRADING_DAYS,$L$1&gt;C_MAX_HIST_DT),$Q$1,INDEX(_xlfn.ANCHORARRAY($C$3),T_CALC[[#This Row],[DAY]]+1,2))),NA())</f>
        <v>17092464</v>
      </c>
      <c r="R812" s="4" vm="4165">
        <f ca="1">IFERROR(IF(I_SRC="Open",T_CALC[[#This Row],[Open]],IF(I_SRC="High",T_CALC[[#This Row],[High]],IF(I_SRC="low",T_CALC[[#This Row],[Low]],IF(I_SRC="Volume",T_CALC[[#This Row],[VOLUME]],T_CALC[[#This Row],[Close]])))),"")</f>
        <v>131.49</v>
      </c>
      <c r="S812" s="4" cm="1">
        <f t="array" aca="1" ref="S812" ca="1">IF(T_CALC[[#This Row],[DAY]]="","",IF(T_CALC[[#This Row],[DAY]]&gt;=I_MA_PER,
ROUND(SUMPRODUCT(OFFSET($Y$4,0,0,I_MA_PER),OFFSET(T_CALC[[#This Row],[Value]],-(I_MA_PER-1),0,I_MA_PER))/C_DEN,2),NA()))</f>
        <v>126.61</v>
      </c>
      <c r="T812" s="4" t="str">
        <f ca="1">IF(T_CALC[[#This Row],[DAY]]="","",IF(T_CALC[[#This Row],[DAY]]&gt;=I_MA_PER,IF(AND(T_CALC[[#This Row],[Value]]&gt;T_CALC[[#This Row],[WMA]],R811&lt;=S811),"Buy",IF(AND(T_CALC[[#This Row],[Value]]&lt;T_CALC[[#This Row],[WMA]],R811&gt;=S811),"Sell","")),NA()))</f>
        <v/>
      </c>
      <c r="U812" s="4">
        <f ca="1">IFERROR(IF(T_CALC[[#This Row],[Signal]]="Buy",T_CALC[[#This Row],[Value]],-10000),-10000)</f>
        <v>-10000</v>
      </c>
      <c r="V812" s="4">
        <f ca="1">IFERROR(IF(T_CALC[[#This Row],[Signal]]="Sell",T_CALC[[#This Row],[Value]],-10000),-10000)</f>
        <v>-10000</v>
      </c>
    </row>
    <row r="813" spans="3:22" x14ac:dyDescent="0.2">
      <c r="C813" vm="4166">
        <f ca="1"/>
        <v>43629</v>
      </c>
      <c r="D813" vm="4167">
        <f ca="1"/>
        <v>17200848</v>
      </c>
      <c r="E813" vm="4168">
        <f ca="1"/>
        <v>131.97999999999999</v>
      </c>
      <c r="F813" vm="4169">
        <f ca="1"/>
        <v>132.66999999999999</v>
      </c>
      <c r="G813" vm="4170">
        <f ca="1"/>
        <v>131.56</v>
      </c>
      <c r="H813" vm="4171">
        <f ca="1"/>
        <v>132.32</v>
      </c>
      <c r="K813" s="4">
        <f ca="1">IF(ROW(T_CALC[[#This Row],[DAY]])-ROW(T_CALC[[#Headers],[DAY]])&gt;C_N_TRADING_DAYS,"",ROW(T_CALC[[#This Row],[DAY]])-ROW(T_CALC[[#Headers],[DAY]]))</f>
        <v>810</v>
      </c>
      <c r="L813" s="2" cm="1" vm="4166">
        <f t="array" aca="1" ref="L813" ca="1">IFERROR(IF(T_CALC[[#This Row],[DAY]]="","",IF(AND(T_CALC[[#This Row],[DAY]]=C_N_TRADING_DAYS,$L$1&gt;C_MAX_HIST_DT),$L$1,INDEX(_xlfn.ANCHORARRAY($C$3),T_CALC[[#This Row],[DAY]]+1,1))),NA())</f>
        <v>43629</v>
      </c>
      <c r="M813" s="4" cm="1" vm="4168">
        <f t="array" aca="1" ref="M813" ca="1">IFERROR(IF(T_CALC[[#This Row],[DAY]]="","",IF(AND(T_CALC[[#This Row],[DAY]]=C_N_TRADING_DAYS,$L$1&gt;C_MAX_HIST_DT),$M$1,INDEX(_xlfn.ANCHORARRAY($C$3),T_CALC[[#This Row],[DAY]]+1,3))),NA())</f>
        <v>131.97999999999999</v>
      </c>
      <c r="N813" s="4" cm="1" vm="4169">
        <f t="array" aca="1" ref="N813" ca="1">IFERROR(IF(T_CALC[[#This Row],[DAY]]="","",IF(AND(T_CALC[[#This Row],[DAY]]=C_N_TRADING_DAYS,$L$1&gt;C_MAX_HIST_DT),$N$1,INDEX(_xlfn.ANCHORARRAY($C$3),T_CALC[[#This Row],[DAY]]+1,4))),NA())</f>
        <v>132.66999999999999</v>
      </c>
      <c r="O813" s="4" cm="1" vm="4170">
        <f t="array" aca="1" ref="O813" ca="1">IFERROR(IF(T_CALC[[#This Row],[DAY]]="","",IF(AND(T_CALC[[#This Row],[DAY]]=C_N_TRADING_DAYS,$L$1&gt;C_MAX_HIST_DT),$O$1,INDEX(_xlfn.ANCHORARRAY($C$3),T_CALC[[#This Row],[DAY]]+1,5))),NA())</f>
        <v>131.56</v>
      </c>
      <c r="P813" s="4" cm="1" vm="4171">
        <f t="array" aca="1" ref="P813" ca="1">IFERROR(IF(T_CALC[[#This Row],[DAY]]="","",IF(AND(T_CALC[[#This Row],[DAY]]=C_N_TRADING_DAYS,$L$1&gt;C_MAX_HIST_DT),$P$1,INDEX(_xlfn.ANCHORARRAY($C$3),T_CALC[[#This Row],[DAY]]+1,6))),NA())</f>
        <v>132.32</v>
      </c>
      <c r="Q813" s="4" cm="1" vm="4167">
        <f t="array" aca="1" ref="Q813" ca="1">IFERROR(IF(T_CALC[[#This Row],[DAY]]="","",IF(AND(T_CALC[[#This Row],[DAY]]=C_N_TRADING_DAYS,$L$1&gt;C_MAX_HIST_DT),$Q$1,INDEX(_xlfn.ANCHORARRAY($C$3),T_CALC[[#This Row],[DAY]]+1,2))),NA())</f>
        <v>17200848</v>
      </c>
      <c r="R813" s="4" vm="4171">
        <f ca="1">IFERROR(IF(I_SRC="Open",T_CALC[[#This Row],[Open]],IF(I_SRC="High",T_CALC[[#This Row],[High]],IF(I_SRC="low",T_CALC[[#This Row],[Low]],IF(I_SRC="Volume",T_CALC[[#This Row],[VOLUME]],T_CALC[[#This Row],[Close]])))),"")</f>
        <v>132.32</v>
      </c>
      <c r="S813" s="4" cm="1">
        <f t="array" aca="1" ref="S813" ca="1">IF(T_CALC[[#This Row],[DAY]]="","",IF(T_CALC[[#This Row],[DAY]]&gt;=I_MA_PER,
ROUND(SUMPRODUCT(OFFSET($Y$4,0,0,I_MA_PER),OFFSET(T_CALC[[#This Row],[Value]],-(I_MA_PER-1),0,I_MA_PER))/C_DEN,2),NA()))</f>
        <v>126.89</v>
      </c>
      <c r="T813" s="4" t="str">
        <f ca="1">IF(T_CALC[[#This Row],[DAY]]="","",IF(T_CALC[[#This Row],[DAY]]&gt;=I_MA_PER,IF(AND(T_CALC[[#This Row],[Value]]&gt;T_CALC[[#This Row],[WMA]],R812&lt;=S812),"Buy",IF(AND(T_CALC[[#This Row],[Value]]&lt;T_CALC[[#This Row],[WMA]],R812&gt;=S812),"Sell","")),NA()))</f>
        <v/>
      </c>
      <c r="U813" s="4">
        <f ca="1">IFERROR(IF(T_CALC[[#This Row],[Signal]]="Buy",T_CALC[[#This Row],[Value]],-10000),-10000)</f>
        <v>-10000</v>
      </c>
      <c r="V813" s="4">
        <f ca="1">IFERROR(IF(T_CALC[[#This Row],[Signal]]="Sell",T_CALC[[#This Row],[Value]],-10000),-10000)</f>
        <v>-10000</v>
      </c>
    </row>
    <row r="814" spans="3:22" x14ac:dyDescent="0.2">
      <c r="C814" vm="4172">
        <f ca="1"/>
        <v>43630</v>
      </c>
      <c r="D814" vm="4173">
        <f ca="1"/>
        <v>17821703</v>
      </c>
      <c r="E814" vm="4174">
        <f ca="1"/>
        <v>132.26</v>
      </c>
      <c r="F814" vm="4175">
        <f ca="1"/>
        <v>133.79</v>
      </c>
      <c r="G814" vm="4176">
        <f ca="1"/>
        <v>131.63999999999999</v>
      </c>
      <c r="H814" vm="4177">
        <f ca="1"/>
        <v>132.44999999999999</v>
      </c>
      <c r="K814" s="4">
        <f ca="1">IF(ROW(T_CALC[[#This Row],[DAY]])-ROW(T_CALC[[#Headers],[DAY]])&gt;C_N_TRADING_DAYS,"",ROW(T_CALC[[#This Row],[DAY]])-ROW(T_CALC[[#Headers],[DAY]]))</f>
        <v>811</v>
      </c>
      <c r="L814" s="2" cm="1" vm="4172">
        <f t="array" aca="1" ref="L814" ca="1">IFERROR(IF(T_CALC[[#This Row],[DAY]]="","",IF(AND(T_CALC[[#This Row],[DAY]]=C_N_TRADING_DAYS,$L$1&gt;C_MAX_HIST_DT),$L$1,INDEX(_xlfn.ANCHORARRAY($C$3),T_CALC[[#This Row],[DAY]]+1,1))),NA())</f>
        <v>43630</v>
      </c>
      <c r="M814" s="4" cm="1" vm="4174">
        <f t="array" aca="1" ref="M814" ca="1">IFERROR(IF(T_CALC[[#This Row],[DAY]]="","",IF(AND(T_CALC[[#This Row],[DAY]]=C_N_TRADING_DAYS,$L$1&gt;C_MAX_HIST_DT),$M$1,INDEX(_xlfn.ANCHORARRAY($C$3),T_CALC[[#This Row],[DAY]]+1,3))),NA())</f>
        <v>132.26</v>
      </c>
      <c r="N814" s="4" cm="1" vm="4175">
        <f t="array" aca="1" ref="N814" ca="1">IFERROR(IF(T_CALC[[#This Row],[DAY]]="","",IF(AND(T_CALC[[#This Row],[DAY]]=C_N_TRADING_DAYS,$L$1&gt;C_MAX_HIST_DT),$N$1,INDEX(_xlfn.ANCHORARRAY($C$3),T_CALC[[#This Row],[DAY]]+1,4))),NA())</f>
        <v>133.79</v>
      </c>
      <c r="O814" s="4" cm="1" vm="4176">
        <f t="array" aca="1" ref="O814" ca="1">IFERROR(IF(T_CALC[[#This Row],[DAY]]="","",IF(AND(T_CALC[[#This Row],[DAY]]=C_N_TRADING_DAYS,$L$1&gt;C_MAX_HIST_DT),$O$1,INDEX(_xlfn.ANCHORARRAY($C$3),T_CALC[[#This Row],[DAY]]+1,5))),NA())</f>
        <v>131.63999999999999</v>
      </c>
      <c r="P814" s="4" cm="1" vm="4177">
        <f t="array" aca="1" ref="P814" ca="1">IFERROR(IF(T_CALC[[#This Row],[DAY]]="","",IF(AND(T_CALC[[#This Row],[DAY]]=C_N_TRADING_DAYS,$L$1&gt;C_MAX_HIST_DT),$P$1,INDEX(_xlfn.ANCHORARRAY($C$3),T_CALC[[#This Row],[DAY]]+1,6))),NA())</f>
        <v>132.44999999999999</v>
      </c>
      <c r="Q814" s="4" cm="1" vm="4173">
        <f t="array" aca="1" ref="Q814" ca="1">IFERROR(IF(T_CALC[[#This Row],[DAY]]="","",IF(AND(T_CALC[[#This Row],[DAY]]=C_N_TRADING_DAYS,$L$1&gt;C_MAX_HIST_DT),$Q$1,INDEX(_xlfn.ANCHORARRAY($C$3),T_CALC[[#This Row],[DAY]]+1,2))),NA())</f>
        <v>17821703</v>
      </c>
      <c r="R814" s="4" vm="4177">
        <f ca="1">IFERROR(IF(I_SRC="Open",T_CALC[[#This Row],[Open]],IF(I_SRC="High",T_CALC[[#This Row],[High]],IF(I_SRC="low",T_CALC[[#This Row],[Low]],IF(I_SRC="Volume",T_CALC[[#This Row],[VOLUME]],T_CALC[[#This Row],[Close]])))),"")</f>
        <v>132.44999999999999</v>
      </c>
      <c r="S814" s="4" cm="1">
        <f t="array" aca="1" ref="S814" ca="1">IF(T_CALC[[#This Row],[DAY]]="","",IF(T_CALC[[#This Row],[DAY]]&gt;=I_MA_PER,
ROUND(SUMPRODUCT(OFFSET($Y$4,0,0,I_MA_PER),OFFSET(T_CALC[[#This Row],[Value]],-(I_MA_PER-1),0,I_MA_PER))/C_DEN,2),NA()))</f>
        <v>127.16</v>
      </c>
      <c r="T814" s="4" t="str">
        <f ca="1">IF(T_CALC[[#This Row],[DAY]]="","",IF(T_CALC[[#This Row],[DAY]]&gt;=I_MA_PER,IF(AND(T_CALC[[#This Row],[Value]]&gt;T_CALC[[#This Row],[WMA]],R813&lt;=S813),"Buy",IF(AND(T_CALC[[#This Row],[Value]]&lt;T_CALC[[#This Row],[WMA]],R813&gt;=S813),"Sell","")),NA()))</f>
        <v/>
      </c>
      <c r="U814" s="4">
        <f ca="1">IFERROR(IF(T_CALC[[#This Row],[Signal]]="Buy",T_CALC[[#This Row],[Value]],-10000),-10000)</f>
        <v>-10000</v>
      </c>
      <c r="V814" s="4">
        <f ca="1">IFERROR(IF(T_CALC[[#This Row],[Signal]]="Sell",T_CALC[[#This Row],[Value]],-10000),-10000)</f>
        <v>-10000</v>
      </c>
    </row>
    <row r="815" spans="3:22" x14ac:dyDescent="0.2">
      <c r="C815" vm="4178">
        <f ca="1"/>
        <v>43633</v>
      </c>
      <c r="D815" vm="4179">
        <f ca="1"/>
        <v>14517785</v>
      </c>
      <c r="E815" vm="4180">
        <f ca="1"/>
        <v>132.63</v>
      </c>
      <c r="F815" vm="4181">
        <f ca="1"/>
        <v>133.72999999999999</v>
      </c>
      <c r="G815" vm="4182">
        <f ca="1"/>
        <v>132.53</v>
      </c>
      <c r="H815" vm="4183">
        <f ca="1"/>
        <v>132.85</v>
      </c>
      <c r="K815" s="4">
        <f ca="1">IF(ROW(T_CALC[[#This Row],[DAY]])-ROW(T_CALC[[#Headers],[DAY]])&gt;C_N_TRADING_DAYS,"",ROW(T_CALC[[#This Row],[DAY]])-ROW(T_CALC[[#Headers],[DAY]]))</f>
        <v>812</v>
      </c>
      <c r="L815" s="2" cm="1" vm="4178">
        <f t="array" aca="1" ref="L815" ca="1">IFERROR(IF(T_CALC[[#This Row],[DAY]]="","",IF(AND(T_CALC[[#This Row],[DAY]]=C_N_TRADING_DAYS,$L$1&gt;C_MAX_HIST_DT),$L$1,INDEX(_xlfn.ANCHORARRAY($C$3),T_CALC[[#This Row],[DAY]]+1,1))),NA())</f>
        <v>43633</v>
      </c>
      <c r="M815" s="4" cm="1" vm="4180">
        <f t="array" aca="1" ref="M815" ca="1">IFERROR(IF(T_CALC[[#This Row],[DAY]]="","",IF(AND(T_CALC[[#This Row],[DAY]]=C_N_TRADING_DAYS,$L$1&gt;C_MAX_HIST_DT),$M$1,INDEX(_xlfn.ANCHORARRAY($C$3),T_CALC[[#This Row],[DAY]]+1,3))),NA())</f>
        <v>132.63</v>
      </c>
      <c r="N815" s="4" cm="1" vm="4181">
        <f t="array" aca="1" ref="N815" ca="1">IFERROR(IF(T_CALC[[#This Row],[DAY]]="","",IF(AND(T_CALC[[#This Row],[DAY]]=C_N_TRADING_DAYS,$L$1&gt;C_MAX_HIST_DT),$N$1,INDEX(_xlfn.ANCHORARRAY($C$3),T_CALC[[#This Row],[DAY]]+1,4))),NA())</f>
        <v>133.72999999999999</v>
      </c>
      <c r="O815" s="4" cm="1" vm="4182">
        <f t="array" aca="1" ref="O815" ca="1">IFERROR(IF(T_CALC[[#This Row],[DAY]]="","",IF(AND(T_CALC[[#This Row],[DAY]]=C_N_TRADING_DAYS,$L$1&gt;C_MAX_HIST_DT),$O$1,INDEX(_xlfn.ANCHORARRAY($C$3),T_CALC[[#This Row],[DAY]]+1,5))),NA())</f>
        <v>132.53</v>
      </c>
      <c r="P815" s="4" cm="1" vm="4183">
        <f t="array" aca="1" ref="P815" ca="1">IFERROR(IF(T_CALC[[#This Row],[DAY]]="","",IF(AND(T_CALC[[#This Row],[DAY]]=C_N_TRADING_DAYS,$L$1&gt;C_MAX_HIST_DT),$P$1,INDEX(_xlfn.ANCHORARRAY($C$3),T_CALC[[#This Row],[DAY]]+1,6))),NA())</f>
        <v>132.85</v>
      </c>
      <c r="Q815" s="4" cm="1" vm="4179">
        <f t="array" aca="1" ref="Q815" ca="1">IFERROR(IF(T_CALC[[#This Row],[DAY]]="","",IF(AND(T_CALC[[#This Row],[DAY]]=C_N_TRADING_DAYS,$L$1&gt;C_MAX_HIST_DT),$Q$1,INDEX(_xlfn.ANCHORARRAY($C$3),T_CALC[[#This Row],[DAY]]+1,2))),NA())</f>
        <v>14517785</v>
      </c>
      <c r="R815" s="4" vm="4183">
        <f ca="1">IFERROR(IF(I_SRC="Open",T_CALC[[#This Row],[Open]],IF(I_SRC="High",T_CALC[[#This Row],[High]],IF(I_SRC="low",T_CALC[[#This Row],[Low]],IF(I_SRC="Volume",T_CALC[[#This Row],[VOLUME]],T_CALC[[#This Row],[Close]])))),"")</f>
        <v>132.85</v>
      </c>
      <c r="S815" s="4" cm="1">
        <f t="array" aca="1" ref="S815" ca="1">IF(T_CALC[[#This Row],[DAY]]="","",IF(T_CALC[[#This Row],[DAY]]&gt;=I_MA_PER,
ROUND(SUMPRODUCT(OFFSET($Y$4,0,0,I_MA_PER),OFFSET(T_CALC[[#This Row],[Value]],-(I_MA_PER-1),0,I_MA_PER))/C_DEN,2),NA()))</f>
        <v>127.44</v>
      </c>
      <c r="T815" s="4" t="str">
        <f ca="1">IF(T_CALC[[#This Row],[DAY]]="","",IF(T_CALC[[#This Row],[DAY]]&gt;=I_MA_PER,IF(AND(T_CALC[[#This Row],[Value]]&gt;T_CALC[[#This Row],[WMA]],R814&lt;=S814),"Buy",IF(AND(T_CALC[[#This Row],[Value]]&lt;T_CALC[[#This Row],[WMA]],R814&gt;=S814),"Sell","")),NA()))</f>
        <v/>
      </c>
      <c r="U815" s="4">
        <f ca="1">IFERROR(IF(T_CALC[[#This Row],[Signal]]="Buy",T_CALC[[#This Row],[Value]],-10000),-10000)</f>
        <v>-10000</v>
      </c>
      <c r="V815" s="4">
        <f ca="1">IFERROR(IF(T_CALC[[#This Row],[Signal]]="Sell",T_CALC[[#This Row],[Value]],-10000),-10000)</f>
        <v>-10000</v>
      </c>
    </row>
    <row r="816" spans="3:22" x14ac:dyDescent="0.2">
      <c r="C816" vm="4184">
        <f ca="1"/>
        <v>43634</v>
      </c>
      <c r="D816" vm="4185">
        <f ca="1"/>
        <v>25934458</v>
      </c>
      <c r="E816" vm="4186">
        <f ca="1"/>
        <v>134.19</v>
      </c>
      <c r="F816" vm="4187">
        <f ca="1"/>
        <v>135.24</v>
      </c>
      <c r="G816" vm="4188">
        <f ca="1"/>
        <v>133.57</v>
      </c>
      <c r="H816" vm="4189">
        <f ca="1"/>
        <v>135.16</v>
      </c>
      <c r="K816" s="4">
        <f ca="1">IF(ROW(T_CALC[[#This Row],[DAY]])-ROW(T_CALC[[#Headers],[DAY]])&gt;C_N_TRADING_DAYS,"",ROW(T_CALC[[#This Row],[DAY]])-ROW(T_CALC[[#Headers],[DAY]]))</f>
        <v>813</v>
      </c>
      <c r="L816" s="2" cm="1" vm="4184">
        <f t="array" aca="1" ref="L816" ca="1">IFERROR(IF(T_CALC[[#This Row],[DAY]]="","",IF(AND(T_CALC[[#This Row],[DAY]]=C_N_TRADING_DAYS,$L$1&gt;C_MAX_HIST_DT),$L$1,INDEX(_xlfn.ANCHORARRAY($C$3),T_CALC[[#This Row],[DAY]]+1,1))),NA())</f>
        <v>43634</v>
      </c>
      <c r="M816" s="4" cm="1" vm="4186">
        <f t="array" aca="1" ref="M816" ca="1">IFERROR(IF(T_CALC[[#This Row],[DAY]]="","",IF(AND(T_CALC[[#This Row],[DAY]]=C_N_TRADING_DAYS,$L$1&gt;C_MAX_HIST_DT),$M$1,INDEX(_xlfn.ANCHORARRAY($C$3),T_CALC[[#This Row],[DAY]]+1,3))),NA())</f>
        <v>134.19</v>
      </c>
      <c r="N816" s="4" cm="1" vm="4187">
        <f t="array" aca="1" ref="N816" ca="1">IFERROR(IF(T_CALC[[#This Row],[DAY]]="","",IF(AND(T_CALC[[#This Row],[DAY]]=C_N_TRADING_DAYS,$L$1&gt;C_MAX_HIST_DT),$N$1,INDEX(_xlfn.ANCHORARRAY($C$3),T_CALC[[#This Row],[DAY]]+1,4))),NA())</f>
        <v>135.24</v>
      </c>
      <c r="O816" s="4" cm="1" vm="4188">
        <f t="array" aca="1" ref="O816" ca="1">IFERROR(IF(T_CALC[[#This Row],[DAY]]="","",IF(AND(T_CALC[[#This Row],[DAY]]=C_N_TRADING_DAYS,$L$1&gt;C_MAX_HIST_DT),$O$1,INDEX(_xlfn.ANCHORARRAY($C$3),T_CALC[[#This Row],[DAY]]+1,5))),NA())</f>
        <v>133.57</v>
      </c>
      <c r="P816" s="4" cm="1" vm="4189">
        <f t="array" aca="1" ref="P816" ca="1">IFERROR(IF(T_CALC[[#This Row],[DAY]]="","",IF(AND(T_CALC[[#This Row],[DAY]]=C_N_TRADING_DAYS,$L$1&gt;C_MAX_HIST_DT),$P$1,INDEX(_xlfn.ANCHORARRAY($C$3),T_CALC[[#This Row],[DAY]]+1,6))),NA())</f>
        <v>135.16</v>
      </c>
      <c r="Q816" s="4" cm="1" vm="4185">
        <f t="array" aca="1" ref="Q816" ca="1">IFERROR(IF(T_CALC[[#This Row],[DAY]]="","",IF(AND(T_CALC[[#This Row],[DAY]]=C_N_TRADING_DAYS,$L$1&gt;C_MAX_HIST_DT),$Q$1,INDEX(_xlfn.ANCHORARRAY($C$3),T_CALC[[#This Row],[DAY]]+1,2))),NA())</f>
        <v>25934458</v>
      </c>
      <c r="R816" s="4" vm="4189">
        <f ca="1">IFERROR(IF(I_SRC="Open",T_CALC[[#This Row],[Open]],IF(I_SRC="High",T_CALC[[#This Row],[High]],IF(I_SRC="low",T_CALC[[#This Row],[Low]],IF(I_SRC="Volume",T_CALC[[#This Row],[VOLUME]],T_CALC[[#This Row],[Close]])))),"")</f>
        <v>135.16</v>
      </c>
      <c r="S816" s="4" cm="1">
        <f t="array" aca="1" ref="S816" ca="1">IF(T_CALC[[#This Row],[DAY]]="","",IF(T_CALC[[#This Row],[DAY]]&gt;=I_MA_PER,
ROUND(SUMPRODUCT(OFFSET($Y$4,0,0,I_MA_PER),OFFSET(T_CALC[[#This Row],[Value]],-(I_MA_PER-1),0,I_MA_PER))/C_DEN,2),NA()))</f>
        <v>127.79</v>
      </c>
      <c r="T816" s="4" t="str">
        <f ca="1">IF(T_CALC[[#This Row],[DAY]]="","",IF(T_CALC[[#This Row],[DAY]]&gt;=I_MA_PER,IF(AND(T_CALC[[#This Row],[Value]]&gt;T_CALC[[#This Row],[WMA]],R815&lt;=S815),"Buy",IF(AND(T_CALC[[#This Row],[Value]]&lt;T_CALC[[#This Row],[WMA]],R815&gt;=S815),"Sell","")),NA()))</f>
        <v/>
      </c>
      <c r="U816" s="4">
        <f ca="1">IFERROR(IF(T_CALC[[#This Row],[Signal]]="Buy",T_CALC[[#This Row],[Value]],-10000),-10000)</f>
        <v>-10000</v>
      </c>
      <c r="V816" s="4">
        <f ca="1">IFERROR(IF(T_CALC[[#This Row],[Signal]]="Sell",T_CALC[[#This Row],[Value]],-10000),-10000)</f>
        <v>-10000</v>
      </c>
    </row>
    <row r="817" spans="3:22" x14ac:dyDescent="0.2">
      <c r="C817" vm="4190">
        <f ca="1"/>
        <v>43635</v>
      </c>
      <c r="D817" vm="4191">
        <f ca="1"/>
        <v>23744441</v>
      </c>
      <c r="E817" vm="4192">
        <f ca="1"/>
        <v>135</v>
      </c>
      <c r="F817" vm="4193">
        <f ca="1"/>
        <v>135.93</v>
      </c>
      <c r="G817" vm="4194">
        <f ca="1"/>
        <v>133.81</v>
      </c>
      <c r="H817" vm="4195">
        <f ca="1"/>
        <v>135.69</v>
      </c>
      <c r="K817" s="4">
        <f ca="1">IF(ROW(T_CALC[[#This Row],[DAY]])-ROW(T_CALC[[#Headers],[DAY]])&gt;C_N_TRADING_DAYS,"",ROW(T_CALC[[#This Row],[DAY]])-ROW(T_CALC[[#Headers],[DAY]]))</f>
        <v>814</v>
      </c>
      <c r="L817" s="2" cm="1" vm="4190">
        <f t="array" aca="1" ref="L817" ca="1">IFERROR(IF(T_CALC[[#This Row],[DAY]]="","",IF(AND(T_CALC[[#This Row],[DAY]]=C_N_TRADING_DAYS,$L$1&gt;C_MAX_HIST_DT),$L$1,INDEX(_xlfn.ANCHORARRAY($C$3),T_CALC[[#This Row],[DAY]]+1,1))),NA())</f>
        <v>43635</v>
      </c>
      <c r="M817" s="4" cm="1" vm="4192">
        <f t="array" aca="1" ref="M817" ca="1">IFERROR(IF(T_CALC[[#This Row],[DAY]]="","",IF(AND(T_CALC[[#This Row],[DAY]]=C_N_TRADING_DAYS,$L$1&gt;C_MAX_HIST_DT),$M$1,INDEX(_xlfn.ANCHORARRAY($C$3),T_CALC[[#This Row],[DAY]]+1,3))),NA())</f>
        <v>135</v>
      </c>
      <c r="N817" s="4" cm="1" vm="4193">
        <f t="array" aca="1" ref="N817" ca="1">IFERROR(IF(T_CALC[[#This Row],[DAY]]="","",IF(AND(T_CALC[[#This Row],[DAY]]=C_N_TRADING_DAYS,$L$1&gt;C_MAX_HIST_DT),$N$1,INDEX(_xlfn.ANCHORARRAY($C$3),T_CALC[[#This Row],[DAY]]+1,4))),NA())</f>
        <v>135.93</v>
      </c>
      <c r="O817" s="4" cm="1" vm="4194">
        <f t="array" aca="1" ref="O817" ca="1">IFERROR(IF(T_CALC[[#This Row],[DAY]]="","",IF(AND(T_CALC[[#This Row],[DAY]]=C_N_TRADING_DAYS,$L$1&gt;C_MAX_HIST_DT),$O$1,INDEX(_xlfn.ANCHORARRAY($C$3),T_CALC[[#This Row],[DAY]]+1,5))),NA())</f>
        <v>133.81</v>
      </c>
      <c r="P817" s="4" cm="1" vm="4195">
        <f t="array" aca="1" ref="P817" ca="1">IFERROR(IF(T_CALC[[#This Row],[DAY]]="","",IF(AND(T_CALC[[#This Row],[DAY]]=C_N_TRADING_DAYS,$L$1&gt;C_MAX_HIST_DT),$P$1,INDEX(_xlfn.ANCHORARRAY($C$3),T_CALC[[#This Row],[DAY]]+1,6))),NA())</f>
        <v>135.69</v>
      </c>
      <c r="Q817" s="4" cm="1" vm="4191">
        <f t="array" aca="1" ref="Q817" ca="1">IFERROR(IF(T_CALC[[#This Row],[DAY]]="","",IF(AND(T_CALC[[#This Row],[DAY]]=C_N_TRADING_DAYS,$L$1&gt;C_MAX_HIST_DT),$Q$1,INDEX(_xlfn.ANCHORARRAY($C$3),T_CALC[[#This Row],[DAY]]+1,2))),NA())</f>
        <v>23744441</v>
      </c>
      <c r="R817" s="4" vm="4195">
        <f ca="1">IFERROR(IF(I_SRC="Open",T_CALC[[#This Row],[Open]],IF(I_SRC="High",T_CALC[[#This Row],[High]],IF(I_SRC="low",T_CALC[[#This Row],[Low]],IF(I_SRC="Volume",T_CALC[[#This Row],[VOLUME]],T_CALC[[#This Row],[Close]])))),"")</f>
        <v>135.69</v>
      </c>
      <c r="S817" s="4" cm="1">
        <f t="array" aca="1" ref="S817" ca="1">IF(T_CALC[[#This Row],[DAY]]="","",IF(T_CALC[[#This Row],[DAY]]&gt;=I_MA_PER,
ROUND(SUMPRODUCT(OFFSET($Y$4,0,0,I_MA_PER),OFFSET(T_CALC[[#This Row],[Value]],-(I_MA_PER-1),0,I_MA_PER))/C_DEN,2),NA()))</f>
        <v>128.16</v>
      </c>
      <c r="T817" s="4" t="str">
        <f ca="1">IF(T_CALC[[#This Row],[DAY]]="","",IF(T_CALC[[#This Row],[DAY]]&gt;=I_MA_PER,IF(AND(T_CALC[[#This Row],[Value]]&gt;T_CALC[[#This Row],[WMA]],R816&lt;=S816),"Buy",IF(AND(T_CALC[[#This Row],[Value]]&lt;T_CALC[[#This Row],[WMA]],R816&gt;=S816),"Sell","")),NA()))</f>
        <v/>
      </c>
      <c r="U817" s="4">
        <f ca="1">IFERROR(IF(T_CALC[[#This Row],[Signal]]="Buy",T_CALC[[#This Row],[Value]],-10000),-10000)</f>
        <v>-10000</v>
      </c>
      <c r="V817" s="4">
        <f ca="1">IFERROR(IF(T_CALC[[#This Row],[Signal]]="Sell",T_CALC[[#This Row],[Value]],-10000),-10000)</f>
        <v>-10000</v>
      </c>
    </row>
    <row r="818" spans="3:22" x14ac:dyDescent="0.2">
      <c r="C818" vm="4196">
        <f ca="1"/>
        <v>43636</v>
      </c>
      <c r="D818" vm="4197">
        <f ca="1"/>
        <v>33042592</v>
      </c>
      <c r="E818" vm="4198">
        <f ca="1"/>
        <v>137.44999999999999</v>
      </c>
      <c r="F818" vm="4199">
        <f ca="1"/>
        <v>137.66</v>
      </c>
      <c r="G818" vm="4200">
        <f ca="1"/>
        <v>135.72</v>
      </c>
      <c r="H818" vm="4201">
        <f ca="1"/>
        <v>136.94999999999999</v>
      </c>
      <c r="K818" s="4">
        <f ca="1">IF(ROW(T_CALC[[#This Row],[DAY]])-ROW(T_CALC[[#Headers],[DAY]])&gt;C_N_TRADING_DAYS,"",ROW(T_CALC[[#This Row],[DAY]])-ROW(T_CALC[[#Headers],[DAY]]))</f>
        <v>815</v>
      </c>
      <c r="L818" s="2" cm="1" vm="4196">
        <f t="array" aca="1" ref="L818" ca="1">IFERROR(IF(T_CALC[[#This Row],[DAY]]="","",IF(AND(T_CALC[[#This Row],[DAY]]=C_N_TRADING_DAYS,$L$1&gt;C_MAX_HIST_DT),$L$1,INDEX(_xlfn.ANCHORARRAY($C$3),T_CALC[[#This Row],[DAY]]+1,1))),NA())</f>
        <v>43636</v>
      </c>
      <c r="M818" s="4" cm="1" vm="4198">
        <f t="array" aca="1" ref="M818" ca="1">IFERROR(IF(T_CALC[[#This Row],[DAY]]="","",IF(AND(T_CALC[[#This Row],[DAY]]=C_N_TRADING_DAYS,$L$1&gt;C_MAX_HIST_DT),$M$1,INDEX(_xlfn.ANCHORARRAY($C$3),T_CALC[[#This Row],[DAY]]+1,3))),NA())</f>
        <v>137.44999999999999</v>
      </c>
      <c r="N818" s="4" cm="1" vm="4199">
        <f t="array" aca="1" ref="N818" ca="1">IFERROR(IF(T_CALC[[#This Row],[DAY]]="","",IF(AND(T_CALC[[#This Row],[DAY]]=C_N_TRADING_DAYS,$L$1&gt;C_MAX_HIST_DT),$N$1,INDEX(_xlfn.ANCHORARRAY($C$3),T_CALC[[#This Row],[DAY]]+1,4))),NA())</f>
        <v>137.66</v>
      </c>
      <c r="O818" s="4" cm="1" vm="4200">
        <f t="array" aca="1" ref="O818" ca="1">IFERROR(IF(T_CALC[[#This Row],[DAY]]="","",IF(AND(T_CALC[[#This Row],[DAY]]=C_N_TRADING_DAYS,$L$1&gt;C_MAX_HIST_DT),$O$1,INDEX(_xlfn.ANCHORARRAY($C$3),T_CALC[[#This Row],[DAY]]+1,5))),NA())</f>
        <v>135.72</v>
      </c>
      <c r="P818" s="4" cm="1" vm="4201">
        <f t="array" aca="1" ref="P818" ca="1">IFERROR(IF(T_CALC[[#This Row],[DAY]]="","",IF(AND(T_CALC[[#This Row],[DAY]]=C_N_TRADING_DAYS,$L$1&gt;C_MAX_HIST_DT),$P$1,INDEX(_xlfn.ANCHORARRAY($C$3),T_CALC[[#This Row],[DAY]]+1,6))),NA())</f>
        <v>136.94999999999999</v>
      </c>
      <c r="Q818" s="4" cm="1" vm="4197">
        <f t="array" aca="1" ref="Q818" ca="1">IFERROR(IF(T_CALC[[#This Row],[DAY]]="","",IF(AND(T_CALC[[#This Row],[DAY]]=C_N_TRADING_DAYS,$L$1&gt;C_MAX_HIST_DT),$Q$1,INDEX(_xlfn.ANCHORARRAY($C$3),T_CALC[[#This Row],[DAY]]+1,2))),NA())</f>
        <v>33042592</v>
      </c>
      <c r="R818" s="4" vm="4201">
        <f ca="1">IFERROR(IF(I_SRC="Open",T_CALC[[#This Row],[Open]],IF(I_SRC="High",T_CALC[[#This Row],[High]],IF(I_SRC="low",T_CALC[[#This Row],[Low]],IF(I_SRC="Volume",T_CALC[[#This Row],[VOLUME]],T_CALC[[#This Row],[Close]])))),"")</f>
        <v>136.94999999999999</v>
      </c>
      <c r="S818" s="4" cm="1">
        <f t="array" aca="1" ref="S818" ca="1">IF(T_CALC[[#This Row],[DAY]]="","",IF(T_CALC[[#This Row],[DAY]]&gt;=I_MA_PER,
ROUND(SUMPRODUCT(OFFSET($Y$4,0,0,I_MA_PER),OFFSET(T_CALC[[#This Row],[Value]],-(I_MA_PER-1),0,I_MA_PER))/C_DEN,2),NA()))</f>
        <v>128.56</v>
      </c>
      <c r="T818" s="4" t="str">
        <f ca="1">IF(T_CALC[[#This Row],[DAY]]="","",IF(T_CALC[[#This Row],[DAY]]&gt;=I_MA_PER,IF(AND(T_CALC[[#This Row],[Value]]&gt;T_CALC[[#This Row],[WMA]],R817&lt;=S817),"Buy",IF(AND(T_CALC[[#This Row],[Value]]&lt;T_CALC[[#This Row],[WMA]],R817&gt;=S817),"Sell","")),NA()))</f>
        <v/>
      </c>
      <c r="U818" s="4">
        <f ca="1">IFERROR(IF(T_CALC[[#This Row],[Signal]]="Buy",T_CALC[[#This Row],[Value]],-10000),-10000)</f>
        <v>-10000</v>
      </c>
      <c r="V818" s="4">
        <f ca="1">IFERROR(IF(T_CALC[[#This Row],[Signal]]="Sell",T_CALC[[#This Row],[Value]],-10000),-10000)</f>
        <v>-10000</v>
      </c>
    </row>
    <row r="819" spans="3:22" x14ac:dyDescent="0.2">
      <c r="C819" vm="4202">
        <f ca="1"/>
        <v>43637</v>
      </c>
      <c r="D819" vm="4203">
        <f ca="1"/>
        <v>36727892</v>
      </c>
      <c r="E819" vm="4204">
        <f ca="1"/>
        <v>136.58000000000001</v>
      </c>
      <c r="F819" vm="4205">
        <f ca="1"/>
        <v>137.72999999999999</v>
      </c>
      <c r="G819" vm="4206">
        <f ca="1"/>
        <v>136.46</v>
      </c>
      <c r="H819" vm="4207">
        <f ca="1"/>
        <v>136.97</v>
      </c>
      <c r="K819" s="4">
        <f ca="1">IF(ROW(T_CALC[[#This Row],[DAY]])-ROW(T_CALC[[#Headers],[DAY]])&gt;C_N_TRADING_DAYS,"",ROW(T_CALC[[#This Row],[DAY]])-ROW(T_CALC[[#Headers],[DAY]]))</f>
        <v>816</v>
      </c>
      <c r="L819" s="2" cm="1" vm="4202">
        <f t="array" aca="1" ref="L819" ca="1">IFERROR(IF(T_CALC[[#This Row],[DAY]]="","",IF(AND(T_CALC[[#This Row],[DAY]]=C_N_TRADING_DAYS,$L$1&gt;C_MAX_HIST_DT),$L$1,INDEX(_xlfn.ANCHORARRAY($C$3),T_CALC[[#This Row],[DAY]]+1,1))),NA())</f>
        <v>43637</v>
      </c>
      <c r="M819" s="4" cm="1" vm="4204">
        <f t="array" aca="1" ref="M819" ca="1">IFERROR(IF(T_CALC[[#This Row],[DAY]]="","",IF(AND(T_CALC[[#This Row],[DAY]]=C_N_TRADING_DAYS,$L$1&gt;C_MAX_HIST_DT),$M$1,INDEX(_xlfn.ANCHORARRAY($C$3),T_CALC[[#This Row],[DAY]]+1,3))),NA())</f>
        <v>136.58000000000001</v>
      </c>
      <c r="N819" s="4" cm="1" vm="4205">
        <f t="array" aca="1" ref="N819" ca="1">IFERROR(IF(T_CALC[[#This Row],[DAY]]="","",IF(AND(T_CALC[[#This Row],[DAY]]=C_N_TRADING_DAYS,$L$1&gt;C_MAX_HIST_DT),$N$1,INDEX(_xlfn.ANCHORARRAY($C$3),T_CALC[[#This Row],[DAY]]+1,4))),NA())</f>
        <v>137.72999999999999</v>
      </c>
      <c r="O819" s="4" cm="1" vm="4206">
        <f t="array" aca="1" ref="O819" ca="1">IFERROR(IF(T_CALC[[#This Row],[DAY]]="","",IF(AND(T_CALC[[#This Row],[DAY]]=C_N_TRADING_DAYS,$L$1&gt;C_MAX_HIST_DT),$O$1,INDEX(_xlfn.ANCHORARRAY($C$3),T_CALC[[#This Row],[DAY]]+1,5))),NA())</f>
        <v>136.46</v>
      </c>
      <c r="P819" s="4" cm="1" vm="4207">
        <f t="array" aca="1" ref="P819" ca="1">IFERROR(IF(T_CALC[[#This Row],[DAY]]="","",IF(AND(T_CALC[[#This Row],[DAY]]=C_N_TRADING_DAYS,$L$1&gt;C_MAX_HIST_DT),$P$1,INDEX(_xlfn.ANCHORARRAY($C$3),T_CALC[[#This Row],[DAY]]+1,6))),NA())</f>
        <v>136.97</v>
      </c>
      <c r="Q819" s="4" cm="1" vm="4203">
        <f t="array" aca="1" ref="Q819" ca="1">IFERROR(IF(T_CALC[[#This Row],[DAY]]="","",IF(AND(T_CALC[[#This Row],[DAY]]=C_N_TRADING_DAYS,$L$1&gt;C_MAX_HIST_DT),$Q$1,INDEX(_xlfn.ANCHORARRAY($C$3),T_CALC[[#This Row],[DAY]]+1,2))),NA())</f>
        <v>36727892</v>
      </c>
      <c r="R819" s="4" vm="4207">
        <f ca="1">IFERROR(IF(I_SRC="Open",T_CALC[[#This Row],[Open]],IF(I_SRC="High",T_CALC[[#This Row],[High]],IF(I_SRC="low",T_CALC[[#This Row],[Low]],IF(I_SRC="Volume",T_CALC[[#This Row],[VOLUME]],T_CALC[[#This Row],[Close]])))),"")</f>
        <v>136.97</v>
      </c>
      <c r="S819" s="4" cm="1">
        <f t="array" aca="1" ref="S819" ca="1">IF(T_CALC[[#This Row],[DAY]]="","",IF(T_CALC[[#This Row],[DAY]]&gt;=I_MA_PER,
ROUND(SUMPRODUCT(OFFSET($Y$4,0,0,I_MA_PER),OFFSET(T_CALC[[#This Row],[Value]],-(I_MA_PER-1),0,I_MA_PER))/C_DEN,2),NA()))</f>
        <v>128.94999999999999</v>
      </c>
      <c r="T819" s="4" t="str">
        <f ca="1">IF(T_CALC[[#This Row],[DAY]]="","",IF(T_CALC[[#This Row],[DAY]]&gt;=I_MA_PER,IF(AND(T_CALC[[#This Row],[Value]]&gt;T_CALC[[#This Row],[WMA]],R818&lt;=S818),"Buy",IF(AND(T_CALC[[#This Row],[Value]]&lt;T_CALC[[#This Row],[WMA]],R818&gt;=S818),"Sell","")),NA()))</f>
        <v/>
      </c>
      <c r="U819" s="4">
        <f ca="1">IFERROR(IF(T_CALC[[#This Row],[Signal]]="Buy",T_CALC[[#This Row],[Value]],-10000),-10000)</f>
        <v>-10000</v>
      </c>
      <c r="V819" s="4">
        <f ca="1">IFERROR(IF(T_CALC[[#This Row],[Signal]]="Sell",T_CALC[[#This Row],[Value]],-10000),-10000)</f>
        <v>-10000</v>
      </c>
    </row>
    <row r="820" spans="3:22" x14ac:dyDescent="0.2">
      <c r="C820" vm="4208">
        <f ca="1"/>
        <v>43640</v>
      </c>
      <c r="D820" vm="4209">
        <f ca="1"/>
        <v>20628841</v>
      </c>
      <c r="E820" vm="4210">
        <f ca="1"/>
        <v>137</v>
      </c>
      <c r="F820" vm="4211">
        <f ca="1"/>
        <v>138.4</v>
      </c>
      <c r="G820" vm="4210">
        <f ca="1"/>
        <v>137</v>
      </c>
      <c r="H820" vm="4212">
        <f ca="1"/>
        <v>137.78</v>
      </c>
      <c r="K820" s="4">
        <f ca="1">IF(ROW(T_CALC[[#This Row],[DAY]])-ROW(T_CALC[[#Headers],[DAY]])&gt;C_N_TRADING_DAYS,"",ROW(T_CALC[[#This Row],[DAY]])-ROW(T_CALC[[#Headers],[DAY]]))</f>
        <v>817</v>
      </c>
      <c r="L820" s="2" cm="1" vm="4208">
        <f t="array" aca="1" ref="L820" ca="1">IFERROR(IF(T_CALC[[#This Row],[DAY]]="","",IF(AND(T_CALC[[#This Row],[DAY]]=C_N_TRADING_DAYS,$L$1&gt;C_MAX_HIST_DT),$L$1,INDEX(_xlfn.ANCHORARRAY($C$3),T_CALC[[#This Row],[DAY]]+1,1))),NA())</f>
        <v>43640</v>
      </c>
      <c r="M820" s="4" cm="1" vm="4210">
        <f t="array" aca="1" ref="M820" ca="1">IFERROR(IF(T_CALC[[#This Row],[DAY]]="","",IF(AND(T_CALC[[#This Row],[DAY]]=C_N_TRADING_DAYS,$L$1&gt;C_MAX_HIST_DT),$M$1,INDEX(_xlfn.ANCHORARRAY($C$3),T_CALC[[#This Row],[DAY]]+1,3))),NA())</f>
        <v>137</v>
      </c>
      <c r="N820" s="4" cm="1" vm="4211">
        <f t="array" aca="1" ref="N820" ca="1">IFERROR(IF(T_CALC[[#This Row],[DAY]]="","",IF(AND(T_CALC[[#This Row],[DAY]]=C_N_TRADING_DAYS,$L$1&gt;C_MAX_HIST_DT),$N$1,INDEX(_xlfn.ANCHORARRAY($C$3),T_CALC[[#This Row],[DAY]]+1,4))),NA())</f>
        <v>138.4</v>
      </c>
      <c r="O820" s="4" cm="1" vm="4210">
        <f t="array" aca="1" ref="O820" ca="1">IFERROR(IF(T_CALC[[#This Row],[DAY]]="","",IF(AND(T_CALC[[#This Row],[DAY]]=C_N_TRADING_DAYS,$L$1&gt;C_MAX_HIST_DT),$O$1,INDEX(_xlfn.ANCHORARRAY($C$3),T_CALC[[#This Row],[DAY]]+1,5))),NA())</f>
        <v>137</v>
      </c>
      <c r="P820" s="4" cm="1" vm="4212">
        <f t="array" aca="1" ref="P820" ca="1">IFERROR(IF(T_CALC[[#This Row],[DAY]]="","",IF(AND(T_CALC[[#This Row],[DAY]]=C_N_TRADING_DAYS,$L$1&gt;C_MAX_HIST_DT),$P$1,INDEX(_xlfn.ANCHORARRAY($C$3),T_CALC[[#This Row],[DAY]]+1,6))),NA())</f>
        <v>137.78</v>
      </c>
      <c r="Q820" s="4" cm="1" vm="4209">
        <f t="array" aca="1" ref="Q820" ca="1">IFERROR(IF(T_CALC[[#This Row],[DAY]]="","",IF(AND(T_CALC[[#This Row],[DAY]]=C_N_TRADING_DAYS,$L$1&gt;C_MAX_HIST_DT),$Q$1,INDEX(_xlfn.ANCHORARRAY($C$3),T_CALC[[#This Row],[DAY]]+1,2))),NA())</f>
        <v>20628841</v>
      </c>
      <c r="R820" s="4" vm="4212">
        <f ca="1">IFERROR(IF(I_SRC="Open",T_CALC[[#This Row],[Open]],IF(I_SRC="High",T_CALC[[#This Row],[High]],IF(I_SRC="low",T_CALC[[#This Row],[Low]],IF(I_SRC="Volume",T_CALC[[#This Row],[VOLUME]],T_CALC[[#This Row],[Close]])))),"")</f>
        <v>137.78</v>
      </c>
      <c r="S820" s="4" cm="1">
        <f t="array" aca="1" ref="S820" ca="1">IF(T_CALC[[#This Row],[DAY]]="","",IF(T_CALC[[#This Row],[DAY]]&gt;=I_MA_PER,
ROUND(SUMPRODUCT(OFFSET($Y$4,0,0,I_MA_PER),OFFSET(T_CALC[[#This Row],[Value]],-(I_MA_PER-1),0,I_MA_PER))/C_DEN,2),NA()))</f>
        <v>129.36000000000001</v>
      </c>
      <c r="T820" s="4" t="str">
        <f ca="1">IF(T_CALC[[#This Row],[DAY]]="","",IF(T_CALC[[#This Row],[DAY]]&gt;=I_MA_PER,IF(AND(T_CALC[[#This Row],[Value]]&gt;T_CALC[[#This Row],[WMA]],R819&lt;=S819),"Buy",IF(AND(T_CALC[[#This Row],[Value]]&lt;T_CALC[[#This Row],[WMA]],R819&gt;=S819),"Sell","")),NA()))</f>
        <v/>
      </c>
      <c r="U820" s="4">
        <f ca="1">IFERROR(IF(T_CALC[[#This Row],[Signal]]="Buy",T_CALC[[#This Row],[Value]],-10000),-10000)</f>
        <v>-10000</v>
      </c>
      <c r="V820" s="4">
        <f ca="1">IFERROR(IF(T_CALC[[#This Row],[Signal]]="Sell",T_CALC[[#This Row],[Value]],-10000),-10000)</f>
        <v>-10000</v>
      </c>
    </row>
    <row r="821" spans="3:22" x14ac:dyDescent="0.2">
      <c r="C821" vm="4213">
        <f ca="1"/>
        <v>43641</v>
      </c>
      <c r="D821" vm="4214">
        <f ca="1"/>
        <v>33327420</v>
      </c>
      <c r="E821" vm="4215">
        <f ca="1"/>
        <v>137.25</v>
      </c>
      <c r="F821" vm="4216">
        <f ca="1"/>
        <v>137.59</v>
      </c>
      <c r="G821" vm="4217">
        <f ca="1"/>
        <v>132.72999999999999</v>
      </c>
      <c r="H821" vm="4218">
        <f ca="1"/>
        <v>133.43</v>
      </c>
      <c r="K821" s="4">
        <f ca="1">IF(ROW(T_CALC[[#This Row],[DAY]])-ROW(T_CALC[[#Headers],[DAY]])&gt;C_N_TRADING_DAYS,"",ROW(T_CALC[[#This Row],[DAY]])-ROW(T_CALC[[#Headers],[DAY]]))</f>
        <v>818</v>
      </c>
      <c r="L821" s="2" cm="1" vm="4213">
        <f t="array" aca="1" ref="L821" ca="1">IFERROR(IF(T_CALC[[#This Row],[DAY]]="","",IF(AND(T_CALC[[#This Row],[DAY]]=C_N_TRADING_DAYS,$L$1&gt;C_MAX_HIST_DT),$L$1,INDEX(_xlfn.ANCHORARRAY($C$3),T_CALC[[#This Row],[DAY]]+1,1))),NA())</f>
        <v>43641</v>
      </c>
      <c r="M821" s="4" cm="1" vm="4215">
        <f t="array" aca="1" ref="M821" ca="1">IFERROR(IF(T_CALC[[#This Row],[DAY]]="","",IF(AND(T_CALC[[#This Row],[DAY]]=C_N_TRADING_DAYS,$L$1&gt;C_MAX_HIST_DT),$M$1,INDEX(_xlfn.ANCHORARRAY($C$3),T_CALC[[#This Row],[DAY]]+1,3))),NA())</f>
        <v>137.25</v>
      </c>
      <c r="N821" s="4" cm="1" vm="4216">
        <f t="array" aca="1" ref="N821" ca="1">IFERROR(IF(T_CALC[[#This Row],[DAY]]="","",IF(AND(T_CALC[[#This Row],[DAY]]=C_N_TRADING_DAYS,$L$1&gt;C_MAX_HIST_DT),$N$1,INDEX(_xlfn.ANCHORARRAY($C$3),T_CALC[[#This Row],[DAY]]+1,4))),NA())</f>
        <v>137.59</v>
      </c>
      <c r="O821" s="4" cm="1" vm="4217">
        <f t="array" aca="1" ref="O821" ca="1">IFERROR(IF(T_CALC[[#This Row],[DAY]]="","",IF(AND(T_CALC[[#This Row],[DAY]]=C_N_TRADING_DAYS,$L$1&gt;C_MAX_HIST_DT),$O$1,INDEX(_xlfn.ANCHORARRAY($C$3),T_CALC[[#This Row],[DAY]]+1,5))),NA())</f>
        <v>132.72999999999999</v>
      </c>
      <c r="P821" s="4" cm="1" vm="4218">
        <f t="array" aca="1" ref="P821" ca="1">IFERROR(IF(T_CALC[[#This Row],[DAY]]="","",IF(AND(T_CALC[[#This Row],[DAY]]=C_N_TRADING_DAYS,$L$1&gt;C_MAX_HIST_DT),$P$1,INDEX(_xlfn.ANCHORARRAY($C$3),T_CALC[[#This Row],[DAY]]+1,6))),NA())</f>
        <v>133.43</v>
      </c>
      <c r="Q821" s="4" cm="1" vm="4214">
        <f t="array" aca="1" ref="Q821" ca="1">IFERROR(IF(T_CALC[[#This Row],[DAY]]="","",IF(AND(T_CALC[[#This Row],[DAY]]=C_N_TRADING_DAYS,$L$1&gt;C_MAX_HIST_DT),$Q$1,INDEX(_xlfn.ANCHORARRAY($C$3),T_CALC[[#This Row],[DAY]]+1,2))),NA())</f>
        <v>33327420</v>
      </c>
      <c r="R821" s="4" vm="4218">
        <f ca="1">IFERROR(IF(I_SRC="Open",T_CALC[[#This Row],[Open]],IF(I_SRC="High",T_CALC[[#This Row],[High]],IF(I_SRC="low",T_CALC[[#This Row],[Low]],IF(I_SRC="Volume",T_CALC[[#This Row],[VOLUME]],T_CALC[[#This Row],[Close]])))),"")</f>
        <v>133.43</v>
      </c>
      <c r="S821" s="4" cm="1">
        <f t="array" aca="1" ref="S821" ca="1">IF(T_CALC[[#This Row],[DAY]]="","",IF(T_CALC[[#This Row],[DAY]]&gt;=I_MA_PER,
ROUND(SUMPRODUCT(OFFSET($Y$4,0,0,I_MA_PER),OFFSET(T_CALC[[#This Row],[Value]],-(I_MA_PER-1),0,I_MA_PER))/C_DEN,2),NA()))</f>
        <v>129.58000000000001</v>
      </c>
      <c r="T821" s="4" t="str">
        <f ca="1">IF(T_CALC[[#This Row],[DAY]]="","",IF(T_CALC[[#This Row],[DAY]]&gt;=I_MA_PER,IF(AND(T_CALC[[#This Row],[Value]]&gt;T_CALC[[#This Row],[WMA]],R820&lt;=S820),"Buy",IF(AND(T_CALC[[#This Row],[Value]]&lt;T_CALC[[#This Row],[WMA]],R820&gt;=S820),"Sell","")),NA()))</f>
        <v/>
      </c>
      <c r="U821" s="4">
        <f ca="1">IFERROR(IF(T_CALC[[#This Row],[Signal]]="Buy",T_CALC[[#This Row],[Value]],-10000),-10000)</f>
        <v>-10000</v>
      </c>
      <c r="V821" s="4">
        <f ca="1">IFERROR(IF(T_CALC[[#This Row],[Signal]]="Sell",T_CALC[[#This Row],[Value]],-10000),-10000)</f>
        <v>-10000</v>
      </c>
    </row>
    <row r="822" spans="3:22" x14ac:dyDescent="0.2">
      <c r="C822" vm="4219">
        <f ca="1"/>
        <v>43642</v>
      </c>
      <c r="D822" vm="4220">
        <f ca="1"/>
        <v>23657745</v>
      </c>
      <c r="E822" vm="4221">
        <f ca="1"/>
        <v>134.35</v>
      </c>
      <c r="F822" vm="4222">
        <f ca="1"/>
        <v>135.74</v>
      </c>
      <c r="G822" vm="4223">
        <f ca="1"/>
        <v>133.6</v>
      </c>
      <c r="H822" vm="4224">
        <f ca="1"/>
        <v>133.93</v>
      </c>
      <c r="K822" s="4">
        <f ca="1">IF(ROW(T_CALC[[#This Row],[DAY]])-ROW(T_CALC[[#Headers],[DAY]])&gt;C_N_TRADING_DAYS,"",ROW(T_CALC[[#This Row],[DAY]])-ROW(T_CALC[[#Headers],[DAY]]))</f>
        <v>819</v>
      </c>
      <c r="L822" s="2" cm="1" vm="4219">
        <f t="array" aca="1" ref="L822" ca="1">IFERROR(IF(T_CALC[[#This Row],[DAY]]="","",IF(AND(T_CALC[[#This Row],[DAY]]=C_N_TRADING_DAYS,$L$1&gt;C_MAX_HIST_DT),$L$1,INDEX(_xlfn.ANCHORARRAY($C$3),T_CALC[[#This Row],[DAY]]+1,1))),NA())</f>
        <v>43642</v>
      </c>
      <c r="M822" s="4" cm="1" vm="4221">
        <f t="array" aca="1" ref="M822" ca="1">IFERROR(IF(T_CALC[[#This Row],[DAY]]="","",IF(AND(T_CALC[[#This Row],[DAY]]=C_N_TRADING_DAYS,$L$1&gt;C_MAX_HIST_DT),$M$1,INDEX(_xlfn.ANCHORARRAY($C$3),T_CALC[[#This Row],[DAY]]+1,3))),NA())</f>
        <v>134.35</v>
      </c>
      <c r="N822" s="4" cm="1" vm="4222">
        <f t="array" aca="1" ref="N822" ca="1">IFERROR(IF(T_CALC[[#This Row],[DAY]]="","",IF(AND(T_CALC[[#This Row],[DAY]]=C_N_TRADING_DAYS,$L$1&gt;C_MAX_HIST_DT),$N$1,INDEX(_xlfn.ANCHORARRAY($C$3),T_CALC[[#This Row],[DAY]]+1,4))),NA())</f>
        <v>135.74</v>
      </c>
      <c r="O822" s="4" cm="1" vm="4223">
        <f t="array" aca="1" ref="O822" ca="1">IFERROR(IF(T_CALC[[#This Row],[DAY]]="","",IF(AND(T_CALC[[#This Row],[DAY]]=C_N_TRADING_DAYS,$L$1&gt;C_MAX_HIST_DT),$O$1,INDEX(_xlfn.ANCHORARRAY($C$3),T_CALC[[#This Row],[DAY]]+1,5))),NA())</f>
        <v>133.6</v>
      </c>
      <c r="P822" s="4" cm="1" vm="4224">
        <f t="array" aca="1" ref="P822" ca="1">IFERROR(IF(T_CALC[[#This Row],[DAY]]="","",IF(AND(T_CALC[[#This Row],[DAY]]=C_N_TRADING_DAYS,$L$1&gt;C_MAX_HIST_DT),$P$1,INDEX(_xlfn.ANCHORARRAY($C$3),T_CALC[[#This Row],[DAY]]+1,6))),NA())</f>
        <v>133.93</v>
      </c>
      <c r="Q822" s="4" cm="1" vm="4220">
        <f t="array" aca="1" ref="Q822" ca="1">IFERROR(IF(T_CALC[[#This Row],[DAY]]="","",IF(AND(T_CALC[[#This Row],[DAY]]=C_N_TRADING_DAYS,$L$1&gt;C_MAX_HIST_DT),$Q$1,INDEX(_xlfn.ANCHORARRAY($C$3),T_CALC[[#This Row],[DAY]]+1,2))),NA())</f>
        <v>23657745</v>
      </c>
      <c r="R822" s="4" vm="4224">
        <f ca="1">IFERROR(IF(I_SRC="Open",T_CALC[[#This Row],[Open]],IF(I_SRC="High",T_CALC[[#This Row],[High]],IF(I_SRC="low",T_CALC[[#This Row],[Low]],IF(I_SRC="Volume",T_CALC[[#This Row],[VOLUME]],T_CALC[[#This Row],[Close]])))),"")</f>
        <v>133.93</v>
      </c>
      <c r="S822" s="4" cm="1">
        <f t="array" aca="1" ref="S822" ca="1">IF(T_CALC[[#This Row],[DAY]]="","",IF(T_CALC[[#This Row],[DAY]]&gt;=I_MA_PER,
ROUND(SUMPRODUCT(OFFSET($Y$4,0,0,I_MA_PER),OFFSET(T_CALC[[#This Row],[Value]],-(I_MA_PER-1),0,I_MA_PER))/C_DEN,2),NA()))</f>
        <v>129.82</v>
      </c>
      <c r="T822" s="4" t="str">
        <f ca="1">IF(T_CALC[[#This Row],[DAY]]="","",IF(T_CALC[[#This Row],[DAY]]&gt;=I_MA_PER,IF(AND(T_CALC[[#This Row],[Value]]&gt;T_CALC[[#This Row],[WMA]],R821&lt;=S821),"Buy",IF(AND(T_CALC[[#This Row],[Value]]&lt;T_CALC[[#This Row],[WMA]],R821&gt;=S821),"Sell","")),NA()))</f>
        <v/>
      </c>
      <c r="U822" s="4">
        <f ca="1">IFERROR(IF(T_CALC[[#This Row],[Signal]]="Buy",T_CALC[[#This Row],[Value]],-10000),-10000)</f>
        <v>-10000</v>
      </c>
      <c r="V822" s="4">
        <f ca="1">IFERROR(IF(T_CALC[[#This Row],[Signal]]="Sell",T_CALC[[#This Row],[Value]],-10000),-10000)</f>
        <v>-10000</v>
      </c>
    </row>
    <row r="823" spans="3:22" x14ac:dyDescent="0.2">
      <c r="C823" vm="4225">
        <f ca="1"/>
        <v>43643</v>
      </c>
      <c r="D823" vm="4226">
        <f ca="1"/>
        <v>16557482</v>
      </c>
      <c r="E823" vm="4227">
        <f ca="1"/>
        <v>134.13999999999999</v>
      </c>
      <c r="F823" vm="4228">
        <f ca="1"/>
        <v>134.71</v>
      </c>
      <c r="G823" vm="4229">
        <f ca="1"/>
        <v>133.51</v>
      </c>
      <c r="H823" vm="4230">
        <f ca="1"/>
        <v>134.15</v>
      </c>
      <c r="K823" s="4">
        <f ca="1">IF(ROW(T_CALC[[#This Row],[DAY]])-ROW(T_CALC[[#Headers],[DAY]])&gt;C_N_TRADING_DAYS,"",ROW(T_CALC[[#This Row],[DAY]])-ROW(T_CALC[[#Headers],[DAY]]))</f>
        <v>820</v>
      </c>
      <c r="L823" s="2" cm="1" vm="4225">
        <f t="array" aca="1" ref="L823" ca="1">IFERROR(IF(T_CALC[[#This Row],[DAY]]="","",IF(AND(T_CALC[[#This Row],[DAY]]=C_N_TRADING_DAYS,$L$1&gt;C_MAX_HIST_DT),$L$1,INDEX(_xlfn.ANCHORARRAY($C$3),T_CALC[[#This Row],[DAY]]+1,1))),NA())</f>
        <v>43643</v>
      </c>
      <c r="M823" s="4" cm="1" vm="4227">
        <f t="array" aca="1" ref="M823" ca="1">IFERROR(IF(T_CALC[[#This Row],[DAY]]="","",IF(AND(T_CALC[[#This Row],[DAY]]=C_N_TRADING_DAYS,$L$1&gt;C_MAX_HIST_DT),$M$1,INDEX(_xlfn.ANCHORARRAY($C$3),T_CALC[[#This Row],[DAY]]+1,3))),NA())</f>
        <v>134.13999999999999</v>
      </c>
      <c r="N823" s="4" cm="1" vm="4228">
        <f t="array" aca="1" ref="N823" ca="1">IFERROR(IF(T_CALC[[#This Row],[DAY]]="","",IF(AND(T_CALC[[#This Row],[DAY]]=C_N_TRADING_DAYS,$L$1&gt;C_MAX_HIST_DT),$N$1,INDEX(_xlfn.ANCHORARRAY($C$3),T_CALC[[#This Row],[DAY]]+1,4))),NA())</f>
        <v>134.71</v>
      </c>
      <c r="O823" s="4" cm="1" vm="4229">
        <f t="array" aca="1" ref="O823" ca="1">IFERROR(IF(T_CALC[[#This Row],[DAY]]="","",IF(AND(T_CALC[[#This Row],[DAY]]=C_N_TRADING_DAYS,$L$1&gt;C_MAX_HIST_DT),$O$1,INDEX(_xlfn.ANCHORARRAY($C$3),T_CALC[[#This Row],[DAY]]+1,5))),NA())</f>
        <v>133.51</v>
      </c>
      <c r="P823" s="4" cm="1" vm="4230">
        <f t="array" aca="1" ref="P823" ca="1">IFERROR(IF(T_CALC[[#This Row],[DAY]]="","",IF(AND(T_CALC[[#This Row],[DAY]]=C_N_TRADING_DAYS,$L$1&gt;C_MAX_HIST_DT),$P$1,INDEX(_xlfn.ANCHORARRAY($C$3),T_CALC[[#This Row],[DAY]]+1,6))),NA())</f>
        <v>134.15</v>
      </c>
      <c r="Q823" s="4" cm="1" vm="4226">
        <f t="array" aca="1" ref="Q823" ca="1">IFERROR(IF(T_CALC[[#This Row],[DAY]]="","",IF(AND(T_CALC[[#This Row],[DAY]]=C_N_TRADING_DAYS,$L$1&gt;C_MAX_HIST_DT),$Q$1,INDEX(_xlfn.ANCHORARRAY($C$3),T_CALC[[#This Row],[DAY]]+1,2))),NA())</f>
        <v>16557482</v>
      </c>
      <c r="R823" s="4" vm="4230">
        <f ca="1">IFERROR(IF(I_SRC="Open",T_CALC[[#This Row],[Open]],IF(I_SRC="High",T_CALC[[#This Row],[High]],IF(I_SRC="low",T_CALC[[#This Row],[Low]],IF(I_SRC="Volume",T_CALC[[#This Row],[VOLUME]],T_CALC[[#This Row],[Close]])))),"")</f>
        <v>134.15</v>
      </c>
      <c r="S823" s="4" cm="1">
        <f t="array" aca="1" ref="S823" ca="1">IF(T_CALC[[#This Row],[DAY]]="","",IF(T_CALC[[#This Row],[DAY]]&gt;=I_MA_PER,
ROUND(SUMPRODUCT(OFFSET($Y$4,0,0,I_MA_PER),OFFSET(T_CALC[[#This Row],[Value]],-(I_MA_PER-1),0,I_MA_PER))/C_DEN,2),NA()))</f>
        <v>130.05000000000001</v>
      </c>
      <c r="T823" s="4" t="str">
        <f ca="1">IF(T_CALC[[#This Row],[DAY]]="","",IF(T_CALC[[#This Row],[DAY]]&gt;=I_MA_PER,IF(AND(T_CALC[[#This Row],[Value]]&gt;T_CALC[[#This Row],[WMA]],R822&lt;=S822),"Buy",IF(AND(T_CALC[[#This Row],[Value]]&lt;T_CALC[[#This Row],[WMA]],R822&gt;=S822),"Sell","")),NA()))</f>
        <v/>
      </c>
      <c r="U823" s="4">
        <f ca="1">IFERROR(IF(T_CALC[[#This Row],[Signal]]="Buy",T_CALC[[#This Row],[Value]],-10000),-10000)</f>
        <v>-10000</v>
      </c>
      <c r="V823" s="4">
        <f ca="1">IFERROR(IF(T_CALC[[#This Row],[Signal]]="Sell",T_CALC[[#This Row],[Value]],-10000),-10000)</f>
        <v>-10000</v>
      </c>
    </row>
    <row r="824" spans="3:22" x14ac:dyDescent="0.2">
      <c r="C824" vm="4231">
        <f ca="1"/>
        <v>43644</v>
      </c>
      <c r="D824" vm="4232">
        <f ca="1"/>
        <v>30042969</v>
      </c>
      <c r="E824" vm="4233">
        <f ca="1"/>
        <v>134.57</v>
      </c>
      <c r="F824" vm="4234">
        <f ca="1"/>
        <v>134.6</v>
      </c>
      <c r="G824" vm="4235">
        <f ca="1"/>
        <v>133.1558</v>
      </c>
      <c r="H824" vm="4236">
        <f ca="1"/>
        <v>133.96</v>
      </c>
      <c r="K824" s="4">
        <f ca="1">IF(ROW(T_CALC[[#This Row],[DAY]])-ROW(T_CALC[[#Headers],[DAY]])&gt;C_N_TRADING_DAYS,"",ROW(T_CALC[[#This Row],[DAY]])-ROW(T_CALC[[#Headers],[DAY]]))</f>
        <v>821</v>
      </c>
      <c r="L824" s="2" cm="1" vm="4231">
        <f t="array" aca="1" ref="L824" ca="1">IFERROR(IF(T_CALC[[#This Row],[DAY]]="","",IF(AND(T_CALC[[#This Row],[DAY]]=C_N_TRADING_DAYS,$L$1&gt;C_MAX_HIST_DT),$L$1,INDEX(_xlfn.ANCHORARRAY($C$3),T_CALC[[#This Row],[DAY]]+1,1))),NA())</f>
        <v>43644</v>
      </c>
      <c r="M824" s="4" cm="1" vm="4233">
        <f t="array" aca="1" ref="M824" ca="1">IFERROR(IF(T_CALC[[#This Row],[DAY]]="","",IF(AND(T_CALC[[#This Row],[DAY]]=C_N_TRADING_DAYS,$L$1&gt;C_MAX_HIST_DT),$M$1,INDEX(_xlfn.ANCHORARRAY($C$3),T_CALC[[#This Row],[DAY]]+1,3))),NA())</f>
        <v>134.57</v>
      </c>
      <c r="N824" s="4" cm="1" vm="4234">
        <f t="array" aca="1" ref="N824" ca="1">IFERROR(IF(T_CALC[[#This Row],[DAY]]="","",IF(AND(T_CALC[[#This Row],[DAY]]=C_N_TRADING_DAYS,$L$1&gt;C_MAX_HIST_DT),$N$1,INDEX(_xlfn.ANCHORARRAY($C$3),T_CALC[[#This Row],[DAY]]+1,4))),NA())</f>
        <v>134.6</v>
      </c>
      <c r="O824" s="4" cm="1" vm="4235">
        <f t="array" aca="1" ref="O824" ca="1">IFERROR(IF(T_CALC[[#This Row],[DAY]]="","",IF(AND(T_CALC[[#This Row],[DAY]]=C_N_TRADING_DAYS,$L$1&gt;C_MAX_HIST_DT),$O$1,INDEX(_xlfn.ANCHORARRAY($C$3),T_CALC[[#This Row],[DAY]]+1,5))),NA())</f>
        <v>133.1558</v>
      </c>
      <c r="P824" s="4" cm="1" vm="4236">
        <f t="array" aca="1" ref="P824" ca="1">IFERROR(IF(T_CALC[[#This Row],[DAY]]="","",IF(AND(T_CALC[[#This Row],[DAY]]=C_N_TRADING_DAYS,$L$1&gt;C_MAX_HIST_DT),$P$1,INDEX(_xlfn.ANCHORARRAY($C$3),T_CALC[[#This Row],[DAY]]+1,6))),NA())</f>
        <v>133.96</v>
      </c>
      <c r="Q824" s="4" cm="1" vm="4232">
        <f t="array" aca="1" ref="Q824" ca="1">IFERROR(IF(T_CALC[[#This Row],[DAY]]="","",IF(AND(T_CALC[[#This Row],[DAY]]=C_N_TRADING_DAYS,$L$1&gt;C_MAX_HIST_DT),$Q$1,INDEX(_xlfn.ANCHORARRAY($C$3),T_CALC[[#This Row],[DAY]]+1,2))),NA())</f>
        <v>30042969</v>
      </c>
      <c r="R824" s="4" vm="4236">
        <f ca="1">IFERROR(IF(I_SRC="Open",T_CALC[[#This Row],[Open]],IF(I_SRC="High",T_CALC[[#This Row],[High]],IF(I_SRC="low",T_CALC[[#This Row],[Low]],IF(I_SRC="Volume",T_CALC[[#This Row],[VOLUME]],T_CALC[[#This Row],[Close]])))),"")</f>
        <v>133.96</v>
      </c>
      <c r="S824" s="4" cm="1">
        <f t="array" aca="1" ref="S824" ca="1">IF(T_CALC[[#This Row],[DAY]]="","",IF(T_CALC[[#This Row],[DAY]]&gt;=I_MA_PER,
ROUND(SUMPRODUCT(OFFSET($Y$4,0,0,I_MA_PER),OFFSET(T_CALC[[#This Row],[Value]],-(I_MA_PER-1),0,I_MA_PER))/C_DEN,2),NA()))</f>
        <v>130.27000000000001</v>
      </c>
      <c r="T824" s="4" t="str">
        <f ca="1">IF(T_CALC[[#This Row],[DAY]]="","",IF(T_CALC[[#This Row],[DAY]]&gt;=I_MA_PER,IF(AND(T_CALC[[#This Row],[Value]]&gt;T_CALC[[#This Row],[WMA]],R823&lt;=S823),"Buy",IF(AND(T_CALC[[#This Row],[Value]]&lt;T_CALC[[#This Row],[WMA]],R823&gt;=S823),"Sell","")),NA()))</f>
        <v/>
      </c>
      <c r="U824" s="4">
        <f ca="1">IFERROR(IF(T_CALC[[#This Row],[Signal]]="Buy",T_CALC[[#This Row],[Value]],-10000),-10000)</f>
        <v>-10000</v>
      </c>
      <c r="V824" s="4">
        <f ca="1">IFERROR(IF(T_CALC[[#This Row],[Signal]]="Sell",T_CALC[[#This Row],[Value]],-10000),-10000)</f>
        <v>-10000</v>
      </c>
    </row>
    <row r="825" spans="3:22" x14ac:dyDescent="0.2">
      <c r="C825" vm="4237">
        <f ca="1"/>
        <v>43647</v>
      </c>
      <c r="D825" vm="4238">
        <f ca="1"/>
        <v>22654160</v>
      </c>
      <c r="E825" vm="4239">
        <f ca="1"/>
        <v>136.63</v>
      </c>
      <c r="F825" vm="4240">
        <f ca="1"/>
        <v>136.69999999999999</v>
      </c>
      <c r="G825" vm="4241">
        <f ca="1"/>
        <v>134.97</v>
      </c>
      <c r="H825" vm="4242">
        <f ca="1"/>
        <v>135.68</v>
      </c>
      <c r="K825" s="4">
        <f ca="1">IF(ROW(T_CALC[[#This Row],[DAY]])-ROW(T_CALC[[#Headers],[DAY]])&gt;C_N_TRADING_DAYS,"",ROW(T_CALC[[#This Row],[DAY]])-ROW(T_CALC[[#Headers],[DAY]]))</f>
        <v>822</v>
      </c>
      <c r="L825" s="2" cm="1" vm="4237">
        <f t="array" aca="1" ref="L825" ca="1">IFERROR(IF(T_CALC[[#This Row],[DAY]]="","",IF(AND(T_CALC[[#This Row],[DAY]]=C_N_TRADING_DAYS,$L$1&gt;C_MAX_HIST_DT),$L$1,INDEX(_xlfn.ANCHORARRAY($C$3),T_CALC[[#This Row],[DAY]]+1,1))),NA())</f>
        <v>43647</v>
      </c>
      <c r="M825" s="4" cm="1" vm="4239">
        <f t="array" aca="1" ref="M825" ca="1">IFERROR(IF(T_CALC[[#This Row],[DAY]]="","",IF(AND(T_CALC[[#This Row],[DAY]]=C_N_TRADING_DAYS,$L$1&gt;C_MAX_HIST_DT),$M$1,INDEX(_xlfn.ANCHORARRAY($C$3),T_CALC[[#This Row],[DAY]]+1,3))),NA())</f>
        <v>136.63</v>
      </c>
      <c r="N825" s="4" cm="1" vm="4240">
        <f t="array" aca="1" ref="N825" ca="1">IFERROR(IF(T_CALC[[#This Row],[DAY]]="","",IF(AND(T_CALC[[#This Row],[DAY]]=C_N_TRADING_DAYS,$L$1&gt;C_MAX_HIST_DT),$N$1,INDEX(_xlfn.ANCHORARRAY($C$3),T_CALC[[#This Row],[DAY]]+1,4))),NA())</f>
        <v>136.69999999999999</v>
      </c>
      <c r="O825" s="4" cm="1" vm="4241">
        <f t="array" aca="1" ref="O825" ca="1">IFERROR(IF(T_CALC[[#This Row],[DAY]]="","",IF(AND(T_CALC[[#This Row],[DAY]]=C_N_TRADING_DAYS,$L$1&gt;C_MAX_HIST_DT),$O$1,INDEX(_xlfn.ANCHORARRAY($C$3),T_CALC[[#This Row],[DAY]]+1,5))),NA())</f>
        <v>134.97</v>
      </c>
      <c r="P825" s="4" cm="1" vm="4242">
        <f t="array" aca="1" ref="P825" ca="1">IFERROR(IF(T_CALC[[#This Row],[DAY]]="","",IF(AND(T_CALC[[#This Row],[DAY]]=C_N_TRADING_DAYS,$L$1&gt;C_MAX_HIST_DT),$P$1,INDEX(_xlfn.ANCHORARRAY($C$3),T_CALC[[#This Row],[DAY]]+1,6))),NA())</f>
        <v>135.68</v>
      </c>
      <c r="Q825" s="4" cm="1" vm="4238">
        <f t="array" aca="1" ref="Q825" ca="1">IFERROR(IF(T_CALC[[#This Row],[DAY]]="","",IF(AND(T_CALC[[#This Row],[DAY]]=C_N_TRADING_DAYS,$L$1&gt;C_MAX_HIST_DT),$Q$1,INDEX(_xlfn.ANCHORARRAY($C$3),T_CALC[[#This Row],[DAY]]+1,2))),NA())</f>
        <v>22654160</v>
      </c>
      <c r="R825" s="4" vm="4242">
        <f ca="1">IFERROR(IF(I_SRC="Open",T_CALC[[#This Row],[Open]],IF(I_SRC="High",T_CALC[[#This Row],[High]],IF(I_SRC="low",T_CALC[[#This Row],[Low]],IF(I_SRC="Volume",T_CALC[[#This Row],[VOLUME]],T_CALC[[#This Row],[Close]])))),"")</f>
        <v>135.68</v>
      </c>
      <c r="S825" s="4" cm="1">
        <f t="array" aca="1" ref="S825" ca="1">IF(T_CALC[[#This Row],[DAY]]="","",IF(T_CALC[[#This Row],[DAY]]&gt;=I_MA_PER,
ROUND(SUMPRODUCT(OFFSET($Y$4,0,0,I_MA_PER),OFFSET(T_CALC[[#This Row],[Value]],-(I_MA_PER-1),0,I_MA_PER))/C_DEN,2),NA()))</f>
        <v>130.54</v>
      </c>
      <c r="T825" s="4" t="str">
        <f ca="1">IF(T_CALC[[#This Row],[DAY]]="","",IF(T_CALC[[#This Row],[DAY]]&gt;=I_MA_PER,IF(AND(T_CALC[[#This Row],[Value]]&gt;T_CALC[[#This Row],[WMA]],R824&lt;=S824),"Buy",IF(AND(T_CALC[[#This Row],[Value]]&lt;T_CALC[[#This Row],[WMA]],R824&gt;=S824),"Sell","")),NA()))</f>
        <v/>
      </c>
      <c r="U825" s="4">
        <f ca="1">IFERROR(IF(T_CALC[[#This Row],[Signal]]="Buy",T_CALC[[#This Row],[Value]],-10000),-10000)</f>
        <v>-10000</v>
      </c>
      <c r="V825" s="4">
        <f ca="1">IFERROR(IF(T_CALC[[#This Row],[Signal]]="Sell",T_CALC[[#This Row],[Value]],-10000),-10000)</f>
        <v>-10000</v>
      </c>
    </row>
    <row r="826" spans="3:22" x14ac:dyDescent="0.2">
      <c r="C826" vm="4243">
        <f ca="1"/>
        <v>43648</v>
      </c>
      <c r="D826" vm="4244">
        <f ca="1"/>
        <v>15237843</v>
      </c>
      <c r="E826" vm="4245">
        <f ca="1"/>
        <v>136.12</v>
      </c>
      <c r="F826" vm="4246">
        <f ca="1"/>
        <v>136.59</v>
      </c>
      <c r="G826" vm="4247">
        <f ca="1"/>
        <v>135.34</v>
      </c>
      <c r="H826" vm="4204">
        <f ca="1"/>
        <v>136.58000000000001</v>
      </c>
      <c r="K826" s="4">
        <f ca="1">IF(ROW(T_CALC[[#This Row],[DAY]])-ROW(T_CALC[[#Headers],[DAY]])&gt;C_N_TRADING_DAYS,"",ROW(T_CALC[[#This Row],[DAY]])-ROW(T_CALC[[#Headers],[DAY]]))</f>
        <v>823</v>
      </c>
      <c r="L826" s="2" cm="1" vm="4243">
        <f t="array" aca="1" ref="L826" ca="1">IFERROR(IF(T_CALC[[#This Row],[DAY]]="","",IF(AND(T_CALC[[#This Row],[DAY]]=C_N_TRADING_DAYS,$L$1&gt;C_MAX_HIST_DT),$L$1,INDEX(_xlfn.ANCHORARRAY($C$3),T_CALC[[#This Row],[DAY]]+1,1))),NA())</f>
        <v>43648</v>
      </c>
      <c r="M826" s="4" cm="1" vm="4245">
        <f t="array" aca="1" ref="M826" ca="1">IFERROR(IF(T_CALC[[#This Row],[DAY]]="","",IF(AND(T_CALC[[#This Row],[DAY]]=C_N_TRADING_DAYS,$L$1&gt;C_MAX_HIST_DT),$M$1,INDEX(_xlfn.ANCHORARRAY($C$3),T_CALC[[#This Row],[DAY]]+1,3))),NA())</f>
        <v>136.12</v>
      </c>
      <c r="N826" s="4" cm="1" vm="4246">
        <f t="array" aca="1" ref="N826" ca="1">IFERROR(IF(T_CALC[[#This Row],[DAY]]="","",IF(AND(T_CALC[[#This Row],[DAY]]=C_N_TRADING_DAYS,$L$1&gt;C_MAX_HIST_DT),$N$1,INDEX(_xlfn.ANCHORARRAY($C$3),T_CALC[[#This Row],[DAY]]+1,4))),NA())</f>
        <v>136.59</v>
      </c>
      <c r="O826" s="4" cm="1" vm="4247">
        <f t="array" aca="1" ref="O826" ca="1">IFERROR(IF(T_CALC[[#This Row],[DAY]]="","",IF(AND(T_CALC[[#This Row],[DAY]]=C_N_TRADING_DAYS,$L$1&gt;C_MAX_HIST_DT),$O$1,INDEX(_xlfn.ANCHORARRAY($C$3),T_CALC[[#This Row],[DAY]]+1,5))),NA())</f>
        <v>135.34</v>
      </c>
      <c r="P826" s="4" cm="1" vm="4204">
        <f t="array" aca="1" ref="P826" ca="1">IFERROR(IF(T_CALC[[#This Row],[DAY]]="","",IF(AND(T_CALC[[#This Row],[DAY]]=C_N_TRADING_DAYS,$L$1&gt;C_MAX_HIST_DT),$P$1,INDEX(_xlfn.ANCHORARRAY($C$3),T_CALC[[#This Row],[DAY]]+1,6))),NA())</f>
        <v>136.58000000000001</v>
      </c>
      <c r="Q826" s="4" cm="1" vm="4244">
        <f t="array" aca="1" ref="Q826" ca="1">IFERROR(IF(T_CALC[[#This Row],[DAY]]="","",IF(AND(T_CALC[[#This Row],[DAY]]=C_N_TRADING_DAYS,$L$1&gt;C_MAX_HIST_DT),$Q$1,INDEX(_xlfn.ANCHORARRAY($C$3),T_CALC[[#This Row],[DAY]]+1,2))),NA())</f>
        <v>15237843</v>
      </c>
      <c r="R826" s="4" vm="4204">
        <f ca="1">IFERROR(IF(I_SRC="Open",T_CALC[[#This Row],[Open]],IF(I_SRC="High",T_CALC[[#This Row],[High]],IF(I_SRC="low",T_CALC[[#This Row],[Low]],IF(I_SRC="Volume",T_CALC[[#This Row],[VOLUME]],T_CALC[[#This Row],[Close]])))),"")</f>
        <v>136.58000000000001</v>
      </c>
      <c r="S826" s="4" cm="1">
        <f t="array" aca="1" ref="S826" ca="1">IF(T_CALC[[#This Row],[DAY]]="","",IF(T_CALC[[#This Row],[DAY]]&gt;=I_MA_PER,
ROUND(SUMPRODUCT(OFFSET($Y$4,0,0,I_MA_PER),OFFSET(T_CALC[[#This Row],[Value]],-(I_MA_PER-1),0,I_MA_PER))/C_DEN,2),NA()))</f>
        <v>130.84</v>
      </c>
      <c r="T826" s="4" t="str">
        <f ca="1">IF(T_CALC[[#This Row],[DAY]]="","",IF(T_CALC[[#This Row],[DAY]]&gt;=I_MA_PER,IF(AND(T_CALC[[#This Row],[Value]]&gt;T_CALC[[#This Row],[WMA]],R825&lt;=S825),"Buy",IF(AND(T_CALC[[#This Row],[Value]]&lt;T_CALC[[#This Row],[WMA]],R825&gt;=S825),"Sell","")),NA()))</f>
        <v/>
      </c>
      <c r="U826" s="4">
        <f ca="1">IFERROR(IF(T_CALC[[#This Row],[Signal]]="Buy",T_CALC[[#This Row],[Value]],-10000),-10000)</f>
        <v>-10000</v>
      </c>
      <c r="V826" s="4">
        <f ca="1">IFERROR(IF(T_CALC[[#This Row],[Signal]]="Sell",T_CALC[[#This Row],[Value]],-10000),-10000)</f>
        <v>-10000</v>
      </c>
    </row>
    <row r="827" spans="3:22" x14ac:dyDescent="0.2">
      <c r="C827" vm="4248">
        <f ca="1"/>
        <v>43649</v>
      </c>
      <c r="D827" vm="4249">
        <f ca="1"/>
        <v>13629296</v>
      </c>
      <c r="E827" vm="4250">
        <f ca="1"/>
        <v>136.80000000000001</v>
      </c>
      <c r="F827" vm="4251">
        <f ca="1"/>
        <v>137.74</v>
      </c>
      <c r="G827" vm="4252">
        <f ca="1"/>
        <v>136.29499999999999</v>
      </c>
      <c r="H827" vm="4253">
        <f ca="1"/>
        <v>137.46</v>
      </c>
      <c r="K827" s="4">
        <f ca="1">IF(ROW(T_CALC[[#This Row],[DAY]])-ROW(T_CALC[[#Headers],[DAY]])&gt;C_N_TRADING_DAYS,"",ROW(T_CALC[[#This Row],[DAY]])-ROW(T_CALC[[#Headers],[DAY]]))</f>
        <v>824</v>
      </c>
      <c r="L827" s="2" cm="1" vm="4248">
        <f t="array" aca="1" ref="L827" ca="1">IFERROR(IF(T_CALC[[#This Row],[DAY]]="","",IF(AND(T_CALC[[#This Row],[DAY]]=C_N_TRADING_DAYS,$L$1&gt;C_MAX_HIST_DT),$L$1,INDEX(_xlfn.ANCHORARRAY($C$3),T_CALC[[#This Row],[DAY]]+1,1))),NA())</f>
        <v>43649</v>
      </c>
      <c r="M827" s="4" cm="1" vm="4250">
        <f t="array" aca="1" ref="M827" ca="1">IFERROR(IF(T_CALC[[#This Row],[DAY]]="","",IF(AND(T_CALC[[#This Row],[DAY]]=C_N_TRADING_DAYS,$L$1&gt;C_MAX_HIST_DT),$M$1,INDEX(_xlfn.ANCHORARRAY($C$3),T_CALC[[#This Row],[DAY]]+1,3))),NA())</f>
        <v>136.80000000000001</v>
      </c>
      <c r="N827" s="4" cm="1" vm="4251">
        <f t="array" aca="1" ref="N827" ca="1">IFERROR(IF(T_CALC[[#This Row],[DAY]]="","",IF(AND(T_CALC[[#This Row],[DAY]]=C_N_TRADING_DAYS,$L$1&gt;C_MAX_HIST_DT),$N$1,INDEX(_xlfn.ANCHORARRAY($C$3),T_CALC[[#This Row],[DAY]]+1,4))),NA())</f>
        <v>137.74</v>
      </c>
      <c r="O827" s="4" cm="1" vm="4252">
        <f t="array" aca="1" ref="O827" ca="1">IFERROR(IF(T_CALC[[#This Row],[DAY]]="","",IF(AND(T_CALC[[#This Row],[DAY]]=C_N_TRADING_DAYS,$L$1&gt;C_MAX_HIST_DT),$O$1,INDEX(_xlfn.ANCHORARRAY($C$3),T_CALC[[#This Row],[DAY]]+1,5))),NA())</f>
        <v>136.29499999999999</v>
      </c>
      <c r="P827" s="4" cm="1" vm="4253">
        <f t="array" aca="1" ref="P827" ca="1">IFERROR(IF(T_CALC[[#This Row],[DAY]]="","",IF(AND(T_CALC[[#This Row],[DAY]]=C_N_TRADING_DAYS,$L$1&gt;C_MAX_HIST_DT),$P$1,INDEX(_xlfn.ANCHORARRAY($C$3),T_CALC[[#This Row],[DAY]]+1,6))),NA())</f>
        <v>137.46</v>
      </c>
      <c r="Q827" s="4" cm="1" vm="4249">
        <f t="array" aca="1" ref="Q827" ca="1">IFERROR(IF(T_CALC[[#This Row],[DAY]]="","",IF(AND(T_CALC[[#This Row],[DAY]]=C_N_TRADING_DAYS,$L$1&gt;C_MAX_HIST_DT),$Q$1,INDEX(_xlfn.ANCHORARRAY($C$3),T_CALC[[#This Row],[DAY]]+1,2))),NA())</f>
        <v>13629296</v>
      </c>
      <c r="R827" s="4" vm="4253">
        <f ca="1">IFERROR(IF(I_SRC="Open",T_CALC[[#This Row],[Open]],IF(I_SRC="High",T_CALC[[#This Row],[High]],IF(I_SRC="low",T_CALC[[#This Row],[Low]],IF(I_SRC="Volume",T_CALC[[#This Row],[VOLUME]],T_CALC[[#This Row],[Close]])))),"")</f>
        <v>137.46</v>
      </c>
      <c r="S827" s="4" cm="1">
        <f t="array" aca="1" ref="S827" ca="1">IF(T_CALC[[#This Row],[DAY]]="","",IF(T_CALC[[#This Row],[DAY]]&gt;=I_MA_PER,
ROUND(SUMPRODUCT(OFFSET($Y$4,0,0,I_MA_PER),OFFSET(T_CALC[[#This Row],[Value]],-(I_MA_PER-1),0,I_MA_PER))/C_DEN,2),NA()))</f>
        <v>131.16</v>
      </c>
      <c r="T827" s="4" t="str">
        <f ca="1">IF(T_CALC[[#This Row],[DAY]]="","",IF(T_CALC[[#This Row],[DAY]]&gt;=I_MA_PER,IF(AND(T_CALC[[#This Row],[Value]]&gt;T_CALC[[#This Row],[WMA]],R826&lt;=S826),"Buy",IF(AND(T_CALC[[#This Row],[Value]]&lt;T_CALC[[#This Row],[WMA]],R826&gt;=S826),"Sell","")),NA()))</f>
        <v/>
      </c>
      <c r="U827" s="4">
        <f ca="1">IFERROR(IF(T_CALC[[#This Row],[Signal]]="Buy",T_CALC[[#This Row],[Value]],-10000),-10000)</f>
        <v>-10000</v>
      </c>
      <c r="V827" s="4">
        <f ca="1">IFERROR(IF(T_CALC[[#This Row],[Signal]]="Sell",T_CALC[[#This Row],[Value]],-10000),-10000)</f>
        <v>-10000</v>
      </c>
    </row>
    <row r="828" spans="3:22" x14ac:dyDescent="0.2">
      <c r="C828" vm="4254">
        <f ca="1"/>
        <v>43651</v>
      </c>
      <c r="D828" vm="4255">
        <f ca="1"/>
        <v>18141140</v>
      </c>
      <c r="E828" vm="4256">
        <f ca="1"/>
        <v>135.94</v>
      </c>
      <c r="F828" vm="4257">
        <f ca="1"/>
        <v>137.33000000000001</v>
      </c>
      <c r="G828" vm="4200">
        <f ca="1"/>
        <v>135.72</v>
      </c>
      <c r="H828" vm="4258">
        <f ca="1"/>
        <v>137.06</v>
      </c>
      <c r="K828" s="4">
        <f ca="1">IF(ROW(T_CALC[[#This Row],[DAY]])-ROW(T_CALC[[#Headers],[DAY]])&gt;C_N_TRADING_DAYS,"",ROW(T_CALC[[#This Row],[DAY]])-ROW(T_CALC[[#Headers],[DAY]]))</f>
        <v>825</v>
      </c>
      <c r="L828" s="2" cm="1" vm="4254">
        <f t="array" aca="1" ref="L828" ca="1">IFERROR(IF(T_CALC[[#This Row],[DAY]]="","",IF(AND(T_CALC[[#This Row],[DAY]]=C_N_TRADING_DAYS,$L$1&gt;C_MAX_HIST_DT),$L$1,INDEX(_xlfn.ANCHORARRAY($C$3),T_CALC[[#This Row],[DAY]]+1,1))),NA())</f>
        <v>43651</v>
      </c>
      <c r="M828" s="4" cm="1" vm="4256">
        <f t="array" aca="1" ref="M828" ca="1">IFERROR(IF(T_CALC[[#This Row],[DAY]]="","",IF(AND(T_CALC[[#This Row],[DAY]]=C_N_TRADING_DAYS,$L$1&gt;C_MAX_HIST_DT),$M$1,INDEX(_xlfn.ANCHORARRAY($C$3),T_CALC[[#This Row],[DAY]]+1,3))),NA())</f>
        <v>135.94</v>
      </c>
      <c r="N828" s="4" cm="1" vm="4257">
        <f t="array" aca="1" ref="N828" ca="1">IFERROR(IF(T_CALC[[#This Row],[DAY]]="","",IF(AND(T_CALC[[#This Row],[DAY]]=C_N_TRADING_DAYS,$L$1&gt;C_MAX_HIST_DT),$N$1,INDEX(_xlfn.ANCHORARRAY($C$3),T_CALC[[#This Row],[DAY]]+1,4))),NA())</f>
        <v>137.33000000000001</v>
      </c>
      <c r="O828" s="4" cm="1" vm="4200">
        <f t="array" aca="1" ref="O828" ca="1">IFERROR(IF(T_CALC[[#This Row],[DAY]]="","",IF(AND(T_CALC[[#This Row],[DAY]]=C_N_TRADING_DAYS,$L$1&gt;C_MAX_HIST_DT),$O$1,INDEX(_xlfn.ANCHORARRAY($C$3),T_CALC[[#This Row],[DAY]]+1,5))),NA())</f>
        <v>135.72</v>
      </c>
      <c r="P828" s="4" cm="1" vm="4258">
        <f t="array" aca="1" ref="P828" ca="1">IFERROR(IF(T_CALC[[#This Row],[DAY]]="","",IF(AND(T_CALC[[#This Row],[DAY]]=C_N_TRADING_DAYS,$L$1&gt;C_MAX_HIST_DT),$P$1,INDEX(_xlfn.ANCHORARRAY($C$3),T_CALC[[#This Row],[DAY]]+1,6))),NA())</f>
        <v>137.06</v>
      </c>
      <c r="Q828" s="4" cm="1" vm="4255">
        <f t="array" aca="1" ref="Q828" ca="1">IFERROR(IF(T_CALC[[#This Row],[DAY]]="","",IF(AND(T_CALC[[#This Row],[DAY]]=C_N_TRADING_DAYS,$L$1&gt;C_MAX_HIST_DT),$Q$1,INDEX(_xlfn.ANCHORARRAY($C$3),T_CALC[[#This Row],[DAY]]+1,2))),NA())</f>
        <v>18141140</v>
      </c>
      <c r="R828" s="4" vm="4258">
        <f ca="1">IFERROR(IF(I_SRC="Open",T_CALC[[#This Row],[Open]],IF(I_SRC="High",T_CALC[[#This Row],[High]],IF(I_SRC="low",T_CALC[[#This Row],[Low]],IF(I_SRC="Volume",T_CALC[[#This Row],[VOLUME]],T_CALC[[#This Row],[Close]])))),"")</f>
        <v>137.06</v>
      </c>
      <c r="S828" s="4" cm="1">
        <f t="array" aca="1" ref="S828" ca="1">IF(T_CALC[[#This Row],[DAY]]="","",IF(T_CALC[[#This Row],[DAY]]&gt;=I_MA_PER,
ROUND(SUMPRODUCT(OFFSET($Y$4,0,0,I_MA_PER),OFFSET(T_CALC[[#This Row],[Value]],-(I_MA_PER-1),0,I_MA_PER))/C_DEN,2),NA()))</f>
        <v>131.46</v>
      </c>
      <c r="T828" s="4" t="str">
        <f ca="1">IF(T_CALC[[#This Row],[DAY]]="","",IF(T_CALC[[#This Row],[DAY]]&gt;=I_MA_PER,IF(AND(T_CALC[[#This Row],[Value]]&gt;T_CALC[[#This Row],[WMA]],R827&lt;=S827),"Buy",IF(AND(T_CALC[[#This Row],[Value]]&lt;T_CALC[[#This Row],[WMA]],R827&gt;=S827),"Sell","")),NA()))</f>
        <v/>
      </c>
      <c r="U828" s="4">
        <f ca="1">IFERROR(IF(T_CALC[[#This Row],[Signal]]="Buy",T_CALC[[#This Row],[Value]],-10000),-10000)</f>
        <v>-10000</v>
      </c>
      <c r="V828" s="4">
        <f ca="1">IFERROR(IF(T_CALC[[#This Row],[Signal]]="Sell",T_CALC[[#This Row],[Value]],-10000),-10000)</f>
        <v>-10000</v>
      </c>
    </row>
    <row r="829" spans="3:22" x14ac:dyDescent="0.2">
      <c r="C829" vm="4259">
        <f ca="1"/>
        <v>43654</v>
      </c>
      <c r="D829" vm="4260">
        <f ca="1"/>
        <v>16779748</v>
      </c>
      <c r="E829" vm="4261">
        <f ca="1"/>
        <v>136.4</v>
      </c>
      <c r="F829" vm="4262">
        <f ca="1"/>
        <v>137.1</v>
      </c>
      <c r="G829" vm="4263">
        <f ca="1"/>
        <v>135.37010000000001</v>
      </c>
      <c r="H829" vm="4264">
        <f ca="1"/>
        <v>136.96</v>
      </c>
      <c r="K829" s="4">
        <f ca="1">IF(ROW(T_CALC[[#This Row],[DAY]])-ROW(T_CALC[[#Headers],[DAY]])&gt;C_N_TRADING_DAYS,"",ROW(T_CALC[[#This Row],[DAY]])-ROW(T_CALC[[#Headers],[DAY]]))</f>
        <v>826</v>
      </c>
      <c r="L829" s="2" cm="1" vm="4259">
        <f t="array" aca="1" ref="L829" ca="1">IFERROR(IF(T_CALC[[#This Row],[DAY]]="","",IF(AND(T_CALC[[#This Row],[DAY]]=C_N_TRADING_DAYS,$L$1&gt;C_MAX_HIST_DT),$L$1,INDEX(_xlfn.ANCHORARRAY($C$3),T_CALC[[#This Row],[DAY]]+1,1))),NA())</f>
        <v>43654</v>
      </c>
      <c r="M829" s="4" cm="1" vm="4261">
        <f t="array" aca="1" ref="M829" ca="1">IFERROR(IF(T_CALC[[#This Row],[DAY]]="","",IF(AND(T_CALC[[#This Row],[DAY]]=C_N_TRADING_DAYS,$L$1&gt;C_MAX_HIST_DT),$M$1,INDEX(_xlfn.ANCHORARRAY($C$3),T_CALC[[#This Row],[DAY]]+1,3))),NA())</f>
        <v>136.4</v>
      </c>
      <c r="N829" s="4" cm="1" vm="4262">
        <f t="array" aca="1" ref="N829" ca="1">IFERROR(IF(T_CALC[[#This Row],[DAY]]="","",IF(AND(T_CALC[[#This Row],[DAY]]=C_N_TRADING_DAYS,$L$1&gt;C_MAX_HIST_DT),$N$1,INDEX(_xlfn.ANCHORARRAY($C$3),T_CALC[[#This Row],[DAY]]+1,4))),NA())</f>
        <v>137.1</v>
      </c>
      <c r="O829" s="4" cm="1" vm="4263">
        <f t="array" aca="1" ref="O829" ca="1">IFERROR(IF(T_CALC[[#This Row],[DAY]]="","",IF(AND(T_CALC[[#This Row],[DAY]]=C_N_TRADING_DAYS,$L$1&gt;C_MAX_HIST_DT),$O$1,INDEX(_xlfn.ANCHORARRAY($C$3),T_CALC[[#This Row],[DAY]]+1,5))),NA())</f>
        <v>135.37010000000001</v>
      </c>
      <c r="P829" s="4" cm="1" vm="4264">
        <f t="array" aca="1" ref="P829" ca="1">IFERROR(IF(T_CALC[[#This Row],[DAY]]="","",IF(AND(T_CALC[[#This Row],[DAY]]=C_N_TRADING_DAYS,$L$1&gt;C_MAX_HIST_DT),$P$1,INDEX(_xlfn.ANCHORARRAY($C$3),T_CALC[[#This Row],[DAY]]+1,6))),NA())</f>
        <v>136.96</v>
      </c>
      <c r="Q829" s="4" cm="1" vm="4260">
        <f t="array" aca="1" ref="Q829" ca="1">IFERROR(IF(T_CALC[[#This Row],[DAY]]="","",IF(AND(T_CALC[[#This Row],[DAY]]=C_N_TRADING_DAYS,$L$1&gt;C_MAX_HIST_DT),$Q$1,INDEX(_xlfn.ANCHORARRAY($C$3),T_CALC[[#This Row],[DAY]]+1,2))),NA())</f>
        <v>16779748</v>
      </c>
      <c r="R829" s="4" vm="4264">
        <f ca="1">IFERROR(IF(I_SRC="Open",T_CALC[[#This Row],[Open]],IF(I_SRC="High",T_CALC[[#This Row],[High]],IF(I_SRC="low",T_CALC[[#This Row],[Low]],IF(I_SRC="Volume",T_CALC[[#This Row],[VOLUME]],T_CALC[[#This Row],[Close]])))),"")</f>
        <v>136.96</v>
      </c>
      <c r="S829" s="4" cm="1">
        <f t="array" aca="1" ref="S829" ca="1">IF(T_CALC[[#This Row],[DAY]]="","",IF(T_CALC[[#This Row],[DAY]]&gt;=I_MA_PER,
ROUND(SUMPRODUCT(OFFSET($Y$4,0,0,I_MA_PER),OFFSET(T_CALC[[#This Row],[Value]],-(I_MA_PER-1),0,I_MA_PER))/C_DEN,2),NA()))</f>
        <v>131.74</v>
      </c>
      <c r="T829" s="4" t="str">
        <f ca="1">IF(T_CALC[[#This Row],[DAY]]="","",IF(T_CALC[[#This Row],[DAY]]&gt;=I_MA_PER,IF(AND(T_CALC[[#This Row],[Value]]&gt;T_CALC[[#This Row],[WMA]],R828&lt;=S828),"Buy",IF(AND(T_CALC[[#This Row],[Value]]&lt;T_CALC[[#This Row],[WMA]],R828&gt;=S828),"Sell","")),NA()))</f>
        <v/>
      </c>
      <c r="U829" s="4">
        <f ca="1">IFERROR(IF(T_CALC[[#This Row],[Signal]]="Buy",T_CALC[[#This Row],[Value]],-10000),-10000)</f>
        <v>-10000</v>
      </c>
      <c r="V829" s="4">
        <f ca="1">IFERROR(IF(T_CALC[[#This Row],[Signal]]="Sell",T_CALC[[#This Row],[Value]],-10000),-10000)</f>
        <v>-10000</v>
      </c>
    </row>
    <row r="830" spans="3:22" x14ac:dyDescent="0.2">
      <c r="C830" vm="4265">
        <f ca="1"/>
        <v>43655</v>
      </c>
      <c r="D830" vm="4266">
        <f ca="1"/>
        <v>19953097</v>
      </c>
      <c r="E830" vm="4267">
        <f ca="1"/>
        <v>136</v>
      </c>
      <c r="F830" vm="4207">
        <f ca="1"/>
        <v>136.97</v>
      </c>
      <c r="G830" vm="4268">
        <f ca="1"/>
        <v>135.80000000000001</v>
      </c>
      <c r="H830" vm="4206">
        <f ca="1"/>
        <v>136.46</v>
      </c>
      <c r="K830" s="4">
        <f ca="1">IF(ROW(T_CALC[[#This Row],[DAY]])-ROW(T_CALC[[#Headers],[DAY]])&gt;C_N_TRADING_DAYS,"",ROW(T_CALC[[#This Row],[DAY]])-ROW(T_CALC[[#Headers],[DAY]]))</f>
        <v>827</v>
      </c>
      <c r="L830" s="2" cm="1" vm="4265">
        <f t="array" aca="1" ref="L830" ca="1">IFERROR(IF(T_CALC[[#This Row],[DAY]]="","",IF(AND(T_CALC[[#This Row],[DAY]]=C_N_TRADING_DAYS,$L$1&gt;C_MAX_HIST_DT),$L$1,INDEX(_xlfn.ANCHORARRAY($C$3),T_CALC[[#This Row],[DAY]]+1,1))),NA())</f>
        <v>43655</v>
      </c>
      <c r="M830" s="4" cm="1" vm="4267">
        <f t="array" aca="1" ref="M830" ca="1">IFERROR(IF(T_CALC[[#This Row],[DAY]]="","",IF(AND(T_CALC[[#This Row],[DAY]]=C_N_TRADING_DAYS,$L$1&gt;C_MAX_HIST_DT),$M$1,INDEX(_xlfn.ANCHORARRAY($C$3),T_CALC[[#This Row],[DAY]]+1,3))),NA())</f>
        <v>136</v>
      </c>
      <c r="N830" s="4" cm="1" vm="4207">
        <f t="array" aca="1" ref="N830" ca="1">IFERROR(IF(T_CALC[[#This Row],[DAY]]="","",IF(AND(T_CALC[[#This Row],[DAY]]=C_N_TRADING_DAYS,$L$1&gt;C_MAX_HIST_DT),$N$1,INDEX(_xlfn.ANCHORARRAY($C$3),T_CALC[[#This Row],[DAY]]+1,4))),NA())</f>
        <v>136.97</v>
      </c>
      <c r="O830" s="4" cm="1" vm="4268">
        <f t="array" aca="1" ref="O830" ca="1">IFERROR(IF(T_CALC[[#This Row],[DAY]]="","",IF(AND(T_CALC[[#This Row],[DAY]]=C_N_TRADING_DAYS,$L$1&gt;C_MAX_HIST_DT),$O$1,INDEX(_xlfn.ANCHORARRAY($C$3),T_CALC[[#This Row],[DAY]]+1,5))),NA())</f>
        <v>135.80000000000001</v>
      </c>
      <c r="P830" s="4" cm="1" vm="4206">
        <f t="array" aca="1" ref="P830" ca="1">IFERROR(IF(T_CALC[[#This Row],[DAY]]="","",IF(AND(T_CALC[[#This Row],[DAY]]=C_N_TRADING_DAYS,$L$1&gt;C_MAX_HIST_DT),$P$1,INDEX(_xlfn.ANCHORARRAY($C$3),T_CALC[[#This Row],[DAY]]+1,6))),NA())</f>
        <v>136.46</v>
      </c>
      <c r="Q830" s="4" cm="1" vm="4266">
        <f t="array" aca="1" ref="Q830" ca="1">IFERROR(IF(T_CALC[[#This Row],[DAY]]="","",IF(AND(T_CALC[[#This Row],[DAY]]=C_N_TRADING_DAYS,$L$1&gt;C_MAX_HIST_DT),$Q$1,INDEX(_xlfn.ANCHORARRAY($C$3),T_CALC[[#This Row],[DAY]]+1,2))),NA())</f>
        <v>19953097</v>
      </c>
      <c r="R830" s="4" vm="4206">
        <f ca="1">IFERROR(IF(I_SRC="Open",T_CALC[[#This Row],[Open]],IF(I_SRC="High",T_CALC[[#This Row],[High]],IF(I_SRC="low",T_CALC[[#This Row],[Low]],IF(I_SRC="Volume",T_CALC[[#This Row],[VOLUME]],T_CALC[[#This Row],[Close]])))),"")</f>
        <v>136.46</v>
      </c>
      <c r="S830" s="4" cm="1">
        <f t="array" aca="1" ref="S830" ca="1">IF(T_CALC[[#This Row],[DAY]]="","",IF(T_CALC[[#This Row],[DAY]]&gt;=I_MA_PER,
ROUND(SUMPRODUCT(OFFSET($Y$4,0,0,I_MA_PER),OFFSET(T_CALC[[#This Row],[Value]],-(I_MA_PER-1),0,I_MA_PER))/C_DEN,2),NA()))</f>
        <v>132</v>
      </c>
      <c r="T830" s="4" t="str">
        <f ca="1">IF(T_CALC[[#This Row],[DAY]]="","",IF(T_CALC[[#This Row],[DAY]]&gt;=I_MA_PER,IF(AND(T_CALC[[#This Row],[Value]]&gt;T_CALC[[#This Row],[WMA]],R829&lt;=S829),"Buy",IF(AND(T_CALC[[#This Row],[Value]]&lt;T_CALC[[#This Row],[WMA]],R829&gt;=S829),"Sell","")),NA()))</f>
        <v/>
      </c>
      <c r="U830" s="4">
        <f ca="1">IFERROR(IF(T_CALC[[#This Row],[Signal]]="Buy",T_CALC[[#This Row],[Value]],-10000),-10000)</f>
        <v>-10000</v>
      </c>
      <c r="V830" s="4">
        <f ca="1">IFERROR(IF(T_CALC[[#This Row],[Signal]]="Sell",T_CALC[[#This Row],[Value]],-10000),-10000)</f>
        <v>-10000</v>
      </c>
    </row>
    <row r="831" spans="3:22" x14ac:dyDescent="0.2">
      <c r="C831" vm="4269">
        <f ca="1"/>
        <v>43656</v>
      </c>
      <c r="D831" vm="4270">
        <f ca="1"/>
        <v>24204362</v>
      </c>
      <c r="E831" vm="4271">
        <f ca="1"/>
        <v>137.13</v>
      </c>
      <c r="F831" vm="4272">
        <f ca="1"/>
        <v>138.58000000000001</v>
      </c>
      <c r="G831" vm="4273">
        <f ca="1"/>
        <v>137.02000000000001</v>
      </c>
      <c r="H831" vm="4274">
        <f ca="1"/>
        <v>137.85</v>
      </c>
      <c r="K831" s="4">
        <f ca="1">IF(ROW(T_CALC[[#This Row],[DAY]])-ROW(T_CALC[[#Headers],[DAY]])&gt;C_N_TRADING_DAYS,"",ROW(T_CALC[[#This Row],[DAY]])-ROW(T_CALC[[#Headers],[DAY]]))</f>
        <v>828</v>
      </c>
      <c r="L831" s="2" cm="1" vm="4269">
        <f t="array" aca="1" ref="L831" ca="1">IFERROR(IF(T_CALC[[#This Row],[DAY]]="","",IF(AND(T_CALC[[#This Row],[DAY]]=C_N_TRADING_DAYS,$L$1&gt;C_MAX_HIST_DT),$L$1,INDEX(_xlfn.ANCHORARRAY($C$3),T_CALC[[#This Row],[DAY]]+1,1))),NA())</f>
        <v>43656</v>
      </c>
      <c r="M831" s="4" cm="1" vm="4271">
        <f t="array" aca="1" ref="M831" ca="1">IFERROR(IF(T_CALC[[#This Row],[DAY]]="","",IF(AND(T_CALC[[#This Row],[DAY]]=C_N_TRADING_DAYS,$L$1&gt;C_MAX_HIST_DT),$M$1,INDEX(_xlfn.ANCHORARRAY($C$3),T_CALC[[#This Row],[DAY]]+1,3))),NA())</f>
        <v>137.13</v>
      </c>
      <c r="N831" s="4" cm="1" vm="4272">
        <f t="array" aca="1" ref="N831" ca="1">IFERROR(IF(T_CALC[[#This Row],[DAY]]="","",IF(AND(T_CALC[[#This Row],[DAY]]=C_N_TRADING_DAYS,$L$1&gt;C_MAX_HIST_DT),$N$1,INDEX(_xlfn.ANCHORARRAY($C$3),T_CALC[[#This Row],[DAY]]+1,4))),NA())</f>
        <v>138.58000000000001</v>
      </c>
      <c r="O831" s="4" cm="1" vm="4273">
        <f t="array" aca="1" ref="O831" ca="1">IFERROR(IF(T_CALC[[#This Row],[DAY]]="","",IF(AND(T_CALC[[#This Row],[DAY]]=C_N_TRADING_DAYS,$L$1&gt;C_MAX_HIST_DT),$O$1,INDEX(_xlfn.ANCHORARRAY($C$3),T_CALC[[#This Row],[DAY]]+1,5))),NA())</f>
        <v>137.02000000000001</v>
      </c>
      <c r="P831" s="4" cm="1" vm="4274">
        <f t="array" aca="1" ref="P831" ca="1">IFERROR(IF(T_CALC[[#This Row],[DAY]]="","",IF(AND(T_CALC[[#This Row],[DAY]]=C_N_TRADING_DAYS,$L$1&gt;C_MAX_HIST_DT),$P$1,INDEX(_xlfn.ANCHORARRAY($C$3),T_CALC[[#This Row],[DAY]]+1,6))),NA())</f>
        <v>137.85</v>
      </c>
      <c r="Q831" s="4" cm="1" vm="4270">
        <f t="array" aca="1" ref="Q831" ca="1">IFERROR(IF(T_CALC[[#This Row],[DAY]]="","",IF(AND(T_CALC[[#This Row],[DAY]]=C_N_TRADING_DAYS,$L$1&gt;C_MAX_HIST_DT),$Q$1,INDEX(_xlfn.ANCHORARRAY($C$3),T_CALC[[#This Row],[DAY]]+1,2))),NA())</f>
        <v>24204362</v>
      </c>
      <c r="R831" s="4" vm="4274">
        <f ca="1">IFERROR(IF(I_SRC="Open",T_CALC[[#This Row],[Open]],IF(I_SRC="High",T_CALC[[#This Row],[High]],IF(I_SRC="low",T_CALC[[#This Row],[Low]],IF(I_SRC="Volume",T_CALC[[#This Row],[VOLUME]],T_CALC[[#This Row],[Close]])))),"")</f>
        <v>137.85</v>
      </c>
      <c r="S831" s="4" cm="1">
        <f t="array" aca="1" ref="S831" ca="1">IF(T_CALC[[#This Row],[DAY]]="","",IF(T_CALC[[#This Row],[DAY]]&gt;=I_MA_PER,
ROUND(SUMPRODUCT(OFFSET($Y$4,0,0,I_MA_PER),OFFSET(T_CALC[[#This Row],[Value]],-(I_MA_PER-1),0,I_MA_PER))/C_DEN,2),NA()))</f>
        <v>132.31</v>
      </c>
      <c r="T831" s="4" t="str">
        <f ca="1">IF(T_CALC[[#This Row],[DAY]]="","",IF(T_CALC[[#This Row],[DAY]]&gt;=I_MA_PER,IF(AND(T_CALC[[#This Row],[Value]]&gt;T_CALC[[#This Row],[WMA]],R830&lt;=S830),"Buy",IF(AND(T_CALC[[#This Row],[Value]]&lt;T_CALC[[#This Row],[WMA]],R830&gt;=S830),"Sell","")),NA()))</f>
        <v/>
      </c>
      <c r="U831" s="4">
        <f ca="1">IFERROR(IF(T_CALC[[#This Row],[Signal]]="Buy",T_CALC[[#This Row],[Value]],-10000),-10000)</f>
        <v>-10000</v>
      </c>
      <c r="V831" s="4">
        <f ca="1">IFERROR(IF(T_CALC[[#This Row],[Signal]]="Sell",T_CALC[[#This Row],[Value]],-10000),-10000)</f>
        <v>-10000</v>
      </c>
    </row>
    <row r="832" spans="3:22" x14ac:dyDescent="0.2">
      <c r="C832" vm="4275">
        <f ca="1"/>
        <v>43657</v>
      </c>
      <c r="D832" vm="4276">
        <f ca="1"/>
        <v>22327942</v>
      </c>
      <c r="E832" vm="4277">
        <f ca="1"/>
        <v>138.19999999999999</v>
      </c>
      <c r="F832" vm="4278">
        <f ca="1"/>
        <v>139.22</v>
      </c>
      <c r="G832" vm="4279">
        <f ca="1"/>
        <v>137.87</v>
      </c>
      <c r="H832" vm="4211">
        <f ca="1"/>
        <v>138.4</v>
      </c>
      <c r="K832" s="4">
        <f ca="1">IF(ROW(T_CALC[[#This Row],[DAY]])-ROW(T_CALC[[#Headers],[DAY]])&gt;C_N_TRADING_DAYS,"",ROW(T_CALC[[#This Row],[DAY]])-ROW(T_CALC[[#Headers],[DAY]]))</f>
        <v>829</v>
      </c>
      <c r="L832" s="2" cm="1" vm="4275">
        <f t="array" aca="1" ref="L832" ca="1">IFERROR(IF(T_CALC[[#This Row],[DAY]]="","",IF(AND(T_CALC[[#This Row],[DAY]]=C_N_TRADING_DAYS,$L$1&gt;C_MAX_HIST_DT),$L$1,INDEX(_xlfn.ANCHORARRAY($C$3),T_CALC[[#This Row],[DAY]]+1,1))),NA())</f>
        <v>43657</v>
      </c>
      <c r="M832" s="4" cm="1" vm="4277">
        <f t="array" aca="1" ref="M832" ca="1">IFERROR(IF(T_CALC[[#This Row],[DAY]]="","",IF(AND(T_CALC[[#This Row],[DAY]]=C_N_TRADING_DAYS,$L$1&gt;C_MAX_HIST_DT),$M$1,INDEX(_xlfn.ANCHORARRAY($C$3),T_CALC[[#This Row],[DAY]]+1,3))),NA())</f>
        <v>138.19999999999999</v>
      </c>
      <c r="N832" s="4" cm="1" vm="4278">
        <f t="array" aca="1" ref="N832" ca="1">IFERROR(IF(T_CALC[[#This Row],[DAY]]="","",IF(AND(T_CALC[[#This Row],[DAY]]=C_N_TRADING_DAYS,$L$1&gt;C_MAX_HIST_DT),$N$1,INDEX(_xlfn.ANCHORARRAY($C$3),T_CALC[[#This Row],[DAY]]+1,4))),NA())</f>
        <v>139.22</v>
      </c>
      <c r="O832" s="4" cm="1" vm="4279">
        <f t="array" aca="1" ref="O832" ca="1">IFERROR(IF(T_CALC[[#This Row],[DAY]]="","",IF(AND(T_CALC[[#This Row],[DAY]]=C_N_TRADING_DAYS,$L$1&gt;C_MAX_HIST_DT),$O$1,INDEX(_xlfn.ANCHORARRAY($C$3),T_CALC[[#This Row],[DAY]]+1,5))),NA())</f>
        <v>137.87</v>
      </c>
      <c r="P832" s="4" cm="1" vm="4211">
        <f t="array" aca="1" ref="P832" ca="1">IFERROR(IF(T_CALC[[#This Row],[DAY]]="","",IF(AND(T_CALC[[#This Row],[DAY]]=C_N_TRADING_DAYS,$L$1&gt;C_MAX_HIST_DT),$P$1,INDEX(_xlfn.ANCHORARRAY($C$3),T_CALC[[#This Row],[DAY]]+1,6))),NA())</f>
        <v>138.4</v>
      </c>
      <c r="Q832" s="4" cm="1" vm="4276">
        <f t="array" aca="1" ref="Q832" ca="1">IFERROR(IF(T_CALC[[#This Row],[DAY]]="","",IF(AND(T_CALC[[#This Row],[DAY]]=C_N_TRADING_DAYS,$L$1&gt;C_MAX_HIST_DT),$Q$1,INDEX(_xlfn.ANCHORARRAY($C$3),T_CALC[[#This Row],[DAY]]+1,2))),NA())</f>
        <v>22327942</v>
      </c>
      <c r="R832" s="4" vm="4211">
        <f ca="1">IFERROR(IF(I_SRC="Open",T_CALC[[#This Row],[Open]],IF(I_SRC="High",T_CALC[[#This Row],[High]],IF(I_SRC="low",T_CALC[[#This Row],[Low]],IF(I_SRC="Volume",T_CALC[[#This Row],[VOLUME]],T_CALC[[#This Row],[Close]])))),"")</f>
        <v>138.4</v>
      </c>
      <c r="S832" s="4" cm="1">
        <f t="array" aca="1" ref="S832" ca="1">IF(T_CALC[[#This Row],[DAY]]="","",IF(T_CALC[[#This Row],[DAY]]&gt;=I_MA_PER,
ROUND(SUMPRODUCT(OFFSET($Y$4,0,0,I_MA_PER),OFFSET(T_CALC[[#This Row],[Value]],-(I_MA_PER-1),0,I_MA_PER))/C_DEN,2),NA()))</f>
        <v>132.63</v>
      </c>
      <c r="T832" s="4" t="str">
        <f ca="1">IF(T_CALC[[#This Row],[DAY]]="","",IF(T_CALC[[#This Row],[DAY]]&gt;=I_MA_PER,IF(AND(T_CALC[[#This Row],[Value]]&gt;T_CALC[[#This Row],[WMA]],R831&lt;=S831),"Buy",IF(AND(T_CALC[[#This Row],[Value]]&lt;T_CALC[[#This Row],[WMA]],R831&gt;=S831),"Sell","")),NA()))</f>
        <v/>
      </c>
      <c r="U832" s="4">
        <f ca="1">IFERROR(IF(T_CALC[[#This Row],[Signal]]="Buy",T_CALC[[#This Row],[Value]],-10000),-10000)</f>
        <v>-10000</v>
      </c>
      <c r="V832" s="4">
        <f ca="1">IFERROR(IF(T_CALC[[#This Row],[Signal]]="Sell",T_CALC[[#This Row],[Value]],-10000),-10000)</f>
        <v>-10000</v>
      </c>
    </row>
    <row r="833" spans="3:22" x14ac:dyDescent="0.2">
      <c r="C833" vm="4280">
        <f ca="1"/>
        <v>43658</v>
      </c>
      <c r="D833" vm="4281">
        <f ca="1"/>
        <v>18936832</v>
      </c>
      <c r="E833" vm="4282">
        <f ca="1"/>
        <v>138.85</v>
      </c>
      <c r="F833" vm="4283">
        <f ca="1"/>
        <v>139.13</v>
      </c>
      <c r="G833" vm="4284">
        <f ca="1"/>
        <v>138.00989999999999</v>
      </c>
      <c r="H833" vm="4285">
        <f ca="1"/>
        <v>138.9</v>
      </c>
      <c r="K833" s="4">
        <f ca="1">IF(ROW(T_CALC[[#This Row],[DAY]])-ROW(T_CALC[[#Headers],[DAY]])&gt;C_N_TRADING_DAYS,"",ROW(T_CALC[[#This Row],[DAY]])-ROW(T_CALC[[#Headers],[DAY]]))</f>
        <v>830</v>
      </c>
      <c r="L833" s="2" cm="1" vm="4280">
        <f t="array" aca="1" ref="L833" ca="1">IFERROR(IF(T_CALC[[#This Row],[DAY]]="","",IF(AND(T_CALC[[#This Row],[DAY]]=C_N_TRADING_DAYS,$L$1&gt;C_MAX_HIST_DT),$L$1,INDEX(_xlfn.ANCHORARRAY($C$3),T_CALC[[#This Row],[DAY]]+1,1))),NA())</f>
        <v>43658</v>
      </c>
      <c r="M833" s="4" cm="1" vm="4282">
        <f t="array" aca="1" ref="M833" ca="1">IFERROR(IF(T_CALC[[#This Row],[DAY]]="","",IF(AND(T_CALC[[#This Row],[DAY]]=C_N_TRADING_DAYS,$L$1&gt;C_MAX_HIST_DT),$M$1,INDEX(_xlfn.ANCHORARRAY($C$3),T_CALC[[#This Row],[DAY]]+1,3))),NA())</f>
        <v>138.85</v>
      </c>
      <c r="N833" s="4" cm="1" vm="4283">
        <f t="array" aca="1" ref="N833" ca="1">IFERROR(IF(T_CALC[[#This Row],[DAY]]="","",IF(AND(T_CALC[[#This Row],[DAY]]=C_N_TRADING_DAYS,$L$1&gt;C_MAX_HIST_DT),$N$1,INDEX(_xlfn.ANCHORARRAY($C$3),T_CALC[[#This Row],[DAY]]+1,4))),NA())</f>
        <v>139.13</v>
      </c>
      <c r="O833" s="4" cm="1" vm="4284">
        <f t="array" aca="1" ref="O833" ca="1">IFERROR(IF(T_CALC[[#This Row],[DAY]]="","",IF(AND(T_CALC[[#This Row],[DAY]]=C_N_TRADING_DAYS,$L$1&gt;C_MAX_HIST_DT),$O$1,INDEX(_xlfn.ANCHORARRAY($C$3),T_CALC[[#This Row],[DAY]]+1,5))),NA())</f>
        <v>138.00989999999999</v>
      </c>
      <c r="P833" s="4" cm="1" vm="4285">
        <f t="array" aca="1" ref="P833" ca="1">IFERROR(IF(T_CALC[[#This Row],[DAY]]="","",IF(AND(T_CALC[[#This Row],[DAY]]=C_N_TRADING_DAYS,$L$1&gt;C_MAX_HIST_DT),$P$1,INDEX(_xlfn.ANCHORARRAY($C$3),T_CALC[[#This Row],[DAY]]+1,6))),NA())</f>
        <v>138.9</v>
      </c>
      <c r="Q833" s="4" cm="1" vm="4281">
        <f t="array" aca="1" ref="Q833" ca="1">IFERROR(IF(T_CALC[[#This Row],[DAY]]="","",IF(AND(T_CALC[[#This Row],[DAY]]=C_N_TRADING_DAYS,$L$1&gt;C_MAX_HIST_DT),$Q$1,INDEX(_xlfn.ANCHORARRAY($C$3),T_CALC[[#This Row],[DAY]]+1,2))),NA())</f>
        <v>18936832</v>
      </c>
      <c r="R833" s="4" vm="4285">
        <f ca="1">IFERROR(IF(I_SRC="Open",T_CALC[[#This Row],[Open]],IF(I_SRC="High",T_CALC[[#This Row],[High]],IF(I_SRC="low",T_CALC[[#This Row],[Low]],IF(I_SRC="Volume",T_CALC[[#This Row],[VOLUME]],T_CALC[[#This Row],[Close]])))),"")</f>
        <v>138.9</v>
      </c>
      <c r="S833" s="4" cm="1">
        <f t="array" aca="1" ref="S833" ca="1">IF(T_CALC[[#This Row],[DAY]]="","",IF(T_CALC[[#This Row],[DAY]]&gt;=I_MA_PER,
ROUND(SUMPRODUCT(OFFSET($Y$4,0,0,I_MA_PER),OFFSET(T_CALC[[#This Row],[Value]],-(I_MA_PER-1),0,I_MA_PER))/C_DEN,2),NA()))</f>
        <v>132.97</v>
      </c>
      <c r="T833" s="4" t="str">
        <f ca="1">IF(T_CALC[[#This Row],[DAY]]="","",IF(T_CALC[[#This Row],[DAY]]&gt;=I_MA_PER,IF(AND(T_CALC[[#This Row],[Value]]&gt;T_CALC[[#This Row],[WMA]],R832&lt;=S832),"Buy",IF(AND(T_CALC[[#This Row],[Value]]&lt;T_CALC[[#This Row],[WMA]],R832&gt;=S832),"Sell","")),NA()))</f>
        <v/>
      </c>
      <c r="U833" s="4">
        <f ca="1">IFERROR(IF(T_CALC[[#This Row],[Signal]]="Buy",T_CALC[[#This Row],[Value]],-10000),-10000)</f>
        <v>-10000</v>
      </c>
      <c r="V833" s="4">
        <f ca="1">IFERROR(IF(T_CALC[[#This Row],[Signal]]="Sell",T_CALC[[#This Row],[Value]],-10000),-10000)</f>
        <v>-10000</v>
      </c>
    </row>
    <row r="834" spans="3:22" x14ac:dyDescent="0.2">
      <c r="C834" vm="4286">
        <f ca="1"/>
        <v>43661</v>
      </c>
      <c r="D834" vm="4287">
        <f ca="1"/>
        <v>16651457</v>
      </c>
      <c r="E834" vm="4288">
        <f ca="1"/>
        <v>139.44</v>
      </c>
      <c r="F834" vm="4289">
        <f ca="1"/>
        <v>139.54</v>
      </c>
      <c r="G834" vm="4290">
        <f ca="1"/>
        <v>138.46</v>
      </c>
      <c r="H834" vm="4285">
        <f ca="1"/>
        <v>138.9</v>
      </c>
      <c r="K834" s="4">
        <f ca="1">IF(ROW(T_CALC[[#This Row],[DAY]])-ROW(T_CALC[[#Headers],[DAY]])&gt;C_N_TRADING_DAYS,"",ROW(T_CALC[[#This Row],[DAY]])-ROW(T_CALC[[#Headers],[DAY]]))</f>
        <v>831</v>
      </c>
      <c r="L834" s="2" cm="1" vm="4286">
        <f t="array" aca="1" ref="L834" ca="1">IFERROR(IF(T_CALC[[#This Row],[DAY]]="","",IF(AND(T_CALC[[#This Row],[DAY]]=C_N_TRADING_DAYS,$L$1&gt;C_MAX_HIST_DT),$L$1,INDEX(_xlfn.ANCHORARRAY($C$3),T_CALC[[#This Row],[DAY]]+1,1))),NA())</f>
        <v>43661</v>
      </c>
      <c r="M834" s="4" cm="1" vm="4288">
        <f t="array" aca="1" ref="M834" ca="1">IFERROR(IF(T_CALC[[#This Row],[DAY]]="","",IF(AND(T_CALC[[#This Row],[DAY]]=C_N_TRADING_DAYS,$L$1&gt;C_MAX_HIST_DT),$M$1,INDEX(_xlfn.ANCHORARRAY($C$3),T_CALC[[#This Row],[DAY]]+1,3))),NA())</f>
        <v>139.44</v>
      </c>
      <c r="N834" s="4" cm="1" vm="4289">
        <f t="array" aca="1" ref="N834" ca="1">IFERROR(IF(T_CALC[[#This Row],[DAY]]="","",IF(AND(T_CALC[[#This Row],[DAY]]=C_N_TRADING_DAYS,$L$1&gt;C_MAX_HIST_DT),$N$1,INDEX(_xlfn.ANCHORARRAY($C$3),T_CALC[[#This Row],[DAY]]+1,4))),NA())</f>
        <v>139.54</v>
      </c>
      <c r="O834" s="4" cm="1" vm="4290">
        <f t="array" aca="1" ref="O834" ca="1">IFERROR(IF(T_CALC[[#This Row],[DAY]]="","",IF(AND(T_CALC[[#This Row],[DAY]]=C_N_TRADING_DAYS,$L$1&gt;C_MAX_HIST_DT),$O$1,INDEX(_xlfn.ANCHORARRAY($C$3),T_CALC[[#This Row],[DAY]]+1,5))),NA())</f>
        <v>138.46</v>
      </c>
      <c r="P834" s="4" cm="1" vm="4285">
        <f t="array" aca="1" ref="P834" ca="1">IFERROR(IF(T_CALC[[#This Row],[DAY]]="","",IF(AND(T_CALC[[#This Row],[DAY]]=C_N_TRADING_DAYS,$L$1&gt;C_MAX_HIST_DT),$P$1,INDEX(_xlfn.ANCHORARRAY($C$3),T_CALC[[#This Row],[DAY]]+1,6))),NA())</f>
        <v>138.9</v>
      </c>
      <c r="Q834" s="4" cm="1" vm="4287">
        <f t="array" aca="1" ref="Q834" ca="1">IFERROR(IF(T_CALC[[#This Row],[DAY]]="","",IF(AND(T_CALC[[#This Row],[DAY]]=C_N_TRADING_DAYS,$L$1&gt;C_MAX_HIST_DT),$Q$1,INDEX(_xlfn.ANCHORARRAY($C$3),T_CALC[[#This Row],[DAY]]+1,2))),NA())</f>
        <v>16651457</v>
      </c>
      <c r="R834" s="4" vm="4285">
        <f ca="1">IFERROR(IF(I_SRC="Open",T_CALC[[#This Row],[Open]],IF(I_SRC="High",T_CALC[[#This Row],[High]],IF(I_SRC="low",T_CALC[[#This Row],[Low]],IF(I_SRC="Volume",T_CALC[[#This Row],[VOLUME]],T_CALC[[#This Row],[Close]])))),"")</f>
        <v>138.9</v>
      </c>
      <c r="S834" s="4" cm="1">
        <f t="array" aca="1" ref="S834" ca="1">IF(T_CALC[[#This Row],[DAY]]="","",IF(T_CALC[[#This Row],[DAY]]&gt;=I_MA_PER,
ROUND(SUMPRODUCT(OFFSET($Y$4,0,0,I_MA_PER),OFFSET(T_CALC[[#This Row],[Value]],-(I_MA_PER-1),0,I_MA_PER))/C_DEN,2),NA()))</f>
        <v>133.29</v>
      </c>
      <c r="T834" s="4" t="str">
        <f ca="1">IF(T_CALC[[#This Row],[DAY]]="","",IF(T_CALC[[#This Row],[DAY]]&gt;=I_MA_PER,IF(AND(T_CALC[[#This Row],[Value]]&gt;T_CALC[[#This Row],[WMA]],R833&lt;=S833),"Buy",IF(AND(T_CALC[[#This Row],[Value]]&lt;T_CALC[[#This Row],[WMA]],R833&gt;=S833),"Sell","")),NA()))</f>
        <v/>
      </c>
      <c r="U834" s="4">
        <f ca="1">IFERROR(IF(T_CALC[[#This Row],[Signal]]="Buy",T_CALC[[#This Row],[Value]],-10000),-10000)</f>
        <v>-10000</v>
      </c>
      <c r="V834" s="4">
        <f ca="1">IFERROR(IF(T_CALC[[#This Row],[Signal]]="Sell",T_CALC[[#This Row],[Value]],-10000),-10000)</f>
        <v>-10000</v>
      </c>
    </row>
    <row r="835" spans="3:22" x14ac:dyDescent="0.2">
      <c r="C835" vm="4291">
        <f ca="1"/>
        <v>43662</v>
      </c>
      <c r="D835" vm="4292">
        <f ca="1"/>
        <v>22726128</v>
      </c>
      <c r="E835" vm="4293">
        <f ca="1"/>
        <v>138.96</v>
      </c>
      <c r="F835" vm="4294">
        <f ca="1"/>
        <v>139.05000000000001</v>
      </c>
      <c r="G835" vm="4295">
        <f ca="1"/>
        <v>136.52000000000001</v>
      </c>
      <c r="H835" vm="4296">
        <f ca="1"/>
        <v>137.08000000000001</v>
      </c>
      <c r="K835" s="4">
        <f ca="1">IF(ROW(T_CALC[[#This Row],[DAY]])-ROW(T_CALC[[#Headers],[DAY]])&gt;C_N_TRADING_DAYS,"",ROW(T_CALC[[#This Row],[DAY]])-ROW(T_CALC[[#Headers],[DAY]]))</f>
        <v>832</v>
      </c>
      <c r="L835" s="2" cm="1" vm="4291">
        <f t="array" aca="1" ref="L835" ca="1">IFERROR(IF(T_CALC[[#This Row],[DAY]]="","",IF(AND(T_CALC[[#This Row],[DAY]]=C_N_TRADING_DAYS,$L$1&gt;C_MAX_HIST_DT),$L$1,INDEX(_xlfn.ANCHORARRAY($C$3),T_CALC[[#This Row],[DAY]]+1,1))),NA())</f>
        <v>43662</v>
      </c>
      <c r="M835" s="4" cm="1" vm="4293">
        <f t="array" aca="1" ref="M835" ca="1">IFERROR(IF(T_CALC[[#This Row],[DAY]]="","",IF(AND(T_CALC[[#This Row],[DAY]]=C_N_TRADING_DAYS,$L$1&gt;C_MAX_HIST_DT),$M$1,INDEX(_xlfn.ANCHORARRAY($C$3),T_CALC[[#This Row],[DAY]]+1,3))),NA())</f>
        <v>138.96</v>
      </c>
      <c r="N835" s="4" cm="1" vm="4294">
        <f t="array" aca="1" ref="N835" ca="1">IFERROR(IF(T_CALC[[#This Row],[DAY]]="","",IF(AND(T_CALC[[#This Row],[DAY]]=C_N_TRADING_DAYS,$L$1&gt;C_MAX_HIST_DT),$N$1,INDEX(_xlfn.ANCHORARRAY($C$3),T_CALC[[#This Row],[DAY]]+1,4))),NA())</f>
        <v>139.05000000000001</v>
      </c>
      <c r="O835" s="4" cm="1" vm="4295">
        <f t="array" aca="1" ref="O835" ca="1">IFERROR(IF(T_CALC[[#This Row],[DAY]]="","",IF(AND(T_CALC[[#This Row],[DAY]]=C_N_TRADING_DAYS,$L$1&gt;C_MAX_HIST_DT),$O$1,INDEX(_xlfn.ANCHORARRAY($C$3),T_CALC[[#This Row],[DAY]]+1,5))),NA())</f>
        <v>136.52000000000001</v>
      </c>
      <c r="P835" s="4" cm="1" vm="4296">
        <f t="array" aca="1" ref="P835" ca="1">IFERROR(IF(T_CALC[[#This Row],[DAY]]="","",IF(AND(T_CALC[[#This Row],[DAY]]=C_N_TRADING_DAYS,$L$1&gt;C_MAX_HIST_DT),$P$1,INDEX(_xlfn.ANCHORARRAY($C$3),T_CALC[[#This Row],[DAY]]+1,6))),NA())</f>
        <v>137.08000000000001</v>
      </c>
      <c r="Q835" s="4" cm="1" vm="4292">
        <f t="array" aca="1" ref="Q835" ca="1">IFERROR(IF(T_CALC[[#This Row],[DAY]]="","",IF(AND(T_CALC[[#This Row],[DAY]]=C_N_TRADING_DAYS,$L$1&gt;C_MAX_HIST_DT),$Q$1,INDEX(_xlfn.ANCHORARRAY($C$3),T_CALC[[#This Row],[DAY]]+1,2))),NA())</f>
        <v>22726128</v>
      </c>
      <c r="R835" s="4" vm="4296">
        <f ca="1">IFERROR(IF(I_SRC="Open",T_CALC[[#This Row],[Open]],IF(I_SRC="High",T_CALC[[#This Row],[High]],IF(I_SRC="low",T_CALC[[#This Row],[Low]],IF(I_SRC="Volume",T_CALC[[#This Row],[VOLUME]],T_CALC[[#This Row],[Close]])))),"")</f>
        <v>137.08000000000001</v>
      </c>
      <c r="S835" s="4" cm="1">
        <f t="array" aca="1" ref="S835" ca="1">IF(T_CALC[[#This Row],[DAY]]="","",IF(T_CALC[[#This Row],[DAY]]&gt;=I_MA_PER,
ROUND(SUMPRODUCT(OFFSET($Y$4,0,0,I_MA_PER),OFFSET(T_CALC[[#This Row],[Value]],-(I_MA_PER-1),0,I_MA_PER))/C_DEN,2),NA()))</f>
        <v>133.54</v>
      </c>
      <c r="T835" s="4" t="str">
        <f ca="1">IF(T_CALC[[#This Row],[DAY]]="","",IF(T_CALC[[#This Row],[DAY]]&gt;=I_MA_PER,IF(AND(T_CALC[[#This Row],[Value]]&gt;T_CALC[[#This Row],[WMA]],R834&lt;=S834),"Buy",IF(AND(T_CALC[[#This Row],[Value]]&lt;T_CALC[[#This Row],[WMA]],R834&gt;=S834),"Sell","")),NA()))</f>
        <v/>
      </c>
      <c r="U835" s="4">
        <f ca="1">IFERROR(IF(T_CALC[[#This Row],[Signal]]="Buy",T_CALC[[#This Row],[Value]],-10000),-10000)</f>
        <v>-10000</v>
      </c>
      <c r="V835" s="4">
        <f ca="1">IFERROR(IF(T_CALC[[#This Row],[Signal]]="Sell",T_CALC[[#This Row],[Value]],-10000),-10000)</f>
        <v>-10000</v>
      </c>
    </row>
    <row r="836" spans="3:22" x14ac:dyDescent="0.2">
      <c r="C836" vm="4297">
        <f ca="1"/>
        <v>43663</v>
      </c>
      <c r="D836" vm="4298">
        <f ca="1"/>
        <v>20210956</v>
      </c>
      <c r="E836" vm="4299">
        <f ca="1"/>
        <v>137.69999999999999</v>
      </c>
      <c r="F836" vm="4300">
        <f ca="1"/>
        <v>137.93</v>
      </c>
      <c r="G836" vm="4301">
        <f ca="1"/>
        <v>136.22</v>
      </c>
      <c r="H836" vm="4302">
        <f ca="1"/>
        <v>136.27000000000001</v>
      </c>
      <c r="K836" s="4">
        <f ca="1">IF(ROW(T_CALC[[#This Row],[DAY]])-ROW(T_CALC[[#Headers],[DAY]])&gt;C_N_TRADING_DAYS,"",ROW(T_CALC[[#This Row],[DAY]])-ROW(T_CALC[[#Headers],[DAY]]))</f>
        <v>833</v>
      </c>
      <c r="L836" s="2" cm="1" vm="4297">
        <f t="array" aca="1" ref="L836" ca="1">IFERROR(IF(T_CALC[[#This Row],[DAY]]="","",IF(AND(T_CALC[[#This Row],[DAY]]=C_N_TRADING_DAYS,$L$1&gt;C_MAX_HIST_DT),$L$1,INDEX(_xlfn.ANCHORARRAY($C$3),T_CALC[[#This Row],[DAY]]+1,1))),NA())</f>
        <v>43663</v>
      </c>
      <c r="M836" s="4" cm="1" vm="4299">
        <f t="array" aca="1" ref="M836" ca="1">IFERROR(IF(T_CALC[[#This Row],[DAY]]="","",IF(AND(T_CALC[[#This Row],[DAY]]=C_N_TRADING_DAYS,$L$1&gt;C_MAX_HIST_DT),$M$1,INDEX(_xlfn.ANCHORARRAY($C$3),T_CALC[[#This Row],[DAY]]+1,3))),NA())</f>
        <v>137.69999999999999</v>
      </c>
      <c r="N836" s="4" cm="1" vm="4300">
        <f t="array" aca="1" ref="N836" ca="1">IFERROR(IF(T_CALC[[#This Row],[DAY]]="","",IF(AND(T_CALC[[#This Row],[DAY]]=C_N_TRADING_DAYS,$L$1&gt;C_MAX_HIST_DT),$N$1,INDEX(_xlfn.ANCHORARRAY($C$3),T_CALC[[#This Row],[DAY]]+1,4))),NA())</f>
        <v>137.93</v>
      </c>
      <c r="O836" s="4" cm="1" vm="4301">
        <f t="array" aca="1" ref="O836" ca="1">IFERROR(IF(T_CALC[[#This Row],[DAY]]="","",IF(AND(T_CALC[[#This Row],[DAY]]=C_N_TRADING_DAYS,$L$1&gt;C_MAX_HIST_DT),$O$1,INDEX(_xlfn.ANCHORARRAY($C$3),T_CALC[[#This Row],[DAY]]+1,5))),NA())</f>
        <v>136.22</v>
      </c>
      <c r="P836" s="4" cm="1" vm="4302">
        <f t="array" aca="1" ref="P836" ca="1">IFERROR(IF(T_CALC[[#This Row],[DAY]]="","",IF(AND(T_CALC[[#This Row],[DAY]]=C_N_TRADING_DAYS,$L$1&gt;C_MAX_HIST_DT),$P$1,INDEX(_xlfn.ANCHORARRAY($C$3),T_CALC[[#This Row],[DAY]]+1,6))),NA())</f>
        <v>136.27000000000001</v>
      </c>
      <c r="Q836" s="4" cm="1" vm="4298">
        <f t="array" aca="1" ref="Q836" ca="1">IFERROR(IF(T_CALC[[#This Row],[DAY]]="","",IF(AND(T_CALC[[#This Row],[DAY]]=C_N_TRADING_DAYS,$L$1&gt;C_MAX_HIST_DT),$Q$1,INDEX(_xlfn.ANCHORARRAY($C$3),T_CALC[[#This Row],[DAY]]+1,2))),NA())</f>
        <v>20210956</v>
      </c>
      <c r="R836" s="4" vm="4302">
        <f ca="1">IFERROR(IF(I_SRC="Open",T_CALC[[#This Row],[Open]],IF(I_SRC="High",T_CALC[[#This Row],[High]],IF(I_SRC="low",T_CALC[[#This Row],[Low]],IF(I_SRC="Volume",T_CALC[[#This Row],[VOLUME]],T_CALC[[#This Row],[Close]])))),"")</f>
        <v>136.27000000000001</v>
      </c>
      <c r="S836" s="4" cm="1">
        <f t="array" aca="1" ref="S836" ca="1">IF(T_CALC[[#This Row],[DAY]]="","",IF(T_CALC[[#This Row],[DAY]]&gt;=I_MA_PER,
ROUND(SUMPRODUCT(OFFSET($Y$4,0,0,I_MA_PER),OFFSET(T_CALC[[#This Row],[Value]],-(I_MA_PER-1),0,I_MA_PER))/C_DEN,2),NA()))</f>
        <v>133.75</v>
      </c>
      <c r="T836" s="4" t="str">
        <f ca="1">IF(T_CALC[[#This Row],[DAY]]="","",IF(T_CALC[[#This Row],[DAY]]&gt;=I_MA_PER,IF(AND(T_CALC[[#This Row],[Value]]&gt;T_CALC[[#This Row],[WMA]],R835&lt;=S835),"Buy",IF(AND(T_CALC[[#This Row],[Value]]&lt;T_CALC[[#This Row],[WMA]],R835&gt;=S835),"Sell","")),NA()))</f>
        <v/>
      </c>
      <c r="U836" s="4">
        <f ca="1">IFERROR(IF(T_CALC[[#This Row],[Signal]]="Buy",T_CALC[[#This Row],[Value]],-10000),-10000)</f>
        <v>-10000</v>
      </c>
      <c r="V836" s="4">
        <f ca="1">IFERROR(IF(T_CALC[[#This Row],[Signal]]="Sell",T_CALC[[#This Row],[Value]],-10000),-10000)</f>
        <v>-10000</v>
      </c>
    </row>
    <row r="837" spans="3:22" x14ac:dyDescent="0.2">
      <c r="C837" vm="4303">
        <f ca="1"/>
        <v>43664</v>
      </c>
      <c r="D837" vm="4304">
        <f ca="1"/>
        <v>30808707</v>
      </c>
      <c r="E837" vm="4305">
        <f ca="1"/>
        <v>135.55000000000001</v>
      </c>
      <c r="F837" vm="4306">
        <f ca="1"/>
        <v>136.62</v>
      </c>
      <c r="G837" vm="4307">
        <f ca="1"/>
        <v>134.66999999999999</v>
      </c>
      <c r="H837" vm="4308">
        <f ca="1"/>
        <v>136.41999999999999</v>
      </c>
      <c r="K837" s="4">
        <f ca="1">IF(ROW(T_CALC[[#This Row],[DAY]])-ROW(T_CALC[[#Headers],[DAY]])&gt;C_N_TRADING_DAYS,"",ROW(T_CALC[[#This Row],[DAY]])-ROW(T_CALC[[#Headers],[DAY]]))</f>
        <v>834</v>
      </c>
      <c r="L837" s="2" cm="1" vm="4303">
        <f t="array" aca="1" ref="L837" ca="1">IFERROR(IF(T_CALC[[#This Row],[DAY]]="","",IF(AND(T_CALC[[#This Row],[DAY]]=C_N_TRADING_DAYS,$L$1&gt;C_MAX_HIST_DT),$L$1,INDEX(_xlfn.ANCHORARRAY($C$3),T_CALC[[#This Row],[DAY]]+1,1))),NA())</f>
        <v>43664</v>
      </c>
      <c r="M837" s="4" cm="1" vm="4305">
        <f t="array" aca="1" ref="M837" ca="1">IFERROR(IF(T_CALC[[#This Row],[DAY]]="","",IF(AND(T_CALC[[#This Row],[DAY]]=C_N_TRADING_DAYS,$L$1&gt;C_MAX_HIST_DT),$M$1,INDEX(_xlfn.ANCHORARRAY($C$3),T_CALC[[#This Row],[DAY]]+1,3))),NA())</f>
        <v>135.55000000000001</v>
      </c>
      <c r="N837" s="4" cm="1" vm="4306">
        <f t="array" aca="1" ref="N837" ca="1">IFERROR(IF(T_CALC[[#This Row],[DAY]]="","",IF(AND(T_CALC[[#This Row],[DAY]]=C_N_TRADING_DAYS,$L$1&gt;C_MAX_HIST_DT),$N$1,INDEX(_xlfn.ANCHORARRAY($C$3),T_CALC[[#This Row],[DAY]]+1,4))),NA())</f>
        <v>136.62</v>
      </c>
      <c r="O837" s="4" cm="1" vm="4307">
        <f t="array" aca="1" ref="O837" ca="1">IFERROR(IF(T_CALC[[#This Row],[DAY]]="","",IF(AND(T_CALC[[#This Row],[DAY]]=C_N_TRADING_DAYS,$L$1&gt;C_MAX_HIST_DT),$O$1,INDEX(_xlfn.ANCHORARRAY($C$3),T_CALC[[#This Row],[DAY]]+1,5))),NA())</f>
        <v>134.66999999999999</v>
      </c>
      <c r="P837" s="4" cm="1" vm="4308">
        <f t="array" aca="1" ref="P837" ca="1">IFERROR(IF(T_CALC[[#This Row],[DAY]]="","",IF(AND(T_CALC[[#This Row],[DAY]]=C_N_TRADING_DAYS,$L$1&gt;C_MAX_HIST_DT),$P$1,INDEX(_xlfn.ANCHORARRAY($C$3),T_CALC[[#This Row],[DAY]]+1,6))),NA())</f>
        <v>136.41999999999999</v>
      </c>
      <c r="Q837" s="4" cm="1" vm="4304">
        <f t="array" aca="1" ref="Q837" ca="1">IFERROR(IF(T_CALC[[#This Row],[DAY]]="","",IF(AND(T_CALC[[#This Row],[DAY]]=C_N_TRADING_DAYS,$L$1&gt;C_MAX_HIST_DT),$Q$1,INDEX(_xlfn.ANCHORARRAY($C$3),T_CALC[[#This Row],[DAY]]+1,2))),NA())</f>
        <v>30808707</v>
      </c>
      <c r="R837" s="4" vm="4308">
        <f ca="1">IFERROR(IF(I_SRC="Open",T_CALC[[#This Row],[Open]],IF(I_SRC="High",T_CALC[[#This Row],[High]],IF(I_SRC="low",T_CALC[[#This Row],[Low]],IF(I_SRC="Volume",T_CALC[[#This Row],[VOLUME]],T_CALC[[#This Row],[Close]])))),"")</f>
        <v>136.41999999999999</v>
      </c>
      <c r="S837" s="4" cm="1">
        <f t="array" aca="1" ref="S837" ca="1">IF(T_CALC[[#This Row],[DAY]]="","",IF(T_CALC[[#This Row],[DAY]]&gt;=I_MA_PER,
ROUND(SUMPRODUCT(OFFSET($Y$4,0,0,I_MA_PER),OFFSET(T_CALC[[#This Row],[Value]],-(I_MA_PER-1),0,I_MA_PER))/C_DEN,2),NA()))</f>
        <v>133.96</v>
      </c>
      <c r="T837" s="4" t="str">
        <f ca="1">IF(T_CALC[[#This Row],[DAY]]="","",IF(T_CALC[[#This Row],[DAY]]&gt;=I_MA_PER,IF(AND(T_CALC[[#This Row],[Value]]&gt;T_CALC[[#This Row],[WMA]],R836&lt;=S836),"Buy",IF(AND(T_CALC[[#This Row],[Value]]&lt;T_CALC[[#This Row],[WMA]],R836&gt;=S836),"Sell","")),NA()))</f>
        <v/>
      </c>
      <c r="U837" s="4">
        <f ca="1">IFERROR(IF(T_CALC[[#This Row],[Signal]]="Buy",T_CALC[[#This Row],[Value]],-10000),-10000)</f>
        <v>-10000</v>
      </c>
      <c r="V837" s="4">
        <f ca="1">IFERROR(IF(T_CALC[[#This Row],[Signal]]="Sell",T_CALC[[#This Row],[Value]],-10000),-10000)</f>
        <v>-10000</v>
      </c>
    </row>
    <row r="838" spans="3:22" x14ac:dyDescent="0.2">
      <c r="C838" vm="4309">
        <f ca="1"/>
        <v>43665</v>
      </c>
      <c r="D838" vm="4310">
        <f ca="1"/>
        <v>48992364</v>
      </c>
      <c r="E838" vm="4311">
        <f ca="1"/>
        <v>140.22</v>
      </c>
      <c r="F838" vm="4312">
        <f ca="1"/>
        <v>140.66999999999999</v>
      </c>
      <c r="G838" vm="4313">
        <f ca="1"/>
        <v>136.44999999999999</v>
      </c>
      <c r="H838" vm="4306">
        <f ca="1"/>
        <v>136.62</v>
      </c>
      <c r="K838" s="4">
        <f ca="1">IF(ROW(T_CALC[[#This Row],[DAY]])-ROW(T_CALC[[#Headers],[DAY]])&gt;C_N_TRADING_DAYS,"",ROW(T_CALC[[#This Row],[DAY]])-ROW(T_CALC[[#Headers],[DAY]]))</f>
        <v>835</v>
      </c>
      <c r="L838" s="2" cm="1" vm="4309">
        <f t="array" aca="1" ref="L838" ca="1">IFERROR(IF(T_CALC[[#This Row],[DAY]]="","",IF(AND(T_CALC[[#This Row],[DAY]]=C_N_TRADING_DAYS,$L$1&gt;C_MAX_HIST_DT),$L$1,INDEX(_xlfn.ANCHORARRAY($C$3),T_CALC[[#This Row],[DAY]]+1,1))),NA())</f>
        <v>43665</v>
      </c>
      <c r="M838" s="4" cm="1" vm="4311">
        <f t="array" aca="1" ref="M838" ca="1">IFERROR(IF(T_CALC[[#This Row],[DAY]]="","",IF(AND(T_CALC[[#This Row],[DAY]]=C_N_TRADING_DAYS,$L$1&gt;C_MAX_HIST_DT),$M$1,INDEX(_xlfn.ANCHORARRAY($C$3),T_CALC[[#This Row],[DAY]]+1,3))),NA())</f>
        <v>140.22</v>
      </c>
      <c r="N838" s="4" cm="1" vm="4312">
        <f t="array" aca="1" ref="N838" ca="1">IFERROR(IF(T_CALC[[#This Row],[DAY]]="","",IF(AND(T_CALC[[#This Row],[DAY]]=C_N_TRADING_DAYS,$L$1&gt;C_MAX_HIST_DT),$N$1,INDEX(_xlfn.ANCHORARRAY($C$3),T_CALC[[#This Row],[DAY]]+1,4))),NA())</f>
        <v>140.66999999999999</v>
      </c>
      <c r="O838" s="4" cm="1" vm="4313">
        <f t="array" aca="1" ref="O838" ca="1">IFERROR(IF(T_CALC[[#This Row],[DAY]]="","",IF(AND(T_CALC[[#This Row],[DAY]]=C_N_TRADING_DAYS,$L$1&gt;C_MAX_HIST_DT),$O$1,INDEX(_xlfn.ANCHORARRAY($C$3),T_CALC[[#This Row],[DAY]]+1,5))),NA())</f>
        <v>136.44999999999999</v>
      </c>
      <c r="P838" s="4" cm="1" vm="4306">
        <f t="array" aca="1" ref="P838" ca="1">IFERROR(IF(T_CALC[[#This Row],[DAY]]="","",IF(AND(T_CALC[[#This Row],[DAY]]=C_N_TRADING_DAYS,$L$1&gt;C_MAX_HIST_DT),$P$1,INDEX(_xlfn.ANCHORARRAY($C$3),T_CALC[[#This Row],[DAY]]+1,6))),NA())</f>
        <v>136.62</v>
      </c>
      <c r="Q838" s="4" cm="1" vm="4310">
        <f t="array" aca="1" ref="Q838" ca="1">IFERROR(IF(T_CALC[[#This Row],[DAY]]="","",IF(AND(T_CALC[[#This Row],[DAY]]=C_N_TRADING_DAYS,$L$1&gt;C_MAX_HIST_DT),$Q$1,INDEX(_xlfn.ANCHORARRAY($C$3),T_CALC[[#This Row],[DAY]]+1,2))),NA())</f>
        <v>48992364</v>
      </c>
      <c r="R838" s="4" vm="4306">
        <f ca="1">IFERROR(IF(I_SRC="Open",T_CALC[[#This Row],[Open]],IF(I_SRC="High",T_CALC[[#This Row],[High]],IF(I_SRC="low",T_CALC[[#This Row],[Low]],IF(I_SRC="Volume",T_CALC[[#This Row],[VOLUME]],T_CALC[[#This Row],[Close]])))),"")</f>
        <v>136.62</v>
      </c>
      <c r="S838" s="4" cm="1">
        <f t="array" aca="1" ref="S838" ca="1">IF(T_CALC[[#This Row],[DAY]]="","",IF(T_CALC[[#This Row],[DAY]]&gt;=I_MA_PER,
ROUND(SUMPRODUCT(OFFSET($Y$4,0,0,I_MA_PER),OFFSET(T_CALC[[#This Row],[Value]],-(I_MA_PER-1),0,I_MA_PER))/C_DEN,2),NA()))</f>
        <v>134.16</v>
      </c>
      <c r="T838" s="4" t="str">
        <f ca="1">IF(T_CALC[[#This Row],[DAY]]="","",IF(T_CALC[[#This Row],[DAY]]&gt;=I_MA_PER,IF(AND(T_CALC[[#This Row],[Value]]&gt;T_CALC[[#This Row],[WMA]],R837&lt;=S837),"Buy",IF(AND(T_CALC[[#This Row],[Value]]&lt;T_CALC[[#This Row],[WMA]],R837&gt;=S837),"Sell","")),NA()))</f>
        <v/>
      </c>
      <c r="U838" s="4">
        <f ca="1">IFERROR(IF(T_CALC[[#This Row],[Signal]]="Buy",T_CALC[[#This Row],[Value]],-10000),-10000)</f>
        <v>-10000</v>
      </c>
      <c r="V838" s="4">
        <f ca="1">IFERROR(IF(T_CALC[[#This Row],[Signal]]="Sell",T_CALC[[#This Row],[Value]],-10000),-10000)</f>
        <v>-10000</v>
      </c>
    </row>
    <row r="839" spans="3:22" x14ac:dyDescent="0.2">
      <c r="C839" vm="4314">
        <f ca="1"/>
        <v>43668</v>
      </c>
      <c r="D839" vm="4315">
        <f ca="1"/>
        <v>25080760</v>
      </c>
      <c r="E839" vm="4316">
        <f ca="1"/>
        <v>137.41</v>
      </c>
      <c r="F839" vm="4317">
        <f ca="1"/>
        <v>139.19</v>
      </c>
      <c r="G839" vm="4257">
        <f ca="1"/>
        <v>137.33000000000001</v>
      </c>
      <c r="H839" vm="4318">
        <f ca="1"/>
        <v>138.43</v>
      </c>
      <c r="K839" s="4">
        <f ca="1">IF(ROW(T_CALC[[#This Row],[DAY]])-ROW(T_CALC[[#Headers],[DAY]])&gt;C_N_TRADING_DAYS,"",ROW(T_CALC[[#This Row],[DAY]])-ROW(T_CALC[[#Headers],[DAY]]))</f>
        <v>836</v>
      </c>
      <c r="L839" s="2" cm="1" vm="4314">
        <f t="array" aca="1" ref="L839" ca="1">IFERROR(IF(T_CALC[[#This Row],[DAY]]="","",IF(AND(T_CALC[[#This Row],[DAY]]=C_N_TRADING_DAYS,$L$1&gt;C_MAX_HIST_DT),$L$1,INDEX(_xlfn.ANCHORARRAY($C$3),T_CALC[[#This Row],[DAY]]+1,1))),NA())</f>
        <v>43668</v>
      </c>
      <c r="M839" s="4" cm="1" vm="4316">
        <f t="array" aca="1" ref="M839" ca="1">IFERROR(IF(T_CALC[[#This Row],[DAY]]="","",IF(AND(T_CALC[[#This Row],[DAY]]=C_N_TRADING_DAYS,$L$1&gt;C_MAX_HIST_DT),$M$1,INDEX(_xlfn.ANCHORARRAY($C$3),T_CALC[[#This Row],[DAY]]+1,3))),NA())</f>
        <v>137.41</v>
      </c>
      <c r="N839" s="4" cm="1" vm="4317">
        <f t="array" aca="1" ref="N839" ca="1">IFERROR(IF(T_CALC[[#This Row],[DAY]]="","",IF(AND(T_CALC[[#This Row],[DAY]]=C_N_TRADING_DAYS,$L$1&gt;C_MAX_HIST_DT),$N$1,INDEX(_xlfn.ANCHORARRAY($C$3),T_CALC[[#This Row],[DAY]]+1,4))),NA())</f>
        <v>139.19</v>
      </c>
      <c r="O839" s="4" cm="1" vm="4257">
        <f t="array" aca="1" ref="O839" ca="1">IFERROR(IF(T_CALC[[#This Row],[DAY]]="","",IF(AND(T_CALC[[#This Row],[DAY]]=C_N_TRADING_DAYS,$L$1&gt;C_MAX_HIST_DT),$O$1,INDEX(_xlfn.ANCHORARRAY($C$3),T_CALC[[#This Row],[DAY]]+1,5))),NA())</f>
        <v>137.33000000000001</v>
      </c>
      <c r="P839" s="4" cm="1" vm="4318">
        <f t="array" aca="1" ref="P839" ca="1">IFERROR(IF(T_CALC[[#This Row],[DAY]]="","",IF(AND(T_CALC[[#This Row],[DAY]]=C_N_TRADING_DAYS,$L$1&gt;C_MAX_HIST_DT),$P$1,INDEX(_xlfn.ANCHORARRAY($C$3),T_CALC[[#This Row],[DAY]]+1,6))),NA())</f>
        <v>138.43</v>
      </c>
      <c r="Q839" s="4" cm="1" vm="4315">
        <f t="array" aca="1" ref="Q839" ca="1">IFERROR(IF(T_CALC[[#This Row],[DAY]]="","",IF(AND(T_CALC[[#This Row],[DAY]]=C_N_TRADING_DAYS,$L$1&gt;C_MAX_HIST_DT),$Q$1,INDEX(_xlfn.ANCHORARRAY($C$3),T_CALC[[#This Row],[DAY]]+1,2))),NA())</f>
        <v>25080760</v>
      </c>
      <c r="R839" s="4" vm="4318">
        <f ca="1">IFERROR(IF(I_SRC="Open",T_CALC[[#This Row],[Open]],IF(I_SRC="High",T_CALC[[#This Row],[High]],IF(I_SRC="low",T_CALC[[#This Row],[Low]],IF(I_SRC="Volume",T_CALC[[#This Row],[VOLUME]],T_CALC[[#This Row],[Close]])))),"")</f>
        <v>138.43</v>
      </c>
      <c r="S839" s="4" cm="1">
        <f t="array" aca="1" ref="S839" ca="1">IF(T_CALC[[#This Row],[DAY]]="","",IF(T_CALC[[#This Row],[DAY]]&gt;=I_MA_PER,
ROUND(SUMPRODUCT(OFFSET($Y$4,0,0,I_MA_PER),OFFSET(T_CALC[[#This Row],[Value]],-(I_MA_PER-1),0,I_MA_PER))/C_DEN,2),NA()))</f>
        <v>134.43</v>
      </c>
      <c r="T839" s="4" t="str">
        <f ca="1">IF(T_CALC[[#This Row],[DAY]]="","",IF(T_CALC[[#This Row],[DAY]]&gt;=I_MA_PER,IF(AND(T_CALC[[#This Row],[Value]]&gt;T_CALC[[#This Row],[WMA]],R838&lt;=S838),"Buy",IF(AND(T_CALC[[#This Row],[Value]]&lt;T_CALC[[#This Row],[WMA]],R838&gt;=S838),"Sell","")),NA()))</f>
        <v/>
      </c>
      <c r="U839" s="4">
        <f ca="1">IFERROR(IF(T_CALC[[#This Row],[Signal]]="Buy",T_CALC[[#This Row],[Value]],-10000),-10000)</f>
        <v>-10000</v>
      </c>
      <c r="V839" s="4">
        <f ca="1">IFERROR(IF(T_CALC[[#This Row],[Signal]]="Sell",T_CALC[[#This Row],[Value]],-10000),-10000)</f>
        <v>-10000</v>
      </c>
    </row>
    <row r="840" spans="3:22" x14ac:dyDescent="0.2">
      <c r="C840" vm="4319">
        <f ca="1"/>
        <v>43669</v>
      </c>
      <c r="D840" vm="4320">
        <f ca="1"/>
        <v>18034589</v>
      </c>
      <c r="E840" vm="4321">
        <f ca="1"/>
        <v>139.76</v>
      </c>
      <c r="F840" vm="4322">
        <f ca="1"/>
        <v>139.99</v>
      </c>
      <c r="G840" vm="4323">
        <f ca="1"/>
        <v>138.03</v>
      </c>
      <c r="H840" vm="4324">
        <f ca="1"/>
        <v>139.29</v>
      </c>
      <c r="K840" s="4">
        <f ca="1">IF(ROW(T_CALC[[#This Row],[DAY]])-ROW(T_CALC[[#Headers],[DAY]])&gt;C_N_TRADING_DAYS,"",ROW(T_CALC[[#This Row],[DAY]])-ROW(T_CALC[[#Headers],[DAY]]))</f>
        <v>837</v>
      </c>
      <c r="L840" s="2" cm="1" vm="4319">
        <f t="array" aca="1" ref="L840" ca="1">IFERROR(IF(T_CALC[[#This Row],[DAY]]="","",IF(AND(T_CALC[[#This Row],[DAY]]=C_N_TRADING_DAYS,$L$1&gt;C_MAX_HIST_DT),$L$1,INDEX(_xlfn.ANCHORARRAY($C$3),T_CALC[[#This Row],[DAY]]+1,1))),NA())</f>
        <v>43669</v>
      </c>
      <c r="M840" s="4" cm="1" vm="4321">
        <f t="array" aca="1" ref="M840" ca="1">IFERROR(IF(T_CALC[[#This Row],[DAY]]="","",IF(AND(T_CALC[[#This Row],[DAY]]=C_N_TRADING_DAYS,$L$1&gt;C_MAX_HIST_DT),$M$1,INDEX(_xlfn.ANCHORARRAY($C$3),T_CALC[[#This Row],[DAY]]+1,3))),NA())</f>
        <v>139.76</v>
      </c>
      <c r="N840" s="4" cm="1" vm="4322">
        <f t="array" aca="1" ref="N840" ca="1">IFERROR(IF(T_CALC[[#This Row],[DAY]]="","",IF(AND(T_CALC[[#This Row],[DAY]]=C_N_TRADING_DAYS,$L$1&gt;C_MAX_HIST_DT),$N$1,INDEX(_xlfn.ANCHORARRAY($C$3),T_CALC[[#This Row],[DAY]]+1,4))),NA())</f>
        <v>139.99</v>
      </c>
      <c r="O840" s="4" cm="1" vm="4323">
        <f t="array" aca="1" ref="O840" ca="1">IFERROR(IF(T_CALC[[#This Row],[DAY]]="","",IF(AND(T_CALC[[#This Row],[DAY]]=C_N_TRADING_DAYS,$L$1&gt;C_MAX_HIST_DT),$O$1,INDEX(_xlfn.ANCHORARRAY($C$3),T_CALC[[#This Row],[DAY]]+1,5))),NA())</f>
        <v>138.03</v>
      </c>
      <c r="P840" s="4" cm="1" vm="4324">
        <f t="array" aca="1" ref="P840" ca="1">IFERROR(IF(T_CALC[[#This Row],[DAY]]="","",IF(AND(T_CALC[[#This Row],[DAY]]=C_N_TRADING_DAYS,$L$1&gt;C_MAX_HIST_DT),$P$1,INDEX(_xlfn.ANCHORARRAY($C$3),T_CALC[[#This Row],[DAY]]+1,6))),NA())</f>
        <v>139.29</v>
      </c>
      <c r="Q840" s="4" cm="1" vm="4320">
        <f t="array" aca="1" ref="Q840" ca="1">IFERROR(IF(T_CALC[[#This Row],[DAY]]="","",IF(AND(T_CALC[[#This Row],[DAY]]=C_N_TRADING_DAYS,$L$1&gt;C_MAX_HIST_DT),$Q$1,INDEX(_xlfn.ANCHORARRAY($C$3),T_CALC[[#This Row],[DAY]]+1,2))),NA())</f>
        <v>18034589</v>
      </c>
      <c r="R840" s="4" vm="4324">
        <f ca="1">IFERROR(IF(I_SRC="Open",T_CALC[[#This Row],[Open]],IF(I_SRC="High",T_CALC[[#This Row],[High]],IF(I_SRC="low",T_CALC[[#This Row],[Low]],IF(I_SRC="Volume",T_CALC[[#This Row],[VOLUME]],T_CALC[[#This Row],[Close]])))),"")</f>
        <v>139.29</v>
      </c>
      <c r="S840" s="4" cm="1">
        <f t="array" aca="1" ref="S840" ca="1">IF(T_CALC[[#This Row],[DAY]]="","",IF(T_CALC[[#This Row],[DAY]]&gt;=I_MA_PER,
ROUND(SUMPRODUCT(OFFSET($Y$4,0,0,I_MA_PER),OFFSET(T_CALC[[#This Row],[Value]],-(I_MA_PER-1),0,I_MA_PER))/C_DEN,2),NA()))</f>
        <v>134.72999999999999</v>
      </c>
      <c r="T840" s="4" t="str">
        <f ca="1">IF(T_CALC[[#This Row],[DAY]]="","",IF(T_CALC[[#This Row],[DAY]]&gt;=I_MA_PER,IF(AND(T_CALC[[#This Row],[Value]]&gt;T_CALC[[#This Row],[WMA]],R839&lt;=S839),"Buy",IF(AND(T_CALC[[#This Row],[Value]]&lt;T_CALC[[#This Row],[WMA]],R839&gt;=S839),"Sell","")),NA()))</f>
        <v/>
      </c>
      <c r="U840" s="4">
        <f ca="1">IFERROR(IF(T_CALC[[#This Row],[Signal]]="Buy",T_CALC[[#This Row],[Value]],-10000),-10000)</f>
        <v>-10000</v>
      </c>
      <c r="V840" s="4">
        <f ca="1">IFERROR(IF(T_CALC[[#This Row],[Signal]]="Sell",T_CALC[[#This Row],[Value]],-10000),-10000)</f>
        <v>-10000</v>
      </c>
    </row>
    <row r="841" spans="3:22" x14ac:dyDescent="0.2">
      <c r="C841" vm="4325">
        <f ca="1"/>
        <v>43670</v>
      </c>
      <c r="D841" vm="4326">
        <f ca="1"/>
        <v>20738275</v>
      </c>
      <c r="E841" vm="4285">
        <f ca="1"/>
        <v>138.9</v>
      </c>
      <c r="F841" vm="4327">
        <f ca="1"/>
        <v>140.74</v>
      </c>
      <c r="G841" vm="4282">
        <f ca="1"/>
        <v>138.85</v>
      </c>
      <c r="H841" vm="4328">
        <f ca="1"/>
        <v>140.72</v>
      </c>
      <c r="K841" s="4">
        <f ca="1">IF(ROW(T_CALC[[#This Row],[DAY]])-ROW(T_CALC[[#Headers],[DAY]])&gt;C_N_TRADING_DAYS,"",ROW(T_CALC[[#This Row],[DAY]])-ROW(T_CALC[[#Headers],[DAY]]))</f>
        <v>838</v>
      </c>
      <c r="L841" s="2" cm="1" vm="4325">
        <f t="array" aca="1" ref="L841" ca="1">IFERROR(IF(T_CALC[[#This Row],[DAY]]="","",IF(AND(T_CALC[[#This Row],[DAY]]=C_N_TRADING_DAYS,$L$1&gt;C_MAX_HIST_DT),$L$1,INDEX(_xlfn.ANCHORARRAY($C$3),T_CALC[[#This Row],[DAY]]+1,1))),NA())</f>
        <v>43670</v>
      </c>
      <c r="M841" s="4" cm="1" vm="4285">
        <f t="array" aca="1" ref="M841" ca="1">IFERROR(IF(T_CALC[[#This Row],[DAY]]="","",IF(AND(T_CALC[[#This Row],[DAY]]=C_N_TRADING_DAYS,$L$1&gt;C_MAX_HIST_DT),$M$1,INDEX(_xlfn.ANCHORARRAY($C$3),T_CALC[[#This Row],[DAY]]+1,3))),NA())</f>
        <v>138.9</v>
      </c>
      <c r="N841" s="4" cm="1" vm="4327">
        <f t="array" aca="1" ref="N841" ca="1">IFERROR(IF(T_CALC[[#This Row],[DAY]]="","",IF(AND(T_CALC[[#This Row],[DAY]]=C_N_TRADING_DAYS,$L$1&gt;C_MAX_HIST_DT),$N$1,INDEX(_xlfn.ANCHORARRAY($C$3),T_CALC[[#This Row],[DAY]]+1,4))),NA())</f>
        <v>140.74</v>
      </c>
      <c r="O841" s="4" cm="1" vm="4282">
        <f t="array" aca="1" ref="O841" ca="1">IFERROR(IF(T_CALC[[#This Row],[DAY]]="","",IF(AND(T_CALC[[#This Row],[DAY]]=C_N_TRADING_DAYS,$L$1&gt;C_MAX_HIST_DT),$O$1,INDEX(_xlfn.ANCHORARRAY($C$3),T_CALC[[#This Row],[DAY]]+1,5))),NA())</f>
        <v>138.85</v>
      </c>
      <c r="P841" s="4" cm="1" vm="4328">
        <f t="array" aca="1" ref="P841" ca="1">IFERROR(IF(T_CALC[[#This Row],[DAY]]="","",IF(AND(T_CALC[[#This Row],[DAY]]=C_N_TRADING_DAYS,$L$1&gt;C_MAX_HIST_DT),$P$1,INDEX(_xlfn.ANCHORARRAY($C$3),T_CALC[[#This Row],[DAY]]+1,6))),NA())</f>
        <v>140.72</v>
      </c>
      <c r="Q841" s="4" cm="1" vm="4326">
        <f t="array" aca="1" ref="Q841" ca="1">IFERROR(IF(T_CALC[[#This Row],[DAY]]="","",IF(AND(T_CALC[[#This Row],[DAY]]=C_N_TRADING_DAYS,$L$1&gt;C_MAX_HIST_DT),$Q$1,INDEX(_xlfn.ANCHORARRAY($C$3),T_CALC[[#This Row],[DAY]]+1,2))),NA())</f>
        <v>20738275</v>
      </c>
      <c r="R841" s="4" vm="4328">
        <f ca="1">IFERROR(IF(I_SRC="Open",T_CALC[[#This Row],[Open]],IF(I_SRC="High",T_CALC[[#This Row],[High]],IF(I_SRC="low",T_CALC[[#This Row],[Low]],IF(I_SRC="Volume",T_CALC[[#This Row],[VOLUME]],T_CALC[[#This Row],[Close]])))),"")</f>
        <v>140.72</v>
      </c>
      <c r="S841" s="4" cm="1">
        <f t="array" aca="1" ref="S841" ca="1">IF(T_CALC[[#This Row],[DAY]]="","",IF(T_CALC[[#This Row],[DAY]]&gt;=I_MA_PER,
ROUND(SUMPRODUCT(OFFSET($Y$4,0,0,I_MA_PER),OFFSET(T_CALC[[#This Row],[Value]],-(I_MA_PER-1),0,I_MA_PER))/C_DEN,2),NA()))</f>
        <v>135.07</v>
      </c>
      <c r="T841" s="4" t="str">
        <f ca="1">IF(T_CALC[[#This Row],[DAY]]="","",IF(T_CALC[[#This Row],[DAY]]&gt;=I_MA_PER,IF(AND(T_CALC[[#This Row],[Value]]&gt;T_CALC[[#This Row],[WMA]],R840&lt;=S840),"Buy",IF(AND(T_CALC[[#This Row],[Value]]&lt;T_CALC[[#This Row],[WMA]],R840&gt;=S840),"Sell","")),NA()))</f>
        <v/>
      </c>
      <c r="U841" s="4">
        <f ca="1">IFERROR(IF(T_CALC[[#This Row],[Signal]]="Buy",T_CALC[[#This Row],[Value]],-10000),-10000)</f>
        <v>-10000</v>
      </c>
      <c r="V841" s="4">
        <f ca="1">IFERROR(IF(T_CALC[[#This Row],[Signal]]="Sell",T_CALC[[#This Row],[Value]],-10000),-10000)</f>
        <v>-10000</v>
      </c>
    </row>
    <row r="842" spans="3:22" x14ac:dyDescent="0.2">
      <c r="C842" vm="4329">
        <f ca="1"/>
        <v>43671</v>
      </c>
      <c r="D842" vm="4330">
        <f ca="1"/>
        <v>18356883</v>
      </c>
      <c r="E842" vm="4331">
        <f ca="1"/>
        <v>140.43</v>
      </c>
      <c r="F842" vm="4332">
        <f ca="1"/>
        <v>140.61000000000001</v>
      </c>
      <c r="G842" vm="4333">
        <f ca="1"/>
        <v>139.32149999999999</v>
      </c>
      <c r="H842" vm="4334">
        <f ca="1"/>
        <v>140.19</v>
      </c>
      <c r="K842" s="4">
        <f ca="1">IF(ROW(T_CALC[[#This Row],[DAY]])-ROW(T_CALC[[#Headers],[DAY]])&gt;C_N_TRADING_DAYS,"",ROW(T_CALC[[#This Row],[DAY]])-ROW(T_CALC[[#Headers],[DAY]]))</f>
        <v>839</v>
      </c>
      <c r="L842" s="2" cm="1" vm="4329">
        <f t="array" aca="1" ref="L842" ca="1">IFERROR(IF(T_CALC[[#This Row],[DAY]]="","",IF(AND(T_CALC[[#This Row],[DAY]]=C_N_TRADING_DAYS,$L$1&gt;C_MAX_HIST_DT),$L$1,INDEX(_xlfn.ANCHORARRAY($C$3),T_CALC[[#This Row],[DAY]]+1,1))),NA())</f>
        <v>43671</v>
      </c>
      <c r="M842" s="4" cm="1" vm="4331">
        <f t="array" aca="1" ref="M842" ca="1">IFERROR(IF(T_CALC[[#This Row],[DAY]]="","",IF(AND(T_CALC[[#This Row],[DAY]]=C_N_TRADING_DAYS,$L$1&gt;C_MAX_HIST_DT),$M$1,INDEX(_xlfn.ANCHORARRAY($C$3),T_CALC[[#This Row],[DAY]]+1,3))),NA())</f>
        <v>140.43</v>
      </c>
      <c r="N842" s="4" cm="1" vm="4332">
        <f t="array" aca="1" ref="N842" ca="1">IFERROR(IF(T_CALC[[#This Row],[DAY]]="","",IF(AND(T_CALC[[#This Row],[DAY]]=C_N_TRADING_DAYS,$L$1&gt;C_MAX_HIST_DT),$N$1,INDEX(_xlfn.ANCHORARRAY($C$3),T_CALC[[#This Row],[DAY]]+1,4))),NA())</f>
        <v>140.61000000000001</v>
      </c>
      <c r="O842" s="4" cm="1" vm="4333">
        <f t="array" aca="1" ref="O842" ca="1">IFERROR(IF(T_CALC[[#This Row],[DAY]]="","",IF(AND(T_CALC[[#This Row],[DAY]]=C_N_TRADING_DAYS,$L$1&gt;C_MAX_HIST_DT),$O$1,INDEX(_xlfn.ANCHORARRAY($C$3),T_CALC[[#This Row],[DAY]]+1,5))),NA())</f>
        <v>139.32149999999999</v>
      </c>
      <c r="P842" s="4" cm="1" vm="4334">
        <f t="array" aca="1" ref="P842" ca="1">IFERROR(IF(T_CALC[[#This Row],[DAY]]="","",IF(AND(T_CALC[[#This Row],[DAY]]=C_N_TRADING_DAYS,$L$1&gt;C_MAX_HIST_DT),$P$1,INDEX(_xlfn.ANCHORARRAY($C$3),T_CALC[[#This Row],[DAY]]+1,6))),NA())</f>
        <v>140.19</v>
      </c>
      <c r="Q842" s="4" cm="1" vm="4330">
        <f t="array" aca="1" ref="Q842" ca="1">IFERROR(IF(T_CALC[[#This Row],[DAY]]="","",IF(AND(T_CALC[[#This Row],[DAY]]=C_N_TRADING_DAYS,$L$1&gt;C_MAX_HIST_DT),$Q$1,INDEX(_xlfn.ANCHORARRAY($C$3),T_CALC[[#This Row],[DAY]]+1,2))),NA())</f>
        <v>18356883</v>
      </c>
      <c r="R842" s="4" vm="4334">
        <f ca="1">IFERROR(IF(I_SRC="Open",T_CALC[[#This Row],[Open]],IF(I_SRC="High",T_CALC[[#This Row],[High]],IF(I_SRC="low",T_CALC[[#This Row],[Low]],IF(I_SRC="Volume",T_CALC[[#This Row],[VOLUME]],T_CALC[[#This Row],[Close]])))),"")</f>
        <v>140.19</v>
      </c>
      <c r="S842" s="4" cm="1">
        <f t="array" aca="1" ref="S842" ca="1">IF(T_CALC[[#This Row],[DAY]]="","",IF(T_CALC[[#This Row],[DAY]]&gt;=I_MA_PER,
ROUND(SUMPRODUCT(OFFSET($Y$4,0,0,I_MA_PER),OFFSET(T_CALC[[#This Row],[Value]],-(I_MA_PER-1),0,I_MA_PER))/C_DEN,2),NA()))</f>
        <v>135.37</v>
      </c>
      <c r="T842" s="4" t="str">
        <f ca="1">IF(T_CALC[[#This Row],[DAY]]="","",IF(T_CALC[[#This Row],[DAY]]&gt;=I_MA_PER,IF(AND(T_CALC[[#This Row],[Value]]&gt;T_CALC[[#This Row],[WMA]],R841&lt;=S841),"Buy",IF(AND(T_CALC[[#This Row],[Value]]&lt;T_CALC[[#This Row],[WMA]],R841&gt;=S841),"Sell","")),NA()))</f>
        <v/>
      </c>
      <c r="U842" s="4">
        <f ca="1">IFERROR(IF(T_CALC[[#This Row],[Signal]]="Buy",T_CALC[[#This Row],[Value]],-10000),-10000)</f>
        <v>-10000</v>
      </c>
      <c r="V842" s="4">
        <f ca="1">IFERROR(IF(T_CALC[[#This Row],[Signal]]="Sell",T_CALC[[#This Row],[Value]],-10000),-10000)</f>
        <v>-10000</v>
      </c>
    </row>
    <row r="843" spans="3:22" x14ac:dyDescent="0.2">
      <c r="C843" vm="4335">
        <f ca="1"/>
        <v>43672</v>
      </c>
      <c r="D843" vm="4336">
        <f ca="1"/>
        <v>19037600</v>
      </c>
      <c r="E843" vm="4337">
        <f ca="1"/>
        <v>140.37</v>
      </c>
      <c r="F843" vm="4338">
        <f ca="1"/>
        <v>141.67500000000001</v>
      </c>
      <c r="G843" vm="4339">
        <f ca="1"/>
        <v>140.30000000000001</v>
      </c>
      <c r="H843" vm="4340">
        <f ca="1"/>
        <v>141.34</v>
      </c>
      <c r="K843" s="4">
        <f ca="1">IF(ROW(T_CALC[[#This Row],[DAY]])-ROW(T_CALC[[#Headers],[DAY]])&gt;C_N_TRADING_DAYS,"",ROW(T_CALC[[#This Row],[DAY]])-ROW(T_CALC[[#Headers],[DAY]]))</f>
        <v>840</v>
      </c>
      <c r="L843" s="2" cm="1" vm="4335">
        <f t="array" aca="1" ref="L843" ca="1">IFERROR(IF(T_CALC[[#This Row],[DAY]]="","",IF(AND(T_CALC[[#This Row],[DAY]]=C_N_TRADING_DAYS,$L$1&gt;C_MAX_HIST_DT),$L$1,INDEX(_xlfn.ANCHORARRAY($C$3),T_CALC[[#This Row],[DAY]]+1,1))),NA())</f>
        <v>43672</v>
      </c>
      <c r="M843" s="4" cm="1" vm="4337">
        <f t="array" aca="1" ref="M843" ca="1">IFERROR(IF(T_CALC[[#This Row],[DAY]]="","",IF(AND(T_CALC[[#This Row],[DAY]]=C_N_TRADING_DAYS,$L$1&gt;C_MAX_HIST_DT),$M$1,INDEX(_xlfn.ANCHORARRAY($C$3),T_CALC[[#This Row],[DAY]]+1,3))),NA())</f>
        <v>140.37</v>
      </c>
      <c r="N843" s="4" cm="1" vm="4338">
        <f t="array" aca="1" ref="N843" ca="1">IFERROR(IF(T_CALC[[#This Row],[DAY]]="","",IF(AND(T_CALC[[#This Row],[DAY]]=C_N_TRADING_DAYS,$L$1&gt;C_MAX_HIST_DT),$N$1,INDEX(_xlfn.ANCHORARRAY($C$3),T_CALC[[#This Row],[DAY]]+1,4))),NA())</f>
        <v>141.67500000000001</v>
      </c>
      <c r="O843" s="4" cm="1" vm="4339">
        <f t="array" aca="1" ref="O843" ca="1">IFERROR(IF(T_CALC[[#This Row],[DAY]]="","",IF(AND(T_CALC[[#This Row],[DAY]]=C_N_TRADING_DAYS,$L$1&gt;C_MAX_HIST_DT),$O$1,INDEX(_xlfn.ANCHORARRAY($C$3),T_CALC[[#This Row],[DAY]]+1,5))),NA())</f>
        <v>140.30000000000001</v>
      </c>
      <c r="P843" s="4" cm="1" vm="4340">
        <f t="array" aca="1" ref="P843" ca="1">IFERROR(IF(T_CALC[[#This Row],[DAY]]="","",IF(AND(T_CALC[[#This Row],[DAY]]=C_N_TRADING_DAYS,$L$1&gt;C_MAX_HIST_DT),$P$1,INDEX(_xlfn.ANCHORARRAY($C$3),T_CALC[[#This Row],[DAY]]+1,6))),NA())</f>
        <v>141.34</v>
      </c>
      <c r="Q843" s="4" cm="1" vm="4336">
        <f t="array" aca="1" ref="Q843" ca="1">IFERROR(IF(T_CALC[[#This Row],[DAY]]="","",IF(AND(T_CALC[[#This Row],[DAY]]=C_N_TRADING_DAYS,$L$1&gt;C_MAX_HIST_DT),$Q$1,INDEX(_xlfn.ANCHORARRAY($C$3),T_CALC[[#This Row],[DAY]]+1,2))),NA())</f>
        <v>19037600</v>
      </c>
      <c r="R843" s="4" vm="4340">
        <f ca="1">IFERROR(IF(I_SRC="Open",T_CALC[[#This Row],[Open]],IF(I_SRC="High",T_CALC[[#This Row],[High]],IF(I_SRC="low",T_CALC[[#This Row],[Low]],IF(I_SRC="Volume",T_CALC[[#This Row],[VOLUME]],T_CALC[[#This Row],[Close]])))),"")</f>
        <v>141.34</v>
      </c>
      <c r="S843" s="4" cm="1">
        <f t="array" aca="1" ref="S843" ca="1">IF(T_CALC[[#This Row],[DAY]]="","",IF(T_CALC[[#This Row],[DAY]]&gt;=I_MA_PER,
ROUND(SUMPRODUCT(OFFSET($Y$4,0,0,I_MA_PER),OFFSET(T_CALC[[#This Row],[Value]],-(I_MA_PER-1),0,I_MA_PER))/C_DEN,2),NA()))</f>
        <v>135.71</v>
      </c>
      <c r="T843" s="4" t="str">
        <f ca="1">IF(T_CALC[[#This Row],[DAY]]="","",IF(T_CALC[[#This Row],[DAY]]&gt;=I_MA_PER,IF(AND(T_CALC[[#This Row],[Value]]&gt;T_CALC[[#This Row],[WMA]],R842&lt;=S842),"Buy",IF(AND(T_CALC[[#This Row],[Value]]&lt;T_CALC[[#This Row],[WMA]],R842&gt;=S842),"Sell","")),NA()))</f>
        <v/>
      </c>
      <c r="U843" s="4">
        <f ca="1">IFERROR(IF(T_CALC[[#This Row],[Signal]]="Buy",T_CALC[[#This Row],[Value]],-10000),-10000)</f>
        <v>-10000</v>
      </c>
      <c r="V843" s="4">
        <f ca="1">IFERROR(IF(T_CALC[[#This Row],[Signal]]="Sell",T_CALC[[#This Row],[Value]],-10000),-10000)</f>
        <v>-10000</v>
      </c>
    </row>
    <row r="844" spans="3:22" x14ac:dyDescent="0.2">
      <c r="C844" vm="4341">
        <f ca="1"/>
        <v>43675</v>
      </c>
      <c r="D844" vm="4342">
        <f ca="1"/>
        <v>16605870</v>
      </c>
      <c r="E844" vm="4343">
        <f ca="1"/>
        <v>141.5</v>
      </c>
      <c r="F844" vm="4344">
        <f ca="1"/>
        <v>141.51</v>
      </c>
      <c r="G844" vm="4345">
        <f ca="1"/>
        <v>139.3663</v>
      </c>
      <c r="H844" vm="4346">
        <f ca="1"/>
        <v>141.03</v>
      </c>
      <c r="K844" s="4">
        <f ca="1">IF(ROW(T_CALC[[#This Row],[DAY]])-ROW(T_CALC[[#Headers],[DAY]])&gt;C_N_TRADING_DAYS,"",ROW(T_CALC[[#This Row],[DAY]])-ROW(T_CALC[[#Headers],[DAY]]))</f>
        <v>841</v>
      </c>
      <c r="L844" s="2" cm="1" vm="4341">
        <f t="array" aca="1" ref="L844" ca="1">IFERROR(IF(T_CALC[[#This Row],[DAY]]="","",IF(AND(T_CALC[[#This Row],[DAY]]=C_N_TRADING_DAYS,$L$1&gt;C_MAX_HIST_DT),$L$1,INDEX(_xlfn.ANCHORARRAY($C$3),T_CALC[[#This Row],[DAY]]+1,1))),NA())</f>
        <v>43675</v>
      </c>
      <c r="M844" s="4" cm="1" vm="4343">
        <f t="array" aca="1" ref="M844" ca="1">IFERROR(IF(T_CALC[[#This Row],[DAY]]="","",IF(AND(T_CALC[[#This Row],[DAY]]=C_N_TRADING_DAYS,$L$1&gt;C_MAX_HIST_DT),$M$1,INDEX(_xlfn.ANCHORARRAY($C$3),T_CALC[[#This Row],[DAY]]+1,3))),NA())</f>
        <v>141.5</v>
      </c>
      <c r="N844" s="4" cm="1" vm="4344">
        <f t="array" aca="1" ref="N844" ca="1">IFERROR(IF(T_CALC[[#This Row],[DAY]]="","",IF(AND(T_CALC[[#This Row],[DAY]]=C_N_TRADING_DAYS,$L$1&gt;C_MAX_HIST_DT),$N$1,INDEX(_xlfn.ANCHORARRAY($C$3),T_CALC[[#This Row],[DAY]]+1,4))),NA())</f>
        <v>141.51</v>
      </c>
      <c r="O844" s="4" cm="1" vm="4345">
        <f t="array" aca="1" ref="O844" ca="1">IFERROR(IF(T_CALC[[#This Row],[DAY]]="","",IF(AND(T_CALC[[#This Row],[DAY]]=C_N_TRADING_DAYS,$L$1&gt;C_MAX_HIST_DT),$O$1,INDEX(_xlfn.ANCHORARRAY($C$3),T_CALC[[#This Row],[DAY]]+1,5))),NA())</f>
        <v>139.3663</v>
      </c>
      <c r="P844" s="4" cm="1" vm="4346">
        <f t="array" aca="1" ref="P844" ca="1">IFERROR(IF(T_CALC[[#This Row],[DAY]]="","",IF(AND(T_CALC[[#This Row],[DAY]]=C_N_TRADING_DAYS,$L$1&gt;C_MAX_HIST_DT),$P$1,INDEX(_xlfn.ANCHORARRAY($C$3),T_CALC[[#This Row],[DAY]]+1,6))),NA())</f>
        <v>141.03</v>
      </c>
      <c r="Q844" s="4" cm="1" vm="4342">
        <f t="array" aca="1" ref="Q844" ca="1">IFERROR(IF(T_CALC[[#This Row],[DAY]]="","",IF(AND(T_CALC[[#This Row],[DAY]]=C_N_TRADING_DAYS,$L$1&gt;C_MAX_HIST_DT),$Q$1,INDEX(_xlfn.ANCHORARRAY($C$3),T_CALC[[#This Row],[DAY]]+1,2))),NA())</f>
        <v>16605870</v>
      </c>
      <c r="R844" s="4" vm="4346">
        <f ca="1">IFERROR(IF(I_SRC="Open",T_CALC[[#This Row],[Open]],IF(I_SRC="High",T_CALC[[#This Row],[High]],IF(I_SRC="low",T_CALC[[#This Row],[Low]],IF(I_SRC="Volume",T_CALC[[#This Row],[VOLUME]],T_CALC[[#This Row],[Close]])))),"")</f>
        <v>141.03</v>
      </c>
      <c r="S844" s="4" cm="1">
        <f t="array" aca="1" ref="S844" ca="1">IF(T_CALC[[#This Row],[DAY]]="","",IF(T_CALC[[#This Row],[DAY]]&gt;=I_MA_PER,
ROUND(SUMPRODUCT(OFFSET($Y$4,0,0,I_MA_PER),OFFSET(T_CALC[[#This Row],[Value]],-(I_MA_PER-1),0,I_MA_PER))/C_DEN,2),NA()))</f>
        <v>136.02000000000001</v>
      </c>
      <c r="T844" s="4" t="str">
        <f ca="1">IF(T_CALC[[#This Row],[DAY]]="","",IF(T_CALC[[#This Row],[DAY]]&gt;=I_MA_PER,IF(AND(T_CALC[[#This Row],[Value]]&gt;T_CALC[[#This Row],[WMA]],R843&lt;=S843),"Buy",IF(AND(T_CALC[[#This Row],[Value]]&lt;T_CALC[[#This Row],[WMA]],R843&gt;=S843),"Sell","")),NA()))</f>
        <v/>
      </c>
      <c r="U844" s="4">
        <f ca="1">IFERROR(IF(T_CALC[[#This Row],[Signal]]="Buy",T_CALC[[#This Row],[Value]],-10000),-10000)</f>
        <v>-10000</v>
      </c>
      <c r="V844" s="4">
        <f ca="1">IFERROR(IF(T_CALC[[#This Row],[Signal]]="Sell",T_CALC[[#This Row],[Value]],-10000),-10000)</f>
        <v>-10000</v>
      </c>
    </row>
    <row r="845" spans="3:22" x14ac:dyDescent="0.2">
      <c r="C845" vm="4347">
        <f ca="1"/>
        <v>43676</v>
      </c>
      <c r="D845" vm="4348">
        <f ca="1"/>
        <v>16846528</v>
      </c>
      <c r="E845" vm="4349">
        <f ca="1"/>
        <v>140.13999999999999</v>
      </c>
      <c r="F845" vm="4350">
        <f ca="1"/>
        <v>141.2199</v>
      </c>
      <c r="G845" vm="4351">
        <f ca="1"/>
        <v>139.8005</v>
      </c>
      <c r="H845" vm="4352">
        <f ca="1"/>
        <v>140.35</v>
      </c>
      <c r="K845" s="4">
        <f ca="1">IF(ROW(T_CALC[[#This Row],[DAY]])-ROW(T_CALC[[#Headers],[DAY]])&gt;C_N_TRADING_DAYS,"",ROW(T_CALC[[#This Row],[DAY]])-ROW(T_CALC[[#Headers],[DAY]]))</f>
        <v>842</v>
      </c>
      <c r="L845" s="2" cm="1" vm="4347">
        <f t="array" aca="1" ref="L845" ca="1">IFERROR(IF(T_CALC[[#This Row],[DAY]]="","",IF(AND(T_CALC[[#This Row],[DAY]]=C_N_TRADING_DAYS,$L$1&gt;C_MAX_HIST_DT),$L$1,INDEX(_xlfn.ANCHORARRAY($C$3),T_CALC[[#This Row],[DAY]]+1,1))),NA())</f>
        <v>43676</v>
      </c>
      <c r="M845" s="4" cm="1" vm="4349">
        <f t="array" aca="1" ref="M845" ca="1">IFERROR(IF(T_CALC[[#This Row],[DAY]]="","",IF(AND(T_CALC[[#This Row],[DAY]]=C_N_TRADING_DAYS,$L$1&gt;C_MAX_HIST_DT),$M$1,INDEX(_xlfn.ANCHORARRAY($C$3),T_CALC[[#This Row],[DAY]]+1,3))),NA())</f>
        <v>140.13999999999999</v>
      </c>
      <c r="N845" s="4" cm="1" vm="4350">
        <f t="array" aca="1" ref="N845" ca="1">IFERROR(IF(T_CALC[[#This Row],[DAY]]="","",IF(AND(T_CALC[[#This Row],[DAY]]=C_N_TRADING_DAYS,$L$1&gt;C_MAX_HIST_DT),$N$1,INDEX(_xlfn.ANCHORARRAY($C$3),T_CALC[[#This Row],[DAY]]+1,4))),NA())</f>
        <v>141.2199</v>
      </c>
      <c r="O845" s="4" cm="1" vm="4351">
        <f t="array" aca="1" ref="O845" ca="1">IFERROR(IF(T_CALC[[#This Row],[DAY]]="","",IF(AND(T_CALC[[#This Row],[DAY]]=C_N_TRADING_DAYS,$L$1&gt;C_MAX_HIST_DT),$O$1,INDEX(_xlfn.ANCHORARRAY($C$3),T_CALC[[#This Row],[DAY]]+1,5))),NA())</f>
        <v>139.8005</v>
      </c>
      <c r="P845" s="4" cm="1" vm="4352">
        <f t="array" aca="1" ref="P845" ca="1">IFERROR(IF(T_CALC[[#This Row],[DAY]]="","",IF(AND(T_CALC[[#This Row],[DAY]]=C_N_TRADING_DAYS,$L$1&gt;C_MAX_HIST_DT),$P$1,INDEX(_xlfn.ANCHORARRAY($C$3),T_CALC[[#This Row],[DAY]]+1,6))),NA())</f>
        <v>140.35</v>
      </c>
      <c r="Q845" s="4" cm="1" vm="4348">
        <f t="array" aca="1" ref="Q845" ca="1">IFERROR(IF(T_CALC[[#This Row],[DAY]]="","",IF(AND(T_CALC[[#This Row],[DAY]]=C_N_TRADING_DAYS,$L$1&gt;C_MAX_HIST_DT),$Q$1,INDEX(_xlfn.ANCHORARRAY($C$3),T_CALC[[#This Row],[DAY]]+1,2))),NA())</f>
        <v>16846528</v>
      </c>
      <c r="R845" s="4" vm="4352">
        <f ca="1">IFERROR(IF(I_SRC="Open",T_CALC[[#This Row],[Open]],IF(I_SRC="High",T_CALC[[#This Row],[High]],IF(I_SRC="low",T_CALC[[#This Row],[Low]],IF(I_SRC="Volume",T_CALC[[#This Row],[VOLUME]],T_CALC[[#This Row],[Close]])))),"")</f>
        <v>140.35</v>
      </c>
      <c r="S845" s="4" cm="1">
        <f t="array" aca="1" ref="S845" ca="1">IF(T_CALC[[#This Row],[DAY]]="","",IF(T_CALC[[#This Row],[DAY]]&gt;=I_MA_PER,
ROUND(SUMPRODUCT(OFFSET($Y$4,0,0,I_MA_PER),OFFSET(T_CALC[[#This Row],[Value]],-(I_MA_PER-1),0,I_MA_PER))/C_DEN,2),NA()))</f>
        <v>136.30000000000001</v>
      </c>
      <c r="T845" s="4" t="str">
        <f ca="1">IF(T_CALC[[#This Row],[DAY]]="","",IF(T_CALC[[#This Row],[DAY]]&gt;=I_MA_PER,IF(AND(T_CALC[[#This Row],[Value]]&gt;T_CALC[[#This Row],[WMA]],R844&lt;=S844),"Buy",IF(AND(T_CALC[[#This Row],[Value]]&lt;T_CALC[[#This Row],[WMA]],R844&gt;=S844),"Sell","")),NA()))</f>
        <v/>
      </c>
      <c r="U845" s="4">
        <f ca="1">IFERROR(IF(T_CALC[[#This Row],[Signal]]="Buy",T_CALC[[#This Row],[Value]],-10000),-10000)</f>
        <v>-10000</v>
      </c>
      <c r="V845" s="4">
        <f ca="1">IFERROR(IF(T_CALC[[#This Row],[Signal]]="Sell",T_CALC[[#This Row],[Value]],-10000),-10000)</f>
        <v>-10000</v>
      </c>
    </row>
    <row r="846" spans="3:22" x14ac:dyDescent="0.2">
      <c r="C846" vm="4353">
        <f ca="1"/>
        <v>43677</v>
      </c>
      <c r="D846" vm="4354">
        <f ca="1"/>
        <v>38598786</v>
      </c>
      <c r="E846" vm="4355">
        <f ca="1"/>
        <v>140.33000000000001</v>
      </c>
      <c r="F846" vm="4356">
        <f ca="1"/>
        <v>140.49</v>
      </c>
      <c r="G846" vm="4357">
        <f ca="1"/>
        <v>135.08000000000001</v>
      </c>
      <c r="H846" vm="4302">
        <f ca="1"/>
        <v>136.27000000000001</v>
      </c>
      <c r="K846" s="4">
        <f ca="1">IF(ROW(T_CALC[[#This Row],[DAY]])-ROW(T_CALC[[#Headers],[DAY]])&gt;C_N_TRADING_DAYS,"",ROW(T_CALC[[#This Row],[DAY]])-ROW(T_CALC[[#Headers],[DAY]]))</f>
        <v>843</v>
      </c>
      <c r="L846" s="2" cm="1" vm="4353">
        <f t="array" aca="1" ref="L846" ca="1">IFERROR(IF(T_CALC[[#This Row],[DAY]]="","",IF(AND(T_CALC[[#This Row],[DAY]]=C_N_TRADING_DAYS,$L$1&gt;C_MAX_HIST_DT),$L$1,INDEX(_xlfn.ANCHORARRAY($C$3),T_CALC[[#This Row],[DAY]]+1,1))),NA())</f>
        <v>43677</v>
      </c>
      <c r="M846" s="4" cm="1" vm="4355">
        <f t="array" aca="1" ref="M846" ca="1">IFERROR(IF(T_CALC[[#This Row],[DAY]]="","",IF(AND(T_CALC[[#This Row],[DAY]]=C_N_TRADING_DAYS,$L$1&gt;C_MAX_HIST_DT),$M$1,INDEX(_xlfn.ANCHORARRAY($C$3),T_CALC[[#This Row],[DAY]]+1,3))),NA())</f>
        <v>140.33000000000001</v>
      </c>
      <c r="N846" s="4" cm="1" vm="4356">
        <f t="array" aca="1" ref="N846" ca="1">IFERROR(IF(T_CALC[[#This Row],[DAY]]="","",IF(AND(T_CALC[[#This Row],[DAY]]=C_N_TRADING_DAYS,$L$1&gt;C_MAX_HIST_DT),$N$1,INDEX(_xlfn.ANCHORARRAY($C$3),T_CALC[[#This Row],[DAY]]+1,4))),NA())</f>
        <v>140.49</v>
      </c>
      <c r="O846" s="4" cm="1" vm="4357">
        <f t="array" aca="1" ref="O846" ca="1">IFERROR(IF(T_CALC[[#This Row],[DAY]]="","",IF(AND(T_CALC[[#This Row],[DAY]]=C_N_TRADING_DAYS,$L$1&gt;C_MAX_HIST_DT),$O$1,INDEX(_xlfn.ANCHORARRAY($C$3),T_CALC[[#This Row],[DAY]]+1,5))),NA())</f>
        <v>135.08000000000001</v>
      </c>
      <c r="P846" s="4" cm="1" vm="4302">
        <f t="array" aca="1" ref="P846" ca="1">IFERROR(IF(T_CALC[[#This Row],[DAY]]="","",IF(AND(T_CALC[[#This Row],[DAY]]=C_N_TRADING_DAYS,$L$1&gt;C_MAX_HIST_DT),$P$1,INDEX(_xlfn.ANCHORARRAY($C$3),T_CALC[[#This Row],[DAY]]+1,6))),NA())</f>
        <v>136.27000000000001</v>
      </c>
      <c r="Q846" s="4" cm="1" vm="4354">
        <f t="array" aca="1" ref="Q846" ca="1">IFERROR(IF(T_CALC[[#This Row],[DAY]]="","",IF(AND(T_CALC[[#This Row],[DAY]]=C_N_TRADING_DAYS,$L$1&gt;C_MAX_HIST_DT),$Q$1,INDEX(_xlfn.ANCHORARRAY($C$3),T_CALC[[#This Row],[DAY]]+1,2))),NA())</f>
        <v>38598786</v>
      </c>
      <c r="R846" s="4" vm="4302">
        <f ca="1">IFERROR(IF(I_SRC="Open",T_CALC[[#This Row],[Open]],IF(I_SRC="High",T_CALC[[#This Row],[High]],IF(I_SRC="low",T_CALC[[#This Row],[Low]],IF(I_SRC="Volume",T_CALC[[#This Row],[VOLUME]],T_CALC[[#This Row],[Close]])))),"")</f>
        <v>136.27000000000001</v>
      </c>
      <c r="S846" s="4" cm="1">
        <f t="array" aca="1" ref="S846" ca="1">IF(T_CALC[[#This Row],[DAY]]="","",IF(T_CALC[[#This Row],[DAY]]&gt;=I_MA_PER,
ROUND(SUMPRODUCT(OFFSET($Y$4,0,0,I_MA_PER),OFFSET(T_CALC[[#This Row],[Value]],-(I_MA_PER-1),0,I_MA_PER))/C_DEN,2),NA()))</f>
        <v>136.41</v>
      </c>
      <c r="T846" s="4" t="str">
        <f ca="1">IF(T_CALC[[#This Row],[DAY]]="","",IF(T_CALC[[#This Row],[DAY]]&gt;=I_MA_PER,IF(AND(T_CALC[[#This Row],[Value]]&gt;T_CALC[[#This Row],[WMA]],R845&lt;=S845),"Buy",IF(AND(T_CALC[[#This Row],[Value]]&lt;T_CALC[[#This Row],[WMA]],R845&gt;=S845),"Sell","")),NA()))</f>
        <v>Sell</v>
      </c>
      <c r="U846" s="4">
        <f ca="1">IFERROR(IF(T_CALC[[#This Row],[Signal]]="Buy",T_CALC[[#This Row],[Value]],-10000),-10000)</f>
        <v>-10000</v>
      </c>
      <c r="V846" s="4" vm="4302">
        <f ca="1">IFERROR(IF(T_CALC[[#This Row],[Signal]]="Sell",T_CALC[[#This Row],[Value]],-10000),-10000)</f>
        <v>136.27000000000001</v>
      </c>
    </row>
    <row r="847" spans="3:22" x14ac:dyDescent="0.2">
      <c r="C847" vm="4358">
        <f ca="1"/>
        <v>43678</v>
      </c>
      <c r="D847" vm="4359">
        <f ca="1"/>
        <v>40557502</v>
      </c>
      <c r="E847" vm="4210">
        <f ca="1"/>
        <v>137</v>
      </c>
      <c r="F847" vm="4360">
        <f ca="1"/>
        <v>140.9383</v>
      </c>
      <c r="G847" vm="4361">
        <f ca="1"/>
        <v>136.93</v>
      </c>
      <c r="H847" vm="4362">
        <f ca="1"/>
        <v>138.06</v>
      </c>
      <c r="K847" s="4">
        <f ca="1">IF(ROW(T_CALC[[#This Row],[DAY]])-ROW(T_CALC[[#Headers],[DAY]])&gt;C_N_TRADING_DAYS,"",ROW(T_CALC[[#This Row],[DAY]])-ROW(T_CALC[[#Headers],[DAY]]))</f>
        <v>844</v>
      </c>
      <c r="L847" s="2" cm="1" vm="4358">
        <f t="array" aca="1" ref="L847" ca="1">IFERROR(IF(T_CALC[[#This Row],[DAY]]="","",IF(AND(T_CALC[[#This Row],[DAY]]=C_N_TRADING_DAYS,$L$1&gt;C_MAX_HIST_DT),$L$1,INDEX(_xlfn.ANCHORARRAY($C$3),T_CALC[[#This Row],[DAY]]+1,1))),NA())</f>
        <v>43678</v>
      </c>
      <c r="M847" s="4" cm="1" vm="4210">
        <f t="array" aca="1" ref="M847" ca="1">IFERROR(IF(T_CALC[[#This Row],[DAY]]="","",IF(AND(T_CALC[[#This Row],[DAY]]=C_N_TRADING_DAYS,$L$1&gt;C_MAX_HIST_DT),$M$1,INDEX(_xlfn.ANCHORARRAY($C$3),T_CALC[[#This Row],[DAY]]+1,3))),NA())</f>
        <v>137</v>
      </c>
      <c r="N847" s="4" cm="1" vm="4360">
        <f t="array" aca="1" ref="N847" ca="1">IFERROR(IF(T_CALC[[#This Row],[DAY]]="","",IF(AND(T_CALC[[#This Row],[DAY]]=C_N_TRADING_DAYS,$L$1&gt;C_MAX_HIST_DT),$N$1,INDEX(_xlfn.ANCHORARRAY($C$3),T_CALC[[#This Row],[DAY]]+1,4))),NA())</f>
        <v>140.9383</v>
      </c>
      <c r="O847" s="4" cm="1" vm="4361">
        <f t="array" aca="1" ref="O847" ca="1">IFERROR(IF(T_CALC[[#This Row],[DAY]]="","",IF(AND(T_CALC[[#This Row],[DAY]]=C_N_TRADING_DAYS,$L$1&gt;C_MAX_HIST_DT),$O$1,INDEX(_xlfn.ANCHORARRAY($C$3),T_CALC[[#This Row],[DAY]]+1,5))),NA())</f>
        <v>136.93</v>
      </c>
      <c r="P847" s="4" cm="1" vm="4362">
        <f t="array" aca="1" ref="P847" ca="1">IFERROR(IF(T_CALC[[#This Row],[DAY]]="","",IF(AND(T_CALC[[#This Row],[DAY]]=C_N_TRADING_DAYS,$L$1&gt;C_MAX_HIST_DT),$P$1,INDEX(_xlfn.ANCHORARRAY($C$3),T_CALC[[#This Row],[DAY]]+1,6))),NA())</f>
        <v>138.06</v>
      </c>
      <c r="Q847" s="4" cm="1" vm="4359">
        <f t="array" aca="1" ref="Q847" ca="1">IFERROR(IF(T_CALC[[#This Row],[DAY]]="","",IF(AND(T_CALC[[#This Row],[DAY]]=C_N_TRADING_DAYS,$L$1&gt;C_MAX_HIST_DT),$Q$1,INDEX(_xlfn.ANCHORARRAY($C$3),T_CALC[[#This Row],[DAY]]+1,2))),NA())</f>
        <v>40557502</v>
      </c>
      <c r="R847" s="4" vm="4362">
        <f ca="1">IFERROR(IF(I_SRC="Open",T_CALC[[#This Row],[Open]],IF(I_SRC="High",T_CALC[[#This Row],[High]],IF(I_SRC="low",T_CALC[[#This Row],[Low]],IF(I_SRC="Volume",T_CALC[[#This Row],[VOLUME]],T_CALC[[#This Row],[Close]])))),"")</f>
        <v>138.06</v>
      </c>
      <c r="S847" s="4" cm="1">
        <f t="array" aca="1" ref="S847" ca="1">IF(T_CALC[[#This Row],[DAY]]="","",IF(T_CALC[[#This Row],[DAY]]&gt;=I_MA_PER,
ROUND(SUMPRODUCT(OFFSET($Y$4,0,0,I_MA_PER),OFFSET(T_CALC[[#This Row],[Value]],-(I_MA_PER-1),0,I_MA_PER))/C_DEN,2),NA()))</f>
        <v>136.58000000000001</v>
      </c>
      <c r="T847" s="4" t="str">
        <f ca="1">IF(T_CALC[[#This Row],[DAY]]="","",IF(T_CALC[[#This Row],[DAY]]&gt;=I_MA_PER,IF(AND(T_CALC[[#This Row],[Value]]&gt;T_CALC[[#This Row],[WMA]],R846&lt;=S846),"Buy",IF(AND(T_CALC[[#This Row],[Value]]&lt;T_CALC[[#This Row],[WMA]],R846&gt;=S846),"Sell","")),NA()))</f>
        <v>Buy</v>
      </c>
      <c r="U847" s="4" vm="4362">
        <f ca="1">IFERROR(IF(T_CALC[[#This Row],[Signal]]="Buy",T_CALC[[#This Row],[Value]],-10000),-10000)</f>
        <v>138.06</v>
      </c>
      <c r="V847" s="4">
        <f ca="1">IFERROR(IF(T_CALC[[#This Row],[Signal]]="Sell",T_CALC[[#This Row],[Value]],-10000),-10000)</f>
        <v>-10000</v>
      </c>
    </row>
    <row r="848" spans="3:22" x14ac:dyDescent="0.2">
      <c r="C848" vm="4363">
        <f ca="1"/>
        <v>43679</v>
      </c>
      <c r="D848" vm="4364">
        <f ca="1"/>
        <v>30791624</v>
      </c>
      <c r="E848" vm="4365">
        <f ca="1"/>
        <v>138.09</v>
      </c>
      <c r="F848" vm="4366">
        <f ca="1"/>
        <v>138.32</v>
      </c>
      <c r="G848" vm="4367">
        <f ca="1"/>
        <v>135.26</v>
      </c>
      <c r="H848" vm="4368">
        <f ca="1"/>
        <v>136.9</v>
      </c>
      <c r="K848" s="4">
        <f ca="1">IF(ROW(T_CALC[[#This Row],[DAY]])-ROW(T_CALC[[#Headers],[DAY]])&gt;C_N_TRADING_DAYS,"",ROW(T_CALC[[#This Row],[DAY]])-ROW(T_CALC[[#Headers],[DAY]]))</f>
        <v>845</v>
      </c>
      <c r="L848" s="2" cm="1" vm="4363">
        <f t="array" aca="1" ref="L848" ca="1">IFERROR(IF(T_CALC[[#This Row],[DAY]]="","",IF(AND(T_CALC[[#This Row],[DAY]]=C_N_TRADING_DAYS,$L$1&gt;C_MAX_HIST_DT),$L$1,INDEX(_xlfn.ANCHORARRAY($C$3),T_CALC[[#This Row],[DAY]]+1,1))),NA())</f>
        <v>43679</v>
      </c>
      <c r="M848" s="4" cm="1" vm="4365">
        <f t="array" aca="1" ref="M848" ca="1">IFERROR(IF(T_CALC[[#This Row],[DAY]]="","",IF(AND(T_CALC[[#This Row],[DAY]]=C_N_TRADING_DAYS,$L$1&gt;C_MAX_HIST_DT),$M$1,INDEX(_xlfn.ANCHORARRAY($C$3),T_CALC[[#This Row],[DAY]]+1,3))),NA())</f>
        <v>138.09</v>
      </c>
      <c r="N848" s="4" cm="1" vm="4366">
        <f t="array" aca="1" ref="N848" ca="1">IFERROR(IF(T_CALC[[#This Row],[DAY]]="","",IF(AND(T_CALC[[#This Row],[DAY]]=C_N_TRADING_DAYS,$L$1&gt;C_MAX_HIST_DT),$N$1,INDEX(_xlfn.ANCHORARRAY($C$3),T_CALC[[#This Row],[DAY]]+1,4))),NA())</f>
        <v>138.32</v>
      </c>
      <c r="O848" s="4" cm="1" vm="4367">
        <f t="array" aca="1" ref="O848" ca="1">IFERROR(IF(T_CALC[[#This Row],[DAY]]="","",IF(AND(T_CALC[[#This Row],[DAY]]=C_N_TRADING_DAYS,$L$1&gt;C_MAX_HIST_DT),$O$1,INDEX(_xlfn.ANCHORARRAY($C$3),T_CALC[[#This Row],[DAY]]+1,5))),NA())</f>
        <v>135.26</v>
      </c>
      <c r="P848" s="4" cm="1" vm="4368">
        <f t="array" aca="1" ref="P848" ca="1">IFERROR(IF(T_CALC[[#This Row],[DAY]]="","",IF(AND(T_CALC[[#This Row],[DAY]]=C_N_TRADING_DAYS,$L$1&gt;C_MAX_HIST_DT),$P$1,INDEX(_xlfn.ANCHORARRAY($C$3),T_CALC[[#This Row],[DAY]]+1,6))),NA())</f>
        <v>136.9</v>
      </c>
      <c r="Q848" s="4" cm="1" vm="4364">
        <f t="array" aca="1" ref="Q848" ca="1">IFERROR(IF(T_CALC[[#This Row],[DAY]]="","",IF(AND(T_CALC[[#This Row],[DAY]]=C_N_TRADING_DAYS,$L$1&gt;C_MAX_HIST_DT),$Q$1,INDEX(_xlfn.ANCHORARRAY($C$3),T_CALC[[#This Row],[DAY]]+1,2))),NA())</f>
        <v>30791624</v>
      </c>
      <c r="R848" s="4" vm="4368">
        <f ca="1">IFERROR(IF(I_SRC="Open",T_CALC[[#This Row],[Open]],IF(I_SRC="High",T_CALC[[#This Row],[High]],IF(I_SRC="low",T_CALC[[#This Row],[Low]],IF(I_SRC="Volume",T_CALC[[#This Row],[VOLUME]],T_CALC[[#This Row],[Close]])))),"")</f>
        <v>136.9</v>
      </c>
      <c r="S848" s="4" cm="1">
        <f t="array" aca="1" ref="S848" ca="1">IF(T_CALC[[#This Row],[DAY]]="","",IF(T_CALC[[#This Row],[DAY]]&gt;=I_MA_PER,
ROUND(SUMPRODUCT(OFFSET($Y$4,0,0,I_MA_PER),OFFSET(T_CALC[[#This Row],[Value]],-(I_MA_PER-1),0,I_MA_PER))/C_DEN,2),NA()))</f>
        <v>136.69999999999999</v>
      </c>
      <c r="T848" s="4" t="str">
        <f ca="1">IF(T_CALC[[#This Row],[DAY]]="","",IF(T_CALC[[#This Row],[DAY]]&gt;=I_MA_PER,IF(AND(T_CALC[[#This Row],[Value]]&gt;T_CALC[[#This Row],[WMA]],R847&lt;=S847),"Buy",IF(AND(T_CALC[[#This Row],[Value]]&lt;T_CALC[[#This Row],[WMA]],R847&gt;=S847),"Sell","")),NA()))</f>
        <v/>
      </c>
      <c r="U848" s="4">
        <f ca="1">IFERROR(IF(T_CALC[[#This Row],[Signal]]="Buy",T_CALC[[#This Row],[Value]],-10000),-10000)</f>
        <v>-10000</v>
      </c>
      <c r="V848" s="4">
        <f ca="1">IFERROR(IF(T_CALC[[#This Row],[Signal]]="Sell",T_CALC[[#This Row],[Value]],-10000),-10000)</f>
        <v>-10000</v>
      </c>
    </row>
    <row r="849" spans="3:22" x14ac:dyDescent="0.2">
      <c r="C849" vm="4369">
        <f ca="1"/>
        <v>43682</v>
      </c>
      <c r="D849" vm="4370">
        <f ca="1"/>
        <v>42749551</v>
      </c>
      <c r="E849" vm="4371">
        <f ca="1"/>
        <v>133.30000000000001</v>
      </c>
      <c r="F849" vm="4372">
        <f ca="1"/>
        <v>133.9298</v>
      </c>
      <c r="G849" vm="4373">
        <f ca="1"/>
        <v>130.78</v>
      </c>
      <c r="H849" vm="4374">
        <f ca="1"/>
        <v>132.21</v>
      </c>
      <c r="K849" s="4">
        <f ca="1">IF(ROW(T_CALC[[#This Row],[DAY]])-ROW(T_CALC[[#Headers],[DAY]])&gt;C_N_TRADING_DAYS,"",ROW(T_CALC[[#This Row],[DAY]])-ROW(T_CALC[[#Headers],[DAY]]))</f>
        <v>846</v>
      </c>
      <c r="L849" s="2" cm="1" vm="4369">
        <f t="array" aca="1" ref="L849" ca="1">IFERROR(IF(T_CALC[[#This Row],[DAY]]="","",IF(AND(T_CALC[[#This Row],[DAY]]=C_N_TRADING_DAYS,$L$1&gt;C_MAX_HIST_DT),$L$1,INDEX(_xlfn.ANCHORARRAY($C$3),T_CALC[[#This Row],[DAY]]+1,1))),NA())</f>
        <v>43682</v>
      </c>
      <c r="M849" s="4" cm="1" vm="4371">
        <f t="array" aca="1" ref="M849" ca="1">IFERROR(IF(T_CALC[[#This Row],[DAY]]="","",IF(AND(T_CALC[[#This Row],[DAY]]=C_N_TRADING_DAYS,$L$1&gt;C_MAX_HIST_DT),$M$1,INDEX(_xlfn.ANCHORARRAY($C$3),T_CALC[[#This Row],[DAY]]+1,3))),NA())</f>
        <v>133.30000000000001</v>
      </c>
      <c r="N849" s="4" cm="1" vm="4372">
        <f t="array" aca="1" ref="N849" ca="1">IFERROR(IF(T_CALC[[#This Row],[DAY]]="","",IF(AND(T_CALC[[#This Row],[DAY]]=C_N_TRADING_DAYS,$L$1&gt;C_MAX_HIST_DT),$N$1,INDEX(_xlfn.ANCHORARRAY($C$3),T_CALC[[#This Row],[DAY]]+1,4))),NA())</f>
        <v>133.9298</v>
      </c>
      <c r="O849" s="4" cm="1" vm="4373">
        <f t="array" aca="1" ref="O849" ca="1">IFERROR(IF(T_CALC[[#This Row],[DAY]]="","",IF(AND(T_CALC[[#This Row],[DAY]]=C_N_TRADING_DAYS,$L$1&gt;C_MAX_HIST_DT),$O$1,INDEX(_xlfn.ANCHORARRAY($C$3),T_CALC[[#This Row],[DAY]]+1,5))),NA())</f>
        <v>130.78</v>
      </c>
      <c r="P849" s="4" cm="1" vm="4374">
        <f t="array" aca="1" ref="P849" ca="1">IFERROR(IF(T_CALC[[#This Row],[DAY]]="","",IF(AND(T_CALC[[#This Row],[DAY]]=C_N_TRADING_DAYS,$L$1&gt;C_MAX_HIST_DT),$P$1,INDEX(_xlfn.ANCHORARRAY($C$3),T_CALC[[#This Row],[DAY]]+1,6))),NA())</f>
        <v>132.21</v>
      </c>
      <c r="Q849" s="4" cm="1" vm="4370">
        <f t="array" aca="1" ref="Q849" ca="1">IFERROR(IF(T_CALC[[#This Row],[DAY]]="","",IF(AND(T_CALC[[#This Row],[DAY]]=C_N_TRADING_DAYS,$L$1&gt;C_MAX_HIST_DT),$Q$1,INDEX(_xlfn.ANCHORARRAY($C$3),T_CALC[[#This Row],[DAY]]+1,2))),NA())</f>
        <v>42749551</v>
      </c>
      <c r="R849" s="4" vm="4374">
        <f ca="1">IFERROR(IF(I_SRC="Open",T_CALC[[#This Row],[Open]],IF(I_SRC="High",T_CALC[[#This Row],[High]],IF(I_SRC="low",T_CALC[[#This Row],[Low]],IF(I_SRC="Volume",T_CALC[[#This Row],[VOLUME]],T_CALC[[#This Row],[Close]])))),"")</f>
        <v>132.21</v>
      </c>
      <c r="S849" s="4" cm="1">
        <f t="array" aca="1" ref="S849" ca="1">IF(T_CALC[[#This Row],[DAY]]="","",IF(T_CALC[[#This Row],[DAY]]&gt;=I_MA_PER,
ROUND(SUMPRODUCT(OFFSET($Y$4,0,0,I_MA_PER),OFFSET(T_CALC[[#This Row],[Value]],-(I_MA_PER-1),0,I_MA_PER))/C_DEN,2),NA()))</f>
        <v>136.62</v>
      </c>
      <c r="T849" s="4" t="str">
        <f ca="1">IF(T_CALC[[#This Row],[DAY]]="","",IF(T_CALC[[#This Row],[DAY]]&gt;=I_MA_PER,IF(AND(T_CALC[[#This Row],[Value]]&gt;T_CALC[[#This Row],[WMA]],R848&lt;=S848),"Buy",IF(AND(T_CALC[[#This Row],[Value]]&lt;T_CALC[[#This Row],[WMA]],R848&gt;=S848),"Sell","")),NA()))</f>
        <v>Sell</v>
      </c>
      <c r="U849" s="4">
        <f ca="1">IFERROR(IF(T_CALC[[#This Row],[Signal]]="Buy",T_CALC[[#This Row],[Value]],-10000),-10000)</f>
        <v>-10000</v>
      </c>
      <c r="V849" s="4" vm="4374">
        <f ca="1">IFERROR(IF(T_CALC[[#This Row],[Signal]]="Sell",T_CALC[[#This Row],[Value]],-10000),-10000)</f>
        <v>132.21</v>
      </c>
    </row>
    <row r="850" spans="3:22" x14ac:dyDescent="0.2">
      <c r="C850" vm="4375">
        <f ca="1"/>
        <v>43683</v>
      </c>
      <c r="D850" vm="4376">
        <f ca="1"/>
        <v>32696651</v>
      </c>
      <c r="E850" vm="4377">
        <f ca="1"/>
        <v>133.80000000000001</v>
      </c>
      <c r="F850" vm="4242">
        <f ca="1"/>
        <v>135.68</v>
      </c>
      <c r="G850" vm="4378">
        <f ca="1"/>
        <v>133.21</v>
      </c>
      <c r="H850" vm="4379">
        <f ca="1"/>
        <v>134.69</v>
      </c>
      <c r="K850" s="4">
        <f ca="1">IF(ROW(T_CALC[[#This Row],[DAY]])-ROW(T_CALC[[#Headers],[DAY]])&gt;C_N_TRADING_DAYS,"",ROW(T_CALC[[#This Row],[DAY]])-ROW(T_CALC[[#Headers],[DAY]]))</f>
        <v>847</v>
      </c>
      <c r="L850" s="2" cm="1" vm="4375">
        <f t="array" aca="1" ref="L850" ca="1">IFERROR(IF(T_CALC[[#This Row],[DAY]]="","",IF(AND(T_CALC[[#This Row],[DAY]]=C_N_TRADING_DAYS,$L$1&gt;C_MAX_HIST_DT),$L$1,INDEX(_xlfn.ANCHORARRAY($C$3),T_CALC[[#This Row],[DAY]]+1,1))),NA())</f>
        <v>43683</v>
      </c>
      <c r="M850" s="4" cm="1" vm="4377">
        <f t="array" aca="1" ref="M850" ca="1">IFERROR(IF(T_CALC[[#This Row],[DAY]]="","",IF(AND(T_CALC[[#This Row],[DAY]]=C_N_TRADING_DAYS,$L$1&gt;C_MAX_HIST_DT),$M$1,INDEX(_xlfn.ANCHORARRAY($C$3),T_CALC[[#This Row],[DAY]]+1,3))),NA())</f>
        <v>133.80000000000001</v>
      </c>
      <c r="N850" s="4" cm="1" vm="4242">
        <f t="array" aca="1" ref="N850" ca="1">IFERROR(IF(T_CALC[[#This Row],[DAY]]="","",IF(AND(T_CALC[[#This Row],[DAY]]=C_N_TRADING_DAYS,$L$1&gt;C_MAX_HIST_DT),$N$1,INDEX(_xlfn.ANCHORARRAY($C$3),T_CALC[[#This Row],[DAY]]+1,4))),NA())</f>
        <v>135.68</v>
      </c>
      <c r="O850" s="4" cm="1" vm="4378">
        <f t="array" aca="1" ref="O850" ca="1">IFERROR(IF(T_CALC[[#This Row],[DAY]]="","",IF(AND(T_CALC[[#This Row],[DAY]]=C_N_TRADING_DAYS,$L$1&gt;C_MAX_HIST_DT),$O$1,INDEX(_xlfn.ANCHORARRAY($C$3),T_CALC[[#This Row],[DAY]]+1,5))),NA())</f>
        <v>133.21</v>
      </c>
      <c r="P850" s="4" cm="1" vm="4379">
        <f t="array" aca="1" ref="P850" ca="1">IFERROR(IF(T_CALC[[#This Row],[DAY]]="","",IF(AND(T_CALC[[#This Row],[DAY]]=C_N_TRADING_DAYS,$L$1&gt;C_MAX_HIST_DT),$P$1,INDEX(_xlfn.ANCHORARRAY($C$3),T_CALC[[#This Row],[DAY]]+1,6))),NA())</f>
        <v>134.69</v>
      </c>
      <c r="Q850" s="4" cm="1" vm="4376">
        <f t="array" aca="1" ref="Q850" ca="1">IFERROR(IF(T_CALC[[#This Row],[DAY]]="","",IF(AND(T_CALC[[#This Row],[DAY]]=C_N_TRADING_DAYS,$L$1&gt;C_MAX_HIST_DT),$Q$1,INDEX(_xlfn.ANCHORARRAY($C$3),T_CALC[[#This Row],[DAY]]+1,2))),NA())</f>
        <v>32696651</v>
      </c>
      <c r="R850" s="4" vm="4379">
        <f ca="1">IFERROR(IF(I_SRC="Open",T_CALC[[#This Row],[Open]],IF(I_SRC="High",T_CALC[[#This Row],[High]],IF(I_SRC="low",T_CALC[[#This Row],[Low]],IF(I_SRC="Volume",T_CALC[[#This Row],[VOLUME]],T_CALC[[#This Row],[Close]])))),"")</f>
        <v>134.69</v>
      </c>
      <c r="S850" s="4" cm="1">
        <f t="array" aca="1" ref="S850" ca="1">IF(T_CALC[[#This Row],[DAY]]="","",IF(T_CALC[[#This Row],[DAY]]&gt;=I_MA_PER,
ROUND(SUMPRODUCT(OFFSET($Y$4,0,0,I_MA_PER),OFFSET(T_CALC[[#This Row],[Value]],-(I_MA_PER-1),0,I_MA_PER))/C_DEN,2),NA()))</f>
        <v>136.63999999999999</v>
      </c>
      <c r="T850" s="4" t="str">
        <f ca="1">IF(T_CALC[[#This Row],[DAY]]="","",IF(T_CALC[[#This Row],[DAY]]&gt;=I_MA_PER,IF(AND(T_CALC[[#This Row],[Value]]&gt;T_CALC[[#This Row],[WMA]],R849&lt;=S849),"Buy",IF(AND(T_CALC[[#This Row],[Value]]&lt;T_CALC[[#This Row],[WMA]],R849&gt;=S849),"Sell","")),NA()))</f>
        <v/>
      </c>
      <c r="U850" s="4">
        <f ca="1">IFERROR(IF(T_CALC[[#This Row],[Signal]]="Buy",T_CALC[[#This Row],[Value]],-10000),-10000)</f>
        <v>-10000</v>
      </c>
      <c r="V850" s="4">
        <f ca="1">IFERROR(IF(T_CALC[[#This Row],[Signal]]="Sell",T_CALC[[#This Row],[Value]],-10000),-10000)</f>
        <v>-10000</v>
      </c>
    </row>
    <row r="851" spans="3:22" x14ac:dyDescent="0.2">
      <c r="C851" vm="4380">
        <f ca="1"/>
        <v>43684</v>
      </c>
      <c r="D851" vm="4381">
        <f ca="1"/>
        <v>33414539</v>
      </c>
      <c r="E851" vm="4175">
        <f ca="1"/>
        <v>133.79</v>
      </c>
      <c r="F851" vm="4382">
        <f ca="1"/>
        <v>135.65</v>
      </c>
      <c r="G851" vm="4383">
        <f ca="1"/>
        <v>131.82839999999999</v>
      </c>
      <c r="H851" vm="4384">
        <f ca="1"/>
        <v>135.28</v>
      </c>
      <c r="K851" s="4">
        <f ca="1">IF(ROW(T_CALC[[#This Row],[DAY]])-ROW(T_CALC[[#Headers],[DAY]])&gt;C_N_TRADING_DAYS,"",ROW(T_CALC[[#This Row],[DAY]])-ROW(T_CALC[[#Headers],[DAY]]))</f>
        <v>848</v>
      </c>
      <c r="L851" s="2" cm="1" vm="4380">
        <f t="array" aca="1" ref="L851" ca="1">IFERROR(IF(T_CALC[[#This Row],[DAY]]="","",IF(AND(T_CALC[[#This Row],[DAY]]=C_N_TRADING_DAYS,$L$1&gt;C_MAX_HIST_DT),$L$1,INDEX(_xlfn.ANCHORARRAY($C$3),T_CALC[[#This Row],[DAY]]+1,1))),NA())</f>
        <v>43684</v>
      </c>
      <c r="M851" s="4" cm="1" vm="4175">
        <f t="array" aca="1" ref="M851" ca="1">IFERROR(IF(T_CALC[[#This Row],[DAY]]="","",IF(AND(T_CALC[[#This Row],[DAY]]=C_N_TRADING_DAYS,$L$1&gt;C_MAX_HIST_DT),$M$1,INDEX(_xlfn.ANCHORARRAY($C$3),T_CALC[[#This Row],[DAY]]+1,3))),NA())</f>
        <v>133.79</v>
      </c>
      <c r="N851" s="4" cm="1" vm="4382">
        <f t="array" aca="1" ref="N851" ca="1">IFERROR(IF(T_CALC[[#This Row],[DAY]]="","",IF(AND(T_CALC[[#This Row],[DAY]]=C_N_TRADING_DAYS,$L$1&gt;C_MAX_HIST_DT),$N$1,INDEX(_xlfn.ANCHORARRAY($C$3),T_CALC[[#This Row],[DAY]]+1,4))),NA())</f>
        <v>135.65</v>
      </c>
      <c r="O851" s="4" cm="1" vm="4383">
        <f t="array" aca="1" ref="O851" ca="1">IFERROR(IF(T_CALC[[#This Row],[DAY]]="","",IF(AND(T_CALC[[#This Row],[DAY]]=C_N_TRADING_DAYS,$L$1&gt;C_MAX_HIST_DT),$O$1,INDEX(_xlfn.ANCHORARRAY($C$3),T_CALC[[#This Row],[DAY]]+1,5))),NA())</f>
        <v>131.82839999999999</v>
      </c>
      <c r="P851" s="4" cm="1" vm="4384">
        <f t="array" aca="1" ref="P851" ca="1">IFERROR(IF(T_CALC[[#This Row],[DAY]]="","",IF(AND(T_CALC[[#This Row],[DAY]]=C_N_TRADING_DAYS,$L$1&gt;C_MAX_HIST_DT),$P$1,INDEX(_xlfn.ANCHORARRAY($C$3),T_CALC[[#This Row],[DAY]]+1,6))),NA())</f>
        <v>135.28</v>
      </c>
      <c r="Q851" s="4" cm="1" vm="4381">
        <f t="array" aca="1" ref="Q851" ca="1">IFERROR(IF(T_CALC[[#This Row],[DAY]]="","",IF(AND(T_CALC[[#This Row],[DAY]]=C_N_TRADING_DAYS,$L$1&gt;C_MAX_HIST_DT),$Q$1,INDEX(_xlfn.ANCHORARRAY($C$3),T_CALC[[#This Row],[DAY]]+1,2))),NA())</f>
        <v>33414539</v>
      </c>
      <c r="R851" s="4" vm="4384">
        <f ca="1">IFERROR(IF(I_SRC="Open",T_CALC[[#This Row],[Open]],IF(I_SRC="High",T_CALC[[#This Row],[High]],IF(I_SRC="low",T_CALC[[#This Row],[Low]],IF(I_SRC="Volume",T_CALC[[#This Row],[VOLUME]],T_CALC[[#This Row],[Close]])))),"")</f>
        <v>135.28</v>
      </c>
      <c r="S851" s="4" cm="1">
        <f t="array" aca="1" ref="S851" ca="1">IF(T_CALC[[#This Row],[DAY]]="","",IF(T_CALC[[#This Row],[DAY]]&gt;=I_MA_PER,
ROUND(SUMPRODUCT(OFFSET($Y$4,0,0,I_MA_PER),OFFSET(T_CALC[[#This Row],[Value]],-(I_MA_PER-1),0,I_MA_PER))/C_DEN,2),NA()))</f>
        <v>136.66999999999999</v>
      </c>
      <c r="T851" s="4" t="str">
        <f ca="1">IF(T_CALC[[#This Row],[DAY]]="","",IF(T_CALC[[#This Row],[DAY]]&gt;=I_MA_PER,IF(AND(T_CALC[[#This Row],[Value]]&gt;T_CALC[[#This Row],[WMA]],R850&lt;=S850),"Buy",IF(AND(T_CALC[[#This Row],[Value]]&lt;T_CALC[[#This Row],[WMA]],R850&gt;=S850),"Sell","")),NA()))</f>
        <v/>
      </c>
      <c r="U851" s="4">
        <f ca="1">IFERROR(IF(T_CALC[[#This Row],[Signal]]="Buy",T_CALC[[#This Row],[Value]],-10000),-10000)</f>
        <v>-10000</v>
      </c>
      <c r="V851" s="4">
        <f ca="1">IFERROR(IF(T_CALC[[#This Row],[Signal]]="Sell",T_CALC[[#This Row],[Value]],-10000),-10000)</f>
        <v>-10000</v>
      </c>
    </row>
    <row r="852" spans="3:22" x14ac:dyDescent="0.2">
      <c r="C852" vm="4385">
        <f ca="1"/>
        <v>43685</v>
      </c>
      <c r="D852" vm="4386">
        <f ca="1"/>
        <v>27496508</v>
      </c>
      <c r="E852" vm="4387">
        <f ca="1"/>
        <v>136.6</v>
      </c>
      <c r="F852" vm="4388">
        <f ca="1"/>
        <v>138.99</v>
      </c>
      <c r="G852" vm="4193">
        <f ca="1"/>
        <v>135.93</v>
      </c>
      <c r="H852" vm="4389">
        <f ca="1"/>
        <v>138.88999999999999</v>
      </c>
      <c r="K852" s="4">
        <f ca="1">IF(ROW(T_CALC[[#This Row],[DAY]])-ROW(T_CALC[[#Headers],[DAY]])&gt;C_N_TRADING_DAYS,"",ROW(T_CALC[[#This Row],[DAY]])-ROW(T_CALC[[#Headers],[DAY]]))</f>
        <v>849</v>
      </c>
      <c r="L852" s="2" cm="1" vm="4385">
        <f t="array" aca="1" ref="L852" ca="1">IFERROR(IF(T_CALC[[#This Row],[DAY]]="","",IF(AND(T_CALC[[#This Row],[DAY]]=C_N_TRADING_DAYS,$L$1&gt;C_MAX_HIST_DT),$L$1,INDEX(_xlfn.ANCHORARRAY($C$3),T_CALC[[#This Row],[DAY]]+1,1))),NA())</f>
        <v>43685</v>
      </c>
      <c r="M852" s="4" cm="1" vm="4387">
        <f t="array" aca="1" ref="M852" ca="1">IFERROR(IF(T_CALC[[#This Row],[DAY]]="","",IF(AND(T_CALC[[#This Row],[DAY]]=C_N_TRADING_DAYS,$L$1&gt;C_MAX_HIST_DT),$M$1,INDEX(_xlfn.ANCHORARRAY($C$3),T_CALC[[#This Row],[DAY]]+1,3))),NA())</f>
        <v>136.6</v>
      </c>
      <c r="N852" s="4" cm="1" vm="4388">
        <f t="array" aca="1" ref="N852" ca="1">IFERROR(IF(T_CALC[[#This Row],[DAY]]="","",IF(AND(T_CALC[[#This Row],[DAY]]=C_N_TRADING_DAYS,$L$1&gt;C_MAX_HIST_DT),$N$1,INDEX(_xlfn.ANCHORARRAY($C$3),T_CALC[[#This Row],[DAY]]+1,4))),NA())</f>
        <v>138.99</v>
      </c>
      <c r="O852" s="4" cm="1" vm="4193">
        <f t="array" aca="1" ref="O852" ca="1">IFERROR(IF(T_CALC[[#This Row],[DAY]]="","",IF(AND(T_CALC[[#This Row],[DAY]]=C_N_TRADING_DAYS,$L$1&gt;C_MAX_HIST_DT),$O$1,INDEX(_xlfn.ANCHORARRAY($C$3),T_CALC[[#This Row],[DAY]]+1,5))),NA())</f>
        <v>135.93</v>
      </c>
      <c r="P852" s="4" cm="1" vm="4389">
        <f t="array" aca="1" ref="P852" ca="1">IFERROR(IF(T_CALC[[#This Row],[DAY]]="","",IF(AND(T_CALC[[#This Row],[DAY]]=C_N_TRADING_DAYS,$L$1&gt;C_MAX_HIST_DT),$P$1,INDEX(_xlfn.ANCHORARRAY($C$3),T_CALC[[#This Row],[DAY]]+1,6))),NA())</f>
        <v>138.88999999999999</v>
      </c>
      <c r="Q852" s="4" cm="1" vm="4386">
        <f t="array" aca="1" ref="Q852" ca="1">IFERROR(IF(T_CALC[[#This Row],[DAY]]="","",IF(AND(T_CALC[[#This Row],[DAY]]=C_N_TRADING_DAYS,$L$1&gt;C_MAX_HIST_DT),$Q$1,INDEX(_xlfn.ANCHORARRAY($C$3),T_CALC[[#This Row],[DAY]]+1,2))),NA())</f>
        <v>27496508</v>
      </c>
      <c r="R852" s="4" vm="4389">
        <f ca="1">IFERROR(IF(I_SRC="Open",T_CALC[[#This Row],[Open]],IF(I_SRC="High",T_CALC[[#This Row],[High]],IF(I_SRC="low",T_CALC[[#This Row],[Low]],IF(I_SRC="Volume",T_CALC[[#This Row],[VOLUME]],T_CALC[[#This Row],[Close]])))),"")</f>
        <v>138.88999999999999</v>
      </c>
      <c r="S852" s="4" cm="1">
        <f t="array" aca="1" ref="S852" ca="1">IF(T_CALC[[#This Row],[DAY]]="","",IF(T_CALC[[#This Row],[DAY]]&gt;=I_MA_PER,
ROUND(SUMPRODUCT(OFFSET($Y$4,0,0,I_MA_PER),OFFSET(T_CALC[[#This Row],[Value]],-(I_MA_PER-1),0,I_MA_PER))/C_DEN,2),NA()))</f>
        <v>136.84</v>
      </c>
      <c r="T852" s="4" t="str">
        <f ca="1">IF(T_CALC[[#This Row],[DAY]]="","",IF(T_CALC[[#This Row],[DAY]]&gt;=I_MA_PER,IF(AND(T_CALC[[#This Row],[Value]]&gt;T_CALC[[#This Row],[WMA]],R851&lt;=S851),"Buy",IF(AND(T_CALC[[#This Row],[Value]]&lt;T_CALC[[#This Row],[WMA]],R851&gt;=S851),"Sell","")),NA()))</f>
        <v>Buy</v>
      </c>
      <c r="U852" s="4" vm="4389">
        <f ca="1">IFERROR(IF(T_CALC[[#This Row],[Signal]]="Buy",T_CALC[[#This Row],[Value]],-10000),-10000)</f>
        <v>138.88999999999999</v>
      </c>
      <c r="V852" s="4">
        <f ca="1">IFERROR(IF(T_CALC[[#This Row],[Signal]]="Sell",T_CALC[[#This Row],[Value]],-10000),-10000)</f>
        <v>-10000</v>
      </c>
    </row>
    <row r="853" spans="3:22" x14ac:dyDescent="0.2">
      <c r="C853" vm="4390">
        <f ca="1"/>
        <v>43686</v>
      </c>
      <c r="D853" vm="4391">
        <f ca="1"/>
        <v>23466701</v>
      </c>
      <c r="E853" vm="4392">
        <f ca="1"/>
        <v>138.61000000000001</v>
      </c>
      <c r="F853" vm="4393">
        <f ca="1"/>
        <v>139.38</v>
      </c>
      <c r="G853" vm="4206">
        <f ca="1"/>
        <v>136.46</v>
      </c>
      <c r="H853" vm="4394">
        <f ca="1"/>
        <v>137.71</v>
      </c>
      <c r="K853" s="4">
        <f ca="1">IF(ROW(T_CALC[[#This Row],[DAY]])-ROW(T_CALC[[#Headers],[DAY]])&gt;C_N_TRADING_DAYS,"",ROW(T_CALC[[#This Row],[DAY]])-ROW(T_CALC[[#Headers],[DAY]]))</f>
        <v>850</v>
      </c>
      <c r="L853" s="2" cm="1" vm="4390">
        <f t="array" aca="1" ref="L853" ca="1">IFERROR(IF(T_CALC[[#This Row],[DAY]]="","",IF(AND(T_CALC[[#This Row],[DAY]]=C_N_TRADING_DAYS,$L$1&gt;C_MAX_HIST_DT),$L$1,INDEX(_xlfn.ANCHORARRAY($C$3),T_CALC[[#This Row],[DAY]]+1,1))),NA())</f>
        <v>43686</v>
      </c>
      <c r="M853" s="4" cm="1" vm="4392">
        <f t="array" aca="1" ref="M853" ca="1">IFERROR(IF(T_CALC[[#This Row],[DAY]]="","",IF(AND(T_CALC[[#This Row],[DAY]]=C_N_TRADING_DAYS,$L$1&gt;C_MAX_HIST_DT),$M$1,INDEX(_xlfn.ANCHORARRAY($C$3),T_CALC[[#This Row],[DAY]]+1,3))),NA())</f>
        <v>138.61000000000001</v>
      </c>
      <c r="N853" s="4" cm="1" vm="4393">
        <f t="array" aca="1" ref="N853" ca="1">IFERROR(IF(T_CALC[[#This Row],[DAY]]="","",IF(AND(T_CALC[[#This Row],[DAY]]=C_N_TRADING_DAYS,$L$1&gt;C_MAX_HIST_DT),$N$1,INDEX(_xlfn.ANCHORARRAY($C$3),T_CALC[[#This Row],[DAY]]+1,4))),NA())</f>
        <v>139.38</v>
      </c>
      <c r="O853" s="4" cm="1" vm="4206">
        <f t="array" aca="1" ref="O853" ca="1">IFERROR(IF(T_CALC[[#This Row],[DAY]]="","",IF(AND(T_CALC[[#This Row],[DAY]]=C_N_TRADING_DAYS,$L$1&gt;C_MAX_HIST_DT),$O$1,INDEX(_xlfn.ANCHORARRAY($C$3),T_CALC[[#This Row],[DAY]]+1,5))),NA())</f>
        <v>136.46</v>
      </c>
      <c r="P853" s="4" cm="1" vm="4394">
        <f t="array" aca="1" ref="P853" ca="1">IFERROR(IF(T_CALC[[#This Row],[DAY]]="","",IF(AND(T_CALC[[#This Row],[DAY]]=C_N_TRADING_DAYS,$L$1&gt;C_MAX_HIST_DT),$P$1,INDEX(_xlfn.ANCHORARRAY($C$3),T_CALC[[#This Row],[DAY]]+1,6))),NA())</f>
        <v>137.71</v>
      </c>
      <c r="Q853" s="4" cm="1" vm="4391">
        <f t="array" aca="1" ref="Q853" ca="1">IFERROR(IF(T_CALC[[#This Row],[DAY]]="","",IF(AND(T_CALC[[#This Row],[DAY]]=C_N_TRADING_DAYS,$L$1&gt;C_MAX_HIST_DT),$Q$1,INDEX(_xlfn.ANCHORARRAY($C$3),T_CALC[[#This Row],[DAY]]+1,2))),NA())</f>
        <v>23466701</v>
      </c>
      <c r="R853" s="4" vm="4394">
        <f ca="1">IFERROR(IF(I_SRC="Open",T_CALC[[#This Row],[Open]],IF(I_SRC="High",T_CALC[[#This Row],[High]],IF(I_SRC="low",T_CALC[[#This Row],[Low]],IF(I_SRC="Volume",T_CALC[[#This Row],[VOLUME]],T_CALC[[#This Row],[Close]])))),"")</f>
        <v>137.71</v>
      </c>
      <c r="S853" s="4" cm="1">
        <f t="array" aca="1" ref="S853" ca="1">IF(T_CALC[[#This Row],[DAY]]="","",IF(T_CALC[[#This Row],[DAY]]&gt;=I_MA_PER,
ROUND(SUMPRODUCT(OFFSET($Y$4,0,0,I_MA_PER),OFFSET(T_CALC[[#This Row],[Value]],-(I_MA_PER-1),0,I_MA_PER))/C_DEN,2),NA()))</f>
        <v>136.94999999999999</v>
      </c>
      <c r="T853" s="4" t="str">
        <f ca="1">IF(T_CALC[[#This Row],[DAY]]="","",IF(T_CALC[[#This Row],[DAY]]&gt;=I_MA_PER,IF(AND(T_CALC[[#This Row],[Value]]&gt;T_CALC[[#This Row],[WMA]],R852&lt;=S852),"Buy",IF(AND(T_CALC[[#This Row],[Value]]&lt;T_CALC[[#This Row],[WMA]],R852&gt;=S852),"Sell","")),NA()))</f>
        <v/>
      </c>
      <c r="U853" s="4">
        <f ca="1">IFERROR(IF(T_CALC[[#This Row],[Signal]]="Buy",T_CALC[[#This Row],[Value]],-10000),-10000)</f>
        <v>-10000</v>
      </c>
      <c r="V853" s="4">
        <f ca="1">IFERROR(IF(T_CALC[[#This Row],[Signal]]="Sell",T_CALC[[#This Row],[Value]],-10000),-10000)</f>
        <v>-10000</v>
      </c>
    </row>
    <row r="854" spans="3:22" x14ac:dyDescent="0.2">
      <c r="C854" vm="4395">
        <f ca="1"/>
        <v>43689</v>
      </c>
      <c r="D854" vm="4396">
        <f ca="1"/>
        <v>20484348</v>
      </c>
      <c r="E854" vm="4397">
        <f ca="1"/>
        <v>137.07</v>
      </c>
      <c r="F854" vm="4398">
        <f ca="1"/>
        <v>137.86000000000001</v>
      </c>
      <c r="G854" vm="4187">
        <f ca="1"/>
        <v>135.24</v>
      </c>
      <c r="H854" vm="4399">
        <f ca="1"/>
        <v>135.79</v>
      </c>
      <c r="K854" s="4">
        <f ca="1">IF(ROW(T_CALC[[#This Row],[DAY]])-ROW(T_CALC[[#Headers],[DAY]])&gt;C_N_TRADING_DAYS,"",ROW(T_CALC[[#This Row],[DAY]])-ROW(T_CALC[[#Headers],[DAY]]))</f>
        <v>851</v>
      </c>
      <c r="L854" s="2" cm="1" vm="4395">
        <f t="array" aca="1" ref="L854" ca="1">IFERROR(IF(T_CALC[[#This Row],[DAY]]="","",IF(AND(T_CALC[[#This Row],[DAY]]=C_N_TRADING_DAYS,$L$1&gt;C_MAX_HIST_DT),$L$1,INDEX(_xlfn.ANCHORARRAY($C$3),T_CALC[[#This Row],[DAY]]+1,1))),NA())</f>
        <v>43689</v>
      </c>
      <c r="M854" s="4" cm="1" vm="4397">
        <f t="array" aca="1" ref="M854" ca="1">IFERROR(IF(T_CALC[[#This Row],[DAY]]="","",IF(AND(T_CALC[[#This Row],[DAY]]=C_N_TRADING_DAYS,$L$1&gt;C_MAX_HIST_DT),$M$1,INDEX(_xlfn.ANCHORARRAY($C$3),T_CALC[[#This Row],[DAY]]+1,3))),NA())</f>
        <v>137.07</v>
      </c>
      <c r="N854" s="4" cm="1" vm="4398">
        <f t="array" aca="1" ref="N854" ca="1">IFERROR(IF(T_CALC[[#This Row],[DAY]]="","",IF(AND(T_CALC[[#This Row],[DAY]]=C_N_TRADING_DAYS,$L$1&gt;C_MAX_HIST_DT),$N$1,INDEX(_xlfn.ANCHORARRAY($C$3),T_CALC[[#This Row],[DAY]]+1,4))),NA())</f>
        <v>137.86000000000001</v>
      </c>
      <c r="O854" s="4" cm="1" vm="4187">
        <f t="array" aca="1" ref="O854" ca="1">IFERROR(IF(T_CALC[[#This Row],[DAY]]="","",IF(AND(T_CALC[[#This Row],[DAY]]=C_N_TRADING_DAYS,$L$1&gt;C_MAX_HIST_DT),$O$1,INDEX(_xlfn.ANCHORARRAY($C$3),T_CALC[[#This Row],[DAY]]+1,5))),NA())</f>
        <v>135.24</v>
      </c>
      <c r="P854" s="4" cm="1" vm="4399">
        <f t="array" aca="1" ref="P854" ca="1">IFERROR(IF(T_CALC[[#This Row],[DAY]]="","",IF(AND(T_CALC[[#This Row],[DAY]]=C_N_TRADING_DAYS,$L$1&gt;C_MAX_HIST_DT),$P$1,INDEX(_xlfn.ANCHORARRAY($C$3),T_CALC[[#This Row],[DAY]]+1,6))),NA())</f>
        <v>135.79</v>
      </c>
      <c r="Q854" s="4" cm="1" vm="4396">
        <f t="array" aca="1" ref="Q854" ca="1">IFERROR(IF(T_CALC[[#This Row],[DAY]]="","",IF(AND(T_CALC[[#This Row],[DAY]]=C_N_TRADING_DAYS,$L$1&gt;C_MAX_HIST_DT),$Q$1,INDEX(_xlfn.ANCHORARRAY($C$3),T_CALC[[#This Row],[DAY]]+1,2))),NA())</f>
        <v>20484348</v>
      </c>
      <c r="R854" s="4" vm="4399">
        <f ca="1">IFERROR(IF(I_SRC="Open",T_CALC[[#This Row],[Open]],IF(I_SRC="High",T_CALC[[#This Row],[High]],IF(I_SRC="low",T_CALC[[#This Row],[Low]],IF(I_SRC="Volume",T_CALC[[#This Row],[VOLUME]],T_CALC[[#This Row],[Close]])))),"")</f>
        <v>135.79</v>
      </c>
      <c r="S854" s="4" cm="1">
        <f t="array" aca="1" ref="S854" ca="1">IF(T_CALC[[#This Row],[DAY]]="","",IF(T_CALC[[#This Row],[DAY]]&gt;=I_MA_PER,
ROUND(SUMPRODUCT(OFFSET($Y$4,0,0,I_MA_PER),OFFSET(T_CALC[[#This Row],[Value]],-(I_MA_PER-1),0,I_MA_PER))/C_DEN,2),NA()))</f>
        <v>136.97999999999999</v>
      </c>
      <c r="T854" s="4" t="str">
        <f ca="1">IF(T_CALC[[#This Row],[DAY]]="","",IF(T_CALC[[#This Row],[DAY]]&gt;=I_MA_PER,IF(AND(T_CALC[[#This Row],[Value]]&gt;T_CALC[[#This Row],[WMA]],R853&lt;=S853),"Buy",IF(AND(T_CALC[[#This Row],[Value]]&lt;T_CALC[[#This Row],[WMA]],R853&gt;=S853),"Sell","")),NA()))</f>
        <v>Sell</v>
      </c>
      <c r="U854" s="4">
        <f ca="1">IFERROR(IF(T_CALC[[#This Row],[Signal]]="Buy",T_CALC[[#This Row],[Value]],-10000),-10000)</f>
        <v>-10000</v>
      </c>
      <c r="V854" s="4" vm="4399">
        <f ca="1">IFERROR(IF(T_CALC[[#This Row],[Signal]]="Sell",T_CALC[[#This Row],[Value]],-10000),-10000)</f>
        <v>135.79</v>
      </c>
    </row>
    <row r="855" spans="3:22" x14ac:dyDescent="0.2">
      <c r="C855" vm="4400">
        <f ca="1"/>
        <v>43690</v>
      </c>
      <c r="D855" vm="4401">
        <f ca="1"/>
        <v>25496593</v>
      </c>
      <c r="E855" vm="4402">
        <f ca="1"/>
        <v>136.05000000000001</v>
      </c>
      <c r="F855" vm="4403">
        <f ca="1"/>
        <v>138.80000000000001</v>
      </c>
      <c r="G855" vm="4192">
        <f ca="1"/>
        <v>135</v>
      </c>
      <c r="H855" vm="4404">
        <f ca="1"/>
        <v>138.6</v>
      </c>
      <c r="K855" s="4">
        <f ca="1">IF(ROW(T_CALC[[#This Row],[DAY]])-ROW(T_CALC[[#Headers],[DAY]])&gt;C_N_TRADING_DAYS,"",ROW(T_CALC[[#This Row],[DAY]])-ROW(T_CALC[[#Headers],[DAY]]))</f>
        <v>852</v>
      </c>
      <c r="L855" s="2" cm="1" vm="4400">
        <f t="array" aca="1" ref="L855" ca="1">IFERROR(IF(T_CALC[[#This Row],[DAY]]="","",IF(AND(T_CALC[[#This Row],[DAY]]=C_N_TRADING_DAYS,$L$1&gt;C_MAX_HIST_DT),$L$1,INDEX(_xlfn.ANCHORARRAY($C$3),T_CALC[[#This Row],[DAY]]+1,1))),NA())</f>
        <v>43690</v>
      </c>
      <c r="M855" s="4" cm="1" vm="4402">
        <f t="array" aca="1" ref="M855" ca="1">IFERROR(IF(T_CALC[[#This Row],[DAY]]="","",IF(AND(T_CALC[[#This Row],[DAY]]=C_N_TRADING_DAYS,$L$1&gt;C_MAX_HIST_DT),$M$1,INDEX(_xlfn.ANCHORARRAY($C$3),T_CALC[[#This Row],[DAY]]+1,3))),NA())</f>
        <v>136.05000000000001</v>
      </c>
      <c r="N855" s="4" cm="1" vm="4403">
        <f t="array" aca="1" ref="N855" ca="1">IFERROR(IF(T_CALC[[#This Row],[DAY]]="","",IF(AND(T_CALC[[#This Row],[DAY]]=C_N_TRADING_DAYS,$L$1&gt;C_MAX_HIST_DT),$N$1,INDEX(_xlfn.ANCHORARRAY($C$3),T_CALC[[#This Row],[DAY]]+1,4))),NA())</f>
        <v>138.80000000000001</v>
      </c>
      <c r="O855" s="4" cm="1" vm="4192">
        <f t="array" aca="1" ref="O855" ca="1">IFERROR(IF(T_CALC[[#This Row],[DAY]]="","",IF(AND(T_CALC[[#This Row],[DAY]]=C_N_TRADING_DAYS,$L$1&gt;C_MAX_HIST_DT),$O$1,INDEX(_xlfn.ANCHORARRAY($C$3),T_CALC[[#This Row],[DAY]]+1,5))),NA())</f>
        <v>135</v>
      </c>
      <c r="P855" s="4" cm="1" vm="4404">
        <f t="array" aca="1" ref="P855" ca="1">IFERROR(IF(T_CALC[[#This Row],[DAY]]="","",IF(AND(T_CALC[[#This Row],[DAY]]=C_N_TRADING_DAYS,$L$1&gt;C_MAX_HIST_DT),$P$1,INDEX(_xlfn.ANCHORARRAY($C$3),T_CALC[[#This Row],[DAY]]+1,6))),NA())</f>
        <v>138.6</v>
      </c>
      <c r="Q855" s="4" cm="1" vm="4401">
        <f t="array" aca="1" ref="Q855" ca="1">IFERROR(IF(T_CALC[[#This Row],[DAY]]="","",IF(AND(T_CALC[[#This Row],[DAY]]=C_N_TRADING_DAYS,$L$1&gt;C_MAX_HIST_DT),$Q$1,INDEX(_xlfn.ANCHORARRAY($C$3),T_CALC[[#This Row],[DAY]]+1,2))),NA())</f>
        <v>25496593</v>
      </c>
      <c r="R855" s="4" vm="4404">
        <f ca="1">IFERROR(IF(I_SRC="Open",T_CALC[[#This Row],[Open]],IF(I_SRC="High",T_CALC[[#This Row],[High]],IF(I_SRC="low",T_CALC[[#This Row],[Low]],IF(I_SRC="Volume",T_CALC[[#This Row],[VOLUME]],T_CALC[[#This Row],[Close]])))),"")</f>
        <v>138.6</v>
      </c>
      <c r="S855" s="4" cm="1">
        <f t="array" aca="1" ref="S855" ca="1">IF(T_CALC[[#This Row],[DAY]]="","",IF(T_CALC[[#This Row],[DAY]]&gt;=I_MA_PER,
ROUND(SUMPRODUCT(OFFSET($Y$4,0,0,I_MA_PER),OFFSET(T_CALC[[#This Row],[Value]],-(I_MA_PER-1),0,I_MA_PER))/C_DEN,2),NA()))</f>
        <v>137.11000000000001</v>
      </c>
      <c r="T855" s="4" t="str">
        <f ca="1">IF(T_CALC[[#This Row],[DAY]]="","",IF(T_CALC[[#This Row],[DAY]]&gt;=I_MA_PER,IF(AND(T_CALC[[#This Row],[Value]]&gt;T_CALC[[#This Row],[WMA]],R854&lt;=S854),"Buy",IF(AND(T_CALC[[#This Row],[Value]]&lt;T_CALC[[#This Row],[WMA]],R854&gt;=S854),"Sell","")),NA()))</f>
        <v>Buy</v>
      </c>
      <c r="U855" s="4" vm="4404">
        <f ca="1">IFERROR(IF(T_CALC[[#This Row],[Signal]]="Buy",T_CALC[[#This Row],[Value]],-10000),-10000)</f>
        <v>138.6</v>
      </c>
      <c r="V855" s="4">
        <f ca="1">IFERROR(IF(T_CALC[[#This Row],[Signal]]="Sell",T_CALC[[#This Row],[Value]],-10000),-10000)</f>
        <v>-10000</v>
      </c>
    </row>
    <row r="856" spans="3:22" x14ac:dyDescent="0.2">
      <c r="C856" vm="4405">
        <f ca="1"/>
        <v>43691</v>
      </c>
      <c r="D856" vm="4406">
        <f ca="1"/>
        <v>32527251</v>
      </c>
      <c r="E856" vm="4407">
        <f ca="1"/>
        <v>136.36000000000001</v>
      </c>
      <c r="F856" vm="4408">
        <f ca="1"/>
        <v>136.91999999999999</v>
      </c>
      <c r="G856" vm="4409">
        <f ca="1"/>
        <v>133.66999999999999</v>
      </c>
      <c r="H856" vm="4410">
        <f ca="1"/>
        <v>133.97999999999999</v>
      </c>
      <c r="K856" s="4">
        <f ca="1">IF(ROW(T_CALC[[#This Row],[DAY]])-ROW(T_CALC[[#Headers],[DAY]])&gt;C_N_TRADING_DAYS,"",ROW(T_CALC[[#This Row],[DAY]])-ROW(T_CALC[[#Headers],[DAY]]))</f>
        <v>853</v>
      </c>
      <c r="L856" s="2" cm="1" vm="4405">
        <f t="array" aca="1" ref="L856" ca="1">IFERROR(IF(T_CALC[[#This Row],[DAY]]="","",IF(AND(T_CALC[[#This Row],[DAY]]=C_N_TRADING_DAYS,$L$1&gt;C_MAX_HIST_DT),$L$1,INDEX(_xlfn.ANCHORARRAY($C$3),T_CALC[[#This Row],[DAY]]+1,1))),NA())</f>
        <v>43691</v>
      </c>
      <c r="M856" s="4" cm="1" vm="4407">
        <f t="array" aca="1" ref="M856" ca="1">IFERROR(IF(T_CALC[[#This Row],[DAY]]="","",IF(AND(T_CALC[[#This Row],[DAY]]=C_N_TRADING_DAYS,$L$1&gt;C_MAX_HIST_DT),$M$1,INDEX(_xlfn.ANCHORARRAY($C$3),T_CALC[[#This Row],[DAY]]+1,3))),NA())</f>
        <v>136.36000000000001</v>
      </c>
      <c r="N856" s="4" cm="1" vm="4408">
        <f t="array" aca="1" ref="N856" ca="1">IFERROR(IF(T_CALC[[#This Row],[DAY]]="","",IF(AND(T_CALC[[#This Row],[DAY]]=C_N_TRADING_DAYS,$L$1&gt;C_MAX_HIST_DT),$N$1,INDEX(_xlfn.ANCHORARRAY($C$3),T_CALC[[#This Row],[DAY]]+1,4))),NA())</f>
        <v>136.91999999999999</v>
      </c>
      <c r="O856" s="4" cm="1" vm="4409">
        <f t="array" aca="1" ref="O856" ca="1">IFERROR(IF(T_CALC[[#This Row],[DAY]]="","",IF(AND(T_CALC[[#This Row],[DAY]]=C_N_TRADING_DAYS,$L$1&gt;C_MAX_HIST_DT),$O$1,INDEX(_xlfn.ANCHORARRAY($C$3),T_CALC[[#This Row],[DAY]]+1,5))),NA())</f>
        <v>133.66999999999999</v>
      </c>
      <c r="P856" s="4" cm="1" vm="4410">
        <f t="array" aca="1" ref="P856" ca="1">IFERROR(IF(T_CALC[[#This Row],[DAY]]="","",IF(AND(T_CALC[[#This Row],[DAY]]=C_N_TRADING_DAYS,$L$1&gt;C_MAX_HIST_DT),$P$1,INDEX(_xlfn.ANCHORARRAY($C$3),T_CALC[[#This Row],[DAY]]+1,6))),NA())</f>
        <v>133.97999999999999</v>
      </c>
      <c r="Q856" s="4" cm="1" vm="4406">
        <f t="array" aca="1" ref="Q856" ca="1">IFERROR(IF(T_CALC[[#This Row],[DAY]]="","",IF(AND(T_CALC[[#This Row],[DAY]]=C_N_TRADING_DAYS,$L$1&gt;C_MAX_HIST_DT),$Q$1,INDEX(_xlfn.ANCHORARRAY($C$3),T_CALC[[#This Row],[DAY]]+1,2))),NA())</f>
        <v>32527251</v>
      </c>
      <c r="R856" s="4" vm="4410">
        <f ca="1">IFERROR(IF(I_SRC="Open",T_CALC[[#This Row],[Open]],IF(I_SRC="High",T_CALC[[#This Row],[High]],IF(I_SRC="low",T_CALC[[#This Row],[Low]],IF(I_SRC="Volume",T_CALC[[#This Row],[VOLUME]],T_CALC[[#This Row],[Close]])))),"")</f>
        <v>133.97999999999999</v>
      </c>
      <c r="S856" s="4" cm="1">
        <f t="array" aca="1" ref="S856" ca="1">IF(T_CALC[[#This Row],[DAY]]="","",IF(T_CALC[[#This Row],[DAY]]&gt;=I_MA_PER,
ROUND(SUMPRODUCT(OFFSET($Y$4,0,0,I_MA_PER),OFFSET(T_CALC[[#This Row],[Value]],-(I_MA_PER-1),0,I_MA_PER))/C_DEN,2),NA()))</f>
        <v>137.04</v>
      </c>
      <c r="T856" s="4" t="str">
        <f ca="1">IF(T_CALC[[#This Row],[DAY]]="","",IF(T_CALC[[#This Row],[DAY]]&gt;=I_MA_PER,IF(AND(T_CALC[[#This Row],[Value]]&gt;T_CALC[[#This Row],[WMA]],R855&lt;=S855),"Buy",IF(AND(T_CALC[[#This Row],[Value]]&lt;T_CALC[[#This Row],[WMA]],R855&gt;=S855),"Sell","")),NA()))</f>
        <v>Sell</v>
      </c>
      <c r="U856" s="4">
        <f ca="1">IFERROR(IF(T_CALC[[#This Row],[Signal]]="Buy",T_CALC[[#This Row],[Value]],-10000),-10000)</f>
        <v>-10000</v>
      </c>
      <c r="V856" s="4" vm="4410">
        <f ca="1">IFERROR(IF(T_CALC[[#This Row],[Signal]]="Sell",T_CALC[[#This Row],[Value]],-10000),-10000)</f>
        <v>133.97999999999999</v>
      </c>
    </row>
    <row r="857" spans="3:22" x14ac:dyDescent="0.2">
      <c r="C857" vm="4411">
        <f ca="1"/>
        <v>43692</v>
      </c>
      <c r="D857" vm="4412">
        <f ca="1"/>
        <v>28125416</v>
      </c>
      <c r="E857" vm="4413">
        <f ca="1"/>
        <v>134.38999999999999</v>
      </c>
      <c r="F857" vm="4414">
        <f ca="1"/>
        <v>134.58000000000001</v>
      </c>
      <c r="G857" vm="4146">
        <f ca="1"/>
        <v>132.25</v>
      </c>
      <c r="H857" vm="4415">
        <f ca="1"/>
        <v>133.68</v>
      </c>
      <c r="K857" s="4">
        <f ca="1">IF(ROW(T_CALC[[#This Row],[DAY]])-ROW(T_CALC[[#Headers],[DAY]])&gt;C_N_TRADING_DAYS,"",ROW(T_CALC[[#This Row],[DAY]])-ROW(T_CALC[[#Headers],[DAY]]))</f>
        <v>854</v>
      </c>
      <c r="L857" s="2" cm="1" vm="4411">
        <f t="array" aca="1" ref="L857" ca="1">IFERROR(IF(T_CALC[[#This Row],[DAY]]="","",IF(AND(T_CALC[[#This Row],[DAY]]=C_N_TRADING_DAYS,$L$1&gt;C_MAX_HIST_DT),$L$1,INDEX(_xlfn.ANCHORARRAY($C$3),T_CALC[[#This Row],[DAY]]+1,1))),NA())</f>
        <v>43692</v>
      </c>
      <c r="M857" s="4" cm="1" vm="4413">
        <f t="array" aca="1" ref="M857" ca="1">IFERROR(IF(T_CALC[[#This Row],[DAY]]="","",IF(AND(T_CALC[[#This Row],[DAY]]=C_N_TRADING_DAYS,$L$1&gt;C_MAX_HIST_DT),$M$1,INDEX(_xlfn.ANCHORARRAY($C$3),T_CALC[[#This Row],[DAY]]+1,3))),NA())</f>
        <v>134.38999999999999</v>
      </c>
      <c r="N857" s="4" cm="1" vm="4414">
        <f t="array" aca="1" ref="N857" ca="1">IFERROR(IF(T_CALC[[#This Row],[DAY]]="","",IF(AND(T_CALC[[#This Row],[DAY]]=C_N_TRADING_DAYS,$L$1&gt;C_MAX_HIST_DT),$N$1,INDEX(_xlfn.ANCHORARRAY($C$3),T_CALC[[#This Row],[DAY]]+1,4))),NA())</f>
        <v>134.58000000000001</v>
      </c>
      <c r="O857" s="4" cm="1" vm="4146">
        <f t="array" aca="1" ref="O857" ca="1">IFERROR(IF(T_CALC[[#This Row],[DAY]]="","",IF(AND(T_CALC[[#This Row],[DAY]]=C_N_TRADING_DAYS,$L$1&gt;C_MAX_HIST_DT),$O$1,INDEX(_xlfn.ANCHORARRAY($C$3),T_CALC[[#This Row],[DAY]]+1,5))),NA())</f>
        <v>132.25</v>
      </c>
      <c r="P857" s="4" cm="1" vm="4415">
        <f t="array" aca="1" ref="P857" ca="1">IFERROR(IF(T_CALC[[#This Row],[DAY]]="","",IF(AND(T_CALC[[#This Row],[DAY]]=C_N_TRADING_DAYS,$L$1&gt;C_MAX_HIST_DT),$P$1,INDEX(_xlfn.ANCHORARRAY($C$3),T_CALC[[#This Row],[DAY]]+1,6))),NA())</f>
        <v>133.68</v>
      </c>
      <c r="Q857" s="4" cm="1" vm="4412">
        <f t="array" aca="1" ref="Q857" ca="1">IFERROR(IF(T_CALC[[#This Row],[DAY]]="","",IF(AND(T_CALC[[#This Row],[DAY]]=C_N_TRADING_DAYS,$L$1&gt;C_MAX_HIST_DT),$Q$1,INDEX(_xlfn.ANCHORARRAY($C$3),T_CALC[[#This Row],[DAY]]+1,2))),NA())</f>
        <v>28125416</v>
      </c>
      <c r="R857" s="4" vm="4415">
        <f ca="1">IFERROR(IF(I_SRC="Open",T_CALC[[#This Row],[Open]],IF(I_SRC="High",T_CALC[[#This Row],[High]],IF(I_SRC="low",T_CALC[[#This Row],[Low]],IF(I_SRC="Volume",T_CALC[[#This Row],[VOLUME]],T_CALC[[#This Row],[Close]])))),"")</f>
        <v>133.68</v>
      </c>
      <c r="S857" s="4" cm="1">
        <f t="array" aca="1" ref="S857" ca="1">IF(T_CALC[[#This Row],[DAY]]="","",IF(T_CALC[[#This Row],[DAY]]&gt;=I_MA_PER,
ROUND(SUMPRODUCT(OFFSET($Y$4,0,0,I_MA_PER),OFFSET(T_CALC[[#This Row],[Value]],-(I_MA_PER-1),0,I_MA_PER))/C_DEN,2),NA()))</f>
        <v>136.94999999999999</v>
      </c>
      <c r="T857" s="4" t="str">
        <f ca="1">IF(T_CALC[[#This Row],[DAY]]="","",IF(T_CALC[[#This Row],[DAY]]&gt;=I_MA_PER,IF(AND(T_CALC[[#This Row],[Value]]&gt;T_CALC[[#This Row],[WMA]],R856&lt;=S856),"Buy",IF(AND(T_CALC[[#This Row],[Value]]&lt;T_CALC[[#This Row],[WMA]],R856&gt;=S856),"Sell","")),NA()))</f>
        <v/>
      </c>
      <c r="U857" s="4">
        <f ca="1">IFERROR(IF(T_CALC[[#This Row],[Signal]]="Buy",T_CALC[[#This Row],[Value]],-10000),-10000)</f>
        <v>-10000</v>
      </c>
      <c r="V857" s="4">
        <f ca="1">IFERROR(IF(T_CALC[[#This Row],[Signal]]="Sell",T_CALC[[#This Row],[Value]],-10000),-10000)</f>
        <v>-10000</v>
      </c>
    </row>
    <row r="858" spans="3:22" x14ac:dyDescent="0.2">
      <c r="C858" vm="4416">
        <f ca="1"/>
        <v>43693</v>
      </c>
      <c r="D858" vm="4417">
        <f ca="1"/>
        <v>25026151</v>
      </c>
      <c r="E858" vm="4418">
        <f ca="1"/>
        <v>134.88</v>
      </c>
      <c r="F858" vm="4206">
        <f ca="1"/>
        <v>136.46</v>
      </c>
      <c r="G858" vm="4419">
        <f ca="1"/>
        <v>134.72</v>
      </c>
      <c r="H858" vm="4420">
        <f ca="1"/>
        <v>136.13</v>
      </c>
      <c r="K858" s="4">
        <f ca="1">IF(ROW(T_CALC[[#This Row],[DAY]])-ROW(T_CALC[[#Headers],[DAY]])&gt;C_N_TRADING_DAYS,"",ROW(T_CALC[[#This Row],[DAY]])-ROW(T_CALC[[#Headers],[DAY]]))</f>
        <v>855</v>
      </c>
      <c r="L858" s="2" cm="1" vm="4416">
        <f t="array" aca="1" ref="L858" ca="1">IFERROR(IF(T_CALC[[#This Row],[DAY]]="","",IF(AND(T_CALC[[#This Row],[DAY]]=C_N_TRADING_DAYS,$L$1&gt;C_MAX_HIST_DT),$L$1,INDEX(_xlfn.ANCHORARRAY($C$3),T_CALC[[#This Row],[DAY]]+1,1))),NA())</f>
        <v>43693</v>
      </c>
      <c r="M858" s="4" cm="1" vm="4418">
        <f t="array" aca="1" ref="M858" ca="1">IFERROR(IF(T_CALC[[#This Row],[DAY]]="","",IF(AND(T_CALC[[#This Row],[DAY]]=C_N_TRADING_DAYS,$L$1&gt;C_MAX_HIST_DT),$M$1,INDEX(_xlfn.ANCHORARRAY($C$3),T_CALC[[#This Row],[DAY]]+1,3))),NA())</f>
        <v>134.88</v>
      </c>
      <c r="N858" s="4" cm="1" vm="4206">
        <f t="array" aca="1" ref="N858" ca="1">IFERROR(IF(T_CALC[[#This Row],[DAY]]="","",IF(AND(T_CALC[[#This Row],[DAY]]=C_N_TRADING_DAYS,$L$1&gt;C_MAX_HIST_DT),$N$1,INDEX(_xlfn.ANCHORARRAY($C$3),T_CALC[[#This Row],[DAY]]+1,4))),NA())</f>
        <v>136.46</v>
      </c>
      <c r="O858" s="4" cm="1" vm="4419">
        <f t="array" aca="1" ref="O858" ca="1">IFERROR(IF(T_CALC[[#This Row],[DAY]]="","",IF(AND(T_CALC[[#This Row],[DAY]]=C_N_TRADING_DAYS,$L$1&gt;C_MAX_HIST_DT),$O$1,INDEX(_xlfn.ANCHORARRAY($C$3),T_CALC[[#This Row],[DAY]]+1,5))),NA())</f>
        <v>134.72</v>
      </c>
      <c r="P858" s="4" cm="1" vm="4420">
        <f t="array" aca="1" ref="P858" ca="1">IFERROR(IF(T_CALC[[#This Row],[DAY]]="","",IF(AND(T_CALC[[#This Row],[DAY]]=C_N_TRADING_DAYS,$L$1&gt;C_MAX_HIST_DT),$P$1,INDEX(_xlfn.ANCHORARRAY($C$3),T_CALC[[#This Row],[DAY]]+1,6))),NA())</f>
        <v>136.13</v>
      </c>
      <c r="Q858" s="4" cm="1" vm="4417">
        <f t="array" aca="1" ref="Q858" ca="1">IFERROR(IF(T_CALC[[#This Row],[DAY]]="","",IF(AND(T_CALC[[#This Row],[DAY]]=C_N_TRADING_DAYS,$L$1&gt;C_MAX_HIST_DT),$Q$1,INDEX(_xlfn.ANCHORARRAY($C$3),T_CALC[[#This Row],[DAY]]+1,2))),NA())</f>
        <v>25026151</v>
      </c>
      <c r="R858" s="4" vm="4420">
        <f ca="1">IFERROR(IF(I_SRC="Open",T_CALC[[#This Row],[Open]],IF(I_SRC="High",T_CALC[[#This Row],[High]],IF(I_SRC="low",T_CALC[[#This Row],[Low]],IF(I_SRC="Volume",T_CALC[[#This Row],[VOLUME]],T_CALC[[#This Row],[Close]])))),"")</f>
        <v>136.13</v>
      </c>
      <c r="S858" s="4" cm="1">
        <f t="array" aca="1" ref="S858" ca="1">IF(T_CALC[[#This Row],[DAY]]="","",IF(T_CALC[[#This Row],[DAY]]&gt;=I_MA_PER,
ROUND(SUMPRODUCT(OFFSET($Y$4,0,0,I_MA_PER),OFFSET(T_CALC[[#This Row],[Value]],-(I_MA_PER-1),0,I_MA_PER))/C_DEN,2),NA()))</f>
        <v>136.94999999999999</v>
      </c>
      <c r="T858" s="4" t="str">
        <f ca="1">IF(T_CALC[[#This Row],[DAY]]="","",IF(T_CALC[[#This Row],[DAY]]&gt;=I_MA_PER,IF(AND(T_CALC[[#This Row],[Value]]&gt;T_CALC[[#This Row],[WMA]],R857&lt;=S857),"Buy",IF(AND(T_CALC[[#This Row],[Value]]&lt;T_CALC[[#This Row],[WMA]],R857&gt;=S857),"Sell","")),NA()))</f>
        <v/>
      </c>
      <c r="U858" s="4">
        <f ca="1">IFERROR(IF(T_CALC[[#This Row],[Signal]]="Buy",T_CALC[[#This Row],[Value]],-10000),-10000)</f>
        <v>-10000</v>
      </c>
      <c r="V858" s="4">
        <f ca="1">IFERROR(IF(T_CALC[[#This Row],[Signal]]="Sell",T_CALC[[#This Row],[Value]],-10000),-10000)</f>
        <v>-10000</v>
      </c>
    </row>
    <row r="859" spans="3:22" x14ac:dyDescent="0.2">
      <c r="C859" vm="4421">
        <f ca="1"/>
        <v>43696</v>
      </c>
      <c r="D859" vm="4422">
        <f ca="1"/>
        <v>24370543</v>
      </c>
      <c r="E859" vm="4423">
        <f ca="1"/>
        <v>137.85499999999999</v>
      </c>
      <c r="F859" vm="4424">
        <f ca="1"/>
        <v>138.55000000000001</v>
      </c>
      <c r="G859" vm="4425">
        <f ca="1"/>
        <v>136.88499999999999</v>
      </c>
      <c r="H859" vm="4426">
        <f ca="1"/>
        <v>138.41</v>
      </c>
      <c r="K859" s="4">
        <f ca="1">IF(ROW(T_CALC[[#This Row],[DAY]])-ROW(T_CALC[[#Headers],[DAY]])&gt;C_N_TRADING_DAYS,"",ROW(T_CALC[[#This Row],[DAY]])-ROW(T_CALC[[#Headers],[DAY]]))</f>
        <v>856</v>
      </c>
      <c r="L859" s="2" cm="1" vm="4421">
        <f t="array" aca="1" ref="L859" ca="1">IFERROR(IF(T_CALC[[#This Row],[DAY]]="","",IF(AND(T_CALC[[#This Row],[DAY]]=C_N_TRADING_DAYS,$L$1&gt;C_MAX_HIST_DT),$L$1,INDEX(_xlfn.ANCHORARRAY($C$3),T_CALC[[#This Row],[DAY]]+1,1))),NA())</f>
        <v>43696</v>
      </c>
      <c r="M859" s="4" cm="1" vm="4423">
        <f t="array" aca="1" ref="M859" ca="1">IFERROR(IF(T_CALC[[#This Row],[DAY]]="","",IF(AND(T_CALC[[#This Row],[DAY]]=C_N_TRADING_DAYS,$L$1&gt;C_MAX_HIST_DT),$M$1,INDEX(_xlfn.ANCHORARRAY($C$3),T_CALC[[#This Row],[DAY]]+1,3))),NA())</f>
        <v>137.85499999999999</v>
      </c>
      <c r="N859" s="4" cm="1" vm="4424">
        <f t="array" aca="1" ref="N859" ca="1">IFERROR(IF(T_CALC[[#This Row],[DAY]]="","",IF(AND(T_CALC[[#This Row],[DAY]]=C_N_TRADING_DAYS,$L$1&gt;C_MAX_HIST_DT),$N$1,INDEX(_xlfn.ANCHORARRAY($C$3),T_CALC[[#This Row],[DAY]]+1,4))),NA())</f>
        <v>138.55000000000001</v>
      </c>
      <c r="O859" s="4" cm="1" vm="4425">
        <f t="array" aca="1" ref="O859" ca="1">IFERROR(IF(T_CALC[[#This Row],[DAY]]="","",IF(AND(T_CALC[[#This Row],[DAY]]=C_N_TRADING_DAYS,$L$1&gt;C_MAX_HIST_DT),$O$1,INDEX(_xlfn.ANCHORARRAY($C$3),T_CALC[[#This Row],[DAY]]+1,5))),NA())</f>
        <v>136.88499999999999</v>
      </c>
      <c r="P859" s="4" cm="1" vm="4426">
        <f t="array" aca="1" ref="P859" ca="1">IFERROR(IF(T_CALC[[#This Row],[DAY]]="","",IF(AND(T_CALC[[#This Row],[DAY]]=C_N_TRADING_DAYS,$L$1&gt;C_MAX_HIST_DT),$P$1,INDEX(_xlfn.ANCHORARRAY($C$3),T_CALC[[#This Row],[DAY]]+1,6))),NA())</f>
        <v>138.41</v>
      </c>
      <c r="Q859" s="4" cm="1" vm="4422">
        <f t="array" aca="1" ref="Q859" ca="1">IFERROR(IF(T_CALC[[#This Row],[DAY]]="","",IF(AND(T_CALC[[#This Row],[DAY]]=C_N_TRADING_DAYS,$L$1&gt;C_MAX_HIST_DT),$Q$1,INDEX(_xlfn.ANCHORARRAY($C$3),T_CALC[[#This Row],[DAY]]+1,2))),NA())</f>
        <v>24370543</v>
      </c>
      <c r="R859" s="4" vm="4426">
        <f ca="1">IFERROR(IF(I_SRC="Open",T_CALC[[#This Row],[Open]],IF(I_SRC="High",T_CALC[[#This Row],[High]],IF(I_SRC="low",T_CALC[[#This Row],[Low]],IF(I_SRC="Volume",T_CALC[[#This Row],[VOLUME]],T_CALC[[#This Row],[Close]])))),"")</f>
        <v>138.41</v>
      </c>
      <c r="S859" s="4" cm="1">
        <f t="array" aca="1" ref="S859" ca="1">IF(T_CALC[[#This Row],[DAY]]="","",IF(T_CALC[[#This Row],[DAY]]&gt;=I_MA_PER,
ROUND(SUMPRODUCT(OFFSET($Y$4,0,0,I_MA_PER),OFFSET(T_CALC[[#This Row],[Value]],-(I_MA_PER-1),0,I_MA_PER))/C_DEN,2),NA()))</f>
        <v>137.03</v>
      </c>
      <c r="T859" s="4" t="str">
        <f ca="1">IF(T_CALC[[#This Row],[DAY]]="","",IF(T_CALC[[#This Row],[DAY]]&gt;=I_MA_PER,IF(AND(T_CALC[[#This Row],[Value]]&gt;T_CALC[[#This Row],[WMA]],R858&lt;=S858),"Buy",IF(AND(T_CALC[[#This Row],[Value]]&lt;T_CALC[[#This Row],[WMA]],R858&gt;=S858),"Sell","")),NA()))</f>
        <v>Buy</v>
      </c>
      <c r="U859" s="4" vm="4426">
        <f ca="1">IFERROR(IF(T_CALC[[#This Row],[Signal]]="Buy",T_CALC[[#This Row],[Value]],-10000),-10000)</f>
        <v>138.41</v>
      </c>
      <c r="V859" s="4">
        <f ca="1">IFERROR(IF(T_CALC[[#This Row],[Signal]]="Sell",T_CALC[[#This Row],[Value]],-10000),-10000)</f>
        <v>-10000</v>
      </c>
    </row>
    <row r="860" spans="3:22" x14ac:dyDescent="0.2">
      <c r="C860" vm="4427">
        <f ca="1"/>
        <v>43697</v>
      </c>
      <c r="D860" vm="4428">
        <f ca="1"/>
        <v>21188998</v>
      </c>
      <c r="E860" vm="4429">
        <f ca="1"/>
        <v>138.21</v>
      </c>
      <c r="F860" vm="4430">
        <f ca="1"/>
        <v>138.71</v>
      </c>
      <c r="G860" vm="4431">
        <f ca="1"/>
        <v>137.24</v>
      </c>
      <c r="H860" vm="4432">
        <f ca="1"/>
        <v>137.26</v>
      </c>
      <c r="K860" s="4">
        <f ca="1">IF(ROW(T_CALC[[#This Row],[DAY]])-ROW(T_CALC[[#Headers],[DAY]])&gt;C_N_TRADING_DAYS,"",ROW(T_CALC[[#This Row],[DAY]])-ROW(T_CALC[[#Headers],[DAY]]))</f>
        <v>857</v>
      </c>
      <c r="L860" s="2" cm="1" vm="4427">
        <f t="array" aca="1" ref="L860" ca="1">IFERROR(IF(T_CALC[[#This Row],[DAY]]="","",IF(AND(T_CALC[[#This Row],[DAY]]=C_N_TRADING_DAYS,$L$1&gt;C_MAX_HIST_DT),$L$1,INDEX(_xlfn.ANCHORARRAY($C$3),T_CALC[[#This Row],[DAY]]+1,1))),NA())</f>
        <v>43697</v>
      </c>
      <c r="M860" s="4" cm="1" vm="4429">
        <f t="array" aca="1" ref="M860" ca="1">IFERROR(IF(T_CALC[[#This Row],[DAY]]="","",IF(AND(T_CALC[[#This Row],[DAY]]=C_N_TRADING_DAYS,$L$1&gt;C_MAX_HIST_DT),$M$1,INDEX(_xlfn.ANCHORARRAY($C$3),T_CALC[[#This Row],[DAY]]+1,3))),NA())</f>
        <v>138.21</v>
      </c>
      <c r="N860" s="4" cm="1" vm="4430">
        <f t="array" aca="1" ref="N860" ca="1">IFERROR(IF(T_CALC[[#This Row],[DAY]]="","",IF(AND(T_CALC[[#This Row],[DAY]]=C_N_TRADING_DAYS,$L$1&gt;C_MAX_HIST_DT),$N$1,INDEX(_xlfn.ANCHORARRAY($C$3),T_CALC[[#This Row],[DAY]]+1,4))),NA())</f>
        <v>138.71</v>
      </c>
      <c r="O860" s="4" cm="1" vm="4431">
        <f t="array" aca="1" ref="O860" ca="1">IFERROR(IF(T_CALC[[#This Row],[DAY]]="","",IF(AND(T_CALC[[#This Row],[DAY]]=C_N_TRADING_DAYS,$L$1&gt;C_MAX_HIST_DT),$O$1,INDEX(_xlfn.ANCHORARRAY($C$3),T_CALC[[#This Row],[DAY]]+1,5))),NA())</f>
        <v>137.24</v>
      </c>
      <c r="P860" s="4" cm="1" vm="4432">
        <f t="array" aca="1" ref="P860" ca="1">IFERROR(IF(T_CALC[[#This Row],[DAY]]="","",IF(AND(T_CALC[[#This Row],[DAY]]=C_N_TRADING_DAYS,$L$1&gt;C_MAX_HIST_DT),$P$1,INDEX(_xlfn.ANCHORARRAY($C$3),T_CALC[[#This Row],[DAY]]+1,6))),NA())</f>
        <v>137.26</v>
      </c>
      <c r="Q860" s="4" cm="1" vm="4428">
        <f t="array" aca="1" ref="Q860" ca="1">IFERROR(IF(T_CALC[[#This Row],[DAY]]="","",IF(AND(T_CALC[[#This Row],[DAY]]=C_N_TRADING_DAYS,$L$1&gt;C_MAX_HIST_DT),$Q$1,INDEX(_xlfn.ANCHORARRAY($C$3),T_CALC[[#This Row],[DAY]]+1,2))),NA())</f>
        <v>21188998</v>
      </c>
      <c r="R860" s="4" vm="4432">
        <f ca="1">IFERROR(IF(I_SRC="Open",T_CALC[[#This Row],[Open]],IF(I_SRC="High",T_CALC[[#This Row],[High]],IF(I_SRC="low",T_CALC[[#This Row],[Low]],IF(I_SRC="Volume",T_CALC[[#This Row],[VOLUME]],T_CALC[[#This Row],[Close]])))),"")</f>
        <v>137.26</v>
      </c>
      <c r="S860" s="4" cm="1">
        <f t="array" aca="1" ref="S860" ca="1">IF(T_CALC[[#This Row],[DAY]]="","",IF(T_CALC[[#This Row],[DAY]]&gt;=I_MA_PER,
ROUND(SUMPRODUCT(OFFSET($Y$4,0,0,I_MA_PER),OFFSET(T_CALC[[#This Row],[Value]],-(I_MA_PER-1),0,I_MA_PER))/C_DEN,2),NA()))</f>
        <v>137.07</v>
      </c>
      <c r="T860" s="4" t="str">
        <f ca="1">IF(T_CALC[[#This Row],[DAY]]="","",IF(T_CALC[[#This Row],[DAY]]&gt;=I_MA_PER,IF(AND(T_CALC[[#This Row],[Value]]&gt;T_CALC[[#This Row],[WMA]],R859&lt;=S859),"Buy",IF(AND(T_CALC[[#This Row],[Value]]&lt;T_CALC[[#This Row],[WMA]],R859&gt;=S859),"Sell","")),NA()))</f>
        <v/>
      </c>
      <c r="U860" s="4">
        <f ca="1">IFERROR(IF(T_CALC[[#This Row],[Signal]]="Buy",T_CALC[[#This Row],[Value]],-10000),-10000)</f>
        <v>-10000</v>
      </c>
      <c r="V860" s="4">
        <f ca="1">IFERROR(IF(T_CALC[[#This Row],[Signal]]="Sell",T_CALC[[#This Row],[Value]],-10000),-10000)</f>
        <v>-10000</v>
      </c>
    </row>
    <row r="861" spans="3:22" x14ac:dyDescent="0.2">
      <c r="C861" vm="4433">
        <f ca="1"/>
        <v>43698</v>
      </c>
      <c r="D861" vm="4434">
        <f ca="1"/>
        <v>14982314</v>
      </c>
      <c r="E861" vm="4424">
        <f ca="1"/>
        <v>138.55000000000001</v>
      </c>
      <c r="F861" vm="4435">
        <f ca="1"/>
        <v>139.49350000000001</v>
      </c>
      <c r="G861" vm="4436">
        <f ca="1"/>
        <v>138</v>
      </c>
      <c r="H861" vm="4437">
        <f ca="1"/>
        <v>138.79</v>
      </c>
      <c r="K861" s="4">
        <f ca="1">IF(ROW(T_CALC[[#This Row],[DAY]])-ROW(T_CALC[[#Headers],[DAY]])&gt;C_N_TRADING_DAYS,"",ROW(T_CALC[[#This Row],[DAY]])-ROW(T_CALC[[#Headers],[DAY]]))</f>
        <v>858</v>
      </c>
      <c r="L861" s="2" cm="1" vm="4433">
        <f t="array" aca="1" ref="L861" ca="1">IFERROR(IF(T_CALC[[#This Row],[DAY]]="","",IF(AND(T_CALC[[#This Row],[DAY]]=C_N_TRADING_DAYS,$L$1&gt;C_MAX_HIST_DT),$L$1,INDEX(_xlfn.ANCHORARRAY($C$3),T_CALC[[#This Row],[DAY]]+1,1))),NA())</f>
        <v>43698</v>
      </c>
      <c r="M861" s="4" cm="1" vm="4424">
        <f t="array" aca="1" ref="M861" ca="1">IFERROR(IF(T_CALC[[#This Row],[DAY]]="","",IF(AND(T_CALC[[#This Row],[DAY]]=C_N_TRADING_DAYS,$L$1&gt;C_MAX_HIST_DT),$M$1,INDEX(_xlfn.ANCHORARRAY($C$3),T_CALC[[#This Row],[DAY]]+1,3))),NA())</f>
        <v>138.55000000000001</v>
      </c>
      <c r="N861" s="4" cm="1" vm="4435">
        <f t="array" aca="1" ref="N861" ca="1">IFERROR(IF(T_CALC[[#This Row],[DAY]]="","",IF(AND(T_CALC[[#This Row],[DAY]]=C_N_TRADING_DAYS,$L$1&gt;C_MAX_HIST_DT),$N$1,INDEX(_xlfn.ANCHORARRAY($C$3),T_CALC[[#This Row],[DAY]]+1,4))),NA())</f>
        <v>139.49350000000001</v>
      </c>
      <c r="O861" s="4" cm="1" vm="4436">
        <f t="array" aca="1" ref="O861" ca="1">IFERROR(IF(T_CALC[[#This Row],[DAY]]="","",IF(AND(T_CALC[[#This Row],[DAY]]=C_N_TRADING_DAYS,$L$1&gt;C_MAX_HIST_DT),$O$1,INDEX(_xlfn.ANCHORARRAY($C$3),T_CALC[[#This Row],[DAY]]+1,5))),NA())</f>
        <v>138</v>
      </c>
      <c r="P861" s="4" cm="1" vm="4437">
        <f t="array" aca="1" ref="P861" ca="1">IFERROR(IF(T_CALC[[#This Row],[DAY]]="","",IF(AND(T_CALC[[#This Row],[DAY]]=C_N_TRADING_DAYS,$L$1&gt;C_MAX_HIST_DT),$P$1,INDEX(_xlfn.ANCHORARRAY($C$3),T_CALC[[#This Row],[DAY]]+1,6))),NA())</f>
        <v>138.79</v>
      </c>
      <c r="Q861" s="4" cm="1" vm="4434">
        <f t="array" aca="1" ref="Q861" ca="1">IFERROR(IF(T_CALC[[#This Row],[DAY]]="","",IF(AND(T_CALC[[#This Row],[DAY]]=C_N_TRADING_DAYS,$L$1&gt;C_MAX_HIST_DT),$Q$1,INDEX(_xlfn.ANCHORARRAY($C$3),T_CALC[[#This Row],[DAY]]+1,2))),NA())</f>
        <v>14982314</v>
      </c>
      <c r="R861" s="4" vm="4437">
        <f ca="1">IFERROR(IF(I_SRC="Open",T_CALC[[#This Row],[Open]],IF(I_SRC="High",T_CALC[[#This Row],[High]],IF(I_SRC="low",T_CALC[[#This Row],[Low]],IF(I_SRC="Volume",T_CALC[[#This Row],[VOLUME]],T_CALC[[#This Row],[Close]])))),"")</f>
        <v>138.79</v>
      </c>
      <c r="S861" s="4" cm="1">
        <f t="array" aca="1" ref="S861" ca="1">IF(T_CALC[[#This Row],[DAY]]="","",IF(T_CALC[[#This Row],[DAY]]&gt;=I_MA_PER,
ROUND(SUMPRODUCT(OFFSET($Y$4,0,0,I_MA_PER),OFFSET(T_CALC[[#This Row],[Value]],-(I_MA_PER-1),0,I_MA_PER))/C_DEN,2),NA()))</f>
        <v>137.16</v>
      </c>
      <c r="T861" s="4" t="str">
        <f ca="1">IF(T_CALC[[#This Row],[DAY]]="","",IF(T_CALC[[#This Row],[DAY]]&gt;=I_MA_PER,IF(AND(T_CALC[[#This Row],[Value]]&gt;T_CALC[[#This Row],[WMA]],R860&lt;=S860),"Buy",IF(AND(T_CALC[[#This Row],[Value]]&lt;T_CALC[[#This Row],[WMA]],R860&gt;=S860),"Sell","")),NA()))</f>
        <v/>
      </c>
      <c r="U861" s="4">
        <f ca="1">IFERROR(IF(T_CALC[[#This Row],[Signal]]="Buy",T_CALC[[#This Row],[Value]],-10000),-10000)</f>
        <v>-10000</v>
      </c>
      <c r="V861" s="4">
        <f ca="1">IFERROR(IF(T_CALC[[#This Row],[Signal]]="Sell",T_CALC[[#This Row],[Value]],-10000),-10000)</f>
        <v>-10000</v>
      </c>
    </row>
    <row r="862" spans="3:22" x14ac:dyDescent="0.2">
      <c r="C862" vm="4438">
        <f ca="1"/>
        <v>43699</v>
      </c>
      <c r="D862" vm="4439">
        <f ca="1"/>
        <v>18709662</v>
      </c>
      <c r="E862" vm="4440">
        <f ca="1"/>
        <v>138.66</v>
      </c>
      <c r="F862" vm="4441">
        <f ca="1"/>
        <v>139.19999999999999</v>
      </c>
      <c r="G862" vm="4442">
        <f ca="1"/>
        <v>136.29</v>
      </c>
      <c r="H862" vm="4212">
        <f ca="1"/>
        <v>137.78</v>
      </c>
      <c r="K862" s="4">
        <f ca="1">IF(ROW(T_CALC[[#This Row],[DAY]])-ROW(T_CALC[[#Headers],[DAY]])&gt;C_N_TRADING_DAYS,"",ROW(T_CALC[[#This Row],[DAY]])-ROW(T_CALC[[#Headers],[DAY]]))</f>
        <v>859</v>
      </c>
      <c r="L862" s="2" cm="1" vm="4438">
        <f t="array" aca="1" ref="L862" ca="1">IFERROR(IF(T_CALC[[#This Row],[DAY]]="","",IF(AND(T_CALC[[#This Row],[DAY]]=C_N_TRADING_DAYS,$L$1&gt;C_MAX_HIST_DT),$L$1,INDEX(_xlfn.ANCHORARRAY($C$3),T_CALC[[#This Row],[DAY]]+1,1))),NA())</f>
        <v>43699</v>
      </c>
      <c r="M862" s="4" cm="1" vm="4440">
        <f t="array" aca="1" ref="M862" ca="1">IFERROR(IF(T_CALC[[#This Row],[DAY]]="","",IF(AND(T_CALC[[#This Row],[DAY]]=C_N_TRADING_DAYS,$L$1&gt;C_MAX_HIST_DT),$M$1,INDEX(_xlfn.ANCHORARRAY($C$3),T_CALC[[#This Row],[DAY]]+1,3))),NA())</f>
        <v>138.66</v>
      </c>
      <c r="N862" s="4" cm="1" vm="4441">
        <f t="array" aca="1" ref="N862" ca="1">IFERROR(IF(T_CALC[[#This Row],[DAY]]="","",IF(AND(T_CALC[[#This Row],[DAY]]=C_N_TRADING_DAYS,$L$1&gt;C_MAX_HIST_DT),$N$1,INDEX(_xlfn.ANCHORARRAY($C$3),T_CALC[[#This Row],[DAY]]+1,4))),NA())</f>
        <v>139.19999999999999</v>
      </c>
      <c r="O862" s="4" cm="1" vm="4442">
        <f t="array" aca="1" ref="O862" ca="1">IFERROR(IF(T_CALC[[#This Row],[DAY]]="","",IF(AND(T_CALC[[#This Row],[DAY]]=C_N_TRADING_DAYS,$L$1&gt;C_MAX_HIST_DT),$O$1,INDEX(_xlfn.ANCHORARRAY($C$3),T_CALC[[#This Row],[DAY]]+1,5))),NA())</f>
        <v>136.29</v>
      </c>
      <c r="P862" s="4" cm="1" vm="4212">
        <f t="array" aca="1" ref="P862" ca="1">IFERROR(IF(T_CALC[[#This Row],[DAY]]="","",IF(AND(T_CALC[[#This Row],[DAY]]=C_N_TRADING_DAYS,$L$1&gt;C_MAX_HIST_DT),$P$1,INDEX(_xlfn.ANCHORARRAY($C$3),T_CALC[[#This Row],[DAY]]+1,6))),NA())</f>
        <v>137.78</v>
      </c>
      <c r="Q862" s="4" cm="1" vm="4439">
        <f t="array" aca="1" ref="Q862" ca="1">IFERROR(IF(T_CALC[[#This Row],[DAY]]="","",IF(AND(T_CALC[[#This Row],[DAY]]=C_N_TRADING_DAYS,$L$1&gt;C_MAX_HIST_DT),$Q$1,INDEX(_xlfn.ANCHORARRAY($C$3),T_CALC[[#This Row],[DAY]]+1,2))),NA())</f>
        <v>18709662</v>
      </c>
      <c r="R862" s="4" vm="4212">
        <f ca="1">IFERROR(IF(I_SRC="Open",T_CALC[[#This Row],[Open]],IF(I_SRC="High",T_CALC[[#This Row],[High]],IF(I_SRC="low",T_CALC[[#This Row],[Low]],IF(I_SRC="Volume",T_CALC[[#This Row],[VOLUME]],T_CALC[[#This Row],[Close]])))),"")</f>
        <v>137.78</v>
      </c>
      <c r="S862" s="4" cm="1">
        <f t="array" aca="1" ref="S862" ca="1">IF(T_CALC[[#This Row],[DAY]]="","",IF(T_CALC[[#This Row],[DAY]]&gt;=I_MA_PER,
ROUND(SUMPRODUCT(OFFSET($Y$4,0,0,I_MA_PER),OFFSET(T_CALC[[#This Row],[Value]],-(I_MA_PER-1),0,I_MA_PER))/C_DEN,2),NA()))</f>
        <v>137.19999999999999</v>
      </c>
      <c r="T862" s="4" t="str">
        <f ca="1">IF(T_CALC[[#This Row],[DAY]]="","",IF(T_CALC[[#This Row],[DAY]]&gt;=I_MA_PER,IF(AND(T_CALC[[#This Row],[Value]]&gt;T_CALC[[#This Row],[WMA]],R861&lt;=S861),"Buy",IF(AND(T_CALC[[#This Row],[Value]]&lt;T_CALC[[#This Row],[WMA]],R861&gt;=S861),"Sell","")),NA()))</f>
        <v/>
      </c>
      <c r="U862" s="4">
        <f ca="1">IFERROR(IF(T_CALC[[#This Row],[Signal]]="Buy",T_CALC[[#This Row],[Value]],-10000),-10000)</f>
        <v>-10000</v>
      </c>
      <c r="V862" s="4">
        <f ca="1">IFERROR(IF(T_CALC[[#This Row],[Signal]]="Sell",T_CALC[[#This Row],[Value]],-10000),-10000)</f>
        <v>-10000</v>
      </c>
    </row>
    <row r="863" spans="3:22" x14ac:dyDescent="0.2">
      <c r="C863" vm="4443">
        <f ca="1"/>
        <v>43700</v>
      </c>
      <c r="D863" vm="4444">
        <f ca="1"/>
        <v>38515386</v>
      </c>
      <c r="E863" vm="4445">
        <f ca="1"/>
        <v>137.18969999999999</v>
      </c>
      <c r="F863" vm="4446">
        <f ca="1"/>
        <v>138.35</v>
      </c>
      <c r="G863" vm="4447">
        <f ca="1"/>
        <v>132.80000000000001</v>
      </c>
      <c r="H863" vm="4448">
        <f ca="1"/>
        <v>133.38999999999999</v>
      </c>
      <c r="K863" s="4">
        <f ca="1">IF(ROW(T_CALC[[#This Row],[DAY]])-ROW(T_CALC[[#Headers],[DAY]])&gt;C_N_TRADING_DAYS,"",ROW(T_CALC[[#This Row],[DAY]])-ROW(T_CALC[[#Headers],[DAY]]))</f>
        <v>860</v>
      </c>
      <c r="L863" s="2" cm="1" vm="4443">
        <f t="array" aca="1" ref="L863" ca="1">IFERROR(IF(T_CALC[[#This Row],[DAY]]="","",IF(AND(T_CALC[[#This Row],[DAY]]=C_N_TRADING_DAYS,$L$1&gt;C_MAX_HIST_DT),$L$1,INDEX(_xlfn.ANCHORARRAY($C$3),T_CALC[[#This Row],[DAY]]+1,1))),NA())</f>
        <v>43700</v>
      </c>
      <c r="M863" s="4" cm="1" vm="4445">
        <f t="array" aca="1" ref="M863" ca="1">IFERROR(IF(T_CALC[[#This Row],[DAY]]="","",IF(AND(T_CALC[[#This Row],[DAY]]=C_N_TRADING_DAYS,$L$1&gt;C_MAX_HIST_DT),$M$1,INDEX(_xlfn.ANCHORARRAY($C$3),T_CALC[[#This Row],[DAY]]+1,3))),NA())</f>
        <v>137.18969999999999</v>
      </c>
      <c r="N863" s="4" cm="1" vm="4446">
        <f t="array" aca="1" ref="N863" ca="1">IFERROR(IF(T_CALC[[#This Row],[DAY]]="","",IF(AND(T_CALC[[#This Row],[DAY]]=C_N_TRADING_DAYS,$L$1&gt;C_MAX_HIST_DT),$N$1,INDEX(_xlfn.ANCHORARRAY($C$3),T_CALC[[#This Row],[DAY]]+1,4))),NA())</f>
        <v>138.35</v>
      </c>
      <c r="O863" s="4" cm="1" vm="4447">
        <f t="array" aca="1" ref="O863" ca="1">IFERROR(IF(T_CALC[[#This Row],[DAY]]="","",IF(AND(T_CALC[[#This Row],[DAY]]=C_N_TRADING_DAYS,$L$1&gt;C_MAX_HIST_DT),$O$1,INDEX(_xlfn.ANCHORARRAY($C$3),T_CALC[[#This Row],[DAY]]+1,5))),NA())</f>
        <v>132.80000000000001</v>
      </c>
      <c r="P863" s="4" cm="1" vm="4448">
        <f t="array" aca="1" ref="P863" ca="1">IFERROR(IF(T_CALC[[#This Row],[DAY]]="","",IF(AND(T_CALC[[#This Row],[DAY]]=C_N_TRADING_DAYS,$L$1&gt;C_MAX_HIST_DT),$P$1,INDEX(_xlfn.ANCHORARRAY($C$3),T_CALC[[#This Row],[DAY]]+1,6))),NA())</f>
        <v>133.38999999999999</v>
      </c>
      <c r="Q863" s="4" cm="1" vm="4444">
        <f t="array" aca="1" ref="Q863" ca="1">IFERROR(IF(T_CALC[[#This Row],[DAY]]="","",IF(AND(T_CALC[[#This Row],[DAY]]=C_N_TRADING_DAYS,$L$1&gt;C_MAX_HIST_DT),$Q$1,INDEX(_xlfn.ANCHORARRAY($C$3),T_CALC[[#This Row],[DAY]]+1,2))),NA())</f>
        <v>38515386</v>
      </c>
      <c r="R863" s="4" vm="4448">
        <f ca="1">IFERROR(IF(I_SRC="Open",T_CALC[[#This Row],[Open]],IF(I_SRC="High",T_CALC[[#This Row],[High]],IF(I_SRC="low",T_CALC[[#This Row],[Low]],IF(I_SRC="Volume",T_CALC[[#This Row],[VOLUME]],T_CALC[[#This Row],[Close]])))),"")</f>
        <v>133.38999999999999</v>
      </c>
      <c r="S863" s="4" cm="1">
        <f t="array" aca="1" ref="S863" ca="1">IF(T_CALC[[#This Row],[DAY]]="","",IF(T_CALC[[#This Row],[DAY]]&gt;=I_MA_PER,
ROUND(SUMPRODUCT(OFFSET($Y$4,0,0,I_MA_PER),OFFSET(T_CALC[[#This Row],[Value]],-(I_MA_PER-1),0,I_MA_PER))/C_DEN,2),NA()))</f>
        <v>137.07</v>
      </c>
      <c r="T863" s="4" t="str">
        <f ca="1">IF(T_CALC[[#This Row],[DAY]]="","",IF(T_CALC[[#This Row],[DAY]]&gt;=I_MA_PER,IF(AND(T_CALC[[#This Row],[Value]]&gt;T_CALC[[#This Row],[WMA]],R862&lt;=S862),"Buy",IF(AND(T_CALC[[#This Row],[Value]]&lt;T_CALC[[#This Row],[WMA]],R862&gt;=S862),"Sell","")),NA()))</f>
        <v>Sell</v>
      </c>
      <c r="U863" s="4">
        <f ca="1">IFERROR(IF(T_CALC[[#This Row],[Signal]]="Buy",T_CALC[[#This Row],[Value]],-10000),-10000)</f>
        <v>-10000</v>
      </c>
      <c r="V863" s="4" vm="4448">
        <f ca="1">IFERROR(IF(T_CALC[[#This Row],[Signal]]="Sell",T_CALC[[#This Row],[Value]],-10000),-10000)</f>
        <v>133.38999999999999</v>
      </c>
    </row>
    <row r="864" spans="3:22" x14ac:dyDescent="0.2">
      <c r="C864" vm="4449">
        <f ca="1"/>
        <v>43703</v>
      </c>
      <c r="D864" vm="4450">
        <f ca="1"/>
        <v>20325271</v>
      </c>
      <c r="E864" vm="4451">
        <f ca="1"/>
        <v>134.99</v>
      </c>
      <c r="F864" vm="4452">
        <f ca="1"/>
        <v>135.56</v>
      </c>
      <c r="G864" vm="4453">
        <f ca="1"/>
        <v>133.9</v>
      </c>
      <c r="H864" vm="4454">
        <f ca="1"/>
        <v>135.44999999999999</v>
      </c>
      <c r="K864" s="4">
        <f ca="1">IF(ROW(T_CALC[[#This Row],[DAY]])-ROW(T_CALC[[#Headers],[DAY]])&gt;C_N_TRADING_DAYS,"",ROW(T_CALC[[#This Row],[DAY]])-ROW(T_CALC[[#Headers],[DAY]]))</f>
        <v>861</v>
      </c>
      <c r="L864" s="2" cm="1" vm="4449">
        <f t="array" aca="1" ref="L864" ca="1">IFERROR(IF(T_CALC[[#This Row],[DAY]]="","",IF(AND(T_CALC[[#This Row],[DAY]]=C_N_TRADING_DAYS,$L$1&gt;C_MAX_HIST_DT),$L$1,INDEX(_xlfn.ANCHORARRAY($C$3),T_CALC[[#This Row],[DAY]]+1,1))),NA())</f>
        <v>43703</v>
      </c>
      <c r="M864" s="4" cm="1" vm="4451">
        <f t="array" aca="1" ref="M864" ca="1">IFERROR(IF(T_CALC[[#This Row],[DAY]]="","",IF(AND(T_CALC[[#This Row],[DAY]]=C_N_TRADING_DAYS,$L$1&gt;C_MAX_HIST_DT),$M$1,INDEX(_xlfn.ANCHORARRAY($C$3),T_CALC[[#This Row],[DAY]]+1,3))),NA())</f>
        <v>134.99</v>
      </c>
      <c r="N864" s="4" cm="1" vm="4452">
        <f t="array" aca="1" ref="N864" ca="1">IFERROR(IF(T_CALC[[#This Row],[DAY]]="","",IF(AND(T_CALC[[#This Row],[DAY]]=C_N_TRADING_DAYS,$L$1&gt;C_MAX_HIST_DT),$N$1,INDEX(_xlfn.ANCHORARRAY($C$3),T_CALC[[#This Row],[DAY]]+1,4))),NA())</f>
        <v>135.56</v>
      </c>
      <c r="O864" s="4" cm="1" vm="4453">
        <f t="array" aca="1" ref="O864" ca="1">IFERROR(IF(T_CALC[[#This Row],[DAY]]="","",IF(AND(T_CALC[[#This Row],[DAY]]=C_N_TRADING_DAYS,$L$1&gt;C_MAX_HIST_DT),$O$1,INDEX(_xlfn.ANCHORARRAY($C$3),T_CALC[[#This Row],[DAY]]+1,5))),NA())</f>
        <v>133.9</v>
      </c>
      <c r="P864" s="4" cm="1" vm="4454">
        <f t="array" aca="1" ref="P864" ca="1">IFERROR(IF(T_CALC[[#This Row],[DAY]]="","",IF(AND(T_CALC[[#This Row],[DAY]]=C_N_TRADING_DAYS,$L$1&gt;C_MAX_HIST_DT),$P$1,INDEX(_xlfn.ANCHORARRAY($C$3),T_CALC[[#This Row],[DAY]]+1,6))),NA())</f>
        <v>135.44999999999999</v>
      </c>
      <c r="Q864" s="4" cm="1" vm="4450">
        <f t="array" aca="1" ref="Q864" ca="1">IFERROR(IF(T_CALC[[#This Row],[DAY]]="","",IF(AND(T_CALC[[#This Row],[DAY]]=C_N_TRADING_DAYS,$L$1&gt;C_MAX_HIST_DT),$Q$1,INDEX(_xlfn.ANCHORARRAY($C$3),T_CALC[[#This Row],[DAY]]+1,2))),NA())</f>
        <v>20325271</v>
      </c>
      <c r="R864" s="4" vm="4454">
        <f ca="1">IFERROR(IF(I_SRC="Open",T_CALC[[#This Row],[Open]],IF(I_SRC="High",T_CALC[[#This Row],[High]],IF(I_SRC="low",T_CALC[[#This Row],[Low]],IF(I_SRC="Volume",T_CALC[[#This Row],[VOLUME]],T_CALC[[#This Row],[Close]])))),"")</f>
        <v>135.44999999999999</v>
      </c>
      <c r="S864" s="4" cm="1">
        <f t="array" aca="1" ref="S864" ca="1">IF(T_CALC[[#This Row],[DAY]]="","",IF(T_CALC[[#This Row],[DAY]]&gt;=I_MA_PER,
ROUND(SUMPRODUCT(OFFSET($Y$4,0,0,I_MA_PER),OFFSET(T_CALC[[#This Row],[Value]],-(I_MA_PER-1),0,I_MA_PER))/C_DEN,2),NA()))</f>
        <v>137.02000000000001</v>
      </c>
      <c r="T864" s="4" t="str">
        <f ca="1">IF(T_CALC[[#This Row],[DAY]]="","",IF(T_CALC[[#This Row],[DAY]]&gt;=I_MA_PER,IF(AND(T_CALC[[#This Row],[Value]]&gt;T_CALC[[#This Row],[WMA]],R863&lt;=S863),"Buy",IF(AND(T_CALC[[#This Row],[Value]]&lt;T_CALC[[#This Row],[WMA]],R863&gt;=S863),"Sell","")),NA()))</f>
        <v/>
      </c>
      <c r="U864" s="4">
        <f ca="1">IFERROR(IF(T_CALC[[#This Row],[Signal]]="Buy",T_CALC[[#This Row],[Value]],-10000),-10000)</f>
        <v>-10000</v>
      </c>
      <c r="V864" s="4">
        <f ca="1">IFERROR(IF(T_CALC[[#This Row],[Signal]]="Sell",T_CALC[[#This Row],[Value]],-10000),-10000)</f>
        <v>-10000</v>
      </c>
    </row>
    <row r="865" spans="3:22" x14ac:dyDescent="0.2">
      <c r="C865" vm="4455">
        <f ca="1"/>
        <v>43704</v>
      </c>
      <c r="D865" vm="4456">
        <f ca="1"/>
        <v>23115635</v>
      </c>
      <c r="E865" vm="4457">
        <f ca="1"/>
        <v>136.38999999999999</v>
      </c>
      <c r="F865" vm="4458">
        <f ca="1"/>
        <v>136.72</v>
      </c>
      <c r="G865" vm="4459">
        <f ca="1"/>
        <v>134.66</v>
      </c>
      <c r="H865" vm="4222">
        <f ca="1"/>
        <v>135.74</v>
      </c>
      <c r="K865" s="4">
        <f ca="1">IF(ROW(T_CALC[[#This Row],[DAY]])-ROW(T_CALC[[#Headers],[DAY]])&gt;C_N_TRADING_DAYS,"",ROW(T_CALC[[#This Row],[DAY]])-ROW(T_CALC[[#Headers],[DAY]]))</f>
        <v>862</v>
      </c>
      <c r="L865" s="2" cm="1" vm="4455">
        <f t="array" aca="1" ref="L865" ca="1">IFERROR(IF(T_CALC[[#This Row],[DAY]]="","",IF(AND(T_CALC[[#This Row],[DAY]]=C_N_TRADING_DAYS,$L$1&gt;C_MAX_HIST_DT),$L$1,INDEX(_xlfn.ANCHORARRAY($C$3),T_CALC[[#This Row],[DAY]]+1,1))),NA())</f>
        <v>43704</v>
      </c>
      <c r="M865" s="4" cm="1" vm="4457">
        <f t="array" aca="1" ref="M865" ca="1">IFERROR(IF(T_CALC[[#This Row],[DAY]]="","",IF(AND(T_CALC[[#This Row],[DAY]]=C_N_TRADING_DAYS,$L$1&gt;C_MAX_HIST_DT),$M$1,INDEX(_xlfn.ANCHORARRAY($C$3),T_CALC[[#This Row],[DAY]]+1,3))),NA())</f>
        <v>136.38999999999999</v>
      </c>
      <c r="N865" s="4" cm="1" vm="4458">
        <f t="array" aca="1" ref="N865" ca="1">IFERROR(IF(T_CALC[[#This Row],[DAY]]="","",IF(AND(T_CALC[[#This Row],[DAY]]=C_N_TRADING_DAYS,$L$1&gt;C_MAX_HIST_DT),$N$1,INDEX(_xlfn.ANCHORARRAY($C$3),T_CALC[[#This Row],[DAY]]+1,4))),NA())</f>
        <v>136.72</v>
      </c>
      <c r="O865" s="4" cm="1" vm="4459">
        <f t="array" aca="1" ref="O865" ca="1">IFERROR(IF(T_CALC[[#This Row],[DAY]]="","",IF(AND(T_CALC[[#This Row],[DAY]]=C_N_TRADING_DAYS,$L$1&gt;C_MAX_HIST_DT),$O$1,INDEX(_xlfn.ANCHORARRAY($C$3),T_CALC[[#This Row],[DAY]]+1,5))),NA())</f>
        <v>134.66</v>
      </c>
      <c r="P865" s="4" cm="1" vm="4222">
        <f t="array" aca="1" ref="P865" ca="1">IFERROR(IF(T_CALC[[#This Row],[DAY]]="","",IF(AND(T_CALC[[#This Row],[DAY]]=C_N_TRADING_DAYS,$L$1&gt;C_MAX_HIST_DT),$P$1,INDEX(_xlfn.ANCHORARRAY($C$3),T_CALC[[#This Row],[DAY]]+1,6))),NA())</f>
        <v>135.74</v>
      </c>
      <c r="Q865" s="4" cm="1" vm="4456">
        <f t="array" aca="1" ref="Q865" ca="1">IFERROR(IF(T_CALC[[#This Row],[DAY]]="","",IF(AND(T_CALC[[#This Row],[DAY]]=C_N_TRADING_DAYS,$L$1&gt;C_MAX_HIST_DT),$Q$1,INDEX(_xlfn.ANCHORARRAY($C$3),T_CALC[[#This Row],[DAY]]+1,2))),NA())</f>
        <v>23115635</v>
      </c>
      <c r="R865" s="4" vm="4222">
        <f ca="1">IFERROR(IF(I_SRC="Open",T_CALC[[#This Row],[Open]],IF(I_SRC="High",T_CALC[[#This Row],[High]],IF(I_SRC="low",T_CALC[[#This Row],[Low]],IF(I_SRC="Volume",T_CALC[[#This Row],[VOLUME]],T_CALC[[#This Row],[Close]])))),"")</f>
        <v>135.74</v>
      </c>
      <c r="S865" s="4" cm="1">
        <f t="array" aca="1" ref="S865" ca="1">IF(T_CALC[[#This Row],[DAY]]="","",IF(T_CALC[[#This Row],[DAY]]&gt;=I_MA_PER,
ROUND(SUMPRODUCT(OFFSET($Y$4,0,0,I_MA_PER),OFFSET(T_CALC[[#This Row],[Value]],-(I_MA_PER-1),0,I_MA_PER))/C_DEN,2),NA()))</f>
        <v>136.97</v>
      </c>
      <c r="T865" s="4" t="str">
        <f ca="1">IF(T_CALC[[#This Row],[DAY]]="","",IF(T_CALC[[#This Row],[DAY]]&gt;=I_MA_PER,IF(AND(T_CALC[[#This Row],[Value]]&gt;T_CALC[[#This Row],[WMA]],R864&lt;=S864),"Buy",IF(AND(T_CALC[[#This Row],[Value]]&lt;T_CALC[[#This Row],[WMA]],R864&gt;=S864),"Sell","")),NA()))</f>
        <v/>
      </c>
      <c r="U865" s="4">
        <f ca="1">IFERROR(IF(T_CALC[[#This Row],[Signal]]="Buy",T_CALC[[#This Row],[Value]],-10000),-10000)</f>
        <v>-10000</v>
      </c>
      <c r="V865" s="4">
        <f ca="1">IFERROR(IF(T_CALC[[#This Row],[Signal]]="Sell",T_CALC[[#This Row],[Value]],-10000),-10000)</f>
        <v>-10000</v>
      </c>
    </row>
    <row r="866" spans="3:22" x14ac:dyDescent="0.2">
      <c r="C866" vm="4460">
        <f ca="1"/>
        <v>43705</v>
      </c>
      <c r="D866" vm="4461">
        <f ca="1"/>
        <v>17410828</v>
      </c>
      <c r="E866" vm="4418">
        <f ca="1"/>
        <v>134.88</v>
      </c>
      <c r="F866" vm="4462">
        <f ca="1"/>
        <v>135.76</v>
      </c>
      <c r="G866" vm="4463">
        <f ca="1"/>
        <v>133.55000000000001</v>
      </c>
      <c r="H866" vm="4452">
        <f ca="1"/>
        <v>135.56</v>
      </c>
      <c r="K866" s="4">
        <f ca="1">IF(ROW(T_CALC[[#This Row],[DAY]])-ROW(T_CALC[[#Headers],[DAY]])&gt;C_N_TRADING_DAYS,"",ROW(T_CALC[[#This Row],[DAY]])-ROW(T_CALC[[#Headers],[DAY]]))</f>
        <v>863</v>
      </c>
      <c r="L866" s="2" cm="1" vm="4460">
        <f t="array" aca="1" ref="L866" ca="1">IFERROR(IF(T_CALC[[#This Row],[DAY]]="","",IF(AND(T_CALC[[#This Row],[DAY]]=C_N_TRADING_DAYS,$L$1&gt;C_MAX_HIST_DT),$L$1,INDEX(_xlfn.ANCHORARRAY($C$3),T_CALC[[#This Row],[DAY]]+1,1))),NA())</f>
        <v>43705</v>
      </c>
      <c r="M866" s="4" cm="1" vm="4418">
        <f t="array" aca="1" ref="M866" ca="1">IFERROR(IF(T_CALC[[#This Row],[DAY]]="","",IF(AND(T_CALC[[#This Row],[DAY]]=C_N_TRADING_DAYS,$L$1&gt;C_MAX_HIST_DT),$M$1,INDEX(_xlfn.ANCHORARRAY($C$3),T_CALC[[#This Row],[DAY]]+1,3))),NA())</f>
        <v>134.88</v>
      </c>
      <c r="N866" s="4" cm="1" vm="4462">
        <f t="array" aca="1" ref="N866" ca="1">IFERROR(IF(T_CALC[[#This Row],[DAY]]="","",IF(AND(T_CALC[[#This Row],[DAY]]=C_N_TRADING_DAYS,$L$1&gt;C_MAX_HIST_DT),$N$1,INDEX(_xlfn.ANCHORARRAY($C$3),T_CALC[[#This Row],[DAY]]+1,4))),NA())</f>
        <v>135.76</v>
      </c>
      <c r="O866" s="4" cm="1" vm="4463">
        <f t="array" aca="1" ref="O866" ca="1">IFERROR(IF(T_CALC[[#This Row],[DAY]]="","",IF(AND(T_CALC[[#This Row],[DAY]]=C_N_TRADING_DAYS,$L$1&gt;C_MAX_HIST_DT),$O$1,INDEX(_xlfn.ANCHORARRAY($C$3),T_CALC[[#This Row],[DAY]]+1,5))),NA())</f>
        <v>133.55000000000001</v>
      </c>
      <c r="P866" s="4" cm="1" vm="4452">
        <f t="array" aca="1" ref="P866" ca="1">IFERROR(IF(T_CALC[[#This Row],[DAY]]="","",IF(AND(T_CALC[[#This Row],[DAY]]=C_N_TRADING_DAYS,$L$1&gt;C_MAX_HIST_DT),$P$1,INDEX(_xlfn.ANCHORARRAY($C$3),T_CALC[[#This Row],[DAY]]+1,6))),NA())</f>
        <v>135.56</v>
      </c>
      <c r="Q866" s="4" cm="1" vm="4461">
        <f t="array" aca="1" ref="Q866" ca="1">IFERROR(IF(T_CALC[[#This Row],[DAY]]="","",IF(AND(T_CALC[[#This Row],[DAY]]=C_N_TRADING_DAYS,$L$1&gt;C_MAX_HIST_DT),$Q$1,INDEX(_xlfn.ANCHORARRAY($C$3),T_CALC[[#This Row],[DAY]]+1,2))),NA())</f>
        <v>17410828</v>
      </c>
      <c r="R866" s="4" vm="4452">
        <f ca="1">IFERROR(IF(I_SRC="Open",T_CALC[[#This Row],[Open]],IF(I_SRC="High",T_CALC[[#This Row],[High]],IF(I_SRC="low",T_CALC[[#This Row],[Low]],IF(I_SRC="Volume",T_CALC[[#This Row],[VOLUME]],T_CALC[[#This Row],[Close]])))),"")</f>
        <v>135.56</v>
      </c>
      <c r="S866" s="4" cm="1">
        <f t="array" aca="1" ref="S866" ca="1">IF(T_CALC[[#This Row],[DAY]]="","",IF(T_CALC[[#This Row],[DAY]]&gt;=I_MA_PER,
ROUND(SUMPRODUCT(OFFSET($Y$4,0,0,I_MA_PER),OFFSET(T_CALC[[#This Row],[Value]],-(I_MA_PER-1),0,I_MA_PER))/C_DEN,2),NA()))</f>
        <v>136.91999999999999</v>
      </c>
      <c r="T866" s="4" t="str">
        <f ca="1">IF(T_CALC[[#This Row],[DAY]]="","",IF(T_CALC[[#This Row],[DAY]]&gt;=I_MA_PER,IF(AND(T_CALC[[#This Row],[Value]]&gt;T_CALC[[#This Row],[WMA]],R865&lt;=S865),"Buy",IF(AND(T_CALC[[#This Row],[Value]]&lt;T_CALC[[#This Row],[WMA]],R865&gt;=S865),"Sell","")),NA()))</f>
        <v/>
      </c>
      <c r="U866" s="4">
        <f ca="1">IFERROR(IF(T_CALC[[#This Row],[Signal]]="Buy",T_CALC[[#This Row],[Value]],-10000),-10000)</f>
        <v>-10000</v>
      </c>
      <c r="V866" s="4">
        <f ca="1">IFERROR(IF(T_CALC[[#This Row],[Signal]]="Sell",T_CALC[[#This Row],[Value]],-10000),-10000)</f>
        <v>-10000</v>
      </c>
    </row>
    <row r="867" spans="3:22" x14ac:dyDescent="0.2">
      <c r="C867" vm="4464">
        <f ca="1"/>
        <v>43706</v>
      </c>
      <c r="D867" vm="4465">
        <f ca="1"/>
        <v>20179716</v>
      </c>
      <c r="E867" vm="4215">
        <f ca="1"/>
        <v>137.25</v>
      </c>
      <c r="F867" vm="4466">
        <f ca="1"/>
        <v>138.44</v>
      </c>
      <c r="G867" vm="4467">
        <f ca="1"/>
        <v>136.91</v>
      </c>
      <c r="H867" vm="4468">
        <f ca="1"/>
        <v>138.12</v>
      </c>
      <c r="K867" s="4">
        <f ca="1">IF(ROW(T_CALC[[#This Row],[DAY]])-ROW(T_CALC[[#Headers],[DAY]])&gt;C_N_TRADING_DAYS,"",ROW(T_CALC[[#This Row],[DAY]])-ROW(T_CALC[[#Headers],[DAY]]))</f>
        <v>864</v>
      </c>
      <c r="L867" s="2" cm="1" vm="4464">
        <f t="array" aca="1" ref="L867" ca="1">IFERROR(IF(T_CALC[[#This Row],[DAY]]="","",IF(AND(T_CALC[[#This Row],[DAY]]=C_N_TRADING_DAYS,$L$1&gt;C_MAX_HIST_DT),$L$1,INDEX(_xlfn.ANCHORARRAY($C$3),T_CALC[[#This Row],[DAY]]+1,1))),NA())</f>
        <v>43706</v>
      </c>
      <c r="M867" s="4" cm="1" vm="4215">
        <f t="array" aca="1" ref="M867" ca="1">IFERROR(IF(T_CALC[[#This Row],[DAY]]="","",IF(AND(T_CALC[[#This Row],[DAY]]=C_N_TRADING_DAYS,$L$1&gt;C_MAX_HIST_DT),$M$1,INDEX(_xlfn.ANCHORARRAY($C$3),T_CALC[[#This Row],[DAY]]+1,3))),NA())</f>
        <v>137.25</v>
      </c>
      <c r="N867" s="4" cm="1" vm="4466">
        <f t="array" aca="1" ref="N867" ca="1">IFERROR(IF(T_CALC[[#This Row],[DAY]]="","",IF(AND(T_CALC[[#This Row],[DAY]]=C_N_TRADING_DAYS,$L$1&gt;C_MAX_HIST_DT),$N$1,INDEX(_xlfn.ANCHORARRAY($C$3),T_CALC[[#This Row],[DAY]]+1,4))),NA())</f>
        <v>138.44</v>
      </c>
      <c r="O867" s="4" cm="1" vm="4467">
        <f t="array" aca="1" ref="O867" ca="1">IFERROR(IF(T_CALC[[#This Row],[DAY]]="","",IF(AND(T_CALC[[#This Row],[DAY]]=C_N_TRADING_DAYS,$L$1&gt;C_MAX_HIST_DT),$O$1,INDEX(_xlfn.ANCHORARRAY($C$3),T_CALC[[#This Row],[DAY]]+1,5))),NA())</f>
        <v>136.91</v>
      </c>
      <c r="P867" s="4" cm="1" vm="4468">
        <f t="array" aca="1" ref="P867" ca="1">IFERROR(IF(T_CALC[[#This Row],[DAY]]="","",IF(AND(T_CALC[[#This Row],[DAY]]=C_N_TRADING_DAYS,$L$1&gt;C_MAX_HIST_DT),$P$1,INDEX(_xlfn.ANCHORARRAY($C$3),T_CALC[[#This Row],[DAY]]+1,6))),NA())</f>
        <v>138.12</v>
      </c>
      <c r="Q867" s="4" cm="1" vm="4465">
        <f t="array" aca="1" ref="Q867" ca="1">IFERROR(IF(T_CALC[[#This Row],[DAY]]="","",IF(AND(T_CALC[[#This Row],[DAY]]=C_N_TRADING_DAYS,$L$1&gt;C_MAX_HIST_DT),$Q$1,INDEX(_xlfn.ANCHORARRAY($C$3),T_CALC[[#This Row],[DAY]]+1,2))),NA())</f>
        <v>20179716</v>
      </c>
      <c r="R867" s="4" vm="4468">
        <f ca="1">IFERROR(IF(I_SRC="Open",T_CALC[[#This Row],[Open]],IF(I_SRC="High",T_CALC[[#This Row],[High]],IF(I_SRC="low",T_CALC[[#This Row],[Low]],IF(I_SRC="Volume",T_CALC[[#This Row],[VOLUME]],T_CALC[[#This Row],[Close]])))),"")</f>
        <v>138.12</v>
      </c>
      <c r="S867" s="4" cm="1">
        <f t="array" aca="1" ref="S867" ca="1">IF(T_CALC[[#This Row],[DAY]]="","",IF(T_CALC[[#This Row],[DAY]]&gt;=I_MA_PER,
ROUND(SUMPRODUCT(OFFSET($Y$4,0,0,I_MA_PER),OFFSET(T_CALC[[#This Row],[Value]],-(I_MA_PER-1),0,I_MA_PER))/C_DEN,2),NA()))</f>
        <v>136.97</v>
      </c>
      <c r="T867" s="4" t="str">
        <f ca="1">IF(T_CALC[[#This Row],[DAY]]="","",IF(T_CALC[[#This Row],[DAY]]&gt;=I_MA_PER,IF(AND(T_CALC[[#This Row],[Value]]&gt;T_CALC[[#This Row],[WMA]],R866&lt;=S866),"Buy",IF(AND(T_CALC[[#This Row],[Value]]&lt;T_CALC[[#This Row],[WMA]],R866&gt;=S866),"Sell","")),NA()))</f>
        <v>Buy</v>
      </c>
      <c r="U867" s="4" vm="4468">
        <f ca="1">IFERROR(IF(T_CALC[[#This Row],[Signal]]="Buy",T_CALC[[#This Row],[Value]],-10000),-10000)</f>
        <v>138.12</v>
      </c>
      <c r="V867" s="4">
        <f ca="1">IFERROR(IF(T_CALC[[#This Row],[Signal]]="Sell",T_CALC[[#This Row],[Value]],-10000),-10000)</f>
        <v>-10000</v>
      </c>
    </row>
    <row r="868" spans="3:22" x14ac:dyDescent="0.2">
      <c r="C868" vm="4469">
        <f ca="1"/>
        <v>43707</v>
      </c>
      <c r="D868" vm="4470">
        <f ca="1"/>
        <v>23946123</v>
      </c>
      <c r="E868" vm="4471">
        <f ca="1"/>
        <v>139.15</v>
      </c>
      <c r="F868" vm="4472">
        <f ca="1"/>
        <v>139.18</v>
      </c>
      <c r="G868" vm="4302">
        <f ca="1"/>
        <v>136.27000000000001</v>
      </c>
      <c r="H868" vm="4398">
        <f ca="1"/>
        <v>137.86000000000001</v>
      </c>
      <c r="K868" s="4">
        <f ca="1">IF(ROW(T_CALC[[#This Row],[DAY]])-ROW(T_CALC[[#Headers],[DAY]])&gt;C_N_TRADING_DAYS,"",ROW(T_CALC[[#This Row],[DAY]])-ROW(T_CALC[[#Headers],[DAY]]))</f>
        <v>865</v>
      </c>
      <c r="L868" s="2" cm="1" vm="4469">
        <f t="array" aca="1" ref="L868" ca="1">IFERROR(IF(T_CALC[[#This Row],[DAY]]="","",IF(AND(T_CALC[[#This Row],[DAY]]=C_N_TRADING_DAYS,$L$1&gt;C_MAX_HIST_DT),$L$1,INDEX(_xlfn.ANCHORARRAY($C$3),T_CALC[[#This Row],[DAY]]+1,1))),NA())</f>
        <v>43707</v>
      </c>
      <c r="M868" s="4" cm="1" vm="4471">
        <f t="array" aca="1" ref="M868" ca="1">IFERROR(IF(T_CALC[[#This Row],[DAY]]="","",IF(AND(T_CALC[[#This Row],[DAY]]=C_N_TRADING_DAYS,$L$1&gt;C_MAX_HIST_DT),$M$1,INDEX(_xlfn.ANCHORARRAY($C$3),T_CALC[[#This Row],[DAY]]+1,3))),NA())</f>
        <v>139.15</v>
      </c>
      <c r="N868" s="4" cm="1" vm="4472">
        <f t="array" aca="1" ref="N868" ca="1">IFERROR(IF(T_CALC[[#This Row],[DAY]]="","",IF(AND(T_CALC[[#This Row],[DAY]]=C_N_TRADING_DAYS,$L$1&gt;C_MAX_HIST_DT),$N$1,INDEX(_xlfn.ANCHORARRAY($C$3),T_CALC[[#This Row],[DAY]]+1,4))),NA())</f>
        <v>139.18</v>
      </c>
      <c r="O868" s="4" cm="1" vm="4302">
        <f t="array" aca="1" ref="O868" ca="1">IFERROR(IF(T_CALC[[#This Row],[DAY]]="","",IF(AND(T_CALC[[#This Row],[DAY]]=C_N_TRADING_DAYS,$L$1&gt;C_MAX_HIST_DT),$O$1,INDEX(_xlfn.ANCHORARRAY($C$3),T_CALC[[#This Row],[DAY]]+1,5))),NA())</f>
        <v>136.27000000000001</v>
      </c>
      <c r="P868" s="4" cm="1" vm="4398">
        <f t="array" aca="1" ref="P868" ca="1">IFERROR(IF(T_CALC[[#This Row],[DAY]]="","",IF(AND(T_CALC[[#This Row],[DAY]]=C_N_TRADING_DAYS,$L$1&gt;C_MAX_HIST_DT),$P$1,INDEX(_xlfn.ANCHORARRAY($C$3),T_CALC[[#This Row],[DAY]]+1,6))),NA())</f>
        <v>137.86000000000001</v>
      </c>
      <c r="Q868" s="4" cm="1" vm="4470">
        <f t="array" aca="1" ref="Q868" ca="1">IFERROR(IF(T_CALC[[#This Row],[DAY]]="","",IF(AND(T_CALC[[#This Row],[DAY]]=C_N_TRADING_DAYS,$L$1&gt;C_MAX_HIST_DT),$Q$1,INDEX(_xlfn.ANCHORARRAY($C$3),T_CALC[[#This Row],[DAY]]+1,2))),NA())</f>
        <v>23946123</v>
      </c>
      <c r="R868" s="4" vm="4398">
        <f ca="1">IFERROR(IF(I_SRC="Open",T_CALC[[#This Row],[Open]],IF(I_SRC="High",T_CALC[[#This Row],[High]],IF(I_SRC="low",T_CALC[[#This Row],[Low]],IF(I_SRC="Volume",T_CALC[[#This Row],[VOLUME]],T_CALC[[#This Row],[Close]])))),"")</f>
        <v>137.86000000000001</v>
      </c>
      <c r="S868" s="4" cm="1">
        <f t="array" aca="1" ref="S868" ca="1">IF(T_CALC[[#This Row],[DAY]]="","",IF(T_CALC[[#This Row],[DAY]]&gt;=I_MA_PER,
ROUND(SUMPRODUCT(OFFSET($Y$4,0,0,I_MA_PER),OFFSET(T_CALC[[#This Row],[Value]],-(I_MA_PER-1),0,I_MA_PER))/C_DEN,2),NA()))</f>
        <v>137</v>
      </c>
      <c r="T868" s="4" t="str">
        <f ca="1">IF(T_CALC[[#This Row],[DAY]]="","",IF(T_CALC[[#This Row],[DAY]]&gt;=I_MA_PER,IF(AND(T_CALC[[#This Row],[Value]]&gt;T_CALC[[#This Row],[WMA]],R867&lt;=S867),"Buy",IF(AND(T_CALC[[#This Row],[Value]]&lt;T_CALC[[#This Row],[WMA]],R867&gt;=S867),"Sell","")),NA()))</f>
        <v/>
      </c>
      <c r="U868" s="4">
        <f ca="1">IFERROR(IF(T_CALC[[#This Row],[Signal]]="Buy",T_CALC[[#This Row],[Value]],-10000),-10000)</f>
        <v>-10000</v>
      </c>
      <c r="V868" s="4">
        <f ca="1">IFERROR(IF(T_CALC[[#This Row],[Signal]]="Sell",T_CALC[[#This Row],[Value]],-10000),-10000)</f>
        <v>-10000</v>
      </c>
    </row>
    <row r="869" spans="3:22" x14ac:dyDescent="0.2">
      <c r="C869" vm="4473">
        <f ca="1"/>
        <v>43711</v>
      </c>
      <c r="D869" vm="4474">
        <f ca="1"/>
        <v>18880773</v>
      </c>
      <c r="E869" vm="4475">
        <f ca="1"/>
        <v>136.61000000000001</v>
      </c>
      <c r="F869" vm="4476">
        <f ca="1"/>
        <v>137.19999999999999</v>
      </c>
      <c r="G869" vm="4477">
        <f ca="1"/>
        <v>135.69999999999999</v>
      </c>
      <c r="H869" vm="4478">
        <f ca="1"/>
        <v>136.04</v>
      </c>
      <c r="K869" s="4">
        <f ca="1">IF(ROW(T_CALC[[#This Row],[DAY]])-ROW(T_CALC[[#Headers],[DAY]])&gt;C_N_TRADING_DAYS,"",ROW(T_CALC[[#This Row],[DAY]])-ROW(T_CALC[[#Headers],[DAY]]))</f>
        <v>866</v>
      </c>
      <c r="L869" s="2" cm="1" vm="4473">
        <f t="array" aca="1" ref="L869" ca="1">IFERROR(IF(T_CALC[[#This Row],[DAY]]="","",IF(AND(T_CALC[[#This Row],[DAY]]=C_N_TRADING_DAYS,$L$1&gt;C_MAX_HIST_DT),$L$1,INDEX(_xlfn.ANCHORARRAY($C$3),T_CALC[[#This Row],[DAY]]+1,1))),NA())</f>
        <v>43711</v>
      </c>
      <c r="M869" s="4" cm="1" vm="4475">
        <f t="array" aca="1" ref="M869" ca="1">IFERROR(IF(T_CALC[[#This Row],[DAY]]="","",IF(AND(T_CALC[[#This Row],[DAY]]=C_N_TRADING_DAYS,$L$1&gt;C_MAX_HIST_DT),$M$1,INDEX(_xlfn.ANCHORARRAY($C$3),T_CALC[[#This Row],[DAY]]+1,3))),NA())</f>
        <v>136.61000000000001</v>
      </c>
      <c r="N869" s="4" cm="1" vm="4476">
        <f t="array" aca="1" ref="N869" ca="1">IFERROR(IF(T_CALC[[#This Row],[DAY]]="","",IF(AND(T_CALC[[#This Row],[DAY]]=C_N_TRADING_DAYS,$L$1&gt;C_MAX_HIST_DT),$N$1,INDEX(_xlfn.ANCHORARRAY($C$3),T_CALC[[#This Row],[DAY]]+1,4))),NA())</f>
        <v>137.19999999999999</v>
      </c>
      <c r="O869" s="4" cm="1" vm="4477">
        <f t="array" aca="1" ref="O869" ca="1">IFERROR(IF(T_CALC[[#This Row],[DAY]]="","",IF(AND(T_CALC[[#This Row],[DAY]]=C_N_TRADING_DAYS,$L$1&gt;C_MAX_HIST_DT),$O$1,INDEX(_xlfn.ANCHORARRAY($C$3),T_CALC[[#This Row],[DAY]]+1,5))),NA())</f>
        <v>135.69999999999999</v>
      </c>
      <c r="P869" s="4" cm="1" vm="4478">
        <f t="array" aca="1" ref="P869" ca="1">IFERROR(IF(T_CALC[[#This Row],[DAY]]="","",IF(AND(T_CALC[[#This Row],[DAY]]=C_N_TRADING_DAYS,$L$1&gt;C_MAX_HIST_DT),$P$1,INDEX(_xlfn.ANCHORARRAY($C$3),T_CALC[[#This Row],[DAY]]+1,6))),NA())</f>
        <v>136.04</v>
      </c>
      <c r="Q869" s="4" cm="1" vm="4474">
        <f t="array" aca="1" ref="Q869" ca="1">IFERROR(IF(T_CALC[[#This Row],[DAY]]="","",IF(AND(T_CALC[[#This Row],[DAY]]=C_N_TRADING_DAYS,$L$1&gt;C_MAX_HIST_DT),$Q$1,INDEX(_xlfn.ANCHORARRAY($C$3),T_CALC[[#This Row],[DAY]]+1,2))),NA())</f>
        <v>18880773</v>
      </c>
      <c r="R869" s="4" vm="4478">
        <f ca="1">IFERROR(IF(I_SRC="Open",T_CALC[[#This Row],[Open]],IF(I_SRC="High",T_CALC[[#This Row],[High]],IF(I_SRC="low",T_CALC[[#This Row],[Low]],IF(I_SRC="Volume",T_CALC[[#This Row],[VOLUME]],T_CALC[[#This Row],[Close]])))),"")</f>
        <v>136.04</v>
      </c>
      <c r="S869" s="4" cm="1">
        <f t="array" aca="1" ref="S869" ca="1">IF(T_CALC[[#This Row],[DAY]]="","",IF(T_CALC[[#This Row],[DAY]]&gt;=I_MA_PER,
ROUND(SUMPRODUCT(OFFSET($Y$4,0,0,I_MA_PER),OFFSET(T_CALC[[#This Row],[Value]],-(I_MA_PER-1),0,I_MA_PER))/C_DEN,2),NA()))</f>
        <v>136.97</v>
      </c>
      <c r="T869" s="4" t="str">
        <f ca="1">IF(T_CALC[[#This Row],[DAY]]="","",IF(T_CALC[[#This Row],[DAY]]&gt;=I_MA_PER,IF(AND(T_CALC[[#This Row],[Value]]&gt;T_CALC[[#This Row],[WMA]],R868&lt;=S868),"Buy",IF(AND(T_CALC[[#This Row],[Value]]&lt;T_CALC[[#This Row],[WMA]],R868&gt;=S868),"Sell","")),NA()))</f>
        <v>Sell</v>
      </c>
      <c r="U869" s="4">
        <f ca="1">IFERROR(IF(T_CALC[[#This Row],[Signal]]="Buy",T_CALC[[#This Row],[Value]],-10000),-10000)</f>
        <v>-10000</v>
      </c>
      <c r="V869" s="4" vm="4478">
        <f ca="1">IFERROR(IF(T_CALC[[#This Row],[Signal]]="Sell",T_CALC[[#This Row],[Value]],-10000),-10000)</f>
        <v>136.04</v>
      </c>
    </row>
    <row r="870" spans="3:22" x14ac:dyDescent="0.2">
      <c r="C870" vm="4479">
        <f ca="1"/>
        <v>43712</v>
      </c>
      <c r="D870" vm="4480">
        <f ca="1"/>
        <v>18015310</v>
      </c>
      <c r="E870" vm="4481">
        <f ca="1"/>
        <v>137.30000000000001</v>
      </c>
      <c r="F870" vm="4482">
        <f ca="1"/>
        <v>137.69</v>
      </c>
      <c r="G870" vm="4483">
        <f ca="1"/>
        <v>136.47999999999999</v>
      </c>
      <c r="H870" vm="4484">
        <f ca="1"/>
        <v>137.63</v>
      </c>
      <c r="K870" s="4">
        <f ca="1">IF(ROW(T_CALC[[#This Row],[DAY]])-ROW(T_CALC[[#Headers],[DAY]])&gt;C_N_TRADING_DAYS,"",ROW(T_CALC[[#This Row],[DAY]])-ROW(T_CALC[[#Headers],[DAY]]))</f>
        <v>867</v>
      </c>
      <c r="L870" s="2" cm="1" vm="4479">
        <f t="array" aca="1" ref="L870" ca="1">IFERROR(IF(T_CALC[[#This Row],[DAY]]="","",IF(AND(T_CALC[[#This Row],[DAY]]=C_N_TRADING_DAYS,$L$1&gt;C_MAX_HIST_DT),$L$1,INDEX(_xlfn.ANCHORARRAY($C$3),T_CALC[[#This Row],[DAY]]+1,1))),NA())</f>
        <v>43712</v>
      </c>
      <c r="M870" s="4" cm="1" vm="4481">
        <f t="array" aca="1" ref="M870" ca="1">IFERROR(IF(T_CALC[[#This Row],[DAY]]="","",IF(AND(T_CALC[[#This Row],[DAY]]=C_N_TRADING_DAYS,$L$1&gt;C_MAX_HIST_DT),$M$1,INDEX(_xlfn.ANCHORARRAY($C$3),T_CALC[[#This Row],[DAY]]+1,3))),NA())</f>
        <v>137.30000000000001</v>
      </c>
      <c r="N870" s="4" cm="1" vm="4482">
        <f t="array" aca="1" ref="N870" ca="1">IFERROR(IF(T_CALC[[#This Row],[DAY]]="","",IF(AND(T_CALC[[#This Row],[DAY]]=C_N_TRADING_DAYS,$L$1&gt;C_MAX_HIST_DT),$N$1,INDEX(_xlfn.ANCHORARRAY($C$3),T_CALC[[#This Row],[DAY]]+1,4))),NA())</f>
        <v>137.69</v>
      </c>
      <c r="O870" s="4" cm="1" vm="4483">
        <f t="array" aca="1" ref="O870" ca="1">IFERROR(IF(T_CALC[[#This Row],[DAY]]="","",IF(AND(T_CALC[[#This Row],[DAY]]=C_N_TRADING_DAYS,$L$1&gt;C_MAX_HIST_DT),$O$1,INDEX(_xlfn.ANCHORARRAY($C$3),T_CALC[[#This Row],[DAY]]+1,5))),NA())</f>
        <v>136.47999999999999</v>
      </c>
      <c r="P870" s="4" cm="1" vm="4484">
        <f t="array" aca="1" ref="P870" ca="1">IFERROR(IF(T_CALC[[#This Row],[DAY]]="","",IF(AND(T_CALC[[#This Row],[DAY]]=C_N_TRADING_DAYS,$L$1&gt;C_MAX_HIST_DT),$P$1,INDEX(_xlfn.ANCHORARRAY($C$3),T_CALC[[#This Row],[DAY]]+1,6))),NA())</f>
        <v>137.63</v>
      </c>
      <c r="Q870" s="4" cm="1" vm="4480">
        <f t="array" aca="1" ref="Q870" ca="1">IFERROR(IF(T_CALC[[#This Row],[DAY]]="","",IF(AND(T_CALC[[#This Row],[DAY]]=C_N_TRADING_DAYS,$L$1&gt;C_MAX_HIST_DT),$Q$1,INDEX(_xlfn.ANCHORARRAY($C$3),T_CALC[[#This Row],[DAY]]+1,2))),NA())</f>
        <v>18015310</v>
      </c>
      <c r="R870" s="4" vm="4484">
        <f ca="1">IFERROR(IF(I_SRC="Open",T_CALC[[#This Row],[Open]],IF(I_SRC="High",T_CALC[[#This Row],[High]],IF(I_SRC="low",T_CALC[[#This Row],[Low]],IF(I_SRC="Volume",T_CALC[[#This Row],[VOLUME]],T_CALC[[#This Row],[Close]])))),"")</f>
        <v>137.63</v>
      </c>
      <c r="S870" s="4" cm="1">
        <f t="array" aca="1" ref="S870" ca="1">IF(T_CALC[[#This Row],[DAY]]="","",IF(T_CALC[[#This Row],[DAY]]&gt;=I_MA_PER,
ROUND(SUMPRODUCT(OFFSET($Y$4,0,0,I_MA_PER),OFFSET(T_CALC[[#This Row],[Value]],-(I_MA_PER-1),0,I_MA_PER))/C_DEN,2),NA()))</f>
        <v>136.99</v>
      </c>
      <c r="T870" s="4" t="str">
        <f ca="1">IF(T_CALC[[#This Row],[DAY]]="","",IF(T_CALC[[#This Row],[DAY]]&gt;=I_MA_PER,IF(AND(T_CALC[[#This Row],[Value]]&gt;T_CALC[[#This Row],[WMA]],R869&lt;=S869),"Buy",IF(AND(T_CALC[[#This Row],[Value]]&lt;T_CALC[[#This Row],[WMA]],R869&gt;=S869),"Sell","")),NA()))</f>
        <v>Buy</v>
      </c>
      <c r="U870" s="4" vm="4484">
        <f ca="1">IFERROR(IF(T_CALC[[#This Row],[Signal]]="Buy",T_CALC[[#This Row],[Value]],-10000),-10000)</f>
        <v>137.63</v>
      </c>
      <c r="V870" s="4">
        <f ca="1">IFERROR(IF(T_CALC[[#This Row],[Signal]]="Sell",T_CALC[[#This Row],[Value]],-10000),-10000)</f>
        <v>-10000</v>
      </c>
    </row>
    <row r="871" spans="3:22" x14ac:dyDescent="0.2">
      <c r="C871" vm="4485">
        <f ca="1"/>
        <v>43713</v>
      </c>
      <c r="D871" vm="4486">
        <f ca="1"/>
        <v>26119520</v>
      </c>
      <c r="E871" vm="4487">
        <f ca="1"/>
        <v>139.11000000000001</v>
      </c>
      <c r="F871" vm="4488">
        <f ca="1"/>
        <v>140.3837</v>
      </c>
      <c r="G871" vm="4489">
        <f ca="1"/>
        <v>138.76</v>
      </c>
      <c r="H871" vm="4490">
        <f ca="1"/>
        <v>140.05000000000001</v>
      </c>
      <c r="K871" s="4">
        <f ca="1">IF(ROW(T_CALC[[#This Row],[DAY]])-ROW(T_CALC[[#Headers],[DAY]])&gt;C_N_TRADING_DAYS,"",ROW(T_CALC[[#This Row],[DAY]])-ROW(T_CALC[[#Headers],[DAY]]))</f>
        <v>868</v>
      </c>
      <c r="L871" s="2" cm="1" vm="4485">
        <f t="array" aca="1" ref="L871" ca="1">IFERROR(IF(T_CALC[[#This Row],[DAY]]="","",IF(AND(T_CALC[[#This Row],[DAY]]=C_N_TRADING_DAYS,$L$1&gt;C_MAX_HIST_DT),$L$1,INDEX(_xlfn.ANCHORARRAY($C$3),T_CALC[[#This Row],[DAY]]+1,1))),NA())</f>
        <v>43713</v>
      </c>
      <c r="M871" s="4" cm="1" vm="4487">
        <f t="array" aca="1" ref="M871" ca="1">IFERROR(IF(T_CALC[[#This Row],[DAY]]="","",IF(AND(T_CALC[[#This Row],[DAY]]=C_N_TRADING_DAYS,$L$1&gt;C_MAX_HIST_DT),$M$1,INDEX(_xlfn.ANCHORARRAY($C$3),T_CALC[[#This Row],[DAY]]+1,3))),NA())</f>
        <v>139.11000000000001</v>
      </c>
      <c r="N871" s="4" cm="1" vm="4488">
        <f t="array" aca="1" ref="N871" ca="1">IFERROR(IF(T_CALC[[#This Row],[DAY]]="","",IF(AND(T_CALC[[#This Row],[DAY]]=C_N_TRADING_DAYS,$L$1&gt;C_MAX_HIST_DT),$N$1,INDEX(_xlfn.ANCHORARRAY($C$3),T_CALC[[#This Row],[DAY]]+1,4))),NA())</f>
        <v>140.3837</v>
      </c>
      <c r="O871" s="4" cm="1" vm="4489">
        <f t="array" aca="1" ref="O871" ca="1">IFERROR(IF(T_CALC[[#This Row],[DAY]]="","",IF(AND(T_CALC[[#This Row],[DAY]]=C_N_TRADING_DAYS,$L$1&gt;C_MAX_HIST_DT),$O$1,INDEX(_xlfn.ANCHORARRAY($C$3),T_CALC[[#This Row],[DAY]]+1,5))),NA())</f>
        <v>138.76</v>
      </c>
      <c r="P871" s="4" cm="1" vm="4490">
        <f t="array" aca="1" ref="P871" ca="1">IFERROR(IF(T_CALC[[#This Row],[DAY]]="","",IF(AND(T_CALC[[#This Row],[DAY]]=C_N_TRADING_DAYS,$L$1&gt;C_MAX_HIST_DT),$P$1,INDEX(_xlfn.ANCHORARRAY($C$3),T_CALC[[#This Row],[DAY]]+1,6))),NA())</f>
        <v>140.05000000000001</v>
      </c>
      <c r="Q871" s="4" cm="1" vm="4486">
        <f t="array" aca="1" ref="Q871" ca="1">IFERROR(IF(T_CALC[[#This Row],[DAY]]="","",IF(AND(T_CALC[[#This Row],[DAY]]=C_N_TRADING_DAYS,$L$1&gt;C_MAX_HIST_DT),$Q$1,INDEX(_xlfn.ANCHORARRAY($C$3),T_CALC[[#This Row],[DAY]]+1,2))),NA())</f>
        <v>26119520</v>
      </c>
      <c r="R871" s="4" vm="4490">
        <f ca="1">IFERROR(IF(I_SRC="Open",T_CALC[[#This Row],[Open]],IF(I_SRC="High",T_CALC[[#This Row],[High]],IF(I_SRC="low",T_CALC[[#This Row],[Low]],IF(I_SRC="Volume",T_CALC[[#This Row],[VOLUME]],T_CALC[[#This Row],[Close]])))),"")</f>
        <v>140.05000000000001</v>
      </c>
      <c r="S871" s="4" cm="1">
        <f t="array" aca="1" ref="S871" ca="1">IF(T_CALC[[#This Row],[DAY]]="","",IF(T_CALC[[#This Row],[DAY]]&gt;=I_MA_PER,
ROUND(SUMPRODUCT(OFFSET($Y$4,0,0,I_MA_PER),OFFSET(T_CALC[[#This Row],[Value]],-(I_MA_PER-1),0,I_MA_PER))/C_DEN,2),NA()))</f>
        <v>137.12</v>
      </c>
      <c r="T871" s="4" t="str">
        <f ca="1">IF(T_CALC[[#This Row],[DAY]]="","",IF(T_CALC[[#This Row],[DAY]]&gt;=I_MA_PER,IF(AND(T_CALC[[#This Row],[Value]]&gt;T_CALC[[#This Row],[WMA]],R870&lt;=S870),"Buy",IF(AND(T_CALC[[#This Row],[Value]]&lt;T_CALC[[#This Row],[WMA]],R870&gt;=S870),"Sell","")),NA()))</f>
        <v/>
      </c>
      <c r="U871" s="4">
        <f ca="1">IFERROR(IF(T_CALC[[#This Row],[Signal]]="Buy",T_CALC[[#This Row],[Value]],-10000),-10000)</f>
        <v>-10000</v>
      </c>
      <c r="V871" s="4">
        <f ca="1">IFERROR(IF(T_CALC[[#This Row],[Signal]]="Sell",T_CALC[[#This Row],[Value]],-10000),-10000)</f>
        <v>-10000</v>
      </c>
    </row>
    <row r="872" spans="3:22" x14ac:dyDescent="0.2">
      <c r="C872" vm="4491">
        <f ca="1"/>
        <v>43714</v>
      </c>
      <c r="D872" vm="4492">
        <f ca="1"/>
        <v>20824504</v>
      </c>
      <c r="E872" vm="4493">
        <f ca="1"/>
        <v>140.03</v>
      </c>
      <c r="F872" vm="4494">
        <f ca="1"/>
        <v>140.18</v>
      </c>
      <c r="G872" vm="4277">
        <f ca="1"/>
        <v>138.19999999999999</v>
      </c>
      <c r="H872" vm="4495">
        <f ca="1"/>
        <v>139.1</v>
      </c>
      <c r="K872" s="4">
        <f ca="1">IF(ROW(T_CALC[[#This Row],[DAY]])-ROW(T_CALC[[#Headers],[DAY]])&gt;C_N_TRADING_DAYS,"",ROW(T_CALC[[#This Row],[DAY]])-ROW(T_CALC[[#Headers],[DAY]]))</f>
        <v>869</v>
      </c>
      <c r="L872" s="2" cm="1" vm="4491">
        <f t="array" aca="1" ref="L872" ca="1">IFERROR(IF(T_CALC[[#This Row],[DAY]]="","",IF(AND(T_CALC[[#This Row],[DAY]]=C_N_TRADING_DAYS,$L$1&gt;C_MAX_HIST_DT),$L$1,INDEX(_xlfn.ANCHORARRAY($C$3),T_CALC[[#This Row],[DAY]]+1,1))),NA())</f>
        <v>43714</v>
      </c>
      <c r="M872" s="4" cm="1" vm="4493">
        <f t="array" aca="1" ref="M872" ca="1">IFERROR(IF(T_CALC[[#This Row],[DAY]]="","",IF(AND(T_CALC[[#This Row],[DAY]]=C_N_TRADING_DAYS,$L$1&gt;C_MAX_HIST_DT),$M$1,INDEX(_xlfn.ANCHORARRAY($C$3),T_CALC[[#This Row],[DAY]]+1,3))),NA())</f>
        <v>140.03</v>
      </c>
      <c r="N872" s="4" cm="1" vm="4494">
        <f t="array" aca="1" ref="N872" ca="1">IFERROR(IF(T_CALC[[#This Row],[DAY]]="","",IF(AND(T_CALC[[#This Row],[DAY]]=C_N_TRADING_DAYS,$L$1&gt;C_MAX_HIST_DT),$N$1,INDEX(_xlfn.ANCHORARRAY($C$3),T_CALC[[#This Row],[DAY]]+1,4))),NA())</f>
        <v>140.18</v>
      </c>
      <c r="O872" s="4" cm="1" vm="4277">
        <f t="array" aca="1" ref="O872" ca="1">IFERROR(IF(T_CALC[[#This Row],[DAY]]="","",IF(AND(T_CALC[[#This Row],[DAY]]=C_N_TRADING_DAYS,$L$1&gt;C_MAX_HIST_DT),$O$1,INDEX(_xlfn.ANCHORARRAY($C$3),T_CALC[[#This Row],[DAY]]+1,5))),NA())</f>
        <v>138.19999999999999</v>
      </c>
      <c r="P872" s="4" cm="1" vm="4495">
        <f t="array" aca="1" ref="P872" ca="1">IFERROR(IF(T_CALC[[#This Row],[DAY]]="","",IF(AND(T_CALC[[#This Row],[DAY]]=C_N_TRADING_DAYS,$L$1&gt;C_MAX_HIST_DT),$P$1,INDEX(_xlfn.ANCHORARRAY($C$3),T_CALC[[#This Row],[DAY]]+1,6))),NA())</f>
        <v>139.1</v>
      </c>
      <c r="Q872" s="4" cm="1" vm="4492">
        <f t="array" aca="1" ref="Q872" ca="1">IFERROR(IF(T_CALC[[#This Row],[DAY]]="","",IF(AND(T_CALC[[#This Row],[DAY]]=C_N_TRADING_DAYS,$L$1&gt;C_MAX_HIST_DT),$Q$1,INDEX(_xlfn.ANCHORARRAY($C$3),T_CALC[[#This Row],[DAY]]+1,2))),NA())</f>
        <v>20824504</v>
      </c>
      <c r="R872" s="4" vm="4495">
        <f ca="1">IFERROR(IF(I_SRC="Open",T_CALC[[#This Row],[Open]],IF(I_SRC="High",T_CALC[[#This Row],[High]],IF(I_SRC="low",T_CALC[[#This Row],[Low]],IF(I_SRC="Volume",T_CALC[[#This Row],[VOLUME]],T_CALC[[#This Row],[Close]])))),"")</f>
        <v>139.1</v>
      </c>
      <c r="S872" s="4" cm="1">
        <f t="array" aca="1" ref="S872" ca="1">IF(T_CALC[[#This Row],[DAY]]="","",IF(T_CALC[[#This Row],[DAY]]&gt;=I_MA_PER,
ROUND(SUMPRODUCT(OFFSET($Y$4,0,0,I_MA_PER),OFFSET(T_CALC[[#This Row],[Value]],-(I_MA_PER-1),0,I_MA_PER))/C_DEN,2),NA()))</f>
        <v>137.19999999999999</v>
      </c>
      <c r="T872" s="4" t="str">
        <f ca="1">IF(T_CALC[[#This Row],[DAY]]="","",IF(T_CALC[[#This Row],[DAY]]&gt;=I_MA_PER,IF(AND(T_CALC[[#This Row],[Value]]&gt;T_CALC[[#This Row],[WMA]],R871&lt;=S871),"Buy",IF(AND(T_CALC[[#This Row],[Value]]&lt;T_CALC[[#This Row],[WMA]],R871&gt;=S871),"Sell","")),NA()))</f>
        <v/>
      </c>
      <c r="U872" s="4">
        <f ca="1">IFERROR(IF(T_CALC[[#This Row],[Signal]]="Buy",T_CALC[[#This Row],[Value]],-10000),-10000)</f>
        <v>-10000</v>
      </c>
      <c r="V872" s="4">
        <f ca="1">IFERROR(IF(T_CALC[[#This Row],[Signal]]="Sell",T_CALC[[#This Row],[Value]],-10000),-10000)</f>
        <v>-10000</v>
      </c>
    </row>
    <row r="873" spans="3:22" x14ac:dyDescent="0.2">
      <c r="C873" vm="4496">
        <f ca="1"/>
        <v>43717</v>
      </c>
      <c r="D873" vm="4497">
        <f ca="1"/>
        <v>25773932</v>
      </c>
      <c r="E873" vm="4498">
        <f ca="1"/>
        <v>139.59</v>
      </c>
      <c r="F873" vm="4499">
        <f ca="1"/>
        <v>139.75</v>
      </c>
      <c r="G873" vm="4206">
        <f ca="1"/>
        <v>136.46</v>
      </c>
      <c r="H873" vm="4500">
        <f ca="1"/>
        <v>137.52000000000001</v>
      </c>
      <c r="K873" s="4">
        <f ca="1">IF(ROW(T_CALC[[#This Row],[DAY]])-ROW(T_CALC[[#Headers],[DAY]])&gt;C_N_TRADING_DAYS,"",ROW(T_CALC[[#This Row],[DAY]])-ROW(T_CALC[[#Headers],[DAY]]))</f>
        <v>870</v>
      </c>
      <c r="L873" s="2" cm="1" vm="4496">
        <f t="array" aca="1" ref="L873" ca="1">IFERROR(IF(T_CALC[[#This Row],[DAY]]="","",IF(AND(T_CALC[[#This Row],[DAY]]=C_N_TRADING_DAYS,$L$1&gt;C_MAX_HIST_DT),$L$1,INDEX(_xlfn.ANCHORARRAY($C$3),T_CALC[[#This Row],[DAY]]+1,1))),NA())</f>
        <v>43717</v>
      </c>
      <c r="M873" s="4" cm="1" vm="4498">
        <f t="array" aca="1" ref="M873" ca="1">IFERROR(IF(T_CALC[[#This Row],[DAY]]="","",IF(AND(T_CALC[[#This Row],[DAY]]=C_N_TRADING_DAYS,$L$1&gt;C_MAX_HIST_DT),$M$1,INDEX(_xlfn.ANCHORARRAY($C$3),T_CALC[[#This Row],[DAY]]+1,3))),NA())</f>
        <v>139.59</v>
      </c>
      <c r="N873" s="4" cm="1" vm="4499">
        <f t="array" aca="1" ref="N873" ca="1">IFERROR(IF(T_CALC[[#This Row],[DAY]]="","",IF(AND(T_CALC[[#This Row],[DAY]]=C_N_TRADING_DAYS,$L$1&gt;C_MAX_HIST_DT),$N$1,INDEX(_xlfn.ANCHORARRAY($C$3),T_CALC[[#This Row],[DAY]]+1,4))),NA())</f>
        <v>139.75</v>
      </c>
      <c r="O873" s="4" cm="1" vm="4206">
        <f t="array" aca="1" ref="O873" ca="1">IFERROR(IF(T_CALC[[#This Row],[DAY]]="","",IF(AND(T_CALC[[#This Row],[DAY]]=C_N_TRADING_DAYS,$L$1&gt;C_MAX_HIST_DT),$O$1,INDEX(_xlfn.ANCHORARRAY($C$3),T_CALC[[#This Row],[DAY]]+1,5))),NA())</f>
        <v>136.46</v>
      </c>
      <c r="P873" s="4" cm="1" vm="4500">
        <f t="array" aca="1" ref="P873" ca="1">IFERROR(IF(T_CALC[[#This Row],[DAY]]="","",IF(AND(T_CALC[[#This Row],[DAY]]=C_N_TRADING_DAYS,$L$1&gt;C_MAX_HIST_DT),$P$1,INDEX(_xlfn.ANCHORARRAY($C$3),T_CALC[[#This Row],[DAY]]+1,6))),NA())</f>
        <v>137.52000000000001</v>
      </c>
      <c r="Q873" s="4" cm="1" vm="4497">
        <f t="array" aca="1" ref="Q873" ca="1">IFERROR(IF(T_CALC[[#This Row],[DAY]]="","",IF(AND(T_CALC[[#This Row],[DAY]]=C_N_TRADING_DAYS,$L$1&gt;C_MAX_HIST_DT),$Q$1,INDEX(_xlfn.ANCHORARRAY($C$3),T_CALC[[#This Row],[DAY]]+1,2))),NA())</f>
        <v>25773932</v>
      </c>
      <c r="R873" s="4" vm="4500">
        <f ca="1">IFERROR(IF(I_SRC="Open",T_CALC[[#This Row],[Open]],IF(I_SRC="High",T_CALC[[#This Row],[High]],IF(I_SRC="low",T_CALC[[#This Row],[Low]],IF(I_SRC="Volume",T_CALC[[#This Row],[VOLUME]],T_CALC[[#This Row],[Close]])))),"")</f>
        <v>137.52000000000001</v>
      </c>
      <c r="S873" s="4" cm="1">
        <f t="array" aca="1" ref="S873" ca="1">IF(T_CALC[[#This Row],[DAY]]="","",IF(T_CALC[[#This Row],[DAY]]&gt;=I_MA_PER,
ROUND(SUMPRODUCT(OFFSET($Y$4,0,0,I_MA_PER),OFFSET(T_CALC[[#This Row],[Value]],-(I_MA_PER-1),0,I_MA_PER))/C_DEN,2),NA()))</f>
        <v>137.21</v>
      </c>
      <c r="T873" s="4" t="str">
        <f ca="1">IF(T_CALC[[#This Row],[DAY]]="","",IF(T_CALC[[#This Row],[DAY]]&gt;=I_MA_PER,IF(AND(T_CALC[[#This Row],[Value]]&gt;T_CALC[[#This Row],[WMA]],R872&lt;=S872),"Buy",IF(AND(T_CALC[[#This Row],[Value]]&lt;T_CALC[[#This Row],[WMA]],R872&gt;=S872),"Sell","")),NA()))</f>
        <v/>
      </c>
      <c r="U873" s="4">
        <f ca="1">IFERROR(IF(T_CALC[[#This Row],[Signal]]="Buy",T_CALC[[#This Row],[Value]],-10000),-10000)</f>
        <v>-10000</v>
      </c>
      <c r="V873" s="4">
        <f ca="1">IFERROR(IF(T_CALC[[#This Row],[Signal]]="Sell",T_CALC[[#This Row],[Value]],-10000),-10000)</f>
        <v>-10000</v>
      </c>
    </row>
    <row r="874" spans="3:22" x14ac:dyDescent="0.2">
      <c r="C874" vm="4501">
        <f ca="1"/>
        <v>43718</v>
      </c>
      <c r="D874" vm="4502">
        <f ca="1"/>
        <v>28903378</v>
      </c>
      <c r="E874" vm="4250">
        <f ca="1"/>
        <v>136.80000000000001</v>
      </c>
      <c r="F874" vm="4503">
        <f ca="1"/>
        <v>136.8862</v>
      </c>
      <c r="G874" vm="4504">
        <f ca="1"/>
        <v>134.51</v>
      </c>
      <c r="H874" vm="4505">
        <f ca="1"/>
        <v>136.08000000000001</v>
      </c>
      <c r="K874" s="4">
        <f ca="1">IF(ROW(T_CALC[[#This Row],[DAY]])-ROW(T_CALC[[#Headers],[DAY]])&gt;C_N_TRADING_DAYS,"",ROW(T_CALC[[#This Row],[DAY]])-ROW(T_CALC[[#Headers],[DAY]]))</f>
        <v>871</v>
      </c>
      <c r="L874" s="2" cm="1" vm="4501">
        <f t="array" aca="1" ref="L874" ca="1">IFERROR(IF(T_CALC[[#This Row],[DAY]]="","",IF(AND(T_CALC[[#This Row],[DAY]]=C_N_TRADING_DAYS,$L$1&gt;C_MAX_HIST_DT),$L$1,INDEX(_xlfn.ANCHORARRAY($C$3),T_CALC[[#This Row],[DAY]]+1,1))),NA())</f>
        <v>43718</v>
      </c>
      <c r="M874" s="4" cm="1" vm="4250">
        <f t="array" aca="1" ref="M874" ca="1">IFERROR(IF(T_CALC[[#This Row],[DAY]]="","",IF(AND(T_CALC[[#This Row],[DAY]]=C_N_TRADING_DAYS,$L$1&gt;C_MAX_HIST_DT),$M$1,INDEX(_xlfn.ANCHORARRAY($C$3),T_CALC[[#This Row],[DAY]]+1,3))),NA())</f>
        <v>136.80000000000001</v>
      </c>
      <c r="N874" s="4" cm="1" vm="4503">
        <f t="array" aca="1" ref="N874" ca="1">IFERROR(IF(T_CALC[[#This Row],[DAY]]="","",IF(AND(T_CALC[[#This Row],[DAY]]=C_N_TRADING_DAYS,$L$1&gt;C_MAX_HIST_DT),$N$1,INDEX(_xlfn.ANCHORARRAY($C$3),T_CALC[[#This Row],[DAY]]+1,4))),NA())</f>
        <v>136.8862</v>
      </c>
      <c r="O874" s="4" cm="1" vm="4504">
        <f t="array" aca="1" ref="O874" ca="1">IFERROR(IF(T_CALC[[#This Row],[DAY]]="","",IF(AND(T_CALC[[#This Row],[DAY]]=C_N_TRADING_DAYS,$L$1&gt;C_MAX_HIST_DT),$O$1,INDEX(_xlfn.ANCHORARRAY($C$3),T_CALC[[#This Row],[DAY]]+1,5))),NA())</f>
        <v>134.51</v>
      </c>
      <c r="P874" s="4" cm="1" vm="4505">
        <f t="array" aca="1" ref="P874" ca="1">IFERROR(IF(T_CALC[[#This Row],[DAY]]="","",IF(AND(T_CALC[[#This Row],[DAY]]=C_N_TRADING_DAYS,$L$1&gt;C_MAX_HIST_DT),$P$1,INDEX(_xlfn.ANCHORARRAY($C$3),T_CALC[[#This Row],[DAY]]+1,6))),NA())</f>
        <v>136.08000000000001</v>
      </c>
      <c r="Q874" s="4" cm="1" vm="4502">
        <f t="array" aca="1" ref="Q874" ca="1">IFERROR(IF(T_CALC[[#This Row],[DAY]]="","",IF(AND(T_CALC[[#This Row],[DAY]]=C_N_TRADING_DAYS,$L$1&gt;C_MAX_HIST_DT),$Q$1,INDEX(_xlfn.ANCHORARRAY($C$3),T_CALC[[#This Row],[DAY]]+1,2))),NA())</f>
        <v>28903378</v>
      </c>
      <c r="R874" s="4" vm="4505">
        <f ca="1">IFERROR(IF(I_SRC="Open",T_CALC[[#This Row],[Open]],IF(I_SRC="High",T_CALC[[#This Row],[High]],IF(I_SRC="low",T_CALC[[#This Row],[Low]],IF(I_SRC="Volume",T_CALC[[#This Row],[VOLUME]],T_CALC[[#This Row],[Close]])))),"")</f>
        <v>136.08000000000001</v>
      </c>
      <c r="S874" s="4" cm="1">
        <f t="array" aca="1" ref="S874" ca="1">IF(T_CALC[[#This Row],[DAY]]="","",IF(T_CALC[[#This Row],[DAY]]&gt;=I_MA_PER,
ROUND(SUMPRODUCT(OFFSET($Y$4,0,0,I_MA_PER),OFFSET(T_CALC[[#This Row],[Value]],-(I_MA_PER-1),0,I_MA_PER))/C_DEN,2),NA()))</f>
        <v>137.16</v>
      </c>
      <c r="T874" s="4" t="str">
        <f ca="1">IF(T_CALC[[#This Row],[DAY]]="","",IF(T_CALC[[#This Row],[DAY]]&gt;=I_MA_PER,IF(AND(T_CALC[[#This Row],[Value]]&gt;T_CALC[[#This Row],[WMA]],R873&lt;=S873),"Buy",IF(AND(T_CALC[[#This Row],[Value]]&lt;T_CALC[[#This Row],[WMA]],R873&gt;=S873),"Sell","")),NA()))</f>
        <v>Sell</v>
      </c>
      <c r="U874" s="4">
        <f ca="1">IFERROR(IF(T_CALC[[#This Row],[Signal]]="Buy",T_CALC[[#This Row],[Value]],-10000),-10000)</f>
        <v>-10000</v>
      </c>
      <c r="V874" s="4" vm="4505">
        <f ca="1">IFERROR(IF(T_CALC[[#This Row],[Signal]]="Sell",T_CALC[[#This Row],[Value]],-10000),-10000)</f>
        <v>136.08000000000001</v>
      </c>
    </row>
    <row r="875" spans="3:22" x14ac:dyDescent="0.2">
      <c r="C875" vm="4506">
        <f ca="1"/>
        <v>43719</v>
      </c>
      <c r="D875" vm="4507">
        <f ca="1"/>
        <v>24726117</v>
      </c>
      <c r="E875" vm="4508">
        <f ca="1"/>
        <v>135.91</v>
      </c>
      <c r="F875" vm="4302">
        <f ca="1"/>
        <v>136.27000000000001</v>
      </c>
      <c r="G875" vm="4509">
        <f ca="1"/>
        <v>135.09</v>
      </c>
      <c r="H875" vm="4245">
        <f ca="1"/>
        <v>136.12</v>
      </c>
      <c r="K875" s="4">
        <f ca="1">IF(ROW(T_CALC[[#This Row],[DAY]])-ROW(T_CALC[[#Headers],[DAY]])&gt;C_N_TRADING_DAYS,"",ROW(T_CALC[[#This Row],[DAY]])-ROW(T_CALC[[#Headers],[DAY]]))</f>
        <v>872</v>
      </c>
      <c r="L875" s="2" cm="1" vm="4506">
        <f t="array" aca="1" ref="L875" ca="1">IFERROR(IF(T_CALC[[#This Row],[DAY]]="","",IF(AND(T_CALC[[#This Row],[DAY]]=C_N_TRADING_DAYS,$L$1&gt;C_MAX_HIST_DT),$L$1,INDEX(_xlfn.ANCHORARRAY($C$3),T_CALC[[#This Row],[DAY]]+1,1))),NA())</f>
        <v>43719</v>
      </c>
      <c r="M875" s="4" cm="1" vm="4508">
        <f t="array" aca="1" ref="M875" ca="1">IFERROR(IF(T_CALC[[#This Row],[DAY]]="","",IF(AND(T_CALC[[#This Row],[DAY]]=C_N_TRADING_DAYS,$L$1&gt;C_MAX_HIST_DT),$M$1,INDEX(_xlfn.ANCHORARRAY($C$3),T_CALC[[#This Row],[DAY]]+1,3))),NA())</f>
        <v>135.91</v>
      </c>
      <c r="N875" s="4" cm="1" vm="4302">
        <f t="array" aca="1" ref="N875" ca="1">IFERROR(IF(T_CALC[[#This Row],[DAY]]="","",IF(AND(T_CALC[[#This Row],[DAY]]=C_N_TRADING_DAYS,$L$1&gt;C_MAX_HIST_DT),$N$1,INDEX(_xlfn.ANCHORARRAY($C$3),T_CALC[[#This Row],[DAY]]+1,4))),NA())</f>
        <v>136.27000000000001</v>
      </c>
      <c r="O875" s="4" cm="1" vm="4509">
        <f t="array" aca="1" ref="O875" ca="1">IFERROR(IF(T_CALC[[#This Row],[DAY]]="","",IF(AND(T_CALC[[#This Row],[DAY]]=C_N_TRADING_DAYS,$L$1&gt;C_MAX_HIST_DT),$O$1,INDEX(_xlfn.ANCHORARRAY($C$3),T_CALC[[#This Row],[DAY]]+1,5))),NA())</f>
        <v>135.09</v>
      </c>
      <c r="P875" s="4" cm="1" vm="4245">
        <f t="array" aca="1" ref="P875" ca="1">IFERROR(IF(T_CALC[[#This Row],[DAY]]="","",IF(AND(T_CALC[[#This Row],[DAY]]=C_N_TRADING_DAYS,$L$1&gt;C_MAX_HIST_DT),$P$1,INDEX(_xlfn.ANCHORARRAY($C$3),T_CALC[[#This Row],[DAY]]+1,6))),NA())</f>
        <v>136.12</v>
      </c>
      <c r="Q875" s="4" cm="1" vm="4507">
        <f t="array" aca="1" ref="Q875" ca="1">IFERROR(IF(T_CALC[[#This Row],[DAY]]="","",IF(AND(T_CALC[[#This Row],[DAY]]=C_N_TRADING_DAYS,$L$1&gt;C_MAX_HIST_DT),$Q$1,INDEX(_xlfn.ANCHORARRAY($C$3),T_CALC[[#This Row],[DAY]]+1,2))),NA())</f>
        <v>24726117</v>
      </c>
      <c r="R875" s="4" vm="4245">
        <f ca="1">IFERROR(IF(I_SRC="Open",T_CALC[[#This Row],[Open]],IF(I_SRC="High",T_CALC[[#This Row],[High]],IF(I_SRC="low",T_CALC[[#This Row],[Low]],IF(I_SRC="Volume",T_CALC[[#This Row],[VOLUME]],T_CALC[[#This Row],[Close]])))),"")</f>
        <v>136.12</v>
      </c>
      <c r="S875" s="4" cm="1">
        <f t="array" aca="1" ref="S875" ca="1">IF(T_CALC[[#This Row],[DAY]]="","",IF(T_CALC[[#This Row],[DAY]]&gt;=I_MA_PER,
ROUND(SUMPRODUCT(OFFSET($Y$4,0,0,I_MA_PER),OFFSET(T_CALC[[#This Row],[Value]],-(I_MA_PER-1),0,I_MA_PER))/C_DEN,2),NA()))</f>
        <v>137.12</v>
      </c>
      <c r="T875" s="4" t="str">
        <f ca="1">IF(T_CALC[[#This Row],[DAY]]="","",IF(T_CALC[[#This Row],[DAY]]&gt;=I_MA_PER,IF(AND(T_CALC[[#This Row],[Value]]&gt;T_CALC[[#This Row],[WMA]],R874&lt;=S874),"Buy",IF(AND(T_CALC[[#This Row],[Value]]&lt;T_CALC[[#This Row],[WMA]],R874&gt;=S874),"Sell","")),NA()))</f>
        <v/>
      </c>
      <c r="U875" s="4">
        <f ca="1">IFERROR(IF(T_CALC[[#This Row],[Signal]]="Buy",T_CALC[[#This Row],[Value]],-10000),-10000)</f>
        <v>-10000</v>
      </c>
      <c r="V875" s="4">
        <f ca="1">IFERROR(IF(T_CALC[[#This Row],[Signal]]="Sell",T_CALC[[#This Row],[Value]],-10000),-10000)</f>
        <v>-10000</v>
      </c>
    </row>
    <row r="876" spans="3:22" x14ac:dyDescent="0.2">
      <c r="C876" vm="4510">
        <f ca="1"/>
        <v>43720</v>
      </c>
      <c r="D876" vm="4511">
        <f ca="1"/>
        <v>27009981</v>
      </c>
      <c r="E876" vm="4274">
        <f ca="1"/>
        <v>137.85</v>
      </c>
      <c r="F876" vm="4512">
        <f ca="1"/>
        <v>138.41999999999999</v>
      </c>
      <c r="G876" vm="4513">
        <f ca="1"/>
        <v>136.87</v>
      </c>
      <c r="H876" vm="4500">
        <f ca="1"/>
        <v>137.52000000000001</v>
      </c>
      <c r="K876" s="4">
        <f ca="1">IF(ROW(T_CALC[[#This Row],[DAY]])-ROW(T_CALC[[#Headers],[DAY]])&gt;C_N_TRADING_DAYS,"",ROW(T_CALC[[#This Row],[DAY]])-ROW(T_CALC[[#Headers],[DAY]]))</f>
        <v>873</v>
      </c>
      <c r="L876" s="2" cm="1" vm="4510">
        <f t="array" aca="1" ref="L876" ca="1">IFERROR(IF(T_CALC[[#This Row],[DAY]]="","",IF(AND(T_CALC[[#This Row],[DAY]]=C_N_TRADING_DAYS,$L$1&gt;C_MAX_HIST_DT),$L$1,INDEX(_xlfn.ANCHORARRAY($C$3),T_CALC[[#This Row],[DAY]]+1,1))),NA())</f>
        <v>43720</v>
      </c>
      <c r="M876" s="4" cm="1" vm="4274">
        <f t="array" aca="1" ref="M876" ca="1">IFERROR(IF(T_CALC[[#This Row],[DAY]]="","",IF(AND(T_CALC[[#This Row],[DAY]]=C_N_TRADING_DAYS,$L$1&gt;C_MAX_HIST_DT),$M$1,INDEX(_xlfn.ANCHORARRAY($C$3),T_CALC[[#This Row],[DAY]]+1,3))),NA())</f>
        <v>137.85</v>
      </c>
      <c r="N876" s="4" cm="1" vm="4512">
        <f t="array" aca="1" ref="N876" ca="1">IFERROR(IF(T_CALC[[#This Row],[DAY]]="","",IF(AND(T_CALC[[#This Row],[DAY]]=C_N_TRADING_DAYS,$L$1&gt;C_MAX_HIST_DT),$N$1,INDEX(_xlfn.ANCHORARRAY($C$3),T_CALC[[#This Row],[DAY]]+1,4))),NA())</f>
        <v>138.41999999999999</v>
      </c>
      <c r="O876" s="4" cm="1" vm="4513">
        <f t="array" aca="1" ref="O876" ca="1">IFERROR(IF(T_CALC[[#This Row],[DAY]]="","",IF(AND(T_CALC[[#This Row],[DAY]]=C_N_TRADING_DAYS,$L$1&gt;C_MAX_HIST_DT),$O$1,INDEX(_xlfn.ANCHORARRAY($C$3),T_CALC[[#This Row],[DAY]]+1,5))),NA())</f>
        <v>136.87</v>
      </c>
      <c r="P876" s="4" cm="1" vm="4500">
        <f t="array" aca="1" ref="P876" ca="1">IFERROR(IF(T_CALC[[#This Row],[DAY]]="","",IF(AND(T_CALC[[#This Row],[DAY]]=C_N_TRADING_DAYS,$L$1&gt;C_MAX_HIST_DT),$P$1,INDEX(_xlfn.ANCHORARRAY($C$3),T_CALC[[#This Row],[DAY]]+1,6))),NA())</f>
        <v>137.52000000000001</v>
      </c>
      <c r="Q876" s="4" cm="1" vm="4511">
        <f t="array" aca="1" ref="Q876" ca="1">IFERROR(IF(T_CALC[[#This Row],[DAY]]="","",IF(AND(T_CALC[[#This Row],[DAY]]=C_N_TRADING_DAYS,$L$1&gt;C_MAX_HIST_DT),$Q$1,INDEX(_xlfn.ANCHORARRAY($C$3),T_CALC[[#This Row],[DAY]]+1,2))),NA())</f>
        <v>27009981</v>
      </c>
      <c r="R876" s="4" vm="4500">
        <f ca="1">IFERROR(IF(I_SRC="Open",T_CALC[[#This Row],[Open]],IF(I_SRC="High",T_CALC[[#This Row],[High]],IF(I_SRC="low",T_CALC[[#This Row],[Low]],IF(I_SRC="Volume",T_CALC[[#This Row],[VOLUME]],T_CALC[[#This Row],[Close]])))),"")</f>
        <v>137.52000000000001</v>
      </c>
      <c r="S876" s="4" cm="1">
        <f t="array" aca="1" ref="S876" ca="1">IF(T_CALC[[#This Row],[DAY]]="","",IF(T_CALC[[#This Row],[DAY]]&gt;=I_MA_PER,
ROUND(SUMPRODUCT(OFFSET($Y$4,0,0,I_MA_PER),OFFSET(T_CALC[[#This Row],[Value]],-(I_MA_PER-1),0,I_MA_PER))/C_DEN,2),NA()))</f>
        <v>137.12</v>
      </c>
      <c r="T876" s="4" t="str">
        <f ca="1">IF(T_CALC[[#This Row],[DAY]]="","",IF(T_CALC[[#This Row],[DAY]]&gt;=I_MA_PER,IF(AND(T_CALC[[#This Row],[Value]]&gt;T_CALC[[#This Row],[WMA]],R875&lt;=S875),"Buy",IF(AND(T_CALC[[#This Row],[Value]]&lt;T_CALC[[#This Row],[WMA]],R875&gt;=S875),"Sell","")),NA()))</f>
        <v>Buy</v>
      </c>
      <c r="U876" s="4" vm="4500">
        <f ca="1">IFERROR(IF(T_CALC[[#This Row],[Signal]]="Buy",T_CALC[[#This Row],[Value]],-10000),-10000)</f>
        <v>137.52000000000001</v>
      </c>
      <c r="V876" s="4">
        <f ca="1">IFERROR(IF(T_CALC[[#This Row],[Signal]]="Sell",T_CALC[[#This Row],[Value]],-10000),-10000)</f>
        <v>-10000</v>
      </c>
    </row>
    <row r="877" spans="3:22" x14ac:dyDescent="0.2">
      <c r="C877" vm="4514">
        <f ca="1"/>
        <v>43721</v>
      </c>
      <c r="D877" vm="4515">
        <f ca="1"/>
        <v>23363057</v>
      </c>
      <c r="E877" vm="4212">
        <f ca="1"/>
        <v>137.78</v>
      </c>
      <c r="F877" vm="4362">
        <f ca="1"/>
        <v>138.06</v>
      </c>
      <c r="G877" vm="4516">
        <f ca="1"/>
        <v>136.57</v>
      </c>
      <c r="H877" vm="4517">
        <f ca="1"/>
        <v>137.32</v>
      </c>
      <c r="K877" s="4">
        <f ca="1">IF(ROW(T_CALC[[#This Row],[DAY]])-ROW(T_CALC[[#Headers],[DAY]])&gt;C_N_TRADING_DAYS,"",ROW(T_CALC[[#This Row],[DAY]])-ROW(T_CALC[[#Headers],[DAY]]))</f>
        <v>874</v>
      </c>
      <c r="L877" s="2" cm="1" vm="4514">
        <f t="array" aca="1" ref="L877" ca="1">IFERROR(IF(T_CALC[[#This Row],[DAY]]="","",IF(AND(T_CALC[[#This Row],[DAY]]=C_N_TRADING_DAYS,$L$1&gt;C_MAX_HIST_DT),$L$1,INDEX(_xlfn.ANCHORARRAY($C$3),T_CALC[[#This Row],[DAY]]+1,1))),NA())</f>
        <v>43721</v>
      </c>
      <c r="M877" s="4" cm="1" vm="4212">
        <f t="array" aca="1" ref="M877" ca="1">IFERROR(IF(T_CALC[[#This Row],[DAY]]="","",IF(AND(T_CALC[[#This Row],[DAY]]=C_N_TRADING_DAYS,$L$1&gt;C_MAX_HIST_DT),$M$1,INDEX(_xlfn.ANCHORARRAY($C$3),T_CALC[[#This Row],[DAY]]+1,3))),NA())</f>
        <v>137.78</v>
      </c>
      <c r="N877" s="4" cm="1" vm="4362">
        <f t="array" aca="1" ref="N877" ca="1">IFERROR(IF(T_CALC[[#This Row],[DAY]]="","",IF(AND(T_CALC[[#This Row],[DAY]]=C_N_TRADING_DAYS,$L$1&gt;C_MAX_HIST_DT),$N$1,INDEX(_xlfn.ANCHORARRAY($C$3),T_CALC[[#This Row],[DAY]]+1,4))),NA())</f>
        <v>138.06</v>
      </c>
      <c r="O877" s="4" cm="1" vm="4516">
        <f t="array" aca="1" ref="O877" ca="1">IFERROR(IF(T_CALC[[#This Row],[DAY]]="","",IF(AND(T_CALC[[#This Row],[DAY]]=C_N_TRADING_DAYS,$L$1&gt;C_MAX_HIST_DT),$O$1,INDEX(_xlfn.ANCHORARRAY($C$3),T_CALC[[#This Row],[DAY]]+1,5))),NA())</f>
        <v>136.57</v>
      </c>
      <c r="P877" s="4" cm="1" vm="4517">
        <f t="array" aca="1" ref="P877" ca="1">IFERROR(IF(T_CALC[[#This Row],[DAY]]="","",IF(AND(T_CALC[[#This Row],[DAY]]=C_N_TRADING_DAYS,$L$1&gt;C_MAX_HIST_DT),$P$1,INDEX(_xlfn.ANCHORARRAY($C$3),T_CALC[[#This Row],[DAY]]+1,6))),NA())</f>
        <v>137.32</v>
      </c>
      <c r="Q877" s="4" cm="1" vm="4515">
        <f t="array" aca="1" ref="Q877" ca="1">IFERROR(IF(T_CALC[[#This Row],[DAY]]="","",IF(AND(T_CALC[[#This Row],[DAY]]=C_N_TRADING_DAYS,$L$1&gt;C_MAX_HIST_DT),$Q$1,INDEX(_xlfn.ANCHORARRAY($C$3),T_CALC[[#This Row],[DAY]]+1,2))),NA())</f>
        <v>23363057</v>
      </c>
      <c r="R877" s="4" vm="4517">
        <f ca="1">IFERROR(IF(I_SRC="Open",T_CALC[[#This Row],[Open]],IF(I_SRC="High",T_CALC[[#This Row],[High]],IF(I_SRC="low",T_CALC[[#This Row],[Low]],IF(I_SRC="Volume",T_CALC[[#This Row],[VOLUME]],T_CALC[[#This Row],[Close]])))),"")</f>
        <v>137.32</v>
      </c>
      <c r="S877" s="4" cm="1">
        <f t="array" aca="1" ref="S877" ca="1">IF(T_CALC[[#This Row],[DAY]]="","",IF(T_CALC[[#This Row],[DAY]]&gt;=I_MA_PER,
ROUND(SUMPRODUCT(OFFSET($Y$4,0,0,I_MA_PER),OFFSET(T_CALC[[#This Row],[Value]],-(I_MA_PER-1),0,I_MA_PER))/C_DEN,2),NA()))</f>
        <v>137.12</v>
      </c>
      <c r="T877" s="4" t="str">
        <f ca="1">IF(T_CALC[[#This Row],[DAY]]="","",IF(T_CALC[[#This Row],[DAY]]&gt;=I_MA_PER,IF(AND(T_CALC[[#This Row],[Value]]&gt;T_CALC[[#This Row],[WMA]],R876&lt;=S876),"Buy",IF(AND(T_CALC[[#This Row],[Value]]&lt;T_CALC[[#This Row],[WMA]],R876&gt;=S876),"Sell","")),NA()))</f>
        <v/>
      </c>
      <c r="U877" s="4">
        <f ca="1">IFERROR(IF(T_CALC[[#This Row],[Signal]]="Buy",T_CALC[[#This Row],[Value]],-10000),-10000)</f>
        <v>-10000</v>
      </c>
      <c r="V877" s="4">
        <f ca="1">IFERROR(IF(T_CALC[[#This Row],[Signal]]="Sell",T_CALC[[#This Row],[Value]],-10000),-10000)</f>
        <v>-10000</v>
      </c>
    </row>
    <row r="878" spans="3:22" x14ac:dyDescent="0.2">
      <c r="C878" vm="4518">
        <f ca="1"/>
        <v>43724</v>
      </c>
      <c r="D878" vm="4519">
        <f ca="1"/>
        <v>16731440</v>
      </c>
      <c r="E878" vm="4520">
        <f ca="1"/>
        <v>135.83000000000001</v>
      </c>
      <c r="F878" vm="4240">
        <f ca="1"/>
        <v>136.69999999999999</v>
      </c>
      <c r="G878" vm="4521">
        <f ca="1"/>
        <v>135.66</v>
      </c>
      <c r="H878" vm="4522">
        <f ca="1"/>
        <v>136.33000000000001</v>
      </c>
      <c r="K878" s="4">
        <f ca="1">IF(ROW(T_CALC[[#This Row],[DAY]])-ROW(T_CALC[[#Headers],[DAY]])&gt;C_N_TRADING_DAYS,"",ROW(T_CALC[[#This Row],[DAY]])-ROW(T_CALC[[#Headers],[DAY]]))</f>
        <v>875</v>
      </c>
      <c r="L878" s="2" cm="1" vm="4518">
        <f t="array" aca="1" ref="L878" ca="1">IFERROR(IF(T_CALC[[#This Row],[DAY]]="","",IF(AND(T_CALC[[#This Row],[DAY]]=C_N_TRADING_DAYS,$L$1&gt;C_MAX_HIST_DT),$L$1,INDEX(_xlfn.ANCHORARRAY($C$3),T_CALC[[#This Row],[DAY]]+1,1))),NA())</f>
        <v>43724</v>
      </c>
      <c r="M878" s="4" cm="1" vm="4520">
        <f t="array" aca="1" ref="M878" ca="1">IFERROR(IF(T_CALC[[#This Row],[DAY]]="","",IF(AND(T_CALC[[#This Row],[DAY]]=C_N_TRADING_DAYS,$L$1&gt;C_MAX_HIST_DT),$M$1,INDEX(_xlfn.ANCHORARRAY($C$3),T_CALC[[#This Row],[DAY]]+1,3))),NA())</f>
        <v>135.83000000000001</v>
      </c>
      <c r="N878" s="4" cm="1" vm="4240">
        <f t="array" aca="1" ref="N878" ca="1">IFERROR(IF(T_CALC[[#This Row],[DAY]]="","",IF(AND(T_CALC[[#This Row],[DAY]]=C_N_TRADING_DAYS,$L$1&gt;C_MAX_HIST_DT),$N$1,INDEX(_xlfn.ANCHORARRAY($C$3),T_CALC[[#This Row],[DAY]]+1,4))),NA())</f>
        <v>136.69999999999999</v>
      </c>
      <c r="O878" s="4" cm="1" vm="4521">
        <f t="array" aca="1" ref="O878" ca="1">IFERROR(IF(T_CALC[[#This Row],[DAY]]="","",IF(AND(T_CALC[[#This Row],[DAY]]=C_N_TRADING_DAYS,$L$1&gt;C_MAX_HIST_DT),$O$1,INDEX(_xlfn.ANCHORARRAY($C$3),T_CALC[[#This Row],[DAY]]+1,5))),NA())</f>
        <v>135.66</v>
      </c>
      <c r="P878" s="4" cm="1" vm="4522">
        <f t="array" aca="1" ref="P878" ca="1">IFERROR(IF(T_CALC[[#This Row],[DAY]]="","",IF(AND(T_CALC[[#This Row],[DAY]]=C_N_TRADING_DAYS,$L$1&gt;C_MAX_HIST_DT),$P$1,INDEX(_xlfn.ANCHORARRAY($C$3),T_CALC[[#This Row],[DAY]]+1,6))),NA())</f>
        <v>136.33000000000001</v>
      </c>
      <c r="Q878" s="4" cm="1" vm="4519">
        <f t="array" aca="1" ref="Q878" ca="1">IFERROR(IF(T_CALC[[#This Row],[DAY]]="","",IF(AND(T_CALC[[#This Row],[DAY]]=C_N_TRADING_DAYS,$L$1&gt;C_MAX_HIST_DT),$Q$1,INDEX(_xlfn.ANCHORARRAY($C$3),T_CALC[[#This Row],[DAY]]+1,2))),NA())</f>
        <v>16731440</v>
      </c>
      <c r="R878" s="4" vm="4522">
        <f ca="1">IFERROR(IF(I_SRC="Open",T_CALC[[#This Row],[Open]],IF(I_SRC="High",T_CALC[[#This Row],[High]],IF(I_SRC="low",T_CALC[[#This Row],[Low]],IF(I_SRC="Volume",T_CALC[[#This Row],[VOLUME]],T_CALC[[#This Row],[Close]])))),"")</f>
        <v>136.33000000000001</v>
      </c>
      <c r="S878" s="4" cm="1">
        <f t="array" aca="1" ref="S878" ca="1">IF(T_CALC[[#This Row],[DAY]]="","",IF(T_CALC[[#This Row],[DAY]]&gt;=I_MA_PER,
ROUND(SUMPRODUCT(OFFSET($Y$4,0,0,I_MA_PER),OFFSET(T_CALC[[#This Row],[Value]],-(I_MA_PER-1),0,I_MA_PER))/C_DEN,2),NA()))</f>
        <v>137.08000000000001</v>
      </c>
      <c r="T878" s="4" t="str">
        <f ca="1">IF(T_CALC[[#This Row],[DAY]]="","",IF(T_CALC[[#This Row],[DAY]]&gt;=I_MA_PER,IF(AND(T_CALC[[#This Row],[Value]]&gt;T_CALC[[#This Row],[WMA]],R877&lt;=S877),"Buy",IF(AND(T_CALC[[#This Row],[Value]]&lt;T_CALC[[#This Row],[WMA]],R877&gt;=S877),"Sell","")),NA()))</f>
        <v>Sell</v>
      </c>
      <c r="U878" s="4">
        <f ca="1">IFERROR(IF(T_CALC[[#This Row],[Signal]]="Buy",T_CALC[[#This Row],[Value]],-10000),-10000)</f>
        <v>-10000</v>
      </c>
      <c r="V878" s="4" vm="4522">
        <f ca="1">IFERROR(IF(T_CALC[[#This Row],[Signal]]="Sell",T_CALC[[#This Row],[Value]],-10000),-10000)</f>
        <v>136.33000000000001</v>
      </c>
    </row>
    <row r="879" spans="3:22" x14ac:dyDescent="0.2">
      <c r="C879" vm="4523">
        <f ca="1"/>
        <v>43725</v>
      </c>
      <c r="D879" vm="4524">
        <f ca="1"/>
        <v>17976285</v>
      </c>
      <c r="E879" vm="4264">
        <f ca="1"/>
        <v>136.96</v>
      </c>
      <c r="F879" vm="4500">
        <f ca="1"/>
        <v>137.52000000000001</v>
      </c>
      <c r="G879" vm="4525">
        <f ca="1"/>
        <v>136.42500000000001</v>
      </c>
      <c r="H879" vm="4526">
        <f ca="1"/>
        <v>137.38999999999999</v>
      </c>
      <c r="K879" s="4">
        <f ca="1">IF(ROW(T_CALC[[#This Row],[DAY]])-ROW(T_CALC[[#Headers],[DAY]])&gt;C_N_TRADING_DAYS,"",ROW(T_CALC[[#This Row],[DAY]])-ROW(T_CALC[[#Headers],[DAY]]))</f>
        <v>876</v>
      </c>
      <c r="L879" s="2" cm="1" vm="4523">
        <f t="array" aca="1" ref="L879" ca="1">IFERROR(IF(T_CALC[[#This Row],[DAY]]="","",IF(AND(T_CALC[[#This Row],[DAY]]=C_N_TRADING_DAYS,$L$1&gt;C_MAX_HIST_DT),$L$1,INDEX(_xlfn.ANCHORARRAY($C$3),T_CALC[[#This Row],[DAY]]+1,1))),NA())</f>
        <v>43725</v>
      </c>
      <c r="M879" s="4" cm="1" vm="4264">
        <f t="array" aca="1" ref="M879" ca="1">IFERROR(IF(T_CALC[[#This Row],[DAY]]="","",IF(AND(T_CALC[[#This Row],[DAY]]=C_N_TRADING_DAYS,$L$1&gt;C_MAX_HIST_DT),$M$1,INDEX(_xlfn.ANCHORARRAY($C$3),T_CALC[[#This Row],[DAY]]+1,3))),NA())</f>
        <v>136.96</v>
      </c>
      <c r="N879" s="4" cm="1" vm="4500">
        <f t="array" aca="1" ref="N879" ca="1">IFERROR(IF(T_CALC[[#This Row],[DAY]]="","",IF(AND(T_CALC[[#This Row],[DAY]]=C_N_TRADING_DAYS,$L$1&gt;C_MAX_HIST_DT),$N$1,INDEX(_xlfn.ANCHORARRAY($C$3),T_CALC[[#This Row],[DAY]]+1,4))),NA())</f>
        <v>137.52000000000001</v>
      </c>
      <c r="O879" s="4" cm="1" vm="4525">
        <f t="array" aca="1" ref="O879" ca="1">IFERROR(IF(T_CALC[[#This Row],[DAY]]="","",IF(AND(T_CALC[[#This Row],[DAY]]=C_N_TRADING_DAYS,$L$1&gt;C_MAX_HIST_DT),$O$1,INDEX(_xlfn.ANCHORARRAY($C$3),T_CALC[[#This Row],[DAY]]+1,5))),NA())</f>
        <v>136.42500000000001</v>
      </c>
      <c r="P879" s="4" cm="1" vm="4526">
        <f t="array" aca="1" ref="P879" ca="1">IFERROR(IF(T_CALC[[#This Row],[DAY]]="","",IF(AND(T_CALC[[#This Row],[DAY]]=C_N_TRADING_DAYS,$L$1&gt;C_MAX_HIST_DT),$P$1,INDEX(_xlfn.ANCHORARRAY($C$3),T_CALC[[#This Row],[DAY]]+1,6))),NA())</f>
        <v>137.38999999999999</v>
      </c>
      <c r="Q879" s="4" cm="1" vm="4524">
        <f t="array" aca="1" ref="Q879" ca="1">IFERROR(IF(T_CALC[[#This Row],[DAY]]="","",IF(AND(T_CALC[[#This Row],[DAY]]=C_N_TRADING_DAYS,$L$1&gt;C_MAX_HIST_DT),$Q$1,INDEX(_xlfn.ANCHORARRAY($C$3),T_CALC[[#This Row],[DAY]]+1,2))),NA())</f>
        <v>17976285</v>
      </c>
      <c r="R879" s="4" vm="4526">
        <f ca="1">IFERROR(IF(I_SRC="Open",T_CALC[[#This Row],[Open]],IF(I_SRC="High",T_CALC[[#This Row],[High]],IF(I_SRC="low",T_CALC[[#This Row],[Low]],IF(I_SRC="Volume",T_CALC[[#This Row],[VOLUME]],T_CALC[[#This Row],[Close]])))),"")</f>
        <v>137.38999999999999</v>
      </c>
      <c r="S879" s="4" cm="1">
        <f t="array" aca="1" ref="S879" ca="1">IF(T_CALC[[#This Row],[DAY]]="","",IF(T_CALC[[#This Row],[DAY]]&gt;=I_MA_PER,
ROUND(SUMPRODUCT(OFFSET($Y$4,0,0,I_MA_PER),OFFSET(T_CALC[[#This Row],[Value]],-(I_MA_PER-1),0,I_MA_PER))/C_DEN,2),NA()))</f>
        <v>137.09</v>
      </c>
      <c r="T879" s="4" t="str">
        <f ca="1">IF(T_CALC[[#This Row],[DAY]]="","",IF(T_CALC[[#This Row],[DAY]]&gt;=I_MA_PER,IF(AND(T_CALC[[#This Row],[Value]]&gt;T_CALC[[#This Row],[WMA]],R878&lt;=S878),"Buy",IF(AND(T_CALC[[#This Row],[Value]]&lt;T_CALC[[#This Row],[WMA]],R878&gt;=S878),"Sell","")),NA()))</f>
        <v>Buy</v>
      </c>
      <c r="U879" s="4" vm="4526">
        <f ca="1">IFERROR(IF(T_CALC[[#This Row],[Signal]]="Buy",T_CALC[[#This Row],[Value]],-10000),-10000)</f>
        <v>137.38999999999999</v>
      </c>
      <c r="V879" s="4">
        <f ca="1">IFERROR(IF(T_CALC[[#This Row],[Signal]]="Sell",T_CALC[[#This Row],[Value]],-10000),-10000)</f>
        <v>-10000</v>
      </c>
    </row>
    <row r="880" spans="3:22" x14ac:dyDescent="0.2">
      <c r="C880" vm="4527">
        <f ca="1"/>
        <v>43726</v>
      </c>
      <c r="D880" vm="4528">
        <f ca="1"/>
        <v>24473386</v>
      </c>
      <c r="E880" vm="4529">
        <f ca="1"/>
        <v>137.36000000000001</v>
      </c>
      <c r="F880" vm="4530">
        <f ca="1"/>
        <v>138.66999999999999</v>
      </c>
      <c r="G880" vm="4531">
        <f ca="1"/>
        <v>136.5299</v>
      </c>
      <c r="H880" vm="4532">
        <f ca="1"/>
        <v>138.52000000000001</v>
      </c>
      <c r="K880" s="4">
        <f ca="1">IF(ROW(T_CALC[[#This Row],[DAY]])-ROW(T_CALC[[#Headers],[DAY]])&gt;C_N_TRADING_DAYS,"",ROW(T_CALC[[#This Row],[DAY]])-ROW(T_CALC[[#Headers],[DAY]]))</f>
        <v>877</v>
      </c>
      <c r="L880" s="2" cm="1" vm="4527">
        <f t="array" aca="1" ref="L880" ca="1">IFERROR(IF(T_CALC[[#This Row],[DAY]]="","",IF(AND(T_CALC[[#This Row],[DAY]]=C_N_TRADING_DAYS,$L$1&gt;C_MAX_HIST_DT),$L$1,INDEX(_xlfn.ANCHORARRAY($C$3),T_CALC[[#This Row],[DAY]]+1,1))),NA())</f>
        <v>43726</v>
      </c>
      <c r="M880" s="4" cm="1" vm="4529">
        <f t="array" aca="1" ref="M880" ca="1">IFERROR(IF(T_CALC[[#This Row],[DAY]]="","",IF(AND(T_CALC[[#This Row],[DAY]]=C_N_TRADING_DAYS,$L$1&gt;C_MAX_HIST_DT),$M$1,INDEX(_xlfn.ANCHORARRAY($C$3),T_CALC[[#This Row],[DAY]]+1,3))),NA())</f>
        <v>137.36000000000001</v>
      </c>
      <c r="N880" s="4" cm="1" vm="4530">
        <f t="array" aca="1" ref="N880" ca="1">IFERROR(IF(T_CALC[[#This Row],[DAY]]="","",IF(AND(T_CALC[[#This Row],[DAY]]=C_N_TRADING_DAYS,$L$1&gt;C_MAX_HIST_DT),$N$1,INDEX(_xlfn.ANCHORARRAY($C$3),T_CALC[[#This Row],[DAY]]+1,4))),NA())</f>
        <v>138.66999999999999</v>
      </c>
      <c r="O880" s="4" cm="1" vm="4531">
        <f t="array" aca="1" ref="O880" ca="1">IFERROR(IF(T_CALC[[#This Row],[DAY]]="","",IF(AND(T_CALC[[#This Row],[DAY]]=C_N_TRADING_DAYS,$L$1&gt;C_MAX_HIST_DT),$O$1,INDEX(_xlfn.ANCHORARRAY($C$3),T_CALC[[#This Row],[DAY]]+1,5))),NA())</f>
        <v>136.5299</v>
      </c>
      <c r="P880" s="4" cm="1" vm="4532">
        <f t="array" aca="1" ref="P880" ca="1">IFERROR(IF(T_CALC[[#This Row],[DAY]]="","",IF(AND(T_CALC[[#This Row],[DAY]]=C_N_TRADING_DAYS,$L$1&gt;C_MAX_HIST_DT),$P$1,INDEX(_xlfn.ANCHORARRAY($C$3),T_CALC[[#This Row],[DAY]]+1,6))),NA())</f>
        <v>138.52000000000001</v>
      </c>
      <c r="Q880" s="4" cm="1" vm="4528">
        <f t="array" aca="1" ref="Q880" ca="1">IFERROR(IF(T_CALC[[#This Row],[DAY]]="","",IF(AND(T_CALC[[#This Row],[DAY]]=C_N_TRADING_DAYS,$L$1&gt;C_MAX_HIST_DT),$Q$1,INDEX(_xlfn.ANCHORARRAY($C$3),T_CALC[[#This Row],[DAY]]+1,2))),NA())</f>
        <v>24473386</v>
      </c>
      <c r="R880" s="4" vm="4532">
        <f ca="1">IFERROR(IF(I_SRC="Open",T_CALC[[#This Row],[Open]],IF(I_SRC="High",T_CALC[[#This Row],[High]],IF(I_SRC="low",T_CALC[[#This Row],[Low]],IF(I_SRC="Volume",T_CALC[[#This Row],[VOLUME]],T_CALC[[#This Row],[Close]])))),"")</f>
        <v>138.52000000000001</v>
      </c>
      <c r="S880" s="4" cm="1">
        <f t="array" aca="1" ref="S880" ca="1">IF(T_CALC[[#This Row],[DAY]]="","",IF(T_CALC[[#This Row],[DAY]]&gt;=I_MA_PER,
ROUND(SUMPRODUCT(OFFSET($Y$4,0,0,I_MA_PER),OFFSET(T_CALC[[#This Row],[Value]],-(I_MA_PER-1),0,I_MA_PER))/C_DEN,2),NA()))</f>
        <v>137.13999999999999</v>
      </c>
      <c r="T880" s="4" t="str">
        <f ca="1">IF(T_CALC[[#This Row],[DAY]]="","",IF(T_CALC[[#This Row],[DAY]]&gt;=I_MA_PER,IF(AND(T_CALC[[#This Row],[Value]]&gt;T_CALC[[#This Row],[WMA]],R879&lt;=S879),"Buy",IF(AND(T_CALC[[#This Row],[Value]]&lt;T_CALC[[#This Row],[WMA]],R879&gt;=S879),"Sell","")),NA()))</f>
        <v/>
      </c>
      <c r="U880" s="4">
        <f ca="1">IFERROR(IF(T_CALC[[#This Row],[Signal]]="Buy",T_CALC[[#This Row],[Value]],-10000),-10000)</f>
        <v>-10000</v>
      </c>
      <c r="V880" s="4">
        <f ca="1">IFERROR(IF(T_CALC[[#This Row],[Signal]]="Sell",T_CALC[[#This Row],[Value]],-10000),-10000)</f>
        <v>-10000</v>
      </c>
    </row>
    <row r="881" spans="3:22" x14ac:dyDescent="0.2">
      <c r="C881" vm="4533">
        <f ca="1"/>
        <v>43727</v>
      </c>
      <c r="D881" vm="4534">
        <f ca="1"/>
        <v>36095413</v>
      </c>
      <c r="E881" vm="4339">
        <f ca="1"/>
        <v>140.30000000000001</v>
      </c>
      <c r="F881" vm="4535">
        <f ca="1"/>
        <v>142.37</v>
      </c>
      <c r="G881" vm="4536">
        <f ca="1"/>
        <v>140.0736</v>
      </c>
      <c r="H881" vm="4537">
        <f ca="1"/>
        <v>141.07</v>
      </c>
      <c r="K881" s="4">
        <f ca="1">IF(ROW(T_CALC[[#This Row],[DAY]])-ROW(T_CALC[[#Headers],[DAY]])&gt;C_N_TRADING_DAYS,"",ROW(T_CALC[[#This Row],[DAY]])-ROW(T_CALC[[#Headers],[DAY]]))</f>
        <v>878</v>
      </c>
      <c r="L881" s="2" cm="1" vm="4533">
        <f t="array" aca="1" ref="L881" ca="1">IFERROR(IF(T_CALC[[#This Row],[DAY]]="","",IF(AND(T_CALC[[#This Row],[DAY]]=C_N_TRADING_DAYS,$L$1&gt;C_MAX_HIST_DT),$L$1,INDEX(_xlfn.ANCHORARRAY($C$3),T_CALC[[#This Row],[DAY]]+1,1))),NA())</f>
        <v>43727</v>
      </c>
      <c r="M881" s="4" cm="1" vm="4339">
        <f t="array" aca="1" ref="M881" ca="1">IFERROR(IF(T_CALC[[#This Row],[DAY]]="","",IF(AND(T_CALC[[#This Row],[DAY]]=C_N_TRADING_DAYS,$L$1&gt;C_MAX_HIST_DT),$M$1,INDEX(_xlfn.ANCHORARRAY($C$3),T_CALC[[#This Row],[DAY]]+1,3))),NA())</f>
        <v>140.30000000000001</v>
      </c>
      <c r="N881" s="4" cm="1" vm="4535">
        <f t="array" aca="1" ref="N881" ca="1">IFERROR(IF(T_CALC[[#This Row],[DAY]]="","",IF(AND(T_CALC[[#This Row],[DAY]]=C_N_TRADING_DAYS,$L$1&gt;C_MAX_HIST_DT),$N$1,INDEX(_xlfn.ANCHORARRAY($C$3),T_CALC[[#This Row],[DAY]]+1,4))),NA())</f>
        <v>142.37</v>
      </c>
      <c r="O881" s="4" cm="1" vm="4536">
        <f t="array" aca="1" ref="O881" ca="1">IFERROR(IF(T_CALC[[#This Row],[DAY]]="","",IF(AND(T_CALC[[#This Row],[DAY]]=C_N_TRADING_DAYS,$L$1&gt;C_MAX_HIST_DT),$O$1,INDEX(_xlfn.ANCHORARRAY($C$3),T_CALC[[#This Row],[DAY]]+1,5))),NA())</f>
        <v>140.0736</v>
      </c>
      <c r="P881" s="4" cm="1" vm="4537">
        <f t="array" aca="1" ref="P881" ca="1">IFERROR(IF(T_CALC[[#This Row],[DAY]]="","",IF(AND(T_CALC[[#This Row],[DAY]]=C_N_TRADING_DAYS,$L$1&gt;C_MAX_HIST_DT),$P$1,INDEX(_xlfn.ANCHORARRAY($C$3),T_CALC[[#This Row],[DAY]]+1,6))),NA())</f>
        <v>141.07</v>
      </c>
      <c r="Q881" s="4" cm="1" vm="4534">
        <f t="array" aca="1" ref="Q881" ca="1">IFERROR(IF(T_CALC[[#This Row],[DAY]]="","",IF(AND(T_CALC[[#This Row],[DAY]]=C_N_TRADING_DAYS,$L$1&gt;C_MAX_HIST_DT),$Q$1,INDEX(_xlfn.ANCHORARRAY($C$3),T_CALC[[#This Row],[DAY]]+1,2))),NA())</f>
        <v>36095413</v>
      </c>
      <c r="R881" s="4" vm="4537">
        <f ca="1">IFERROR(IF(I_SRC="Open",T_CALC[[#This Row],[Open]],IF(I_SRC="High",T_CALC[[#This Row],[High]],IF(I_SRC="low",T_CALC[[#This Row],[Low]],IF(I_SRC="Volume",T_CALC[[#This Row],[VOLUME]],T_CALC[[#This Row],[Close]])))),"")</f>
        <v>141.07</v>
      </c>
      <c r="S881" s="4" cm="1">
        <f t="array" aca="1" ref="S881" ca="1">IF(T_CALC[[#This Row],[DAY]]="","",IF(T_CALC[[#This Row],[DAY]]&gt;=I_MA_PER,
ROUND(SUMPRODUCT(OFFSET($Y$4,0,0,I_MA_PER),OFFSET(T_CALC[[#This Row],[Value]],-(I_MA_PER-1),0,I_MA_PER))/C_DEN,2),NA()))</f>
        <v>137.28</v>
      </c>
      <c r="T881" s="4" t="str">
        <f ca="1">IF(T_CALC[[#This Row],[DAY]]="","",IF(T_CALC[[#This Row],[DAY]]&gt;=I_MA_PER,IF(AND(T_CALC[[#This Row],[Value]]&gt;T_CALC[[#This Row],[WMA]],R880&lt;=S880),"Buy",IF(AND(T_CALC[[#This Row],[Value]]&lt;T_CALC[[#This Row],[WMA]],R880&gt;=S880),"Sell","")),NA()))</f>
        <v/>
      </c>
      <c r="U881" s="4">
        <f ca="1">IFERROR(IF(T_CALC[[#This Row],[Signal]]="Buy",T_CALC[[#This Row],[Value]],-10000),-10000)</f>
        <v>-10000</v>
      </c>
      <c r="V881" s="4">
        <f ca="1">IFERROR(IF(T_CALC[[#This Row],[Signal]]="Sell",T_CALC[[#This Row],[Value]],-10000),-10000)</f>
        <v>-10000</v>
      </c>
    </row>
    <row r="882" spans="3:22" x14ac:dyDescent="0.2">
      <c r="C882" vm="4538">
        <f ca="1"/>
        <v>43728</v>
      </c>
      <c r="D882" vm="4539">
        <f ca="1"/>
        <v>40040766</v>
      </c>
      <c r="E882" vm="4540">
        <f ca="1"/>
        <v>141.01</v>
      </c>
      <c r="F882" vm="4541">
        <f ca="1"/>
        <v>141.65</v>
      </c>
      <c r="G882" vm="4542">
        <f ca="1"/>
        <v>138.25</v>
      </c>
      <c r="H882" vm="4288">
        <f ca="1"/>
        <v>139.44</v>
      </c>
      <c r="K882" s="4">
        <f ca="1">IF(ROW(T_CALC[[#This Row],[DAY]])-ROW(T_CALC[[#Headers],[DAY]])&gt;C_N_TRADING_DAYS,"",ROW(T_CALC[[#This Row],[DAY]])-ROW(T_CALC[[#Headers],[DAY]]))</f>
        <v>879</v>
      </c>
      <c r="L882" s="2" cm="1" vm="4538">
        <f t="array" aca="1" ref="L882" ca="1">IFERROR(IF(T_CALC[[#This Row],[DAY]]="","",IF(AND(T_CALC[[#This Row],[DAY]]=C_N_TRADING_DAYS,$L$1&gt;C_MAX_HIST_DT),$L$1,INDEX(_xlfn.ANCHORARRAY($C$3),T_CALC[[#This Row],[DAY]]+1,1))),NA())</f>
        <v>43728</v>
      </c>
      <c r="M882" s="4" cm="1" vm="4540">
        <f t="array" aca="1" ref="M882" ca="1">IFERROR(IF(T_CALC[[#This Row],[DAY]]="","",IF(AND(T_CALC[[#This Row],[DAY]]=C_N_TRADING_DAYS,$L$1&gt;C_MAX_HIST_DT),$M$1,INDEX(_xlfn.ANCHORARRAY($C$3),T_CALC[[#This Row],[DAY]]+1,3))),NA())</f>
        <v>141.01</v>
      </c>
      <c r="N882" s="4" cm="1" vm="4541">
        <f t="array" aca="1" ref="N882" ca="1">IFERROR(IF(T_CALC[[#This Row],[DAY]]="","",IF(AND(T_CALC[[#This Row],[DAY]]=C_N_TRADING_DAYS,$L$1&gt;C_MAX_HIST_DT),$N$1,INDEX(_xlfn.ANCHORARRAY($C$3),T_CALC[[#This Row],[DAY]]+1,4))),NA())</f>
        <v>141.65</v>
      </c>
      <c r="O882" s="4" cm="1" vm="4542">
        <f t="array" aca="1" ref="O882" ca="1">IFERROR(IF(T_CALC[[#This Row],[DAY]]="","",IF(AND(T_CALC[[#This Row],[DAY]]=C_N_TRADING_DAYS,$L$1&gt;C_MAX_HIST_DT),$O$1,INDEX(_xlfn.ANCHORARRAY($C$3),T_CALC[[#This Row],[DAY]]+1,5))),NA())</f>
        <v>138.25</v>
      </c>
      <c r="P882" s="4" cm="1" vm="4288">
        <f t="array" aca="1" ref="P882" ca="1">IFERROR(IF(T_CALC[[#This Row],[DAY]]="","",IF(AND(T_CALC[[#This Row],[DAY]]=C_N_TRADING_DAYS,$L$1&gt;C_MAX_HIST_DT),$P$1,INDEX(_xlfn.ANCHORARRAY($C$3),T_CALC[[#This Row],[DAY]]+1,6))),NA())</f>
        <v>139.44</v>
      </c>
      <c r="Q882" s="4" cm="1" vm="4539">
        <f t="array" aca="1" ref="Q882" ca="1">IFERROR(IF(T_CALC[[#This Row],[DAY]]="","",IF(AND(T_CALC[[#This Row],[DAY]]=C_N_TRADING_DAYS,$L$1&gt;C_MAX_HIST_DT),$Q$1,INDEX(_xlfn.ANCHORARRAY($C$3),T_CALC[[#This Row],[DAY]]+1,2))),NA())</f>
        <v>40040766</v>
      </c>
      <c r="R882" s="4" vm="4288">
        <f ca="1">IFERROR(IF(I_SRC="Open",T_CALC[[#This Row],[Open]],IF(I_SRC="High",T_CALC[[#This Row],[High]],IF(I_SRC="low",T_CALC[[#This Row],[Low]],IF(I_SRC="Volume",T_CALC[[#This Row],[VOLUME]],T_CALC[[#This Row],[Close]])))),"")</f>
        <v>139.44</v>
      </c>
      <c r="S882" s="4" cm="1">
        <f t="array" aca="1" ref="S882" ca="1">IF(T_CALC[[#This Row],[DAY]]="","",IF(T_CALC[[#This Row],[DAY]]&gt;=I_MA_PER,
ROUND(SUMPRODUCT(OFFSET($Y$4,0,0,I_MA_PER),OFFSET(T_CALC[[#This Row],[Value]],-(I_MA_PER-1),0,I_MA_PER))/C_DEN,2),NA()))</f>
        <v>137.36000000000001</v>
      </c>
      <c r="T882" s="4" t="str">
        <f ca="1">IF(T_CALC[[#This Row],[DAY]]="","",IF(T_CALC[[#This Row],[DAY]]&gt;=I_MA_PER,IF(AND(T_CALC[[#This Row],[Value]]&gt;T_CALC[[#This Row],[WMA]],R881&lt;=S881),"Buy",IF(AND(T_CALC[[#This Row],[Value]]&lt;T_CALC[[#This Row],[WMA]],R881&gt;=S881),"Sell","")),NA()))</f>
        <v/>
      </c>
      <c r="U882" s="4">
        <f ca="1">IFERROR(IF(T_CALC[[#This Row],[Signal]]="Buy",T_CALC[[#This Row],[Value]],-10000),-10000)</f>
        <v>-10000</v>
      </c>
      <c r="V882" s="4">
        <f ca="1">IFERROR(IF(T_CALC[[#This Row],[Signal]]="Sell",T_CALC[[#This Row],[Value]],-10000),-10000)</f>
        <v>-10000</v>
      </c>
    </row>
    <row r="883" spans="3:22" x14ac:dyDescent="0.2">
      <c r="C883" vm="4543">
        <f ca="1"/>
        <v>43731</v>
      </c>
      <c r="D883" vm="4544">
        <f ca="1"/>
        <v>17408374</v>
      </c>
      <c r="E883" vm="4545">
        <f ca="1"/>
        <v>139.22999999999999</v>
      </c>
      <c r="F883" vm="4546">
        <f ca="1"/>
        <v>139.63</v>
      </c>
      <c r="G883" vm="4466">
        <f ca="1"/>
        <v>138.44</v>
      </c>
      <c r="H883" vm="4547">
        <f ca="1"/>
        <v>139.13999999999999</v>
      </c>
      <c r="K883" s="4">
        <f ca="1">IF(ROW(T_CALC[[#This Row],[DAY]])-ROW(T_CALC[[#Headers],[DAY]])&gt;C_N_TRADING_DAYS,"",ROW(T_CALC[[#This Row],[DAY]])-ROW(T_CALC[[#Headers],[DAY]]))</f>
        <v>880</v>
      </c>
      <c r="L883" s="2" cm="1" vm="4543">
        <f t="array" aca="1" ref="L883" ca="1">IFERROR(IF(T_CALC[[#This Row],[DAY]]="","",IF(AND(T_CALC[[#This Row],[DAY]]=C_N_TRADING_DAYS,$L$1&gt;C_MAX_HIST_DT),$L$1,INDEX(_xlfn.ANCHORARRAY($C$3),T_CALC[[#This Row],[DAY]]+1,1))),NA())</f>
        <v>43731</v>
      </c>
      <c r="M883" s="4" cm="1" vm="4545">
        <f t="array" aca="1" ref="M883" ca="1">IFERROR(IF(T_CALC[[#This Row],[DAY]]="","",IF(AND(T_CALC[[#This Row],[DAY]]=C_N_TRADING_DAYS,$L$1&gt;C_MAX_HIST_DT),$M$1,INDEX(_xlfn.ANCHORARRAY($C$3),T_CALC[[#This Row],[DAY]]+1,3))),NA())</f>
        <v>139.22999999999999</v>
      </c>
      <c r="N883" s="4" cm="1" vm="4546">
        <f t="array" aca="1" ref="N883" ca="1">IFERROR(IF(T_CALC[[#This Row],[DAY]]="","",IF(AND(T_CALC[[#This Row],[DAY]]=C_N_TRADING_DAYS,$L$1&gt;C_MAX_HIST_DT),$N$1,INDEX(_xlfn.ANCHORARRAY($C$3),T_CALC[[#This Row],[DAY]]+1,4))),NA())</f>
        <v>139.63</v>
      </c>
      <c r="O883" s="4" cm="1" vm="4466">
        <f t="array" aca="1" ref="O883" ca="1">IFERROR(IF(T_CALC[[#This Row],[DAY]]="","",IF(AND(T_CALC[[#This Row],[DAY]]=C_N_TRADING_DAYS,$L$1&gt;C_MAX_HIST_DT),$O$1,INDEX(_xlfn.ANCHORARRAY($C$3),T_CALC[[#This Row],[DAY]]+1,5))),NA())</f>
        <v>138.44</v>
      </c>
      <c r="P883" s="4" cm="1" vm="4547">
        <f t="array" aca="1" ref="P883" ca="1">IFERROR(IF(T_CALC[[#This Row],[DAY]]="","",IF(AND(T_CALC[[#This Row],[DAY]]=C_N_TRADING_DAYS,$L$1&gt;C_MAX_HIST_DT),$P$1,INDEX(_xlfn.ANCHORARRAY($C$3),T_CALC[[#This Row],[DAY]]+1,6))),NA())</f>
        <v>139.13999999999999</v>
      </c>
      <c r="Q883" s="4" cm="1" vm="4544">
        <f t="array" aca="1" ref="Q883" ca="1">IFERROR(IF(T_CALC[[#This Row],[DAY]]="","",IF(AND(T_CALC[[#This Row],[DAY]]=C_N_TRADING_DAYS,$L$1&gt;C_MAX_HIST_DT),$Q$1,INDEX(_xlfn.ANCHORARRAY($C$3),T_CALC[[#This Row],[DAY]]+1,2))),NA())</f>
        <v>17408374</v>
      </c>
      <c r="R883" s="4" vm="4547">
        <f ca="1">IFERROR(IF(I_SRC="Open",T_CALC[[#This Row],[Open]],IF(I_SRC="High",T_CALC[[#This Row],[High]],IF(I_SRC="low",T_CALC[[#This Row],[Low]],IF(I_SRC="Volume",T_CALC[[#This Row],[VOLUME]],T_CALC[[#This Row],[Close]])))),"")</f>
        <v>139.13999999999999</v>
      </c>
      <c r="S883" s="4" cm="1">
        <f t="array" aca="1" ref="S883" ca="1">IF(T_CALC[[#This Row],[DAY]]="","",IF(T_CALC[[#This Row],[DAY]]&gt;=I_MA_PER,
ROUND(SUMPRODUCT(OFFSET($Y$4,0,0,I_MA_PER),OFFSET(T_CALC[[#This Row],[Value]],-(I_MA_PER-1),0,I_MA_PER))/C_DEN,2),NA()))</f>
        <v>137.43</v>
      </c>
      <c r="T883" s="4" t="str">
        <f ca="1">IF(T_CALC[[#This Row],[DAY]]="","",IF(T_CALC[[#This Row],[DAY]]&gt;=I_MA_PER,IF(AND(T_CALC[[#This Row],[Value]]&gt;T_CALC[[#This Row],[WMA]],R882&lt;=S882),"Buy",IF(AND(T_CALC[[#This Row],[Value]]&lt;T_CALC[[#This Row],[WMA]],R882&gt;=S882),"Sell","")),NA()))</f>
        <v/>
      </c>
      <c r="U883" s="4">
        <f ca="1">IFERROR(IF(T_CALC[[#This Row],[Signal]]="Buy",T_CALC[[#This Row],[Value]],-10000),-10000)</f>
        <v>-10000</v>
      </c>
      <c r="V883" s="4">
        <f ca="1">IFERROR(IF(T_CALC[[#This Row],[Signal]]="Sell",T_CALC[[#This Row],[Value]],-10000),-10000)</f>
        <v>-10000</v>
      </c>
    </row>
    <row r="884" spans="3:22" x14ac:dyDescent="0.2">
      <c r="C884" vm="4548">
        <f ca="1"/>
        <v>43732</v>
      </c>
      <c r="D884" vm="4549">
        <f ca="1"/>
        <v>30016670</v>
      </c>
      <c r="E884" vm="4550">
        <f ca="1"/>
        <v>140.36000000000001</v>
      </c>
      <c r="F884" vm="4551">
        <f ca="1"/>
        <v>140.69</v>
      </c>
      <c r="G884" vm="4552">
        <f ca="1"/>
        <v>136.88</v>
      </c>
      <c r="H884" vm="4553">
        <f ca="1"/>
        <v>137.38</v>
      </c>
      <c r="K884" s="4">
        <f ca="1">IF(ROW(T_CALC[[#This Row],[DAY]])-ROW(T_CALC[[#Headers],[DAY]])&gt;C_N_TRADING_DAYS,"",ROW(T_CALC[[#This Row],[DAY]])-ROW(T_CALC[[#Headers],[DAY]]))</f>
        <v>881</v>
      </c>
      <c r="L884" s="2" cm="1" vm="4548">
        <f t="array" aca="1" ref="L884" ca="1">IFERROR(IF(T_CALC[[#This Row],[DAY]]="","",IF(AND(T_CALC[[#This Row],[DAY]]=C_N_TRADING_DAYS,$L$1&gt;C_MAX_HIST_DT),$L$1,INDEX(_xlfn.ANCHORARRAY($C$3),T_CALC[[#This Row],[DAY]]+1,1))),NA())</f>
        <v>43732</v>
      </c>
      <c r="M884" s="4" cm="1" vm="4550">
        <f t="array" aca="1" ref="M884" ca="1">IFERROR(IF(T_CALC[[#This Row],[DAY]]="","",IF(AND(T_CALC[[#This Row],[DAY]]=C_N_TRADING_DAYS,$L$1&gt;C_MAX_HIST_DT),$M$1,INDEX(_xlfn.ANCHORARRAY($C$3),T_CALC[[#This Row],[DAY]]+1,3))),NA())</f>
        <v>140.36000000000001</v>
      </c>
      <c r="N884" s="4" cm="1" vm="4551">
        <f t="array" aca="1" ref="N884" ca="1">IFERROR(IF(T_CALC[[#This Row],[DAY]]="","",IF(AND(T_CALC[[#This Row],[DAY]]=C_N_TRADING_DAYS,$L$1&gt;C_MAX_HIST_DT),$N$1,INDEX(_xlfn.ANCHORARRAY($C$3),T_CALC[[#This Row],[DAY]]+1,4))),NA())</f>
        <v>140.69</v>
      </c>
      <c r="O884" s="4" cm="1" vm="4552">
        <f t="array" aca="1" ref="O884" ca="1">IFERROR(IF(T_CALC[[#This Row],[DAY]]="","",IF(AND(T_CALC[[#This Row],[DAY]]=C_N_TRADING_DAYS,$L$1&gt;C_MAX_HIST_DT),$O$1,INDEX(_xlfn.ANCHORARRAY($C$3),T_CALC[[#This Row],[DAY]]+1,5))),NA())</f>
        <v>136.88</v>
      </c>
      <c r="P884" s="4" cm="1" vm="4553">
        <f t="array" aca="1" ref="P884" ca="1">IFERROR(IF(T_CALC[[#This Row],[DAY]]="","",IF(AND(T_CALC[[#This Row],[DAY]]=C_N_TRADING_DAYS,$L$1&gt;C_MAX_HIST_DT),$P$1,INDEX(_xlfn.ANCHORARRAY($C$3),T_CALC[[#This Row],[DAY]]+1,6))),NA())</f>
        <v>137.38</v>
      </c>
      <c r="Q884" s="4" cm="1" vm="4549">
        <f t="array" aca="1" ref="Q884" ca="1">IFERROR(IF(T_CALC[[#This Row],[DAY]]="","",IF(AND(T_CALC[[#This Row],[DAY]]=C_N_TRADING_DAYS,$L$1&gt;C_MAX_HIST_DT),$Q$1,INDEX(_xlfn.ANCHORARRAY($C$3),T_CALC[[#This Row],[DAY]]+1,2))),NA())</f>
        <v>30016670</v>
      </c>
      <c r="R884" s="4" vm="4553">
        <f ca="1">IFERROR(IF(I_SRC="Open",T_CALC[[#This Row],[Open]],IF(I_SRC="High",T_CALC[[#This Row],[High]],IF(I_SRC="low",T_CALC[[#This Row],[Low]],IF(I_SRC="Volume",T_CALC[[#This Row],[VOLUME]],T_CALC[[#This Row],[Close]])))),"")</f>
        <v>137.38</v>
      </c>
      <c r="S884" s="4" cm="1">
        <f t="array" aca="1" ref="S884" ca="1">IF(T_CALC[[#This Row],[DAY]]="","",IF(T_CALC[[#This Row],[DAY]]&gt;=I_MA_PER,
ROUND(SUMPRODUCT(OFFSET($Y$4,0,0,I_MA_PER),OFFSET(T_CALC[[#This Row],[Value]],-(I_MA_PER-1),0,I_MA_PER))/C_DEN,2),NA()))</f>
        <v>137.41999999999999</v>
      </c>
      <c r="T884" s="4" t="str">
        <f ca="1">IF(T_CALC[[#This Row],[DAY]]="","",IF(T_CALC[[#This Row],[DAY]]&gt;=I_MA_PER,IF(AND(T_CALC[[#This Row],[Value]]&gt;T_CALC[[#This Row],[WMA]],R883&lt;=S883),"Buy",IF(AND(T_CALC[[#This Row],[Value]]&lt;T_CALC[[#This Row],[WMA]],R883&gt;=S883),"Sell","")),NA()))</f>
        <v>Sell</v>
      </c>
      <c r="U884" s="4">
        <f ca="1">IFERROR(IF(T_CALC[[#This Row],[Signal]]="Buy",T_CALC[[#This Row],[Value]],-10000),-10000)</f>
        <v>-10000</v>
      </c>
      <c r="V884" s="4" vm="4553">
        <f ca="1">IFERROR(IF(T_CALC[[#This Row],[Signal]]="Sell",T_CALC[[#This Row],[Value]],-10000),-10000)</f>
        <v>137.38</v>
      </c>
    </row>
    <row r="885" spans="3:22" x14ac:dyDescent="0.2">
      <c r="C885" vm="4554">
        <f ca="1"/>
        <v>43733</v>
      </c>
      <c r="D885" vm="4555">
        <f ca="1"/>
        <v>22544054</v>
      </c>
      <c r="E885" vm="4556">
        <f ca="1"/>
        <v>137.5</v>
      </c>
      <c r="F885" vm="4557">
        <f ca="1"/>
        <v>139.958</v>
      </c>
      <c r="G885" vm="4558">
        <f ca="1"/>
        <v>136.03</v>
      </c>
      <c r="H885" vm="4559">
        <f ca="1"/>
        <v>139.36000000000001</v>
      </c>
      <c r="K885" s="4">
        <f ca="1">IF(ROW(T_CALC[[#This Row],[DAY]])-ROW(T_CALC[[#Headers],[DAY]])&gt;C_N_TRADING_DAYS,"",ROW(T_CALC[[#This Row],[DAY]])-ROW(T_CALC[[#Headers],[DAY]]))</f>
        <v>882</v>
      </c>
      <c r="L885" s="2" cm="1" vm="4554">
        <f t="array" aca="1" ref="L885" ca="1">IFERROR(IF(T_CALC[[#This Row],[DAY]]="","",IF(AND(T_CALC[[#This Row],[DAY]]=C_N_TRADING_DAYS,$L$1&gt;C_MAX_HIST_DT),$L$1,INDEX(_xlfn.ANCHORARRAY($C$3),T_CALC[[#This Row],[DAY]]+1,1))),NA())</f>
        <v>43733</v>
      </c>
      <c r="M885" s="4" cm="1" vm="4556">
        <f t="array" aca="1" ref="M885" ca="1">IFERROR(IF(T_CALC[[#This Row],[DAY]]="","",IF(AND(T_CALC[[#This Row],[DAY]]=C_N_TRADING_DAYS,$L$1&gt;C_MAX_HIST_DT),$M$1,INDEX(_xlfn.ANCHORARRAY($C$3),T_CALC[[#This Row],[DAY]]+1,3))),NA())</f>
        <v>137.5</v>
      </c>
      <c r="N885" s="4" cm="1" vm="4557">
        <f t="array" aca="1" ref="N885" ca="1">IFERROR(IF(T_CALC[[#This Row],[DAY]]="","",IF(AND(T_CALC[[#This Row],[DAY]]=C_N_TRADING_DAYS,$L$1&gt;C_MAX_HIST_DT),$N$1,INDEX(_xlfn.ANCHORARRAY($C$3),T_CALC[[#This Row],[DAY]]+1,4))),NA())</f>
        <v>139.958</v>
      </c>
      <c r="O885" s="4" cm="1" vm="4558">
        <f t="array" aca="1" ref="O885" ca="1">IFERROR(IF(T_CALC[[#This Row],[DAY]]="","",IF(AND(T_CALC[[#This Row],[DAY]]=C_N_TRADING_DAYS,$L$1&gt;C_MAX_HIST_DT),$O$1,INDEX(_xlfn.ANCHORARRAY($C$3),T_CALC[[#This Row],[DAY]]+1,5))),NA())</f>
        <v>136.03</v>
      </c>
      <c r="P885" s="4" cm="1" vm="4559">
        <f t="array" aca="1" ref="P885" ca="1">IFERROR(IF(T_CALC[[#This Row],[DAY]]="","",IF(AND(T_CALC[[#This Row],[DAY]]=C_N_TRADING_DAYS,$L$1&gt;C_MAX_HIST_DT),$P$1,INDEX(_xlfn.ANCHORARRAY($C$3),T_CALC[[#This Row],[DAY]]+1,6))),NA())</f>
        <v>139.36000000000001</v>
      </c>
      <c r="Q885" s="4" cm="1" vm="4555">
        <f t="array" aca="1" ref="Q885" ca="1">IFERROR(IF(T_CALC[[#This Row],[DAY]]="","",IF(AND(T_CALC[[#This Row],[DAY]]=C_N_TRADING_DAYS,$L$1&gt;C_MAX_HIST_DT),$Q$1,INDEX(_xlfn.ANCHORARRAY($C$3),T_CALC[[#This Row],[DAY]]+1,2))),NA())</f>
        <v>22544054</v>
      </c>
      <c r="R885" s="4" vm="4559">
        <f ca="1">IFERROR(IF(I_SRC="Open",T_CALC[[#This Row],[Open]],IF(I_SRC="High",T_CALC[[#This Row],[High]],IF(I_SRC="low",T_CALC[[#This Row],[Low]],IF(I_SRC="Volume",T_CALC[[#This Row],[VOLUME]],T_CALC[[#This Row],[Close]])))),"")</f>
        <v>139.36000000000001</v>
      </c>
      <c r="S885" s="4" cm="1">
        <f t="array" aca="1" ref="S885" ca="1">IF(T_CALC[[#This Row],[DAY]]="","",IF(T_CALC[[#This Row],[DAY]]&gt;=I_MA_PER,
ROUND(SUMPRODUCT(OFFSET($Y$4,0,0,I_MA_PER),OFFSET(T_CALC[[#This Row],[Value]],-(I_MA_PER-1),0,I_MA_PER))/C_DEN,2),NA()))</f>
        <v>137.5</v>
      </c>
      <c r="T885" s="4" t="str">
        <f ca="1">IF(T_CALC[[#This Row],[DAY]]="","",IF(T_CALC[[#This Row],[DAY]]&gt;=I_MA_PER,IF(AND(T_CALC[[#This Row],[Value]]&gt;T_CALC[[#This Row],[WMA]],R884&lt;=S884),"Buy",IF(AND(T_CALC[[#This Row],[Value]]&lt;T_CALC[[#This Row],[WMA]],R884&gt;=S884),"Sell","")),NA()))</f>
        <v>Buy</v>
      </c>
      <c r="U885" s="4" vm="4559">
        <f ca="1">IFERROR(IF(T_CALC[[#This Row],[Signal]]="Buy",T_CALC[[#This Row],[Value]],-10000),-10000)</f>
        <v>139.36000000000001</v>
      </c>
      <c r="V885" s="4">
        <f ca="1">IFERROR(IF(T_CALC[[#This Row],[Signal]]="Sell",T_CALC[[#This Row],[Value]],-10000),-10000)</f>
        <v>-10000</v>
      </c>
    </row>
    <row r="886" spans="3:22" x14ac:dyDescent="0.2">
      <c r="C886" vm="4560">
        <f ca="1"/>
        <v>43734</v>
      </c>
      <c r="D886" vm="4561">
        <f ca="1"/>
        <v>17813512</v>
      </c>
      <c r="E886" vm="4288">
        <f ca="1"/>
        <v>139.44</v>
      </c>
      <c r="F886" vm="4494">
        <f ca="1"/>
        <v>140.18</v>
      </c>
      <c r="G886" vm="4466">
        <f ca="1"/>
        <v>138.44</v>
      </c>
      <c r="H886" vm="4289">
        <f ca="1"/>
        <v>139.54</v>
      </c>
      <c r="K886" s="4">
        <f ca="1">IF(ROW(T_CALC[[#This Row],[DAY]])-ROW(T_CALC[[#Headers],[DAY]])&gt;C_N_TRADING_DAYS,"",ROW(T_CALC[[#This Row],[DAY]])-ROW(T_CALC[[#Headers],[DAY]]))</f>
        <v>883</v>
      </c>
      <c r="L886" s="2" cm="1" vm="4560">
        <f t="array" aca="1" ref="L886" ca="1">IFERROR(IF(T_CALC[[#This Row],[DAY]]="","",IF(AND(T_CALC[[#This Row],[DAY]]=C_N_TRADING_DAYS,$L$1&gt;C_MAX_HIST_DT),$L$1,INDEX(_xlfn.ANCHORARRAY($C$3),T_CALC[[#This Row],[DAY]]+1,1))),NA())</f>
        <v>43734</v>
      </c>
      <c r="M886" s="4" cm="1" vm="4288">
        <f t="array" aca="1" ref="M886" ca="1">IFERROR(IF(T_CALC[[#This Row],[DAY]]="","",IF(AND(T_CALC[[#This Row],[DAY]]=C_N_TRADING_DAYS,$L$1&gt;C_MAX_HIST_DT),$M$1,INDEX(_xlfn.ANCHORARRAY($C$3),T_CALC[[#This Row],[DAY]]+1,3))),NA())</f>
        <v>139.44</v>
      </c>
      <c r="N886" s="4" cm="1" vm="4494">
        <f t="array" aca="1" ref="N886" ca="1">IFERROR(IF(T_CALC[[#This Row],[DAY]]="","",IF(AND(T_CALC[[#This Row],[DAY]]=C_N_TRADING_DAYS,$L$1&gt;C_MAX_HIST_DT),$N$1,INDEX(_xlfn.ANCHORARRAY($C$3),T_CALC[[#This Row],[DAY]]+1,4))),NA())</f>
        <v>140.18</v>
      </c>
      <c r="O886" s="4" cm="1" vm="4466">
        <f t="array" aca="1" ref="O886" ca="1">IFERROR(IF(T_CALC[[#This Row],[DAY]]="","",IF(AND(T_CALC[[#This Row],[DAY]]=C_N_TRADING_DAYS,$L$1&gt;C_MAX_HIST_DT),$O$1,INDEX(_xlfn.ANCHORARRAY($C$3),T_CALC[[#This Row],[DAY]]+1,5))),NA())</f>
        <v>138.44</v>
      </c>
      <c r="P886" s="4" cm="1" vm="4289">
        <f t="array" aca="1" ref="P886" ca="1">IFERROR(IF(T_CALC[[#This Row],[DAY]]="","",IF(AND(T_CALC[[#This Row],[DAY]]=C_N_TRADING_DAYS,$L$1&gt;C_MAX_HIST_DT),$P$1,INDEX(_xlfn.ANCHORARRAY($C$3),T_CALC[[#This Row],[DAY]]+1,6))),NA())</f>
        <v>139.54</v>
      </c>
      <c r="Q886" s="4" cm="1" vm="4561">
        <f t="array" aca="1" ref="Q886" ca="1">IFERROR(IF(T_CALC[[#This Row],[DAY]]="","",IF(AND(T_CALC[[#This Row],[DAY]]=C_N_TRADING_DAYS,$L$1&gt;C_MAX_HIST_DT),$Q$1,INDEX(_xlfn.ANCHORARRAY($C$3),T_CALC[[#This Row],[DAY]]+1,2))),NA())</f>
        <v>17813512</v>
      </c>
      <c r="R886" s="4" vm="4289">
        <f ca="1">IFERROR(IF(I_SRC="Open",T_CALC[[#This Row],[Open]],IF(I_SRC="High",T_CALC[[#This Row],[High]],IF(I_SRC="low",T_CALC[[#This Row],[Low]],IF(I_SRC="Volume",T_CALC[[#This Row],[VOLUME]],T_CALC[[#This Row],[Close]])))),"")</f>
        <v>139.54</v>
      </c>
      <c r="S886" s="4" cm="1">
        <f t="array" aca="1" ref="S886" ca="1">IF(T_CALC[[#This Row],[DAY]]="","",IF(T_CALC[[#This Row],[DAY]]&gt;=I_MA_PER,
ROUND(SUMPRODUCT(OFFSET($Y$4,0,0,I_MA_PER),OFFSET(T_CALC[[#This Row],[Value]],-(I_MA_PER-1),0,I_MA_PER))/C_DEN,2),NA()))</f>
        <v>137.58000000000001</v>
      </c>
      <c r="T886" s="4" t="str">
        <f ca="1">IF(T_CALC[[#This Row],[DAY]]="","",IF(T_CALC[[#This Row],[DAY]]&gt;=I_MA_PER,IF(AND(T_CALC[[#This Row],[Value]]&gt;T_CALC[[#This Row],[WMA]],R885&lt;=S885),"Buy",IF(AND(T_CALC[[#This Row],[Value]]&lt;T_CALC[[#This Row],[WMA]],R885&gt;=S885),"Sell","")),NA()))</f>
        <v/>
      </c>
      <c r="U886" s="4">
        <f ca="1">IFERROR(IF(T_CALC[[#This Row],[Signal]]="Buy",T_CALC[[#This Row],[Value]],-10000),-10000)</f>
        <v>-10000</v>
      </c>
      <c r="V886" s="4">
        <f ca="1">IFERROR(IF(T_CALC[[#This Row],[Signal]]="Sell",T_CALC[[#This Row],[Value]],-10000),-10000)</f>
        <v>-10000</v>
      </c>
    </row>
    <row r="887" spans="3:22" x14ac:dyDescent="0.2">
      <c r="C887" vm="4562">
        <f ca="1"/>
        <v>43735</v>
      </c>
      <c r="D887" vm="4563">
        <f ca="1"/>
        <v>22498958</v>
      </c>
      <c r="E887" vm="4564">
        <f ca="1"/>
        <v>140.15</v>
      </c>
      <c r="F887" vm="4550">
        <f ca="1"/>
        <v>140.36000000000001</v>
      </c>
      <c r="G887" vm="4565">
        <f ca="1"/>
        <v>136.64500000000001</v>
      </c>
      <c r="H887" vm="4205">
        <f ca="1"/>
        <v>137.72999999999999</v>
      </c>
      <c r="K887" s="4">
        <f ca="1">IF(ROW(T_CALC[[#This Row],[DAY]])-ROW(T_CALC[[#Headers],[DAY]])&gt;C_N_TRADING_DAYS,"",ROW(T_CALC[[#This Row],[DAY]])-ROW(T_CALC[[#Headers],[DAY]]))</f>
        <v>884</v>
      </c>
      <c r="L887" s="2" cm="1" vm="4562">
        <f t="array" aca="1" ref="L887" ca="1">IFERROR(IF(T_CALC[[#This Row],[DAY]]="","",IF(AND(T_CALC[[#This Row],[DAY]]=C_N_TRADING_DAYS,$L$1&gt;C_MAX_HIST_DT),$L$1,INDEX(_xlfn.ANCHORARRAY($C$3),T_CALC[[#This Row],[DAY]]+1,1))),NA())</f>
        <v>43735</v>
      </c>
      <c r="M887" s="4" cm="1" vm="4564">
        <f t="array" aca="1" ref="M887" ca="1">IFERROR(IF(T_CALC[[#This Row],[DAY]]="","",IF(AND(T_CALC[[#This Row],[DAY]]=C_N_TRADING_DAYS,$L$1&gt;C_MAX_HIST_DT),$M$1,INDEX(_xlfn.ANCHORARRAY($C$3),T_CALC[[#This Row],[DAY]]+1,3))),NA())</f>
        <v>140.15</v>
      </c>
      <c r="N887" s="4" cm="1" vm="4550">
        <f t="array" aca="1" ref="N887" ca="1">IFERROR(IF(T_CALC[[#This Row],[DAY]]="","",IF(AND(T_CALC[[#This Row],[DAY]]=C_N_TRADING_DAYS,$L$1&gt;C_MAX_HIST_DT),$N$1,INDEX(_xlfn.ANCHORARRAY($C$3),T_CALC[[#This Row],[DAY]]+1,4))),NA())</f>
        <v>140.36000000000001</v>
      </c>
      <c r="O887" s="4" cm="1" vm="4565">
        <f t="array" aca="1" ref="O887" ca="1">IFERROR(IF(T_CALC[[#This Row],[DAY]]="","",IF(AND(T_CALC[[#This Row],[DAY]]=C_N_TRADING_DAYS,$L$1&gt;C_MAX_HIST_DT),$O$1,INDEX(_xlfn.ANCHORARRAY($C$3),T_CALC[[#This Row],[DAY]]+1,5))),NA())</f>
        <v>136.64500000000001</v>
      </c>
      <c r="P887" s="4" cm="1" vm="4205">
        <f t="array" aca="1" ref="P887" ca="1">IFERROR(IF(T_CALC[[#This Row],[DAY]]="","",IF(AND(T_CALC[[#This Row],[DAY]]=C_N_TRADING_DAYS,$L$1&gt;C_MAX_HIST_DT),$P$1,INDEX(_xlfn.ANCHORARRAY($C$3),T_CALC[[#This Row],[DAY]]+1,6))),NA())</f>
        <v>137.72999999999999</v>
      </c>
      <c r="Q887" s="4" cm="1" vm="4563">
        <f t="array" aca="1" ref="Q887" ca="1">IFERROR(IF(T_CALC[[#This Row],[DAY]]="","",IF(AND(T_CALC[[#This Row],[DAY]]=C_N_TRADING_DAYS,$L$1&gt;C_MAX_HIST_DT),$Q$1,INDEX(_xlfn.ANCHORARRAY($C$3),T_CALC[[#This Row],[DAY]]+1,2))),NA())</f>
        <v>22498958</v>
      </c>
      <c r="R887" s="4" vm="4205">
        <f ca="1">IFERROR(IF(I_SRC="Open",T_CALC[[#This Row],[Open]],IF(I_SRC="High",T_CALC[[#This Row],[High]],IF(I_SRC="low",T_CALC[[#This Row],[Low]],IF(I_SRC="Volume",T_CALC[[#This Row],[VOLUME]],T_CALC[[#This Row],[Close]])))),"")</f>
        <v>137.72999999999999</v>
      </c>
      <c r="S887" s="4" cm="1">
        <f t="array" aca="1" ref="S887" ca="1">IF(T_CALC[[#This Row],[DAY]]="","",IF(T_CALC[[#This Row],[DAY]]&gt;=I_MA_PER,
ROUND(SUMPRODUCT(OFFSET($Y$4,0,0,I_MA_PER),OFFSET(T_CALC[[#This Row],[Value]],-(I_MA_PER-1),0,I_MA_PER))/C_DEN,2),NA()))</f>
        <v>137.59</v>
      </c>
      <c r="T887" s="4" t="str">
        <f ca="1">IF(T_CALC[[#This Row],[DAY]]="","",IF(T_CALC[[#This Row],[DAY]]&gt;=I_MA_PER,IF(AND(T_CALC[[#This Row],[Value]]&gt;T_CALC[[#This Row],[WMA]],R886&lt;=S886),"Buy",IF(AND(T_CALC[[#This Row],[Value]]&lt;T_CALC[[#This Row],[WMA]],R886&gt;=S886),"Sell","")),NA()))</f>
        <v/>
      </c>
      <c r="U887" s="4">
        <f ca="1">IFERROR(IF(T_CALC[[#This Row],[Signal]]="Buy",T_CALC[[#This Row],[Value]],-10000),-10000)</f>
        <v>-10000</v>
      </c>
      <c r="V887" s="4">
        <f ca="1">IFERROR(IF(T_CALC[[#This Row],[Signal]]="Sell",T_CALC[[#This Row],[Value]],-10000),-10000)</f>
        <v>-10000</v>
      </c>
    </row>
    <row r="888" spans="3:22" x14ac:dyDescent="0.2">
      <c r="C888" vm="4566">
        <f ca="1"/>
        <v>43738</v>
      </c>
      <c r="D888" vm="4567">
        <f ca="1"/>
        <v>18430390</v>
      </c>
      <c r="E888" vm="4568">
        <f ca="1"/>
        <v>138.05000000000001</v>
      </c>
      <c r="F888" vm="4569">
        <f ca="1"/>
        <v>139.215</v>
      </c>
      <c r="G888" vm="4212">
        <f ca="1"/>
        <v>137.78</v>
      </c>
      <c r="H888" vm="4570">
        <f ca="1"/>
        <v>139.03</v>
      </c>
      <c r="K888" s="4">
        <f ca="1">IF(ROW(T_CALC[[#This Row],[DAY]])-ROW(T_CALC[[#Headers],[DAY]])&gt;C_N_TRADING_DAYS,"",ROW(T_CALC[[#This Row],[DAY]])-ROW(T_CALC[[#Headers],[DAY]]))</f>
        <v>885</v>
      </c>
      <c r="L888" s="2" cm="1" vm="4566">
        <f t="array" aca="1" ref="L888" ca="1">IFERROR(IF(T_CALC[[#This Row],[DAY]]="","",IF(AND(T_CALC[[#This Row],[DAY]]=C_N_TRADING_DAYS,$L$1&gt;C_MAX_HIST_DT),$L$1,INDEX(_xlfn.ANCHORARRAY($C$3),T_CALC[[#This Row],[DAY]]+1,1))),NA())</f>
        <v>43738</v>
      </c>
      <c r="M888" s="4" cm="1" vm="4568">
        <f t="array" aca="1" ref="M888" ca="1">IFERROR(IF(T_CALC[[#This Row],[DAY]]="","",IF(AND(T_CALC[[#This Row],[DAY]]=C_N_TRADING_DAYS,$L$1&gt;C_MAX_HIST_DT),$M$1,INDEX(_xlfn.ANCHORARRAY($C$3),T_CALC[[#This Row],[DAY]]+1,3))),NA())</f>
        <v>138.05000000000001</v>
      </c>
      <c r="N888" s="4" cm="1" vm="4569">
        <f t="array" aca="1" ref="N888" ca="1">IFERROR(IF(T_CALC[[#This Row],[DAY]]="","",IF(AND(T_CALC[[#This Row],[DAY]]=C_N_TRADING_DAYS,$L$1&gt;C_MAX_HIST_DT),$N$1,INDEX(_xlfn.ANCHORARRAY($C$3),T_CALC[[#This Row],[DAY]]+1,4))),NA())</f>
        <v>139.215</v>
      </c>
      <c r="O888" s="4" cm="1" vm="4212">
        <f t="array" aca="1" ref="O888" ca="1">IFERROR(IF(T_CALC[[#This Row],[DAY]]="","",IF(AND(T_CALC[[#This Row],[DAY]]=C_N_TRADING_DAYS,$L$1&gt;C_MAX_HIST_DT),$O$1,INDEX(_xlfn.ANCHORARRAY($C$3),T_CALC[[#This Row],[DAY]]+1,5))),NA())</f>
        <v>137.78</v>
      </c>
      <c r="P888" s="4" cm="1" vm="4570">
        <f t="array" aca="1" ref="P888" ca="1">IFERROR(IF(T_CALC[[#This Row],[DAY]]="","",IF(AND(T_CALC[[#This Row],[DAY]]=C_N_TRADING_DAYS,$L$1&gt;C_MAX_HIST_DT),$P$1,INDEX(_xlfn.ANCHORARRAY($C$3),T_CALC[[#This Row],[DAY]]+1,6))),NA())</f>
        <v>139.03</v>
      </c>
      <c r="Q888" s="4" cm="1" vm="4567">
        <f t="array" aca="1" ref="Q888" ca="1">IFERROR(IF(T_CALC[[#This Row],[DAY]]="","",IF(AND(T_CALC[[#This Row],[DAY]]=C_N_TRADING_DAYS,$L$1&gt;C_MAX_HIST_DT),$Q$1,INDEX(_xlfn.ANCHORARRAY($C$3),T_CALC[[#This Row],[DAY]]+1,2))),NA())</f>
        <v>18430390</v>
      </c>
      <c r="R888" s="4" vm="4570">
        <f ca="1">IFERROR(IF(I_SRC="Open",T_CALC[[#This Row],[Open]],IF(I_SRC="High",T_CALC[[#This Row],[High]],IF(I_SRC="low",T_CALC[[#This Row],[Low]],IF(I_SRC="Volume",T_CALC[[#This Row],[VOLUME]],T_CALC[[#This Row],[Close]])))),"")</f>
        <v>139.03</v>
      </c>
      <c r="S888" s="4" cm="1">
        <f t="array" aca="1" ref="S888" ca="1">IF(T_CALC[[#This Row],[DAY]]="","",IF(T_CALC[[#This Row],[DAY]]&gt;=I_MA_PER,
ROUND(SUMPRODUCT(OFFSET($Y$4,0,0,I_MA_PER),OFFSET(T_CALC[[#This Row],[Value]],-(I_MA_PER-1),0,I_MA_PER))/C_DEN,2),NA()))</f>
        <v>137.65</v>
      </c>
      <c r="T888" s="4" t="str">
        <f ca="1">IF(T_CALC[[#This Row],[DAY]]="","",IF(T_CALC[[#This Row],[DAY]]&gt;=I_MA_PER,IF(AND(T_CALC[[#This Row],[Value]]&gt;T_CALC[[#This Row],[WMA]],R887&lt;=S887),"Buy",IF(AND(T_CALC[[#This Row],[Value]]&lt;T_CALC[[#This Row],[WMA]],R887&gt;=S887),"Sell","")),NA()))</f>
        <v/>
      </c>
      <c r="U888" s="4">
        <f ca="1">IFERROR(IF(T_CALC[[#This Row],[Signal]]="Buy",T_CALC[[#This Row],[Value]],-10000),-10000)</f>
        <v>-10000</v>
      </c>
      <c r="V888" s="4">
        <f ca="1">IFERROR(IF(T_CALC[[#This Row],[Signal]]="Sell",T_CALC[[#This Row],[Value]],-10000),-10000)</f>
        <v>-10000</v>
      </c>
    </row>
    <row r="889" spans="3:22" x14ac:dyDescent="0.2">
      <c r="C889" vm="4571">
        <f ca="1"/>
        <v>43739</v>
      </c>
      <c r="D889" vm="4572">
        <f ca="1"/>
        <v>22581929</v>
      </c>
      <c r="E889" vm="4573">
        <f ca="1"/>
        <v>139.66</v>
      </c>
      <c r="F889" vm="4574">
        <f ca="1"/>
        <v>140.25</v>
      </c>
      <c r="G889" vm="4210">
        <f ca="1"/>
        <v>137</v>
      </c>
      <c r="H889" vm="4397">
        <f ca="1"/>
        <v>137.07</v>
      </c>
      <c r="K889" s="4">
        <f ca="1">IF(ROW(T_CALC[[#This Row],[DAY]])-ROW(T_CALC[[#Headers],[DAY]])&gt;C_N_TRADING_DAYS,"",ROW(T_CALC[[#This Row],[DAY]])-ROW(T_CALC[[#Headers],[DAY]]))</f>
        <v>886</v>
      </c>
      <c r="L889" s="2" cm="1" vm="4571">
        <f t="array" aca="1" ref="L889" ca="1">IFERROR(IF(T_CALC[[#This Row],[DAY]]="","",IF(AND(T_CALC[[#This Row],[DAY]]=C_N_TRADING_DAYS,$L$1&gt;C_MAX_HIST_DT),$L$1,INDEX(_xlfn.ANCHORARRAY($C$3),T_CALC[[#This Row],[DAY]]+1,1))),NA())</f>
        <v>43739</v>
      </c>
      <c r="M889" s="4" cm="1" vm="4573">
        <f t="array" aca="1" ref="M889" ca="1">IFERROR(IF(T_CALC[[#This Row],[DAY]]="","",IF(AND(T_CALC[[#This Row],[DAY]]=C_N_TRADING_DAYS,$L$1&gt;C_MAX_HIST_DT),$M$1,INDEX(_xlfn.ANCHORARRAY($C$3),T_CALC[[#This Row],[DAY]]+1,3))),NA())</f>
        <v>139.66</v>
      </c>
      <c r="N889" s="4" cm="1" vm="4574">
        <f t="array" aca="1" ref="N889" ca="1">IFERROR(IF(T_CALC[[#This Row],[DAY]]="","",IF(AND(T_CALC[[#This Row],[DAY]]=C_N_TRADING_DAYS,$L$1&gt;C_MAX_HIST_DT),$N$1,INDEX(_xlfn.ANCHORARRAY($C$3),T_CALC[[#This Row],[DAY]]+1,4))),NA())</f>
        <v>140.25</v>
      </c>
      <c r="O889" s="4" cm="1" vm="4210">
        <f t="array" aca="1" ref="O889" ca="1">IFERROR(IF(T_CALC[[#This Row],[DAY]]="","",IF(AND(T_CALC[[#This Row],[DAY]]=C_N_TRADING_DAYS,$L$1&gt;C_MAX_HIST_DT),$O$1,INDEX(_xlfn.ANCHORARRAY($C$3),T_CALC[[#This Row],[DAY]]+1,5))),NA())</f>
        <v>137</v>
      </c>
      <c r="P889" s="4" cm="1" vm="4397">
        <f t="array" aca="1" ref="P889" ca="1">IFERROR(IF(T_CALC[[#This Row],[DAY]]="","",IF(AND(T_CALC[[#This Row],[DAY]]=C_N_TRADING_DAYS,$L$1&gt;C_MAX_HIST_DT),$P$1,INDEX(_xlfn.ANCHORARRAY($C$3),T_CALC[[#This Row],[DAY]]+1,6))),NA())</f>
        <v>137.07</v>
      </c>
      <c r="Q889" s="4" cm="1" vm="4572">
        <f t="array" aca="1" ref="Q889" ca="1">IFERROR(IF(T_CALC[[#This Row],[DAY]]="","",IF(AND(T_CALC[[#This Row],[DAY]]=C_N_TRADING_DAYS,$L$1&gt;C_MAX_HIST_DT),$Q$1,INDEX(_xlfn.ANCHORARRAY($C$3),T_CALC[[#This Row],[DAY]]+1,2))),NA())</f>
        <v>22581929</v>
      </c>
      <c r="R889" s="4" vm="4397">
        <f ca="1">IFERROR(IF(I_SRC="Open",T_CALC[[#This Row],[Open]],IF(I_SRC="High",T_CALC[[#This Row],[High]],IF(I_SRC="low",T_CALC[[#This Row],[Low]],IF(I_SRC="Volume",T_CALC[[#This Row],[VOLUME]],T_CALC[[#This Row],[Close]])))),"")</f>
        <v>137.07</v>
      </c>
      <c r="S889" s="4" cm="1">
        <f t="array" aca="1" ref="S889" ca="1">IF(T_CALC[[#This Row],[DAY]]="","",IF(T_CALC[[#This Row],[DAY]]&gt;=I_MA_PER,
ROUND(SUMPRODUCT(OFFSET($Y$4,0,0,I_MA_PER),OFFSET(T_CALC[[#This Row],[Value]],-(I_MA_PER-1),0,I_MA_PER))/C_DEN,2),NA()))</f>
        <v>137.63</v>
      </c>
      <c r="T889" s="4" t="str">
        <f ca="1">IF(T_CALC[[#This Row],[DAY]]="","",IF(T_CALC[[#This Row],[DAY]]&gt;=I_MA_PER,IF(AND(T_CALC[[#This Row],[Value]]&gt;T_CALC[[#This Row],[WMA]],R888&lt;=S888),"Buy",IF(AND(T_CALC[[#This Row],[Value]]&lt;T_CALC[[#This Row],[WMA]],R888&gt;=S888),"Sell","")),NA()))</f>
        <v>Sell</v>
      </c>
      <c r="U889" s="4">
        <f ca="1">IFERROR(IF(T_CALC[[#This Row],[Signal]]="Buy",T_CALC[[#This Row],[Value]],-10000),-10000)</f>
        <v>-10000</v>
      </c>
      <c r="V889" s="4" vm="4397">
        <f ca="1">IFERROR(IF(T_CALC[[#This Row],[Signal]]="Sell",T_CALC[[#This Row],[Value]],-10000),-10000)</f>
        <v>137.07</v>
      </c>
    </row>
    <row r="890" spans="3:22" x14ac:dyDescent="0.2">
      <c r="C890" vm="4575">
        <f ca="1"/>
        <v>43740</v>
      </c>
      <c r="D890" vm="4576">
        <f ca="1"/>
        <v>32001763</v>
      </c>
      <c r="E890" vm="4577">
        <f ca="1"/>
        <v>136.25</v>
      </c>
      <c r="F890" vm="4578">
        <f ca="1"/>
        <v>136.37</v>
      </c>
      <c r="G890" vm="4579">
        <f ca="1"/>
        <v>133.57990000000001</v>
      </c>
      <c r="H890" vm="4580">
        <f ca="1"/>
        <v>134.65</v>
      </c>
      <c r="K890" s="4">
        <f ca="1">IF(ROW(T_CALC[[#This Row],[DAY]])-ROW(T_CALC[[#Headers],[DAY]])&gt;C_N_TRADING_DAYS,"",ROW(T_CALC[[#This Row],[DAY]])-ROW(T_CALC[[#Headers],[DAY]]))</f>
        <v>887</v>
      </c>
      <c r="L890" s="2" cm="1" vm="4575">
        <f t="array" aca="1" ref="L890" ca="1">IFERROR(IF(T_CALC[[#This Row],[DAY]]="","",IF(AND(T_CALC[[#This Row],[DAY]]=C_N_TRADING_DAYS,$L$1&gt;C_MAX_HIST_DT),$L$1,INDEX(_xlfn.ANCHORARRAY($C$3),T_CALC[[#This Row],[DAY]]+1,1))),NA())</f>
        <v>43740</v>
      </c>
      <c r="M890" s="4" cm="1" vm="4577">
        <f t="array" aca="1" ref="M890" ca="1">IFERROR(IF(T_CALC[[#This Row],[DAY]]="","",IF(AND(T_CALC[[#This Row],[DAY]]=C_N_TRADING_DAYS,$L$1&gt;C_MAX_HIST_DT),$M$1,INDEX(_xlfn.ANCHORARRAY($C$3),T_CALC[[#This Row],[DAY]]+1,3))),NA())</f>
        <v>136.25</v>
      </c>
      <c r="N890" s="4" cm="1" vm="4578">
        <f t="array" aca="1" ref="N890" ca="1">IFERROR(IF(T_CALC[[#This Row],[DAY]]="","",IF(AND(T_CALC[[#This Row],[DAY]]=C_N_TRADING_DAYS,$L$1&gt;C_MAX_HIST_DT),$N$1,INDEX(_xlfn.ANCHORARRAY($C$3),T_CALC[[#This Row],[DAY]]+1,4))),NA())</f>
        <v>136.37</v>
      </c>
      <c r="O890" s="4" cm="1" vm="4579">
        <f t="array" aca="1" ref="O890" ca="1">IFERROR(IF(T_CALC[[#This Row],[DAY]]="","",IF(AND(T_CALC[[#This Row],[DAY]]=C_N_TRADING_DAYS,$L$1&gt;C_MAX_HIST_DT),$O$1,INDEX(_xlfn.ANCHORARRAY($C$3),T_CALC[[#This Row],[DAY]]+1,5))),NA())</f>
        <v>133.57990000000001</v>
      </c>
      <c r="P890" s="4" cm="1" vm="4580">
        <f t="array" aca="1" ref="P890" ca="1">IFERROR(IF(T_CALC[[#This Row],[DAY]]="","",IF(AND(T_CALC[[#This Row],[DAY]]=C_N_TRADING_DAYS,$L$1&gt;C_MAX_HIST_DT),$P$1,INDEX(_xlfn.ANCHORARRAY($C$3),T_CALC[[#This Row],[DAY]]+1,6))),NA())</f>
        <v>134.65</v>
      </c>
      <c r="Q890" s="4" cm="1" vm="4576">
        <f t="array" aca="1" ref="Q890" ca="1">IFERROR(IF(T_CALC[[#This Row],[DAY]]="","",IF(AND(T_CALC[[#This Row],[DAY]]=C_N_TRADING_DAYS,$L$1&gt;C_MAX_HIST_DT),$Q$1,INDEX(_xlfn.ANCHORARRAY($C$3),T_CALC[[#This Row],[DAY]]+1,2))),NA())</f>
        <v>32001763</v>
      </c>
      <c r="R890" s="4" vm="4580">
        <f ca="1">IFERROR(IF(I_SRC="Open",T_CALC[[#This Row],[Open]],IF(I_SRC="High",T_CALC[[#This Row],[High]],IF(I_SRC="low",T_CALC[[#This Row],[Low]],IF(I_SRC="Volume",T_CALC[[#This Row],[VOLUME]],T_CALC[[#This Row],[Close]])))),"")</f>
        <v>134.65</v>
      </c>
      <c r="S890" s="4" cm="1">
        <f t="array" aca="1" ref="S890" ca="1">IF(T_CALC[[#This Row],[DAY]]="","",IF(T_CALC[[#This Row],[DAY]]&gt;=I_MA_PER,
ROUND(SUMPRODUCT(OFFSET($Y$4,0,0,I_MA_PER),OFFSET(T_CALC[[#This Row],[Value]],-(I_MA_PER-1),0,I_MA_PER))/C_DEN,2),NA()))</f>
        <v>137.51</v>
      </c>
      <c r="T890" s="4" t="str">
        <f ca="1">IF(T_CALC[[#This Row],[DAY]]="","",IF(T_CALC[[#This Row],[DAY]]&gt;=I_MA_PER,IF(AND(T_CALC[[#This Row],[Value]]&gt;T_CALC[[#This Row],[WMA]],R889&lt;=S889),"Buy",IF(AND(T_CALC[[#This Row],[Value]]&lt;T_CALC[[#This Row],[WMA]],R889&gt;=S889),"Sell","")),NA()))</f>
        <v/>
      </c>
      <c r="U890" s="4">
        <f ca="1">IFERROR(IF(T_CALC[[#This Row],[Signal]]="Buy",T_CALC[[#This Row],[Value]],-10000),-10000)</f>
        <v>-10000</v>
      </c>
      <c r="V890" s="4">
        <f ca="1">IFERROR(IF(T_CALC[[#This Row],[Signal]]="Sell",T_CALC[[#This Row],[Value]],-10000),-10000)</f>
        <v>-10000</v>
      </c>
    </row>
    <row r="891" spans="3:22" x14ac:dyDescent="0.2">
      <c r="C891" vm="4581">
        <f ca="1"/>
        <v>43741</v>
      </c>
      <c r="D891" vm="4582">
        <f ca="1"/>
        <v>26379798</v>
      </c>
      <c r="E891" vm="4583">
        <f ca="1"/>
        <v>134.94999999999999</v>
      </c>
      <c r="F891" vm="4584">
        <f ca="1"/>
        <v>136.75</v>
      </c>
      <c r="G891" vm="4585">
        <f ca="1"/>
        <v>133.22</v>
      </c>
      <c r="H891" vm="4586">
        <f ca="1"/>
        <v>136.28</v>
      </c>
      <c r="K891" s="4">
        <f ca="1">IF(ROW(T_CALC[[#This Row],[DAY]])-ROW(T_CALC[[#Headers],[DAY]])&gt;C_N_TRADING_DAYS,"",ROW(T_CALC[[#This Row],[DAY]])-ROW(T_CALC[[#Headers],[DAY]]))</f>
        <v>888</v>
      </c>
      <c r="L891" s="2" cm="1" vm="4581">
        <f t="array" aca="1" ref="L891" ca="1">IFERROR(IF(T_CALC[[#This Row],[DAY]]="","",IF(AND(T_CALC[[#This Row],[DAY]]=C_N_TRADING_DAYS,$L$1&gt;C_MAX_HIST_DT),$L$1,INDEX(_xlfn.ANCHORARRAY($C$3),T_CALC[[#This Row],[DAY]]+1,1))),NA())</f>
        <v>43741</v>
      </c>
      <c r="M891" s="4" cm="1" vm="4583">
        <f t="array" aca="1" ref="M891" ca="1">IFERROR(IF(T_CALC[[#This Row],[DAY]]="","",IF(AND(T_CALC[[#This Row],[DAY]]=C_N_TRADING_DAYS,$L$1&gt;C_MAX_HIST_DT),$M$1,INDEX(_xlfn.ANCHORARRAY($C$3),T_CALC[[#This Row],[DAY]]+1,3))),NA())</f>
        <v>134.94999999999999</v>
      </c>
      <c r="N891" s="4" cm="1" vm="4584">
        <f t="array" aca="1" ref="N891" ca="1">IFERROR(IF(T_CALC[[#This Row],[DAY]]="","",IF(AND(T_CALC[[#This Row],[DAY]]=C_N_TRADING_DAYS,$L$1&gt;C_MAX_HIST_DT),$N$1,INDEX(_xlfn.ANCHORARRAY($C$3),T_CALC[[#This Row],[DAY]]+1,4))),NA())</f>
        <v>136.75</v>
      </c>
      <c r="O891" s="4" cm="1" vm="4585">
        <f t="array" aca="1" ref="O891" ca="1">IFERROR(IF(T_CALC[[#This Row],[DAY]]="","",IF(AND(T_CALC[[#This Row],[DAY]]=C_N_TRADING_DAYS,$L$1&gt;C_MAX_HIST_DT),$O$1,INDEX(_xlfn.ANCHORARRAY($C$3),T_CALC[[#This Row],[DAY]]+1,5))),NA())</f>
        <v>133.22</v>
      </c>
      <c r="P891" s="4" cm="1" vm="4586">
        <f t="array" aca="1" ref="P891" ca="1">IFERROR(IF(T_CALC[[#This Row],[DAY]]="","",IF(AND(T_CALC[[#This Row],[DAY]]=C_N_TRADING_DAYS,$L$1&gt;C_MAX_HIST_DT),$P$1,INDEX(_xlfn.ANCHORARRAY($C$3),T_CALC[[#This Row],[DAY]]+1,6))),NA())</f>
        <v>136.28</v>
      </c>
      <c r="Q891" s="4" cm="1" vm="4582">
        <f t="array" aca="1" ref="Q891" ca="1">IFERROR(IF(T_CALC[[#This Row],[DAY]]="","",IF(AND(T_CALC[[#This Row],[DAY]]=C_N_TRADING_DAYS,$L$1&gt;C_MAX_HIST_DT),$Q$1,INDEX(_xlfn.ANCHORARRAY($C$3),T_CALC[[#This Row],[DAY]]+1,2))),NA())</f>
        <v>26379798</v>
      </c>
      <c r="R891" s="4" vm="4586">
        <f ca="1">IFERROR(IF(I_SRC="Open",T_CALC[[#This Row],[Open]],IF(I_SRC="High",T_CALC[[#This Row],[High]],IF(I_SRC="low",T_CALC[[#This Row],[Low]],IF(I_SRC="Volume",T_CALC[[#This Row],[VOLUME]],T_CALC[[#This Row],[Close]])))),"")</f>
        <v>136.28</v>
      </c>
      <c r="S891" s="4" cm="1">
        <f t="array" aca="1" ref="S891" ca="1">IF(T_CALC[[#This Row],[DAY]]="","",IF(T_CALC[[#This Row],[DAY]]&gt;=I_MA_PER,
ROUND(SUMPRODUCT(OFFSET($Y$4,0,0,I_MA_PER),OFFSET(T_CALC[[#This Row],[Value]],-(I_MA_PER-1),0,I_MA_PER))/C_DEN,2),NA()))</f>
        <v>137.46</v>
      </c>
      <c r="T891" s="4" t="str">
        <f ca="1">IF(T_CALC[[#This Row],[DAY]]="","",IF(T_CALC[[#This Row],[DAY]]&gt;=I_MA_PER,IF(AND(T_CALC[[#This Row],[Value]]&gt;T_CALC[[#This Row],[WMA]],R890&lt;=S890),"Buy",IF(AND(T_CALC[[#This Row],[Value]]&lt;T_CALC[[#This Row],[WMA]],R890&gt;=S890),"Sell","")),NA()))</f>
        <v/>
      </c>
      <c r="U891" s="4">
        <f ca="1">IFERROR(IF(T_CALC[[#This Row],[Signal]]="Buy",T_CALC[[#This Row],[Value]],-10000),-10000)</f>
        <v>-10000</v>
      </c>
      <c r="V891" s="4">
        <f ca="1">IFERROR(IF(T_CALC[[#This Row],[Signal]]="Sell",T_CALC[[#This Row],[Value]],-10000),-10000)</f>
        <v>-10000</v>
      </c>
    </row>
    <row r="892" spans="3:22" x14ac:dyDescent="0.2">
      <c r="C892" vm="4587">
        <f ca="1"/>
        <v>43742</v>
      </c>
      <c r="D892" vm="4588">
        <f ca="1"/>
        <v>23839548</v>
      </c>
      <c r="E892" vm="4584">
        <f ca="1"/>
        <v>136.75</v>
      </c>
      <c r="F892" vm="4542">
        <f ca="1"/>
        <v>138.25</v>
      </c>
      <c r="G892" vm="4308">
        <f ca="1"/>
        <v>136.41999999999999</v>
      </c>
      <c r="H892" vm="4468">
        <f ca="1"/>
        <v>138.12</v>
      </c>
      <c r="K892" s="4">
        <f ca="1">IF(ROW(T_CALC[[#This Row],[DAY]])-ROW(T_CALC[[#Headers],[DAY]])&gt;C_N_TRADING_DAYS,"",ROW(T_CALC[[#This Row],[DAY]])-ROW(T_CALC[[#Headers],[DAY]]))</f>
        <v>889</v>
      </c>
      <c r="L892" s="2" cm="1" vm="4587">
        <f t="array" aca="1" ref="L892" ca="1">IFERROR(IF(T_CALC[[#This Row],[DAY]]="","",IF(AND(T_CALC[[#This Row],[DAY]]=C_N_TRADING_DAYS,$L$1&gt;C_MAX_HIST_DT),$L$1,INDEX(_xlfn.ANCHORARRAY($C$3),T_CALC[[#This Row],[DAY]]+1,1))),NA())</f>
        <v>43742</v>
      </c>
      <c r="M892" s="4" cm="1" vm="4584">
        <f t="array" aca="1" ref="M892" ca="1">IFERROR(IF(T_CALC[[#This Row],[DAY]]="","",IF(AND(T_CALC[[#This Row],[DAY]]=C_N_TRADING_DAYS,$L$1&gt;C_MAX_HIST_DT),$M$1,INDEX(_xlfn.ANCHORARRAY($C$3),T_CALC[[#This Row],[DAY]]+1,3))),NA())</f>
        <v>136.75</v>
      </c>
      <c r="N892" s="4" cm="1" vm="4542">
        <f t="array" aca="1" ref="N892" ca="1">IFERROR(IF(T_CALC[[#This Row],[DAY]]="","",IF(AND(T_CALC[[#This Row],[DAY]]=C_N_TRADING_DAYS,$L$1&gt;C_MAX_HIST_DT),$N$1,INDEX(_xlfn.ANCHORARRAY($C$3),T_CALC[[#This Row],[DAY]]+1,4))),NA())</f>
        <v>138.25</v>
      </c>
      <c r="O892" s="4" cm="1" vm="4308">
        <f t="array" aca="1" ref="O892" ca="1">IFERROR(IF(T_CALC[[#This Row],[DAY]]="","",IF(AND(T_CALC[[#This Row],[DAY]]=C_N_TRADING_DAYS,$L$1&gt;C_MAX_HIST_DT),$O$1,INDEX(_xlfn.ANCHORARRAY($C$3),T_CALC[[#This Row],[DAY]]+1,5))),NA())</f>
        <v>136.41999999999999</v>
      </c>
      <c r="P892" s="4" cm="1" vm="4468">
        <f t="array" aca="1" ref="P892" ca="1">IFERROR(IF(T_CALC[[#This Row],[DAY]]="","",IF(AND(T_CALC[[#This Row],[DAY]]=C_N_TRADING_DAYS,$L$1&gt;C_MAX_HIST_DT),$P$1,INDEX(_xlfn.ANCHORARRAY($C$3),T_CALC[[#This Row],[DAY]]+1,6))),NA())</f>
        <v>138.12</v>
      </c>
      <c r="Q892" s="4" cm="1" vm="4588">
        <f t="array" aca="1" ref="Q892" ca="1">IFERROR(IF(T_CALC[[#This Row],[DAY]]="","",IF(AND(T_CALC[[#This Row],[DAY]]=C_N_TRADING_DAYS,$L$1&gt;C_MAX_HIST_DT),$Q$1,INDEX(_xlfn.ANCHORARRAY($C$3),T_CALC[[#This Row],[DAY]]+1,2))),NA())</f>
        <v>23839548</v>
      </c>
      <c r="R892" s="4" vm="4468">
        <f ca="1">IFERROR(IF(I_SRC="Open",T_CALC[[#This Row],[Open]],IF(I_SRC="High",T_CALC[[#This Row],[High]],IF(I_SRC="low",T_CALC[[#This Row],[Low]],IF(I_SRC="Volume",T_CALC[[#This Row],[VOLUME]],T_CALC[[#This Row],[Close]])))),"")</f>
        <v>138.12</v>
      </c>
      <c r="S892" s="4" cm="1">
        <f t="array" aca="1" ref="S892" ca="1">IF(T_CALC[[#This Row],[DAY]]="","",IF(T_CALC[[#This Row],[DAY]]&gt;=I_MA_PER,
ROUND(SUMPRODUCT(OFFSET($Y$4,0,0,I_MA_PER),OFFSET(T_CALC[[#This Row],[Value]],-(I_MA_PER-1),0,I_MA_PER))/C_DEN,2),NA()))</f>
        <v>137.49</v>
      </c>
      <c r="T892" s="4" t="str">
        <f ca="1">IF(T_CALC[[#This Row],[DAY]]="","",IF(T_CALC[[#This Row],[DAY]]&gt;=I_MA_PER,IF(AND(T_CALC[[#This Row],[Value]]&gt;T_CALC[[#This Row],[WMA]],R891&lt;=S891),"Buy",IF(AND(T_CALC[[#This Row],[Value]]&lt;T_CALC[[#This Row],[WMA]],R891&gt;=S891),"Sell","")),NA()))</f>
        <v>Buy</v>
      </c>
      <c r="U892" s="4" vm="4468">
        <f ca="1">IFERROR(IF(T_CALC[[#This Row],[Signal]]="Buy",T_CALC[[#This Row],[Value]],-10000),-10000)</f>
        <v>138.12</v>
      </c>
      <c r="V892" s="4">
        <f ca="1">IFERROR(IF(T_CALC[[#This Row],[Signal]]="Sell",T_CALC[[#This Row],[Value]],-10000),-10000)</f>
        <v>-10000</v>
      </c>
    </row>
    <row r="893" spans="3:22" x14ac:dyDescent="0.2">
      <c r="C893" vm="4589">
        <f ca="1"/>
        <v>43745</v>
      </c>
      <c r="D893" vm="4590">
        <f ca="1"/>
        <v>16601284</v>
      </c>
      <c r="E893" vm="4591">
        <f ca="1"/>
        <v>137.13999999999999</v>
      </c>
      <c r="F893" vm="4592">
        <f ca="1"/>
        <v>138.18</v>
      </c>
      <c r="G893" vm="4273">
        <f ca="1"/>
        <v>137.02000000000001</v>
      </c>
      <c r="H893" vm="4593">
        <f ca="1"/>
        <v>137.12</v>
      </c>
      <c r="K893" s="4">
        <f ca="1">IF(ROW(T_CALC[[#This Row],[DAY]])-ROW(T_CALC[[#Headers],[DAY]])&gt;C_N_TRADING_DAYS,"",ROW(T_CALC[[#This Row],[DAY]])-ROW(T_CALC[[#Headers],[DAY]]))</f>
        <v>890</v>
      </c>
      <c r="L893" s="2" cm="1" vm="4589">
        <f t="array" aca="1" ref="L893" ca="1">IFERROR(IF(T_CALC[[#This Row],[DAY]]="","",IF(AND(T_CALC[[#This Row],[DAY]]=C_N_TRADING_DAYS,$L$1&gt;C_MAX_HIST_DT),$L$1,INDEX(_xlfn.ANCHORARRAY($C$3),T_CALC[[#This Row],[DAY]]+1,1))),NA())</f>
        <v>43745</v>
      </c>
      <c r="M893" s="4" cm="1" vm="4591">
        <f t="array" aca="1" ref="M893" ca="1">IFERROR(IF(T_CALC[[#This Row],[DAY]]="","",IF(AND(T_CALC[[#This Row],[DAY]]=C_N_TRADING_DAYS,$L$1&gt;C_MAX_HIST_DT),$M$1,INDEX(_xlfn.ANCHORARRAY($C$3),T_CALC[[#This Row],[DAY]]+1,3))),NA())</f>
        <v>137.13999999999999</v>
      </c>
      <c r="N893" s="4" cm="1" vm="4592">
        <f t="array" aca="1" ref="N893" ca="1">IFERROR(IF(T_CALC[[#This Row],[DAY]]="","",IF(AND(T_CALC[[#This Row],[DAY]]=C_N_TRADING_DAYS,$L$1&gt;C_MAX_HIST_DT),$N$1,INDEX(_xlfn.ANCHORARRAY($C$3),T_CALC[[#This Row],[DAY]]+1,4))),NA())</f>
        <v>138.18</v>
      </c>
      <c r="O893" s="4" cm="1" vm="4273">
        <f t="array" aca="1" ref="O893" ca="1">IFERROR(IF(T_CALC[[#This Row],[DAY]]="","",IF(AND(T_CALC[[#This Row],[DAY]]=C_N_TRADING_DAYS,$L$1&gt;C_MAX_HIST_DT),$O$1,INDEX(_xlfn.ANCHORARRAY($C$3),T_CALC[[#This Row],[DAY]]+1,5))),NA())</f>
        <v>137.02000000000001</v>
      </c>
      <c r="P893" s="4" cm="1" vm="4593">
        <f t="array" aca="1" ref="P893" ca="1">IFERROR(IF(T_CALC[[#This Row],[DAY]]="","",IF(AND(T_CALC[[#This Row],[DAY]]=C_N_TRADING_DAYS,$L$1&gt;C_MAX_HIST_DT),$P$1,INDEX(_xlfn.ANCHORARRAY($C$3),T_CALC[[#This Row],[DAY]]+1,6))),NA())</f>
        <v>137.12</v>
      </c>
      <c r="Q893" s="4" cm="1" vm="4590">
        <f t="array" aca="1" ref="Q893" ca="1">IFERROR(IF(T_CALC[[#This Row],[DAY]]="","",IF(AND(T_CALC[[#This Row],[DAY]]=C_N_TRADING_DAYS,$L$1&gt;C_MAX_HIST_DT),$Q$1,INDEX(_xlfn.ANCHORARRAY($C$3),T_CALC[[#This Row],[DAY]]+1,2))),NA())</f>
        <v>16601284</v>
      </c>
      <c r="R893" s="4" vm="4593">
        <f ca="1">IFERROR(IF(I_SRC="Open",T_CALC[[#This Row],[Open]],IF(I_SRC="High",T_CALC[[#This Row],[High]],IF(I_SRC="low",T_CALC[[#This Row],[Low]],IF(I_SRC="Volume",T_CALC[[#This Row],[VOLUME]],T_CALC[[#This Row],[Close]])))),"")</f>
        <v>137.12</v>
      </c>
      <c r="S893" s="4" cm="1">
        <f t="array" aca="1" ref="S893" ca="1">IF(T_CALC[[#This Row],[DAY]]="","",IF(T_CALC[[#This Row],[DAY]]&gt;=I_MA_PER,
ROUND(SUMPRODUCT(OFFSET($Y$4,0,0,I_MA_PER),OFFSET(T_CALC[[#This Row],[Value]],-(I_MA_PER-1),0,I_MA_PER))/C_DEN,2),NA()))</f>
        <v>137.47999999999999</v>
      </c>
      <c r="T893" s="4" t="str">
        <f ca="1">IF(T_CALC[[#This Row],[DAY]]="","",IF(T_CALC[[#This Row],[DAY]]&gt;=I_MA_PER,IF(AND(T_CALC[[#This Row],[Value]]&gt;T_CALC[[#This Row],[WMA]],R892&lt;=S892),"Buy",IF(AND(T_CALC[[#This Row],[Value]]&lt;T_CALC[[#This Row],[WMA]],R892&gt;=S892),"Sell","")),NA()))</f>
        <v>Sell</v>
      </c>
      <c r="U893" s="4">
        <f ca="1">IFERROR(IF(T_CALC[[#This Row],[Signal]]="Buy",T_CALC[[#This Row],[Value]],-10000),-10000)</f>
        <v>-10000</v>
      </c>
      <c r="V893" s="4" vm="4593">
        <f ca="1">IFERROR(IF(T_CALC[[#This Row],[Signal]]="Sell",T_CALC[[#This Row],[Value]],-10000),-10000)</f>
        <v>137.12</v>
      </c>
    </row>
    <row r="894" spans="3:22" x14ac:dyDescent="0.2">
      <c r="C894" vm="4594">
        <f ca="1"/>
        <v>43746</v>
      </c>
      <c r="D894" vm="4595">
        <f ca="1"/>
        <v>26783336</v>
      </c>
      <c r="E894" vm="4296">
        <f ca="1"/>
        <v>137.08000000000001</v>
      </c>
      <c r="F894" vm="4596">
        <f ca="1"/>
        <v>137.76</v>
      </c>
      <c r="G894" vm="4597">
        <f ca="1"/>
        <v>135.62</v>
      </c>
      <c r="H894" vm="4598">
        <f ca="1"/>
        <v>135.66999999999999</v>
      </c>
      <c r="K894" s="4">
        <f ca="1">IF(ROW(T_CALC[[#This Row],[DAY]])-ROW(T_CALC[[#Headers],[DAY]])&gt;C_N_TRADING_DAYS,"",ROW(T_CALC[[#This Row],[DAY]])-ROW(T_CALC[[#Headers],[DAY]]))</f>
        <v>891</v>
      </c>
      <c r="L894" s="2" cm="1" vm="4594">
        <f t="array" aca="1" ref="L894" ca="1">IFERROR(IF(T_CALC[[#This Row],[DAY]]="","",IF(AND(T_CALC[[#This Row],[DAY]]=C_N_TRADING_DAYS,$L$1&gt;C_MAX_HIST_DT),$L$1,INDEX(_xlfn.ANCHORARRAY($C$3),T_CALC[[#This Row],[DAY]]+1,1))),NA())</f>
        <v>43746</v>
      </c>
      <c r="M894" s="4" cm="1" vm="4296">
        <f t="array" aca="1" ref="M894" ca="1">IFERROR(IF(T_CALC[[#This Row],[DAY]]="","",IF(AND(T_CALC[[#This Row],[DAY]]=C_N_TRADING_DAYS,$L$1&gt;C_MAX_HIST_DT),$M$1,INDEX(_xlfn.ANCHORARRAY($C$3),T_CALC[[#This Row],[DAY]]+1,3))),NA())</f>
        <v>137.08000000000001</v>
      </c>
      <c r="N894" s="4" cm="1" vm="4596">
        <f t="array" aca="1" ref="N894" ca="1">IFERROR(IF(T_CALC[[#This Row],[DAY]]="","",IF(AND(T_CALC[[#This Row],[DAY]]=C_N_TRADING_DAYS,$L$1&gt;C_MAX_HIST_DT),$N$1,INDEX(_xlfn.ANCHORARRAY($C$3),T_CALC[[#This Row],[DAY]]+1,4))),NA())</f>
        <v>137.76</v>
      </c>
      <c r="O894" s="4" cm="1" vm="4597">
        <f t="array" aca="1" ref="O894" ca="1">IFERROR(IF(T_CALC[[#This Row],[DAY]]="","",IF(AND(T_CALC[[#This Row],[DAY]]=C_N_TRADING_DAYS,$L$1&gt;C_MAX_HIST_DT),$O$1,INDEX(_xlfn.ANCHORARRAY($C$3),T_CALC[[#This Row],[DAY]]+1,5))),NA())</f>
        <v>135.62</v>
      </c>
      <c r="P894" s="4" cm="1" vm="4598">
        <f t="array" aca="1" ref="P894" ca="1">IFERROR(IF(T_CALC[[#This Row],[DAY]]="","",IF(AND(T_CALC[[#This Row],[DAY]]=C_N_TRADING_DAYS,$L$1&gt;C_MAX_HIST_DT),$P$1,INDEX(_xlfn.ANCHORARRAY($C$3),T_CALC[[#This Row],[DAY]]+1,6))),NA())</f>
        <v>135.66999999999999</v>
      </c>
      <c r="Q894" s="4" cm="1" vm="4595">
        <f t="array" aca="1" ref="Q894" ca="1">IFERROR(IF(T_CALC[[#This Row],[DAY]]="","",IF(AND(T_CALC[[#This Row],[DAY]]=C_N_TRADING_DAYS,$L$1&gt;C_MAX_HIST_DT),$Q$1,INDEX(_xlfn.ANCHORARRAY($C$3),T_CALC[[#This Row],[DAY]]+1,2))),NA())</f>
        <v>26783336</v>
      </c>
      <c r="R894" s="4" vm="4598">
        <f ca="1">IFERROR(IF(I_SRC="Open",T_CALC[[#This Row],[Open]],IF(I_SRC="High",T_CALC[[#This Row],[High]],IF(I_SRC="low",T_CALC[[#This Row],[Low]],IF(I_SRC="Volume",T_CALC[[#This Row],[VOLUME]],T_CALC[[#This Row],[Close]])))),"")</f>
        <v>135.66999999999999</v>
      </c>
      <c r="S894" s="4" cm="1">
        <f t="array" aca="1" ref="S894" ca="1">IF(T_CALC[[#This Row],[DAY]]="","",IF(T_CALC[[#This Row],[DAY]]&gt;=I_MA_PER,
ROUND(SUMPRODUCT(OFFSET($Y$4,0,0,I_MA_PER),OFFSET(T_CALC[[#This Row],[Value]],-(I_MA_PER-1),0,I_MA_PER))/C_DEN,2),NA()))</f>
        <v>137.41999999999999</v>
      </c>
      <c r="T894" s="4" t="str">
        <f ca="1">IF(T_CALC[[#This Row],[DAY]]="","",IF(T_CALC[[#This Row],[DAY]]&gt;=I_MA_PER,IF(AND(T_CALC[[#This Row],[Value]]&gt;T_CALC[[#This Row],[WMA]],R893&lt;=S893),"Buy",IF(AND(T_CALC[[#This Row],[Value]]&lt;T_CALC[[#This Row],[WMA]],R893&gt;=S893),"Sell","")),NA()))</f>
        <v/>
      </c>
      <c r="U894" s="4">
        <f ca="1">IFERROR(IF(T_CALC[[#This Row],[Signal]]="Buy",T_CALC[[#This Row],[Value]],-10000),-10000)</f>
        <v>-10000</v>
      </c>
      <c r="V894" s="4">
        <f ca="1">IFERROR(IF(T_CALC[[#This Row],[Signal]]="Sell",T_CALC[[#This Row],[Value]],-10000),-10000)</f>
        <v>-10000</v>
      </c>
    </row>
    <row r="895" spans="3:22" x14ac:dyDescent="0.2">
      <c r="C895" vm="4599">
        <f ca="1"/>
        <v>43747</v>
      </c>
      <c r="D895" vm="4600">
        <f ca="1"/>
        <v>20178482</v>
      </c>
      <c r="E895" vm="4253">
        <f ca="1"/>
        <v>137.46</v>
      </c>
      <c r="F895" vm="4601">
        <f ca="1"/>
        <v>138.69999999999999</v>
      </c>
      <c r="G895" vm="4207">
        <f ca="1"/>
        <v>136.97</v>
      </c>
      <c r="H895" vm="4602">
        <f ca="1"/>
        <v>138.24</v>
      </c>
      <c r="K895" s="4">
        <f ca="1">IF(ROW(T_CALC[[#This Row],[DAY]])-ROW(T_CALC[[#Headers],[DAY]])&gt;C_N_TRADING_DAYS,"",ROW(T_CALC[[#This Row],[DAY]])-ROW(T_CALC[[#Headers],[DAY]]))</f>
        <v>892</v>
      </c>
      <c r="L895" s="2" cm="1" vm="4599">
        <f t="array" aca="1" ref="L895" ca="1">IFERROR(IF(T_CALC[[#This Row],[DAY]]="","",IF(AND(T_CALC[[#This Row],[DAY]]=C_N_TRADING_DAYS,$L$1&gt;C_MAX_HIST_DT),$L$1,INDEX(_xlfn.ANCHORARRAY($C$3),T_CALC[[#This Row],[DAY]]+1,1))),NA())</f>
        <v>43747</v>
      </c>
      <c r="M895" s="4" cm="1" vm="4253">
        <f t="array" aca="1" ref="M895" ca="1">IFERROR(IF(T_CALC[[#This Row],[DAY]]="","",IF(AND(T_CALC[[#This Row],[DAY]]=C_N_TRADING_DAYS,$L$1&gt;C_MAX_HIST_DT),$M$1,INDEX(_xlfn.ANCHORARRAY($C$3),T_CALC[[#This Row],[DAY]]+1,3))),NA())</f>
        <v>137.46</v>
      </c>
      <c r="N895" s="4" cm="1" vm="4601">
        <f t="array" aca="1" ref="N895" ca="1">IFERROR(IF(T_CALC[[#This Row],[DAY]]="","",IF(AND(T_CALC[[#This Row],[DAY]]=C_N_TRADING_DAYS,$L$1&gt;C_MAX_HIST_DT),$N$1,INDEX(_xlfn.ANCHORARRAY($C$3),T_CALC[[#This Row],[DAY]]+1,4))),NA())</f>
        <v>138.69999999999999</v>
      </c>
      <c r="O895" s="4" cm="1" vm="4207">
        <f t="array" aca="1" ref="O895" ca="1">IFERROR(IF(T_CALC[[#This Row],[DAY]]="","",IF(AND(T_CALC[[#This Row],[DAY]]=C_N_TRADING_DAYS,$L$1&gt;C_MAX_HIST_DT),$O$1,INDEX(_xlfn.ANCHORARRAY($C$3),T_CALC[[#This Row],[DAY]]+1,5))),NA())</f>
        <v>136.97</v>
      </c>
      <c r="P895" s="4" cm="1" vm="4602">
        <f t="array" aca="1" ref="P895" ca="1">IFERROR(IF(T_CALC[[#This Row],[DAY]]="","",IF(AND(T_CALC[[#This Row],[DAY]]=C_N_TRADING_DAYS,$L$1&gt;C_MAX_HIST_DT),$P$1,INDEX(_xlfn.ANCHORARRAY($C$3),T_CALC[[#This Row],[DAY]]+1,6))),NA())</f>
        <v>138.24</v>
      </c>
      <c r="Q895" s="4" cm="1" vm="4600">
        <f t="array" aca="1" ref="Q895" ca="1">IFERROR(IF(T_CALC[[#This Row],[DAY]]="","",IF(AND(T_CALC[[#This Row],[DAY]]=C_N_TRADING_DAYS,$L$1&gt;C_MAX_HIST_DT),$Q$1,INDEX(_xlfn.ANCHORARRAY($C$3),T_CALC[[#This Row],[DAY]]+1,2))),NA())</f>
        <v>20178482</v>
      </c>
      <c r="R895" s="4" vm="4602">
        <f ca="1">IFERROR(IF(I_SRC="Open",T_CALC[[#This Row],[Open]],IF(I_SRC="High",T_CALC[[#This Row],[High]],IF(I_SRC="low",T_CALC[[#This Row],[Low]],IF(I_SRC="Volume",T_CALC[[#This Row],[VOLUME]],T_CALC[[#This Row],[Close]])))),"")</f>
        <v>138.24</v>
      </c>
      <c r="S895" s="4" cm="1">
        <f t="array" aca="1" ref="S895" ca="1">IF(T_CALC[[#This Row],[DAY]]="","",IF(T_CALC[[#This Row],[DAY]]&gt;=I_MA_PER,
ROUND(SUMPRODUCT(OFFSET($Y$4,0,0,I_MA_PER),OFFSET(T_CALC[[#This Row],[Value]],-(I_MA_PER-1),0,I_MA_PER))/C_DEN,2),NA()))</f>
        <v>137.46</v>
      </c>
      <c r="T895" s="4" t="str">
        <f ca="1">IF(T_CALC[[#This Row],[DAY]]="","",IF(T_CALC[[#This Row],[DAY]]&gt;=I_MA_PER,IF(AND(T_CALC[[#This Row],[Value]]&gt;T_CALC[[#This Row],[WMA]],R894&lt;=S894),"Buy",IF(AND(T_CALC[[#This Row],[Value]]&lt;T_CALC[[#This Row],[WMA]],R894&gt;=S894),"Sell","")),NA()))</f>
        <v>Buy</v>
      </c>
      <c r="U895" s="4" vm="4602">
        <f ca="1">IFERROR(IF(T_CALC[[#This Row],[Signal]]="Buy",T_CALC[[#This Row],[Value]],-10000),-10000)</f>
        <v>138.24</v>
      </c>
      <c r="V895" s="4">
        <f ca="1">IFERROR(IF(T_CALC[[#This Row],[Signal]]="Sell",T_CALC[[#This Row],[Value]],-10000),-10000)</f>
        <v>-10000</v>
      </c>
    </row>
    <row r="896" spans="3:22" x14ac:dyDescent="0.2">
      <c r="C896" vm="4603">
        <f ca="1"/>
        <v>43748</v>
      </c>
      <c r="D896" vm="4604">
        <f ca="1"/>
        <v>18396605</v>
      </c>
      <c r="E896" vm="4605">
        <f ca="1"/>
        <v>138.49</v>
      </c>
      <c r="F896" vm="4606">
        <f ca="1"/>
        <v>139.66990000000001</v>
      </c>
      <c r="G896" vm="4542">
        <f ca="1"/>
        <v>138.25</v>
      </c>
      <c r="H896" vm="4495">
        <f ca="1"/>
        <v>139.1</v>
      </c>
      <c r="K896" s="4">
        <f ca="1">IF(ROW(T_CALC[[#This Row],[DAY]])-ROW(T_CALC[[#Headers],[DAY]])&gt;C_N_TRADING_DAYS,"",ROW(T_CALC[[#This Row],[DAY]])-ROW(T_CALC[[#Headers],[DAY]]))</f>
        <v>893</v>
      </c>
      <c r="L896" s="2" cm="1" vm="4603">
        <f t="array" aca="1" ref="L896" ca="1">IFERROR(IF(T_CALC[[#This Row],[DAY]]="","",IF(AND(T_CALC[[#This Row],[DAY]]=C_N_TRADING_DAYS,$L$1&gt;C_MAX_HIST_DT),$L$1,INDEX(_xlfn.ANCHORARRAY($C$3),T_CALC[[#This Row],[DAY]]+1,1))),NA())</f>
        <v>43748</v>
      </c>
      <c r="M896" s="4" cm="1" vm="4605">
        <f t="array" aca="1" ref="M896" ca="1">IFERROR(IF(T_CALC[[#This Row],[DAY]]="","",IF(AND(T_CALC[[#This Row],[DAY]]=C_N_TRADING_DAYS,$L$1&gt;C_MAX_HIST_DT),$M$1,INDEX(_xlfn.ANCHORARRAY($C$3),T_CALC[[#This Row],[DAY]]+1,3))),NA())</f>
        <v>138.49</v>
      </c>
      <c r="N896" s="4" cm="1" vm="4606">
        <f t="array" aca="1" ref="N896" ca="1">IFERROR(IF(T_CALC[[#This Row],[DAY]]="","",IF(AND(T_CALC[[#This Row],[DAY]]=C_N_TRADING_DAYS,$L$1&gt;C_MAX_HIST_DT),$N$1,INDEX(_xlfn.ANCHORARRAY($C$3),T_CALC[[#This Row],[DAY]]+1,4))),NA())</f>
        <v>139.66990000000001</v>
      </c>
      <c r="O896" s="4" cm="1" vm="4542">
        <f t="array" aca="1" ref="O896" ca="1">IFERROR(IF(T_CALC[[#This Row],[DAY]]="","",IF(AND(T_CALC[[#This Row],[DAY]]=C_N_TRADING_DAYS,$L$1&gt;C_MAX_HIST_DT),$O$1,INDEX(_xlfn.ANCHORARRAY($C$3),T_CALC[[#This Row],[DAY]]+1,5))),NA())</f>
        <v>138.25</v>
      </c>
      <c r="P896" s="4" cm="1" vm="4495">
        <f t="array" aca="1" ref="P896" ca="1">IFERROR(IF(T_CALC[[#This Row],[DAY]]="","",IF(AND(T_CALC[[#This Row],[DAY]]=C_N_TRADING_DAYS,$L$1&gt;C_MAX_HIST_DT),$P$1,INDEX(_xlfn.ANCHORARRAY($C$3),T_CALC[[#This Row],[DAY]]+1,6))),NA())</f>
        <v>139.1</v>
      </c>
      <c r="Q896" s="4" cm="1" vm="4604">
        <f t="array" aca="1" ref="Q896" ca="1">IFERROR(IF(T_CALC[[#This Row],[DAY]]="","",IF(AND(T_CALC[[#This Row],[DAY]]=C_N_TRADING_DAYS,$L$1&gt;C_MAX_HIST_DT),$Q$1,INDEX(_xlfn.ANCHORARRAY($C$3),T_CALC[[#This Row],[DAY]]+1,2))),NA())</f>
        <v>18396605</v>
      </c>
      <c r="R896" s="4" vm="4495">
        <f ca="1">IFERROR(IF(I_SRC="Open",T_CALC[[#This Row],[Open]],IF(I_SRC="High",T_CALC[[#This Row],[High]],IF(I_SRC="low",T_CALC[[#This Row],[Low]],IF(I_SRC="Volume",T_CALC[[#This Row],[VOLUME]],T_CALC[[#This Row],[Close]])))),"")</f>
        <v>139.1</v>
      </c>
      <c r="S896" s="4" cm="1">
        <f t="array" aca="1" ref="S896" ca="1">IF(T_CALC[[#This Row],[DAY]]="","",IF(T_CALC[[#This Row],[DAY]]&gt;=I_MA_PER,
ROUND(SUMPRODUCT(OFFSET($Y$4,0,0,I_MA_PER),OFFSET(T_CALC[[#This Row],[Value]],-(I_MA_PER-1),0,I_MA_PER))/C_DEN,2),NA()))</f>
        <v>137.54</v>
      </c>
      <c r="T896" s="4" t="str">
        <f ca="1">IF(T_CALC[[#This Row],[DAY]]="","",IF(T_CALC[[#This Row],[DAY]]&gt;=I_MA_PER,IF(AND(T_CALC[[#This Row],[Value]]&gt;T_CALC[[#This Row],[WMA]],R895&lt;=S895),"Buy",IF(AND(T_CALC[[#This Row],[Value]]&lt;T_CALC[[#This Row],[WMA]],R895&gt;=S895),"Sell","")),NA()))</f>
        <v/>
      </c>
      <c r="U896" s="4">
        <f ca="1">IFERROR(IF(T_CALC[[#This Row],[Signal]]="Buy",T_CALC[[#This Row],[Value]],-10000),-10000)</f>
        <v>-10000</v>
      </c>
      <c r="V896" s="4">
        <f ca="1">IFERROR(IF(T_CALC[[#This Row],[Signal]]="Sell",T_CALC[[#This Row],[Value]],-10000),-10000)</f>
        <v>-10000</v>
      </c>
    </row>
    <row r="897" spans="3:22" x14ac:dyDescent="0.2">
      <c r="C897" vm="4607">
        <f ca="1"/>
        <v>43749</v>
      </c>
      <c r="D897" vm="4608">
        <f ca="1"/>
        <v>25551065</v>
      </c>
      <c r="E897" vm="4609">
        <f ca="1"/>
        <v>140.12</v>
      </c>
      <c r="F897" vm="4346">
        <f ca="1"/>
        <v>141.03</v>
      </c>
      <c r="G897" vm="4610">
        <f ca="1"/>
        <v>139.5</v>
      </c>
      <c r="H897" vm="4611">
        <f ca="1"/>
        <v>139.68</v>
      </c>
      <c r="K897" s="4">
        <f ca="1">IF(ROW(T_CALC[[#This Row],[DAY]])-ROW(T_CALC[[#Headers],[DAY]])&gt;C_N_TRADING_DAYS,"",ROW(T_CALC[[#This Row],[DAY]])-ROW(T_CALC[[#Headers],[DAY]]))</f>
        <v>894</v>
      </c>
      <c r="L897" s="2" cm="1" vm="4607">
        <f t="array" aca="1" ref="L897" ca="1">IFERROR(IF(T_CALC[[#This Row],[DAY]]="","",IF(AND(T_CALC[[#This Row],[DAY]]=C_N_TRADING_DAYS,$L$1&gt;C_MAX_HIST_DT),$L$1,INDEX(_xlfn.ANCHORARRAY($C$3),T_CALC[[#This Row],[DAY]]+1,1))),NA())</f>
        <v>43749</v>
      </c>
      <c r="M897" s="4" cm="1" vm="4609">
        <f t="array" aca="1" ref="M897" ca="1">IFERROR(IF(T_CALC[[#This Row],[DAY]]="","",IF(AND(T_CALC[[#This Row],[DAY]]=C_N_TRADING_DAYS,$L$1&gt;C_MAX_HIST_DT),$M$1,INDEX(_xlfn.ANCHORARRAY($C$3),T_CALC[[#This Row],[DAY]]+1,3))),NA())</f>
        <v>140.12</v>
      </c>
      <c r="N897" s="4" cm="1" vm="4346">
        <f t="array" aca="1" ref="N897" ca="1">IFERROR(IF(T_CALC[[#This Row],[DAY]]="","",IF(AND(T_CALC[[#This Row],[DAY]]=C_N_TRADING_DAYS,$L$1&gt;C_MAX_HIST_DT),$N$1,INDEX(_xlfn.ANCHORARRAY($C$3),T_CALC[[#This Row],[DAY]]+1,4))),NA())</f>
        <v>141.03</v>
      </c>
      <c r="O897" s="4" cm="1" vm="4610">
        <f t="array" aca="1" ref="O897" ca="1">IFERROR(IF(T_CALC[[#This Row],[DAY]]="","",IF(AND(T_CALC[[#This Row],[DAY]]=C_N_TRADING_DAYS,$L$1&gt;C_MAX_HIST_DT),$O$1,INDEX(_xlfn.ANCHORARRAY($C$3),T_CALC[[#This Row],[DAY]]+1,5))),NA())</f>
        <v>139.5</v>
      </c>
      <c r="P897" s="4" cm="1" vm="4611">
        <f t="array" aca="1" ref="P897" ca="1">IFERROR(IF(T_CALC[[#This Row],[DAY]]="","",IF(AND(T_CALC[[#This Row],[DAY]]=C_N_TRADING_DAYS,$L$1&gt;C_MAX_HIST_DT),$P$1,INDEX(_xlfn.ANCHORARRAY($C$3),T_CALC[[#This Row],[DAY]]+1,6))),NA())</f>
        <v>139.68</v>
      </c>
      <c r="Q897" s="4" cm="1" vm="4608">
        <f t="array" aca="1" ref="Q897" ca="1">IFERROR(IF(T_CALC[[#This Row],[DAY]]="","",IF(AND(T_CALC[[#This Row],[DAY]]=C_N_TRADING_DAYS,$L$1&gt;C_MAX_HIST_DT),$Q$1,INDEX(_xlfn.ANCHORARRAY($C$3),T_CALC[[#This Row],[DAY]]+1,2))),NA())</f>
        <v>25551065</v>
      </c>
      <c r="R897" s="4" vm="4611">
        <f ca="1">IFERROR(IF(I_SRC="Open",T_CALC[[#This Row],[Open]],IF(I_SRC="High",T_CALC[[#This Row],[High]],IF(I_SRC="low",T_CALC[[#This Row],[Low]],IF(I_SRC="Volume",T_CALC[[#This Row],[VOLUME]],T_CALC[[#This Row],[Close]])))),"")</f>
        <v>139.68</v>
      </c>
      <c r="S897" s="4" cm="1">
        <f t="array" aca="1" ref="S897" ca="1">IF(T_CALC[[#This Row],[DAY]]="","",IF(T_CALC[[#This Row],[DAY]]&gt;=I_MA_PER,
ROUND(SUMPRODUCT(OFFSET($Y$4,0,0,I_MA_PER),OFFSET(T_CALC[[#This Row],[Value]],-(I_MA_PER-1),0,I_MA_PER))/C_DEN,2),NA()))</f>
        <v>137.63999999999999</v>
      </c>
      <c r="T897" s="4" t="str">
        <f ca="1">IF(T_CALC[[#This Row],[DAY]]="","",IF(T_CALC[[#This Row],[DAY]]&gt;=I_MA_PER,IF(AND(T_CALC[[#This Row],[Value]]&gt;T_CALC[[#This Row],[WMA]],R896&lt;=S896),"Buy",IF(AND(T_CALC[[#This Row],[Value]]&lt;T_CALC[[#This Row],[WMA]],R896&gt;=S896),"Sell","")),NA()))</f>
        <v/>
      </c>
      <c r="U897" s="4">
        <f ca="1">IFERROR(IF(T_CALC[[#This Row],[Signal]]="Buy",T_CALC[[#This Row],[Value]],-10000),-10000)</f>
        <v>-10000</v>
      </c>
      <c r="V897" s="4">
        <f ca="1">IFERROR(IF(T_CALC[[#This Row],[Signal]]="Sell",T_CALC[[#This Row],[Value]],-10000),-10000)</f>
        <v>-10000</v>
      </c>
    </row>
    <row r="898" spans="3:22" x14ac:dyDescent="0.2">
      <c r="C898" vm="4612">
        <f ca="1"/>
        <v>43752</v>
      </c>
      <c r="D898" vm="4613">
        <f ca="1"/>
        <v>13591639</v>
      </c>
      <c r="E898" vm="4614">
        <f ca="1"/>
        <v>139.69</v>
      </c>
      <c r="F898" vm="4615">
        <f ca="1"/>
        <v>140.29</v>
      </c>
      <c r="G898" vm="4616">
        <f ca="1"/>
        <v>139.52000000000001</v>
      </c>
      <c r="H898" vm="4617">
        <f ca="1"/>
        <v>139.55000000000001</v>
      </c>
      <c r="K898" s="4">
        <f ca="1">IF(ROW(T_CALC[[#This Row],[DAY]])-ROW(T_CALC[[#Headers],[DAY]])&gt;C_N_TRADING_DAYS,"",ROW(T_CALC[[#This Row],[DAY]])-ROW(T_CALC[[#Headers],[DAY]]))</f>
        <v>895</v>
      </c>
      <c r="L898" s="2" cm="1" vm="4612">
        <f t="array" aca="1" ref="L898" ca="1">IFERROR(IF(T_CALC[[#This Row],[DAY]]="","",IF(AND(T_CALC[[#This Row],[DAY]]=C_N_TRADING_DAYS,$L$1&gt;C_MAX_HIST_DT),$L$1,INDEX(_xlfn.ANCHORARRAY($C$3),T_CALC[[#This Row],[DAY]]+1,1))),NA())</f>
        <v>43752</v>
      </c>
      <c r="M898" s="4" cm="1" vm="4614">
        <f t="array" aca="1" ref="M898" ca="1">IFERROR(IF(T_CALC[[#This Row],[DAY]]="","",IF(AND(T_CALC[[#This Row],[DAY]]=C_N_TRADING_DAYS,$L$1&gt;C_MAX_HIST_DT),$M$1,INDEX(_xlfn.ANCHORARRAY($C$3),T_CALC[[#This Row],[DAY]]+1,3))),NA())</f>
        <v>139.69</v>
      </c>
      <c r="N898" s="4" cm="1" vm="4615">
        <f t="array" aca="1" ref="N898" ca="1">IFERROR(IF(T_CALC[[#This Row],[DAY]]="","",IF(AND(T_CALC[[#This Row],[DAY]]=C_N_TRADING_DAYS,$L$1&gt;C_MAX_HIST_DT),$N$1,INDEX(_xlfn.ANCHORARRAY($C$3),T_CALC[[#This Row],[DAY]]+1,4))),NA())</f>
        <v>140.29</v>
      </c>
      <c r="O898" s="4" cm="1" vm="4616">
        <f t="array" aca="1" ref="O898" ca="1">IFERROR(IF(T_CALC[[#This Row],[DAY]]="","",IF(AND(T_CALC[[#This Row],[DAY]]=C_N_TRADING_DAYS,$L$1&gt;C_MAX_HIST_DT),$O$1,INDEX(_xlfn.ANCHORARRAY($C$3),T_CALC[[#This Row],[DAY]]+1,5))),NA())</f>
        <v>139.52000000000001</v>
      </c>
      <c r="P898" s="4" cm="1" vm="4617">
        <f t="array" aca="1" ref="P898" ca="1">IFERROR(IF(T_CALC[[#This Row],[DAY]]="","",IF(AND(T_CALC[[#This Row],[DAY]]=C_N_TRADING_DAYS,$L$1&gt;C_MAX_HIST_DT),$P$1,INDEX(_xlfn.ANCHORARRAY($C$3),T_CALC[[#This Row],[DAY]]+1,6))),NA())</f>
        <v>139.55000000000001</v>
      </c>
      <c r="Q898" s="4" cm="1" vm="4613">
        <f t="array" aca="1" ref="Q898" ca="1">IFERROR(IF(T_CALC[[#This Row],[DAY]]="","",IF(AND(T_CALC[[#This Row],[DAY]]=C_N_TRADING_DAYS,$L$1&gt;C_MAX_HIST_DT),$Q$1,INDEX(_xlfn.ANCHORARRAY($C$3),T_CALC[[#This Row],[DAY]]+1,2))),NA())</f>
        <v>13591639</v>
      </c>
      <c r="R898" s="4" vm="4617">
        <f ca="1">IFERROR(IF(I_SRC="Open",T_CALC[[#This Row],[Open]],IF(I_SRC="High",T_CALC[[#This Row],[High]],IF(I_SRC="low",T_CALC[[#This Row],[Low]],IF(I_SRC="Volume",T_CALC[[#This Row],[VOLUME]],T_CALC[[#This Row],[Close]])))),"")</f>
        <v>139.55000000000001</v>
      </c>
      <c r="S898" s="4" cm="1">
        <f t="array" aca="1" ref="S898" ca="1">IF(T_CALC[[#This Row],[DAY]]="","",IF(T_CALC[[#This Row],[DAY]]&gt;=I_MA_PER,
ROUND(SUMPRODUCT(OFFSET($Y$4,0,0,I_MA_PER),OFFSET(T_CALC[[#This Row],[Value]],-(I_MA_PER-1),0,I_MA_PER))/C_DEN,2),NA()))</f>
        <v>137.72999999999999</v>
      </c>
      <c r="T898" s="4" t="str">
        <f ca="1">IF(T_CALC[[#This Row],[DAY]]="","",IF(T_CALC[[#This Row],[DAY]]&gt;=I_MA_PER,IF(AND(T_CALC[[#This Row],[Value]]&gt;T_CALC[[#This Row],[WMA]],R897&lt;=S897),"Buy",IF(AND(T_CALC[[#This Row],[Value]]&lt;T_CALC[[#This Row],[WMA]],R897&gt;=S897),"Sell","")),NA()))</f>
        <v/>
      </c>
      <c r="U898" s="4">
        <f ca="1">IFERROR(IF(T_CALC[[#This Row],[Signal]]="Buy",T_CALC[[#This Row],[Value]],-10000),-10000)</f>
        <v>-10000</v>
      </c>
      <c r="V898" s="4">
        <f ca="1">IFERROR(IF(T_CALC[[#This Row],[Signal]]="Sell",T_CALC[[#This Row],[Value]],-10000),-10000)</f>
        <v>-10000</v>
      </c>
    </row>
    <row r="899" spans="3:22" x14ac:dyDescent="0.2">
      <c r="C899" vm="4618">
        <f ca="1"/>
        <v>43753</v>
      </c>
      <c r="D899" vm="4619">
        <f ca="1"/>
        <v>19917762</v>
      </c>
      <c r="E899" vm="4620">
        <f ca="1"/>
        <v>140.06</v>
      </c>
      <c r="F899" vm="4621">
        <f ca="1"/>
        <v>141.79</v>
      </c>
      <c r="G899" vm="4622">
        <f ca="1"/>
        <v>139.81</v>
      </c>
      <c r="H899" vm="4623">
        <f ca="1"/>
        <v>141.57499999999999</v>
      </c>
      <c r="K899" s="4">
        <f ca="1">IF(ROW(T_CALC[[#This Row],[DAY]])-ROW(T_CALC[[#Headers],[DAY]])&gt;C_N_TRADING_DAYS,"",ROW(T_CALC[[#This Row],[DAY]])-ROW(T_CALC[[#Headers],[DAY]]))</f>
        <v>896</v>
      </c>
      <c r="L899" s="2" cm="1" vm="4618">
        <f t="array" aca="1" ref="L899" ca="1">IFERROR(IF(T_CALC[[#This Row],[DAY]]="","",IF(AND(T_CALC[[#This Row],[DAY]]=C_N_TRADING_DAYS,$L$1&gt;C_MAX_HIST_DT),$L$1,INDEX(_xlfn.ANCHORARRAY($C$3),T_CALC[[#This Row],[DAY]]+1,1))),NA())</f>
        <v>43753</v>
      </c>
      <c r="M899" s="4" cm="1" vm="4620">
        <f t="array" aca="1" ref="M899" ca="1">IFERROR(IF(T_CALC[[#This Row],[DAY]]="","",IF(AND(T_CALC[[#This Row],[DAY]]=C_N_TRADING_DAYS,$L$1&gt;C_MAX_HIST_DT),$M$1,INDEX(_xlfn.ANCHORARRAY($C$3),T_CALC[[#This Row],[DAY]]+1,3))),NA())</f>
        <v>140.06</v>
      </c>
      <c r="N899" s="4" cm="1" vm="4621">
        <f t="array" aca="1" ref="N899" ca="1">IFERROR(IF(T_CALC[[#This Row],[DAY]]="","",IF(AND(T_CALC[[#This Row],[DAY]]=C_N_TRADING_DAYS,$L$1&gt;C_MAX_HIST_DT),$N$1,INDEX(_xlfn.ANCHORARRAY($C$3),T_CALC[[#This Row],[DAY]]+1,4))),NA())</f>
        <v>141.79</v>
      </c>
      <c r="O899" s="4" cm="1" vm="4622">
        <f t="array" aca="1" ref="O899" ca="1">IFERROR(IF(T_CALC[[#This Row],[DAY]]="","",IF(AND(T_CALC[[#This Row],[DAY]]=C_N_TRADING_DAYS,$L$1&gt;C_MAX_HIST_DT),$O$1,INDEX(_xlfn.ANCHORARRAY($C$3),T_CALC[[#This Row],[DAY]]+1,5))),NA())</f>
        <v>139.81</v>
      </c>
      <c r="P899" s="4" cm="1" vm="4623">
        <f t="array" aca="1" ref="P899" ca="1">IFERROR(IF(T_CALC[[#This Row],[DAY]]="","",IF(AND(T_CALC[[#This Row],[DAY]]=C_N_TRADING_DAYS,$L$1&gt;C_MAX_HIST_DT),$P$1,INDEX(_xlfn.ANCHORARRAY($C$3),T_CALC[[#This Row],[DAY]]+1,6))),NA())</f>
        <v>141.57499999999999</v>
      </c>
      <c r="Q899" s="4" cm="1" vm="4619">
        <f t="array" aca="1" ref="Q899" ca="1">IFERROR(IF(T_CALC[[#This Row],[DAY]]="","",IF(AND(T_CALC[[#This Row],[DAY]]=C_N_TRADING_DAYS,$L$1&gt;C_MAX_HIST_DT),$Q$1,INDEX(_xlfn.ANCHORARRAY($C$3),T_CALC[[#This Row],[DAY]]+1,2))),NA())</f>
        <v>19917762</v>
      </c>
      <c r="R899" s="4" vm="4623">
        <f ca="1">IFERROR(IF(I_SRC="Open",T_CALC[[#This Row],[Open]],IF(I_SRC="High",T_CALC[[#This Row],[High]],IF(I_SRC="low",T_CALC[[#This Row],[Low]],IF(I_SRC="Volume",T_CALC[[#This Row],[VOLUME]],T_CALC[[#This Row],[Close]])))),"")</f>
        <v>141.57499999999999</v>
      </c>
      <c r="S899" s="4" cm="1">
        <f t="array" aca="1" ref="S899" ca="1">IF(T_CALC[[#This Row],[DAY]]="","",IF(T_CALC[[#This Row],[DAY]]&gt;=I_MA_PER,
ROUND(SUMPRODUCT(OFFSET($Y$4,0,0,I_MA_PER),OFFSET(T_CALC[[#This Row],[Value]],-(I_MA_PER-1),0,I_MA_PER))/C_DEN,2),NA()))</f>
        <v>137.9</v>
      </c>
      <c r="T899" s="4" t="str">
        <f ca="1">IF(T_CALC[[#This Row],[DAY]]="","",IF(T_CALC[[#This Row],[DAY]]&gt;=I_MA_PER,IF(AND(T_CALC[[#This Row],[Value]]&gt;T_CALC[[#This Row],[WMA]],R898&lt;=S898),"Buy",IF(AND(T_CALC[[#This Row],[Value]]&lt;T_CALC[[#This Row],[WMA]],R898&gt;=S898),"Sell","")),NA()))</f>
        <v/>
      </c>
      <c r="U899" s="4">
        <f ca="1">IFERROR(IF(T_CALC[[#This Row],[Signal]]="Buy",T_CALC[[#This Row],[Value]],-10000),-10000)</f>
        <v>-10000</v>
      </c>
      <c r="V899" s="4">
        <f ca="1">IFERROR(IF(T_CALC[[#This Row],[Signal]]="Sell",T_CALC[[#This Row],[Value]],-10000),-10000)</f>
        <v>-10000</v>
      </c>
    </row>
    <row r="900" spans="3:22" x14ac:dyDescent="0.2">
      <c r="C900" vm="4624">
        <f ca="1"/>
        <v>43754</v>
      </c>
      <c r="D900" vm="4625">
        <f ca="1"/>
        <v>20841687</v>
      </c>
      <c r="E900" vm="4626">
        <f ca="1"/>
        <v>140.79</v>
      </c>
      <c r="F900" vm="4627">
        <f ca="1"/>
        <v>140.99</v>
      </c>
      <c r="G900" vm="4628">
        <f ca="1"/>
        <v>139.53</v>
      </c>
      <c r="H900" vm="4629">
        <f ca="1"/>
        <v>140.41</v>
      </c>
      <c r="K900" s="4">
        <f ca="1">IF(ROW(T_CALC[[#This Row],[DAY]])-ROW(T_CALC[[#Headers],[DAY]])&gt;C_N_TRADING_DAYS,"",ROW(T_CALC[[#This Row],[DAY]])-ROW(T_CALC[[#Headers],[DAY]]))</f>
        <v>897</v>
      </c>
      <c r="L900" s="2" cm="1" vm="4624">
        <f t="array" aca="1" ref="L900" ca="1">IFERROR(IF(T_CALC[[#This Row],[DAY]]="","",IF(AND(T_CALC[[#This Row],[DAY]]=C_N_TRADING_DAYS,$L$1&gt;C_MAX_HIST_DT),$L$1,INDEX(_xlfn.ANCHORARRAY($C$3),T_CALC[[#This Row],[DAY]]+1,1))),NA())</f>
        <v>43754</v>
      </c>
      <c r="M900" s="4" cm="1" vm="4626">
        <f t="array" aca="1" ref="M900" ca="1">IFERROR(IF(T_CALC[[#This Row],[DAY]]="","",IF(AND(T_CALC[[#This Row],[DAY]]=C_N_TRADING_DAYS,$L$1&gt;C_MAX_HIST_DT),$M$1,INDEX(_xlfn.ANCHORARRAY($C$3),T_CALC[[#This Row],[DAY]]+1,3))),NA())</f>
        <v>140.79</v>
      </c>
      <c r="N900" s="4" cm="1" vm="4627">
        <f t="array" aca="1" ref="N900" ca="1">IFERROR(IF(T_CALC[[#This Row],[DAY]]="","",IF(AND(T_CALC[[#This Row],[DAY]]=C_N_TRADING_DAYS,$L$1&gt;C_MAX_HIST_DT),$N$1,INDEX(_xlfn.ANCHORARRAY($C$3),T_CALC[[#This Row],[DAY]]+1,4))),NA())</f>
        <v>140.99</v>
      </c>
      <c r="O900" s="4" cm="1" vm="4628">
        <f t="array" aca="1" ref="O900" ca="1">IFERROR(IF(T_CALC[[#This Row],[DAY]]="","",IF(AND(T_CALC[[#This Row],[DAY]]=C_N_TRADING_DAYS,$L$1&gt;C_MAX_HIST_DT),$O$1,INDEX(_xlfn.ANCHORARRAY($C$3),T_CALC[[#This Row],[DAY]]+1,5))),NA())</f>
        <v>139.53</v>
      </c>
      <c r="P900" s="4" cm="1" vm="4629">
        <f t="array" aca="1" ref="P900" ca="1">IFERROR(IF(T_CALC[[#This Row],[DAY]]="","",IF(AND(T_CALC[[#This Row],[DAY]]=C_N_TRADING_DAYS,$L$1&gt;C_MAX_HIST_DT),$P$1,INDEX(_xlfn.ANCHORARRAY($C$3),T_CALC[[#This Row],[DAY]]+1,6))),NA())</f>
        <v>140.41</v>
      </c>
      <c r="Q900" s="4" cm="1" vm="4625">
        <f t="array" aca="1" ref="Q900" ca="1">IFERROR(IF(T_CALC[[#This Row],[DAY]]="","",IF(AND(T_CALC[[#This Row],[DAY]]=C_N_TRADING_DAYS,$L$1&gt;C_MAX_HIST_DT),$Q$1,INDEX(_xlfn.ANCHORARRAY($C$3),T_CALC[[#This Row],[DAY]]+1,2))),NA())</f>
        <v>20841687</v>
      </c>
      <c r="R900" s="4" vm="4629">
        <f ca="1">IFERROR(IF(I_SRC="Open",T_CALC[[#This Row],[Open]],IF(I_SRC="High",T_CALC[[#This Row],[High]],IF(I_SRC="low",T_CALC[[#This Row],[Low]],IF(I_SRC="Volume",T_CALC[[#This Row],[VOLUME]],T_CALC[[#This Row],[Close]])))),"")</f>
        <v>140.41</v>
      </c>
      <c r="S900" s="4" cm="1">
        <f t="array" aca="1" ref="S900" ca="1">IF(T_CALC[[#This Row],[DAY]]="","",IF(T_CALC[[#This Row],[DAY]]&gt;=I_MA_PER,
ROUND(SUMPRODUCT(OFFSET($Y$4,0,0,I_MA_PER),OFFSET(T_CALC[[#This Row],[Value]],-(I_MA_PER-1),0,I_MA_PER))/C_DEN,2),NA()))</f>
        <v>138.02000000000001</v>
      </c>
      <c r="T900" s="4" t="str">
        <f ca="1">IF(T_CALC[[#This Row],[DAY]]="","",IF(T_CALC[[#This Row],[DAY]]&gt;=I_MA_PER,IF(AND(T_CALC[[#This Row],[Value]]&gt;T_CALC[[#This Row],[WMA]],R899&lt;=S899),"Buy",IF(AND(T_CALC[[#This Row],[Value]]&lt;T_CALC[[#This Row],[WMA]],R899&gt;=S899),"Sell","")),NA()))</f>
        <v/>
      </c>
      <c r="U900" s="4">
        <f ca="1">IFERROR(IF(T_CALC[[#This Row],[Signal]]="Buy",T_CALC[[#This Row],[Value]],-10000),-10000)</f>
        <v>-10000</v>
      </c>
      <c r="V900" s="4">
        <f ca="1">IFERROR(IF(T_CALC[[#This Row],[Signal]]="Sell",T_CALC[[#This Row],[Value]],-10000),-10000)</f>
        <v>-10000</v>
      </c>
    </row>
    <row r="901" spans="3:22" x14ac:dyDescent="0.2">
      <c r="C901" vm="4630">
        <f ca="1"/>
        <v>43755</v>
      </c>
      <c r="D901" vm="4631">
        <f ca="1"/>
        <v>22102797</v>
      </c>
      <c r="E901" vm="4632">
        <f ca="1"/>
        <v>140.94999999999999</v>
      </c>
      <c r="F901" vm="4633">
        <f ca="1"/>
        <v>141.41999999999999</v>
      </c>
      <c r="G901" vm="4634">
        <f ca="1"/>
        <v>139.02000000000001</v>
      </c>
      <c r="H901" vm="4614">
        <f ca="1"/>
        <v>139.69</v>
      </c>
      <c r="K901" s="4">
        <f ca="1">IF(ROW(T_CALC[[#This Row],[DAY]])-ROW(T_CALC[[#Headers],[DAY]])&gt;C_N_TRADING_DAYS,"",ROW(T_CALC[[#This Row],[DAY]])-ROW(T_CALC[[#Headers],[DAY]]))</f>
        <v>898</v>
      </c>
      <c r="L901" s="2" cm="1" vm="4630">
        <f t="array" aca="1" ref="L901" ca="1">IFERROR(IF(T_CALC[[#This Row],[DAY]]="","",IF(AND(T_CALC[[#This Row],[DAY]]=C_N_TRADING_DAYS,$L$1&gt;C_MAX_HIST_DT),$L$1,INDEX(_xlfn.ANCHORARRAY($C$3),T_CALC[[#This Row],[DAY]]+1,1))),NA())</f>
        <v>43755</v>
      </c>
      <c r="M901" s="4" cm="1" vm="4632">
        <f t="array" aca="1" ref="M901" ca="1">IFERROR(IF(T_CALC[[#This Row],[DAY]]="","",IF(AND(T_CALC[[#This Row],[DAY]]=C_N_TRADING_DAYS,$L$1&gt;C_MAX_HIST_DT),$M$1,INDEX(_xlfn.ANCHORARRAY($C$3),T_CALC[[#This Row],[DAY]]+1,3))),NA())</f>
        <v>140.94999999999999</v>
      </c>
      <c r="N901" s="4" cm="1" vm="4633">
        <f t="array" aca="1" ref="N901" ca="1">IFERROR(IF(T_CALC[[#This Row],[DAY]]="","",IF(AND(T_CALC[[#This Row],[DAY]]=C_N_TRADING_DAYS,$L$1&gt;C_MAX_HIST_DT),$N$1,INDEX(_xlfn.ANCHORARRAY($C$3),T_CALC[[#This Row],[DAY]]+1,4))),NA())</f>
        <v>141.41999999999999</v>
      </c>
      <c r="O901" s="4" cm="1" vm="4634">
        <f t="array" aca="1" ref="O901" ca="1">IFERROR(IF(T_CALC[[#This Row],[DAY]]="","",IF(AND(T_CALC[[#This Row],[DAY]]=C_N_TRADING_DAYS,$L$1&gt;C_MAX_HIST_DT),$O$1,INDEX(_xlfn.ANCHORARRAY($C$3),T_CALC[[#This Row],[DAY]]+1,5))),NA())</f>
        <v>139.02000000000001</v>
      </c>
      <c r="P901" s="4" cm="1" vm="4614">
        <f t="array" aca="1" ref="P901" ca="1">IFERROR(IF(T_CALC[[#This Row],[DAY]]="","",IF(AND(T_CALC[[#This Row],[DAY]]=C_N_TRADING_DAYS,$L$1&gt;C_MAX_HIST_DT),$P$1,INDEX(_xlfn.ANCHORARRAY($C$3),T_CALC[[#This Row],[DAY]]+1,6))),NA())</f>
        <v>139.69</v>
      </c>
      <c r="Q901" s="4" cm="1" vm="4631">
        <f t="array" aca="1" ref="Q901" ca="1">IFERROR(IF(T_CALC[[#This Row],[DAY]]="","",IF(AND(T_CALC[[#This Row],[DAY]]=C_N_TRADING_DAYS,$L$1&gt;C_MAX_HIST_DT),$Q$1,INDEX(_xlfn.ANCHORARRAY($C$3),T_CALC[[#This Row],[DAY]]+1,2))),NA())</f>
        <v>22102797</v>
      </c>
      <c r="R901" s="4" vm="4614">
        <f ca="1">IFERROR(IF(I_SRC="Open",T_CALC[[#This Row],[Open]],IF(I_SRC="High",T_CALC[[#This Row],[High]],IF(I_SRC="low",T_CALC[[#This Row],[Low]],IF(I_SRC="Volume",T_CALC[[#This Row],[VOLUME]],T_CALC[[#This Row],[Close]])))),"")</f>
        <v>139.69</v>
      </c>
      <c r="S901" s="4" cm="1">
        <f t="array" aca="1" ref="S901" ca="1">IF(T_CALC[[#This Row],[DAY]]="","",IF(T_CALC[[#This Row],[DAY]]&gt;=I_MA_PER,
ROUND(SUMPRODUCT(OFFSET($Y$4,0,0,I_MA_PER),OFFSET(T_CALC[[#This Row],[Value]],-(I_MA_PER-1),0,I_MA_PER))/C_DEN,2),NA()))</f>
        <v>138.1</v>
      </c>
      <c r="T901" s="4" t="str">
        <f ca="1">IF(T_CALC[[#This Row],[DAY]]="","",IF(T_CALC[[#This Row],[DAY]]&gt;=I_MA_PER,IF(AND(T_CALC[[#This Row],[Value]]&gt;T_CALC[[#This Row],[WMA]],R900&lt;=S900),"Buy",IF(AND(T_CALC[[#This Row],[Value]]&lt;T_CALC[[#This Row],[WMA]],R900&gt;=S900),"Sell","")),NA()))</f>
        <v/>
      </c>
      <c r="U901" s="4">
        <f ca="1">IFERROR(IF(T_CALC[[#This Row],[Signal]]="Buy",T_CALC[[#This Row],[Value]],-10000),-10000)</f>
        <v>-10000</v>
      </c>
      <c r="V901" s="4">
        <f ca="1">IFERROR(IF(T_CALC[[#This Row],[Signal]]="Sell",T_CALC[[#This Row],[Value]],-10000),-10000)</f>
        <v>-10000</v>
      </c>
    </row>
    <row r="902" spans="3:22" x14ac:dyDescent="0.2">
      <c r="C902" vm="4635">
        <f ca="1"/>
        <v>43756</v>
      </c>
      <c r="D902" vm="4636">
        <f ca="1"/>
        <v>32284428</v>
      </c>
      <c r="E902" vm="4321">
        <f ca="1"/>
        <v>139.76</v>
      </c>
      <c r="F902" vm="4637">
        <f ca="1"/>
        <v>140</v>
      </c>
      <c r="G902" vm="4638">
        <f ca="1"/>
        <v>136.56</v>
      </c>
      <c r="H902" vm="4316">
        <f ca="1"/>
        <v>137.41</v>
      </c>
      <c r="K902" s="4">
        <f ca="1">IF(ROW(T_CALC[[#This Row],[DAY]])-ROW(T_CALC[[#Headers],[DAY]])&gt;C_N_TRADING_DAYS,"",ROW(T_CALC[[#This Row],[DAY]])-ROW(T_CALC[[#Headers],[DAY]]))</f>
        <v>899</v>
      </c>
      <c r="L902" s="2" cm="1" vm="4635">
        <f t="array" aca="1" ref="L902" ca="1">IFERROR(IF(T_CALC[[#This Row],[DAY]]="","",IF(AND(T_CALC[[#This Row],[DAY]]=C_N_TRADING_DAYS,$L$1&gt;C_MAX_HIST_DT),$L$1,INDEX(_xlfn.ANCHORARRAY($C$3),T_CALC[[#This Row],[DAY]]+1,1))),NA())</f>
        <v>43756</v>
      </c>
      <c r="M902" s="4" cm="1" vm="4321">
        <f t="array" aca="1" ref="M902" ca="1">IFERROR(IF(T_CALC[[#This Row],[DAY]]="","",IF(AND(T_CALC[[#This Row],[DAY]]=C_N_TRADING_DAYS,$L$1&gt;C_MAX_HIST_DT),$M$1,INDEX(_xlfn.ANCHORARRAY($C$3),T_CALC[[#This Row],[DAY]]+1,3))),NA())</f>
        <v>139.76</v>
      </c>
      <c r="N902" s="4" cm="1" vm="4637">
        <f t="array" aca="1" ref="N902" ca="1">IFERROR(IF(T_CALC[[#This Row],[DAY]]="","",IF(AND(T_CALC[[#This Row],[DAY]]=C_N_TRADING_DAYS,$L$1&gt;C_MAX_HIST_DT),$N$1,INDEX(_xlfn.ANCHORARRAY($C$3),T_CALC[[#This Row],[DAY]]+1,4))),NA())</f>
        <v>140</v>
      </c>
      <c r="O902" s="4" cm="1" vm="4638">
        <f t="array" aca="1" ref="O902" ca="1">IFERROR(IF(T_CALC[[#This Row],[DAY]]="","",IF(AND(T_CALC[[#This Row],[DAY]]=C_N_TRADING_DAYS,$L$1&gt;C_MAX_HIST_DT),$O$1,INDEX(_xlfn.ANCHORARRAY($C$3),T_CALC[[#This Row],[DAY]]+1,5))),NA())</f>
        <v>136.56</v>
      </c>
      <c r="P902" s="4" cm="1" vm="4316">
        <f t="array" aca="1" ref="P902" ca="1">IFERROR(IF(T_CALC[[#This Row],[DAY]]="","",IF(AND(T_CALC[[#This Row],[DAY]]=C_N_TRADING_DAYS,$L$1&gt;C_MAX_HIST_DT),$P$1,INDEX(_xlfn.ANCHORARRAY($C$3),T_CALC[[#This Row],[DAY]]+1,6))),NA())</f>
        <v>137.41</v>
      </c>
      <c r="Q902" s="4" cm="1" vm="4636">
        <f t="array" aca="1" ref="Q902" ca="1">IFERROR(IF(T_CALC[[#This Row],[DAY]]="","",IF(AND(T_CALC[[#This Row],[DAY]]=C_N_TRADING_DAYS,$L$1&gt;C_MAX_HIST_DT),$Q$1,INDEX(_xlfn.ANCHORARRAY($C$3),T_CALC[[#This Row],[DAY]]+1,2))),NA())</f>
        <v>32284428</v>
      </c>
      <c r="R902" s="4" vm="4316">
        <f ca="1">IFERROR(IF(I_SRC="Open",T_CALC[[#This Row],[Open]],IF(I_SRC="High",T_CALC[[#This Row],[High]],IF(I_SRC="low",T_CALC[[#This Row],[Low]],IF(I_SRC="Volume",T_CALC[[#This Row],[VOLUME]],T_CALC[[#This Row],[Close]])))),"")</f>
        <v>137.41</v>
      </c>
      <c r="S902" s="4" cm="1">
        <f t="array" aca="1" ref="S902" ca="1">IF(T_CALC[[#This Row],[DAY]]="","",IF(T_CALC[[#This Row],[DAY]]&gt;=I_MA_PER,
ROUND(SUMPRODUCT(OFFSET($Y$4,0,0,I_MA_PER),OFFSET(T_CALC[[#This Row],[Value]],-(I_MA_PER-1),0,I_MA_PER))/C_DEN,2),NA()))</f>
        <v>138.09</v>
      </c>
      <c r="T902" s="4" t="str">
        <f ca="1">IF(T_CALC[[#This Row],[DAY]]="","",IF(T_CALC[[#This Row],[DAY]]&gt;=I_MA_PER,IF(AND(T_CALC[[#This Row],[Value]]&gt;T_CALC[[#This Row],[WMA]],R901&lt;=S901),"Buy",IF(AND(T_CALC[[#This Row],[Value]]&lt;T_CALC[[#This Row],[WMA]],R901&gt;=S901),"Sell","")),NA()))</f>
        <v>Sell</v>
      </c>
      <c r="U902" s="4">
        <f ca="1">IFERROR(IF(T_CALC[[#This Row],[Signal]]="Buy",T_CALC[[#This Row],[Value]],-10000),-10000)</f>
        <v>-10000</v>
      </c>
      <c r="V902" s="4" vm="4316">
        <f ca="1">IFERROR(IF(T_CALC[[#This Row],[Signal]]="Sell",T_CALC[[#This Row],[Value]],-10000),-10000)</f>
        <v>137.41</v>
      </c>
    </row>
    <row r="903" spans="3:22" x14ac:dyDescent="0.2">
      <c r="C903" vm="4639">
        <f ca="1"/>
        <v>43759</v>
      </c>
      <c r="D903" vm="4640">
        <f ca="1"/>
        <v>20716039</v>
      </c>
      <c r="E903" vm="4641">
        <f ca="1"/>
        <v>138.44999999999999</v>
      </c>
      <c r="F903" vm="4642">
        <f ca="1"/>
        <v>138.5</v>
      </c>
      <c r="G903" vm="4643">
        <f ca="1"/>
        <v>137.01</v>
      </c>
      <c r="H903" vm="4318">
        <f ca="1"/>
        <v>138.43</v>
      </c>
      <c r="K903" s="4">
        <f ca="1">IF(ROW(T_CALC[[#This Row],[DAY]])-ROW(T_CALC[[#Headers],[DAY]])&gt;C_N_TRADING_DAYS,"",ROW(T_CALC[[#This Row],[DAY]])-ROW(T_CALC[[#Headers],[DAY]]))</f>
        <v>900</v>
      </c>
      <c r="L903" s="2" cm="1" vm="4639">
        <f t="array" aca="1" ref="L903" ca="1">IFERROR(IF(T_CALC[[#This Row],[DAY]]="","",IF(AND(T_CALC[[#This Row],[DAY]]=C_N_TRADING_DAYS,$L$1&gt;C_MAX_HIST_DT),$L$1,INDEX(_xlfn.ANCHORARRAY($C$3),T_CALC[[#This Row],[DAY]]+1,1))),NA())</f>
        <v>43759</v>
      </c>
      <c r="M903" s="4" cm="1" vm="4641">
        <f t="array" aca="1" ref="M903" ca="1">IFERROR(IF(T_CALC[[#This Row],[DAY]]="","",IF(AND(T_CALC[[#This Row],[DAY]]=C_N_TRADING_DAYS,$L$1&gt;C_MAX_HIST_DT),$M$1,INDEX(_xlfn.ANCHORARRAY($C$3),T_CALC[[#This Row],[DAY]]+1,3))),NA())</f>
        <v>138.44999999999999</v>
      </c>
      <c r="N903" s="4" cm="1" vm="4642">
        <f t="array" aca="1" ref="N903" ca="1">IFERROR(IF(T_CALC[[#This Row],[DAY]]="","",IF(AND(T_CALC[[#This Row],[DAY]]=C_N_TRADING_DAYS,$L$1&gt;C_MAX_HIST_DT),$N$1,INDEX(_xlfn.ANCHORARRAY($C$3),T_CALC[[#This Row],[DAY]]+1,4))),NA())</f>
        <v>138.5</v>
      </c>
      <c r="O903" s="4" cm="1" vm="4643">
        <f t="array" aca="1" ref="O903" ca="1">IFERROR(IF(T_CALC[[#This Row],[DAY]]="","",IF(AND(T_CALC[[#This Row],[DAY]]=C_N_TRADING_DAYS,$L$1&gt;C_MAX_HIST_DT),$O$1,INDEX(_xlfn.ANCHORARRAY($C$3),T_CALC[[#This Row],[DAY]]+1,5))),NA())</f>
        <v>137.01</v>
      </c>
      <c r="P903" s="4" cm="1" vm="4318">
        <f t="array" aca="1" ref="P903" ca="1">IFERROR(IF(T_CALC[[#This Row],[DAY]]="","",IF(AND(T_CALC[[#This Row],[DAY]]=C_N_TRADING_DAYS,$L$1&gt;C_MAX_HIST_DT),$P$1,INDEX(_xlfn.ANCHORARRAY($C$3),T_CALC[[#This Row],[DAY]]+1,6))),NA())</f>
        <v>138.43</v>
      </c>
      <c r="Q903" s="4" cm="1" vm="4640">
        <f t="array" aca="1" ref="Q903" ca="1">IFERROR(IF(T_CALC[[#This Row],[DAY]]="","",IF(AND(T_CALC[[#This Row],[DAY]]=C_N_TRADING_DAYS,$L$1&gt;C_MAX_HIST_DT),$Q$1,INDEX(_xlfn.ANCHORARRAY($C$3),T_CALC[[#This Row],[DAY]]+1,2))),NA())</f>
        <v>20716039</v>
      </c>
      <c r="R903" s="4" vm="4318">
        <f ca="1">IFERROR(IF(I_SRC="Open",T_CALC[[#This Row],[Open]],IF(I_SRC="High",T_CALC[[#This Row],[High]],IF(I_SRC="low",T_CALC[[#This Row],[Low]],IF(I_SRC="Volume",T_CALC[[#This Row],[VOLUME]],T_CALC[[#This Row],[Close]])))),"")</f>
        <v>138.43</v>
      </c>
      <c r="S903" s="4" cm="1">
        <f t="array" aca="1" ref="S903" ca="1">IF(T_CALC[[#This Row],[DAY]]="","",IF(T_CALC[[#This Row],[DAY]]&gt;=I_MA_PER,
ROUND(SUMPRODUCT(OFFSET($Y$4,0,0,I_MA_PER),OFFSET(T_CALC[[#This Row],[Value]],-(I_MA_PER-1),0,I_MA_PER))/C_DEN,2),NA()))</f>
        <v>138.12</v>
      </c>
      <c r="T903" s="4" t="str">
        <f ca="1">IF(T_CALC[[#This Row],[DAY]]="","",IF(T_CALC[[#This Row],[DAY]]&gt;=I_MA_PER,IF(AND(T_CALC[[#This Row],[Value]]&gt;T_CALC[[#This Row],[WMA]],R902&lt;=S902),"Buy",IF(AND(T_CALC[[#This Row],[Value]]&lt;T_CALC[[#This Row],[WMA]],R902&gt;=S902),"Sell","")),NA()))</f>
        <v>Buy</v>
      </c>
      <c r="U903" s="4" vm="4318">
        <f ca="1">IFERROR(IF(T_CALC[[#This Row],[Signal]]="Buy",T_CALC[[#This Row],[Value]],-10000),-10000)</f>
        <v>138.43</v>
      </c>
      <c r="V903" s="4">
        <f ca="1">IFERROR(IF(T_CALC[[#This Row],[Signal]]="Sell",T_CALC[[#This Row],[Value]],-10000),-10000)</f>
        <v>-10000</v>
      </c>
    </row>
    <row r="904" spans="3:22" x14ac:dyDescent="0.2">
      <c r="C904" vm="4644">
        <f ca="1"/>
        <v>43760</v>
      </c>
      <c r="D904" vm="4645">
        <f ca="1"/>
        <v>27935270</v>
      </c>
      <c r="E904" vm="4646">
        <f ca="1"/>
        <v>138.97</v>
      </c>
      <c r="F904" vm="4647">
        <f ca="1"/>
        <v>140.01</v>
      </c>
      <c r="G904" vm="4648">
        <f ca="1"/>
        <v>136.26</v>
      </c>
      <c r="H904" vm="4578">
        <f ca="1"/>
        <v>136.37</v>
      </c>
      <c r="K904" s="4">
        <f ca="1">IF(ROW(T_CALC[[#This Row],[DAY]])-ROW(T_CALC[[#Headers],[DAY]])&gt;C_N_TRADING_DAYS,"",ROW(T_CALC[[#This Row],[DAY]])-ROW(T_CALC[[#Headers],[DAY]]))</f>
        <v>901</v>
      </c>
      <c r="L904" s="2" cm="1" vm="4644">
        <f t="array" aca="1" ref="L904" ca="1">IFERROR(IF(T_CALC[[#This Row],[DAY]]="","",IF(AND(T_CALC[[#This Row],[DAY]]=C_N_TRADING_DAYS,$L$1&gt;C_MAX_HIST_DT),$L$1,INDEX(_xlfn.ANCHORARRAY($C$3),T_CALC[[#This Row],[DAY]]+1,1))),NA())</f>
        <v>43760</v>
      </c>
      <c r="M904" s="4" cm="1" vm="4646">
        <f t="array" aca="1" ref="M904" ca="1">IFERROR(IF(T_CALC[[#This Row],[DAY]]="","",IF(AND(T_CALC[[#This Row],[DAY]]=C_N_TRADING_DAYS,$L$1&gt;C_MAX_HIST_DT),$M$1,INDEX(_xlfn.ANCHORARRAY($C$3),T_CALC[[#This Row],[DAY]]+1,3))),NA())</f>
        <v>138.97</v>
      </c>
      <c r="N904" s="4" cm="1" vm="4647">
        <f t="array" aca="1" ref="N904" ca="1">IFERROR(IF(T_CALC[[#This Row],[DAY]]="","",IF(AND(T_CALC[[#This Row],[DAY]]=C_N_TRADING_DAYS,$L$1&gt;C_MAX_HIST_DT),$N$1,INDEX(_xlfn.ANCHORARRAY($C$3),T_CALC[[#This Row],[DAY]]+1,4))),NA())</f>
        <v>140.01</v>
      </c>
      <c r="O904" s="4" cm="1" vm="4648">
        <f t="array" aca="1" ref="O904" ca="1">IFERROR(IF(T_CALC[[#This Row],[DAY]]="","",IF(AND(T_CALC[[#This Row],[DAY]]=C_N_TRADING_DAYS,$L$1&gt;C_MAX_HIST_DT),$O$1,INDEX(_xlfn.ANCHORARRAY($C$3),T_CALC[[#This Row],[DAY]]+1,5))),NA())</f>
        <v>136.26</v>
      </c>
      <c r="P904" s="4" cm="1" vm="4578">
        <f t="array" aca="1" ref="P904" ca="1">IFERROR(IF(T_CALC[[#This Row],[DAY]]="","",IF(AND(T_CALC[[#This Row],[DAY]]=C_N_TRADING_DAYS,$L$1&gt;C_MAX_HIST_DT),$P$1,INDEX(_xlfn.ANCHORARRAY($C$3),T_CALC[[#This Row],[DAY]]+1,6))),NA())</f>
        <v>136.37</v>
      </c>
      <c r="Q904" s="4" cm="1" vm="4645">
        <f t="array" aca="1" ref="Q904" ca="1">IFERROR(IF(T_CALC[[#This Row],[DAY]]="","",IF(AND(T_CALC[[#This Row],[DAY]]=C_N_TRADING_DAYS,$L$1&gt;C_MAX_HIST_DT),$Q$1,INDEX(_xlfn.ANCHORARRAY($C$3),T_CALC[[#This Row],[DAY]]+1,2))),NA())</f>
        <v>27935270</v>
      </c>
      <c r="R904" s="4" vm="4578">
        <f ca="1">IFERROR(IF(I_SRC="Open",T_CALC[[#This Row],[Open]],IF(I_SRC="High",T_CALC[[#This Row],[High]],IF(I_SRC="low",T_CALC[[#This Row],[Low]],IF(I_SRC="Volume",T_CALC[[#This Row],[VOLUME]],T_CALC[[#This Row],[Close]])))),"")</f>
        <v>136.37</v>
      </c>
      <c r="S904" s="4" cm="1">
        <f t="array" aca="1" ref="S904" ca="1">IF(T_CALC[[#This Row],[DAY]]="","",IF(T_CALC[[#This Row],[DAY]]&gt;=I_MA_PER,
ROUND(SUMPRODUCT(OFFSET($Y$4,0,0,I_MA_PER),OFFSET(T_CALC[[#This Row],[Value]],-(I_MA_PER-1),0,I_MA_PER))/C_DEN,2),NA()))</f>
        <v>138.07</v>
      </c>
      <c r="T904" s="4" t="str">
        <f ca="1">IF(T_CALC[[#This Row],[DAY]]="","",IF(T_CALC[[#This Row],[DAY]]&gt;=I_MA_PER,IF(AND(T_CALC[[#This Row],[Value]]&gt;T_CALC[[#This Row],[WMA]],R903&lt;=S903),"Buy",IF(AND(T_CALC[[#This Row],[Value]]&lt;T_CALC[[#This Row],[WMA]],R903&gt;=S903),"Sell","")),NA()))</f>
        <v>Sell</v>
      </c>
      <c r="U904" s="4">
        <f ca="1">IFERROR(IF(T_CALC[[#This Row],[Signal]]="Buy",T_CALC[[#This Row],[Value]],-10000),-10000)</f>
        <v>-10000</v>
      </c>
      <c r="V904" s="4" vm="4578">
        <f ca="1">IFERROR(IF(T_CALC[[#This Row],[Signal]]="Sell",T_CALC[[#This Row],[Value]],-10000),-10000)</f>
        <v>136.37</v>
      </c>
    </row>
    <row r="905" spans="3:22" x14ac:dyDescent="0.2">
      <c r="C905" vm="4649">
        <f ca="1"/>
        <v>43761</v>
      </c>
      <c r="D905" vm="4650">
        <f ca="1"/>
        <v>31380309</v>
      </c>
      <c r="E905" vm="4552">
        <f ca="1"/>
        <v>136.88</v>
      </c>
      <c r="F905" vm="4198">
        <f ca="1"/>
        <v>137.44999999999999</v>
      </c>
      <c r="G905" vm="4651">
        <f ca="1"/>
        <v>135.61000000000001</v>
      </c>
      <c r="H905" vm="4431">
        <f ca="1"/>
        <v>137.24</v>
      </c>
      <c r="K905" s="4">
        <f ca="1">IF(ROW(T_CALC[[#This Row],[DAY]])-ROW(T_CALC[[#Headers],[DAY]])&gt;C_N_TRADING_DAYS,"",ROW(T_CALC[[#This Row],[DAY]])-ROW(T_CALC[[#Headers],[DAY]]))</f>
        <v>902</v>
      </c>
      <c r="L905" s="2" cm="1" vm="4649">
        <f t="array" aca="1" ref="L905" ca="1">IFERROR(IF(T_CALC[[#This Row],[DAY]]="","",IF(AND(T_CALC[[#This Row],[DAY]]=C_N_TRADING_DAYS,$L$1&gt;C_MAX_HIST_DT),$L$1,INDEX(_xlfn.ANCHORARRAY($C$3),T_CALC[[#This Row],[DAY]]+1,1))),NA())</f>
        <v>43761</v>
      </c>
      <c r="M905" s="4" cm="1" vm="4552">
        <f t="array" aca="1" ref="M905" ca="1">IFERROR(IF(T_CALC[[#This Row],[DAY]]="","",IF(AND(T_CALC[[#This Row],[DAY]]=C_N_TRADING_DAYS,$L$1&gt;C_MAX_HIST_DT),$M$1,INDEX(_xlfn.ANCHORARRAY($C$3),T_CALC[[#This Row],[DAY]]+1,3))),NA())</f>
        <v>136.88</v>
      </c>
      <c r="N905" s="4" cm="1" vm="4198">
        <f t="array" aca="1" ref="N905" ca="1">IFERROR(IF(T_CALC[[#This Row],[DAY]]="","",IF(AND(T_CALC[[#This Row],[DAY]]=C_N_TRADING_DAYS,$L$1&gt;C_MAX_HIST_DT),$N$1,INDEX(_xlfn.ANCHORARRAY($C$3),T_CALC[[#This Row],[DAY]]+1,4))),NA())</f>
        <v>137.44999999999999</v>
      </c>
      <c r="O905" s="4" cm="1" vm="4651">
        <f t="array" aca="1" ref="O905" ca="1">IFERROR(IF(T_CALC[[#This Row],[DAY]]="","",IF(AND(T_CALC[[#This Row],[DAY]]=C_N_TRADING_DAYS,$L$1&gt;C_MAX_HIST_DT),$O$1,INDEX(_xlfn.ANCHORARRAY($C$3),T_CALC[[#This Row],[DAY]]+1,5))),NA())</f>
        <v>135.61000000000001</v>
      </c>
      <c r="P905" s="4" cm="1" vm="4431">
        <f t="array" aca="1" ref="P905" ca="1">IFERROR(IF(T_CALC[[#This Row],[DAY]]="","",IF(AND(T_CALC[[#This Row],[DAY]]=C_N_TRADING_DAYS,$L$1&gt;C_MAX_HIST_DT),$P$1,INDEX(_xlfn.ANCHORARRAY($C$3),T_CALC[[#This Row],[DAY]]+1,6))),NA())</f>
        <v>137.24</v>
      </c>
      <c r="Q905" s="4" cm="1" vm="4650">
        <f t="array" aca="1" ref="Q905" ca="1">IFERROR(IF(T_CALC[[#This Row],[DAY]]="","",IF(AND(T_CALC[[#This Row],[DAY]]=C_N_TRADING_DAYS,$L$1&gt;C_MAX_HIST_DT),$Q$1,INDEX(_xlfn.ANCHORARRAY($C$3),T_CALC[[#This Row],[DAY]]+1,2))),NA())</f>
        <v>31380309</v>
      </c>
      <c r="R905" s="4" vm="4431">
        <f ca="1">IFERROR(IF(I_SRC="Open",T_CALC[[#This Row],[Open]],IF(I_SRC="High",T_CALC[[#This Row],[High]],IF(I_SRC="low",T_CALC[[#This Row],[Low]],IF(I_SRC="Volume",T_CALC[[#This Row],[VOLUME]],T_CALC[[#This Row],[Close]])))),"")</f>
        <v>137.24</v>
      </c>
      <c r="S905" s="4" cm="1">
        <f t="array" aca="1" ref="S905" ca="1">IF(T_CALC[[#This Row],[DAY]]="","",IF(T_CALC[[#This Row],[DAY]]&gt;=I_MA_PER,
ROUND(SUMPRODUCT(OFFSET($Y$4,0,0,I_MA_PER),OFFSET(T_CALC[[#This Row],[Value]],-(I_MA_PER-1),0,I_MA_PER))/C_DEN,2),NA()))</f>
        <v>138.06</v>
      </c>
      <c r="T905" s="4" t="str">
        <f ca="1">IF(T_CALC[[#This Row],[DAY]]="","",IF(T_CALC[[#This Row],[DAY]]&gt;=I_MA_PER,IF(AND(T_CALC[[#This Row],[Value]]&gt;T_CALC[[#This Row],[WMA]],R904&lt;=S904),"Buy",IF(AND(T_CALC[[#This Row],[Value]]&lt;T_CALC[[#This Row],[WMA]],R904&gt;=S904),"Sell","")),NA()))</f>
        <v/>
      </c>
      <c r="U905" s="4">
        <f ca="1">IFERROR(IF(T_CALC[[#This Row],[Signal]]="Buy",T_CALC[[#This Row],[Value]],-10000),-10000)</f>
        <v>-10000</v>
      </c>
      <c r="V905" s="4">
        <f ca="1">IFERROR(IF(T_CALC[[#This Row],[Signal]]="Sell",T_CALC[[#This Row],[Value]],-10000),-10000)</f>
        <v>-10000</v>
      </c>
    </row>
    <row r="906" spans="3:22" x14ac:dyDescent="0.2">
      <c r="C906" vm="4652">
        <f ca="1"/>
        <v>43762</v>
      </c>
      <c r="D906" vm="4653">
        <f ca="1"/>
        <v>37278399</v>
      </c>
      <c r="E906" vm="4654">
        <f ca="1"/>
        <v>139.38999999999999</v>
      </c>
      <c r="F906" vm="4655">
        <f ca="1"/>
        <v>140.41999999999999</v>
      </c>
      <c r="G906" vm="4530">
        <f ca="1"/>
        <v>138.66999999999999</v>
      </c>
      <c r="H906" vm="4656">
        <f ca="1"/>
        <v>139.94</v>
      </c>
      <c r="K906" s="4">
        <f ca="1">IF(ROW(T_CALC[[#This Row],[DAY]])-ROW(T_CALC[[#Headers],[DAY]])&gt;C_N_TRADING_DAYS,"",ROW(T_CALC[[#This Row],[DAY]])-ROW(T_CALC[[#Headers],[DAY]]))</f>
        <v>903</v>
      </c>
      <c r="L906" s="2" cm="1" vm="4652">
        <f t="array" aca="1" ref="L906" ca="1">IFERROR(IF(T_CALC[[#This Row],[DAY]]="","",IF(AND(T_CALC[[#This Row],[DAY]]=C_N_TRADING_DAYS,$L$1&gt;C_MAX_HIST_DT),$L$1,INDEX(_xlfn.ANCHORARRAY($C$3),T_CALC[[#This Row],[DAY]]+1,1))),NA())</f>
        <v>43762</v>
      </c>
      <c r="M906" s="4" cm="1" vm="4654">
        <f t="array" aca="1" ref="M906" ca="1">IFERROR(IF(T_CALC[[#This Row],[DAY]]="","",IF(AND(T_CALC[[#This Row],[DAY]]=C_N_TRADING_DAYS,$L$1&gt;C_MAX_HIST_DT),$M$1,INDEX(_xlfn.ANCHORARRAY($C$3),T_CALC[[#This Row],[DAY]]+1,3))),NA())</f>
        <v>139.38999999999999</v>
      </c>
      <c r="N906" s="4" cm="1" vm="4655">
        <f t="array" aca="1" ref="N906" ca="1">IFERROR(IF(T_CALC[[#This Row],[DAY]]="","",IF(AND(T_CALC[[#This Row],[DAY]]=C_N_TRADING_DAYS,$L$1&gt;C_MAX_HIST_DT),$N$1,INDEX(_xlfn.ANCHORARRAY($C$3),T_CALC[[#This Row],[DAY]]+1,4))),NA())</f>
        <v>140.41999999999999</v>
      </c>
      <c r="O906" s="4" cm="1" vm="4530">
        <f t="array" aca="1" ref="O906" ca="1">IFERROR(IF(T_CALC[[#This Row],[DAY]]="","",IF(AND(T_CALC[[#This Row],[DAY]]=C_N_TRADING_DAYS,$L$1&gt;C_MAX_HIST_DT),$O$1,INDEX(_xlfn.ANCHORARRAY($C$3),T_CALC[[#This Row],[DAY]]+1,5))),NA())</f>
        <v>138.66999999999999</v>
      </c>
      <c r="P906" s="4" cm="1" vm="4656">
        <f t="array" aca="1" ref="P906" ca="1">IFERROR(IF(T_CALC[[#This Row],[DAY]]="","",IF(AND(T_CALC[[#This Row],[DAY]]=C_N_TRADING_DAYS,$L$1&gt;C_MAX_HIST_DT),$P$1,INDEX(_xlfn.ANCHORARRAY($C$3),T_CALC[[#This Row],[DAY]]+1,6))),NA())</f>
        <v>139.94</v>
      </c>
      <c r="Q906" s="4" cm="1" vm="4653">
        <f t="array" aca="1" ref="Q906" ca="1">IFERROR(IF(T_CALC[[#This Row],[DAY]]="","",IF(AND(T_CALC[[#This Row],[DAY]]=C_N_TRADING_DAYS,$L$1&gt;C_MAX_HIST_DT),$Q$1,INDEX(_xlfn.ANCHORARRAY($C$3),T_CALC[[#This Row],[DAY]]+1,2))),NA())</f>
        <v>37278399</v>
      </c>
      <c r="R906" s="4" vm="4656">
        <f ca="1">IFERROR(IF(I_SRC="Open",T_CALC[[#This Row],[Open]],IF(I_SRC="High",T_CALC[[#This Row],[High]],IF(I_SRC="low",T_CALC[[#This Row],[Low]],IF(I_SRC="Volume",T_CALC[[#This Row],[VOLUME]],T_CALC[[#This Row],[Close]])))),"")</f>
        <v>139.94</v>
      </c>
      <c r="S906" s="4" cm="1">
        <f t="array" aca="1" ref="S906" ca="1">IF(T_CALC[[#This Row],[DAY]]="","",IF(T_CALC[[#This Row],[DAY]]&gt;=I_MA_PER,
ROUND(SUMPRODUCT(OFFSET($Y$4,0,0,I_MA_PER),OFFSET(T_CALC[[#This Row],[Value]],-(I_MA_PER-1),0,I_MA_PER))/C_DEN,2),NA()))</f>
        <v>138.15</v>
      </c>
      <c r="T906" s="4" t="str">
        <f ca="1">IF(T_CALC[[#This Row],[DAY]]="","",IF(T_CALC[[#This Row],[DAY]]&gt;=I_MA_PER,IF(AND(T_CALC[[#This Row],[Value]]&gt;T_CALC[[#This Row],[WMA]],R905&lt;=S905),"Buy",IF(AND(T_CALC[[#This Row],[Value]]&lt;T_CALC[[#This Row],[WMA]],R905&gt;=S905),"Sell","")),NA()))</f>
        <v>Buy</v>
      </c>
      <c r="U906" s="4" vm="4656">
        <f ca="1">IFERROR(IF(T_CALC[[#This Row],[Signal]]="Buy",T_CALC[[#This Row],[Value]],-10000),-10000)</f>
        <v>139.94</v>
      </c>
      <c r="V906" s="4">
        <f ca="1">IFERROR(IF(T_CALC[[#This Row],[Signal]]="Sell",T_CALC[[#This Row],[Value]],-10000),-10000)</f>
        <v>-10000</v>
      </c>
    </row>
    <row r="907" spans="3:22" x14ac:dyDescent="0.2">
      <c r="C907" vm="4657">
        <f ca="1"/>
        <v>43763</v>
      </c>
      <c r="D907" vm="4658">
        <f ca="1"/>
        <v>25959724</v>
      </c>
      <c r="E907" vm="4659">
        <f ca="1"/>
        <v>139.34</v>
      </c>
      <c r="F907" vm="4660">
        <f ca="1"/>
        <v>141.13999999999999</v>
      </c>
      <c r="G907" vm="4441">
        <f ca="1"/>
        <v>139.19999999999999</v>
      </c>
      <c r="H907" vm="4661">
        <f ca="1"/>
        <v>140.72999999999999</v>
      </c>
      <c r="K907" s="4">
        <f ca="1">IF(ROW(T_CALC[[#This Row],[DAY]])-ROW(T_CALC[[#Headers],[DAY]])&gt;C_N_TRADING_DAYS,"",ROW(T_CALC[[#This Row],[DAY]])-ROW(T_CALC[[#Headers],[DAY]]))</f>
        <v>904</v>
      </c>
      <c r="L907" s="2" cm="1" vm="4657">
        <f t="array" aca="1" ref="L907" ca="1">IFERROR(IF(T_CALC[[#This Row],[DAY]]="","",IF(AND(T_CALC[[#This Row],[DAY]]=C_N_TRADING_DAYS,$L$1&gt;C_MAX_HIST_DT),$L$1,INDEX(_xlfn.ANCHORARRAY($C$3),T_CALC[[#This Row],[DAY]]+1,1))),NA())</f>
        <v>43763</v>
      </c>
      <c r="M907" s="4" cm="1" vm="4659">
        <f t="array" aca="1" ref="M907" ca="1">IFERROR(IF(T_CALC[[#This Row],[DAY]]="","",IF(AND(T_CALC[[#This Row],[DAY]]=C_N_TRADING_DAYS,$L$1&gt;C_MAX_HIST_DT),$M$1,INDEX(_xlfn.ANCHORARRAY($C$3),T_CALC[[#This Row],[DAY]]+1,3))),NA())</f>
        <v>139.34</v>
      </c>
      <c r="N907" s="4" cm="1" vm="4660">
        <f t="array" aca="1" ref="N907" ca="1">IFERROR(IF(T_CALC[[#This Row],[DAY]]="","",IF(AND(T_CALC[[#This Row],[DAY]]=C_N_TRADING_DAYS,$L$1&gt;C_MAX_HIST_DT),$N$1,INDEX(_xlfn.ANCHORARRAY($C$3),T_CALC[[#This Row],[DAY]]+1,4))),NA())</f>
        <v>141.13999999999999</v>
      </c>
      <c r="O907" s="4" cm="1" vm="4441">
        <f t="array" aca="1" ref="O907" ca="1">IFERROR(IF(T_CALC[[#This Row],[DAY]]="","",IF(AND(T_CALC[[#This Row],[DAY]]=C_N_TRADING_DAYS,$L$1&gt;C_MAX_HIST_DT),$O$1,INDEX(_xlfn.ANCHORARRAY($C$3),T_CALC[[#This Row],[DAY]]+1,5))),NA())</f>
        <v>139.19999999999999</v>
      </c>
      <c r="P907" s="4" cm="1" vm="4661">
        <f t="array" aca="1" ref="P907" ca="1">IFERROR(IF(T_CALC[[#This Row],[DAY]]="","",IF(AND(T_CALC[[#This Row],[DAY]]=C_N_TRADING_DAYS,$L$1&gt;C_MAX_HIST_DT),$P$1,INDEX(_xlfn.ANCHORARRAY($C$3),T_CALC[[#This Row],[DAY]]+1,6))),NA())</f>
        <v>140.72999999999999</v>
      </c>
      <c r="Q907" s="4" cm="1" vm="4658">
        <f t="array" aca="1" ref="Q907" ca="1">IFERROR(IF(T_CALC[[#This Row],[DAY]]="","",IF(AND(T_CALC[[#This Row],[DAY]]=C_N_TRADING_DAYS,$L$1&gt;C_MAX_HIST_DT),$Q$1,INDEX(_xlfn.ANCHORARRAY($C$3),T_CALC[[#This Row],[DAY]]+1,2))),NA())</f>
        <v>25959724</v>
      </c>
      <c r="R907" s="4" vm="4661">
        <f ca="1">IFERROR(IF(I_SRC="Open",T_CALC[[#This Row],[Open]],IF(I_SRC="High",T_CALC[[#This Row],[High]],IF(I_SRC="low",T_CALC[[#This Row],[Low]],IF(I_SRC="Volume",T_CALC[[#This Row],[VOLUME]],T_CALC[[#This Row],[Close]])))),"")</f>
        <v>140.72999999999999</v>
      </c>
      <c r="S907" s="4" cm="1">
        <f t="array" aca="1" ref="S907" ca="1">IF(T_CALC[[#This Row],[DAY]]="","",IF(T_CALC[[#This Row],[DAY]]&gt;=I_MA_PER,
ROUND(SUMPRODUCT(OFFSET($Y$4,0,0,I_MA_PER),OFFSET(T_CALC[[#This Row],[Value]],-(I_MA_PER-1),0,I_MA_PER))/C_DEN,2),NA()))</f>
        <v>138.26</v>
      </c>
      <c r="T907" s="4" t="str">
        <f ca="1">IF(T_CALC[[#This Row],[DAY]]="","",IF(T_CALC[[#This Row],[DAY]]&gt;=I_MA_PER,IF(AND(T_CALC[[#This Row],[Value]]&gt;T_CALC[[#This Row],[WMA]],R906&lt;=S906),"Buy",IF(AND(T_CALC[[#This Row],[Value]]&lt;T_CALC[[#This Row],[WMA]],R906&gt;=S906),"Sell","")),NA()))</f>
        <v/>
      </c>
      <c r="U907" s="4">
        <f ca="1">IFERROR(IF(T_CALC[[#This Row],[Signal]]="Buy",T_CALC[[#This Row],[Value]],-10000),-10000)</f>
        <v>-10000</v>
      </c>
      <c r="V907" s="4">
        <f ca="1">IFERROR(IF(T_CALC[[#This Row],[Signal]]="Sell",T_CALC[[#This Row],[Value]],-10000),-10000)</f>
        <v>-10000</v>
      </c>
    </row>
    <row r="908" spans="3:22" x14ac:dyDescent="0.2">
      <c r="C908" vm="4662">
        <f ca="1"/>
        <v>43766</v>
      </c>
      <c r="D908" vm="4663">
        <f ca="1"/>
        <v>35280137</v>
      </c>
      <c r="E908" vm="4664">
        <f ca="1"/>
        <v>144.4</v>
      </c>
      <c r="F908" vm="4665">
        <f ca="1"/>
        <v>145.66999999999999</v>
      </c>
      <c r="G908" vm="4666">
        <f ca="1"/>
        <v>143.51</v>
      </c>
      <c r="H908" vm="4667">
        <f ca="1"/>
        <v>144.19</v>
      </c>
      <c r="K908" s="4">
        <f ca="1">IF(ROW(T_CALC[[#This Row],[DAY]])-ROW(T_CALC[[#Headers],[DAY]])&gt;C_N_TRADING_DAYS,"",ROW(T_CALC[[#This Row],[DAY]])-ROW(T_CALC[[#Headers],[DAY]]))</f>
        <v>905</v>
      </c>
      <c r="L908" s="2" cm="1" vm="4662">
        <f t="array" aca="1" ref="L908" ca="1">IFERROR(IF(T_CALC[[#This Row],[DAY]]="","",IF(AND(T_CALC[[#This Row],[DAY]]=C_N_TRADING_DAYS,$L$1&gt;C_MAX_HIST_DT),$L$1,INDEX(_xlfn.ANCHORARRAY($C$3),T_CALC[[#This Row],[DAY]]+1,1))),NA())</f>
        <v>43766</v>
      </c>
      <c r="M908" s="4" cm="1" vm="4664">
        <f t="array" aca="1" ref="M908" ca="1">IFERROR(IF(T_CALC[[#This Row],[DAY]]="","",IF(AND(T_CALC[[#This Row],[DAY]]=C_N_TRADING_DAYS,$L$1&gt;C_MAX_HIST_DT),$M$1,INDEX(_xlfn.ANCHORARRAY($C$3),T_CALC[[#This Row],[DAY]]+1,3))),NA())</f>
        <v>144.4</v>
      </c>
      <c r="N908" s="4" cm="1" vm="4665">
        <f t="array" aca="1" ref="N908" ca="1">IFERROR(IF(T_CALC[[#This Row],[DAY]]="","",IF(AND(T_CALC[[#This Row],[DAY]]=C_N_TRADING_DAYS,$L$1&gt;C_MAX_HIST_DT),$N$1,INDEX(_xlfn.ANCHORARRAY($C$3),T_CALC[[#This Row],[DAY]]+1,4))),NA())</f>
        <v>145.66999999999999</v>
      </c>
      <c r="O908" s="4" cm="1" vm="4666">
        <f t="array" aca="1" ref="O908" ca="1">IFERROR(IF(T_CALC[[#This Row],[DAY]]="","",IF(AND(T_CALC[[#This Row],[DAY]]=C_N_TRADING_DAYS,$L$1&gt;C_MAX_HIST_DT),$O$1,INDEX(_xlfn.ANCHORARRAY($C$3),T_CALC[[#This Row],[DAY]]+1,5))),NA())</f>
        <v>143.51</v>
      </c>
      <c r="P908" s="4" cm="1" vm="4667">
        <f t="array" aca="1" ref="P908" ca="1">IFERROR(IF(T_CALC[[#This Row],[DAY]]="","",IF(AND(T_CALC[[#This Row],[DAY]]=C_N_TRADING_DAYS,$L$1&gt;C_MAX_HIST_DT),$P$1,INDEX(_xlfn.ANCHORARRAY($C$3),T_CALC[[#This Row],[DAY]]+1,6))),NA())</f>
        <v>144.19</v>
      </c>
      <c r="Q908" s="4" cm="1" vm="4663">
        <f t="array" aca="1" ref="Q908" ca="1">IFERROR(IF(T_CALC[[#This Row],[DAY]]="","",IF(AND(T_CALC[[#This Row],[DAY]]=C_N_TRADING_DAYS,$L$1&gt;C_MAX_HIST_DT),$Q$1,INDEX(_xlfn.ANCHORARRAY($C$3),T_CALC[[#This Row],[DAY]]+1,2))),NA())</f>
        <v>35280137</v>
      </c>
      <c r="R908" s="4" vm="4667">
        <f ca="1">IFERROR(IF(I_SRC="Open",T_CALC[[#This Row],[Open]],IF(I_SRC="High",T_CALC[[#This Row],[High]],IF(I_SRC="low",T_CALC[[#This Row],[Low]],IF(I_SRC="Volume",T_CALC[[#This Row],[VOLUME]],T_CALC[[#This Row],[Close]])))),"")</f>
        <v>144.19</v>
      </c>
      <c r="S908" s="4" cm="1">
        <f t="array" aca="1" ref="S908" ca="1">IF(T_CALC[[#This Row],[DAY]]="","",IF(T_CALC[[#This Row],[DAY]]&gt;=I_MA_PER,
ROUND(SUMPRODUCT(OFFSET($Y$4,0,0,I_MA_PER),OFFSET(T_CALC[[#This Row],[Value]],-(I_MA_PER-1),0,I_MA_PER))/C_DEN,2),NA()))</f>
        <v>138.51</v>
      </c>
      <c r="T908" s="4" t="str">
        <f ca="1">IF(T_CALC[[#This Row],[DAY]]="","",IF(T_CALC[[#This Row],[DAY]]&gt;=I_MA_PER,IF(AND(T_CALC[[#This Row],[Value]]&gt;T_CALC[[#This Row],[WMA]],R907&lt;=S907),"Buy",IF(AND(T_CALC[[#This Row],[Value]]&lt;T_CALC[[#This Row],[WMA]],R907&gt;=S907),"Sell","")),NA()))</f>
        <v/>
      </c>
      <c r="U908" s="4">
        <f ca="1">IFERROR(IF(T_CALC[[#This Row],[Signal]]="Buy",T_CALC[[#This Row],[Value]],-10000),-10000)</f>
        <v>-10000</v>
      </c>
      <c r="V908" s="4">
        <f ca="1">IFERROR(IF(T_CALC[[#This Row],[Signal]]="Sell",T_CALC[[#This Row],[Value]],-10000),-10000)</f>
        <v>-10000</v>
      </c>
    </row>
    <row r="909" spans="3:22" x14ac:dyDescent="0.2">
      <c r="C909" vm="4668">
        <f ca="1"/>
        <v>43767</v>
      </c>
      <c r="D909" vm="4669">
        <f ca="1"/>
        <v>20589469</v>
      </c>
      <c r="E909" vm="4670">
        <f ca="1"/>
        <v>144.08000000000001</v>
      </c>
      <c r="F909" vm="4671">
        <f ca="1"/>
        <v>144.5</v>
      </c>
      <c r="G909" vm="4672">
        <f ca="1"/>
        <v>142.65</v>
      </c>
      <c r="H909" vm="4673">
        <f ca="1"/>
        <v>142.83000000000001</v>
      </c>
      <c r="K909" s="4">
        <f ca="1">IF(ROW(T_CALC[[#This Row],[DAY]])-ROW(T_CALC[[#Headers],[DAY]])&gt;C_N_TRADING_DAYS,"",ROW(T_CALC[[#This Row],[DAY]])-ROW(T_CALC[[#Headers],[DAY]]))</f>
        <v>906</v>
      </c>
      <c r="L909" s="2" cm="1" vm="4668">
        <f t="array" aca="1" ref="L909" ca="1">IFERROR(IF(T_CALC[[#This Row],[DAY]]="","",IF(AND(T_CALC[[#This Row],[DAY]]=C_N_TRADING_DAYS,$L$1&gt;C_MAX_HIST_DT),$L$1,INDEX(_xlfn.ANCHORARRAY($C$3),T_CALC[[#This Row],[DAY]]+1,1))),NA())</f>
        <v>43767</v>
      </c>
      <c r="M909" s="4" cm="1" vm="4670">
        <f t="array" aca="1" ref="M909" ca="1">IFERROR(IF(T_CALC[[#This Row],[DAY]]="","",IF(AND(T_CALC[[#This Row],[DAY]]=C_N_TRADING_DAYS,$L$1&gt;C_MAX_HIST_DT),$M$1,INDEX(_xlfn.ANCHORARRAY($C$3),T_CALC[[#This Row],[DAY]]+1,3))),NA())</f>
        <v>144.08000000000001</v>
      </c>
      <c r="N909" s="4" cm="1" vm="4671">
        <f t="array" aca="1" ref="N909" ca="1">IFERROR(IF(T_CALC[[#This Row],[DAY]]="","",IF(AND(T_CALC[[#This Row],[DAY]]=C_N_TRADING_DAYS,$L$1&gt;C_MAX_HIST_DT),$N$1,INDEX(_xlfn.ANCHORARRAY($C$3),T_CALC[[#This Row],[DAY]]+1,4))),NA())</f>
        <v>144.5</v>
      </c>
      <c r="O909" s="4" cm="1" vm="4672">
        <f t="array" aca="1" ref="O909" ca="1">IFERROR(IF(T_CALC[[#This Row],[DAY]]="","",IF(AND(T_CALC[[#This Row],[DAY]]=C_N_TRADING_DAYS,$L$1&gt;C_MAX_HIST_DT),$O$1,INDEX(_xlfn.ANCHORARRAY($C$3),T_CALC[[#This Row],[DAY]]+1,5))),NA())</f>
        <v>142.65</v>
      </c>
      <c r="P909" s="4" cm="1" vm="4673">
        <f t="array" aca="1" ref="P909" ca="1">IFERROR(IF(T_CALC[[#This Row],[DAY]]="","",IF(AND(T_CALC[[#This Row],[DAY]]=C_N_TRADING_DAYS,$L$1&gt;C_MAX_HIST_DT),$P$1,INDEX(_xlfn.ANCHORARRAY($C$3),T_CALC[[#This Row],[DAY]]+1,6))),NA())</f>
        <v>142.83000000000001</v>
      </c>
      <c r="Q909" s="4" cm="1" vm="4669">
        <f t="array" aca="1" ref="Q909" ca="1">IFERROR(IF(T_CALC[[#This Row],[DAY]]="","",IF(AND(T_CALC[[#This Row],[DAY]]=C_N_TRADING_DAYS,$L$1&gt;C_MAX_HIST_DT),$Q$1,INDEX(_xlfn.ANCHORARRAY($C$3),T_CALC[[#This Row],[DAY]]+1,2))),NA())</f>
        <v>20589469</v>
      </c>
      <c r="R909" s="4" vm="4673">
        <f ca="1">IFERROR(IF(I_SRC="Open",T_CALC[[#This Row],[Open]],IF(I_SRC="High",T_CALC[[#This Row],[High]],IF(I_SRC="low",T_CALC[[#This Row],[Low]],IF(I_SRC="Volume",T_CALC[[#This Row],[VOLUME]],T_CALC[[#This Row],[Close]])))),"")</f>
        <v>142.83000000000001</v>
      </c>
      <c r="S909" s="4" cm="1">
        <f t="array" aca="1" ref="S909" ca="1">IF(T_CALC[[#This Row],[DAY]]="","",IF(T_CALC[[#This Row],[DAY]]&gt;=I_MA_PER,
ROUND(SUMPRODUCT(OFFSET($Y$4,0,0,I_MA_PER),OFFSET(T_CALC[[#This Row],[Value]],-(I_MA_PER-1),0,I_MA_PER))/C_DEN,2),NA()))</f>
        <v>138.69999999999999</v>
      </c>
      <c r="T909" s="4" t="str">
        <f ca="1">IF(T_CALC[[#This Row],[DAY]]="","",IF(T_CALC[[#This Row],[DAY]]&gt;=I_MA_PER,IF(AND(T_CALC[[#This Row],[Value]]&gt;T_CALC[[#This Row],[WMA]],R908&lt;=S908),"Buy",IF(AND(T_CALC[[#This Row],[Value]]&lt;T_CALC[[#This Row],[WMA]],R908&gt;=S908),"Sell","")),NA()))</f>
        <v/>
      </c>
      <c r="U909" s="4">
        <f ca="1">IFERROR(IF(T_CALC[[#This Row],[Signal]]="Buy",T_CALC[[#This Row],[Value]],-10000),-10000)</f>
        <v>-10000</v>
      </c>
      <c r="V909" s="4">
        <f ca="1">IFERROR(IF(T_CALC[[#This Row],[Signal]]="Sell",T_CALC[[#This Row],[Value]],-10000),-10000)</f>
        <v>-10000</v>
      </c>
    </row>
    <row r="910" spans="3:22" x14ac:dyDescent="0.2">
      <c r="C910" vm="4674">
        <f ca="1"/>
        <v>43768</v>
      </c>
      <c r="D910" vm="4675">
        <f ca="1"/>
        <v>18496591</v>
      </c>
      <c r="E910" vm="4676">
        <f ca="1"/>
        <v>143.52000000000001</v>
      </c>
      <c r="F910" vm="4677">
        <f ca="1"/>
        <v>145</v>
      </c>
      <c r="G910" vm="4678">
        <f ca="1"/>
        <v>142.79</v>
      </c>
      <c r="H910" vm="4679">
        <f ca="1"/>
        <v>144.61000000000001</v>
      </c>
      <c r="K910" s="4">
        <f ca="1">IF(ROW(T_CALC[[#This Row],[DAY]])-ROW(T_CALC[[#Headers],[DAY]])&gt;C_N_TRADING_DAYS,"",ROW(T_CALC[[#This Row],[DAY]])-ROW(T_CALC[[#Headers],[DAY]]))</f>
        <v>907</v>
      </c>
      <c r="L910" s="2" cm="1" vm="4674">
        <f t="array" aca="1" ref="L910" ca="1">IFERROR(IF(T_CALC[[#This Row],[DAY]]="","",IF(AND(T_CALC[[#This Row],[DAY]]=C_N_TRADING_DAYS,$L$1&gt;C_MAX_HIST_DT),$L$1,INDEX(_xlfn.ANCHORARRAY($C$3),T_CALC[[#This Row],[DAY]]+1,1))),NA())</f>
        <v>43768</v>
      </c>
      <c r="M910" s="4" cm="1" vm="4676">
        <f t="array" aca="1" ref="M910" ca="1">IFERROR(IF(T_CALC[[#This Row],[DAY]]="","",IF(AND(T_CALC[[#This Row],[DAY]]=C_N_TRADING_DAYS,$L$1&gt;C_MAX_HIST_DT),$M$1,INDEX(_xlfn.ANCHORARRAY($C$3),T_CALC[[#This Row],[DAY]]+1,3))),NA())</f>
        <v>143.52000000000001</v>
      </c>
      <c r="N910" s="4" cm="1" vm="4677">
        <f t="array" aca="1" ref="N910" ca="1">IFERROR(IF(T_CALC[[#This Row],[DAY]]="","",IF(AND(T_CALC[[#This Row],[DAY]]=C_N_TRADING_DAYS,$L$1&gt;C_MAX_HIST_DT),$N$1,INDEX(_xlfn.ANCHORARRAY($C$3),T_CALC[[#This Row],[DAY]]+1,4))),NA())</f>
        <v>145</v>
      </c>
      <c r="O910" s="4" cm="1" vm="4678">
        <f t="array" aca="1" ref="O910" ca="1">IFERROR(IF(T_CALC[[#This Row],[DAY]]="","",IF(AND(T_CALC[[#This Row],[DAY]]=C_N_TRADING_DAYS,$L$1&gt;C_MAX_HIST_DT),$O$1,INDEX(_xlfn.ANCHORARRAY($C$3),T_CALC[[#This Row],[DAY]]+1,5))),NA())</f>
        <v>142.79</v>
      </c>
      <c r="P910" s="4" cm="1" vm="4679">
        <f t="array" aca="1" ref="P910" ca="1">IFERROR(IF(T_CALC[[#This Row],[DAY]]="","",IF(AND(T_CALC[[#This Row],[DAY]]=C_N_TRADING_DAYS,$L$1&gt;C_MAX_HIST_DT),$P$1,INDEX(_xlfn.ANCHORARRAY($C$3),T_CALC[[#This Row],[DAY]]+1,6))),NA())</f>
        <v>144.61000000000001</v>
      </c>
      <c r="Q910" s="4" cm="1" vm="4675">
        <f t="array" aca="1" ref="Q910" ca="1">IFERROR(IF(T_CALC[[#This Row],[DAY]]="","",IF(AND(T_CALC[[#This Row],[DAY]]=C_N_TRADING_DAYS,$L$1&gt;C_MAX_HIST_DT),$Q$1,INDEX(_xlfn.ANCHORARRAY($C$3),T_CALC[[#This Row],[DAY]]+1,2))),NA())</f>
        <v>18496591</v>
      </c>
      <c r="R910" s="4" vm="4679">
        <f ca="1">IFERROR(IF(I_SRC="Open",T_CALC[[#This Row],[Open]],IF(I_SRC="High",T_CALC[[#This Row],[High]],IF(I_SRC="low",T_CALC[[#This Row],[Low]],IF(I_SRC="Volume",T_CALC[[#This Row],[VOLUME]],T_CALC[[#This Row],[Close]])))),"")</f>
        <v>144.61000000000001</v>
      </c>
      <c r="S910" s="4" cm="1">
        <f t="array" aca="1" ref="S910" ca="1">IF(T_CALC[[#This Row],[DAY]]="","",IF(T_CALC[[#This Row],[DAY]]&gt;=I_MA_PER,
ROUND(SUMPRODUCT(OFFSET($Y$4,0,0,I_MA_PER),OFFSET(T_CALC[[#This Row],[Value]],-(I_MA_PER-1),0,I_MA_PER))/C_DEN,2),NA()))</f>
        <v>138.94999999999999</v>
      </c>
      <c r="T910" s="4" t="str">
        <f ca="1">IF(T_CALC[[#This Row],[DAY]]="","",IF(T_CALC[[#This Row],[DAY]]&gt;=I_MA_PER,IF(AND(T_CALC[[#This Row],[Value]]&gt;T_CALC[[#This Row],[WMA]],R909&lt;=S909),"Buy",IF(AND(T_CALC[[#This Row],[Value]]&lt;T_CALC[[#This Row],[WMA]],R909&gt;=S909),"Sell","")),NA()))</f>
        <v/>
      </c>
      <c r="U910" s="4">
        <f ca="1">IFERROR(IF(T_CALC[[#This Row],[Signal]]="Buy",T_CALC[[#This Row],[Value]],-10000),-10000)</f>
        <v>-10000</v>
      </c>
      <c r="V910" s="4">
        <f ca="1">IFERROR(IF(T_CALC[[#This Row],[Signal]]="Sell",T_CALC[[#This Row],[Value]],-10000),-10000)</f>
        <v>-10000</v>
      </c>
    </row>
    <row r="911" spans="3:22" x14ac:dyDescent="0.2">
      <c r="C911" vm="4680">
        <f ca="1"/>
        <v>43769</v>
      </c>
      <c r="D911" vm="4681">
        <f ca="1"/>
        <v>24605135</v>
      </c>
      <c r="E911" vm="4682">
        <f ca="1"/>
        <v>144.9</v>
      </c>
      <c r="F911" vm="4683">
        <f ca="1"/>
        <v>144.93</v>
      </c>
      <c r="G911" vm="4684">
        <f ca="1"/>
        <v>142.99</v>
      </c>
      <c r="H911" vm="4685">
        <f ca="1"/>
        <v>143.37</v>
      </c>
      <c r="K911" s="4">
        <f ca="1">IF(ROW(T_CALC[[#This Row],[DAY]])-ROW(T_CALC[[#Headers],[DAY]])&gt;C_N_TRADING_DAYS,"",ROW(T_CALC[[#This Row],[DAY]])-ROW(T_CALC[[#Headers],[DAY]]))</f>
        <v>908</v>
      </c>
      <c r="L911" s="2" cm="1" vm="4680">
        <f t="array" aca="1" ref="L911" ca="1">IFERROR(IF(T_CALC[[#This Row],[DAY]]="","",IF(AND(T_CALC[[#This Row],[DAY]]=C_N_TRADING_DAYS,$L$1&gt;C_MAX_HIST_DT),$L$1,INDEX(_xlfn.ANCHORARRAY($C$3),T_CALC[[#This Row],[DAY]]+1,1))),NA())</f>
        <v>43769</v>
      </c>
      <c r="M911" s="4" cm="1" vm="4682">
        <f t="array" aca="1" ref="M911" ca="1">IFERROR(IF(T_CALC[[#This Row],[DAY]]="","",IF(AND(T_CALC[[#This Row],[DAY]]=C_N_TRADING_DAYS,$L$1&gt;C_MAX_HIST_DT),$M$1,INDEX(_xlfn.ANCHORARRAY($C$3),T_CALC[[#This Row],[DAY]]+1,3))),NA())</f>
        <v>144.9</v>
      </c>
      <c r="N911" s="4" cm="1" vm="4683">
        <f t="array" aca="1" ref="N911" ca="1">IFERROR(IF(T_CALC[[#This Row],[DAY]]="","",IF(AND(T_CALC[[#This Row],[DAY]]=C_N_TRADING_DAYS,$L$1&gt;C_MAX_HIST_DT),$N$1,INDEX(_xlfn.ANCHORARRAY($C$3),T_CALC[[#This Row],[DAY]]+1,4))),NA())</f>
        <v>144.93</v>
      </c>
      <c r="O911" s="4" cm="1" vm="4684">
        <f t="array" aca="1" ref="O911" ca="1">IFERROR(IF(T_CALC[[#This Row],[DAY]]="","",IF(AND(T_CALC[[#This Row],[DAY]]=C_N_TRADING_DAYS,$L$1&gt;C_MAX_HIST_DT),$O$1,INDEX(_xlfn.ANCHORARRAY($C$3),T_CALC[[#This Row],[DAY]]+1,5))),NA())</f>
        <v>142.99</v>
      </c>
      <c r="P911" s="4" cm="1" vm="4685">
        <f t="array" aca="1" ref="P911" ca="1">IFERROR(IF(T_CALC[[#This Row],[DAY]]="","",IF(AND(T_CALC[[#This Row],[DAY]]=C_N_TRADING_DAYS,$L$1&gt;C_MAX_HIST_DT),$P$1,INDEX(_xlfn.ANCHORARRAY($C$3),T_CALC[[#This Row],[DAY]]+1,6))),NA())</f>
        <v>143.37</v>
      </c>
      <c r="Q911" s="4" cm="1" vm="4681">
        <f t="array" aca="1" ref="Q911" ca="1">IFERROR(IF(T_CALC[[#This Row],[DAY]]="","",IF(AND(T_CALC[[#This Row],[DAY]]=C_N_TRADING_DAYS,$L$1&gt;C_MAX_HIST_DT),$Q$1,INDEX(_xlfn.ANCHORARRAY($C$3),T_CALC[[#This Row],[DAY]]+1,2))),NA())</f>
        <v>24605135</v>
      </c>
      <c r="R911" s="4" vm="4685">
        <f ca="1">IFERROR(IF(I_SRC="Open",T_CALC[[#This Row],[Open]],IF(I_SRC="High",T_CALC[[#This Row],[High]],IF(I_SRC="low",T_CALC[[#This Row],[Low]],IF(I_SRC="Volume",T_CALC[[#This Row],[VOLUME]],T_CALC[[#This Row],[Close]])))),"")</f>
        <v>143.37</v>
      </c>
      <c r="S911" s="4" cm="1">
        <f t="array" aca="1" ref="S911" ca="1">IF(T_CALC[[#This Row],[DAY]]="","",IF(T_CALC[[#This Row],[DAY]]&gt;=I_MA_PER,
ROUND(SUMPRODUCT(OFFSET($Y$4,0,0,I_MA_PER),OFFSET(T_CALC[[#This Row],[Value]],-(I_MA_PER-1),0,I_MA_PER))/C_DEN,2),NA()))</f>
        <v>139.15</v>
      </c>
      <c r="T911" s="4" t="str">
        <f ca="1">IF(T_CALC[[#This Row],[DAY]]="","",IF(T_CALC[[#This Row],[DAY]]&gt;=I_MA_PER,IF(AND(T_CALC[[#This Row],[Value]]&gt;T_CALC[[#This Row],[WMA]],R910&lt;=S910),"Buy",IF(AND(T_CALC[[#This Row],[Value]]&lt;T_CALC[[#This Row],[WMA]],R910&gt;=S910),"Sell","")),NA()))</f>
        <v/>
      </c>
      <c r="U911" s="4">
        <f ca="1">IFERROR(IF(T_CALC[[#This Row],[Signal]]="Buy",T_CALC[[#This Row],[Value]],-10000),-10000)</f>
        <v>-10000</v>
      </c>
      <c r="V911" s="4">
        <f ca="1">IFERROR(IF(T_CALC[[#This Row],[Signal]]="Sell",T_CALC[[#This Row],[Value]],-10000),-10000)</f>
        <v>-10000</v>
      </c>
    </row>
    <row r="912" spans="3:22" x14ac:dyDescent="0.2">
      <c r="C912" vm="4686">
        <f ca="1"/>
        <v>43770</v>
      </c>
      <c r="D912" vm="4687">
        <f ca="1"/>
        <v>33128366</v>
      </c>
      <c r="E912" vm="4688">
        <f ca="1"/>
        <v>144.26</v>
      </c>
      <c r="F912" vm="4689">
        <f ca="1"/>
        <v>144.41999999999999</v>
      </c>
      <c r="G912" vm="4690">
        <f ca="1"/>
        <v>142.965</v>
      </c>
      <c r="H912" vm="4691">
        <f ca="1"/>
        <v>143.72</v>
      </c>
      <c r="K912" s="4">
        <f ca="1">IF(ROW(T_CALC[[#This Row],[DAY]])-ROW(T_CALC[[#Headers],[DAY]])&gt;C_N_TRADING_DAYS,"",ROW(T_CALC[[#This Row],[DAY]])-ROW(T_CALC[[#Headers],[DAY]]))</f>
        <v>909</v>
      </c>
      <c r="L912" s="2" cm="1" vm="4686">
        <f t="array" aca="1" ref="L912" ca="1">IFERROR(IF(T_CALC[[#This Row],[DAY]]="","",IF(AND(T_CALC[[#This Row],[DAY]]=C_N_TRADING_DAYS,$L$1&gt;C_MAX_HIST_DT),$L$1,INDEX(_xlfn.ANCHORARRAY($C$3),T_CALC[[#This Row],[DAY]]+1,1))),NA())</f>
        <v>43770</v>
      </c>
      <c r="M912" s="4" cm="1" vm="4688">
        <f t="array" aca="1" ref="M912" ca="1">IFERROR(IF(T_CALC[[#This Row],[DAY]]="","",IF(AND(T_CALC[[#This Row],[DAY]]=C_N_TRADING_DAYS,$L$1&gt;C_MAX_HIST_DT),$M$1,INDEX(_xlfn.ANCHORARRAY($C$3),T_CALC[[#This Row],[DAY]]+1,3))),NA())</f>
        <v>144.26</v>
      </c>
      <c r="N912" s="4" cm="1" vm="4689">
        <f t="array" aca="1" ref="N912" ca="1">IFERROR(IF(T_CALC[[#This Row],[DAY]]="","",IF(AND(T_CALC[[#This Row],[DAY]]=C_N_TRADING_DAYS,$L$1&gt;C_MAX_HIST_DT),$N$1,INDEX(_xlfn.ANCHORARRAY($C$3),T_CALC[[#This Row],[DAY]]+1,4))),NA())</f>
        <v>144.41999999999999</v>
      </c>
      <c r="O912" s="4" cm="1" vm="4690">
        <f t="array" aca="1" ref="O912" ca="1">IFERROR(IF(T_CALC[[#This Row],[DAY]]="","",IF(AND(T_CALC[[#This Row],[DAY]]=C_N_TRADING_DAYS,$L$1&gt;C_MAX_HIST_DT),$O$1,INDEX(_xlfn.ANCHORARRAY($C$3),T_CALC[[#This Row],[DAY]]+1,5))),NA())</f>
        <v>142.965</v>
      </c>
      <c r="P912" s="4" cm="1" vm="4691">
        <f t="array" aca="1" ref="P912" ca="1">IFERROR(IF(T_CALC[[#This Row],[DAY]]="","",IF(AND(T_CALC[[#This Row],[DAY]]=C_N_TRADING_DAYS,$L$1&gt;C_MAX_HIST_DT),$P$1,INDEX(_xlfn.ANCHORARRAY($C$3),T_CALC[[#This Row],[DAY]]+1,6))),NA())</f>
        <v>143.72</v>
      </c>
      <c r="Q912" s="4" cm="1" vm="4687">
        <f t="array" aca="1" ref="Q912" ca="1">IFERROR(IF(T_CALC[[#This Row],[DAY]]="","",IF(AND(T_CALC[[#This Row],[DAY]]=C_N_TRADING_DAYS,$L$1&gt;C_MAX_HIST_DT),$Q$1,INDEX(_xlfn.ANCHORARRAY($C$3),T_CALC[[#This Row],[DAY]]+1,2))),NA())</f>
        <v>33128366</v>
      </c>
      <c r="R912" s="4" vm="4691">
        <f ca="1">IFERROR(IF(I_SRC="Open",T_CALC[[#This Row],[Open]],IF(I_SRC="High",T_CALC[[#This Row],[High]],IF(I_SRC="low",T_CALC[[#This Row],[Low]],IF(I_SRC="Volume",T_CALC[[#This Row],[VOLUME]],T_CALC[[#This Row],[Close]])))),"")</f>
        <v>143.72</v>
      </c>
      <c r="S912" s="4" cm="1">
        <f t="array" aca="1" ref="S912" ca="1">IF(T_CALC[[#This Row],[DAY]]="","",IF(T_CALC[[#This Row],[DAY]]&gt;=I_MA_PER,
ROUND(SUMPRODUCT(OFFSET($Y$4,0,0,I_MA_PER),OFFSET(T_CALC[[#This Row],[Value]],-(I_MA_PER-1),0,I_MA_PER))/C_DEN,2),NA()))</f>
        <v>139.36000000000001</v>
      </c>
      <c r="T912" s="4" t="str">
        <f ca="1">IF(T_CALC[[#This Row],[DAY]]="","",IF(T_CALC[[#This Row],[DAY]]&gt;=I_MA_PER,IF(AND(T_CALC[[#This Row],[Value]]&gt;T_CALC[[#This Row],[WMA]],R911&lt;=S911),"Buy",IF(AND(T_CALC[[#This Row],[Value]]&lt;T_CALC[[#This Row],[WMA]],R911&gt;=S911),"Sell","")),NA()))</f>
        <v/>
      </c>
      <c r="U912" s="4">
        <f ca="1">IFERROR(IF(T_CALC[[#This Row],[Signal]]="Buy",T_CALC[[#This Row],[Value]],-10000),-10000)</f>
        <v>-10000</v>
      </c>
      <c r="V912" s="4">
        <f ca="1">IFERROR(IF(T_CALC[[#This Row],[Signal]]="Sell",T_CALC[[#This Row],[Value]],-10000),-10000)</f>
        <v>-10000</v>
      </c>
    </row>
    <row r="913" spans="3:22" x14ac:dyDescent="0.2">
      <c r="C913" vm="4692">
        <f ca="1"/>
        <v>43773</v>
      </c>
      <c r="D913" vm="4693">
        <f ca="1"/>
        <v>16911999</v>
      </c>
      <c r="E913" vm="4694">
        <f ca="1"/>
        <v>144.83000000000001</v>
      </c>
      <c r="F913" vm="4677">
        <f ca="1"/>
        <v>145</v>
      </c>
      <c r="G913" vm="4695">
        <f ca="1"/>
        <v>144.16</v>
      </c>
      <c r="H913" vm="4696">
        <f ca="1"/>
        <v>144.55000000000001</v>
      </c>
      <c r="K913" s="4">
        <f ca="1">IF(ROW(T_CALC[[#This Row],[DAY]])-ROW(T_CALC[[#Headers],[DAY]])&gt;C_N_TRADING_DAYS,"",ROW(T_CALC[[#This Row],[DAY]])-ROW(T_CALC[[#Headers],[DAY]]))</f>
        <v>910</v>
      </c>
      <c r="L913" s="2" cm="1" vm="4692">
        <f t="array" aca="1" ref="L913" ca="1">IFERROR(IF(T_CALC[[#This Row],[DAY]]="","",IF(AND(T_CALC[[#This Row],[DAY]]=C_N_TRADING_DAYS,$L$1&gt;C_MAX_HIST_DT),$L$1,INDEX(_xlfn.ANCHORARRAY($C$3),T_CALC[[#This Row],[DAY]]+1,1))),NA())</f>
        <v>43773</v>
      </c>
      <c r="M913" s="4" cm="1" vm="4694">
        <f t="array" aca="1" ref="M913" ca="1">IFERROR(IF(T_CALC[[#This Row],[DAY]]="","",IF(AND(T_CALC[[#This Row],[DAY]]=C_N_TRADING_DAYS,$L$1&gt;C_MAX_HIST_DT),$M$1,INDEX(_xlfn.ANCHORARRAY($C$3),T_CALC[[#This Row],[DAY]]+1,3))),NA())</f>
        <v>144.83000000000001</v>
      </c>
      <c r="N913" s="4" cm="1" vm="4677">
        <f t="array" aca="1" ref="N913" ca="1">IFERROR(IF(T_CALC[[#This Row],[DAY]]="","",IF(AND(T_CALC[[#This Row],[DAY]]=C_N_TRADING_DAYS,$L$1&gt;C_MAX_HIST_DT),$N$1,INDEX(_xlfn.ANCHORARRAY($C$3),T_CALC[[#This Row],[DAY]]+1,4))),NA())</f>
        <v>145</v>
      </c>
      <c r="O913" s="4" cm="1" vm="4695">
        <f t="array" aca="1" ref="O913" ca="1">IFERROR(IF(T_CALC[[#This Row],[DAY]]="","",IF(AND(T_CALC[[#This Row],[DAY]]=C_N_TRADING_DAYS,$L$1&gt;C_MAX_HIST_DT),$O$1,INDEX(_xlfn.ANCHORARRAY($C$3),T_CALC[[#This Row],[DAY]]+1,5))),NA())</f>
        <v>144.16</v>
      </c>
      <c r="P913" s="4" cm="1" vm="4696">
        <f t="array" aca="1" ref="P913" ca="1">IFERROR(IF(T_CALC[[#This Row],[DAY]]="","",IF(AND(T_CALC[[#This Row],[DAY]]=C_N_TRADING_DAYS,$L$1&gt;C_MAX_HIST_DT),$P$1,INDEX(_xlfn.ANCHORARRAY($C$3),T_CALC[[#This Row],[DAY]]+1,6))),NA())</f>
        <v>144.55000000000001</v>
      </c>
      <c r="Q913" s="4" cm="1" vm="4693">
        <f t="array" aca="1" ref="Q913" ca="1">IFERROR(IF(T_CALC[[#This Row],[DAY]]="","",IF(AND(T_CALC[[#This Row],[DAY]]=C_N_TRADING_DAYS,$L$1&gt;C_MAX_HIST_DT),$Q$1,INDEX(_xlfn.ANCHORARRAY($C$3),T_CALC[[#This Row],[DAY]]+1,2))),NA())</f>
        <v>16911999</v>
      </c>
      <c r="R913" s="4" vm="4696">
        <f ca="1">IFERROR(IF(I_SRC="Open",T_CALC[[#This Row],[Open]],IF(I_SRC="High",T_CALC[[#This Row],[High]],IF(I_SRC="low",T_CALC[[#This Row],[Low]],IF(I_SRC="Volume",T_CALC[[#This Row],[VOLUME]],T_CALC[[#This Row],[Close]])))),"")</f>
        <v>144.55000000000001</v>
      </c>
      <c r="S913" s="4" cm="1">
        <f t="array" aca="1" ref="S913" ca="1">IF(T_CALC[[#This Row],[DAY]]="","",IF(T_CALC[[#This Row],[DAY]]&gt;=I_MA_PER,
ROUND(SUMPRODUCT(OFFSET($Y$4,0,0,I_MA_PER),OFFSET(T_CALC[[#This Row],[Value]],-(I_MA_PER-1),0,I_MA_PER))/C_DEN,2),NA()))</f>
        <v>139.6</v>
      </c>
      <c r="T913" s="4" t="str">
        <f ca="1">IF(T_CALC[[#This Row],[DAY]]="","",IF(T_CALC[[#This Row],[DAY]]&gt;=I_MA_PER,IF(AND(T_CALC[[#This Row],[Value]]&gt;T_CALC[[#This Row],[WMA]],R912&lt;=S912),"Buy",IF(AND(T_CALC[[#This Row],[Value]]&lt;T_CALC[[#This Row],[WMA]],R912&gt;=S912),"Sell","")),NA()))</f>
        <v/>
      </c>
      <c r="U913" s="4">
        <f ca="1">IFERROR(IF(T_CALC[[#This Row],[Signal]]="Buy",T_CALC[[#This Row],[Value]],-10000),-10000)</f>
        <v>-10000</v>
      </c>
      <c r="V913" s="4">
        <f ca="1">IFERROR(IF(T_CALC[[#This Row],[Signal]]="Sell",T_CALC[[#This Row],[Value]],-10000),-10000)</f>
        <v>-10000</v>
      </c>
    </row>
    <row r="914" spans="3:22" x14ac:dyDescent="0.2">
      <c r="C914" vm="4697">
        <f ca="1"/>
        <v>43774</v>
      </c>
      <c r="D914" vm="4698">
        <f ca="1"/>
        <v>18250172</v>
      </c>
      <c r="E914" vm="4699">
        <f ca="1"/>
        <v>144.97</v>
      </c>
      <c r="F914" vm="4700">
        <f ca="1"/>
        <v>145.02000000000001</v>
      </c>
      <c r="G914" vm="4701">
        <f ca="1"/>
        <v>143.905</v>
      </c>
      <c r="H914" vm="4702">
        <f ca="1"/>
        <v>144.46</v>
      </c>
      <c r="K914" s="4">
        <f ca="1">IF(ROW(T_CALC[[#This Row],[DAY]])-ROW(T_CALC[[#Headers],[DAY]])&gt;C_N_TRADING_DAYS,"",ROW(T_CALC[[#This Row],[DAY]])-ROW(T_CALC[[#Headers],[DAY]]))</f>
        <v>911</v>
      </c>
      <c r="L914" s="2" cm="1" vm="4697">
        <f t="array" aca="1" ref="L914" ca="1">IFERROR(IF(T_CALC[[#This Row],[DAY]]="","",IF(AND(T_CALC[[#This Row],[DAY]]=C_N_TRADING_DAYS,$L$1&gt;C_MAX_HIST_DT),$L$1,INDEX(_xlfn.ANCHORARRAY($C$3),T_CALC[[#This Row],[DAY]]+1,1))),NA())</f>
        <v>43774</v>
      </c>
      <c r="M914" s="4" cm="1" vm="4699">
        <f t="array" aca="1" ref="M914" ca="1">IFERROR(IF(T_CALC[[#This Row],[DAY]]="","",IF(AND(T_CALC[[#This Row],[DAY]]=C_N_TRADING_DAYS,$L$1&gt;C_MAX_HIST_DT),$M$1,INDEX(_xlfn.ANCHORARRAY($C$3),T_CALC[[#This Row],[DAY]]+1,3))),NA())</f>
        <v>144.97</v>
      </c>
      <c r="N914" s="4" cm="1" vm="4700">
        <f t="array" aca="1" ref="N914" ca="1">IFERROR(IF(T_CALC[[#This Row],[DAY]]="","",IF(AND(T_CALC[[#This Row],[DAY]]=C_N_TRADING_DAYS,$L$1&gt;C_MAX_HIST_DT),$N$1,INDEX(_xlfn.ANCHORARRAY($C$3),T_CALC[[#This Row],[DAY]]+1,4))),NA())</f>
        <v>145.02000000000001</v>
      </c>
      <c r="O914" s="4" cm="1" vm="4701">
        <f t="array" aca="1" ref="O914" ca="1">IFERROR(IF(T_CALC[[#This Row],[DAY]]="","",IF(AND(T_CALC[[#This Row],[DAY]]=C_N_TRADING_DAYS,$L$1&gt;C_MAX_HIST_DT),$O$1,INDEX(_xlfn.ANCHORARRAY($C$3),T_CALC[[#This Row],[DAY]]+1,5))),NA())</f>
        <v>143.905</v>
      </c>
      <c r="P914" s="4" cm="1" vm="4702">
        <f t="array" aca="1" ref="P914" ca="1">IFERROR(IF(T_CALC[[#This Row],[DAY]]="","",IF(AND(T_CALC[[#This Row],[DAY]]=C_N_TRADING_DAYS,$L$1&gt;C_MAX_HIST_DT),$P$1,INDEX(_xlfn.ANCHORARRAY($C$3),T_CALC[[#This Row],[DAY]]+1,6))),NA())</f>
        <v>144.46</v>
      </c>
      <c r="Q914" s="4" cm="1" vm="4698">
        <f t="array" aca="1" ref="Q914" ca="1">IFERROR(IF(T_CALC[[#This Row],[DAY]]="","",IF(AND(T_CALC[[#This Row],[DAY]]=C_N_TRADING_DAYS,$L$1&gt;C_MAX_HIST_DT),$Q$1,INDEX(_xlfn.ANCHORARRAY($C$3),T_CALC[[#This Row],[DAY]]+1,2))),NA())</f>
        <v>18250172</v>
      </c>
      <c r="R914" s="4" vm="4702">
        <f ca="1">IFERROR(IF(I_SRC="Open",T_CALC[[#This Row],[Open]],IF(I_SRC="High",T_CALC[[#This Row],[High]],IF(I_SRC="low",T_CALC[[#This Row],[Low]],IF(I_SRC="Volume",T_CALC[[#This Row],[VOLUME]],T_CALC[[#This Row],[Close]])))),"")</f>
        <v>144.46</v>
      </c>
      <c r="S914" s="4" cm="1">
        <f t="array" aca="1" ref="S914" ca="1">IF(T_CALC[[#This Row],[DAY]]="","",IF(T_CALC[[#This Row],[DAY]]&gt;=I_MA_PER,
ROUND(SUMPRODUCT(OFFSET($Y$4,0,0,I_MA_PER),OFFSET(T_CALC[[#This Row],[Value]],-(I_MA_PER-1),0,I_MA_PER))/C_DEN,2),NA()))</f>
        <v>139.83000000000001</v>
      </c>
      <c r="T914" s="4" t="str">
        <f ca="1">IF(T_CALC[[#This Row],[DAY]]="","",IF(T_CALC[[#This Row],[DAY]]&gt;=I_MA_PER,IF(AND(T_CALC[[#This Row],[Value]]&gt;T_CALC[[#This Row],[WMA]],R913&lt;=S913),"Buy",IF(AND(T_CALC[[#This Row],[Value]]&lt;T_CALC[[#This Row],[WMA]],R913&gt;=S913),"Sell","")),NA()))</f>
        <v/>
      </c>
      <c r="U914" s="4">
        <f ca="1">IFERROR(IF(T_CALC[[#This Row],[Signal]]="Buy",T_CALC[[#This Row],[Value]],-10000),-10000)</f>
        <v>-10000</v>
      </c>
      <c r="V914" s="4">
        <f ca="1">IFERROR(IF(T_CALC[[#This Row],[Signal]]="Sell",T_CALC[[#This Row],[Value]],-10000),-10000)</f>
        <v>-10000</v>
      </c>
    </row>
    <row r="915" spans="3:22" x14ac:dyDescent="0.2">
      <c r="C915" vm="4703">
        <f ca="1"/>
        <v>43775</v>
      </c>
      <c r="D915" vm="4704">
        <f ca="1"/>
        <v>16575798</v>
      </c>
      <c r="E915" vm="4705">
        <f ca="1"/>
        <v>144.37</v>
      </c>
      <c r="F915" vm="4706">
        <f ca="1"/>
        <v>144.52000000000001</v>
      </c>
      <c r="G915" vm="4707">
        <f ca="1"/>
        <v>143.19999999999999</v>
      </c>
      <c r="H915" vm="4708">
        <f ca="1"/>
        <v>144.06</v>
      </c>
      <c r="K915" s="4">
        <f ca="1">IF(ROW(T_CALC[[#This Row],[DAY]])-ROW(T_CALC[[#Headers],[DAY]])&gt;C_N_TRADING_DAYS,"",ROW(T_CALC[[#This Row],[DAY]])-ROW(T_CALC[[#Headers],[DAY]]))</f>
        <v>912</v>
      </c>
      <c r="L915" s="2" cm="1" vm="4703">
        <f t="array" aca="1" ref="L915" ca="1">IFERROR(IF(T_CALC[[#This Row],[DAY]]="","",IF(AND(T_CALC[[#This Row],[DAY]]=C_N_TRADING_DAYS,$L$1&gt;C_MAX_HIST_DT),$L$1,INDEX(_xlfn.ANCHORARRAY($C$3),T_CALC[[#This Row],[DAY]]+1,1))),NA())</f>
        <v>43775</v>
      </c>
      <c r="M915" s="4" cm="1" vm="4705">
        <f t="array" aca="1" ref="M915" ca="1">IFERROR(IF(T_CALC[[#This Row],[DAY]]="","",IF(AND(T_CALC[[#This Row],[DAY]]=C_N_TRADING_DAYS,$L$1&gt;C_MAX_HIST_DT),$M$1,INDEX(_xlfn.ANCHORARRAY($C$3),T_CALC[[#This Row],[DAY]]+1,3))),NA())</f>
        <v>144.37</v>
      </c>
      <c r="N915" s="4" cm="1" vm="4706">
        <f t="array" aca="1" ref="N915" ca="1">IFERROR(IF(T_CALC[[#This Row],[DAY]]="","",IF(AND(T_CALC[[#This Row],[DAY]]=C_N_TRADING_DAYS,$L$1&gt;C_MAX_HIST_DT),$N$1,INDEX(_xlfn.ANCHORARRAY($C$3),T_CALC[[#This Row],[DAY]]+1,4))),NA())</f>
        <v>144.52000000000001</v>
      </c>
      <c r="O915" s="4" cm="1" vm="4707">
        <f t="array" aca="1" ref="O915" ca="1">IFERROR(IF(T_CALC[[#This Row],[DAY]]="","",IF(AND(T_CALC[[#This Row],[DAY]]=C_N_TRADING_DAYS,$L$1&gt;C_MAX_HIST_DT),$O$1,INDEX(_xlfn.ANCHORARRAY($C$3),T_CALC[[#This Row],[DAY]]+1,5))),NA())</f>
        <v>143.19999999999999</v>
      </c>
      <c r="P915" s="4" cm="1" vm="4708">
        <f t="array" aca="1" ref="P915" ca="1">IFERROR(IF(T_CALC[[#This Row],[DAY]]="","",IF(AND(T_CALC[[#This Row],[DAY]]=C_N_TRADING_DAYS,$L$1&gt;C_MAX_HIST_DT),$P$1,INDEX(_xlfn.ANCHORARRAY($C$3),T_CALC[[#This Row],[DAY]]+1,6))),NA())</f>
        <v>144.06</v>
      </c>
      <c r="Q915" s="4" cm="1" vm="4704">
        <f t="array" aca="1" ref="Q915" ca="1">IFERROR(IF(T_CALC[[#This Row],[DAY]]="","",IF(AND(T_CALC[[#This Row],[DAY]]=C_N_TRADING_DAYS,$L$1&gt;C_MAX_HIST_DT),$Q$1,INDEX(_xlfn.ANCHORARRAY($C$3),T_CALC[[#This Row],[DAY]]+1,2))),NA())</f>
        <v>16575798</v>
      </c>
      <c r="R915" s="4" vm="4708">
        <f ca="1">IFERROR(IF(I_SRC="Open",T_CALC[[#This Row],[Open]],IF(I_SRC="High",T_CALC[[#This Row],[High]],IF(I_SRC="low",T_CALC[[#This Row],[Low]],IF(I_SRC="Volume",T_CALC[[#This Row],[VOLUME]],T_CALC[[#This Row],[Close]])))),"")</f>
        <v>144.06</v>
      </c>
      <c r="S915" s="4" cm="1">
        <f t="array" aca="1" ref="S915" ca="1">IF(T_CALC[[#This Row],[DAY]]="","",IF(T_CALC[[#This Row],[DAY]]&gt;=I_MA_PER,
ROUND(SUMPRODUCT(OFFSET($Y$4,0,0,I_MA_PER),OFFSET(T_CALC[[#This Row],[Value]],-(I_MA_PER-1),0,I_MA_PER))/C_DEN,2),NA()))</f>
        <v>140.03</v>
      </c>
      <c r="T915" s="4" t="str">
        <f ca="1">IF(T_CALC[[#This Row],[DAY]]="","",IF(T_CALC[[#This Row],[DAY]]&gt;=I_MA_PER,IF(AND(T_CALC[[#This Row],[Value]]&gt;T_CALC[[#This Row],[WMA]],R914&lt;=S914),"Buy",IF(AND(T_CALC[[#This Row],[Value]]&lt;T_CALC[[#This Row],[WMA]],R914&gt;=S914),"Sell","")),NA()))</f>
        <v/>
      </c>
      <c r="U915" s="4">
        <f ca="1">IFERROR(IF(T_CALC[[#This Row],[Signal]]="Buy",T_CALC[[#This Row],[Value]],-10000),-10000)</f>
        <v>-10000</v>
      </c>
      <c r="V915" s="4">
        <f ca="1">IFERROR(IF(T_CALC[[#This Row],[Signal]]="Sell",T_CALC[[#This Row],[Value]],-10000),-10000)</f>
        <v>-10000</v>
      </c>
    </row>
    <row r="916" spans="3:22" x14ac:dyDescent="0.2">
      <c r="C916" vm="4709">
        <f ca="1"/>
        <v>43776</v>
      </c>
      <c r="D916" vm="4710">
        <f ca="1"/>
        <v>17786715</v>
      </c>
      <c r="E916" vm="4711">
        <f ca="1"/>
        <v>143.84</v>
      </c>
      <c r="F916" vm="4712">
        <f ca="1"/>
        <v>144.88</v>
      </c>
      <c r="G916" vm="4713">
        <f ca="1"/>
        <v>143.77000000000001</v>
      </c>
      <c r="H916" vm="4688">
        <f ca="1"/>
        <v>144.26</v>
      </c>
      <c r="K916" s="4">
        <f ca="1">IF(ROW(T_CALC[[#This Row],[DAY]])-ROW(T_CALC[[#Headers],[DAY]])&gt;C_N_TRADING_DAYS,"",ROW(T_CALC[[#This Row],[DAY]])-ROW(T_CALC[[#Headers],[DAY]]))</f>
        <v>913</v>
      </c>
      <c r="L916" s="2" cm="1" vm="4709">
        <f t="array" aca="1" ref="L916" ca="1">IFERROR(IF(T_CALC[[#This Row],[DAY]]="","",IF(AND(T_CALC[[#This Row],[DAY]]=C_N_TRADING_DAYS,$L$1&gt;C_MAX_HIST_DT),$L$1,INDEX(_xlfn.ANCHORARRAY($C$3),T_CALC[[#This Row],[DAY]]+1,1))),NA())</f>
        <v>43776</v>
      </c>
      <c r="M916" s="4" cm="1" vm="4711">
        <f t="array" aca="1" ref="M916" ca="1">IFERROR(IF(T_CALC[[#This Row],[DAY]]="","",IF(AND(T_CALC[[#This Row],[DAY]]=C_N_TRADING_DAYS,$L$1&gt;C_MAX_HIST_DT),$M$1,INDEX(_xlfn.ANCHORARRAY($C$3),T_CALC[[#This Row],[DAY]]+1,3))),NA())</f>
        <v>143.84</v>
      </c>
      <c r="N916" s="4" cm="1" vm="4712">
        <f t="array" aca="1" ref="N916" ca="1">IFERROR(IF(T_CALC[[#This Row],[DAY]]="","",IF(AND(T_CALC[[#This Row],[DAY]]=C_N_TRADING_DAYS,$L$1&gt;C_MAX_HIST_DT),$N$1,INDEX(_xlfn.ANCHORARRAY($C$3),T_CALC[[#This Row],[DAY]]+1,4))),NA())</f>
        <v>144.88</v>
      </c>
      <c r="O916" s="4" cm="1" vm="4713">
        <f t="array" aca="1" ref="O916" ca="1">IFERROR(IF(T_CALC[[#This Row],[DAY]]="","",IF(AND(T_CALC[[#This Row],[DAY]]=C_N_TRADING_DAYS,$L$1&gt;C_MAX_HIST_DT),$O$1,INDEX(_xlfn.ANCHORARRAY($C$3),T_CALC[[#This Row],[DAY]]+1,5))),NA())</f>
        <v>143.77000000000001</v>
      </c>
      <c r="P916" s="4" cm="1" vm="4688">
        <f t="array" aca="1" ref="P916" ca="1">IFERROR(IF(T_CALC[[#This Row],[DAY]]="","",IF(AND(T_CALC[[#This Row],[DAY]]=C_N_TRADING_DAYS,$L$1&gt;C_MAX_HIST_DT),$P$1,INDEX(_xlfn.ANCHORARRAY($C$3),T_CALC[[#This Row],[DAY]]+1,6))),NA())</f>
        <v>144.26</v>
      </c>
      <c r="Q916" s="4" cm="1" vm="4710">
        <f t="array" aca="1" ref="Q916" ca="1">IFERROR(IF(T_CALC[[#This Row],[DAY]]="","",IF(AND(T_CALC[[#This Row],[DAY]]=C_N_TRADING_DAYS,$L$1&gt;C_MAX_HIST_DT),$Q$1,INDEX(_xlfn.ANCHORARRAY($C$3),T_CALC[[#This Row],[DAY]]+1,2))),NA())</f>
        <v>17786715</v>
      </c>
      <c r="R916" s="4" vm="4688">
        <f ca="1">IFERROR(IF(I_SRC="Open",T_CALC[[#This Row],[Open]],IF(I_SRC="High",T_CALC[[#This Row],[High]],IF(I_SRC="low",T_CALC[[#This Row],[Low]],IF(I_SRC="Volume",T_CALC[[#This Row],[VOLUME]],T_CALC[[#This Row],[Close]])))),"")</f>
        <v>144.26</v>
      </c>
      <c r="S916" s="4" cm="1">
        <f t="array" aca="1" ref="S916" ca="1">IF(T_CALC[[#This Row],[DAY]]="","",IF(T_CALC[[#This Row],[DAY]]&gt;=I_MA_PER,
ROUND(SUMPRODUCT(OFFSET($Y$4,0,0,I_MA_PER),OFFSET(T_CALC[[#This Row],[Value]],-(I_MA_PER-1),0,I_MA_PER))/C_DEN,2),NA()))</f>
        <v>140.22999999999999</v>
      </c>
      <c r="T916" s="4" t="str">
        <f ca="1">IF(T_CALC[[#This Row],[DAY]]="","",IF(T_CALC[[#This Row],[DAY]]&gt;=I_MA_PER,IF(AND(T_CALC[[#This Row],[Value]]&gt;T_CALC[[#This Row],[WMA]],R915&lt;=S915),"Buy",IF(AND(T_CALC[[#This Row],[Value]]&lt;T_CALC[[#This Row],[WMA]],R915&gt;=S915),"Sell","")),NA()))</f>
        <v/>
      </c>
      <c r="U916" s="4">
        <f ca="1">IFERROR(IF(T_CALC[[#This Row],[Signal]]="Buy",T_CALC[[#This Row],[Value]],-10000),-10000)</f>
        <v>-10000</v>
      </c>
      <c r="V916" s="4">
        <f ca="1">IFERROR(IF(T_CALC[[#This Row],[Signal]]="Sell",T_CALC[[#This Row],[Value]],-10000),-10000)</f>
        <v>-10000</v>
      </c>
    </row>
    <row r="917" spans="3:22" x14ac:dyDescent="0.2">
      <c r="C917" vm="4714">
        <f ca="1"/>
        <v>43777</v>
      </c>
      <c r="D917" vm="4715">
        <f ca="1"/>
        <v>16752939</v>
      </c>
      <c r="E917" vm="4716">
        <f ca="1"/>
        <v>143.97999999999999</v>
      </c>
      <c r="F917" vm="4717">
        <f ca="1"/>
        <v>145.99</v>
      </c>
      <c r="G917" vm="4718">
        <f ca="1"/>
        <v>143.76</v>
      </c>
      <c r="H917" vm="4719">
        <f ca="1"/>
        <v>145.96</v>
      </c>
      <c r="K917" s="4">
        <f ca="1">IF(ROW(T_CALC[[#This Row],[DAY]])-ROW(T_CALC[[#Headers],[DAY]])&gt;C_N_TRADING_DAYS,"",ROW(T_CALC[[#This Row],[DAY]])-ROW(T_CALC[[#Headers],[DAY]]))</f>
        <v>914</v>
      </c>
      <c r="L917" s="2" cm="1" vm="4714">
        <f t="array" aca="1" ref="L917" ca="1">IFERROR(IF(T_CALC[[#This Row],[DAY]]="","",IF(AND(T_CALC[[#This Row],[DAY]]=C_N_TRADING_DAYS,$L$1&gt;C_MAX_HIST_DT),$L$1,INDEX(_xlfn.ANCHORARRAY($C$3),T_CALC[[#This Row],[DAY]]+1,1))),NA())</f>
        <v>43777</v>
      </c>
      <c r="M917" s="4" cm="1" vm="4716">
        <f t="array" aca="1" ref="M917" ca="1">IFERROR(IF(T_CALC[[#This Row],[DAY]]="","",IF(AND(T_CALC[[#This Row],[DAY]]=C_N_TRADING_DAYS,$L$1&gt;C_MAX_HIST_DT),$M$1,INDEX(_xlfn.ANCHORARRAY($C$3),T_CALC[[#This Row],[DAY]]+1,3))),NA())</f>
        <v>143.97999999999999</v>
      </c>
      <c r="N917" s="4" cm="1" vm="4717">
        <f t="array" aca="1" ref="N917" ca="1">IFERROR(IF(T_CALC[[#This Row],[DAY]]="","",IF(AND(T_CALC[[#This Row],[DAY]]=C_N_TRADING_DAYS,$L$1&gt;C_MAX_HIST_DT),$N$1,INDEX(_xlfn.ANCHORARRAY($C$3),T_CALC[[#This Row],[DAY]]+1,4))),NA())</f>
        <v>145.99</v>
      </c>
      <c r="O917" s="4" cm="1" vm="4718">
        <f t="array" aca="1" ref="O917" ca="1">IFERROR(IF(T_CALC[[#This Row],[DAY]]="","",IF(AND(T_CALC[[#This Row],[DAY]]=C_N_TRADING_DAYS,$L$1&gt;C_MAX_HIST_DT),$O$1,INDEX(_xlfn.ANCHORARRAY($C$3),T_CALC[[#This Row],[DAY]]+1,5))),NA())</f>
        <v>143.76</v>
      </c>
      <c r="P917" s="4" cm="1" vm="4719">
        <f t="array" aca="1" ref="P917" ca="1">IFERROR(IF(T_CALC[[#This Row],[DAY]]="","",IF(AND(T_CALC[[#This Row],[DAY]]=C_N_TRADING_DAYS,$L$1&gt;C_MAX_HIST_DT),$P$1,INDEX(_xlfn.ANCHORARRAY($C$3),T_CALC[[#This Row],[DAY]]+1,6))),NA())</f>
        <v>145.96</v>
      </c>
      <c r="Q917" s="4" cm="1" vm="4715">
        <f t="array" aca="1" ref="Q917" ca="1">IFERROR(IF(T_CALC[[#This Row],[DAY]]="","",IF(AND(T_CALC[[#This Row],[DAY]]=C_N_TRADING_DAYS,$L$1&gt;C_MAX_HIST_DT),$Q$1,INDEX(_xlfn.ANCHORARRAY($C$3),T_CALC[[#This Row],[DAY]]+1,2))),NA())</f>
        <v>16752939</v>
      </c>
      <c r="R917" s="4" vm="4719">
        <f ca="1">IFERROR(IF(I_SRC="Open",T_CALC[[#This Row],[Open]],IF(I_SRC="High",T_CALC[[#This Row],[High]],IF(I_SRC="low",T_CALC[[#This Row],[Low]],IF(I_SRC="Volume",T_CALC[[#This Row],[VOLUME]],T_CALC[[#This Row],[Close]])))),"")</f>
        <v>145.96</v>
      </c>
      <c r="S917" s="4" cm="1">
        <f t="array" aca="1" ref="S917" ca="1">IF(T_CALC[[#This Row],[DAY]]="","",IF(T_CALC[[#This Row],[DAY]]&gt;=I_MA_PER,
ROUND(SUMPRODUCT(OFFSET($Y$4,0,0,I_MA_PER),OFFSET(T_CALC[[#This Row],[Value]],-(I_MA_PER-1),0,I_MA_PER))/C_DEN,2),NA()))</f>
        <v>140.5</v>
      </c>
      <c r="T917" s="4" t="str">
        <f ca="1">IF(T_CALC[[#This Row],[DAY]]="","",IF(T_CALC[[#This Row],[DAY]]&gt;=I_MA_PER,IF(AND(T_CALC[[#This Row],[Value]]&gt;T_CALC[[#This Row],[WMA]],R916&lt;=S916),"Buy",IF(AND(T_CALC[[#This Row],[Value]]&lt;T_CALC[[#This Row],[WMA]],R916&gt;=S916),"Sell","")),NA()))</f>
        <v/>
      </c>
      <c r="U917" s="4">
        <f ca="1">IFERROR(IF(T_CALC[[#This Row],[Signal]]="Buy",T_CALC[[#This Row],[Value]],-10000),-10000)</f>
        <v>-10000</v>
      </c>
      <c r="V917" s="4">
        <f ca="1">IFERROR(IF(T_CALC[[#This Row],[Signal]]="Sell",T_CALC[[#This Row],[Value]],-10000),-10000)</f>
        <v>-10000</v>
      </c>
    </row>
    <row r="918" spans="3:22" x14ac:dyDescent="0.2">
      <c r="C918" vm="4720">
        <f ca="1"/>
        <v>43780</v>
      </c>
      <c r="D918" vm="4721">
        <f ca="1"/>
        <v>14370178</v>
      </c>
      <c r="E918" vm="4722">
        <f ca="1"/>
        <v>145.34</v>
      </c>
      <c r="F918" vm="4723">
        <f ca="1"/>
        <v>146.41999999999999</v>
      </c>
      <c r="G918" vm="4724">
        <f ca="1"/>
        <v>144.72999999999999</v>
      </c>
      <c r="H918" vm="4725">
        <f ca="1"/>
        <v>146.11000000000001</v>
      </c>
      <c r="K918" s="4">
        <f ca="1">IF(ROW(T_CALC[[#This Row],[DAY]])-ROW(T_CALC[[#Headers],[DAY]])&gt;C_N_TRADING_DAYS,"",ROW(T_CALC[[#This Row],[DAY]])-ROW(T_CALC[[#Headers],[DAY]]))</f>
        <v>915</v>
      </c>
      <c r="L918" s="2" cm="1" vm="4720">
        <f t="array" aca="1" ref="L918" ca="1">IFERROR(IF(T_CALC[[#This Row],[DAY]]="","",IF(AND(T_CALC[[#This Row],[DAY]]=C_N_TRADING_DAYS,$L$1&gt;C_MAX_HIST_DT),$L$1,INDEX(_xlfn.ANCHORARRAY($C$3),T_CALC[[#This Row],[DAY]]+1,1))),NA())</f>
        <v>43780</v>
      </c>
      <c r="M918" s="4" cm="1" vm="4722">
        <f t="array" aca="1" ref="M918" ca="1">IFERROR(IF(T_CALC[[#This Row],[DAY]]="","",IF(AND(T_CALC[[#This Row],[DAY]]=C_N_TRADING_DAYS,$L$1&gt;C_MAX_HIST_DT),$M$1,INDEX(_xlfn.ANCHORARRAY($C$3),T_CALC[[#This Row],[DAY]]+1,3))),NA())</f>
        <v>145.34</v>
      </c>
      <c r="N918" s="4" cm="1" vm="4723">
        <f t="array" aca="1" ref="N918" ca="1">IFERROR(IF(T_CALC[[#This Row],[DAY]]="","",IF(AND(T_CALC[[#This Row],[DAY]]=C_N_TRADING_DAYS,$L$1&gt;C_MAX_HIST_DT),$N$1,INDEX(_xlfn.ANCHORARRAY($C$3),T_CALC[[#This Row],[DAY]]+1,4))),NA())</f>
        <v>146.41999999999999</v>
      </c>
      <c r="O918" s="4" cm="1" vm="4724">
        <f t="array" aca="1" ref="O918" ca="1">IFERROR(IF(T_CALC[[#This Row],[DAY]]="","",IF(AND(T_CALC[[#This Row],[DAY]]=C_N_TRADING_DAYS,$L$1&gt;C_MAX_HIST_DT),$O$1,INDEX(_xlfn.ANCHORARRAY($C$3),T_CALC[[#This Row],[DAY]]+1,5))),NA())</f>
        <v>144.72999999999999</v>
      </c>
      <c r="P918" s="4" cm="1" vm="4725">
        <f t="array" aca="1" ref="P918" ca="1">IFERROR(IF(T_CALC[[#This Row],[DAY]]="","",IF(AND(T_CALC[[#This Row],[DAY]]=C_N_TRADING_DAYS,$L$1&gt;C_MAX_HIST_DT),$P$1,INDEX(_xlfn.ANCHORARRAY($C$3),T_CALC[[#This Row],[DAY]]+1,6))),NA())</f>
        <v>146.11000000000001</v>
      </c>
      <c r="Q918" s="4" cm="1" vm="4721">
        <f t="array" aca="1" ref="Q918" ca="1">IFERROR(IF(T_CALC[[#This Row],[DAY]]="","",IF(AND(T_CALC[[#This Row],[DAY]]=C_N_TRADING_DAYS,$L$1&gt;C_MAX_HIST_DT),$Q$1,INDEX(_xlfn.ANCHORARRAY($C$3),T_CALC[[#This Row],[DAY]]+1,2))),NA())</f>
        <v>14370178</v>
      </c>
      <c r="R918" s="4" vm="4725">
        <f ca="1">IFERROR(IF(I_SRC="Open",T_CALC[[#This Row],[Open]],IF(I_SRC="High",T_CALC[[#This Row],[High]],IF(I_SRC="low",T_CALC[[#This Row],[Low]],IF(I_SRC="Volume",T_CALC[[#This Row],[VOLUME]],T_CALC[[#This Row],[Close]])))),"")</f>
        <v>146.11000000000001</v>
      </c>
      <c r="S918" s="4" cm="1">
        <f t="array" aca="1" ref="S918" ca="1">IF(T_CALC[[#This Row],[DAY]]="","",IF(T_CALC[[#This Row],[DAY]]&gt;=I_MA_PER,
ROUND(SUMPRODUCT(OFFSET($Y$4,0,0,I_MA_PER),OFFSET(T_CALC[[#This Row],[Value]],-(I_MA_PER-1),0,I_MA_PER))/C_DEN,2),NA()))</f>
        <v>140.76</v>
      </c>
      <c r="T918" s="4" t="str">
        <f ca="1">IF(T_CALC[[#This Row],[DAY]]="","",IF(T_CALC[[#This Row],[DAY]]&gt;=I_MA_PER,IF(AND(T_CALC[[#This Row],[Value]]&gt;T_CALC[[#This Row],[WMA]],R917&lt;=S917),"Buy",IF(AND(T_CALC[[#This Row],[Value]]&lt;T_CALC[[#This Row],[WMA]],R917&gt;=S917),"Sell","")),NA()))</f>
        <v/>
      </c>
      <c r="U918" s="4">
        <f ca="1">IFERROR(IF(T_CALC[[#This Row],[Signal]]="Buy",T_CALC[[#This Row],[Value]],-10000),-10000)</f>
        <v>-10000</v>
      </c>
      <c r="V918" s="4">
        <f ca="1">IFERROR(IF(T_CALC[[#This Row],[Signal]]="Sell",T_CALC[[#This Row],[Value]],-10000),-10000)</f>
        <v>-10000</v>
      </c>
    </row>
    <row r="919" spans="3:22" x14ac:dyDescent="0.2">
      <c r="C919" vm="4726">
        <f ca="1"/>
        <v>43781</v>
      </c>
      <c r="D919" vm="4727">
        <f ca="1"/>
        <v>18648712</v>
      </c>
      <c r="E919" vm="4728">
        <f ca="1"/>
        <v>146.28</v>
      </c>
      <c r="F919" vm="4729">
        <f ca="1"/>
        <v>147.57</v>
      </c>
      <c r="G919" vm="4730">
        <f ca="1"/>
        <v>146.06</v>
      </c>
      <c r="H919" vm="4731">
        <f ca="1"/>
        <v>147.07</v>
      </c>
      <c r="K919" s="4">
        <f ca="1">IF(ROW(T_CALC[[#This Row],[DAY]])-ROW(T_CALC[[#Headers],[DAY]])&gt;C_N_TRADING_DAYS,"",ROW(T_CALC[[#This Row],[DAY]])-ROW(T_CALC[[#Headers],[DAY]]))</f>
        <v>916</v>
      </c>
      <c r="L919" s="2" cm="1" vm="4726">
        <f t="array" aca="1" ref="L919" ca="1">IFERROR(IF(T_CALC[[#This Row],[DAY]]="","",IF(AND(T_CALC[[#This Row],[DAY]]=C_N_TRADING_DAYS,$L$1&gt;C_MAX_HIST_DT),$L$1,INDEX(_xlfn.ANCHORARRAY($C$3),T_CALC[[#This Row],[DAY]]+1,1))),NA())</f>
        <v>43781</v>
      </c>
      <c r="M919" s="4" cm="1" vm="4728">
        <f t="array" aca="1" ref="M919" ca="1">IFERROR(IF(T_CALC[[#This Row],[DAY]]="","",IF(AND(T_CALC[[#This Row],[DAY]]=C_N_TRADING_DAYS,$L$1&gt;C_MAX_HIST_DT),$M$1,INDEX(_xlfn.ANCHORARRAY($C$3),T_CALC[[#This Row],[DAY]]+1,3))),NA())</f>
        <v>146.28</v>
      </c>
      <c r="N919" s="4" cm="1" vm="4729">
        <f t="array" aca="1" ref="N919" ca="1">IFERROR(IF(T_CALC[[#This Row],[DAY]]="","",IF(AND(T_CALC[[#This Row],[DAY]]=C_N_TRADING_DAYS,$L$1&gt;C_MAX_HIST_DT),$N$1,INDEX(_xlfn.ANCHORARRAY($C$3),T_CALC[[#This Row],[DAY]]+1,4))),NA())</f>
        <v>147.57</v>
      </c>
      <c r="O919" s="4" cm="1" vm="4730">
        <f t="array" aca="1" ref="O919" ca="1">IFERROR(IF(T_CALC[[#This Row],[DAY]]="","",IF(AND(T_CALC[[#This Row],[DAY]]=C_N_TRADING_DAYS,$L$1&gt;C_MAX_HIST_DT),$O$1,INDEX(_xlfn.ANCHORARRAY($C$3),T_CALC[[#This Row],[DAY]]+1,5))),NA())</f>
        <v>146.06</v>
      </c>
      <c r="P919" s="4" cm="1" vm="4731">
        <f t="array" aca="1" ref="P919" ca="1">IFERROR(IF(T_CALC[[#This Row],[DAY]]="","",IF(AND(T_CALC[[#This Row],[DAY]]=C_N_TRADING_DAYS,$L$1&gt;C_MAX_HIST_DT),$P$1,INDEX(_xlfn.ANCHORARRAY($C$3),T_CALC[[#This Row],[DAY]]+1,6))),NA())</f>
        <v>147.07</v>
      </c>
      <c r="Q919" s="4" cm="1" vm="4727">
        <f t="array" aca="1" ref="Q919" ca="1">IFERROR(IF(T_CALC[[#This Row],[DAY]]="","",IF(AND(T_CALC[[#This Row],[DAY]]=C_N_TRADING_DAYS,$L$1&gt;C_MAX_HIST_DT),$Q$1,INDEX(_xlfn.ANCHORARRAY($C$3),T_CALC[[#This Row],[DAY]]+1,2))),NA())</f>
        <v>18648712</v>
      </c>
      <c r="R919" s="4" vm="4731">
        <f ca="1">IFERROR(IF(I_SRC="Open",T_CALC[[#This Row],[Open]],IF(I_SRC="High",T_CALC[[#This Row],[High]],IF(I_SRC="low",T_CALC[[#This Row],[Low]],IF(I_SRC="Volume",T_CALC[[#This Row],[VOLUME]],T_CALC[[#This Row],[Close]])))),"")</f>
        <v>147.07</v>
      </c>
      <c r="S919" s="4" cm="1">
        <f t="array" aca="1" ref="S919" ca="1">IF(T_CALC[[#This Row],[DAY]]="","",IF(T_CALC[[#This Row],[DAY]]&gt;=I_MA_PER,
ROUND(SUMPRODUCT(OFFSET($Y$4,0,0,I_MA_PER),OFFSET(T_CALC[[#This Row],[Value]],-(I_MA_PER-1),0,I_MA_PER))/C_DEN,2),NA()))</f>
        <v>141.05000000000001</v>
      </c>
      <c r="T919" s="4" t="str">
        <f ca="1">IF(T_CALC[[#This Row],[DAY]]="","",IF(T_CALC[[#This Row],[DAY]]&gt;=I_MA_PER,IF(AND(T_CALC[[#This Row],[Value]]&gt;T_CALC[[#This Row],[WMA]],R918&lt;=S918),"Buy",IF(AND(T_CALC[[#This Row],[Value]]&lt;T_CALC[[#This Row],[WMA]],R918&gt;=S918),"Sell","")),NA()))</f>
        <v/>
      </c>
      <c r="U919" s="4">
        <f ca="1">IFERROR(IF(T_CALC[[#This Row],[Signal]]="Buy",T_CALC[[#This Row],[Value]],-10000),-10000)</f>
        <v>-10000</v>
      </c>
      <c r="V919" s="4">
        <f ca="1">IFERROR(IF(T_CALC[[#This Row],[Signal]]="Sell",T_CALC[[#This Row],[Value]],-10000),-10000)</f>
        <v>-10000</v>
      </c>
    </row>
    <row r="920" spans="3:22" x14ac:dyDescent="0.2">
      <c r="C920" vm="4732">
        <f ca="1"/>
        <v>43782</v>
      </c>
      <c r="D920" vm="4733">
        <f ca="1"/>
        <v>17444230</v>
      </c>
      <c r="E920" vm="4734">
        <f ca="1"/>
        <v>146.74</v>
      </c>
      <c r="F920" vm="4735">
        <f ca="1"/>
        <v>147.46250000000001</v>
      </c>
      <c r="G920" vm="4728">
        <f ca="1"/>
        <v>146.28</v>
      </c>
      <c r="H920" vm="4736">
        <f ca="1"/>
        <v>147.31</v>
      </c>
      <c r="K920" s="4">
        <f ca="1">IF(ROW(T_CALC[[#This Row],[DAY]])-ROW(T_CALC[[#Headers],[DAY]])&gt;C_N_TRADING_DAYS,"",ROW(T_CALC[[#This Row],[DAY]])-ROW(T_CALC[[#Headers],[DAY]]))</f>
        <v>917</v>
      </c>
      <c r="L920" s="2" cm="1" vm="4732">
        <f t="array" aca="1" ref="L920" ca="1">IFERROR(IF(T_CALC[[#This Row],[DAY]]="","",IF(AND(T_CALC[[#This Row],[DAY]]=C_N_TRADING_DAYS,$L$1&gt;C_MAX_HIST_DT),$L$1,INDEX(_xlfn.ANCHORARRAY($C$3),T_CALC[[#This Row],[DAY]]+1,1))),NA())</f>
        <v>43782</v>
      </c>
      <c r="M920" s="4" cm="1" vm="4734">
        <f t="array" aca="1" ref="M920" ca="1">IFERROR(IF(T_CALC[[#This Row],[DAY]]="","",IF(AND(T_CALC[[#This Row],[DAY]]=C_N_TRADING_DAYS,$L$1&gt;C_MAX_HIST_DT),$M$1,INDEX(_xlfn.ANCHORARRAY($C$3),T_CALC[[#This Row],[DAY]]+1,3))),NA())</f>
        <v>146.74</v>
      </c>
      <c r="N920" s="4" cm="1" vm="4735">
        <f t="array" aca="1" ref="N920" ca="1">IFERROR(IF(T_CALC[[#This Row],[DAY]]="","",IF(AND(T_CALC[[#This Row],[DAY]]=C_N_TRADING_DAYS,$L$1&gt;C_MAX_HIST_DT),$N$1,INDEX(_xlfn.ANCHORARRAY($C$3),T_CALC[[#This Row],[DAY]]+1,4))),NA())</f>
        <v>147.46250000000001</v>
      </c>
      <c r="O920" s="4" cm="1" vm="4728">
        <f t="array" aca="1" ref="O920" ca="1">IFERROR(IF(T_CALC[[#This Row],[DAY]]="","",IF(AND(T_CALC[[#This Row],[DAY]]=C_N_TRADING_DAYS,$L$1&gt;C_MAX_HIST_DT),$O$1,INDEX(_xlfn.ANCHORARRAY($C$3),T_CALC[[#This Row],[DAY]]+1,5))),NA())</f>
        <v>146.28</v>
      </c>
      <c r="P920" s="4" cm="1" vm="4736">
        <f t="array" aca="1" ref="P920" ca="1">IFERROR(IF(T_CALC[[#This Row],[DAY]]="","",IF(AND(T_CALC[[#This Row],[DAY]]=C_N_TRADING_DAYS,$L$1&gt;C_MAX_HIST_DT),$P$1,INDEX(_xlfn.ANCHORARRAY($C$3),T_CALC[[#This Row],[DAY]]+1,6))),NA())</f>
        <v>147.31</v>
      </c>
      <c r="Q920" s="4" cm="1" vm="4733">
        <f t="array" aca="1" ref="Q920" ca="1">IFERROR(IF(T_CALC[[#This Row],[DAY]]="","",IF(AND(T_CALC[[#This Row],[DAY]]=C_N_TRADING_DAYS,$L$1&gt;C_MAX_HIST_DT),$Q$1,INDEX(_xlfn.ANCHORARRAY($C$3),T_CALC[[#This Row],[DAY]]+1,2))),NA())</f>
        <v>17444230</v>
      </c>
      <c r="R920" s="4" vm="4736">
        <f ca="1">IFERROR(IF(I_SRC="Open",T_CALC[[#This Row],[Open]],IF(I_SRC="High",T_CALC[[#This Row],[High]],IF(I_SRC="low",T_CALC[[#This Row],[Low]],IF(I_SRC="Volume",T_CALC[[#This Row],[VOLUME]],T_CALC[[#This Row],[Close]])))),"")</f>
        <v>147.31</v>
      </c>
      <c r="S920" s="4" cm="1">
        <f t="array" aca="1" ref="S920" ca="1">IF(T_CALC[[#This Row],[DAY]]="","",IF(T_CALC[[#This Row],[DAY]]&gt;=I_MA_PER,
ROUND(SUMPRODUCT(OFFSET($Y$4,0,0,I_MA_PER),OFFSET(T_CALC[[#This Row],[Value]],-(I_MA_PER-1),0,I_MA_PER))/C_DEN,2),NA()))</f>
        <v>141.35</v>
      </c>
      <c r="T920" s="4" t="str">
        <f ca="1">IF(T_CALC[[#This Row],[DAY]]="","",IF(T_CALC[[#This Row],[DAY]]&gt;=I_MA_PER,IF(AND(T_CALC[[#This Row],[Value]]&gt;T_CALC[[#This Row],[WMA]],R919&lt;=S919),"Buy",IF(AND(T_CALC[[#This Row],[Value]]&lt;T_CALC[[#This Row],[WMA]],R919&gt;=S919),"Sell","")),NA()))</f>
        <v/>
      </c>
      <c r="U920" s="4">
        <f ca="1">IFERROR(IF(T_CALC[[#This Row],[Signal]]="Buy",T_CALC[[#This Row],[Value]],-10000),-10000)</f>
        <v>-10000</v>
      </c>
      <c r="V920" s="4">
        <f ca="1">IFERROR(IF(T_CALC[[#This Row],[Signal]]="Sell",T_CALC[[#This Row],[Value]],-10000),-10000)</f>
        <v>-10000</v>
      </c>
    </row>
    <row r="921" spans="3:22" x14ac:dyDescent="0.2">
      <c r="C921" vm="4737">
        <f ca="1"/>
        <v>43783</v>
      </c>
      <c r="D921" vm="4738">
        <f ca="1"/>
        <v>19755100</v>
      </c>
      <c r="E921" vm="4739">
        <f ca="1"/>
        <v>147.02000000000001</v>
      </c>
      <c r="F921" vm="4740">
        <f ca="1"/>
        <v>148.41</v>
      </c>
      <c r="G921" vm="4741">
        <f ca="1"/>
        <v>147</v>
      </c>
      <c r="H921" vm="4742">
        <f ca="1"/>
        <v>148.06</v>
      </c>
      <c r="K921" s="4">
        <f ca="1">IF(ROW(T_CALC[[#This Row],[DAY]])-ROW(T_CALC[[#Headers],[DAY]])&gt;C_N_TRADING_DAYS,"",ROW(T_CALC[[#This Row],[DAY]])-ROW(T_CALC[[#Headers],[DAY]]))</f>
        <v>918</v>
      </c>
      <c r="L921" s="2" cm="1" vm="4737">
        <f t="array" aca="1" ref="L921" ca="1">IFERROR(IF(T_CALC[[#This Row],[DAY]]="","",IF(AND(T_CALC[[#This Row],[DAY]]=C_N_TRADING_DAYS,$L$1&gt;C_MAX_HIST_DT),$L$1,INDEX(_xlfn.ANCHORARRAY($C$3),T_CALC[[#This Row],[DAY]]+1,1))),NA())</f>
        <v>43783</v>
      </c>
      <c r="M921" s="4" cm="1" vm="4739">
        <f t="array" aca="1" ref="M921" ca="1">IFERROR(IF(T_CALC[[#This Row],[DAY]]="","",IF(AND(T_CALC[[#This Row],[DAY]]=C_N_TRADING_DAYS,$L$1&gt;C_MAX_HIST_DT),$M$1,INDEX(_xlfn.ANCHORARRAY($C$3),T_CALC[[#This Row],[DAY]]+1,3))),NA())</f>
        <v>147.02000000000001</v>
      </c>
      <c r="N921" s="4" cm="1" vm="4740">
        <f t="array" aca="1" ref="N921" ca="1">IFERROR(IF(T_CALC[[#This Row],[DAY]]="","",IF(AND(T_CALC[[#This Row],[DAY]]=C_N_TRADING_DAYS,$L$1&gt;C_MAX_HIST_DT),$N$1,INDEX(_xlfn.ANCHORARRAY($C$3),T_CALC[[#This Row],[DAY]]+1,4))),NA())</f>
        <v>148.41</v>
      </c>
      <c r="O921" s="4" cm="1" vm="4741">
        <f t="array" aca="1" ref="O921" ca="1">IFERROR(IF(T_CALC[[#This Row],[DAY]]="","",IF(AND(T_CALC[[#This Row],[DAY]]=C_N_TRADING_DAYS,$L$1&gt;C_MAX_HIST_DT),$O$1,INDEX(_xlfn.ANCHORARRAY($C$3),T_CALC[[#This Row],[DAY]]+1,5))),NA())</f>
        <v>147</v>
      </c>
      <c r="P921" s="4" cm="1" vm="4742">
        <f t="array" aca="1" ref="P921" ca="1">IFERROR(IF(T_CALC[[#This Row],[DAY]]="","",IF(AND(T_CALC[[#This Row],[DAY]]=C_N_TRADING_DAYS,$L$1&gt;C_MAX_HIST_DT),$P$1,INDEX(_xlfn.ANCHORARRAY($C$3),T_CALC[[#This Row],[DAY]]+1,6))),NA())</f>
        <v>148.06</v>
      </c>
      <c r="Q921" s="4" cm="1" vm="4738">
        <f t="array" aca="1" ref="Q921" ca="1">IFERROR(IF(T_CALC[[#This Row],[DAY]]="","",IF(AND(T_CALC[[#This Row],[DAY]]=C_N_TRADING_DAYS,$L$1&gt;C_MAX_HIST_DT),$Q$1,INDEX(_xlfn.ANCHORARRAY($C$3),T_CALC[[#This Row],[DAY]]+1,2))),NA())</f>
        <v>19755100</v>
      </c>
      <c r="R921" s="4" vm="4742">
        <f ca="1">IFERROR(IF(I_SRC="Open",T_CALC[[#This Row],[Open]],IF(I_SRC="High",T_CALC[[#This Row],[High]],IF(I_SRC="low",T_CALC[[#This Row],[Low]],IF(I_SRC="Volume",T_CALC[[#This Row],[VOLUME]],T_CALC[[#This Row],[Close]])))),"")</f>
        <v>148.06</v>
      </c>
      <c r="S921" s="4" cm="1">
        <f t="array" aca="1" ref="S921" ca="1">IF(T_CALC[[#This Row],[DAY]]="","",IF(T_CALC[[#This Row],[DAY]]&gt;=I_MA_PER,
ROUND(SUMPRODUCT(OFFSET($Y$4,0,0,I_MA_PER),OFFSET(T_CALC[[#This Row],[Value]],-(I_MA_PER-1),0,I_MA_PER))/C_DEN,2),NA()))</f>
        <v>141.66999999999999</v>
      </c>
      <c r="T921" s="4" t="str">
        <f ca="1">IF(T_CALC[[#This Row],[DAY]]="","",IF(T_CALC[[#This Row],[DAY]]&gt;=I_MA_PER,IF(AND(T_CALC[[#This Row],[Value]]&gt;T_CALC[[#This Row],[WMA]],R920&lt;=S920),"Buy",IF(AND(T_CALC[[#This Row],[Value]]&lt;T_CALC[[#This Row],[WMA]],R920&gt;=S920),"Sell","")),NA()))</f>
        <v/>
      </c>
      <c r="U921" s="4">
        <f ca="1">IFERROR(IF(T_CALC[[#This Row],[Signal]]="Buy",T_CALC[[#This Row],[Value]],-10000),-10000)</f>
        <v>-10000</v>
      </c>
      <c r="V921" s="4">
        <f ca="1">IFERROR(IF(T_CALC[[#This Row],[Signal]]="Sell",T_CALC[[#This Row],[Value]],-10000),-10000)</f>
        <v>-10000</v>
      </c>
    </row>
    <row r="922" spans="3:22" x14ac:dyDescent="0.2">
      <c r="C922" vm="4743">
        <f ca="1"/>
        <v>43784</v>
      </c>
      <c r="D922" vm="4744">
        <f ca="1"/>
        <v>23508807</v>
      </c>
      <c r="E922" vm="4745">
        <f ca="1"/>
        <v>148.93</v>
      </c>
      <c r="F922" vm="4746">
        <f ca="1"/>
        <v>149.99</v>
      </c>
      <c r="G922" vm="4747">
        <f ca="1"/>
        <v>148.27000000000001</v>
      </c>
      <c r="H922" vm="4748">
        <f ca="1"/>
        <v>149.97</v>
      </c>
      <c r="K922" s="4">
        <f ca="1">IF(ROW(T_CALC[[#This Row],[DAY]])-ROW(T_CALC[[#Headers],[DAY]])&gt;C_N_TRADING_DAYS,"",ROW(T_CALC[[#This Row],[DAY]])-ROW(T_CALC[[#Headers],[DAY]]))</f>
        <v>919</v>
      </c>
      <c r="L922" s="2" cm="1" vm="4743">
        <f t="array" aca="1" ref="L922" ca="1">IFERROR(IF(T_CALC[[#This Row],[DAY]]="","",IF(AND(T_CALC[[#This Row],[DAY]]=C_N_TRADING_DAYS,$L$1&gt;C_MAX_HIST_DT),$L$1,INDEX(_xlfn.ANCHORARRAY($C$3),T_CALC[[#This Row],[DAY]]+1,1))),NA())</f>
        <v>43784</v>
      </c>
      <c r="M922" s="4" cm="1" vm="4745">
        <f t="array" aca="1" ref="M922" ca="1">IFERROR(IF(T_CALC[[#This Row],[DAY]]="","",IF(AND(T_CALC[[#This Row],[DAY]]=C_N_TRADING_DAYS,$L$1&gt;C_MAX_HIST_DT),$M$1,INDEX(_xlfn.ANCHORARRAY($C$3),T_CALC[[#This Row],[DAY]]+1,3))),NA())</f>
        <v>148.93</v>
      </c>
      <c r="N922" s="4" cm="1" vm="4746">
        <f t="array" aca="1" ref="N922" ca="1">IFERROR(IF(T_CALC[[#This Row],[DAY]]="","",IF(AND(T_CALC[[#This Row],[DAY]]=C_N_TRADING_DAYS,$L$1&gt;C_MAX_HIST_DT),$N$1,INDEX(_xlfn.ANCHORARRAY($C$3),T_CALC[[#This Row],[DAY]]+1,4))),NA())</f>
        <v>149.99</v>
      </c>
      <c r="O922" s="4" cm="1" vm="4747">
        <f t="array" aca="1" ref="O922" ca="1">IFERROR(IF(T_CALC[[#This Row],[DAY]]="","",IF(AND(T_CALC[[#This Row],[DAY]]=C_N_TRADING_DAYS,$L$1&gt;C_MAX_HIST_DT),$O$1,INDEX(_xlfn.ANCHORARRAY($C$3),T_CALC[[#This Row],[DAY]]+1,5))),NA())</f>
        <v>148.27000000000001</v>
      </c>
      <c r="P922" s="4" cm="1" vm="4748">
        <f t="array" aca="1" ref="P922" ca="1">IFERROR(IF(T_CALC[[#This Row],[DAY]]="","",IF(AND(T_CALC[[#This Row],[DAY]]=C_N_TRADING_DAYS,$L$1&gt;C_MAX_HIST_DT),$P$1,INDEX(_xlfn.ANCHORARRAY($C$3),T_CALC[[#This Row],[DAY]]+1,6))),NA())</f>
        <v>149.97</v>
      </c>
      <c r="Q922" s="4" cm="1" vm="4744">
        <f t="array" aca="1" ref="Q922" ca="1">IFERROR(IF(T_CALC[[#This Row],[DAY]]="","",IF(AND(T_CALC[[#This Row],[DAY]]=C_N_TRADING_DAYS,$L$1&gt;C_MAX_HIST_DT),$Q$1,INDEX(_xlfn.ANCHORARRAY($C$3),T_CALC[[#This Row],[DAY]]+1,2))),NA())</f>
        <v>23508807</v>
      </c>
      <c r="R922" s="4" vm="4748">
        <f ca="1">IFERROR(IF(I_SRC="Open",T_CALC[[#This Row],[Open]],IF(I_SRC="High",T_CALC[[#This Row],[High]],IF(I_SRC="low",T_CALC[[#This Row],[Low]],IF(I_SRC="Volume",T_CALC[[#This Row],[VOLUME]],T_CALC[[#This Row],[Close]])))),"")</f>
        <v>149.97</v>
      </c>
      <c r="S922" s="4" cm="1">
        <f t="array" aca="1" ref="S922" ca="1">IF(T_CALC[[#This Row],[DAY]]="","",IF(T_CALC[[#This Row],[DAY]]&gt;=I_MA_PER,
ROUND(SUMPRODUCT(OFFSET($Y$4,0,0,I_MA_PER),OFFSET(T_CALC[[#This Row],[Value]],-(I_MA_PER-1),0,I_MA_PER))/C_DEN,2),NA()))</f>
        <v>142.05000000000001</v>
      </c>
      <c r="T922" s="4" t="str">
        <f ca="1">IF(T_CALC[[#This Row],[DAY]]="","",IF(T_CALC[[#This Row],[DAY]]&gt;=I_MA_PER,IF(AND(T_CALC[[#This Row],[Value]]&gt;T_CALC[[#This Row],[WMA]],R921&lt;=S921),"Buy",IF(AND(T_CALC[[#This Row],[Value]]&lt;T_CALC[[#This Row],[WMA]],R921&gt;=S921),"Sell","")),NA()))</f>
        <v/>
      </c>
      <c r="U922" s="4">
        <f ca="1">IFERROR(IF(T_CALC[[#This Row],[Signal]]="Buy",T_CALC[[#This Row],[Value]],-10000),-10000)</f>
        <v>-10000</v>
      </c>
      <c r="V922" s="4">
        <f ca="1">IFERROR(IF(T_CALC[[#This Row],[Signal]]="Sell",T_CALC[[#This Row],[Value]],-10000),-10000)</f>
        <v>-10000</v>
      </c>
    </row>
    <row r="923" spans="3:22" x14ac:dyDescent="0.2">
      <c r="C923" vm="4749">
        <f ca="1"/>
        <v>43787</v>
      </c>
      <c r="D923" vm="4750">
        <f ca="1"/>
        <v>21554762</v>
      </c>
      <c r="E923" vm="4751">
        <f ca="1"/>
        <v>150.07</v>
      </c>
      <c r="F923" vm="4752">
        <f ca="1"/>
        <v>150.55000000000001</v>
      </c>
      <c r="G923" vm="4753">
        <f ca="1"/>
        <v>148.97999999999999</v>
      </c>
      <c r="H923" vm="4754">
        <f ca="1"/>
        <v>150.34</v>
      </c>
      <c r="K923" s="4">
        <f ca="1">IF(ROW(T_CALC[[#This Row],[DAY]])-ROW(T_CALC[[#Headers],[DAY]])&gt;C_N_TRADING_DAYS,"",ROW(T_CALC[[#This Row],[DAY]])-ROW(T_CALC[[#Headers],[DAY]]))</f>
        <v>920</v>
      </c>
      <c r="L923" s="2" cm="1" vm="4749">
        <f t="array" aca="1" ref="L923" ca="1">IFERROR(IF(T_CALC[[#This Row],[DAY]]="","",IF(AND(T_CALC[[#This Row],[DAY]]=C_N_TRADING_DAYS,$L$1&gt;C_MAX_HIST_DT),$L$1,INDEX(_xlfn.ANCHORARRAY($C$3),T_CALC[[#This Row],[DAY]]+1,1))),NA())</f>
        <v>43787</v>
      </c>
      <c r="M923" s="4" cm="1" vm="4751">
        <f t="array" aca="1" ref="M923" ca="1">IFERROR(IF(T_CALC[[#This Row],[DAY]]="","",IF(AND(T_CALC[[#This Row],[DAY]]=C_N_TRADING_DAYS,$L$1&gt;C_MAX_HIST_DT),$M$1,INDEX(_xlfn.ANCHORARRAY($C$3),T_CALC[[#This Row],[DAY]]+1,3))),NA())</f>
        <v>150.07</v>
      </c>
      <c r="N923" s="4" cm="1" vm="4752">
        <f t="array" aca="1" ref="N923" ca="1">IFERROR(IF(T_CALC[[#This Row],[DAY]]="","",IF(AND(T_CALC[[#This Row],[DAY]]=C_N_TRADING_DAYS,$L$1&gt;C_MAX_HIST_DT),$N$1,INDEX(_xlfn.ANCHORARRAY($C$3),T_CALC[[#This Row],[DAY]]+1,4))),NA())</f>
        <v>150.55000000000001</v>
      </c>
      <c r="O923" s="4" cm="1" vm="4753">
        <f t="array" aca="1" ref="O923" ca="1">IFERROR(IF(T_CALC[[#This Row],[DAY]]="","",IF(AND(T_CALC[[#This Row],[DAY]]=C_N_TRADING_DAYS,$L$1&gt;C_MAX_HIST_DT),$O$1,INDEX(_xlfn.ANCHORARRAY($C$3),T_CALC[[#This Row],[DAY]]+1,5))),NA())</f>
        <v>148.97999999999999</v>
      </c>
      <c r="P923" s="4" cm="1" vm="4754">
        <f t="array" aca="1" ref="P923" ca="1">IFERROR(IF(T_CALC[[#This Row],[DAY]]="","",IF(AND(T_CALC[[#This Row],[DAY]]=C_N_TRADING_DAYS,$L$1&gt;C_MAX_HIST_DT),$P$1,INDEX(_xlfn.ANCHORARRAY($C$3),T_CALC[[#This Row],[DAY]]+1,6))),NA())</f>
        <v>150.34</v>
      </c>
      <c r="Q923" s="4" cm="1" vm="4750">
        <f t="array" aca="1" ref="Q923" ca="1">IFERROR(IF(T_CALC[[#This Row],[DAY]]="","",IF(AND(T_CALC[[#This Row],[DAY]]=C_N_TRADING_DAYS,$L$1&gt;C_MAX_HIST_DT),$Q$1,INDEX(_xlfn.ANCHORARRAY($C$3),T_CALC[[#This Row],[DAY]]+1,2))),NA())</f>
        <v>21554762</v>
      </c>
      <c r="R923" s="4" vm="4754">
        <f ca="1">IFERROR(IF(I_SRC="Open",T_CALC[[#This Row],[Open]],IF(I_SRC="High",T_CALC[[#This Row],[High]],IF(I_SRC="low",T_CALC[[#This Row],[Low]],IF(I_SRC="Volume",T_CALC[[#This Row],[VOLUME]],T_CALC[[#This Row],[Close]])))),"")</f>
        <v>150.34</v>
      </c>
      <c r="S923" s="4" cm="1">
        <f t="array" aca="1" ref="S923" ca="1">IF(T_CALC[[#This Row],[DAY]]="","",IF(T_CALC[[#This Row],[DAY]]&gt;=I_MA_PER,
ROUND(SUMPRODUCT(OFFSET($Y$4,0,0,I_MA_PER),OFFSET(T_CALC[[#This Row],[Value]],-(I_MA_PER-1),0,I_MA_PER))/C_DEN,2),NA()))</f>
        <v>142.44</v>
      </c>
      <c r="T923" s="4" t="str">
        <f ca="1">IF(T_CALC[[#This Row],[DAY]]="","",IF(T_CALC[[#This Row],[DAY]]&gt;=I_MA_PER,IF(AND(T_CALC[[#This Row],[Value]]&gt;T_CALC[[#This Row],[WMA]],R922&lt;=S922),"Buy",IF(AND(T_CALC[[#This Row],[Value]]&lt;T_CALC[[#This Row],[WMA]],R922&gt;=S922),"Sell","")),NA()))</f>
        <v/>
      </c>
      <c r="U923" s="4">
        <f ca="1">IFERROR(IF(T_CALC[[#This Row],[Signal]]="Buy",T_CALC[[#This Row],[Value]],-10000),-10000)</f>
        <v>-10000</v>
      </c>
      <c r="V923" s="4">
        <f ca="1">IFERROR(IF(T_CALC[[#This Row],[Signal]]="Sell",T_CALC[[#This Row],[Value]],-10000),-10000)</f>
        <v>-10000</v>
      </c>
    </row>
    <row r="924" spans="3:22" x14ac:dyDescent="0.2">
      <c r="C924" vm="4755">
        <f ca="1"/>
        <v>43788</v>
      </c>
      <c r="D924" vm="4756">
        <f ca="1"/>
        <v>23960164</v>
      </c>
      <c r="E924" vm="4757">
        <f ca="1"/>
        <v>150.88</v>
      </c>
      <c r="F924" vm="4758">
        <f ca="1"/>
        <v>151.33000000000001</v>
      </c>
      <c r="G924" vm="4759">
        <f ca="1"/>
        <v>150.19499999999999</v>
      </c>
      <c r="H924" vm="4760">
        <f ca="1"/>
        <v>150.38999999999999</v>
      </c>
      <c r="K924" s="4">
        <f ca="1">IF(ROW(T_CALC[[#This Row],[DAY]])-ROW(T_CALC[[#Headers],[DAY]])&gt;C_N_TRADING_DAYS,"",ROW(T_CALC[[#This Row],[DAY]])-ROW(T_CALC[[#Headers],[DAY]]))</f>
        <v>921</v>
      </c>
      <c r="L924" s="2" cm="1" vm="4755">
        <f t="array" aca="1" ref="L924" ca="1">IFERROR(IF(T_CALC[[#This Row],[DAY]]="","",IF(AND(T_CALC[[#This Row],[DAY]]=C_N_TRADING_DAYS,$L$1&gt;C_MAX_HIST_DT),$L$1,INDEX(_xlfn.ANCHORARRAY($C$3),T_CALC[[#This Row],[DAY]]+1,1))),NA())</f>
        <v>43788</v>
      </c>
      <c r="M924" s="4" cm="1" vm="4757">
        <f t="array" aca="1" ref="M924" ca="1">IFERROR(IF(T_CALC[[#This Row],[DAY]]="","",IF(AND(T_CALC[[#This Row],[DAY]]=C_N_TRADING_DAYS,$L$1&gt;C_MAX_HIST_DT),$M$1,INDEX(_xlfn.ANCHORARRAY($C$3),T_CALC[[#This Row],[DAY]]+1,3))),NA())</f>
        <v>150.88</v>
      </c>
      <c r="N924" s="4" cm="1" vm="4758">
        <f t="array" aca="1" ref="N924" ca="1">IFERROR(IF(T_CALC[[#This Row],[DAY]]="","",IF(AND(T_CALC[[#This Row],[DAY]]=C_N_TRADING_DAYS,$L$1&gt;C_MAX_HIST_DT),$N$1,INDEX(_xlfn.ANCHORARRAY($C$3),T_CALC[[#This Row],[DAY]]+1,4))),NA())</f>
        <v>151.33000000000001</v>
      </c>
      <c r="O924" s="4" cm="1" vm="4759">
        <f t="array" aca="1" ref="O924" ca="1">IFERROR(IF(T_CALC[[#This Row],[DAY]]="","",IF(AND(T_CALC[[#This Row],[DAY]]=C_N_TRADING_DAYS,$L$1&gt;C_MAX_HIST_DT),$O$1,INDEX(_xlfn.ANCHORARRAY($C$3),T_CALC[[#This Row],[DAY]]+1,5))),NA())</f>
        <v>150.19499999999999</v>
      </c>
      <c r="P924" s="4" cm="1" vm="4760">
        <f t="array" aca="1" ref="P924" ca="1">IFERROR(IF(T_CALC[[#This Row],[DAY]]="","",IF(AND(T_CALC[[#This Row],[DAY]]=C_N_TRADING_DAYS,$L$1&gt;C_MAX_HIST_DT),$P$1,INDEX(_xlfn.ANCHORARRAY($C$3),T_CALC[[#This Row],[DAY]]+1,6))),NA())</f>
        <v>150.38999999999999</v>
      </c>
      <c r="Q924" s="4" cm="1" vm="4756">
        <f t="array" aca="1" ref="Q924" ca="1">IFERROR(IF(T_CALC[[#This Row],[DAY]]="","",IF(AND(T_CALC[[#This Row],[DAY]]=C_N_TRADING_DAYS,$L$1&gt;C_MAX_HIST_DT),$Q$1,INDEX(_xlfn.ANCHORARRAY($C$3),T_CALC[[#This Row],[DAY]]+1,2))),NA())</f>
        <v>23960164</v>
      </c>
      <c r="R924" s="4" vm="4760">
        <f ca="1">IFERROR(IF(I_SRC="Open",T_CALC[[#This Row],[Open]],IF(I_SRC="High",T_CALC[[#This Row],[High]],IF(I_SRC="low",T_CALC[[#This Row],[Low]],IF(I_SRC="Volume",T_CALC[[#This Row],[VOLUME]],T_CALC[[#This Row],[Close]])))),"")</f>
        <v>150.38999999999999</v>
      </c>
      <c r="S924" s="4" cm="1">
        <f t="array" aca="1" ref="S924" ca="1">IF(T_CALC[[#This Row],[DAY]]="","",IF(T_CALC[[#This Row],[DAY]]&gt;=I_MA_PER,
ROUND(SUMPRODUCT(OFFSET($Y$4,0,0,I_MA_PER),OFFSET(T_CALC[[#This Row],[Value]],-(I_MA_PER-1),0,I_MA_PER))/C_DEN,2),NA()))</f>
        <v>142.83000000000001</v>
      </c>
      <c r="T924" s="4" t="str">
        <f ca="1">IF(T_CALC[[#This Row],[DAY]]="","",IF(T_CALC[[#This Row],[DAY]]&gt;=I_MA_PER,IF(AND(T_CALC[[#This Row],[Value]]&gt;T_CALC[[#This Row],[WMA]],R923&lt;=S923),"Buy",IF(AND(T_CALC[[#This Row],[Value]]&lt;T_CALC[[#This Row],[WMA]],R923&gt;=S923),"Sell","")),NA()))</f>
        <v/>
      </c>
      <c r="U924" s="4">
        <f ca="1">IFERROR(IF(T_CALC[[#This Row],[Signal]]="Buy",T_CALC[[#This Row],[Value]],-10000),-10000)</f>
        <v>-10000</v>
      </c>
      <c r="V924" s="4">
        <f ca="1">IFERROR(IF(T_CALC[[#This Row],[Signal]]="Sell",T_CALC[[#This Row],[Value]],-10000),-10000)</f>
        <v>-10000</v>
      </c>
    </row>
    <row r="925" spans="3:22" x14ac:dyDescent="0.2">
      <c r="C925" vm="4761">
        <f ca="1"/>
        <v>43789</v>
      </c>
      <c r="D925" vm="4762">
        <f ca="1"/>
        <v>25720060</v>
      </c>
      <c r="E925" vm="4763">
        <f ca="1"/>
        <v>150.31</v>
      </c>
      <c r="F925" vm="4764">
        <f ca="1"/>
        <v>150.84</v>
      </c>
      <c r="G925" vm="4765">
        <f ca="1"/>
        <v>148.46</v>
      </c>
      <c r="H925" vm="4766">
        <f ca="1"/>
        <v>149.62</v>
      </c>
      <c r="K925" s="4">
        <f ca="1">IF(ROW(T_CALC[[#This Row],[DAY]])-ROW(T_CALC[[#Headers],[DAY]])&gt;C_N_TRADING_DAYS,"",ROW(T_CALC[[#This Row],[DAY]])-ROW(T_CALC[[#Headers],[DAY]]))</f>
        <v>922</v>
      </c>
      <c r="L925" s="2" cm="1" vm="4761">
        <f t="array" aca="1" ref="L925" ca="1">IFERROR(IF(T_CALC[[#This Row],[DAY]]="","",IF(AND(T_CALC[[#This Row],[DAY]]=C_N_TRADING_DAYS,$L$1&gt;C_MAX_HIST_DT),$L$1,INDEX(_xlfn.ANCHORARRAY($C$3),T_CALC[[#This Row],[DAY]]+1,1))),NA())</f>
        <v>43789</v>
      </c>
      <c r="M925" s="4" cm="1" vm="4763">
        <f t="array" aca="1" ref="M925" ca="1">IFERROR(IF(T_CALC[[#This Row],[DAY]]="","",IF(AND(T_CALC[[#This Row],[DAY]]=C_N_TRADING_DAYS,$L$1&gt;C_MAX_HIST_DT),$M$1,INDEX(_xlfn.ANCHORARRAY($C$3),T_CALC[[#This Row],[DAY]]+1,3))),NA())</f>
        <v>150.31</v>
      </c>
      <c r="N925" s="4" cm="1" vm="4764">
        <f t="array" aca="1" ref="N925" ca="1">IFERROR(IF(T_CALC[[#This Row],[DAY]]="","",IF(AND(T_CALC[[#This Row],[DAY]]=C_N_TRADING_DAYS,$L$1&gt;C_MAX_HIST_DT),$N$1,INDEX(_xlfn.ANCHORARRAY($C$3),T_CALC[[#This Row],[DAY]]+1,4))),NA())</f>
        <v>150.84</v>
      </c>
      <c r="O925" s="4" cm="1" vm="4765">
        <f t="array" aca="1" ref="O925" ca="1">IFERROR(IF(T_CALC[[#This Row],[DAY]]="","",IF(AND(T_CALC[[#This Row],[DAY]]=C_N_TRADING_DAYS,$L$1&gt;C_MAX_HIST_DT),$O$1,INDEX(_xlfn.ANCHORARRAY($C$3),T_CALC[[#This Row],[DAY]]+1,5))),NA())</f>
        <v>148.46</v>
      </c>
      <c r="P925" s="4" cm="1" vm="4766">
        <f t="array" aca="1" ref="P925" ca="1">IFERROR(IF(T_CALC[[#This Row],[DAY]]="","",IF(AND(T_CALC[[#This Row],[DAY]]=C_N_TRADING_DAYS,$L$1&gt;C_MAX_HIST_DT),$P$1,INDEX(_xlfn.ANCHORARRAY($C$3),T_CALC[[#This Row],[DAY]]+1,6))),NA())</f>
        <v>149.62</v>
      </c>
      <c r="Q925" s="4" cm="1" vm="4762">
        <f t="array" aca="1" ref="Q925" ca="1">IFERROR(IF(T_CALC[[#This Row],[DAY]]="","",IF(AND(T_CALC[[#This Row],[DAY]]=C_N_TRADING_DAYS,$L$1&gt;C_MAX_HIST_DT),$Q$1,INDEX(_xlfn.ANCHORARRAY($C$3),T_CALC[[#This Row],[DAY]]+1,2))),NA())</f>
        <v>25720060</v>
      </c>
      <c r="R925" s="4" vm="4766">
        <f ca="1">IFERROR(IF(I_SRC="Open",T_CALC[[#This Row],[Open]],IF(I_SRC="High",T_CALC[[#This Row],[High]],IF(I_SRC="low",T_CALC[[#This Row],[Low]],IF(I_SRC="Volume",T_CALC[[#This Row],[VOLUME]],T_CALC[[#This Row],[Close]])))),"")</f>
        <v>149.62</v>
      </c>
      <c r="S925" s="4" cm="1">
        <f t="array" aca="1" ref="S925" ca="1">IF(T_CALC[[#This Row],[DAY]]="","",IF(T_CALC[[#This Row],[DAY]]&gt;=I_MA_PER,
ROUND(SUMPRODUCT(OFFSET($Y$4,0,0,I_MA_PER),OFFSET(T_CALC[[#This Row],[Value]],-(I_MA_PER-1),0,I_MA_PER))/C_DEN,2),NA()))</f>
        <v>143.16999999999999</v>
      </c>
      <c r="T925" s="4" t="str">
        <f ca="1">IF(T_CALC[[#This Row],[DAY]]="","",IF(T_CALC[[#This Row],[DAY]]&gt;=I_MA_PER,IF(AND(T_CALC[[#This Row],[Value]]&gt;T_CALC[[#This Row],[WMA]],R924&lt;=S924),"Buy",IF(AND(T_CALC[[#This Row],[Value]]&lt;T_CALC[[#This Row],[WMA]],R924&gt;=S924),"Sell","")),NA()))</f>
        <v/>
      </c>
      <c r="U925" s="4">
        <f ca="1">IFERROR(IF(T_CALC[[#This Row],[Signal]]="Buy",T_CALC[[#This Row],[Value]],-10000),-10000)</f>
        <v>-10000</v>
      </c>
      <c r="V925" s="4">
        <f ca="1">IFERROR(IF(T_CALC[[#This Row],[Signal]]="Sell",T_CALC[[#This Row],[Value]],-10000),-10000)</f>
        <v>-10000</v>
      </c>
    </row>
    <row r="926" spans="3:22" x14ac:dyDescent="0.2">
      <c r="C926" vm="4767">
        <f ca="1"/>
        <v>43790</v>
      </c>
      <c r="D926" vm="4768">
        <f ca="1"/>
        <v>18576083</v>
      </c>
      <c r="E926" vm="4769">
        <f ca="1"/>
        <v>149.4</v>
      </c>
      <c r="F926" vm="4770">
        <f ca="1"/>
        <v>149.80000000000001</v>
      </c>
      <c r="G926" vm="4771">
        <f ca="1"/>
        <v>148.501</v>
      </c>
      <c r="H926" vm="4772">
        <f ca="1"/>
        <v>149.47999999999999</v>
      </c>
      <c r="K926" s="4">
        <f ca="1">IF(ROW(T_CALC[[#This Row],[DAY]])-ROW(T_CALC[[#Headers],[DAY]])&gt;C_N_TRADING_DAYS,"",ROW(T_CALC[[#This Row],[DAY]])-ROW(T_CALC[[#Headers],[DAY]]))</f>
        <v>923</v>
      </c>
      <c r="L926" s="2" cm="1" vm="4767">
        <f t="array" aca="1" ref="L926" ca="1">IFERROR(IF(T_CALC[[#This Row],[DAY]]="","",IF(AND(T_CALC[[#This Row],[DAY]]=C_N_TRADING_DAYS,$L$1&gt;C_MAX_HIST_DT),$L$1,INDEX(_xlfn.ANCHORARRAY($C$3),T_CALC[[#This Row],[DAY]]+1,1))),NA())</f>
        <v>43790</v>
      </c>
      <c r="M926" s="4" cm="1" vm="4769">
        <f t="array" aca="1" ref="M926" ca="1">IFERROR(IF(T_CALC[[#This Row],[DAY]]="","",IF(AND(T_CALC[[#This Row],[DAY]]=C_N_TRADING_DAYS,$L$1&gt;C_MAX_HIST_DT),$M$1,INDEX(_xlfn.ANCHORARRAY($C$3),T_CALC[[#This Row],[DAY]]+1,3))),NA())</f>
        <v>149.4</v>
      </c>
      <c r="N926" s="4" cm="1" vm="4770">
        <f t="array" aca="1" ref="N926" ca="1">IFERROR(IF(T_CALC[[#This Row],[DAY]]="","",IF(AND(T_CALC[[#This Row],[DAY]]=C_N_TRADING_DAYS,$L$1&gt;C_MAX_HIST_DT),$N$1,INDEX(_xlfn.ANCHORARRAY($C$3),T_CALC[[#This Row],[DAY]]+1,4))),NA())</f>
        <v>149.80000000000001</v>
      </c>
      <c r="O926" s="4" cm="1" vm="4771">
        <f t="array" aca="1" ref="O926" ca="1">IFERROR(IF(T_CALC[[#This Row],[DAY]]="","",IF(AND(T_CALC[[#This Row],[DAY]]=C_N_TRADING_DAYS,$L$1&gt;C_MAX_HIST_DT),$O$1,INDEX(_xlfn.ANCHORARRAY($C$3),T_CALC[[#This Row],[DAY]]+1,5))),NA())</f>
        <v>148.501</v>
      </c>
      <c r="P926" s="4" cm="1" vm="4772">
        <f t="array" aca="1" ref="P926" ca="1">IFERROR(IF(T_CALC[[#This Row],[DAY]]="","",IF(AND(T_CALC[[#This Row],[DAY]]=C_N_TRADING_DAYS,$L$1&gt;C_MAX_HIST_DT),$P$1,INDEX(_xlfn.ANCHORARRAY($C$3),T_CALC[[#This Row],[DAY]]+1,6))),NA())</f>
        <v>149.47999999999999</v>
      </c>
      <c r="Q926" s="4" cm="1" vm="4768">
        <f t="array" aca="1" ref="Q926" ca="1">IFERROR(IF(T_CALC[[#This Row],[DAY]]="","",IF(AND(T_CALC[[#This Row],[DAY]]=C_N_TRADING_DAYS,$L$1&gt;C_MAX_HIST_DT),$Q$1,INDEX(_xlfn.ANCHORARRAY($C$3),T_CALC[[#This Row],[DAY]]+1,2))),NA())</f>
        <v>18576083</v>
      </c>
      <c r="R926" s="4" vm="4772">
        <f ca="1">IFERROR(IF(I_SRC="Open",T_CALC[[#This Row],[Open]],IF(I_SRC="High",T_CALC[[#This Row],[High]],IF(I_SRC="low",T_CALC[[#This Row],[Low]],IF(I_SRC="Volume",T_CALC[[#This Row],[VOLUME]],T_CALC[[#This Row],[Close]])))),"")</f>
        <v>149.47999999999999</v>
      </c>
      <c r="S926" s="4" cm="1">
        <f t="array" aca="1" ref="S926" ca="1">IF(T_CALC[[#This Row],[DAY]]="","",IF(T_CALC[[#This Row],[DAY]]&gt;=I_MA_PER,
ROUND(SUMPRODUCT(OFFSET($Y$4,0,0,I_MA_PER),OFFSET(T_CALC[[#This Row],[Value]],-(I_MA_PER-1),0,I_MA_PER))/C_DEN,2),NA()))</f>
        <v>143.5</v>
      </c>
      <c r="T926" s="4" t="str">
        <f ca="1">IF(T_CALC[[#This Row],[DAY]]="","",IF(T_CALC[[#This Row],[DAY]]&gt;=I_MA_PER,IF(AND(T_CALC[[#This Row],[Value]]&gt;T_CALC[[#This Row],[WMA]],R925&lt;=S925),"Buy",IF(AND(T_CALC[[#This Row],[Value]]&lt;T_CALC[[#This Row],[WMA]],R925&gt;=S925),"Sell","")),NA()))</f>
        <v/>
      </c>
      <c r="U926" s="4">
        <f ca="1">IFERROR(IF(T_CALC[[#This Row],[Signal]]="Buy",T_CALC[[#This Row],[Value]],-10000),-10000)</f>
        <v>-10000</v>
      </c>
      <c r="V926" s="4">
        <f ca="1">IFERROR(IF(T_CALC[[#This Row],[Signal]]="Sell",T_CALC[[#This Row],[Value]],-10000),-10000)</f>
        <v>-10000</v>
      </c>
    </row>
    <row r="927" spans="3:22" x14ac:dyDescent="0.2">
      <c r="C927" vm="4773">
        <f ca="1"/>
        <v>43791</v>
      </c>
      <c r="D927" vm="4774">
        <f ca="1"/>
        <v>15841680</v>
      </c>
      <c r="E927" vm="4751">
        <f ca="1"/>
        <v>150.07</v>
      </c>
      <c r="F927" vm="4775">
        <f ca="1"/>
        <v>150.30000000000001</v>
      </c>
      <c r="G927" vm="4776">
        <f ca="1"/>
        <v>148.82</v>
      </c>
      <c r="H927" vm="4777">
        <f ca="1"/>
        <v>149.59</v>
      </c>
      <c r="K927" s="4">
        <f ca="1">IF(ROW(T_CALC[[#This Row],[DAY]])-ROW(T_CALC[[#Headers],[DAY]])&gt;C_N_TRADING_DAYS,"",ROW(T_CALC[[#This Row],[DAY]])-ROW(T_CALC[[#Headers],[DAY]]))</f>
        <v>924</v>
      </c>
      <c r="L927" s="2" cm="1" vm="4773">
        <f t="array" aca="1" ref="L927" ca="1">IFERROR(IF(T_CALC[[#This Row],[DAY]]="","",IF(AND(T_CALC[[#This Row],[DAY]]=C_N_TRADING_DAYS,$L$1&gt;C_MAX_HIST_DT),$L$1,INDEX(_xlfn.ANCHORARRAY($C$3),T_CALC[[#This Row],[DAY]]+1,1))),NA())</f>
        <v>43791</v>
      </c>
      <c r="M927" s="4" cm="1" vm="4751">
        <f t="array" aca="1" ref="M927" ca="1">IFERROR(IF(T_CALC[[#This Row],[DAY]]="","",IF(AND(T_CALC[[#This Row],[DAY]]=C_N_TRADING_DAYS,$L$1&gt;C_MAX_HIST_DT),$M$1,INDEX(_xlfn.ANCHORARRAY($C$3),T_CALC[[#This Row],[DAY]]+1,3))),NA())</f>
        <v>150.07</v>
      </c>
      <c r="N927" s="4" cm="1" vm="4775">
        <f t="array" aca="1" ref="N927" ca="1">IFERROR(IF(T_CALC[[#This Row],[DAY]]="","",IF(AND(T_CALC[[#This Row],[DAY]]=C_N_TRADING_DAYS,$L$1&gt;C_MAX_HIST_DT),$N$1,INDEX(_xlfn.ANCHORARRAY($C$3),T_CALC[[#This Row],[DAY]]+1,4))),NA())</f>
        <v>150.30000000000001</v>
      </c>
      <c r="O927" s="4" cm="1" vm="4776">
        <f t="array" aca="1" ref="O927" ca="1">IFERROR(IF(T_CALC[[#This Row],[DAY]]="","",IF(AND(T_CALC[[#This Row],[DAY]]=C_N_TRADING_DAYS,$L$1&gt;C_MAX_HIST_DT),$O$1,INDEX(_xlfn.ANCHORARRAY($C$3),T_CALC[[#This Row],[DAY]]+1,5))),NA())</f>
        <v>148.82</v>
      </c>
      <c r="P927" s="4" cm="1" vm="4777">
        <f t="array" aca="1" ref="P927" ca="1">IFERROR(IF(T_CALC[[#This Row],[DAY]]="","",IF(AND(T_CALC[[#This Row],[DAY]]=C_N_TRADING_DAYS,$L$1&gt;C_MAX_HIST_DT),$P$1,INDEX(_xlfn.ANCHORARRAY($C$3),T_CALC[[#This Row],[DAY]]+1,6))),NA())</f>
        <v>149.59</v>
      </c>
      <c r="Q927" s="4" cm="1" vm="4774">
        <f t="array" aca="1" ref="Q927" ca="1">IFERROR(IF(T_CALC[[#This Row],[DAY]]="","",IF(AND(T_CALC[[#This Row],[DAY]]=C_N_TRADING_DAYS,$L$1&gt;C_MAX_HIST_DT),$Q$1,INDEX(_xlfn.ANCHORARRAY($C$3),T_CALC[[#This Row],[DAY]]+1,2))),NA())</f>
        <v>15841680</v>
      </c>
      <c r="R927" s="4" vm="4777">
        <f ca="1">IFERROR(IF(I_SRC="Open",T_CALC[[#This Row],[Open]],IF(I_SRC="High",T_CALC[[#This Row],[High]],IF(I_SRC="low",T_CALC[[#This Row],[Low]],IF(I_SRC="Volume",T_CALC[[#This Row],[VOLUME]],T_CALC[[#This Row],[Close]])))),"")</f>
        <v>149.59</v>
      </c>
      <c r="S927" s="4" cm="1">
        <f t="array" aca="1" ref="S927" ca="1">IF(T_CALC[[#This Row],[DAY]]="","",IF(T_CALC[[#This Row],[DAY]]&gt;=I_MA_PER,
ROUND(SUMPRODUCT(OFFSET($Y$4,0,0,I_MA_PER),OFFSET(T_CALC[[#This Row],[Value]],-(I_MA_PER-1),0,I_MA_PER))/C_DEN,2),NA()))</f>
        <v>143.82</v>
      </c>
      <c r="T927" s="4" t="str">
        <f ca="1">IF(T_CALC[[#This Row],[DAY]]="","",IF(T_CALC[[#This Row],[DAY]]&gt;=I_MA_PER,IF(AND(T_CALC[[#This Row],[Value]]&gt;T_CALC[[#This Row],[WMA]],R926&lt;=S926),"Buy",IF(AND(T_CALC[[#This Row],[Value]]&lt;T_CALC[[#This Row],[WMA]],R926&gt;=S926),"Sell","")),NA()))</f>
        <v/>
      </c>
      <c r="U927" s="4">
        <f ca="1">IFERROR(IF(T_CALC[[#This Row],[Signal]]="Buy",T_CALC[[#This Row],[Value]],-10000),-10000)</f>
        <v>-10000</v>
      </c>
      <c r="V927" s="4">
        <f ca="1">IFERROR(IF(T_CALC[[#This Row],[Signal]]="Sell",T_CALC[[#This Row],[Value]],-10000),-10000)</f>
        <v>-10000</v>
      </c>
    </row>
    <row r="928" spans="3:22" x14ac:dyDescent="0.2">
      <c r="C928" vm="4778">
        <f ca="1"/>
        <v>43794</v>
      </c>
      <c r="D928" vm="4779">
        <f ca="1"/>
        <v>22428585</v>
      </c>
      <c r="E928" vm="4780">
        <f ca="1"/>
        <v>150</v>
      </c>
      <c r="F928" vm="4781">
        <f ca="1"/>
        <v>151.35</v>
      </c>
      <c r="G928" vm="4782">
        <f ca="1"/>
        <v>149.91999999999999</v>
      </c>
      <c r="H928" vm="4783">
        <f ca="1"/>
        <v>151.22999999999999</v>
      </c>
      <c r="K928" s="4">
        <f ca="1">IF(ROW(T_CALC[[#This Row],[DAY]])-ROW(T_CALC[[#Headers],[DAY]])&gt;C_N_TRADING_DAYS,"",ROW(T_CALC[[#This Row],[DAY]])-ROW(T_CALC[[#Headers],[DAY]]))</f>
        <v>925</v>
      </c>
      <c r="L928" s="2" cm="1" vm="4778">
        <f t="array" aca="1" ref="L928" ca="1">IFERROR(IF(T_CALC[[#This Row],[DAY]]="","",IF(AND(T_CALC[[#This Row],[DAY]]=C_N_TRADING_DAYS,$L$1&gt;C_MAX_HIST_DT),$L$1,INDEX(_xlfn.ANCHORARRAY($C$3),T_CALC[[#This Row],[DAY]]+1,1))),NA())</f>
        <v>43794</v>
      </c>
      <c r="M928" s="4" cm="1" vm="4780">
        <f t="array" aca="1" ref="M928" ca="1">IFERROR(IF(T_CALC[[#This Row],[DAY]]="","",IF(AND(T_CALC[[#This Row],[DAY]]=C_N_TRADING_DAYS,$L$1&gt;C_MAX_HIST_DT),$M$1,INDEX(_xlfn.ANCHORARRAY($C$3),T_CALC[[#This Row],[DAY]]+1,3))),NA())</f>
        <v>150</v>
      </c>
      <c r="N928" s="4" cm="1" vm="4781">
        <f t="array" aca="1" ref="N928" ca="1">IFERROR(IF(T_CALC[[#This Row],[DAY]]="","",IF(AND(T_CALC[[#This Row],[DAY]]=C_N_TRADING_DAYS,$L$1&gt;C_MAX_HIST_DT),$N$1,INDEX(_xlfn.ANCHORARRAY($C$3),T_CALC[[#This Row],[DAY]]+1,4))),NA())</f>
        <v>151.35</v>
      </c>
      <c r="O928" s="4" cm="1" vm="4782">
        <f t="array" aca="1" ref="O928" ca="1">IFERROR(IF(T_CALC[[#This Row],[DAY]]="","",IF(AND(T_CALC[[#This Row],[DAY]]=C_N_TRADING_DAYS,$L$1&gt;C_MAX_HIST_DT),$O$1,INDEX(_xlfn.ANCHORARRAY($C$3),T_CALC[[#This Row],[DAY]]+1,5))),NA())</f>
        <v>149.91999999999999</v>
      </c>
      <c r="P928" s="4" cm="1" vm="4783">
        <f t="array" aca="1" ref="P928" ca="1">IFERROR(IF(T_CALC[[#This Row],[DAY]]="","",IF(AND(T_CALC[[#This Row],[DAY]]=C_N_TRADING_DAYS,$L$1&gt;C_MAX_HIST_DT),$P$1,INDEX(_xlfn.ANCHORARRAY($C$3),T_CALC[[#This Row],[DAY]]+1,6))),NA())</f>
        <v>151.22999999999999</v>
      </c>
      <c r="Q928" s="4" cm="1" vm="4779">
        <f t="array" aca="1" ref="Q928" ca="1">IFERROR(IF(T_CALC[[#This Row],[DAY]]="","",IF(AND(T_CALC[[#This Row],[DAY]]=C_N_TRADING_DAYS,$L$1&gt;C_MAX_HIST_DT),$Q$1,INDEX(_xlfn.ANCHORARRAY($C$3),T_CALC[[#This Row],[DAY]]+1,2))),NA())</f>
        <v>22428585</v>
      </c>
      <c r="R928" s="4" vm="4783">
        <f ca="1">IFERROR(IF(I_SRC="Open",T_CALC[[#This Row],[Open]],IF(I_SRC="High",T_CALC[[#This Row],[High]],IF(I_SRC="low",T_CALC[[#This Row],[Low]],IF(I_SRC="Volume",T_CALC[[#This Row],[VOLUME]],T_CALC[[#This Row],[Close]])))),"")</f>
        <v>151.22999999999999</v>
      </c>
      <c r="S928" s="4" cm="1">
        <f t="array" aca="1" ref="S928" ca="1">IF(T_CALC[[#This Row],[DAY]]="","",IF(T_CALC[[#This Row],[DAY]]&gt;=I_MA_PER,
ROUND(SUMPRODUCT(OFFSET($Y$4,0,0,I_MA_PER),OFFSET(T_CALC[[#This Row],[Value]],-(I_MA_PER-1),0,I_MA_PER))/C_DEN,2),NA()))</f>
        <v>144.19</v>
      </c>
      <c r="T928" s="4" t="str">
        <f ca="1">IF(T_CALC[[#This Row],[DAY]]="","",IF(T_CALC[[#This Row],[DAY]]&gt;=I_MA_PER,IF(AND(T_CALC[[#This Row],[Value]]&gt;T_CALC[[#This Row],[WMA]],R927&lt;=S927),"Buy",IF(AND(T_CALC[[#This Row],[Value]]&lt;T_CALC[[#This Row],[WMA]],R927&gt;=S927),"Sell","")),NA()))</f>
        <v/>
      </c>
      <c r="U928" s="4">
        <f ca="1">IFERROR(IF(T_CALC[[#This Row],[Signal]]="Buy",T_CALC[[#This Row],[Value]],-10000),-10000)</f>
        <v>-10000</v>
      </c>
      <c r="V928" s="4">
        <f ca="1">IFERROR(IF(T_CALC[[#This Row],[Signal]]="Sell",T_CALC[[#This Row],[Value]],-10000),-10000)</f>
        <v>-10000</v>
      </c>
    </row>
    <row r="929" spans="3:22" x14ac:dyDescent="0.2">
      <c r="C929" vm="4784">
        <f ca="1"/>
        <v>43795</v>
      </c>
      <c r="D929" vm="4785">
        <f ca="1"/>
        <v>24635100</v>
      </c>
      <c r="E929" vm="4786">
        <f ca="1"/>
        <v>151.36000000000001</v>
      </c>
      <c r="F929" vm="4787">
        <f ca="1"/>
        <v>152.41999999999999</v>
      </c>
      <c r="G929" vm="4788">
        <f ca="1"/>
        <v>151.32</v>
      </c>
      <c r="H929" vm="4789">
        <f ca="1"/>
        <v>152.03</v>
      </c>
      <c r="K929" s="4">
        <f ca="1">IF(ROW(T_CALC[[#This Row],[DAY]])-ROW(T_CALC[[#Headers],[DAY]])&gt;C_N_TRADING_DAYS,"",ROW(T_CALC[[#This Row],[DAY]])-ROW(T_CALC[[#Headers],[DAY]]))</f>
        <v>926</v>
      </c>
      <c r="L929" s="2" cm="1" vm="4784">
        <f t="array" aca="1" ref="L929" ca="1">IFERROR(IF(T_CALC[[#This Row],[DAY]]="","",IF(AND(T_CALC[[#This Row],[DAY]]=C_N_TRADING_DAYS,$L$1&gt;C_MAX_HIST_DT),$L$1,INDEX(_xlfn.ANCHORARRAY($C$3),T_CALC[[#This Row],[DAY]]+1,1))),NA())</f>
        <v>43795</v>
      </c>
      <c r="M929" s="4" cm="1" vm="4786">
        <f t="array" aca="1" ref="M929" ca="1">IFERROR(IF(T_CALC[[#This Row],[DAY]]="","",IF(AND(T_CALC[[#This Row],[DAY]]=C_N_TRADING_DAYS,$L$1&gt;C_MAX_HIST_DT),$M$1,INDEX(_xlfn.ANCHORARRAY($C$3),T_CALC[[#This Row],[DAY]]+1,3))),NA())</f>
        <v>151.36000000000001</v>
      </c>
      <c r="N929" s="4" cm="1" vm="4787">
        <f t="array" aca="1" ref="N929" ca="1">IFERROR(IF(T_CALC[[#This Row],[DAY]]="","",IF(AND(T_CALC[[#This Row],[DAY]]=C_N_TRADING_DAYS,$L$1&gt;C_MAX_HIST_DT),$N$1,INDEX(_xlfn.ANCHORARRAY($C$3),T_CALC[[#This Row],[DAY]]+1,4))),NA())</f>
        <v>152.41999999999999</v>
      </c>
      <c r="O929" s="4" cm="1" vm="4788">
        <f t="array" aca="1" ref="O929" ca="1">IFERROR(IF(T_CALC[[#This Row],[DAY]]="","",IF(AND(T_CALC[[#This Row],[DAY]]=C_N_TRADING_DAYS,$L$1&gt;C_MAX_HIST_DT),$O$1,INDEX(_xlfn.ANCHORARRAY($C$3),T_CALC[[#This Row],[DAY]]+1,5))),NA())</f>
        <v>151.32</v>
      </c>
      <c r="P929" s="4" cm="1" vm="4789">
        <f t="array" aca="1" ref="P929" ca="1">IFERROR(IF(T_CALC[[#This Row],[DAY]]="","",IF(AND(T_CALC[[#This Row],[DAY]]=C_N_TRADING_DAYS,$L$1&gt;C_MAX_HIST_DT),$P$1,INDEX(_xlfn.ANCHORARRAY($C$3),T_CALC[[#This Row],[DAY]]+1,6))),NA())</f>
        <v>152.03</v>
      </c>
      <c r="Q929" s="4" cm="1" vm="4785">
        <f t="array" aca="1" ref="Q929" ca="1">IFERROR(IF(T_CALC[[#This Row],[DAY]]="","",IF(AND(T_CALC[[#This Row],[DAY]]=C_N_TRADING_DAYS,$L$1&gt;C_MAX_HIST_DT),$Q$1,INDEX(_xlfn.ANCHORARRAY($C$3),T_CALC[[#This Row],[DAY]]+1,2))),NA())</f>
        <v>24635100</v>
      </c>
      <c r="R929" s="4" vm="4789">
        <f ca="1">IFERROR(IF(I_SRC="Open",T_CALC[[#This Row],[Open]],IF(I_SRC="High",T_CALC[[#This Row],[High]],IF(I_SRC="low",T_CALC[[#This Row],[Low]],IF(I_SRC="Volume",T_CALC[[#This Row],[VOLUME]],T_CALC[[#This Row],[Close]])))),"")</f>
        <v>152.03</v>
      </c>
      <c r="S929" s="4" cm="1">
        <f t="array" aca="1" ref="S929" ca="1">IF(T_CALC[[#This Row],[DAY]]="","",IF(T_CALC[[#This Row],[DAY]]&gt;=I_MA_PER,
ROUND(SUMPRODUCT(OFFSET($Y$4,0,0,I_MA_PER),OFFSET(T_CALC[[#This Row],[Value]],-(I_MA_PER-1),0,I_MA_PER))/C_DEN,2),NA()))</f>
        <v>144.59</v>
      </c>
      <c r="T929" s="4" t="str">
        <f ca="1">IF(T_CALC[[#This Row],[DAY]]="","",IF(T_CALC[[#This Row],[DAY]]&gt;=I_MA_PER,IF(AND(T_CALC[[#This Row],[Value]]&gt;T_CALC[[#This Row],[WMA]],R928&lt;=S928),"Buy",IF(AND(T_CALC[[#This Row],[Value]]&lt;T_CALC[[#This Row],[WMA]],R928&gt;=S928),"Sell","")),NA()))</f>
        <v/>
      </c>
      <c r="U929" s="4">
        <f ca="1">IFERROR(IF(T_CALC[[#This Row],[Signal]]="Buy",T_CALC[[#This Row],[Value]],-10000),-10000)</f>
        <v>-10000</v>
      </c>
      <c r="V929" s="4">
        <f ca="1">IFERROR(IF(T_CALC[[#This Row],[Signal]]="Sell",T_CALC[[#This Row],[Value]],-10000),-10000)</f>
        <v>-10000</v>
      </c>
    </row>
    <row r="930" spans="3:22" x14ac:dyDescent="0.2">
      <c r="C930" vm="4790">
        <f ca="1"/>
        <v>43796</v>
      </c>
      <c r="D930" vm="4791">
        <f ca="1"/>
        <v>15201293</v>
      </c>
      <c r="E930" vm="4792">
        <f ca="1"/>
        <v>152.33000000000001</v>
      </c>
      <c r="F930" vm="4793">
        <f ca="1"/>
        <v>152.5</v>
      </c>
      <c r="G930" vm="4794">
        <f ca="1"/>
        <v>151.52000000000001</v>
      </c>
      <c r="H930" vm="4795">
        <f ca="1"/>
        <v>152.32</v>
      </c>
      <c r="K930" s="4">
        <f ca="1">IF(ROW(T_CALC[[#This Row],[DAY]])-ROW(T_CALC[[#Headers],[DAY]])&gt;C_N_TRADING_DAYS,"",ROW(T_CALC[[#This Row],[DAY]])-ROW(T_CALC[[#Headers],[DAY]]))</f>
        <v>927</v>
      </c>
      <c r="L930" s="2" cm="1" vm="4790">
        <f t="array" aca="1" ref="L930" ca="1">IFERROR(IF(T_CALC[[#This Row],[DAY]]="","",IF(AND(T_CALC[[#This Row],[DAY]]=C_N_TRADING_DAYS,$L$1&gt;C_MAX_HIST_DT),$L$1,INDEX(_xlfn.ANCHORARRAY($C$3),T_CALC[[#This Row],[DAY]]+1,1))),NA())</f>
        <v>43796</v>
      </c>
      <c r="M930" s="4" cm="1" vm="4792">
        <f t="array" aca="1" ref="M930" ca="1">IFERROR(IF(T_CALC[[#This Row],[DAY]]="","",IF(AND(T_CALC[[#This Row],[DAY]]=C_N_TRADING_DAYS,$L$1&gt;C_MAX_HIST_DT),$M$1,INDEX(_xlfn.ANCHORARRAY($C$3),T_CALC[[#This Row],[DAY]]+1,3))),NA())</f>
        <v>152.33000000000001</v>
      </c>
      <c r="N930" s="4" cm="1" vm="4793">
        <f t="array" aca="1" ref="N930" ca="1">IFERROR(IF(T_CALC[[#This Row],[DAY]]="","",IF(AND(T_CALC[[#This Row],[DAY]]=C_N_TRADING_DAYS,$L$1&gt;C_MAX_HIST_DT),$N$1,INDEX(_xlfn.ANCHORARRAY($C$3),T_CALC[[#This Row],[DAY]]+1,4))),NA())</f>
        <v>152.5</v>
      </c>
      <c r="O930" s="4" cm="1" vm="4794">
        <f t="array" aca="1" ref="O930" ca="1">IFERROR(IF(T_CALC[[#This Row],[DAY]]="","",IF(AND(T_CALC[[#This Row],[DAY]]=C_N_TRADING_DAYS,$L$1&gt;C_MAX_HIST_DT),$O$1,INDEX(_xlfn.ANCHORARRAY($C$3),T_CALC[[#This Row],[DAY]]+1,5))),NA())</f>
        <v>151.52000000000001</v>
      </c>
      <c r="P930" s="4" cm="1" vm="4795">
        <f t="array" aca="1" ref="P930" ca="1">IFERROR(IF(T_CALC[[#This Row],[DAY]]="","",IF(AND(T_CALC[[#This Row],[DAY]]=C_N_TRADING_DAYS,$L$1&gt;C_MAX_HIST_DT),$P$1,INDEX(_xlfn.ANCHORARRAY($C$3),T_CALC[[#This Row],[DAY]]+1,6))),NA())</f>
        <v>152.32</v>
      </c>
      <c r="Q930" s="4" cm="1" vm="4791">
        <f t="array" aca="1" ref="Q930" ca="1">IFERROR(IF(T_CALC[[#This Row],[DAY]]="","",IF(AND(T_CALC[[#This Row],[DAY]]=C_N_TRADING_DAYS,$L$1&gt;C_MAX_HIST_DT),$Q$1,INDEX(_xlfn.ANCHORARRAY($C$3),T_CALC[[#This Row],[DAY]]+1,2))),NA())</f>
        <v>15201293</v>
      </c>
      <c r="R930" s="4" vm="4795">
        <f ca="1">IFERROR(IF(I_SRC="Open",T_CALC[[#This Row],[Open]],IF(I_SRC="High",T_CALC[[#This Row],[High]],IF(I_SRC="low",T_CALC[[#This Row],[Low]],IF(I_SRC="Volume",T_CALC[[#This Row],[VOLUME]],T_CALC[[#This Row],[Close]])))),"")</f>
        <v>152.32</v>
      </c>
      <c r="S930" s="4" cm="1">
        <f t="array" aca="1" ref="S930" ca="1">IF(T_CALC[[#This Row],[DAY]]="","",IF(T_CALC[[#This Row],[DAY]]&gt;=I_MA_PER,
ROUND(SUMPRODUCT(OFFSET($Y$4,0,0,I_MA_PER),OFFSET(T_CALC[[#This Row],[Value]],-(I_MA_PER-1),0,I_MA_PER))/C_DEN,2),NA()))</f>
        <v>144.99</v>
      </c>
      <c r="T930" s="4" t="str">
        <f ca="1">IF(T_CALC[[#This Row],[DAY]]="","",IF(T_CALC[[#This Row],[DAY]]&gt;=I_MA_PER,IF(AND(T_CALC[[#This Row],[Value]]&gt;T_CALC[[#This Row],[WMA]],R929&lt;=S929),"Buy",IF(AND(T_CALC[[#This Row],[Value]]&lt;T_CALC[[#This Row],[WMA]],R929&gt;=S929),"Sell","")),NA()))</f>
        <v/>
      </c>
      <c r="U930" s="4">
        <f ca="1">IFERROR(IF(T_CALC[[#This Row],[Signal]]="Buy",T_CALC[[#This Row],[Value]],-10000),-10000)</f>
        <v>-10000</v>
      </c>
      <c r="V930" s="4">
        <f ca="1">IFERROR(IF(T_CALC[[#This Row],[Signal]]="Sell",T_CALC[[#This Row],[Value]],-10000),-10000)</f>
        <v>-10000</v>
      </c>
    </row>
    <row r="931" spans="3:22" x14ac:dyDescent="0.2">
      <c r="C931" vm="4796">
        <f ca="1"/>
        <v>43798</v>
      </c>
      <c r="D931" vm="4797">
        <f ca="1"/>
        <v>11977300</v>
      </c>
      <c r="E931" vm="4798">
        <f ca="1"/>
        <v>152.1</v>
      </c>
      <c r="F931" vm="4799">
        <f ca="1"/>
        <v>152.30000000000001</v>
      </c>
      <c r="G931" vm="4800">
        <f ca="1"/>
        <v>151.28</v>
      </c>
      <c r="H931" vm="4801">
        <f ca="1"/>
        <v>151.38</v>
      </c>
      <c r="K931" s="4">
        <f ca="1">IF(ROW(T_CALC[[#This Row],[DAY]])-ROW(T_CALC[[#Headers],[DAY]])&gt;C_N_TRADING_DAYS,"",ROW(T_CALC[[#This Row],[DAY]])-ROW(T_CALC[[#Headers],[DAY]]))</f>
        <v>928</v>
      </c>
      <c r="L931" s="2" cm="1" vm="4796">
        <f t="array" aca="1" ref="L931" ca="1">IFERROR(IF(T_CALC[[#This Row],[DAY]]="","",IF(AND(T_CALC[[#This Row],[DAY]]=C_N_TRADING_DAYS,$L$1&gt;C_MAX_HIST_DT),$L$1,INDEX(_xlfn.ANCHORARRAY($C$3),T_CALC[[#This Row],[DAY]]+1,1))),NA())</f>
        <v>43798</v>
      </c>
      <c r="M931" s="4" cm="1" vm="4798">
        <f t="array" aca="1" ref="M931" ca="1">IFERROR(IF(T_CALC[[#This Row],[DAY]]="","",IF(AND(T_CALC[[#This Row],[DAY]]=C_N_TRADING_DAYS,$L$1&gt;C_MAX_HIST_DT),$M$1,INDEX(_xlfn.ANCHORARRAY($C$3),T_CALC[[#This Row],[DAY]]+1,3))),NA())</f>
        <v>152.1</v>
      </c>
      <c r="N931" s="4" cm="1" vm="4799">
        <f t="array" aca="1" ref="N931" ca="1">IFERROR(IF(T_CALC[[#This Row],[DAY]]="","",IF(AND(T_CALC[[#This Row],[DAY]]=C_N_TRADING_DAYS,$L$1&gt;C_MAX_HIST_DT),$N$1,INDEX(_xlfn.ANCHORARRAY($C$3),T_CALC[[#This Row],[DAY]]+1,4))),NA())</f>
        <v>152.30000000000001</v>
      </c>
      <c r="O931" s="4" cm="1" vm="4800">
        <f t="array" aca="1" ref="O931" ca="1">IFERROR(IF(T_CALC[[#This Row],[DAY]]="","",IF(AND(T_CALC[[#This Row],[DAY]]=C_N_TRADING_DAYS,$L$1&gt;C_MAX_HIST_DT),$O$1,INDEX(_xlfn.ANCHORARRAY($C$3),T_CALC[[#This Row],[DAY]]+1,5))),NA())</f>
        <v>151.28</v>
      </c>
      <c r="P931" s="4" cm="1" vm="4801">
        <f t="array" aca="1" ref="P931" ca="1">IFERROR(IF(T_CALC[[#This Row],[DAY]]="","",IF(AND(T_CALC[[#This Row],[DAY]]=C_N_TRADING_DAYS,$L$1&gt;C_MAX_HIST_DT),$P$1,INDEX(_xlfn.ANCHORARRAY($C$3),T_CALC[[#This Row],[DAY]]+1,6))),NA())</f>
        <v>151.38</v>
      </c>
      <c r="Q931" s="4" cm="1" vm="4797">
        <f t="array" aca="1" ref="Q931" ca="1">IFERROR(IF(T_CALC[[#This Row],[DAY]]="","",IF(AND(T_CALC[[#This Row],[DAY]]=C_N_TRADING_DAYS,$L$1&gt;C_MAX_HIST_DT),$Q$1,INDEX(_xlfn.ANCHORARRAY($C$3),T_CALC[[#This Row],[DAY]]+1,2))),NA())</f>
        <v>11977300</v>
      </c>
      <c r="R931" s="4" vm="4801">
        <f ca="1">IFERROR(IF(I_SRC="Open",T_CALC[[#This Row],[Open]],IF(I_SRC="High",T_CALC[[#This Row],[High]],IF(I_SRC="low",T_CALC[[#This Row],[Low]],IF(I_SRC="Volume",T_CALC[[#This Row],[VOLUME]],T_CALC[[#This Row],[Close]])))),"")</f>
        <v>151.38</v>
      </c>
      <c r="S931" s="4" cm="1">
        <f t="array" aca="1" ref="S931" ca="1">IF(T_CALC[[#This Row],[DAY]]="","",IF(T_CALC[[#This Row],[DAY]]&gt;=I_MA_PER,
ROUND(SUMPRODUCT(OFFSET($Y$4,0,0,I_MA_PER),OFFSET(T_CALC[[#This Row],[Value]],-(I_MA_PER-1),0,I_MA_PER))/C_DEN,2),NA()))</f>
        <v>145.33000000000001</v>
      </c>
      <c r="T931" s="4" t="str">
        <f ca="1">IF(T_CALC[[#This Row],[DAY]]="","",IF(T_CALC[[#This Row],[DAY]]&gt;=I_MA_PER,IF(AND(T_CALC[[#This Row],[Value]]&gt;T_CALC[[#This Row],[WMA]],R930&lt;=S930),"Buy",IF(AND(T_CALC[[#This Row],[Value]]&lt;T_CALC[[#This Row],[WMA]],R930&gt;=S930),"Sell","")),NA()))</f>
        <v/>
      </c>
      <c r="U931" s="4">
        <f ca="1">IFERROR(IF(T_CALC[[#This Row],[Signal]]="Buy",T_CALC[[#This Row],[Value]],-10000),-10000)</f>
        <v>-10000</v>
      </c>
      <c r="V931" s="4">
        <f ca="1">IFERROR(IF(T_CALC[[#This Row],[Signal]]="Sell",T_CALC[[#This Row],[Value]],-10000),-10000)</f>
        <v>-10000</v>
      </c>
    </row>
    <row r="932" spans="3:22" x14ac:dyDescent="0.2">
      <c r="C932" vm="4802">
        <f ca="1"/>
        <v>43801</v>
      </c>
      <c r="D932" vm="4803">
        <f ca="1"/>
        <v>27473616</v>
      </c>
      <c r="E932" vm="4804">
        <f ca="1"/>
        <v>151.81</v>
      </c>
      <c r="F932" vm="4805">
        <f ca="1"/>
        <v>151.83000000000001</v>
      </c>
      <c r="G932" vm="4806">
        <f ca="1"/>
        <v>148.32</v>
      </c>
      <c r="H932" vm="4807">
        <f ca="1"/>
        <v>149.55000000000001</v>
      </c>
      <c r="K932" s="4">
        <f ca="1">IF(ROW(T_CALC[[#This Row],[DAY]])-ROW(T_CALC[[#Headers],[DAY]])&gt;C_N_TRADING_DAYS,"",ROW(T_CALC[[#This Row],[DAY]])-ROW(T_CALC[[#Headers],[DAY]]))</f>
        <v>929</v>
      </c>
      <c r="L932" s="2" cm="1" vm="4802">
        <f t="array" aca="1" ref="L932" ca="1">IFERROR(IF(T_CALC[[#This Row],[DAY]]="","",IF(AND(T_CALC[[#This Row],[DAY]]=C_N_TRADING_DAYS,$L$1&gt;C_MAX_HIST_DT),$L$1,INDEX(_xlfn.ANCHORARRAY($C$3),T_CALC[[#This Row],[DAY]]+1,1))),NA())</f>
        <v>43801</v>
      </c>
      <c r="M932" s="4" cm="1" vm="4804">
        <f t="array" aca="1" ref="M932" ca="1">IFERROR(IF(T_CALC[[#This Row],[DAY]]="","",IF(AND(T_CALC[[#This Row],[DAY]]=C_N_TRADING_DAYS,$L$1&gt;C_MAX_HIST_DT),$M$1,INDEX(_xlfn.ANCHORARRAY($C$3),T_CALC[[#This Row],[DAY]]+1,3))),NA())</f>
        <v>151.81</v>
      </c>
      <c r="N932" s="4" cm="1" vm="4805">
        <f t="array" aca="1" ref="N932" ca="1">IFERROR(IF(T_CALC[[#This Row],[DAY]]="","",IF(AND(T_CALC[[#This Row],[DAY]]=C_N_TRADING_DAYS,$L$1&gt;C_MAX_HIST_DT),$N$1,INDEX(_xlfn.ANCHORARRAY($C$3),T_CALC[[#This Row],[DAY]]+1,4))),NA())</f>
        <v>151.83000000000001</v>
      </c>
      <c r="O932" s="4" cm="1" vm="4806">
        <f t="array" aca="1" ref="O932" ca="1">IFERROR(IF(T_CALC[[#This Row],[DAY]]="","",IF(AND(T_CALC[[#This Row],[DAY]]=C_N_TRADING_DAYS,$L$1&gt;C_MAX_HIST_DT),$O$1,INDEX(_xlfn.ANCHORARRAY($C$3),T_CALC[[#This Row],[DAY]]+1,5))),NA())</f>
        <v>148.32</v>
      </c>
      <c r="P932" s="4" cm="1" vm="4807">
        <f t="array" aca="1" ref="P932" ca="1">IFERROR(IF(T_CALC[[#This Row],[DAY]]="","",IF(AND(T_CALC[[#This Row],[DAY]]=C_N_TRADING_DAYS,$L$1&gt;C_MAX_HIST_DT),$P$1,INDEX(_xlfn.ANCHORARRAY($C$3),T_CALC[[#This Row],[DAY]]+1,6))),NA())</f>
        <v>149.55000000000001</v>
      </c>
      <c r="Q932" s="4" cm="1" vm="4803">
        <f t="array" aca="1" ref="Q932" ca="1">IFERROR(IF(T_CALC[[#This Row],[DAY]]="","",IF(AND(T_CALC[[#This Row],[DAY]]=C_N_TRADING_DAYS,$L$1&gt;C_MAX_HIST_DT),$Q$1,INDEX(_xlfn.ANCHORARRAY($C$3),T_CALC[[#This Row],[DAY]]+1,2))),NA())</f>
        <v>27473616</v>
      </c>
      <c r="R932" s="4" vm="4807">
        <f ca="1">IFERROR(IF(I_SRC="Open",T_CALC[[#This Row],[Open]],IF(I_SRC="High",T_CALC[[#This Row],[High]],IF(I_SRC="low",T_CALC[[#This Row],[Low]],IF(I_SRC="Volume",T_CALC[[#This Row],[VOLUME]],T_CALC[[#This Row],[Close]])))),"")</f>
        <v>149.55000000000001</v>
      </c>
      <c r="S932" s="4" cm="1">
        <f t="array" aca="1" ref="S932" ca="1">IF(T_CALC[[#This Row],[DAY]]="","",IF(T_CALC[[#This Row],[DAY]]&gt;=I_MA_PER,
ROUND(SUMPRODUCT(OFFSET($Y$4,0,0,I_MA_PER),OFFSET(T_CALC[[#This Row],[Value]],-(I_MA_PER-1),0,I_MA_PER))/C_DEN,2),NA()))</f>
        <v>145.6</v>
      </c>
      <c r="T932" s="4" t="str">
        <f ca="1">IF(T_CALC[[#This Row],[DAY]]="","",IF(T_CALC[[#This Row],[DAY]]&gt;=I_MA_PER,IF(AND(T_CALC[[#This Row],[Value]]&gt;T_CALC[[#This Row],[WMA]],R931&lt;=S931),"Buy",IF(AND(T_CALC[[#This Row],[Value]]&lt;T_CALC[[#This Row],[WMA]],R931&gt;=S931),"Sell","")),NA()))</f>
        <v/>
      </c>
      <c r="U932" s="4">
        <f ca="1">IFERROR(IF(T_CALC[[#This Row],[Signal]]="Buy",T_CALC[[#This Row],[Value]],-10000),-10000)</f>
        <v>-10000</v>
      </c>
      <c r="V932" s="4">
        <f ca="1">IFERROR(IF(T_CALC[[#This Row],[Signal]]="Sell",T_CALC[[#This Row],[Value]],-10000),-10000)</f>
        <v>-10000</v>
      </c>
    </row>
    <row r="933" spans="3:22" x14ac:dyDescent="0.2">
      <c r="C933" vm="4808">
        <f ca="1"/>
        <v>43802</v>
      </c>
      <c r="D933" vm="4809">
        <f ca="1"/>
        <v>25192145</v>
      </c>
      <c r="E933" vm="4810">
        <f ca="1"/>
        <v>147.49</v>
      </c>
      <c r="F933" vm="4811">
        <f ca="1"/>
        <v>149.43</v>
      </c>
      <c r="G933" vm="4812">
        <f ca="1"/>
        <v>146.65</v>
      </c>
      <c r="H933" vm="4813">
        <f ca="1"/>
        <v>149.31</v>
      </c>
      <c r="K933" s="4">
        <f ca="1">IF(ROW(T_CALC[[#This Row],[DAY]])-ROW(T_CALC[[#Headers],[DAY]])&gt;C_N_TRADING_DAYS,"",ROW(T_CALC[[#This Row],[DAY]])-ROW(T_CALC[[#Headers],[DAY]]))</f>
        <v>930</v>
      </c>
      <c r="L933" s="2" cm="1" vm="4808">
        <f t="array" aca="1" ref="L933" ca="1">IFERROR(IF(T_CALC[[#This Row],[DAY]]="","",IF(AND(T_CALC[[#This Row],[DAY]]=C_N_TRADING_DAYS,$L$1&gt;C_MAX_HIST_DT),$L$1,INDEX(_xlfn.ANCHORARRAY($C$3),T_CALC[[#This Row],[DAY]]+1,1))),NA())</f>
        <v>43802</v>
      </c>
      <c r="M933" s="4" cm="1" vm="4810">
        <f t="array" aca="1" ref="M933" ca="1">IFERROR(IF(T_CALC[[#This Row],[DAY]]="","",IF(AND(T_CALC[[#This Row],[DAY]]=C_N_TRADING_DAYS,$L$1&gt;C_MAX_HIST_DT),$M$1,INDEX(_xlfn.ANCHORARRAY($C$3),T_CALC[[#This Row],[DAY]]+1,3))),NA())</f>
        <v>147.49</v>
      </c>
      <c r="N933" s="4" cm="1" vm="4811">
        <f t="array" aca="1" ref="N933" ca="1">IFERROR(IF(T_CALC[[#This Row],[DAY]]="","",IF(AND(T_CALC[[#This Row],[DAY]]=C_N_TRADING_DAYS,$L$1&gt;C_MAX_HIST_DT),$N$1,INDEX(_xlfn.ANCHORARRAY($C$3),T_CALC[[#This Row],[DAY]]+1,4))),NA())</f>
        <v>149.43</v>
      </c>
      <c r="O933" s="4" cm="1" vm="4812">
        <f t="array" aca="1" ref="O933" ca="1">IFERROR(IF(T_CALC[[#This Row],[DAY]]="","",IF(AND(T_CALC[[#This Row],[DAY]]=C_N_TRADING_DAYS,$L$1&gt;C_MAX_HIST_DT),$O$1,INDEX(_xlfn.ANCHORARRAY($C$3),T_CALC[[#This Row],[DAY]]+1,5))),NA())</f>
        <v>146.65</v>
      </c>
      <c r="P933" s="4" cm="1" vm="4813">
        <f t="array" aca="1" ref="P933" ca="1">IFERROR(IF(T_CALC[[#This Row],[DAY]]="","",IF(AND(T_CALC[[#This Row],[DAY]]=C_N_TRADING_DAYS,$L$1&gt;C_MAX_HIST_DT),$P$1,INDEX(_xlfn.ANCHORARRAY($C$3),T_CALC[[#This Row],[DAY]]+1,6))),NA())</f>
        <v>149.31</v>
      </c>
      <c r="Q933" s="4" cm="1" vm="4809">
        <f t="array" aca="1" ref="Q933" ca="1">IFERROR(IF(T_CALC[[#This Row],[DAY]]="","",IF(AND(T_CALC[[#This Row],[DAY]]=C_N_TRADING_DAYS,$L$1&gt;C_MAX_HIST_DT),$Q$1,INDEX(_xlfn.ANCHORARRAY($C$3),T_CALC[[#This Row],[DAY]]+1,2))),NA())</f>
        <v>25192145</v>
      </c>
      <c r="R933" s="4" vm="4813">
        <f ca="1">IFERROR(IF(I_SRC="Open",T_CALC[[#This Row],[Open]],IF(I_SRC="High",T_CALC[[#This Row],[High]],IF(I_SRC="low",T_CALC[[#This Row],[Low]],IF(I_SRC="Volume",T_CALC[[#This Row],[VOLUME]],T_CALC[[#This Row],[Close]])))),"")</f>
        <v>149.31</v>
      </c>
      <c r="S933" s="4" cm="1">
        <f t="array" aca="1" ref="S933" ca="1">IF(T_CALC[[#This Row],[DAY]]="","",IF(T_CALC[[#This Row],[DAY]]&gt;=I_MA_PER,
ROUND(SUMPRODUCT(OFFSET($Y$4,0,0,I_MA_PER),OFFSET(T_CALC[[#This Row],[Value]],-(I_MA_PER-1),0,I_MA_PER))/C_DEN,2),NA()))</f>
        <v>145.85</v>
      </c>
      <c r="T933" s="4" t="str">
        <f ca="1">IF(T_CALC[[#This Row],[DAY]]="","",IF(T_CALC[[#This Row],[DAY]]&gt;=I_MA_PER,IF(AND(T_CALC[[#This Row],[Value]]&gt;T_CALC[[#This Row],[WMA]],R932&lt;=S932),"Buy",IF(AND(T_CALC[[#This Row],[Value]]&lt;T_CALC[[#This Row],[WMA]],R932&gt;=S932),"Sell","")),NA()))</f>
        <v/>
      </c>
      <c r="U933" s="4">
        <f ca="1">IFERROR(IF(T_CALC[[#This Row],[Signal]]="Buy",T_CALC[[#This Row],[Value]],-10000),-10000)</f>
        <v>-10000</v>
      </c>
      <c r="V933" s="4">
        <f ca="1">IFERROR(IF(T_CALC[[#This Row],[Signal]]="Sell",T_CALC[[#This Row],[Value]],-10000),-10000)</f>
        <v>-10000</v>
      </c>
    </row>
    <row r="934" spans="3:22" x14ac:dyDescent="0.2">
      <c r="C934" vm="4814">
        <f ca="1"/>
        <v>43803</v>
      </c>
      <c r="D934" vm="4815">
        <f ca="1"/>
        <v>17580617</v>
      </c>
      <c r="E934" vm="4816">
        <f ca="1"/>
        <v>150.13999999999999</v>
      </c>
      <c r="F934" vm="4817">
        <f ca="1"/>
        <v>150.1799</v>
      </c>
      <c r="G934" vm="4818">
        <f ca="1"/>
        <v>149.19999999999999</v>
      </c>
      <c r="H934" vm="4819">
        <f ca="1"/>
        <v>149.85</v>
      </c>
      <c r="K934" s="4">
        <f ca="1">IF(ROW(T_CALC[[#This Row],[DAY]])-ROW(T_CALC[[#Headers],[DAY]])&gt;C_N_TRADING_DAYS,"",ROW(T_CALC[[#This Row],[DAY]])-ROW(T_CALC[[#Headers],[DAY]]))</f>
        <v>931</v>
      </c>
      <c r="L934" s="2" cm="1" vm="4814">
        <f t="array" aca="1" ref="L934" ca="1">IFERROR(IF(T_CALC[[#This Row],[DAY]]="","",IF(AND(T_CALC[[#This Row],[DAY]]=C_N_TRADING_DAYS,$L$1&gt;C_MAX_HIST_DT),$L$1,INDEX(_xlfn.ANCHORARRAY($C$3),T_CALC[[#This Row],[DAY]]+1,1))),NA())</f>
        <v>43803</v>
      </c>
      <c r="M934" s="4" cm="1" vm="4816">
        <f t="array" aca="1" ref="M934" ca="1">IFERROR(IF(T_CALC[[#This Row],[DAY]]="","",IF(AND(T_CALC[[#This Row],[DAY]]=C_N_TRADING_DAYS,$L$1&gt;C_MAX_HIST_DT),$M$1,INDEX(_xlfn.ANCHORARRAY($C$3),T_CALC[[#This Row],[DAY]]+1,3))),NA())</f>
        <v>150.13999999999999</v>
      </c>
      <c r="N934" s="4" cm="1" vm="4817">
        <f t="array" aca="1" ref="N934" ca="1">IFERROR(IF(T_CALC[[#This Row],[DAY]]="","",IF(AND(T_CALC[[#This Row],[DAY]]=C_N_TRADING_DAYS,$L$1&gt;C_MAX_HIST_DT),$N$1,INDEX(_xlfn.ANCHORARRAY($C$3),T_CALC[[#This Row],[DAY]]+1,4))),NA())</f>
        <v>150.1799</v>
      </c>
      <c r="O934" s="4" cm="1" vm="4818">
        <f t="array" aca="1" ref="O934" ca="1">IFERROR(IF(T_CALC[[#This Row],[DAY]]="","",IF(AND(T_CALC[[#This Row],[DAY]]=C_N_TRADING_DAYS,$L$1&gt;C_MAX_HIST_DT),$O$1,INDEX(_xlfn.ANCHORARRAY($C$3),T_CALC[[#This Row],[DAY]]+1,5))),NA())</f>
        <v>149.19999999999999</v>
      </c>
      <c r="P934" s="4" cm="1" vm="4819">
        <f t="array" aca="1" ref="P934" ca="1">IFERROR(IF(T_CALC[[#This Row],[DAY]]="","",IF(AND(T_CALC[[#This Row],[DAY]]=C_N_TRADING_DAYS,$L$1&gt;C_MAX_HIST_DT),$P$1,INDEX(_xlfn.ANCHORARRAY($C$3),T_CALC[[#This Row],[DAY]]+1,6))),NA())</f>
        <v>149.85</v>
      </c>
      <c r="Q934" s="4" cm="1" vm="4815">
        <f t="array" aca="1" ref="Q934" ca="1">IFERROR(IF(T_CALC[[#This Row],[DAY]]="","",IF(AND(T_CALC[[#This Row],[DAY]]=C_N_TRADING_DAYS,$L$1&gt;C_MAX_HIST_DT),$Q$1,INDEX(_xlfn.ANCHORARRAY($C$3),T_CALC[[#This Row],[DAY]]+1,2))),NA())</f>
        <v>17580617</v>
      </c>
      <c r="R934" s="4" vm="4819">
        <f ca="1">IFERROR(IF(I_SRC="Open",T_CALC[[#This Row],[Open]],IF(I_SRC="High",T_CALC[[#This Row],[High]],IF(I_SRC="low",T_CALC[[#This Row],[Low]],IF(I_SRC="Volume",T_CALC[[#This Row],[VOLUME]],T_CALC[[#This Row],[Close]])))),"")</f>
        <v>149.85</v>
      </c>
      <c r="S934" s="4" cm="1">
        <f t="array" aca="1" ref="S934" ca="1">IF(T_CALC[[#This Row],[DAY]]="","",IF(T_CALC[[#This Row],[DAY]]&gt;=I_MA_PER,
ROUND(SUMPRODUCT(OFFSET($Y$4,0,0,I_MA_PER),OFFSET(T_CALC[[#This Row],[Value]],-(I_MA_PER-1),0,I_MA_PER))/C_DEN,2),NA()))</f>
        <v>146.12</v>
      </c>
      <c r="T934" s="4" t="str">
        <f ca="1">IF(T_CALC[[#This Row],[DAY]]="","",IF(T_CALC[[#This Row],[DAY]]&gt;=I_MA_PER,IF(AND(T_CALC[[#This Row],[Value]]&gt;T_CALC[[#This Row],[WMA]],R933&lt;=S933),"Buy",IF(AND(T_CALC[[#This Row],[Value]]&lt;T_CALC[[#This Row],[WMA]],R933&gt;=S933),"Sell","")),NA()))</f>
        <v/>
      </c>
      <c r="U934" s="4">
        <f ca="1">IFERROR(IF(T_CALC[[#This Row],[Signal]]="Buy",T_CALC[[#This Row],[Value]],-10000),-10000)</f>
        <v>-10000</v>
      </c>
      <c r="V934" s="4">
        <f ca="1">IFERROR(IF(T_CALC[[#This Row],[Signal]]="Sell",T_CALC[[#This Row],[Value]],-10000),-10000)</f>
        <v>-10000</v>
      </c>
    </row>
    <row r="935" spans="3:22" x14ac:dyDescent="0.2">
      <c r="C935" vm="4820">
        <f ca="1"/>
        <v>43804</v>
      </c>
      <c r="D935" vm="4821">
        <f ca="1"/>
        <v>17880601</v>
      </c>
      <c r="E935" vm="4822">
        <f ca="1"/>
        <v>150.05000000000001</v>
      </c>
      <c r="F935" vm="4823">
        <f ca="1"/>
        <v>150.32</v>
      </c>
      <c r="G935" vm="4772">
        <f ca="1"/>
        <v>149.47999999999999</v>
      </c>
      <c r="H935" vm="4824">
        <f ca="1"/>
        <v>149.93</v>
      </c>
      <c r="K935" s="4">
        <f ca="1">IF(ROW(T_CALC[[#This Row],[DAY]])-ROW(T_CALC[[#Headers],[DAY]])&gt;C_N_TRADING_DAYS,"",ROW(T_CALC[[#This Row],[DAY]])-ROW(T_CALC[[#Headers],[DAY]]))</f>
        <v>932</v>
      </c>
      <c r="L935" s="2" cm="1" vm="4820">
        <f t="array" aca="1" ref="L935" ca="1">IFERROR(IF(T_CALC[[#This Row],[DAY]]="","",IF(AND(T_CALC[[#This Row],[DAY]]=C_N_TRADING_DAYS,$L$1&gt;C_MAX_HIST_DT),$L$1,INDEX(_xlfn.ANCHORARRAY($C$3),T_CALC[[#This Row],[DAY]]+1,1))),NA())</f>
        <v>43804</v>
      </c>
      <c r="M935" s="4" cm="1" vm="4822">
        <f t="array" aca="1" ref="M935" ca="1">IFERROR(IF(T_CALC[[#This Row],[DAY]]="","",IF(AND(T_CALC[[#This Row],[DAY]]=C_N_TRADING_DAYS,$L$1&gt;C_MAX_HIST_DT),$M$1,INDEX(_xlfn.ANCHORARRAY($C$3),T_CALC[[#This Row],[DAY]]+1,3))),NA())</f>
        <v>150.05000000000001</v>
      </c>
      <c r="N935" s="4" cm="1" vm="4823">
        <f t="array" aca="1" ref="N935" ca="1">IFERROR(IF(T_CALC[[#This Row],[DAY]]="","",IF(AND(T_CALC[[#This Row],[DAY]]=C_N_TRADING_DAYS,$L$1&gt;C_MAX_HIST_DT),$N$1,INDEX(_xlfn.ANCHORARRAY($C$3),T_CALC[[#This Row],[DAY]]+1,4))),NA())</f>
        <v>150.32</v>
      </c>
      <c r="O935" s="4" cm="1" vm="4772">
        <f t="array" aca="1" ref="O935" ca="1">IFERROR(IF(T_CALC[[#This Row],[DAY]]="","",IF(AND(T_CALC[[#This Row],[DAY]]=C_N_TRADING_DAYS,$L$1&gt;C_MAX_HIST_DT),$O$1,INDEX(_xlfn.ANCHORARRAY($C$3),T_CALC[[#This Row],[DAY]]+1,5))),NA())</f>
        <v>149.47999999999999</v>
      </c>
      <c r="P935" s="4" cm="1" vm="4824">
        <f t="array" aca="1" ref="P935" ca="1">IFERROR(IF(T_CALC[[#This Row],[DAY]]="","",IF(AND(T_CALC[[#This Row],[DAY]]=C_N_TRADING_DAYS,$L$1&gt;C_MAX_HIST_DT),$P$1,INDEX(_xlfn.ANCHORARRAY($C$3),T_CALC[[#This Row],[DAY]]+1,6))),NA())</f>
        <v>149.93</v>
      </c>
      <c r="Q935" s="4" cm="1" vm="4821">
        <f t="array" aca="1" ref="Q935" ca="1">IFERROR(IF(T_CALC[[#This Row],[DAY]]="","",IF(AND(T_CALC[[#This Row],[DAY]]=C_N_TRADING_DAYS,$L$1&gt;C_MAX_HIST_DT),$Q$1,INDEX(_xlfn.ANCHORARRAY($C$3),T_CALC[[#This Row],[DAY]]+1,2))),NA())</f>
        <v>17880601</v>
      </c>
      <c r="R935" s="4" vm="4824">
        <f ca="1">IFERROR(IF(I_SRC="Open",T_CALC[[#This Row],[Open]],IF(I_SRC="High",T_CALC[[#This Row],[High]],IF(I_SRC="low",T_CALC[[#This Row],[Low]],IF(I_SRC="Volume",T_CALC[[#This Row],[VOLUME]],T_CALC[[#This Row],[Close]])))),"")</f>
        <v>149.93</v>
      </c>
      <c r="S935" s="4" cm="1">
        <f t="array" aca="1" ref="S935" ca="1">IF(T_CALC[[#This Row],[DAY]]="","",IF(T_CALC[[#This Row],[DAY]]&gt;=I_MA_PER,
ROUND(SUMPRODUCT(OFFSET($Y$4,0,0,I_MA_PER),OFFSET(T_CALC[[#This Row],[Value]],-(I_MA_PER-1),0,I_MA_PER))/C_DEN,2),NA()))</f>
        <v>146.37</v>
      </c>
      <c r="T935" s="4" t="str">
        <f ca="1">IF(T_CALC[[#This Row],[DAY]]="","",IF(T_CALC[[#This Row],[DAY]]&gt;=I_MA_PER,IF(AND(T_CALC[[#This Row],[Value]]&gt;T_CALC[[#This Row],[WMA]],R934&lt;=S934),"Buy",IF(AND(T_CALC[[#This Row],[Value]]&lt;T_CALC[[#This Row],[WMA]],R934&gt;=S934),"Sell","")),NA()))</f>
        <v/>
      </c>
      <c r="U935" s="4">
        <f ca="1">IFERROR(IF(T_CALC[[#This Row],[Signal]]="Buy",T_CALC[[#This Row],[Value]],-10000),-10000)</f>
        <v>-10000</v>
      </c>
      <c r="V935" s="4">
        <f ca="1">IFERROR(IF(T_CALC[[#This Row],[Signal]]="Sell",T_CALC[[#This Row],[Value]],-10000),-10000)</f>
        <v>-10000</v>
      </c>
    </row>
    <row r="936" spans="3:22" x14ac:dyDescent="0.2">
      <c r="C936" vm="4825">
        <f ca="1"/>
        <v>43805</v>
      </c>
      <c r="D936" vm="4826">
        <f ca="1"/>
        <v>16410400</v>
      </c>
      <c r="E936" vm="4827">
        <f ca="1"/>
        <v>150.99</v>
      </c>
      <c r="F936" vm="4828">
        <f ca="1"/>
        <v>151.87</v>
      </c>
      <c r="G936" vm="4829">
        <f ca="1"/>
        <v>150.27000000000001</v>
      </c>
      <c r="H936" vm="4830">
        <f ca="1"/>
        <v>151.75</v>
      </c>
      <c r="K936" s="4">
        <f ca="1">IF(ROW(T_CALC[[#This Row],[DAY]])-ROW(T_CALC[[#Headers],[DAY]])&gt;C_N_TRADING_DAYS,"",ROW(T_CALC[[#This Row],[DAY]])-ROW(T_CALC[[#Headers],[DAY]]))</f>
        <v>933</v>
      </c>
      <c r="L936" s="2" cm="1" vm="4825">
        <f t="array" aca="1" ref="L936" ca="1">IFERROR(IF(T_CALC[[#This Row],[DAY]]="","",IF(AND(T_CALC[[#This Row],[DAY]]=C_N_TRADING_DAYS,$L$1&gt;C_MAX_HIST_DT),$L$1,INDEX(_xlfn.ANCHORARRAY($C$3),T_CALC[[#This Row],[DAY]]+1,1))),NA())</f>
        <v>43805</v>
      </c>
      <c r="M936" s="4" cm="1" vm="4827">
        <f t="array" aca="1" ref="M936" ca="1">IFERROR(IF(T_CALC[[#This Row],[DAY]]="","",IF(AND(T_CALC[[#This Row],[DAY]]=C_N_TRADING_DAYS,$L$1&gt;C_MAX_HIST_DT),$M$1,INDEX(_xlfn.ANCHORARRAY($C$3),T_CALC[[#This Row],[DAY]]+1,3))),NA())</f>
        <v>150.99</v>
      </c>
      <c r="N936" s="4" cm="1" vm="4828">
        <f t="array" aca="1" ref="N936" ca="1">IFERROR(IF(T_CALC[[#This Row],[DAY]]="","",IF(AND(T_CALC[[#This Row],[DAY]]=C_N_TRADING_DAYS,$L$1&gt;C_MAX_HIST_DT),$N$1,INDEX(_xlfn.ANCHORARRAY($C$3),T_CALC[[#This Row],[DAY]]+1,4))),NA())</f>
        <v>151.87</v>
      </c>
      <c r="O936" s="4" cm="1" vm="4829">
        <f t="array" aca="1" ref="O936" ca="1">IFERROR(IF(T_CALC[[#This Row],[DAY]]="","",IF(AND(T_CALC[[#This Row],[DAY]]=C_N_TRADING_DAYS,$L$1&gt;C_MAX_HIST_DT),$O$1,INDEX(_xlfn.ANCHORARRAY($C$3),T_CALC[[#This Row],[DAY]]+1,5))),NA())</f>
        <v>150.27000000000001</v>
      </c>
      <c r="P936" s="4" cm="1" vm="4830">
        <f t="array" aca="1" ref="P936" ca="1">IFERROR(IF(T_CALC[[#This Row],[DAY]]="","",IF(AND(T_CALC[[#This Row],[DAY]]=C_N_TRADING_DAYS,$L$1&gt;C_MAX_HIST_DT),$P$1,INDEX(_xlfn.ANCHORARRAY($C$3),T_CALC[[#This Row],[DAY]]+1,6))),NA())</f>
        <v>151.75</v>
      </c>
      <c r="Q936" s="4" cm="1" vm="4826">
        <f t="array" aca="1" ref="Q936" ca="1">IFERROR(IF(T_CALC[[#This Row],[DAY]]="","",IF(AND(T_CALC[[#This Row],[DAY]]=C_N_TRADING_DAYS,$L$1&gt;C_MAX_HIST_DT),$Q$1,INDEX(_xlfn.ANCHORARRAY($C$3),T_CALC[[#This Row],[DAY]]+1,2))),NA())</f>
        <v>16410400</v>
      </c>
      <c r="R936" s="4" vm="4830">
        <f ca="1">IFERROR(IF(I_SRC="Open",T_CALC[[#This Row],[Open]],IF(I_SRC="High",T_CALC[[#This Row],[High]],IF(I_SRC="low",T_CALC[[#This Row],[Low]],IF(I_SRC="Volume",T_CALC[[#This Row],[VOLUME]],T_CALC[[#This Row],[Close]])))),"")</f>
        <v>151.75</v>
      </c>
      <c r="S936" s="4" cm="1">
        <f t="array" aca="1" ref="S936" ca="1">IF(T_CALC[[#This Row],[DAY]]="","",IF(T_CALC[[#This Row],[DAY]]&gt;=I_MA_PER,
ROUND(SUMPRODUCT(OFFSET($Y$4,0,0,I_MA_PER),OFFSET(T_CALC[[#This Row],[Value]],-(I_MA_PER-1),0,I_MA_PER))/C_DEN,2),NA()))</f>
        <v>146.69</v>
      </c>
      <c r="T936" s="4" t="str">
        <f ca="1">IF(T_CALC[[#This Row],[DAY]]="","",IF(T_CALC[[#This Row],[DAY]]&gt;=I_MA_PER,IF(AND(T_CALC[[#This Row],[Value]]&gt;T_CALC[[#This Row],[WMA]],R935&lt;=S935),"Buy",IF(AND(T_CALC[[#This Row],[Value]]&lt;T_CALC[[#This Row],[WMA]],R935&gt;=S935),"Sell","")),NA()))</f>
        <v/>
      </c>
      <c r="U936" s="4">
        <f ca="1">IFERROR(IF(T_CALC[[#This Row],[Signal]]="Buy",T_CALC[[#This Row],[Value]],-10000),-10000)</f>
        <v>-10000</v>
      </c>
      <c r="V936" s="4">
        <f ca="1">IFERROR(IF(T_CALC[[#This Row],[Signal]]="Sell",T_CALC[[#This Row],[Value]],-10000),-10000)</f>
        <v>-10000</v>
      </c>
    </row>
    <row r="937" spans="3:22" x14ac:dyDescent="0.2">
      <c r="C937" vm="4831">
        <f ca="1"/>
        <v>43808</v>
      </c>
      <c r="D937" vm="4832">
        <f ca="1"/>
        <v>16741350</v>
      </c>
      <c r="E937" vm="4833">
        <f ca="1"/>
        <v>151.07</v>
      </c>
      <c r="F937" vm="4834">
        <f ca="1"/>
        <v>152.21</v>
      </c>
      <c r="G937" vm="4835">
        <f ca="1"/>
        <v>150.91</v>
      </c>
      <c r="H937" vm="4786">
        <f ca="1"/>
        <v>151.36000000000001</v>
      </c>
      <c r="K937" s="4">
        <f ca="1">IF(ROW(T_CALC[[#This Row],[DAY]])-ROW(T_CALC[[#Headers],[DAY]])&gt;C_N_TRADING_DAYS,"",ROW(T_CALC[[#This Row],[DAY]])-ROW(T_CALC[[#Headers],[DAY]]))</f>
        <v>934</v>
      </c>
      <c r="L937" s="2" cm="1" vm="4831">
        <f t="array" aca="1" ref="L937" ca="1">IFERROR(IF(T_CALC[[#This Row],[DAY]]="","",IF(AND(T_CALC[[#This Row],[DAY]]=C_N_TRADING_DAYS,$L$1&gt;C_MAX_HIST_DT),$L$1,INDEX(_xlfn.ANCHORARRAY($C$3),T_CALC[[#This Row],[DAY]]+1,1))),NA())</f>
        <v>43808</v>
      </c>
      <c r="M937" s="4" cm="1" vm="4833">
        <f t="array" aca="1" ref="M937" ca="1">IFERROR(IF(T_CALC[[#This Row],[DAY]]="","",IF(AND(T_CALC[[#This Row],[DAY]]=C_N_TRADING_DAYS,$L$1&gt;C_MAX_HIST_DT),$M$1,INDEX(_xlfn.ANCHORARRAY($C$3),T_CALC[[#This Row],[DAY]]+1,3))),NA())</f>
        <v>151.07</v>
      </c>
      <c r="N937" s="4" cm="1" vm="4834">
        <f t="array" aca="1" ref="N937" ca="1">IFERROR(IF(T_CALC[[#This Row],[DAY]]="","",IF(AND(T_CALC[[#This Row],[DAY]]=C_N_TRADING_DAYS,$L$1&gt;C_MAX_HIST_DT),$N$1,INDEX(_xlfn.ANCHORARRAY($C$3),T_CALC[[#This Row],[DAY]]+1,4))),NA())</f>
        <v>152.21</v>
      </c>
      <c r="O937" s="4" cm="1" vm="4835">
        <f t="array" aca="1" ref="O937" ca="1">IFERROR(IF(T_CALC[[#This Row],[DAY]]="","",IF(AND(T_CALC[[#This Row],[DAY]]=C_N_TRADING_DAYS,$L$1&gt;C_MAX_HIST_DT),$O$1,INDEX(_xlfn.ANCHORARRAY($C$3),T_CALC[[#This Row],[DAY]]+1,5))),NA())</f>
        <v>150.91</v>
      </c>
      <c r="P937" s="4" cm="1" vm="4786">
        <f t="array" aca="1" ref="P937" ca="1">IFERROR(IF(T_CALC[[#This Row],[DAY]]="","",IF(AND(T_CALC[[#This Row],[DAY]]=C_N_TRADING_DAYS,$L$1&gt;C_MAX_HIST_DT),$P$1,INDEX(_xlfn.ANCHORARRAY($C$3),T_CALC[[#This Row],[DAY]]+1,6))),NA())</f>
        <v>151.36000000000001</v>
      </c>
      <c r="Q937" s="4" cm="1" vm="4832">
        <f t="array" aca="1" ref="Q937" ca="1">IFERROR(IF(T_CALC[[#This Row],[DAY]]="","",IF(AND(T_CALC[[#This Row],[DAY]]=C_N_TRADING_DAYS,$L$1&gt;C_MAX_HIST_DT),$Q$1,INDEX(_xlfn.ANCHORARRAY($C$3),T_CALC[[#This Row],[DAY]]+1,2))),NA())</f>
        <v>16741350</v>
      </c>
      <c r="R937" s="4" vm="4786">
        <f ca="1">IFERROR(IF(I_SRC="Open",T_CALC[[#This Row],[Open]],IF(I_SRC="High",T_CALC[[#This Row],[High]],IF(I_SRC="low",T_CALC[[#This Row],[Low]],IF(I_SRC="Volume",T_CALC[[#This Row],[VOLUME]],T_CALC[[#This Row],[Close]])))),"")</f>
        <v>151.36000000000001</v>
      </c>
      <c r="S937" s="4" cm="1">
        <f t="array" aca="1" ref="S937" ca="1">IF(T_CALC[[#This Row],[DAY]]="","",IF(T_CALC[[#This Row],[DAY]]&gt;=I_MA_PER,
ROUND(SUMPRODUCT(OFFSET($Y$4,0,0,I_MA_PER),OFFSET(T_CALC[[#This Row],[Value]],-(I_MA_PER-1),0,I_MA_PER))/C_DEN,2),NA()))</f>
        <v>146.99</v>
      </c>
      <c r="T937" s="4" t="str">
        <f ca="1">IF(T_CALC[[#This Row],[DAY]]="","",IF(T_CALC[[#This Row],[DAY]]&gt;=I_MA_PER,IF(AND(T_CALC[[#This Row],[Value]]&gt;T_CALC[[#This Row],[WMA]],R936&lt;=S936),"Buy",IF(AND(T_CALC[[#This Row],[Value]]&lt;T_CALC[[#This Row],[WMA]],R936&gt;=S936),"Sell","")),NA()))</f>
        <v/>
      </c>
      <c r="U937" s="4">
        <f ca="1">IFERROR(IF(T_CALC[[#This Row],[Signal]]="Buy",T_CALC[[#This Row],[Value]],-10000),-10000)</f>
        <v>-10000</v>
      </c>
      <c r="V937" s="4">
        <f ca="1">IFERROR(IF(T_CALC[[#This Row],[Signal]]="Sell",T_CALC[[#This Row],[Value]],-10000),-10000)</f>
        <v>-10000</v>
      </c>
    </row>
    <row r="938" spans="3:22" x14ac:dyDescent="0.2">
      <c r="C938" vm="4836">
        <f ca="1"/>
        <v>43809</v>
      </c>
      <c r="D938" vm="4837">
        <f ca="1"/>
        <v>16481060</v>
      </c>
      <c r="E938" vm="4838">
        <f ca="1"/>
        <v>151.29</v>
      </c>
      <c r="F938" vm="4839">
        <f ca="1"/>
        <v>151.88999999999999</v>
      </c>
      <c r="G938" vm="4840">
        <f ca="1"/>
        <v>150.76499999999999</v>
      </c>
      <c r="H938" vm="4841">
        <f ca="1"/>
        <v>151.13</v>
      </c>
      <c r="K938" s="4">
        <f ca="1">IF(ROW(T_CALC[[#This Row],[DAY]])-ROW(T_CALC[[#Headers],[DAY]])&gt;C_N_TRADING_DAYS,"",ROW(T_CALC[[#This Row],[DAY]])-ROW(T_CALC[[#Headers],[DAY]]))</f>
        <v>935</v>
      </c>
      <c r="L938" s="2" cm="1" vm="4836">
        <f t="array" aca="1" ref="L938" ca="1">IFERROR(IF(T_CALC[[#This Row],[DAY]]="","",IF(AND(T_CALC[[#This Row],[DAY]]=C_N_TRADING_DAYS,$L$1&gt;C_MAX_HIST_DT),$L$1,INDEX(_xlfn.ANCHORARRAY($C$3),T_CALC[[#This Row],[DAY]]+1,1))),NA())</f>
        <v>43809</v>
      </c>
      <c r="M938" s="4" cm="1" vm="4838">
        <f t="array" aca="1" ref="M938" ca="1">IFERROR(IF(T_CALC[[#This Row],[DAY]]="","",IF(AND(T_CALC[[#This Row],[DAY]]=C_N_TRADING_DAYS,$L$1&gt;C_MAX_HIST_DT),$M$1,INDEX(_xlfn.ANCHORARRAY($C$3),T_CALC[[#This Row],[DAY]]+1,3))),NA())</f>
        <v>151.29</v>
      </c>
      <c r="N938" s="4" cm="1" vm="4839">
        <f t="array" aca="1" ref="N938" ca="1">IFERROR(IF(T_CALC[[#This Row],[DAY]]="","",IF(AND(T_CALC[[#This Row],[DAY]]=C_N_TRADING_DAYS,$L$1&gt;C_MAX_HIST_DT),$N$1,INDEX(_xlfn.ANCHORARRAY($C$3),T_CALC[[#This Row],[DAY]]+1,4))),NA())</f>
        <v>151.88999999999999</v>
      </c>
      <c r="O938" s="4" cm="1" vm="4840">
        <f t="array" aca="1" ref="O938" ca="1">IFERROR(IF(T_CALC[[#This Row],[DAY]]="","",IF(AND(T_CALC[[#This Row],[DAY]]=C_N_TRADING_DAYS,$L$1&gt;C_MAX_HIST_DT),$O$1,INDEX(_xlfn.ANCHORARRAY($C$3),T_CALC[[#This Row],[DAY]]+1,5))),NA())</f>
        <v>150.76499999999999</v>
      </c>
      <c r="P938" s="4" cm="1" vm="4841">
        <f t="array" aca="1" ref="P938" ca="1">IFERROR(IF(T_CALC[[#This Row],[DAY]]="","",IF(AND(T_CALC[[#This Row],[DAY]]=C_N_TRADING_DAYS,$L$1&gt;C_MAX_HIST_DT),$P$1,INDEX(_xlfn.ANCHORARRAY($C$3),T_CALC[[#This Row],[DAY]]+1,6))),NA())</f>
        <v>151.13</v>
      </c>
      <c r="Q938" s="4" cm="1" vm="4837">
        <f t="array" aca="1" ref="Q938" ca="1">IFERROR(IF(T_CALC[[#This Row],[DAY]]="","",IF(AND(T_CALC[[#This Row],[DAY]]=C_N_TRADING_DAYS,$L$1&gt;C_MAX_HIST_DT),$Q$1,INDEX(_xlfn.ANCHORARRAY($C$3),T_CALC[[#This Row],[DAY]]+1,2))),NA())</f>
        <v>16481060</v>
      </c>
      <c r="R938" s="4" vm="4841">
        <f ca="1">IFERROR(IF(I_SRC="Open",T_CALC[[#This Row],[Open]],IF(I_SRC="High",T_CALC[[#This Row],[High]],IF(I_SRC="low",T_CALC[[#This Row],[Low]],IF(I_SRC="Volume",T_CALC[[#This Row],[VOLUME]],T_CALC[[#This Row],[Close]])))),"")</f>
        <v>151.13</v>
      </c>
      <c r="S938" s="4" cm="1">
        <f t="array" aca="1" ref="S938" ca="1">IF(T_CALC[[#This Row],[DAY]]="","",IF(T_CALC[[#This Row],[DAY]]&gt;=I_MA_PER,
ROUND(SUMPRODUCT(OFFSET($Y$4,0,0,I_MA_PER),OFFSET(T_CALC[[#This Row],[Value]],-(I_MA_PER-1),0,I_MA_PER))/C_DEN,2),NA()))</f>
        <v>147.26</v>
      </c>
      <c r="T938" s="4" t="str">
        <f ca="1">IF(T_CALC[[#This Row],[DAY]]="","",IF(T_CALC[[#This Row],[DAY]]&gt;=I_MA_PER,IF(AND(T_CALC[[#This Row],[Value]]&gt;T_CALC[[#This Row],[WMA]],R937&lt;=S937),"Buy",IF(AND(T_CALC[[#This Row],[Value]]&lt;T_CALC[[#This Row],[WMA]],R937&gt;=S937),"Sell","")),NA()))</f>
        <v/>
      </c>
      <c r="U938" s="4">
        <f ca="1">IFERROR(IF(T_CALC[[#This Row],[Signal]]="Buy",T_CALC[[#This Row],[Value]],-10000),-10000)</f>
        <v>-10000</v>
      </c>
      <c r="V938" s="4">
        <f ca="1">IFERROR(IF(T_CALC[[#This Row],[Signal]]="Sell",T_CALC[[#This Row],[Value]],-10000),-10000)</f>
        <v>-10000</v>
      </c>
    </row>
    <row r="939" spans="3:22" x14ac:dyDescent="0.2">
      <c r="C939" vm="4842">
        <f ca="1"/>
        <v>43810</v>
      </c>
      <c r="D939" vm="4843">
        <f ca="1"/>
        <v>18860001</v>
      </c>
      <c r="E939" vm="4844">
        <f ca="1"/>
        <v>151.54</v>
      </c>
      <c r="F939" vm="4828">
        <f ca="1"/>
        <v>151.87</v>
      </c>
      <c r="G939" vm="4845">
        <f ca="1"/>
        <v>150.33000000000001</v>
      </c>
      <c r="H939" vm="4846">
        <f ca="1"/>
        <v>151.69999999999999</v>
      </c>
      <c r="K939" s="4">
        <f ca="1">IF(ROW(T_CALC[[#This Row],[DAY]])-ROW(T_CALC[[#Headers],[DAY]])&gt;C_N_TRADING_DAYS,"",ROW(T_CALC[[#This Row],[DAY]])-ROW(T_CALC[[#Headers],[DAY]]))</f>
        <v>936</v>
      </c>
      <c r="L939" s="2" cm="1" vm="4842">
        <f t="array" aca="1" ref="L939" ca="1">IFERROR(IF(T_CALC[[#This Row],[DAY]]="","",IF(AND(T_CALC[[#This Row],[DAY]]=C_N_TRADING_DAYS,$L$1&gt;C_MAX_HIST_DT),$L$1,INDEX(_xlfn.ANCHORARRAY($C$3),T_CALC[[#This Row],[DAY]]+1,1))),NA())</f>
        <v>43810</v>
      </c>
      <c r="M939" s="4" cm="1" vm="4844">
        <f t="array" aca="1" ref="M939" ca="1">IFERROR(IF(T_CALC[[#This Row],[DAY]]="","",IF(AND(T_CALC[[#This Row],[DAY]]=C_N_TRADING_DAYS,$L$1&gt;C_MAX_HIST_DT),$M$1,INDEX(_xlfn.ANCHORARRAY($C$3),T_CALC[[#This Row],[DAY]]+1,3))),NA())</f>
        <v>151.54</v>
      </c>
      <c r="N939" s="4" cm="1" vm="4828">
        <f t="array" aca="1" ref="N939" ca="1">IFERROR(IF(T_CALC[[#This Row],[DAY]]="","",IF(AND(T_CALC[[#This Row],[DAY]]=C_N_TRADING_DAYS,$L$1&gt;C_MAX_HIST_DT),$N$1,INDEX(_xlfn.ANCHORARRAY($C$3),T_CALC[[#This Row],[DAY]]+1,4))),NA())</f>
        <v>151.87</v>
      </c>
      <c r="O939" s="4" cm="1" vm="4845">
        <f t="array" aca="1" ref="O939" ca="1">IFERROR(IF(T_CALC[[#This Row],[DAY]]="","",IF(AND(T_CALC[[#This Row],[DAY]]=C_N_TRADING_DAYS,$L$1&gt;C_MAX_HIST_DT),$O$1,INDEX(_xlfn.ANCHORARRAY($C$3),T_CALC[[#This Row],[DAY]]+1,5))),NA())</f>
        <v>150.33000000000001</v>
      </c>
      <c r="P939" s="4" cm="1" vm="4846">
        <f t="array" aca="1" ref="P939" ca="1">IFERROR(IF(T_CALC[[#This Row],[DAY]]="","",IF(AND(T_CALC[[#This Row],[DAY]]=C_N_TRADING_DAYS,$L$1&gt;C_MAX_HIST_DT),$P$1,INDEX(_xlfn.ANCHORARRAY($C$3),T_CALC[[#This Row],[DAY]]+1,6))),NA())</f>
        <v>151.69999999999999</v>
      </c>
      <c r="Q939" s="4" cm="1" vm="4843">
        <f t="array" aca="1" ref="Q939" ca="1">IFERROR(IF(T_CALC[[#This Row],[DAY]]="","",IF(AND(T_CALC[[#This Row],[DAY]]=C_N_TRADING_DAYS,$L$1&gt;C_MAX_HIST_DT),$Q$1,INDEX(_xlfn.ANCHORARRAY($C$3),T_CALC[[#This Row],[DAY]]+1,2))),NA())</f>
        <v>18860001</v>
      </c>
      <c r="R939" s="4" vm="4846">
        <f ca="1">IFERROR(IF(I_SRC="Open",T_CALC[[#This Row],[Open]],IF(I_SRC="High",T_CALC[[#This Row],[High]],IF(I_SRC="low",T_CALC[[#This Row],[Low]],IF(I_SRC="Volume",T_CALC[[#This Row],[VOLUME]],T_CALC[[#This Row],[Close]])))),"")</f>
        <v>151.69999999999999</v>
      </c>
      <c r="S939" s="4" cm="1">
        <f t="array" aca="1" ref="S939" ca="1">IF(T_CALC[[#This Row],[DAY]]="","",IF(T_CALC[[#This Row],[DAY]]&gt;=I_MA_PER,
ROUND(SUMPRODUCT(OFFSET($Y$4,0,0,I_MA_PER),OFFSET(T_CALC[[#This Row],[Value]],-(I_MA_PER-1),0,I_MA_PER))/C_DEN,2),NA()))</f>
        <v>147.55000000000001</v>
      </c>
      <c r="T939" s="4" t="str">
        <f ca="1">IF(T_CALC[[#This Row],[DAY]]="","",IF(T_CALC[[#This Row],[DAY]]&gt;=I_MA_PER,IF(AND(T_CALC[[#This Row],[Value]]&gt;T_CALC[[#This Row],[WMA]],R938&lt;=S938),"Buy",IF(AND(T_CALC[[#This Row],[Value]]&lt;T_CALC[[#This Row],[WMA]],R938&gt;=S938),"Sell","")),NA()))</f>
        <v/>
      </c>
      <c r="U939" s="4">
        <f ca="1">IFERROR(IF(T_CALC[[#This Row],[Signal]]="Buy",T_CALC[[#This Row],[Value]],-10000),-10000)</f>
        <v>-10000</v>
      </c>
      <c r="V939" s="4">
        <f ca="1">IFERROR(IF(T_CALC[[#This Row],[Signal]]="Sell",T_CALC[[#This Row],[Value]],-10000),-10000)</f>
        <v>-10000</v>
      </c>
    </row>
    <row r="940" spans="3:22" x14ac:dyDescent="0.2">
      <c r="C940" vm="4847">
        <f ca="1"/>
        <v>43811</v>
      </c>
      <c r="D940" vm="4848">
        <f ca="1"/>
        <v>24645366</v>
      </c>
      <c r="E940" vm="4849">
        <f ca="1"/>
        <v>151.65</v>
      </c>
      <c r="F940" vm="4850">
        <f ca="1"/>
        <v>153.44</v>
      </c>
      <c r="G940" vm="4851">
        <f ca="1"/>
        <v>151.02000000000001</v>
      </c>
      <c r="H940" vm="4852">
        <f ca="1"/>
        <v>153.24</v>
      </c>
      <c r="K940" s="4">
        <f ca="1">IF(ROW(T_CALC[[#This Row],[DAY]])-ROW(T_CALC[[#Headers],[DAY]])&gt;C_N_TRADING_DAYS,"",ROW(T_CALC[[#This Row],[DAY]])-ROW(T_CALC[[#Headers],[DAY]]))</f>
        <v>937</v>
      </c>
      <c r="L940" s="2" cm="1" vm="4847">
        <f t="array" aca="1" ref="L940" ca="1">IFERROR(IF(T_CALC[[#This Row],[DAY]]="","",IF(AND(T_CALC[[#This Row],[DAY]]=C_N_TRADING_DAYS,$L$1&gt;C_MAX_HIST_DT),$L$1,INDEX(_xlfn.ANCHORARRAY($C$3),T_CALC[[#This Row],[DAY]]+1,1))),NA())</f>
        <v>43811</v>
      </c>
      <c r="M940" s="4" cm="1" vm="4849">
        <f t="array" aca="1" ref="M940" ca="1">IFERROR(IF(T_CALC[[#This Row],[DAY]]="","",IF(AND(T_CALC[[#This Row],[DAY]]=C_N_TRADING_DAYS,$L$1&gt;C_MAX_HIST_DT),$M$1,INDEX(_xlfn.ANCHORARRAY($C$3),T_CALC[[#This Row],[DAY]]+1,3))),NA())</f>
        <v>151.65</v>
      </c>
      <c r="N940" s="4" cm="1" vm="4850">
        <f t="array" aca="1" ref="N940" ca="1">IFERROR(IF(T_CALC[[#This Row],[DAY]]="","",IF(AND(T_CALC[[#This Row],[DAY]]=C_N_TRADING_DAYS,$L$1&gt;C_MAX_HIST_DT),$N$1,INDEX(_xlfn.ANCHORARRAY($C$3),T_CALC[[#This Row],[DAY]]+1,4))),NA())</f>
        <v>153.44</v>
      </c>
      <c r="O940" s="4" cm="1" vm="4851">
        <f t="array" aca="1" ref="O940" ca="1">IFERROR(IF(T_CALC[[#This Row],[DAY]]="","",IF(AND(T_CALC[[#This Row],[DAY]]=C_N_TRADING_DAYS,$L$1&gt;C_MAX_HIST_DT),$O$1,INDEX(_xlfn.ANCHORARRAY($C$3),T_CALC[[#This Row],[DAY]]+1,5))),NA())</f>
        <v>151.02000000000001</v>
      </c>
      <c r="P940" s="4" cm="1" vm="4852">
        <f t="array" aca="1" ref="P940" ca="1">IFERROR(IF(T_CALC[[#This Row],[DAY]]="","",IF(AND(T_CALC[[#This Row],[DAY]]=C_N_TRADING_DAYS,$L$1&gt;C_MAX_HIST_DT),$P$1,INDEX(_xlfn.ANCHORARRAY($C$3),T_CALC[[#This Row],[DAY]]+1,6))),NA())</f>
        <v>153.24</v>
      </c>
      <c r="Q940" s="4" cm="1" vm="4848">
        <f t="array" aca="1" ref="Q940" ca="1">IFERROR(IF(T_CALC[[#This Row],[DAY]]="","",IF(AND(T_CALC[[#This Row],[DAY]]=C_N_TRADING_DAYS,$L$1&gt;C_MAX_HIST_DT),$Q$1,INDEX(_xlfn.ANCHORARRAY($C$3),T_CALC[[#This Row],[DAY]]+1,2))),NA())</f>
        <v>24645366</v>
      </c>
      <c r="R940" s="4" vm="4852">
        <f ca="1">IFERROR(IF(I_SRC="Open",T_CALC[[#This Row],[Open]],IF(I_SRC="High",T_CALC[[#This Row],[High]],IF(I_SRC="low",T_CALC[[#This Row],[Low]],IF(I_SRC="Volume",T_CALC[[#This Row],[VOLUME]],T_CALC[[#This Row],[Close]])))),"")</f>
        <v>153.24</v>
      </c>
      <c r="S940" s="4" cm="1">
        <f t="array" aca="1" ref="S940" ca="1">IF(T_CALC[[#This Row],[DAY]]="","",IF(T_CALC[[#This Row],[DAY]]&gt;=I_MA_PER,
ROUND(SUMPRODUCT(OFFSET($Y$4,0,0,I_MA_PER),OFFSET(T_CALC[[#This Row],[Value]],-(I_MA_PER-1),0,I_MA_PER))/C_DEN,2),NA()))</f>
        <v>147.88999999999999</v>
      </c>
      <c r="T940" s="4" t="str">
        <f ca="1">IF(T_CALC[[#This Row],[DAY]]="","",IF(T_CALC[[#This Row],[DAY]]&gt;=I_MA_PER,IF(AND(T_CALC[[#This Row],[Value]]&gt;T_CALC[[#This Row],[WMA]],R939&lt;=S939),"Buy",IF(AND(T_CALC[[#This Row],[Value]]&lt;T_CALC[[#This Row],[WMA]],R939&gt;=S939),"Sell","")),NA()))</f>
        <v/>
      </c>
      <c r="U940" s="4">
        <f ca="1">IFERROR(IF(T_CALC[[#This Row],[Signal]]="Buy",T_CALC[[#This Row],[Value]],-10000),-10000)</f>
        <v>-10000</v>
      </c>
      <c r="V940" s="4">
        <f ca="1">IFERROR(IF(T_CALC[[#This Row],[Signal]]="Sell",T_CALC[[#This Row],[Value]],-10000),-10000)</f>
        <v>-10000</v>
      </c>
    </row>
    <row r="941" spans="3:22" x14ac:dyDescent="0.2">
      <c r="C941" vm="4853">
        <f ca="1"/>
        <v>43812</v>
      </c>
      <c r="D941" vm="4854">
        <f ca="1"/>
        <v>23850062</v>
      </c>
      <c r="E941" vm="4855">
        <f ca="1"/>
        <v>153.0035</v>
      </c>
      <c r="F941" vm="4856">
        <f ca="1"/>
        <v>154.88999999999999</v>
      </c>
      <c r="G941" vm="4857">
        <f ca="1"/>
        <v>152.83000000000001</v>
      </c>
      <c r="H941" vm="4858">
        <f ca="1"/>
        <v>154.53</v>
      </c>
      <c r="K941" s="4">
        <f ca="1">IF(ROW(T_CALC[[#This Row],[DAY]])-ROW(T_CALC[[#Headers],[DAY]])&gt;C_N_TRADING_DAYS,"",ROW(T_CALC[[#This Row],[DAY]])-ROW(T_CALC[[#Headers],[DAY]]))</f>
        <v>938</v>
      </c>
      <c r="L941" s="2" cm="1" vm="4853">
        <f t="array" aca="1" ref="L941" ca="1">IFERROR(IF(T_CALC[[#This Row],[DAY]]="","",IF(AND(T_CALC[[#This Row],[DAY]]=C_N_TRADING_DAYS,$L$1&gt;C_MAX_HIST_DT),$L$1,INDEX(_xlfn.ANCHORARRAY($C$3),T_CALC[[#This Row],[DAY]]+1,1))),NA())</f>
        <v>43812</v>
      </c>
      <c r="M941" s="4" cm="1" vm="4855">
        <f t="array" aca="1" ref="M941" ca="1">IFERROR(IF(T_CALC[[#This Row],[DAY]]="","",IF(AND(T_CALC[[#This Row],[DAY]]=C_N_TRADING_DAYS,$L$1&gt;C_MAX_HIST_DT),$M$1,INDEX(_xlfn.ANCHORARRAY($C$3),T_CALC[[#This Row],[DAY]]+1,3))),NA())</f>
        <v>153.0035</v>
      </c>
      <c r="N941" s="4" cm="1" vm="4856">
        <f t="array" aca="1" ref="N941" ca="1">IFERROR(IF(T_CALC[[#This Row],[DAY]]="","",IF(AND(T_CALC[[#This Row],[DAY]]=C_N_TRADING_DAYS,$L$1&gt;C_MAX_HIST_DT),$N$1,INDEX(_xlfn.ANCHORARRAY($C$3),T_CALC[[#This Row],[DAY]]+1,4))),NA())</f>
        <v>154.88999999999999</v>
      </c>
      <c r="O941" s="4" cm="1" vm="4857">
        <f t="array" aca="1" ref="O941" ca="1">IFERROR(IF(T_CALC[[#This Row],[DAY]]="","",IF(AND(T_CALC[[#This Row],[DAY]]=C_N_TRADING_DAYS,$L$1&gt;C_MAX_HIST_DT),$O$1,INDEX(_xlfn.ANCHORARRAY($C$3),T_CALC[[#This Row],[DAY]]+1,5))),NA())</f>
        <v>152.83000000000001</v>
      </c>
      <c r="P941" s="4" cm="1" vm="4858">
        <f t="array" aca="1" ref="P941" ca="1">IFERROR(IF(T_CALC[[#This Row],[DAY]]="","",IF(AND(T_CALC[[#This Row],[DAY]]=C_N_TRADING_DAYS,$L$1&gt;C_MAX_HIST_DT),$P$1,INDEX(_xlfn.ANCHORARRAY($C$3),T_CALC[[#This Row],[DAY]]+1,6))),NA())</f>
        <v>154.53</v>
      </c>
      <c r="Q941" s="4" cm="1" vm="4854">
        <f t="array" aca="1" ref="Q941" ca="1">IFERROR(IF(T_CALC[[#This Row],[DAY]]="","",IF(AND(T_CALC[[#This Row],[DAY]]=C_N_TRADING_DAYS,$L$1&gt;C_MAX_HIST_DT),$Q$1,INDEX(_xlfn.ANCHORARRAY($C$3),T_CALC[[#This Row],[DAY]]+1,2))),NA())</f>
        <v>23850062</v>
      </c>
      <c r="R941" s="4" vm="4858">
        <f ca="1">IFERROR(IF(I_SRC="Open",T_CALC[[#This Row],[Open]],IF(I_SRC="High",T_CALC[[#This Row],[High]],IF(I_SRC="low",T_CALC[[#This Row],[Low]],IF(I_SRC="Volume",T_CALC[[#This Row],[VOLUME]],T_CALC[[#This Row],[Close]])))),"")</f>
        <v>154.53</v>
      </c>
      <c r="S941" s="4" cm="1">
        <f t="array" aca="1" ref="S941" ca="1">IF(T_CALC[[#This Row],[DAY]]="","",IF(T_CALC[[#This Row],[DAY]]&gt;=I_MA_PER,
ROUND(SUMPRODUCT(OFFSET($Y$4,0,0,I_MA_PER),OFFSET(T_CALC[[#This Row],[Value]],-(I_MA_PER-1),0,I_MA_PER))/C_DEN,2),NA()))</f>
        <v>148.26</v>
      </c>
      <c r="T941" s="4" t="str">
        <f ca="1">IF(T_CALC[[#This Row],[DAY]]="","",IF(T_CALC[[#This Row],[DAY]]&gt;=I_MA_PER,IF(AND(T_CALC[[#This Row],[Value]]&gt;T_CALC[[#This Row],[WMA]],R940&lt;=S940),"Buy",IF(AND(T_CALC[[#This Row],[Value]]&lt;T_CALC[[#This Row],[WMA]],R940&gt;=S940),"Sell","")),NA()))</f>
        <v/>
      </c>
      <c r="U941" s="4">
        <f ca="1">IFERROR(IF(T_CALC[[#This Row],[Signal]]="Buy",T_CALC[[#This Row],[Value]],-10000),-10000)</f>
        <v>-10000</v>
      </c>
      <c r="V941" s="4">
        <f ca="1">IFERROR(IF(T_CALC[[#This Row],[Signal]]="Sell",T_CALC[[#This Row],[Value]],-10000),-10000)</f>
        <v>-10000</v>
      </c>
    </row>
    <row r="942" spans="3:22" x14ac:dyDescent="0.2">
      <c r="C942" vm="4859">
        <f ca="1"/>
        <v>43815</v>
      </c>
      <c r="D942" vm="4860">
        <f ca="1"/>
        <v>24152770</v>
      </c>
      <c r="E942" vm="4861">
        <f ca="1"/>
        <v>155.11000000000001</v>
      </c>
      <c r="F942" vm="4862">
        <f ca="1"/>
        <v>155.9</v>
      </c>
      <c r="G942" vm="4863">
        <f ca="1"/>
        <v>154.82</v>
      </c>
      <c r="H942" vm="4864">
        <f ca="1"/>
        <v>155.53</v>
      </c>
      <c r="K942" s="4">
        <f ca="1">IF(ROW(T_CALC[[#This Row],[DAY]])-ROW(T_CALC[[#Headers],[DAY]])&gt;C_N_TRADING_DAYS,"",ROW(T_CALC[[#This Row],[DAY]])-ROW(T_CALC[[#Headers],[DAY]]))</f>
        <v>939</v>
      </c>
      <c r="L942" s="2" cm="1" vm="4859">
        <f t="array" aca="1" ref="L942" ca="1">IFERROR(IF(T_CALC[[#This Row],[DAY]]="","",IF(AND(T_CALC[[#This Row],[DAY]]=C_N_TRADING_DAYS,$L$1&gt;C_MAX_HIST_DT),$L$1,INDEX(_xlfn.ANCHORARRAY($C$3),T_CALC[[#This Row],[DAY]]+1,1))),NA())</f>
        <v>43815</v>
      </c>
      <c r="M942" s="4" cm="1" vm="4861">
        <f t="array" aca="1" ref="M942" ca="1">IFERROR(IF(T_CALC[[#This Row],[DAY]]="","",IF(AND(T_CALC[[#This Row],[DAY]]=C_N_TRADING_DAYS,$L$1&gt;C_MAX_HIST_DT),$M$1,INDEX(_xlfn.ANCHORARRAY($C$3),T_CALC[[#This Row],[DAY]]+1,3))),NA())</f>
        <v>155.11000000000001</v>
      </c>
      <c r="N942" s="4" cm="1" vm="4862">
        <f t="array" aca="1" ref="N942" ca="1">IFERROR(IF(T_CALC[[#This Row],[DAY]]="","",IF(AND(T_CALC[[#This Row],[DAY]]=C_N_TRADING_DAYS,$L$1&gt;C_MAX_HIST_DT),$N$1,INDEX(_xlfn.ANCHORARRAY($C$3),T_CALC[[#This Row],[DAY]]+1,4))),NA())</f>
        <v>155.9</v>
      </c>
      <c r="O942" s="4" cm="1" vm="4863">
        <f t="array" aca="1" ref="O942" ca="1">IFERROR(IF(T_CALC[[#This Row],[DAY]]="","",IF(AND(T_CALC[[#This Row],[DAY]]=C_N_TRADING_DAYS,$L$1&gt;C_MAX_HIST_DT),$O$1,INDEX(_xlfn.ANCHORARRAY($C$3),T_CALC[[#This Row],[DAY]]+1,5))),NA())</f>
        <v>154.82</v>
      </c>
      <c r="P942" s="4" cm="1" vm="4864">
        <f t="array" aca="1" ref="P942" ca="1">IFERROR(IF(T_CALC[[#This Row],[DAY]]="","",IF(AND(T_CALC[[#This Row],[DAY]]=C_N_TRADING_DAYS,$L$1&gt;C_MAX_HIST_DT),$P$1,INDEX(_xlfn.ANCHORARRAY($C$3),T_CALC[[#This Row],[DAY]]+1,6))),NA())</f>
        <v>155.53</v>
      </c>
      <c r="Q942" s="4" cm="1" vm="4860">
        <f t="array" aca="1" ref="Q942" ca="1">IFERROR(IF(T_CALC[[#This Row],[DAY]]="","",IF(AND(T_CALC[[#This Row],[DAY]]=C_N_TRADING_DAYS,$L$1&gt;C_MAX_HIST_DT),$Q$1,INDEX(_xlfn.ANCHORARRAY($C$3),T_CALC[[#This Row],[DAY]]+1,2))),NA())</f>
        <v>24152770</v>
      </c>
      <c r="R942" s="4" vm="4864">
        <f ca="1">IFERROR(IF(I_SRC="Open",T_CALC[[#This Row],[Open]],IF(I_SRC="High",T_CALC[[#This Row],[High]],IF(I_SRC="low",T_CALC[[#This Row],[Low]],IF(I_SRC="Volume",T_CALC[[#This Row],[VOLUME]],T_CALC[[#This Row],[Close]])))),"")</f>
        <v>155.53</v>
      </c>
      <c r="S942" s="4" cm="1">
        <f t="array" aca="1" ref="S942" ca="1">IF(T_CALC[[#This Row],[DAY]]="","",IF(T_CALC[[#This Row],[DAY]]&gt;=I_MA_PER,
ROUND(SUMPRODUCT(OFFSET($Y$4,0,0,I_MA_PER),OFFSET(T_CALC[[#This Row],[Value]],-(I_MA_PER-1),0,I_MA_PER))/C_DEN,2),NA()))</f>
        <v>148.66</v>
      </c>
      <c r="T942" s="4" t="str">
        <f ca="1">IF(T_CALC[[#This Row],[DAY]]="","",IF(T_CALC[[#This Row],[DAY]]&gt;=I_MA_PER,IF(AND(T_CALC[[#This Row],[Value]]&gt;T_CALC[[#This Row],[WMA]],R941&lt;=S941),"Buy",IF(AND(T_CALC[[#This Row],[Value]]&lt;T_CALC[[#This Row],[WMA]],R941&gt;=S941),"Sell","")),NA()))</f>
        <v/>
      </c>
      <c r="U942" s="4">
        <f ca="1">IFERROR(IF(T_CALC[[#This Row],[Signal]]="Buy",T_CALC[[#This Row],[Value]],-10000),-10000)</f>
        <v>-10000</v>
      </c>
      <c r="V942" s="4">
        <f ca="1">IFERROR(IF(T_CALC[[#This Row],[Signal]]="Sell",T_CALC[[#This Row],[Value]],-10000),-10000)</f>
        <v>-10000</v>
      </c>
    </row>
    <row r="943" spans="3:22" x14ac:dyDescent="0.2">
      <c r="C943" vm="4865">
        <f ca="1"/>
        <v>43816</v>
      </c>
      <c r="D943" vm="4866">
        <f ca="1"/>
        <v>25443527</v>
      </c>
      <c r="E943" vm="4867">
        <f ca="1"/>
        <v>155.44999999999999</v>
      </c>
      <c r="F943" vm="4868">
        <f ca="1"/>
        <v>155.71</v>
      </c>
      <c r="G943" vm="4869">
        <f ca="1"/>
        <v>154.44999999999999</v>
      </c>
      <c r="H943" vm="4870">
        <f ca="1"/>
        <v>154.69</v>
      </c>
      <c r="K943" s="4">
        <f ca="1">IF(ROW(T_CALC[[#This Row],[DAY]])-ROW(T_CALC[[#Headers],[DAY]])&gt;C_N_TRADING_DAYS,"",ROW(T_CALC[[#This Row],[DAY]])-ROW(T_CALC[[#Headers],[DAY]]))</f>
        <v>940</v>
      </c>
      <c r="L943" s="2" cm="1" vm="4865">
        <f t="array" aca="1" ref="L943" ca="1">IFERROR(IF(T_CALC[[#This Row],[DAY]]="","",IF(AND(T_CALC[[#This Row],[DAY]]=C_N_TRADING_DAYS,$L$1&gt;C_MAX_HIST_DT),$L$1,INDEX(_xlfn.ANCHORARRAY($C$3),T_CALC[[#This Row],[DAY]]+1,1))),NA())</f>
        <v>43816</v>
      </c>
      <c r="M943" s="4" cm="1" vm="4867">
        <f t="array" aca="1" ref="M943" ca="1">IFERROR(IF(T_CALC[[#This Row],[DAY]]="","",IF(AND(T_CALC[[#This Row],[DAY]]=C_N_TRADING_DAYS,$L$1&gt;C_MAX_HIST_DT),$M$1,INDEX(_xlfn.ANCHORARRAY($C$3),T_CALC[[#This Row],[DAY]]+1,3))),NA())</f>
        <v>155.44999999999999</v>
      </c>
      <c r="N943" s="4" cm="1" vm="4868">
        <f t="array" aca="1" ref="N943" ca="1">IFERROR(IF(T_CALC[[#This Row],[DAY]]="","",IF(AND(T_CALC[[#This Row],[DAY]]=C_N_TRADING_DAYS,$L$1&gt;C_MAX_HIST_DT),$N$1,INDEX(_xlfn.ANCHORARRAY($C$3),T_CALC[[#This Row],[DAY]]+1,4))),NA())</f>
        <v>155.71</v>
      </c>
      <c r="O943" s="4" cm="1" vm="4869">
        <f t="array" aca="1" ref="O943" ca="1">IFERROR(IF(T_CALC[[#This Row],[DAY]]="","",IF(AND(T_CALC[[#This Row],[DAY]]=C_N_TRADING_DAYS,$L$1&gt;C_MAX_HIST_DT),$O$1,INDEX(_xlfn.ANCHORARRAY($C$3),T_CALC[[#This Row],[DAY]]+1,5))),NA())</f>
        <v>154.44999999999999</v>
      </c>
      <c r="P943" s="4" cm="1" vm="4870">
        <f t="array" aca="1" ref="P943" ca="1">IFERROR(IF(T_CALC[[#This Row],[DAY]]="","",IF(AND(T_CALC[[#This Row],[DAY]]=C_N_TRADING_DAYS,$L$1&gt;C_MAX_HIST_DT),$P$1,INDEX(_xlfn.ANCHORARRAY($C$3),T_CALC[[#This Row],[DAY]]+1,6))),NA())</f>
        <v>154.69</v>
      </c>
      <c r="Q943" s="4" cm="1" vm="4866">
        <f t="array" aca="1" ref="Q943" ca="1">IFERROR(IF(T_CALC[[#This Row],[DAY]]="","",IF(AND(T_CALC[[#This Row],[DAY]]=C_N_TRADING_DAYS,$L$1&gt;C_MAX_HIST_DT),$Q$1,INDEX(_xlfn.ANCHORARRAY($C$3),T_CALC[[#This Row],[DAY]]+1,2))),NA())</f>
        <v>25443527</v>
      </c>
      <c r="R943" s="4" vm="4870">
        <f ca="1">IFERROR(IF(I_SRC="Open",T_CALC[[#This Row],[Open]],IF(I_SRC="High",T_CALC[[#This Row],[High]],IF(I_SRC="low",T_CALC[[#This Row],[Low]],IF(I_SRC="Volume",T_CALC[[#This Row],[VOLUME]],T_CALC[[#This Row],[Close]])))),"")</f>
        <v>154.69</v>
      </c>
      <c r="S943" s="4" cm="1">
        <f t="array" aca="1" ref="S943" ca="1">IF(T_CALC[[#This Row],[DAY]]="","",IF(T_CALC[[#This Row],[DAY]]&gt;=I_MA_PER,
ROUND(SUMPRODUCT(OFFSET($Y$4,0,0,I_MA_PER),OFFSET(T_CALC[[#This Row],[Value]],-(I_MA_PER-1),0,I_MA_PER))/C_DEN,2),NA()))</f>
        <v>149.01</v>
      </c>
      <c r="T943" s="4" t="str">
        <f ca="1">IF(T_CALC[[#This Row],[DAY]]="","",IF(T_CALC[[#This Row],[DAY]]&gt;=I_MA_PER,IF(AND(T_CALC[[#This Row],[Value]]&gt;T_CALC[[#This Row],[WMA]],R942&lt;=S942),"Buy",IF(AND(T_CALC[[#This Row],[Value]]&lt;T_CALC[[#This Row],[WMA]],R942&gt;=S942),"Sell","")),NA()))</f>
        <v/>
      </c>
      <c r="U943" s="4">
        <f ca="1">IFERROR(IF(T_CALC[[#This Row],[Signal]]="Buy",T_CALC[[#This Row],[Value]],-10000),-10000)</f>
        <v>-10000</v>
      </c>
      <c r="V943" s="4">
        <f ca="1">IFERROR(IF(T_CALC[[#This Row],[Signal]]="Sell",T_CALC[[#This Row],[Value]],-10000),-10000)</f>
        <v>-10000</v>
      </c>
    </row>
    <row r="944" spans="3:22" x14ac:dyDescent="0.2">
      <c r="C944" vm="4871">
        <f ca="1"/>
        <v>43817</v>
      </c>
      <c r="D944" vm="4872">
        <f ca="1"/>
        <v>24132379</v>
      </c>
      <c r="E944" vm="4873">
        <f ca="1"/>
        <v>154.30000000000001</v>
      </c>
      <c r="F944" vm="4874">
        <f ca="1"/>
        <v>155.47999999999999</v>
      </c>
      <c r="G944" vm="4875">
        <f ca="1"/>
        <v>154.18</v>
      </c>
      <c r="H944" vm="4876">
        <f ca="1"/>
        <v>154.37</v>
      </c>
      <c r="K944" s="4">
        <f ca="1">IF(ROW(T_CALC[[#This Row],[DAY]])-ROW(T_CALC[[#Headers],[DAY]])&gt;C_N_TRADING_DAYS,"",ROW(T_CALC[[#This Row],[DAY]])-ROW(T_CALC[[#Headers],[DAY]]))</f>
        <v>941</v>
      </c>
      <c r="L944" s="2" cm="1" vm="4871">
        <f t="array" aca="1" ref="L944" ca="1">IFERROR(IF(T_CALC[[#This Row],[DAY]]="","",IF(AND(T_CALC[[#This Row],[DAY]]=C_N_TRADING_DAYS,$L$1&gt;C_MAX_HIST_DT),$L$1,INDEX(_xlfn.ANCHORARRAY($C$3),T_CALC[[#This Row],[DAY]]+1,1))),NA())</f>
        <v>43817</v>
      </c>
      <c r="M944" s="4" cm="1" vm="4873">
        <f t="array" aca="1" ref="M944" ca="1">IFERROR(IF(T_CALC[[#This Row],[DAY]]="","",IF(AND(T_CALC[[#This Row],[DAY]]=C_N_TRADING_DAYS,$L$1&gt;C_MAX_HIST_DT),$M$1,INDEX(_xlfn.ANCHORARRAY($C$3),T_CALC[[#This Row],[DAY]]+1,3))),NA())</f>
        <v>154.30000000000001</v>
      </c>
      <c r="N944" s="4" cm="1" vm="4874">
        <f t="array" aca="1" ref="N944" ca="1">IFERROR(IF(T_CALC[[#This Row],[DAY]]="","",IF(AND(T_CALC[[#This Row],[DAY]]=C_N_TRADING_DAYS,$L$1&gt;C_MAX_HIST_DT),$N$1,INDEX(_xlfn.ANCHORARRAY($C$3),T_CALC[[#This Row],[DAY]]+1,4))),NA())</f>
        <v>155.47999999999999</v>
      </c>
      <c r="O944" s="4" cm="1" vm="4875">
        <f t="array" aca="1" ref="O944" ca="1">IFERROR(IF(T_CALC[[#This Row],[DAY]]="","",IF(AND(T_CALC[[#This Row],[DAY]]=C_N_TRADING_DAYS,$L$1&gt;C_MAX_HIST_DT),$O$1,INDEX(_xlfn.ANCHORARRAY($C$3),T_CALC[[#This Row],[DAY]]+1,5))),NA())</f>
        <v>154.18</v>
      </c>
      <c r="P944" s="4" cm="1" vm="4876">
        <f t="array" aca="1" ref="P944" ca="1">IFERROR(IF(T_CALC[[#This Row],[DAY]]="","",IF(AND(T_CALC[[#This Row],[DAY]]=C_N_TRADING_DAYS,$L$1&gt;C_MAX_HIST_DT),$P$1,INDEX(_xlfn.ANCHORARRAY($C$3),T_CALC[[#This Row],[DAY]]+1,6))),NA())</f>
        <v>154.37</v>
      </c>
      <c r="Q944" s="4" cm="1" vm="4872">
        <f t="array" aca="1" ref="Q944" ca="1">IFERROR(IF(T_CALC[[#This Row],[DAY]]="","",IF(AND(T_CALC[[#This Row],[DAY]]=C_N_TRADING_DAYS,$L$1&gt;C_MAX_HIST_DT),$Q$1,INDEX(_xlfn.ANCHORARRAY($C$3),T_CALC[[#This Row],[DAY]]+1,2))),NA())</f>
        <v>24132379</v>
      </c>
      <c r="R944" s="4" vm="4876">
        <f ca="1">IFERROR(IF(I_SRC="Open",T_CALC[[#This Row],[Open]],IF(I_SRC="High",T_CALC[[#This Row],[High]],IF(I_SRC="low",T_CALC[[#This Row],[Low]],IF(I_SRC="Volume",T_CALC[[#This Row],[VOLUME]],T_CALC[[#This Row],[Close]])))),"")</f>
        <v>154.37</v>
      </c>
      <c r="S944" s="4" cm="1">
        <f t="array" aca="1" ref="S944" ca="1">IF(T_CALC[[#This Row],[DAY]]="","",IF(T_CALC[[#This Row],[DAY]]&gt;=I_MA_PER,
ROUND(SUMPRODUCT(OFFSET($Y$4,0,0,I_MA_PER),OFFSET(T_CALC[[#This Row],[Value]],-(I_MA_PER-1),0,I_MA_PER))/C_DEN,2),NA()))</f>
        <v>149.34</v>
      </c>
      <c r="T944" s="4" t="str">
        <f ca="1">IF(T_CALC[[#This Row],[DAY]]="","",IF(T_CALC[[#This Row],[DAY]]&gt;=I_MA_PER,IF(AND(T_CALC[[#This Row],[Value]]&gt;T_CALC[[#This Row],[WMA]],R943&lt;=S943),"Buy",IF(AND(T_CALC[[#This Row],[Value]]&lt;T_CALC[[#This Row],[WMA]],R943&gt;=S943),"Sell","")),NA()))</f>
        <v/>
      </c>
      <c r="U944" s="4">
        <f ca="1">IFERROR(IF(T_CALC[[#This Row],[Signal]]="Buy",T_CALC[[#This Row],[Value]],-10000),-10000)</f>
        <v>-10000</v>
      </c>
      <c r="V944" s="4">
        <f ca="1">IFERROR(IF(T_CALC[[#This Row],[Signal]]="Sell",T_CALC[[#This Row],[Value]],-10000),-10000)</f>
        <v>-10000</v>
      </c>
    </row>
    <row r="945" spans="3:22" x14ac:dyDescent="0.2">
      <c r="C945" vm="4877">
        <f ca="1"/>
        <v>43818</v>
      </c>
      <c r="D945" vm="4878">
        <f ca="1"/>
        <v>25813825</v>
      </c>
      <c r="E945" vm="4879">
        <f ca="1"/>
        <v>154</v>
      </c>
      <c r="F945" vm="4880">
        <f ca="1"/>
        <v>155.77000000000001</v>
      </c>
      <c r="G945" vm="4881">
        <f ca="1"/>
        <v>153.75</v>
      </c>
      <c r="H945" vm="4868">
        <f ca="1"/>
        <v>155.71</v>
      </c>
      <c r="K945" s="4">
        <f ca="1">IF(ROW(T_CALC[[#This Row],[DAY]])-ROW(T_CALC[[#Headers],[DAY]])&gt;C_N_TRADING_DAYS,"",ROW(T_CALC[[#This Row],[DAY]])-ROW(T_CALC[[#Headers],[DAY]]))</f>
        <v>942</v>
      </c>
      <c r="L945" s="2" cm="1" vm="4877">
        <f t="array" aca="1" ref="L945" ca="1">IFERROR(IF(T_CALC[[#This Row],[DAY]]="","",IF(AND(T_CALC[[#This Row],[DAY]]=C_N_TRADING_DAYS,$L$1&gt;C_MAX_HIST_DT),$L$1,INDEX(_xlfn.ANCHORARRAY($C$3),T_CALC[[#This Row],[DAY]]+1,1))),NA())</f>
        <v>43818</v>
      </c>
      <c r="M945" s="4" cm="1" vm="4879">
        <f t="array" aca="1" ref="M945" ca="1">IFERROR(IF(T_CALC[[#This Row],[DAY]]="","",IF(AND(T_CALC[[#This Row],[DAY]]=C_N_TRADING_DAYS,$L$1&gt;C_MAX_HIST_DT),$M$1,INDEX(_xlfn.ANCHORARRAY($C$3),T_CALC[[#This Row],[DAY]]+1,3))),NA())</f>
        <v>154</v>
      </c>
      <c r="N945" s="4" cm="1" vm="4880">
        <f t="array" aca="1" ref="N945" ca="1">IFERROR(IF(T_CALC[[#This Row],[DAY]]="","",IF(AND(T_CALC[[#This Row],[DAY]]=C_N_TRADING_DAYS,$L$1&gt;C_MAX_HIST_DT),$N$1,INDEX(_xlfn.ANCHORARRAY($C$3),T_CALC[[#This Row],[DAY]]+1,4))),NA())</f>
        <v>155.77000000000001</v>
      </c>
      <c r="O945" s="4" cm="1" vm="4881">
        <f t="array" aca="1" ref="O945" ca="1">IFERROR(IF(T_CALC[[#This Row],[DAY]]="","",IF(AND(T_CALC[[#This Row],[DAY]]=C_N_TRADING_DAYS,$L$1&gt;C_MAX_HIST_DT),$O$1,INDEX(_xlfn.ANCHORARRAY($C$3),T_CALC[[#This Row],[DAY]]+1,5))),NA())</f>
        <v>153.75</v>
      </c>
      <c r="P945" s="4" cm="1" vm="4868">
        <f t="array" aca="1" ref="P945" ca="1">IFERROR(IF(T_CALC[[#This Row],[DAY]]="","",IF(AND(T_CALC[[#This Row],[DAY]]=C_N_TRADING_DAYS,$L$1&gt;C_MAX_HIST_DT),$P$1,INDEX(_xlfn.ANCHORARRAY($C$3),T_CALC[[#This Row],[DAY]]+1,6))),NA())</f>
        <v>155.71</v>
      </c>
      <c r="Q945" s="4" cm="1" vm="4878">
        <f t="array" aca="1" ref="Q945" ca="1">IFERROR(IF(T_CALC[[#This Row],[DAY]]="","",IF(AND(T_CALC[[#This Row],[DAY]]=C_N_TRADING_DAYS,$L$1&gt;C_MAX_HIST_DT),$Q$1,INDEX(_xlfn.ANCHORARRAY($C$3),T_CALC[[#This Row],[DAY]]+1,2))),NA())</f>
        <v>25813825</v>
      </c>
      <c r="R945" s="4" vm="4868">
        <f ca="1">IFERROR(IF(I_SRC="Open",T_CALC[[#This Row],[Open]],IF(I_SRC="High",T_CALC[[#This Row],[High]],IF(I_SRC="low",T_CALC[[#This Row],[Low]],IF(I_SRC="Volume",T_CALC[[#This Row],[VOLUME]],T_CALC[[#This Row],[Close]])))),"")</f>
        <v>155.71</v>
      </c>
      <c r="S945" s="4" cm="1">
        <f t="array" aca="1" ref="S945" ca="1">IF(T_CALC[[#This Row],[DAY]]="","",IF(T_CALC[[#This Row],[DAY]]&gt;=I_MA_PER,
ROUND(SUMPRODUCT(OFFSET($Y$4,0,0,I_MA_PER),OFFSET(T_CALC[[#This Row],[Value]],-(I_MA_PER-1),0,I_MA_PER))/C_DEN,2),NA()))</f>
        <v>149.69999999999999</v>
      </c>
      <c r="T945" s="4" t="str">
        <f ca="1">IF(T_CALC[[#This Row],[DAY]]="","",IF(T_CALC[[#This Row],[DAY]]&gt;=I_MA_PER,IF(AND(T_CALC[[#This Row],[Value]]&gt;T_CALC[[#This Row],[WMA]],R944&lt;=S944),"Buy",IF(AND(T_CALC[[#This Row],[Value]]&lt;T_CALC[[#This Row],[WMA]],R944&gt;=S944),"Sell","")),NA()))</f>
        <v/>
      </c>
      <c r="U945" s="4">
        <f ca="1">IFERROR(IF(T_CALC[[#This Row],[Signal]]="Buy",T_CALC[[#This Row],[Value]],-10000),-10000)</f>
        <v>-10000</v>
      </c>
      <c r="V945" s="4">
        <f ca="1">IFERROR(IF(T_CALC[[#This Row],[Signal]]="Sell",T_CALC[[#This Row],[Value]],-10000),-10000)</f>
        <v>-10000</v>
      </c>
    </row>
    <row r="946" spans="3:22" x14ac:dyDescent="0.2">
      <c r="C946" vm="4882">
        <f ca="1"/>
        <v>43819</v>
      </c>
      <c r="D946" vm="4883">
        <f ca="1"/>
        <v>53599613</v>
      </c>
      <c r="E946" vm="4884">
        <f ca="1"/>
        <v>157.35</v>
      </c>
      <c r="F946" vm="4885">
        <f ca="1"/>
        <v>158.49</v>
      </c>
      <c r="G946" vm="4886">
        <f ca="1"/>
        <v>156.29</v>
      </c>
      <c r="H946" vm="4887">
        <f ca="1"/>
        <v>157.41</v>
      </c>
      <c r="K946" s="4">
        <f ca="1">IF(ROW(T_CALC[[#This Row],[DAY]])-ROW(T_CALC[[#Headers],[DAY]])&gt;C_N_TRADING_DAYS,"",ROW(T_CALC[[#This Row],[DAY]])-ROW(T_CALC[[#Headers],[DAY]]))</f>
        <v>943</v>
      </c>
      <c r="L946" s="2" cm="1" vm="4882">
        <f t="array" aca="1" ref="L946" ca="1">IFERROR(IF(T_CALC[[#This Row],[DAY]]="","",IF(AND(T_CALC[[#This Row],[DAY]]=C_N_TRADING_DAYS,$L$1&gt;C_MAX_HIST_DT),$L$1,INDEX(_xlfn.ANCHORARRAY($C$3),T_CALC[[#This Row],[DAY]]+1,1))),NA())</f>
        <v>43819</v>
      </c>
      <c r="M946" s="4" cm="1" vm="4884">
        <f t="array" aca="1" ref="M946" ca="1">IFERROR(IF(T_CALC[[#This Row],[DAY]]="","",IF(AND(T_CALC[[#This Row],[DAY]]=C_N_TRADING_DAYS,$L$1&gt;C_MAX_HIST_DT),$M$1,INDEX(_xlfn.ANCHORARRAY($C$3),T_CALC[[#This Row],[DAY]]+1,3))),NA())</f>
        <v>157.35</v>
      </c>
      <c r="N946" s="4" cm="1" vm="4885">
        <f t="array" aca="1" ref="N946" ca="1">IFERROR(IF(T_CALC[[#This Row],[DAY]]="","",IF(AND(T_CALC[[#This Row],[DAY]]=C_N_TRADING_DAYS,$L$1&gt;C_MAX_HIST_DT),$N$1,INDEX(_xlfn.ANCHORARRAY($C$3),T_CALC[[#This Row],[DAY]]+1,4))),NA())</f>
        <v>158.49</v>
      </c>
      <c r="O946" s="4" cm="1" vm="4886">
        <f t="array" aca="1" ref="O946" ca="1">IFERROR(IF(T_CALC[[#This Row],[DAY]]="","",IF(AND(T_CALC[[#This Row],[DAY]]=C_N_TRADING_DAYS,$L$1&gt;C_MAX_HIST_DT),$O$1,INDEX(_xlfn.ANCHORARRAY($C$3),T_CALC[[#This Row],[DAY]]+1,5))),NA())</f>
        <v>156.29</v>
      </c>
      <c r="P946" s="4" cm="1" vm="4887">
        <f t="array" aca="1" ref="P946" ca="1">IFERROR(IF(T_CALC[[#This Row],[DAY]]="","",IF(AND(T_CALC[[#This Row],[DAY]]=C_N_TRADING_DAYS,$L$1&gt;C_MAX_HIST_DT),$P$1,INDEX(_xlfn.ANCHORARRAY($C$3),T_CALC[[#This Row],[DAY]]+1,6))),NA())</f>
        <v>157.41</v>
      </c>
      <c r="Q946" s="4" cm="1" vm="4883">
        <f t="array" aca="1" ref="Q946" ca="1">IFERROR(IF(T_CALC[[#This Row],[DAY]]="","",IF(AND(T_CALC[[#This Row],[DAY]]=C_N_TRADING_DAYS,$L$1&gt;C_MAX_HIST_DT),$Q$1,INDEX(_xlfn.ANCHORARRAY($C$3),T_CALC[[#This Row],[DAY]]+1,2))),NA())</f>
        <v>53599613</v>
      </c>
      <c r="R946" s="4" vm="4887">
        <f ca="1">IFERROR(IF(I_SRC="Open",T_CALC[[#This Row],[Open]],IF(I_SRC="High",T_CALC[[#This Row],[High]],IF(I_SRC="low",T_CALC[[#This Row],[Low]],IF(I_SRC="Volume",T_CALC[[#This Row],[VOLUME]],T_CALC[[#This Row],[Close]])))),"")</f>
        <v>157.41</v>
      </c>
      <c r="S946" s="4" cm="1">
        <f t="array" aca="1" ref="S946" ca="1">IF(T_CALC[[#This Row],[DAY]]="","",IF(T_CALC[[#This Row],[DAY]]&gt;=I_MA_PER,
ROUND(SUMPRODUCT(OFFSET($Y$4,0,0,I_MA_PER),OFFSET(T_CALC[[#This Row],[Value]],-(I_MA_PER-1),0,I_MA_PER))/C_DEN,2),NA()))</f>
        <v>150.12</v>
      </c>
      <c r="T946" s="4" t="str">
        <f ca="1">IF(T_CALC[[#This Row],[DAY]]="","",IF(T_CALC[[#This Row],[DAY]]&gt;=I_MA_PER,IF(AND(T_CALC[[#This Row],[Value]]&gt;T_CALC[[#This Row],[WMA]],R945&lt;=S945),"Buy",IF(AND(T_CALC[[#This Row],[Value]]&lt;T_CALC[[#This Row],[WMA]],R945&gt;=S945),"Sell","")),NA()))</f>
        <v/>
      </c>
      <c r="U946" s="4">
        <f ca="1">IFERROR(IF(T_CALC[[#This Row],[Signal]]="Buy",T_CALC[[#This Row],[Value]],-10000),-10000)</f>
        <v>-10000</v>
      </c>
      <c r="V946" s="4">
        <f ca="1">IFERROR(IF(T_CALC[[#This Row],[Signal]]="Sell",T_CALC[[#This Row],[Value]],-10000),-10000)</f>
        <v>-10000</v>
      </c>
    </row>
    <row r="947" spans="3:22" x14ac:dyDescent="0.2">
      <c r="C947" vm="4888">
        <f ca="1"/>
        <v>43822</v>
      </c>
      <c r="D947" vm="4889">
        <f ca="1"/>
        <v>17726283</v>
      </c>
      <c r="E947" vm="4890">
        <f ca="1"/>
        <v>158.12</v>
      </c>
      <c r="F947" vm="4890">
        <f ca="1"/>
        <v>158.12</v>
      </c>
      <c r="G947" vm="4891">
        <f ca="1"/>
        <v>157.27000000000001</v>
      </c>
      <c r="H947" vm="4887">
        <f ca="1"/>
        <v>157.41</v>
      </c>
      <c r="K947" s="4">
        <f ca="1">IF(ROW(T_CALC[[#This Row],[DAY]])-ROW(T_CALC[[#Headers],[DAY]])&gt;C_N_TRADING_DAYS,"",ROW(T_CALC[[#This Row],[DAY]])-ROW(T_CALC[[#Headers],[DAY]]))</f>
        <v>944</v>
      </c>
      <c r="L947" s="2" cm="1" vm="4888">
        <f t="array" aca="1" ref="L947" ca="1">IFERROR(IF(T_CALC[[#This Row],[DAY]]="","",IF(AND(T_CALC[[#This Row],[DAY]]=C_N_TRADING_DAYS,$L$1&gt;C_MAX_HIST_DT),$L$1,INDEX(_xlfn.ANCHORARRAY($C$3),T_CALC[[#This Row],[DAY]]+1,1))),NA())</f>
        <v>43822</v>
      </c>
      <c r="M947" s="4" cm="1" vm="4890">
        <f t="array" aca="1" ref="M947" ca="1">IFERROR(IF(T_CALC[[#This Row],[DAY]]="","",IF(AND(T_CALC[[#This Row],[DAY]]=C_N_TRADING_DAYS,$L$1&gt;C_MAX_HIST_DT),$M$1,INDEX(_xlfn.ANCHORARRAY($C$3),T_CALC[[#This Row],[DAY]]+1,3))),NA())</f>
        <v>158.12</v>
      </c>
      <c r="N947" s="4" cm="1" vm="4890">
        <f t="array" aca="1" ref="N947" ca="1">IFERROR(IF(T_CALC[[#This Row],[DAY]]="","",IF(AND(T_CALC[[#This Row],[DAY]]=C_N_TRADING_DAYS,$L$1&gt;C_MAX_HIST_DT),$N$1,INDEX(_xlfn.ANCHORARRAY($C$3),T_CALC[[#This Row],[DAY]]+1,4))),NA())</f>
        <v>158.12</v>
      </c>
      <c r="O947" s="4" cm="1" vm="4891">
        <f t="array" aca="1" ref="O947" ca="1">IFERROR(IF(T_CALC[[#This Row],[DAY]]="","",IF(AND(T_CALC[[#This Row],[DAY]]=C_N_TRADING_DAYS,$L$1&gt;C_MAX_HIST_DT),$O$1,INDEX(_xlfn.ANCHORARRAY($C$3),T_CALC[[#This Row],[DAY]]+1,5))),NA())</f>
        <v>157.27000000000001</v>
      </c>
      <c r="P947" s="4" cm="1" vm="4887">
        <f t="array" aca="1" ref="P947" ca="1">IFERROR(IF(T_CALC[[#This Row],[DAY]]="","",IF(AND(T_CALC[[#This Row],[DAY]]=C_N_TRADING_DAYS,$L$1&gt;C_MAX_HIST_DT),$P$1,INDEX(_xlfn.ANCHORARRAY($C$3),T_CALC[[#This Row],[DAY]]+1,6))),NA())</f>
        <v>157.41</v>
      </c>
      <c r="Q947" s="4" cm="1" vm="4889">
        <f t="array" aca="1" ref="Q947" ca="1">IFERROR(IF(T_CALC[[#This Row],[DAY]]="","",IF(AND(T_CALC[[#This Row],[DAY]]=C_N_TRADING_DAYS,$L$1&gt;C_MAX_HIST_DT),$Q$1,INDEX(_xlfn.ANCHORARRAY($C$3),T_CALC[[#This Row],[DAY]]+1,2))),NA())</f>
        <v>17726283</v>
      </c>
      <c r="R947" s="4" vm="4887">
        <f ca="1">IFERROR(IF(I_SRC="Open",T_CALC[[#This Row],[Open]],IF(I_SRC="High",T_CALC[[#This Row],[High]],IF(I_SRC="low",T_CALC[[#This Row],[Low]],IF(I_SRC="Volume",T_CALC[[#This Row],[VOLUME]],T_CALC[[#This Row],[Close]])))),"")</f>
        <v>157.41</v>
      </c>
      <c r="S947" s="4" cm="1">
        <f t="array" aca="1" ref="S947" ca="1">IF(T_CALC[[#This Row],[DAY]]="","",IF(T_CALC[[#This Row],[DAY]]&gt;=I_MA_PER,
ROUND(SUMPRODUCT(OFFSET($Y$4,0,0,I_MA_PER),OFFSET(T_CALC[[#This Row],[Value]],-(I_MA_PER-1),0,I_MA_PER))/C_DEN,2),NA()))</f>
        <v>150.52000000000001</v>
      </c>
      <c r="T947" s="4" t="str">
        <f ca="1">IF(T_CALC[[#This Row],[DAY]]="","",IF(T_CALC[[#This Row],[DAY]]&gt;=I_MA_PER,IF(AND(T_CALC[[#This Row],[Value]]&gt;T_CALC[[#This Row],[WMA]],R946&lt;=S946),"Buy",IF(AND(T_CALC[[#This Row],[Value]]&lt;T_CALC[[#This Row],[WMA]],R946&gt;=S946),"Sell","")),NA()))</f>
        <v/>
      </c>
      <c r="U947" s="4">
        <f ca="1">IFERROR(IF(T_CALC[[#This Row],[Signal]]="Buy",T_CALC[[#This Row],[Value]],-10000),-10000)</f>
        <v>-10000</v>
      </c>
      <c r="V947" s="4">
        <f ca="1">IFERROR(IF(T_CALC[[#This Row],[Signal]]="Sell",T_CALC[[#This Row],[Value]],-10000),-10000)</f>
        <v>-10000</v>
      </c>
    </row>
    <row r="948" spans="3:22" x14ac:dyDescent="0.2">
      <c r="C948" vm="4892">
        <f ca="1"/>
        <v>43823</v>
      </c>
      <c r="D948" vm="4893">
        <f ca="1"/>
        <v>8989150</v>
      </c>
      <c r="E948" vm="4894">
        <f ca="1"/>
        <v>157.47999999999999</v>
      </c>
      <c r="F948" vm="4895">
        <f ca="1"/>
        <v>157.71</v>
      </c>
      <c r="G948" vm="4896">
        <f ca="1"/>
        <v>157.11500000000001</v>
      </c>
      <c r="H948" vm="4897">
        <f ca="1"/>
        <v>157.38</v>
      </c>
      <c r="K948" s="4">
        <f ca="1">IF(ROW(T_CALC[[#This Row],[DAY]])-ROW(T_CALC[[#Headers],[DAY]])&gt;C_N_TRADING_DAYS,"",ROW(T_CALC[[#This Row],[DAY]])-ROW(T_CALC[[#Headers],[DAY]]))</f>
        <v>945</v>
      </c>
      <c r="L948" s="2" cm="1" vm="4892">
        <f t="array" aca="1" ref="L948" ca="1">IFERROR(IF(T_CALC[[#This Row],[DAY]]="","",IF(AND(T_CALC[[#This Row],[DAY]]=C_N_TRADING_DAYS,$L$1&gt;C_MAX_HIST_DT),$L$1,INDEX(_xlfn.ANCHORARRAY($C$3),T_CALC[[#This Row],[DAY]]+1,1))),NA())</f>
        <v>43823</v>
      </c>
      <c r="M948" s="4" cm="1" vm="4894">
        <f t="array" aca="1" ref="M948" ca="1">IFERROR(IF(T_CALC[[#This Row],[DAY]]="","",IF(AND(T_CALC[[#This Row],[DAY]]=C_N_TRADING_DAYS,$L$1&gt;C_MAX_HIST_DT),$M$1,INDEX(_xlfn.ANCHORARRAY($C$3),T_CALC[[#This Row],[DAY]]+1,3))),NA())</f>
        <v>157.47999999999999</v>
      </c>
      <c r="N948" s="4" cm="1" vm="4895">
        <f t="array" aca="1" ref="N948" ca="1">IFERROR(IF(T_CALC[[#This Row],[DAY]]="","",IF(AND(T_CALC[[#This Row],[DAY]]=C_N_TRADING_DAYS,$L$1&gt;C_MAX_HIST_DT),$N$1,INDEX(_xlfn.ANCHORARRAY($C$3),T_CALC[[#This Row],[DAY]]+1,4))),NA())</f>
        <v>157.71</v>
      </c>
      <c r="O948" s="4" cm="1" vm="4896">
        <f t="array" aca="1" ref="O948" ca="1">IFERROR(IF(T_CALC[[#This Row],[DAY]]="","",IF(AND(T_CALC[[#This Row],[DAY]]=C_N_TRADING_DAYS,$L$1&gt;C_MAX_HIST_DT),$O$1,INDEX(_xlfn.ANCHORARRAY($C$3),T_CALC[[#This Row],[DAY]]+1,5))),NA())</f>
        <v>157.11500000000001</v>
      </c>
      <c r="P948" s="4" cm="1" vm="4897">
        <f t="array" aca="1" ref="P948" ca="1">IFERROR(IF(T_CALC[[#This Row],[DAY]]="","",IF(AND(T_CALC[[#This Row],[DAY]]=C_N_TRADING_DAYS,$L$1&gt;C_MAX_HIST_DT),$P$1,INDEX(_xlfn.ANCHORARRAY($C$3),T_CALC[[#This Row],[DAY]]+1,6))),NA())</f>
        <v>157.38</v>
      </c>
      <c r="Q948" s="4" cm="1" vm="4893">
        <f t="array" aca="1" ref="Q948" ca="1">IFERROR(IF(T_CALC[[#This Row],[DAY]]="","",IF(AND(T_CALC[[#This Row],[DAY]]=C_N_TRADING_DAYS,$L$1&gt;C_MAX_HIST_DT),$Q$1,INDEX(_xlfn.ANCHORARRAY($C$3),T_CALC[[#This Row],[DAY]]+1,2))),NA())</f>
        <v>8989150</v>
      </c>
      <c r="R948" s="4" vm="4897">
        <f ca="1">IFERROR(IF(I_SRC="Open",T_CALC[[#This Row],[Open]],IF(I_SRC="High",T_CALC[[#This Row],[High]],IF(I_SRC="low",T_CALC[[#This Row],[Low]],IF(I_SRC="Volume",T_CALC[[#This Row],[VOLUME]],T_CALC[[#This Row],[Close]])))),"")</f>
        <v>157.38</v>
      </c>
      <c r="S948" s="4" cm="1">
        <f t="array" aca="1" ref="S948" ca="1">IF(T_CALC[[#This Row],[DAY]]="","",IF(T_CALC[[#This Row],[DAY]]&gt;=I_MA_PER,
ROUND(SUMPRODUCT(OFFSET($Y$4,0,0,I_MA_PER),OFFSET(T_CALC[[#This Row],[Value]],-(I_MA_PER-1),0,I_MA_PER))/C_DEN,2),NA()))</f>
        <v>150.91</v>
      </c>
      <c r="T948" s="4" t="str">
        <f ca="1">IF(T_CALC[[#This Row],[DAY]]="","",IF(T_CALC[[#This Row],[DAY]]&gt;=I_MA_PER,IF(AND(T_CALC[[#This Row],[Value]]&gt;T_CALC[[#This Row],[WMA]],R947&lt;=S947),"Buy",IF(AND(T_CALC[[#This Row],[Value]]&lt;T_CALC[[#This Row],[WMA]],R947&gt;=S947),"Sell","")),NA()))</f>
        <v/>
      </c>
      <c r="U948" s="4">
        <f ca="1">IFERROR(IF(T_CALC[[#This Row],[Signal]]="Buy",T_CALC[[#This Row],[Value]],-10000),-10000)</f>
        <v>-10000</v>
      </c>
      <c r="V948" s="4">
        <f ca="1">IFERROR(IF(T_CALC[[#This Row],[Signal]]="Sell",T_CALC[[#This Row],[Value]],-10000),-10000)</f>
        <v>-10000</v>
      </c>
    </row>
    <row r="949" spans="3:22" x14ac:dyDescent="0.2">
      <c r="C949" vm="4898">
        <f ca="1"/>
        <v>43825</v>
      </c>
      <c r="D949" vm="4899">
        <f ca="1"/>
        <v>14526927</v>
      </c>
      <c r="E949" vm="4900">
        <f ca="1"/>
        <v>157.56</v>
      </c>
      <c r="F949" vm="4901">
        <f ca="1"/>
        <v>158.72999999999999</v>
      </c>
      <c r="G949" vm="4902">
        <f ca="1"/>
        <v>157.4</v>
      </c>
      <c r="H949" vm="4903">
        <f ca="1"/>
        <v>158.66999999999999</v>
      </c>
      <c r="K949" s="4">
        <f ca="1">IF(ROW(T_CALC[[#This Row],[DAY]])-ROW(T_CALC[[#Headers],[DAY]])&gt;C_N_TRADING_DAYS,"",ROW(T_CALC[[#This Row],[DAY]])-ROW(T_CALC[[#Headers],[DAY]]))</f>
        <v>946</v>
      </c>
      <c r="L949" s="2" cm="1" vm="4898">
        <f t="array" aca="1" ref="L949" ca="1">IFERROR(IF(T_CALC[[#This Row],[DAY]]="","",IF(AND(T_CALC[[#This Row],[DAY]]=C_N_TRADING_DAYS,$L$1&gt;C_MAX_HIST_DT),$L$1,INDEX(_xlfn.ANCHORARRAY($C$3),T_CALC[[#This Row],[DAY]]+1,1))),NA())</f>
        <v>43825</v>
      </c>
      <c r="M949" s="4" cm="1" vm="4900">
        <f t="array" aca="1" ref="M949" ca="1">IFERROR(IF(T_CALC[[#This Row],[DAY]]="","",IF(AND(T_CALC[[#This Row],[DAY]]=C_N_TRADING_DAYS,$L$1&gt;C_MAX_HIST_DT),$M$1,INDEX(_xlfn.ANCHORARRAY($C$3),T_CALC[[#This Row],[DAY]]+1,3))),NA())</f>
        <v>157.56</v>
      </c>
      <c r="N949" s="4" cm="1" vm="4901">
        <f t="array" aca="1" ref="N949" ca="1">IFERROR(IF(T_CALC[[#This Row],[DAY]]="","",IF(AND(T_CALC[[#This Row],[DAY]]=C_N_TRADING_DAYS,$L$1&gt;C_MAX_HIST_DT),$N$1,INDEX(_xlfn.ANCHORARRAY($C$3),T_CALC[[#This Row],[DAY]]+1,4))),NA())</f>
        <v>158.72999999999999</v>
      </c>
      <c r="O949" s="4" cm="1" vm="4902">
        <f t="array" aca="1" ref="O949" ca="1">IFERROR(IF(T_CALC[[#This Row],[DAY]]="","",IF(AND(T_CALC[[#This Row],[DAY]]=C_N_TRADING_DAYS,$L$1&gt;C_MAX_HIST_DT),$O$1,INDEX(_xlfn.ANCHORARRAY($C$3),T_CALC[[#This Row],[DAY]]+1,5))),NA())</f>
        <v>157.4</v>
      </c>
      <c r="P949" s="4" cm="1" vm="4903">
        <f t="array" aca="1" ref="P949" ca="1">IFERROR(IF(T_CALC[[#This Row],[DAY]]="","",IF(AND(T_CALC[[#This Row],[DAY]]=C_N_TRADING_DAYS,$L$1&gt;C_MAX_HIST_DT),$P$1,INDEX(_xlfn.ANCHORARRAY($C$3),T_CALC[[#This Row],[DAY]]+1,6))),NA())</f>
        <v>158.66999999999999</v>
      </c>
      <c r="Q949" s="4" cm="1" vm="4899">
        <f t="array" aca="1" ref="Q949" ca="1">IFERROR(IF(T_CALC[[#This Row],[DAY]]="","",IF(AND(T_CALC[[#This Row],[DAY]]=C_N_TRADING_DAYS,$L$1&gt;C_MAX_HIST_DT),$Q$1,INDEX(_xlfn.ANCHORARRAY($C$3),T_CALC[[#This Row],[DAY]]+1,2))),NA())</f>
        <v>14526927</v>
      </c>
      <c r="R949" s="4" vm="4903">
        <f ca="1">IFERROR(IF(I_SRC="Open",T_CALC[[#This Row],[Open]],IF(I_SRC="High",T_CALC[[#This Row],[High]],IF(I_SRC="low",T_CALC[[#This Row],[Low]],IF(I_SRC="Volume",T_CALC[[#This Row],[VOLUME]],T_CALC[[#This Row],[Close]])))),"")</f>
        <v>158.66999999999999</v>
      </c>
      <c r="S949" s="4" cm="1">
        <f t="array" aca="1" ref="S949" ca="1">IF(T_CALC[[#This Row],[DAY]]="","",IF(T_CALC[[#This Row],[DAY]]&gt;=I_MA_PER,
ROUND(SUMPRODUCT(OFFSET($Y$4,0,0,I_MA_PER),OFFSET(T_CALC[[#This Row],[Value]],-(I_MA_PER-1),0,I_MA_PER))/C_DEN,2),NA()))</f>
        <v>151.33000000000001</v>
      </c>
      <c r="T949" s="4" t="str">
        <f ca="1">IF(T_CALC[[#This Row],[DAY]]="","",IF(T_CALC[[#This Row],[DAY]]&gt;=I_MA_PER,IF(AND(T_CALC[[#This Row],[Value]]&gt;T_CALC[[#This Row],[WMA]],R948&lt;=S948),"Buy",IF(AND(T_CALC[[#This Row],[Value]]&lt;T_CALC[[#This Row],[WMA]],R948&gt;=S948),"Sell","")),NA()))</f>
        <v/>
      </c>
      <c r="U949" s="4">
        <f ca="1">IFERROR(IF(T_CALC[[#This Row],[Signal]]="Buy",T_CALC[[#This Row],[Value]],-10000),-10000)</f>
        <v>-10000</v>
      </c>
      <c r="V949" s="4">
        <f ca="1">IFERROR(IF(T_CALC[[#This Row],[Signal]]="Sell",T_CALC[[#This Row],[Value]],-10000),-10000)</f>
        <v>-10000</v>
      </c>
    </row>
    <row r="950" spans="3:22" x14ac:dyDescent="0.2">
      <c r="C950" vm="4904">
        <f ca="1"/>
        <v>43826</v>
      </c>
      <c r="D950" vm="4905">
        <f ca="1"/>
        <v>18414352</v>
      </c>
      <c r="E950" vm="4906">
        <f ca="1"/>
        <v>159.44999999999999</v>
      </c>
      <c r="F950" vm="4907">
        <f ca="1"/>
        <v>159.55000000000001</v>
      </c>
      <c r="G950" vm="4908">
        <f ca="1"/>
        <v>158.22</v>
      </c>
      <c r="H950" vm="4909">
        <f ca="1"/>
        <v>158.96</v>
      </c>
      <c r="K950" s="4">
        <f ca="1">IF(ROW(T_CALC[[#This Row],[DAY]])-ROW(T_CALC[[#Headers],[DAY]])&gt;C_N_TRADING_DAYS,"",ROW(T_CALC[[#This Row],[DAY]])-ROW(T_CALC[[#Headers],[DAY]]))</f>
        <v>947</v>
      </c>
      <c r="L950" s="2" cm="1" vm="4904">
        <f t="array" aca="1" ref="L950" ca="1">IFERROR(IF(T_CALC[[#This Row],[DAY]]="","",IF(AND(T_CALC[[#This Row],[DAY]]=C_N_TRADING_DAYS,$L$1&gt;C_MAX_HIST_DT),$L$1,INDEX(_xlfn.ANCHORARRAY($C$3),T_CALC[[#This Row],[DAY]]+1,1))),NA())</f>
        <v>43826</v>
      </c>
      <c r="M950" s="4" cm="1" vm="4906">
        <f t="array" aca="1" ref="M950" ca="1">IFERROR(IF(T_CALC[[#This Row],[DAY]]="","",IF(AND(T_CALC[[#This Row],[DAY]]=C_N_TRADING_DAYS,$L$1&gt;C_MAX_HIST_DT),$M$1,INDEX(_xlfn.ANCHORARRAY($C$3),T_CALC[[#This Row],[DAY]]+1,3))),NA())</f>
        <v>159.44999999999999</v>
      </c>
      <c r="N950" s="4" cm="1" vm="4907">
        <f t="array" aca="1" ref="N950" ca="1">IFERROR(IF(T_CALC[[#This Row],[DAY]]="","",IF(AND(T_CALC[[#This Row],[DAY]]=C_N_TRADING_DAYS,$L$1&gt;C_MAX_HIST_DT),$N$1,INDEX(_xlfn.ANCHORARRAY($C$3),T_CALC[[#This Row],[DAY]]+1,4))),NA())</f>
        <v>159.55000000000001</v>
      </c>
      <c r="O950" s="4" cm="1" vm="4908">
        <f t="array" aca="1" ref="O950" ca="1">IFERROR(IF(T_CALC[[#This Row],[DAY]]="","",IF(AND(T_CALC[[#This Row],[DAY]]=C_N_TRADING_DAYS,$L$1&gt;C_MAX_HIST_DT),$O$1,INDEX(_xlfn.ANCHORARRAY($C$3),T_CALC[[#This Row],[DAY]]+1,5))),NA())</f>
        <v>158.22</v>
      </c>
      <c r="P950" s="4" cm="1" vm="4909">
        <f t="array" aca="1" ref="P950" ca="1">IFERROR(IF(T_CALC[[#This Row],[DAY]]="","",IF(AND(T_CALC[[#This Row],[DAY]]=C_N_TRADING_DAYS,$L$1&gt;C_MAX_HIST_DT),$P$1,INDEX(_xlfn.ANCHORARRAY($C$3),T_CALC[[#This Row],[DAY]]+1,6))),NA())</f>
        <v>158.96</v>
      </c>
      <c r="Q950" s="4" cm="1" vm="4905">
        <f t="array" aca="1" ref="Q950" ca="1">IFERROR(IF(T_CALC[[#This Row],[DAY]]="","",IF(AND(T_CALC[[#This Row],[DAY]]=C_N_TRADING_DAYS,$L$1&gt;C_MAX_HIST_DT),$Q$1,INDEX(_xlfn.ANCHORARRAY($C$3),T_CALC[[#This Row],[DAY]]+1,2))),NA())</f>
        <v>18414352</v>
      </c>
      <c r="R950" s="4" vm="4909">
        <f ca="1">IFERROR(IF(I_SRC="Open",T_CALC[[#This Row],[Open]],IF(I_SRC="High",T_CALC[[#This Row],[High]],IF(I_SRC="low",T_CALC[[#This Row],[Low]],IF(I_SRC="Volume",T_CALC[[#This Row],[VOLUME]],T_CALC[[#This Row],[Close]])))),"")</f>
        <v>158.96</v>
      </c>
      <c r="S950" s="4" cm="1">
        <f t="array" aca="1" ref="S950" ca="1">IF(T_CALC[[#This Row],[DAY]]="","",IF(T_CALC[[#This Row],[DAY]]&gt;=I_MA_PER,
ROUND(SUMPRODUCT(OFFSET($Y$4,0,0,I_MA_PER),OFFSET(T_CALC[[#This Row],[Value]],-(I_MA_PER-1),0,I_MA_PER))/C_DEN,2),NA()))</f>
        <v>151.75</v>
      </c>
      <c r="T950" s="4" t="str">
        <f ca="1">IF(T_CALC[[#This Row],[DAY]]="","",IF(T_CALC[[#This Row],[DAY]]&gt;=I_MA_PER,IF(AND(T_CALC[[#This Row],[Value]]&gt;T_CALC[[#This Row],[WMA]],R949&lt;=S949),"Buy",IF(AND(T_CALC[[#This Row],[Value]]&lt;T_CALC[[#This Row],[WMA]],R949&gt;=S949),"Sell","")),NA()))</f>
        <v/>
      </c>
      <c r="U950" s="4">
        <f ca="1">IFERROR(IF(T_CALC[[#This Row],[Signal]]="Buy",T_CALC[[#This Row],[Value]],-10000),-10000)</f>
        <v>-10000</v>
      </c>
      <c r="V950" s="4">
        <f ca="1">IFERROR(IF(T_CALC[[#This Row],[Signal]]="Sell",T_CALC[[#This Row],[Value]],-10000),-10000)</f>
        <v>-10000</v>
      </c>
    </row>
    <row r="951" spans="3:22" x14ac:dyDescent="0.2">
      <c r="C951" vm="4910">
        <f ca="1"/>
        <v>43829</v>
      </c>
      <c r="D951" vm="4911">
        <f ca="1"/>
        <v>16356720</v>
      </c>
      <c r="E951" vm="4912">
        <f ca="1"/>
        <v>158.98650000000001</v>
      </c>
      <c r="F951" vm="4913">
        <f ca="1"/>
        <v>159.02000000000001</v>
      </c>
      <c r="G951" vm="4914">
        <f ca="1"/>
        <v>156.72999999999999</v>
      </c>
      <c r="H951" vm="4915">
        <f ca="1"/>
        <v>157.59</v>
      </c>
      <c r="K951" s="4">
        <f ca="1">IF(ROW(T_CALC[[#This Row],[DAY]])-ROW(T_CALC[[#Headers],[DAY]])&gt;C_N_TRADING_DAYS,"",ROW(T_CALC[[#This Row],[DAY]])-ROW(T_CALC[[#Headers],[DAY]]))</f>
        <v>948</v>
      </c>
      <c r="L951" s="2" cm="1" vm="4910">
        <f t="array" aca="1" ref="L951" ca="1">IFERROR(IF(T_CALC[[#This Row],[DAY]]="","",IF(AND(T_CALC[[#This Row],[DAY]]=C_N_TRADING_DAYS,$L$1&gt;C_MAX_HIST_DT),$L$1,INDEX(_xlfn.ANCHORARRAY($C$3),T_CALC[[#This Row],[DAY]]+1,1))),NA())</f>
        <v>43829</v>
      </c>
      <c r="M951" s="4" cm="1" vm="4912">
        <f t="array" aca="1" ref="M951" ca="1">IFERROR(IF(T_CALC[[#This Row],[DAY]]="","",IF(AND(T_CALC[[#This Row],[DAY]]=C_N_TRADING_DAYS,$L$1&gt;C_MAX_HIST_DT),$M$1,INDEX(_xlfn.ANCHORARRAY($C$3),T_CALC[[#This Row],[DAY]]+1,3))),NA())</f>
        <v>158.98650000000001</v>
      </c>
      <c r="N951" s="4" cm="1" vm="4913">
        <f t="array" aca="1" ref="N951" ca="1">IFERROR(IF(T_CALC[[#This Row],[DAY]]="","",IF(AND(T_CALC[[#This Row],[DAY]]=C_N_TRADING_DAYS,$L$1&gt;C_MAX_HIST_DT),$N$1,INDEX(_xlfn.ANCHORARRAY($C$3),T_CALC[[#This Row],[DAY]]+1,4))),NA())</f>
        <v>159.02000000000001</v>
      </c>
      <c r="O951" s="4" cm="1" vm="4914">
        <f t="array" aca="1" ref="O951" ca="1">IFERROR(IF(T_CALC[[#This Row],[DAY]]="","",IF(AND(T_CALC[[#This Row],[DAY]]=C_N_TRADING_DAYS,$L$1&gt;C_MAX_HIST_DT),$O$1,INDEX(_xlfn.ANCHORARRAY($C$3),T_CALC[[#This Row],[DAY]]+1,5))),NA())</f>
        <v>156.72999999999999</v>
      </c>
      <c r="P951" s="4" cm="1" vm="4915">
        <f t="array" aca="1" ref="P951" ca="1">IFERROR(IF(T_CALC[[#This Row],[DAY]]="","",IF(AND(T_CALC[[#This Row],[DAY]]=C_N_TRADING_DAYS,$L$1&gt;C_MAX_HIST_DT),$P$1,INDEX(_xlfn.ANCHORARRAY($C$3),T_CALC[[#This Row],[DAY]]+1,6))),NA())</f>
        <v>157.59</v>
      </c>
      <c r="Q951" s="4" cm="1" vm="4911">
        <f t="array" aca="1" ref="Q951" ca="1">IFERROR(IF(T_CALC[[#This Row],[DAY]]="","",IF(AND(T_CALC[[#This Row],[DAY]]=C_N_TRADING_DAYS,$L$1&gt;C_MAX_HIST_DT),$Q$1,INDEX(_xlfn.ANCHORARRAY($C$3),T_CALC[[#This Row],[DAY]]+1,2))),NA())</f>
        <v>16356720</v>
      </c>
      <c r="R951" s="4" vm="4915">
        <f ca="1">IFERROR(IF(I_SRC="Open",T_CALC[[#This Row],[Open]],IF(I_SRC="High",T_CALC[[#This Row],[High]],IF(I_SRC="low",T_CALC[[#This Row],[Low]],IF(I_SRC="Volume",T_CALC[[#This Row],[VOLUME]],T_CALC[[#This Row],[Close]])))),"")</f>
        <v>157.59</v>
      </c>
      <c r="S951" s="4" cm="1">
        <f t="array" aca="1" ref="S951" ca="1">IF(T_CALC[[#This Row],[DAY]]="","",IF(T_CALC[[#This Row],[DAY]]&gt;=I_MA_PER,
ROUND(SUMPRODUCT(OFFSET($Y$4,0,0,I_MA_PER),OFFSET(T_CALC[[#This Row],[Value]],-(I_MA_PER-1),0,I_MA_PER))/C_DEN,2),NA()))</f>
        <v>152.11000000000001</v>
      </c>
      <c r="T951" s="4" t="str">
        <f ca="1">IF(T_CALC[[#This Row],[DAY]]="","",IF(T_CALC[[#This Row],[DAY]]&gt;=I_MA_PER,IF(AND(T_CALC[[#This Row],[Value]]&gt;T_CALC[[#This Row],[WMA]],R950&lt;=S950),"Buy",IF(AND(T_CALC[[#This Row],[Value]]&lt;T_CALC[[#This Row],[WMA]],R950&gt;=S950),"Sell","")),NA()))</f>
        <v/>
      </c>
      <c r="U951" s="4">
        <f ca="1">IFERROR(IF(T_CALC[[#This Row],[Signal]]="Buy",T_CALC[[#This Row],[Value]],-10000),-10000)</f>
        <v>-10000</v>
      </c>
      <c r="V951" s="4">
        <f ca="1">IFERROR(IF(T_CALC[[#This Row],[Signal]]="Sell",T_CALC[[#This Row],[Value]],-10000),-10000)</f>
        <v>-10000</v>
      </c>
    </row>
    <row r="952" spans="3:22" x14ac:dyDescent="0.2">
      <c r="C952" vm="4916">
        <f ca="1"/>
        <v>43830</v>
      </c>
      <c r="D952" vm="4917">
        <f ca="1"/>
        <v>18393383</v>
      </c>
      <c r="E952" vm="4918">
        <f ca="1"/>
        <v>156.77000000000001</v>
      </c>
      <c r="F952" vm="4919">
        <f ca="1"/>
        <v>157.77000000000001</v>
      </c>
      <c r="G952" vm="4920">
        <f ca="1"/>
        <v>156.44999999999999</v>
      </c>
      <c r="H952" vm="4921">
        <f ca="1"/>
        <v>157.69999999999999</v>
      </c>
      <c r="K952" s="4">
        <f ca="1">IF(ROW(T_CALC[[#This Row],[DAY]])-ROW(T_CALC[[#Headers],[DAY]])&gt;C_N_TRADING_DAYS,"",ROW(T_CALC[[#This Row],[DAY]])-ROW(T_CALC[[#Headers],[DAY]]))</f>
        <v>949</v>
      </c>
      <c r="L952" s="2" cm="1" vm="4916">
        <f t="array" aca="1" ref="L952" ca="1">IFERROR(IF(T_CALC[[#This Row],[DAY]]="","",IF(AND(T_CALC[[#This Row],[DAY]]=C_N_TRADING_DAYS,$L$1&gt;C_MAX_HIST_DT),$L$1,INDEX(_xlfn.ANCHORARRAY($C$3),T_CALC[[#This Row],[DAY]]+1,1))),NA())</f>
        <v>43830</v>
      </c>
      <c r="M952" s="4" cm="1" vm="4918">
        <f t="array" aca="1" ref="M952" ca="1">IFERROR(IF(T_CALC[[#This Row],[DAY]]="","",IF(AND(T_CALC[[#This Row],[DAY]]=C_N_TRADING_DAYS,$L$1&gt;C_MAX_HIST_DT),$M$1,INDEX(_xlfn.ANCHORARRAY($C$3),T_CALC[[#This Row],[DAY]]+1,3))),NA())</f>
        <v>156.77000000000001</v>
      </c>
      <c r="N952" s="4" cm="1" vm="4919">
        <f t="array" aca="1" ref="N952" ca="1">IFERROR(IF(T_CALC[[#This Row],[DAY]]="","",IF(AND(T_CALC[[#This Row],[DAY]]=C_N_TRADING_DAYS,$L$1&gt;C_MAX_HIST_DT),$N$1,INDEX(_xlfn.ANCHORARRAY($C$3),T_CALC[[#This Row],[DAY]]+1,4))),NA())</f>
        <v>157.77000000000001</v>
      </c>
      <c r="O952" s="4" cm="1" vm="4920">
        <f t="array" aca="1" ref="O952" ca="1">IFERROR(IF(T_CALC[[#This Row],[DAY]]="","",IF(AND(T_CALC[[#This Row],[DAY]]=C_N_TRADING_DAYS,$L$1&gt;C_MAX_HIST_DT),$O$1,INDEX(_xlfn.ANCHORARRAY($C$3),T_CALC[[#This Row],[DAY]]+1,5))),NA())</f>
        <v>156.44999999999999</v>
      </c>
      <c r="P952" s="4" cm="1" vm="4921">
        <f t="array" aca="1" ref="P952" ca="1">IFERROR(IF(T_CALC[[#This Row],[DAY]]="","",IF(AND(T_CALC[[#This Row],[DAY]]=C_N_TRADING_DAYS,$L$1&gt;C_MAX_HIST_DT),$P$1,INDEX(_xlfn.ANCHORARRAY($C$3),T_CALC[[#This Row],[DAY]]+1,6))),NA())</f>
        <v>157.69999999999999</v>
      </c>
      <c r="Q952" s="4" cm="1" vm="4917">
        <f t="array" aca="1" ref="Q952" ca="1">IFERROR(IF(T_CALC[[#This Row],[DAY]]="","",IF(AND(T_CALC[[#This Row],[DAY]]=C_N_TRADING_DAYS,$L$1&gt;C_MAX_HIST_DT),$Q$1,INDEX(_xlfn.ANCHORARRAY($C$3),T_CALC[[#This Row],[DAY]]+1,2))),NA())</f>
        <v>18393383</v>
      </c>
      <c r="R952" s="4" vm="4921">
        <f ca="1">IFERROR(IF(I_SRC="Open",T_CALC[[#This Row],[Open]],IF(I_SRC="High",T_CALC[[#This Row],[High]],IF(I_SRC="low",T_CALC[[#This Row],[Low]],IF(I_SRC="Volume",T_CALC[[#This Row],[VOLUME]],T_CALC[[#This Row],[Close]])))),"")</f>
        <v>157.69999999999999</v>
      </c>
      <c r="S952" s="4" cm="1">
        <f t="array" aca="1" ref="S952" ca="1">IF(T_CALC[[#This Row],[DAY]]="","",IF(T_CALC[[#This Row],[DAY]]&gt;=I_MA_PER,
ROUND(SUMPRODUCT(OFFSET($Y$4,0,0,I_MA_PER),OFFSET(T_CALC[[#This Row],[Value]],-(I_MA_PER-1),0,I_MA_PER))/C_DEN,2),NA()))</f>
        <v>152.44999999999999</v>
      </c>
      <c r="T952" s="4" t="str">
        <f ca="1">IF(T_CALC[[#This Row],[DAY]]="","",IF(T_CALC[[#This Row],[DAY]]&gt;=I_MA_PER,IF(AND(T_CALC[[#This Row],[Value]]&gt;T_CALC[[#This Row],[WMA]],R951&lt;=S951),"Buy",IF(AND(T_CALC[[#This Row],[Value]]&lt;T_CALC[[#This Row],[WMA]],R951&gt;=S951),"Sell","")),NA()))</f>
        <v/>
      </c>
      <c r="U952" s="4">
        <f ca="1">IFERROR(IF(T_CALC[[#This Row],[Signal]]="Buy",T_CALC[[#This Row],[Value]],-10000),-10000)</f>
        <v>-10000</v>
      </c>
      <c r="V952" s="4">
        <f ca="1">IFERROR(IF(T_CALC[[#This Row],[Signal]]="Sell",T_CALC[[#This Row],[Value]],-10000),-10000)</f>
        <v>-10000</v>
      </c>
    </row>
    <row r="953" spans="3:22" x14ac:dyDescent="0.2">
      <c r="C953" vm="4922">
        <f ca="1"/>
        <v>43832</v>
      </c>
      <c r="D953" vm="4923">
        <f ca="1"/>
        <v>22634546</v>
      </c>
      <c r="E953" vm="4924">
        <f ca="1"/>
        <v>158.78</v>
      </c>
      <c r="F953" vm="4925">
        <f ca="1"/>
        <v>160.72999999999999</v>
      </c>
      <c r="G953" vm="4926">
        <f ca="1"/>
        <v>158.33000000000001</v>
      </c>
      <c r="H953" vm="4927">
        <f ca="1"/>
        <v>160.62</v>
      </c>
      <c r="K953" s="4">
        <f ca="1">IF(ROW(T_CALC[[#This Row],[DAY]])-ROW(T_CALC[[#Headers],[DAY]])&gt;C_N_TRADING_DAYS,"",ROW(T_CALC[[#This Row],[DAY]])-ROW(T_CALC[[#Headers],[DAY]]))</f>
        <v>950</v>
      </c>
      <c r="L953" s="2" cm="1" vm="4922">
        <f t="array" aca="1" ref="L953" ca="1">IFERROR(IF(T_CALC[[#This Row],[DAY]]="","",IF(AND(T_CALC[[#This Row],[DAY]]=C_N_TRADING_DAYS,$L$1&gt;C_MAX_HIST_DT),$L$1,INDEX(_xlfn.ANCHORARRAY($C$3),T_CALC[[#This Row],[DAY]]+1,1))),NA())</f>
        <v>43832</v>
      </c>
      <c r="M953" s="4" cm="1" vm="4924">
        <f t="array" aca="1" ref="M953" ca="1">IFERROR(IF(T_CALC[[#This Row],[DAY]]="","",IF(AND(T_CALC[[#This Row],[DAY]]=C_N_TRADING_DAYS,$L$1&gt;C_MAX_HIST_DT),$M$1,INDEX(_xlfn.ANCHORARRAY($C$3),T_CALC[[#This Row],[DAY]]+1,3))),NA())</f>
        <v>158.78</v>
      </c>
      <c r="N953" s="4" cm="1" vm="4925">
        <f t="array" aca="1" ref="N953" ca="1">IFERROR(IF(T_CALC[[#This Row],[DAY]]="","",IF(AND(T_CALC[[#This Row],[DAY]]=C_N_TRADING_DAYS,$L$1&gt;C_MAX_HIST_DT),$N$1,INDEX(_xlfn.ANCHORARRAY($C$3),T_CALC[[#This Row],[DAY]]+1,4))),NA())</f>
        <v>160.72999999999999</v>
      </c>
      <c r="O953" s="4" cm="1" vm="4926">
        <f t="array" aca="1" ref="O953" ca="1">IFERROR(IF(T_CALC[[#This Row],[DAY]]="","",IF(AND(T_CALC[[#This Row],[DAY]]=C_N_TRADING_DAYS,$L$1&gt;C_MAX_HIST_DT),$O$1,INDEX(_xlfn.ANCHORARRAY($C$3),T_CALC[[#This Row],[DAY]]+1,5))),NA())</f>
        <v>158.33000000000001</v>
      </c>
      <c r="P953" s="4" cm="1" vm="4927">
        <f t="array" aca="1" ref="P953" ca="1">IFERROR(IF(T_CALC[[#This Row],[DAY]]="","",IF(AND(T_CALC[[#This Row],[DAY]]=C_N_TRADING_DAYS,$L$1&gt;C_MAX_HIST_DT),$P$1,INDEX(_xlfn.ANCHORARRAY($C$3),T_CALC[[#This Row],[DAY]]+1,6))),NA())</f>
        <v>160.62</v>
      </c>
      <c r="Q953" s="4" cm="1" vm="4923">
        <f t="array" aca="1" ref="Q953" ca="1">IFERROR(IF(T_CALC[[#This Row],[DAY]]="","",IF(AND(T_CALC[[#This Row],[DAY]]=C_N_TRADING_DAYS,$L$1&gt;C_MAX_HIST_DT),$Q$1,INDEX(_xlfn.ANCHORARRAY($C$3),T_CALC[[#This Row],[DAY]]+1,2))),NA())</f>
        <v>22634546</v>
      </c>
      <c r="R953" s="4" vm="4927">
        <f ca="1">IFERROR(IF(I_SRC="Open",T_CALC[[#This Row],[Open]],IF(I_SRC="High",T_CALC[[#This Row],[High]],IF(I_SRC="low",T_CALC[[#This Row],[Low]],IF(I_SRC="Volume",T_CALC[[#This Row],[VOLUME]],T_CALC[[#This Row],[Close]])))),"")</f>
        <v>160.62</v>
      </c>
      <c r="S953" s="4" cm="1">
        <f t="array" aca="1" ref="S953" ca="1">IF(T_CALC[[#This Row],[DAY]]="","",IF(T_CALC[[#This Row],[DAY]]&gt;=I_MA_PER,
ROUND(SUMPRODUCT(OFFSET($Y$4,0,0,I_MA_PER),OFFSET(T_CALC[[#This Row],[Value]],-(I_MA_PER-1),0,I_MA_PER))/C_DEN,2),NA()))</f>
        <v>152.88999999999999</v>
      </c>
      <c r="T953" s="4" t="str">
        <f ca="1">IF(T_CALC[[#This Row],[DAY]]="","",IF(T_CALC[[#This Row],[DAY]]&gt;=I_MA_PER,IF(AND(T_CALC[[#This Row],[Value]]&gt;T_CALC[[#This Row],[WMA]],R952&lt;=S952),"Buy",IF(AND(T_CALC[[#This Row],[Value]]&lt;T_CALC[[#This Row],[WMA]],R952&gt;=S952),"Sell","")),NA()))</f>
        <v/>
      </c>
      <c r="U953" s="4">
        <f ca="1">IFERROR(IF(T_CALC[[#This Row],[Signal]]="Buy",T_CALC[[#This Row],[Value]],-10000),-10000)</f>
        <v>-10000</v>
      </c>
      <c r="V953" s="4">
        <f ca="1">IFERROR(IF(T_CALC[[#This Row],[Signal]]="Sell",T_CALC[[#This Row],[Value]],-10000),-10000)</f>
        <v>-10000</v>
      </c>
    </row>
    <row r="954" spans="3:22" x14ac:dyDescent="0.2">
      <c r="C954" vm="4928">
        <f ca="1"/>
        <v>43833</v>
      </c>
      <c r="D954" vm="4929">
        <f ca="1"/>
        <v>21121681</v>
      </c>
      <c r="E954" vm="4930">
        <f ca="1"/>
        <v>158.32</v>
      </c>
      <c r="F954" vm="4931">
        <f ca="1"/>
        <v>159.94499999999999</v>
      </c>
      <c r="G954" vm="4932">
        <f ca="1"/>
        <v>158.06</v>
      </c>
      <c r="H954" vm="4933">
        <f ca="1"/>
        <v>158.62</v>
      </c>
      <c r="K954" s="4">
        <f ca="1">IF(ROW(T_CALC[[#This Row],[DAY]])-ROW(T_CALC[[#Headers],[DAY]])&gt;C_N_TRADING_DAYS,"",ROW(T_CALC[[#This Row],[DAY]])-ROW(T_CALC[[#Headers],[DAY]]))</f>
        <v>951</v>
      </c>
      <c r="L954" s="2" cm="1" vm="4928">
        <f t="array" aca="1" ref="L954" ca="1">IFERROR(IF(T_CALC[[#This Row],[DAY]]="","",IF(AND(T_CALC[[#This Row],[DAY]]=C_N_TRADING_DAYS,$L$1&gt;C_MAX_HIST_DT),$L$1,INDEX(_xlfn.ANCHORARRAY($C$3),T_CALC[[#This Row],[DAY]]+1,1))),NA())</f>
        <v>43833</v>
      </c>
      <c r="M954" s="4" cm="1" vm="4930">
        <f t="array" aca="1" ref="M954" ca="1">IFERROR(IF(T_CALC[[#This Row],[DAY]]="","",IF(AND(T_CALC[[#This Row],[DAY]]=C_N_TRADING_DAYS,$L$1&gt;C_MAX_HIST_DT),$M$1,INDEX(_xlfn.ANCHORARRAY($C$3),T_CALC[[#This Row],[DAY]]+1,3))),NA())</f>
        <v>158.32</v>
      </c>
      <c r="N954" s="4" cm="1" vm="4931">
        <f t="array" aca="1" ref="N954" ca="1">IFERROR(IF(T_CALC[[#This Row],[DAY]]="","",IF(AND(T_CALC[[#This Row],[DAY]]=C_N_TRADING_DAYS,$L$1&gt;C_MAX_HIST_DT),$N$1,INDEX(_xlfn.ANCHORARRAY($C$3),T_CALC[[#This Row],[DAY]]+1,4))),NA())</f>
        <v>159.94499999999999</v>
      </c>
      <c r="O954" s="4" cm="1" vm="4932">
        <f t="array" aca="1" ref="O954" ca="1">IFERROR(IF(T_CALC[[#This Row],[DAY]]="","",IF(AND(T_CALC[[#This Row],[DAY]]=C_N_TRADING_DAYS,$L$1&gt;C_MAX_HIST_DT),$O$1,INDEX(_xlfn.ANCHORARRAY($C$3),T_CALC[[#This Row],[DAY]]+1,5))),NA())</f>
        <v>158.06</v>
      </c>
      <c r="P954" s="4" cm="1" vm="4933">
        <f t="array" aca="1" ref="P954" ca="1">IFERROR(IF(T_CALC[[#This Row],[DAY]]="","",IF(AND(T_CALC[[#This Row],[DAY]]=C_N_TRADING_DAYS,$L$1&gt;C_MAX_HIST_DT),$P$1,INDEX(_xlfn.ANCHORARRAY($C$3),T_CALC[[#This Row],[DAY]]+1,6))),NA())</f>
        <v>158.62</v>
      </c>
      <c r="Q954" s="4" cm="1" vm="4929">
        <f t="array" aca="1" ref="Q954" ca="1">IFERROR(IF(T_CALC[[#This Row],[DAY]]="","",IF(AND(T_CALC[[#This Row],[DAY]]=C_N_TRADING_DAYS,$L$1&gt;C_MAX_HIST_DT),$Q$1,INDEX(_xlfn.ANCHORARRAY($C$3),T_CALC[[#This Row],[DAY]]+1,2))),NA())</f>
        <v>21121681</v>
      </c>
      <c r="R954" s="4" vm="4933">
        <f ca="1">IFERROR(IF(I_SRC="Open",T_CALC[[#This Row],[Open]],IF(I_SRC="High",T_CALC[[#This Row],[High]],IF(I_SRC="low",T_CALC[[#This Row],[Low]],IF(I_SRC="Volume",T_CALC[[#This Row],[VOLUME]],T_CALC[[#This Row],[Close]])))),"")</f>
        <v>158.62</v>
      </c>
      <c r="S954" s="4" cm="1">
        <f t="array" aca="1" ref="S954" ca="1">IF(T_CALC[[#This Row],[DAY]]="","",IF(T_CALC[[#This Row],[DAY]]&gt;=I_MA_PER,
ROUND(SUMPRODUCT(OFFSET($Y$4,0,0,I_MA_PER),OFFSET(T_CALC[[#This Row],[Value]],-(I_MA_PER-1),0,I_MA_PER))/C_DEN,2),NA()))</f>
        <v>153.24</v>
      </c>
      <c r="T954" s="4" t="str">
        <f ca="1">IF(T_CALC[[#This Row],[DAY]]="","",IF(T_CALC[[#This Row],[DAY]]&gt;=I_MA_PER,IF(AND(T_CALC[[#This Row],[Value]]&gt;T_CALC[[#This Row],[WMA]],R953&lt;=S953),"Buy",IF(AND(T_CALC[[#This Row],[Value]]&lt;T_CALC[[#This Row],[WMA]],R953&gt;=S953),"Sell","")),NA()))</f>
        <v/>
      </c>
      <c r="U954" s="4">
        <f ca="1">IFERROR(IF(T_CALC[[#This Row],[Signal]]="Buy",T_CALC[[#This Row],[Value]],-10000),-10000)</f>
        <v>-10000</v>
      </c>
      <c r="V954" s="4">
        <f ca="1">IFERROR(IF(T_CALC[[#This Row],[Signal]]="Sell",T_CALC[[#This Row],[Value]],-10000),-10000)</f>
        <v>-10000</v>
      </c>
    </row>
    <row r="955" spans="3:22" x14ac:dyDescent="0.2">
      <c r="C955" vm="4934">
        <f ca="1"/>
        <v>43836</v>
      </c>
      <c r="D955" vm="4935">
        <f ca="1"/>
        <v>20826702</v>
      </c>
      <c r="E955" vm="4936">
        <f ca="1"/>
        <v>157.08000000000001</v>
      </c>
      <c r="F955" vm="4937">
        <f ca="1"/>
        <v>159.1</v>
      </c>
      <c r="G955" vm="4938">
        <f ca="1"/>
        <v>156.51</v>
      </c>
      <c r="H955" vm="4939">
        <f ca="1"/>
        <v>159.03</v>
      </c>
      <c r="K955" s="4">
        <f ca="1">IF(ROW(T_CALC[[#This Row],[DAY]])-ROW(T_CALC[[#Headers],[DAY]])&gt;C_N_TRADING_DAYS,"",ROW(T_CALC[[#This Row],[DAY]])-ROW(T_CALC[[#Headers],[DAY]]))</f>
        <v>952</v>
      </c>
      <c r="L955" s="2" cm="1" vm="4934">
        <f t="array" aca="1" ref="L955" ca="1">IFERROR(IF(T_CALC[[#This Row],[DAY]]="","",IF(AND(T_CALC[[#This Row],[DAY]]=C_N_TRADING_DAYS,$L$1&gt;C_MAX_HIST_DT),$L$1,INDEX(_xlfn.ANCHORARRAY($C$3),T_CALC[[#This Row],[DAY]]+1,1))),NA())</f>
        <v>43836</v>
      </c>
      <c r="M955" s="4" cm="1" vm="4936">
        <f t="array" aca="1" ref="M955" ca="1">IFERROR(IF(T_CALC[[#This Row],[DAY]]="","",IF(AND(T_CALC[[#This Row],[DAY]]=C_N_TRADING_DAYS,$L$1&gt;C_MAX_HIST_DT),$M$1,INDEX(_xlfn.ANCHORARRAY($C$3),T_CALC[[#This Row],[DAY]]+1,3))),NA())</f>
        <v>157.08000000000001</v>
      </c>
      <c r="N955" s="4" cm="1" vm="4937">
        <f t="array" aca="1" ref="N955" ca="1">IFERROR(IF(T_CALC[[#This Row],[DAY]]="","",IF(AND(T_CALC[[#This Row],[DAY]]=C_N_TRADING_DAYS,$L$1&gt;C_MAX_HIST_DT),$N$1,INDEX(_xlfn.ANCHORARRAY($C$3),T_CALC[[#This Row],[DAY]]+1,4))),NA())</f>
        <v>159.1</v>
      </c>
      <c r="O955" s="4" cm="1" vm="4938">
        <f t="array" aca="1" ref="O955" ca="1">IFERROR(IF(T_CALC[[#This Row],[DAY]]="","",IF(AND(T_CALC[[#This Row],[DAY]]=C_N_TRADING_DAYS,$L$1&gt;C_MAX_HIST_DT),$O$1,INDEX(_xlfn.ANCHORARRAY($C$3),T_CALC[[#This Row],[DAY]]+1,5))),NA())</f>
        <v>156.51</v>
      </c>
      <c r="P955" s="4" cm="1" vm="4939">
        <f t="array" aca="1" ref="P955" ca="1">IFERROR(IF(T_CALC[[#This Row],[DAY]]="","",IF(AND(T_CALC[[#This Row],[DAY]]=C_N_TRADING_DAYS,$L$1&gt;C_MAX_HIST_DT),$P$1,INDEX(_xlfn.ANCHORARRAY($C$3),T_CALC[[#This Row],[DAY]]+1,6))),NA())</f>
        <v>159.03</v>
      </c>
      <c r="Q955" s="4" cm="1" vm="4935">
        <f t="array" aca="1" ref="Q955" ca="1">IFERROR(IF(T_CALC[[#This Row],[DAY]]="","",IF(AND(T_CALC[[#This Row],[DAY]]=C_N_TRADING_DAYS,$L$1&gt;C_MAX_HIST_DT),$Q$1,INDEX(_xlfn.ANCHORARRAY($C$3),T_CALC[[#This Row],[DAY]]+1,2))),NA())</f>
        <v>20826702</v>
      </c>
      <c r="R955" s="4" vm="4939">
        <f ca="1">IFERROR(IF(I_SRC="Open",T_CALC[[#This Row],[Open]],IF(I_SRC="High",T_CALC[[#This Row],[High]],IF(I_SRC="low",T_CALC[[#This Row],[Low]],IF(I_SRC="Volume",T_CALC[[#This Row],[VOLUME]],T_CALC[[#This Row],[Close]])))),"")</f>
        <v>159.03</v>
      </c>
      <c r="S955" s="4" cm="1">
        <f t="array" aca="1" ref="S955" ca="1">IF(T_CALC[[#This Row],[DAY]]="","",IF(T_CALC[[#This Row],[DAY]]&gt;=I_MA_PER,
ROUND(SUMPRODUCT(OFFSET($Y$4,0,0,I_MA_PER),OFFSET(T_CALC[[#This Row],[Value]],-(I_MA_PER-1),0,I_MA_PER))/C_DEN,2),NA()))</f>
        <v>153.58000000000001</v>
      </c>
      <c r="T955" s="4" t="str">
        <f ca="1">IF(T_CALC[[#This Row],[DAY]]="","",IF(T_CALC[[#This Row],[DAY]]&gt;=I_MA_PER,IF(AND(T_CALC[[#This Row],[Value]]&gt;T_CALC[[#This Row],[WMA]],R954&lt;=S954),"Buy",IF(AND(T_CALC[[#This Row],[Value]]&lt;T_CALC[[#This Row],[WMA]],R954&gt;=S954),"Sell","")),NA()))</f>
        <v/>
      </c>
      <c r="U955" s="4">
        <f ca="1">IFERROR(IF(T_CALC[[#This Row],[Signal]]="Buy",T_CALC[[#This Row],[Value]],-10000),-10000)</f>
        <v>-10000</v>
      </c>
      <c r="V955" s="4">
        <f ca="1">IFERROR(IF(T_CALC[[#This Row],[Signal]]="Sell",T_CALC[[#This Row],[Value]],-10000),-10000)</f>
        <v>-10000</v>
      </c>
    </row>
    <row r="956" spans="3:22" x14ac:dyDescent="0.2">
      <c r="C956" vm="4940">
        <f ca="1"/>
        <v>43837</v>
      </c>
      <c r="D956" vm="4941">
        <f ca="1"/>
        <v>21881740</v>
      </c>
      <c r="E956" vm="4942">
        <f ca="1"/>
        <v>159.32</v>
      </c>
      <c r="F956" vm="4943">
        <f ca="1"/>
        <v>159.66999999999999</v>
      </c>
      <c r="G956" vm="4944">
        <f ca="1"/>
        <v>157.32</v>
      </c>
      <c r="H956" vm="4945">
        <f ca="1"/>
        <v>157.58000000000001</v>
      </c>
      <c r="K956" s="4">
        <f ca="1">IF(ROW(T_CALC[[#This Row],[DAY]])-ROW(T_CALC[[#Headers],[DAY]])&gt;C_N_TRADING_DAYS,"",ROW(T_CALC[[#This Row],[DAY]])-ROW(T_CALC[[#Headers],[DAY]]))</f>
        <v>953</v>
      </c>
      <c r="L956" s="2" cm="1" vm="4940">
        <f t="array" aca="1" ref="L956" ca="1">IFERROR(IF(T_CALC[[#This Row],[DAY]]="","",IF(AND(T_CALC[[#This Row],[DAY]]=C_N_TRADING_DAYS,$L$1&gt;C_MAX_HIST_DT),$L$1,INDEX(_xlfn.ANCHORARRAY($C$3),T_CALC[[#This Row],[DAY]]+1,1))),NA())</f>
        <v>43837</v>
      </c>
      <c r="M956" s="4" cm="1" vm="4942">
        <f t="array" aca="1" ref="M956" ca="1">IFERROR(IF(T_CALC[[#This Row],[DAY]]="","",IF(AND(T_CALC[[#This Row],[DAY]]=C_N_TRADING_DAYS,$L$1&gt;C_MAX_HIST_DT),$M$1,INDEX(_xlfn.ANCHORARRAY($C$3),T_CALC[[#This Row],[DAY]]+1,3))),NA())</f>
        <v>159.32</v>
      </c>
      <c r="N956" s="4" cm="1" vm="4943">
        <f t="array" aca="1" ref="N956" ca="1">IFERROR(IF(T_CALC[[#This Row],[DAY]]="","",IF(AND(T_CALC[[#This Row],[DAY]]=C_N_TRADING_DAYS,$L$1&gt;C_MAX_HIST_DT),$N$1,INDEX(_xlfn.ANCHORARRAY($C$3),T_CALC[[#This Row],[DAY]]+1,4))),NA())</f>
        <v>159.66999999999999</v>
      </c>
      <c r="O956" s="4" cm="1" vm="4944">
        <f t="array" aca="1" ref="O956" ca="1">IFERROR(IF(T_CALC[[#This Row],[DAY]]="","",IF(AND(T_CALC[[#This Row],[DAY]]=C_N_TRADING_DAYS,$L$1&gt;C_MAX_HIST_DT),$O$1,INDEX(_xlfn.ANCHORARRAY($C$3),T_CALC[[#This Row],[DAY]]+1,5))),NA())</f>
        <v>157.32</v>
      </c>
      <c r="P956" s="4" cm="1" vm="4945">
        <f t="array" aca="1" ref="P956" ca="1">IFERROR(IF(T_CALC[[#This Row],[DAY]]="","",IF(AND(T_CALC[[#This Row],[DAY]]=C_N_TRADING_DAYS,$L$1&gt;C_MAX_HIST_DT),$P$1,INDEX(_xlfn.ANCHORARRAY($C$3),T_CALC[[#This Row],[DAY]]+1,6))),NA())</f>
        <v>157.58000000000001</v>
      </c>
      <c r="Q956" s="4" cm="1" vm="4941">
        <f t="array" aca="1" ref="Q956" ca="1">IFERROR(IF(T_CALC[[#This Row],[DAY]]="","",IF(AND(T_CALC[[#This Row],[DAY]]=C_N_TRADING_DAYS,$L$1&gt;C_MAX_HIST_DT),$Q$1,INDEX(_xlfn.ANCHORARRAY($C$3),T_CALC[[#This Row],[DAY]]+1,2))),NA())</f>
        <v>21881740</v>
      </c>
      <c r="R956" s="4" vm="4945">
        <f ca="1">IFERROR(IF(I_SRC="Open",T_CALC[[#This Row],[Open]],IF(I_SRC="High",T_CALC[[#This Row],[High]],IF(I_SRC="low",T_CALC[[#This Row],[Low]],IF(I_SRC="Volume",T_CALC[[#This Row],[VOLUME]],T_CALC[[#This Row],[Close]])))),"")</f>
        <v>157.58000000000001</v>
      </c>
      <c r="S956" s="4" cm="1">
        <f t="array" aca="1" ref="S956" ca="1">IF(T_CALC[[#This Row],[DAY]]="","",IF(T_CALC[[#This Row],[DAY]]&gt;=I_MA_PER,
ROUND(SUMPRODUCT(OFFSET($Y$4,0,0,I_MA_PER),OFFSET(T_CALC[[#This Row],[Value]],-(I_MA_PER-1),0,I_MA_PER))/C_DEN,2),NA()))</f>
        <v>153.85</v>
      </c>
      <c r="T956" s="4" t="str">
        <f ca="1">IF(T_CALC[[#This Row],[DAY]]="","",IF(T_CALC[[#This Row],[DAY]]&gt;=I_MA_PER,IF(AND(T_CALC[[#This Row],[Value]]&gt;T_CALC[[#This Row],[WMA]],R955&lt;=S955),"Buy",IF(AND(T_CALC[[#This Row],[Value]]&lt;T_CALC[[#This Row],[WMA]],R955&gt;=S955),"Sell","")),NA()))</f>
        <v/>
      </c>
      <c r="U956" s="4">
        <f ca="1">IFERROR(IF(T_CALC[[#This Row],[Signal]]="Buy",T_CALC[[#This Row],[Value]],-10000),-10000)</f>
        <v>-10000</v>
      </c>
      <c r="V956" s="4">
        <f ca="1">IFERROR(IF(T_CALC[[#This Row],[Signal]]="Sell",T_CALC[[#This Row],[Value]],-10000),-10000)</f>
        <v>-10000</v>
      </c>
    </row>
    <row r="957" spans="3:22" x14ac:dyDescent="0.2">
      <c r="C957" vm="4946">
        <f ca="1"/>
        <v>43838</v>
      </c>
      <c r="D957" vm="4947">
        <f ca="1"/>
        <v>27762026</v>
      </c>
      <c r="E957" vm="4948">
        <f ca="1"/>
        <v>158.93</v>
      </c>
      <c r="F957" vm="4949">
        <f ca="1"/>
        <v>160.80000000000001</v>
      </c>
      <c r="G957" vm="4950">
        <f ca="1"/>
        <v>157.94909999999999</v>
      </c>
      <c r="H957" vm="4951">
        <f ca="1"/>
        <v>160.09</v>
      </c>
      <c r="K957" s="4">
        <f ca="1">IF(ROW(T_CALC[[#This Row],[DAY]])-ROW(T_CALC[[#Headers],[DAY]])&gt;C_N_TRADING_DAYS,"",ROW(T_CALC[[#This Row],[DAY]])-ROW(T_CALC[[#Headers],[DAY]]))</f>
        <v>954</v>
      </c>
      <c r="L957" s="2" cm="1" vm="4946">
        <f t="array" aca="1" ref="L957" ca="1">IFERROR(IF(T_CALC[[#This Row],[DAY]]="","",IF(AND(T_CALC[[#This Row],[DAY]]=C_N_TRADING_DAYS,$L$1&gt;C_MAX_HIST_DT),$L$1,INDEX(_xlfn.ANCHORARRAY($C$3),T_CALC[[#This Row],[DAY]]+1,1))),NA())</f>
        <v>43838</v>
      </c>
      <c r="M957" s="4" cm="1" vm="4948">
        <f t="array" aca="1" ref="M957" ca="1">IFERROR(IF(T_CALC[[#This Row],[DAY]]="","",IF(AND(T_CALC[[#This Row],[DAY]]=C_N_TRADING_DAYS,$L$1&gt;C_MAX_HIST_DT),$M$1,INDEX(_xlfn.ANCHORARRAY($C$3),T_CALC[[#This Row],[DAY]]+1,3))),NA())</f>
        <v>158.93</v>
      </c>
      <c r="N957" s="4" cm="1" vm="4949">
        <f t="array" aca="1" ref="N957" ca="1">IFERROR(IF(T_CALC[[#This Row],[DAY]]="","",IF(AND(T_CALC[[#This Row],[DAY]]=C_N_TRADING_DAYS,$L$1&gt;C_MAX_HIST_DT),$N$1,INDEX(_xlfn.ANCHORARRAY($C$3),T_CALC[[#This Row],[DAY]]+1,4))),NA())</f>
        <v>160.80000000000001</v>
      </c>
      <c r="O957" s="4" cm="1" vm="4950">
        <f t="array" aca="1" ref="O957" ca="1">IFERROR(IF(T_CALC[[#This Row],[DAY]]="","",IF(AND(T_CALC[[#This Row],[DAY]]=C_N_TRADING_DAYS,$L$1&gt;C_MAX_HIST_DT),$O$1,INDEX(_xlfn.ANCHORARRAY($C$3),T_CALC[[#This Row],[DAY]]+1,5))),NA())</f>
        <v>157.94909999999999</v>
      </c>
      <c r="P957" s="4" cm="1" vm="4951">
        <f t="array" aca="1" ref="P957" ca="1">IFERROR(IF(T_CALC[[#This Row],[DAY]]="","",IF(AND(T_CALC[[#This Row],[DAY]]=C_N_TRADING_DAYS,$L$1&gt;C_MAX_HIST_DT),$P$1,INDEX(_xlfn.ANCHORARRAY($C$3),T_CALC[[#This Row],[DAY]]+1,6))),NA())</f>
        <v>160.09</v>
      </c>
      <c r="Q957" s="4" cm="1" vm="4947">
        <f t="array" aca="1" ref="Q957" ca="1">IFERROR(IF(T_CALC[[#This Row],[DAY]]="","",IF(AND(T_CALC[[#This Row],[DAY]]=C_N_TRADING_DAYS,$L$1&gt;C_MAX_HIST_DT),$Q$1,INDEX(_xlfn.ANCHORARRAY($C$3),T_CALC[[#This Row],[DAY]]+1,2))),NA())</f>
        <v>27762026</v>
      </c>
      <c r="R957" s="4" vm="4951">
        <f ca="1">IFERROR(IF(I_SRC="Open",T_CALC[[#This Row],[Open]],IF(I_SRC="High",T_CALC[[#This Row],[High]],IF(I_SRC="low",T_CALC[[#This Row],[Low]],IF(I_SRC="Volume",T_CALC[[#This Row],[VOLUME]],T_CALC[[#This Row],[Close]])))),"")</f>
        <v>160.09</v>
      </c>
      <c r="S957" s="4" cm="1">
        <f t="array" aca="1" ref="S957" ca="1">IF(T_CALC[[#This Row],[DAY]]="","",IF(T_CALC[[#This Row],[DAY]]&gt;=I_MA_PER,
ROUND(SUMPRODUCT(OFFSET($Y$4,0,0,I_MA_PER),OFFSET(T_CALC[[#This Row],[Value]],-(I_MA_PER-1),0,I_MA_PER))/C_DEN,2),NA()))</f>
        <v>154.21</v>
      </c>
      <c r="T957" s="4" t="str">
        <f ca="1">IF(T_CALC[[#This Row],[DAY]]="","",IF(T_CALC[[#This Row],[DAY]]&gt;=I_MA_PER,IF(AND(T_CALC[[#This Row],[Value]]&gt;T_CALC[[#This Row],[WMA]],R956&lt;=S956),"Buy",IF(AND(T_CALC[[#This Row],[Value]]&lt;T_CALC[[#This Row],[WMA]],R956&gt;=S956),"Sell","")),NA()))</f>
        <v/>
      </c>
      <c r="U957" s="4">
        <f ca="1">IFERROR(IF(T_CALC[[#This Row],[Signal]]="Buy",T_CALC[[#This Row],[Value]],-10000),-10000)</f>
        <v>-10000</v>
      </c>
      <c r="V957" s="4">
        <f ca="1">IFERROR(IF(T_CALC[[#This Row],[Signal]]="Sell",T_CALC[[#This Row],[Value]],-10000),-10000)</f>
        <v>-10000</v>
      </c>
    </row>
    <row r="958" spans="3:22" x14ac:dyDescent="0.2">
      <c r="C958" vm="4952">
        <f ca="1"/>
        <v>43839</v>
      </c>
      <c r="D958" vm="4953">
        <f ca="1"/>
        <v>21399951</v>
      </c>
      <c r="E958" vm="4954">
        <f ca="1"/>
        <v>161.83500000000001</v>
      </c>
      <c r="F958" vm="4955">
        <f ca="1"/>
        <v>162.215</v>
      </c>
      <c r="G958" vm="4956">
        <f ca="1"/>
        <v>161.03</v>
      </c>
      <c r="H958" vm="4957">
        <f ca="1"/>
        <v>162.09</v>
      </c>
      <c r="K958" s="4">
        <f ca="1">IF(ROW(T_CALC[[#This Row],[DAY]])-ROW(T_CALC[[#Headers],[DAY]])&gt;C_N_TRADING_DAYS,"",ROW(T_CALC[[#This Row],[DAY]])-ROW(T_CALC[[#Headers],[DAY]]))</f>
        <v>955</v>
      </c>
      <c r="L958" s="2" cm="1" vm="4952">
        <f t="array" aca="1" ref="L958" ca="1">IFERROR(IF(T_CALC[[#This Row],[DAY]]="","",IF(AND(T_CALC[[#This Row],[DAY]]=C_N_TRADING_DAYS,$L$1&gt;C_MAX_HIST_DT),$L$1,INDEX(_xlfn.ANCHORARRAY($C$3),T_CALC[[#This Row],[DAY]]+1,1))),NA())</f>
        <v>43839</v>
      </c>
      <c r="M958" s="4" cm="1" vm="4954">
        <f t="array" aca="1" ref="M958" ca="1">IFERROR(IF(T_CALC[[#This Row],[DAY]]="","",IF(AND(T_CALC[[#This Row],[DAY]]=C_N_TRADING_DAYS,$L$1&gt;C_MAX_HIST_DT),$M$1,INDEX(_xlfn.ANCHORARRAY($C$3),T_CALC[[#This Row],[DAY]]+1,3))),NA())</f>
        <v>161.83500000000001</v>
      </c>
      <c r="N958" s="4" cm="1" vm="4955">
        <f t="array" aca="1" ref="N958" ca="1">IFERROR(IF(T_CALC[[#This Row],[DAY]]="","",IF(AND(T_CALC[[#This Row],[DAY]]=C_N_TRADING_DAYS,$L$1&gt;C_MAX_HIST_DT),$N$1,INDEX(_xlfn.ANCHORARRAY($C$3),T_CALC[[#This Row],[DAY]]+1,4))),NA())</f>
        <v>162.215</v>
      </c>
      <c r="O958" s="4" cm="1" vm="4956">
        <f t="array" aca="1" ref="O958" ca="1">IFERROR(IF(T_CALC[[#This Row],[DAY]]="","",IF(AND(T_CALC[[#This Row],[DAY]]=C_N_TRADING_DAYS,$L$1&gt;C_MAX_HIST_DT),$O$1,INDEX(_xlfn.ANCHORARRAY($C$3),T_CALC[[#This Row],[DAY]]+1,5))),NA())</f>
        <v>161.03</v>
      </c>
      <c r="P958" s="4" cm="1" vm="4957">
        <f t="array" aca="1" ref="P958" ca="1">IFERROR(IF(T_CALC[[#This Row],[DAY]]="","",IF(AND(T_CALC[[#This Row],[DAY]]=C_N_TRADING_DAYS,$L$1&gt;C_MAX_HIST_DT),$P$1,INDEX(_xlfn.ANCHORARRAY($C$3),T_CALC[[#This Row],[DAY]]+1,6))),NA())</f>
        <v>162.09</v>
      </c>
      <c r="Q958" s="4" cm="1" vm="4953">
        <f t="array" aca="1" ref="Q958" ca="1">IFERROR(IF(T_CALC[[#This Row],[DAY]]="","",IF(AND(T_CALC[[#This Row],[DAY]]=C_N_TRADING_DAYS,$L$1&gt;C_MAX_HIST_DT),$Q$1,INDEX(_xlfn.ANCHORARRAY($C$3),T_CALC[[#This Row],[DAY]]+1,2))),NA())</f>
        <v>21399951</v>
      </c>
      <c r="R958" s="4" vm="4957">
        <f ca="1">IFERROR(IF(I_SRC="Open",T_CALC[[#This Row],[Open]],IF(I_SRC="High",T_CALC[[#This Row],[High]],IF(I_SRC="low",T_CALC[[#This Row],[Low]],IF(I_SRC="Volume",T_CALC[[#This Row],[VOLUME]],T_CALC[[#This Row],[Close]])))),"")</f>
        <v>162.09</v>
      </c>
      <c r="S958" s="4" cm="1">
        <f t="array" aca="1" ref="S958" ca="1">IF(T_CALC[[#This Row],[DAY]]="","",IF(T_CALC[[#This Row],[DAY]]&gt;=I_MA_PER,
ROUND(SUMPRODUCT(OFFSET($Y$4,0,0,I_MA_PER),OFFSET(T_CALC[[#This Row],[Value]],-(I_MA_PER-1),0,I_MA_PER))/C_DEN,2),NA()))</f>
        <v>154.63</v>
      </c>
      <c r="T958" s="4" t="str">
        <f ca="1">IF(T_CALC[[#This Row],[DAY]]="","",IF(T_CALC[[#This Row],[DAY]]&gt;=I_MA_PER,IF(AND(T_CALC[[#This Row],[Value]]&gt;T_CALC[[#This Row],[WMA]],R957&lt;=S957),"Buy",IF(AND(T_CALC[[#This Row],[Value]]&lt;T_CALC[[#This Row],[WMA]],R957&gt;=S957),"Sell","")),NA()))</f>
        <v/>
      </c>
      <c r="U958" s="4">
        <f ca="1">IFERROR(IF(T_CALC[[#This Row],[Signal]]="Buy",T_CALC[[#This Row],[Value]],-10000),-10000)</f>
        <v>-10000</v>
      </c>
      <c r="V958" s="4">
        <f ca="1">IFERROR(IF(T_CALC[[#This Row],[Signal]]="Sell",T_CALC[[#This Row],[Value]],-10000),-10000)</f>
        <v>-10000</v>
      </c>
    </row>
    <row r="959" spans="3:22" x14ac:dyDescent="0.2">
      <c r="C959" vm="4958">
        <f ca="1"/>
        <v>43840</v>
      </c>
      <c r="D959" vm="4959">
        <f ca="1"/>
        <v>20733946</v>
      </c>
      <c r="E959" vm="4960">
        <f ca="1"/>
        <v>162.8235</v>
      </c>
      <c r="F959" vm="4961">
        <f ca="1"/>
        <v>163.22</v>
      </c>
      <c r="G959" vm="4962">
        <f ca="1"/>
        <v>161.18</v>
      </c>
      <c r="H959" vm="4963">
        <f ca="1"/>
        <v>161.34</v>
      </c>
      <c r="K959" s="4">
        <f ca="1">IF(ROW(T_CALC[[#This Row],[DAY]])-ROW(T_CALC[[#Headers],[DAY]])&gt;C_N_TRADING_DAYS,"",ROW(T_CALC[[#This Row],[DAY]])-ROW(T_CALC[[#Headers],[DAY]]))</f>
        <v>956</v>
      </c>
      <c r="L959" s="2" cm="1" vm="4958">
        <f t="array" aca="1" ref="L959" ca="1">IFERROR(IF(T_CALC[[#This Row],[DAY]]="","",IF(AND(T_CALC[[#This Row],[DAY]]=C_N_TRADING_DAYS,$L$1&gt;C_MAX_HIST_DT),$L$1,INDEX(_xlfn.ANCHORARRAY($C$3),T_CALC[[#This Row],[DAY]]+1,1))),NA())</f>
        <v>43840</v>
      </c>
      <c r="M959" s="4" cm="1" vm="4960">
        <f t="array" aca="1" ref="M959" ca="1">IFERROR(IF(T_CALC[[#This Row],[DAY]]="","",IF(AND(T_CALC[[#This Row],[DAY]]=C_N_TRADING_DAYS,$L$1&gt;C_MAX_HIST_DT),$M$1,INDEX(_xlfn.ANCHORARRAY($C$3),T_CALC[[#This Row],[DAY]]+1,3))),NA())</f>
        <v>162.8235</v>
      </c>
      <c r="N959" s="4" cm="1" vm="4961">
        <f t="array" aca="1" ref="N959" ca="1">IFERROR(IF(T_CALC[[#This Row],[DAY]]="","",IF(AND(T_CALC[[#This Row],[DAY]]=C_N_TRADING_DAYS,$L$1&gt;C_MAX_HIST_DT),$N$1,INDEX(_xlfn.ANCHORARRAY($C$3),T_CALC[[#This Row],[DAY]]+1,4))),NA())</f>
        <v>163.22</v>
      </c>
      <c r="O959" s="4" cm="1" vm="4962">
        <f t="array" aca="1" ref="O959" ca="1">IFERROR(IF(T_CALC[[#This Row],[DAY]]="","",IF(AND(T_CALC[[#This Row],[DAY]]=C_N_TRADING_DAYS,$L$1&gt;C_MAX_HIST_DT),$O$1,INDEX(_xlfn.ANCHORARRAY($C$3),T_CALC[[#This Row],[DAY]]+1,5))),NA())</f>
        <v>161.18</v>
      </c>
      <c r="P959" s="4" cm="1" vm="4963">
        <f t="array" aca="1" ref="P959" ca="1">IFERROR(IF(T_CALC[[#This Row],[DAY]]="","",IF(AND(T_CALC[[#This Row],[DAY]]=C_N_TRADING_DAYS,$L$1&gt;C_MAX_HIST_DT),$P$1,INDEX(_xlfn.ANCHORARRAY($C$3),T_CALC[[#This Row],[DAY]]+1,6))),NA())</f>
        <v>161.34</v>
      </c>
      <c r="Q959" s="4" cm="1" vm="4959">
        <f t="array" aca="1" ref="Q959" ca="1">IFERROR(IF(T_CALC[[#This Row],[DAY]]="","",IF(AND(T_CALC[[#This Row],[DAY]]=C_N_TRADING_DAYS,$L$1&gt;C_MAX_HIST_DT),$Q$1,INDEX(_xlfn.ANCHORARRAY($C$3),T_CALC[[#This Row],[DAY]]+1,2))),NA())</f>
        <v>20733946</v>
      </c>
      <c r="R959" s="4" vm="4963">
        <f ca="1">IFERROR(IF(I_SRC="Open",T_CALC[[#This Row],[Open]],IF(I_SRC="High",T_CALC[[#This Row],[High]],IF(I_SRC="low",T_CALC[[#This Row],[Low]],IF(I_SRC="Volume",T_CALC[[#This Row],[VOLUME]],T_CALC[[#This Row],[Close]])))),"")</f>
        <v>161.34</v>
      </c>
      <c r="S959" s="4" cm="1">
        <f t="array" aca="1" ref="S959" ca="1">IF(T_CALC[[#This Row],[DAY]]="","",IF(T_CALC[[#This Row],[DAY]]&gt;=I_MA_PER,
ROUND(SUMPRODUCT(OFFSET($Y$4,0,0,I_MA_PER),OFFSET(T_CALC[[#This Row],[Value]],-(I_MA_PER-1),0,I_MA_PER))/C_DEN,2),NA()))</f>
        <v>155</v>
      </c>
      <c r="T959" s="4" t="str">
        <f ca="1">IF(T_CALC[[#This Row],[DAY]]="","",IF(T_CALC[[#This Row],[DAY]]&gt;=I_MA_PER,IF(AND(T_CALC[[#This Row],[Value]]&gt;T_CALC[[#This Row],[WMA]],R958&lt;=S958),"Buy",IF(AND(T_CALC[[#This Row],[Value]]&lt;T_CALC[[#This Row],[WMA]],R958&gt;=S958),"Sell","")),NA()))</f>
        <v/>
      </c>
      <c r="U959" s="4">
        <f ca="1">IFERROR(IF(T_CALC[[#This Row],[Signal]]="Buy",T_CALC[[#This Row],[Value]],-10000),-10000)</f>
        <v>-10000</v>
      </c>
      <c r="V959" s="4">
        <f ca="1">IFERROR(IF(T_CALC[[#This Row],[Signal]]="Sell",T_CALC[[#This Row],[Value]],-10000),-10000)</f>
        <v>-10000</v>
      </c>
    </row>
    <row r="960" spans="3:22" x14ac:dyDescent="0.2">
      <c r="C960" vm="4964">
        <f ca="1"/>
        <v>43843</v>
      </c>
      <c r="D960" vm="4965">
        <f ca="1"/>
        <v>21637007</v>
      </c>
      <c r="E960" vm="4966">
        <f ca="1"/>
        <v>161.76</v>
      </c>
      <c r="F960" vm="4967">
        <f ca="1"/>
        <v>163.31</v>
      </c>
      <c r="G960" vm="4968">
        <f ca="1"/>
        <v>161.26</v>
      </c>
      <c r="H960" vm="4969">
        <f ca="1"/>
        <v>163.28</v>
      </c>
      <c r="K960" s="4">
        <f ca="1">IF(ROW(T_CALC[[#This Row],[DAY]])-ROW(T_CALC[[#Headers],[DAY]])&gt;C_N_TRADING_DAYS,"",ROW(T_CALC[[#This Row],[DAY]])-ROW(T_CALC[[#Headers],[DAY]]))</f>
        <v>957</v>
      </c>
      <c r="L960" s="2" cm="1" vm="4964">
        <f t="array" aca="1" ref="L960" ca="1">IFERROR(IF(T_CALC[[#This Row],[DAY]]="","",IF(AND(T_CALC[[#This Row],[DAY]]=C_N_TRADING_DAYS,$L$1&gt;C_MAX_HIST_DT),$L$1,INDEX(_xlfn.ANCHORARRAY($C$3),T_CALC[[#This Row],[DAY]]+1,1))),NA())</f>
        <v>43843</v>
      </c>
      <c r="M960" s="4" cm="1" vm="4966">
        <f t="array" aca="1" ref="M960" ca="1">IFERROR(IF(T_CALC[[#This Row],[DAY]]="","",IF(AND(T_CALC[[#This Row],[DAY]]=C_N_TRADING_DAYS,$L$1&gt;C_MAX_HIST_DT),$M$1,INDEX(_xlfn.ANCHORARRAY($C$3),T_CALC[[#This Row],[DAY]]+1,3))),NA())</f>
        <v>161.76</v>
      </c>
      <c r="N960" s="4" cm="1" vm="4967">
        <f t="array" aca="1" ref="N960" ca="1">IFERROR(IF(T_CALC[[#This Row],[DAY]]="","",IF(AND(T_CALC[[#This Row],[DAY]]=C_N_TRADING_DAYS,$L$1&gt;C_MAX_HIST_DT),$N$1,INDEX(_xlfn.ANCHORARRAY($C$3),T_CALC[[#This Row],[DAY]]+1,4))),NA())</f>
        <v>163.31</v>
      </c>
      <c r="O960" s="4" cm="1" vm="4968">
        <f t="array" aca="1" ref="O960" ca="1">IFERROR(IF(T_CALC[[#This Row],[DAY]]="","",IF(AND(T_CALC[[#This Row],[DAY]]=C_N_TRADING_DAYS,$L$1&gt;C_MAX_HIST_DT),$O$1,INDEX(_xlfn.ANCHORARRAY($C$3),T_CALC[[#This Row],[DAY]]+1,5))),NA())</f>
        <v>161.26</v>
      </c>
      <c r="P960" s="4" cm="1" vm="4969">
        <f t="array" aca="1" ref="P960" ca="1">IFERROR(IF(T_CALC[[#This Row],[DAY]]="","",IF(AND(T_CALC[[#This Row],[DAY]]=C_N_TRADING_DAYS,$L$1&gt;C_MAX_HIST_DT),$P$1,INDEX(_xlfn.ANCHORARRAY($C$3),T_CALC[[#This Row],[DAY]]+1,6))),NA())</f>
        <v>163.28</v>
      </c>
      <c r="Q960" s="4" cm="1" vm="4965">
        <f t="array" aca="1" ref="Q960" ca="1">IFERROR(IF(T_CALC[[#This Row],[DAY]]="","",IF(AND(T_CALC[[#This Row],[DAY]]=C_N_TRADING_DAYS,$L$1&gt;C_MAX_HIST_DT),$Q$1,INDEX(_xlfn.ANCHORARRAY($C$3),T_CALC[[#This Row],[DAY]]+1,2))),NA())</f>
        <v>21637007</v>
      </c>
      <c r="R960" s="4" vm="4969">
        <f ca="1">IFERROR(IF(I_SRC="Open",T_CALC[[#This Row],[Open]],IF(I_SRC="High",T_CALC[[#This Row],[High]],IF(I_SRC="low",T_CALC[[#This Row],[Low]],IF(I_SRC="Volume",T_CALC[[#This Row],[VOLUME]],T_CALC[[#This Row],[Close]])))),"")</f>
        <v>163.28</v>
      </c>
      <c r="S960" s="4" cm="1">
        <f t="array" aca="1" ref="S960" ca="1">IF(T_CALC[[#This Row],[DAY]]="","",IF(T_CALC[[#This Row],[DAY]]&gt;=I_MA_PER,
ROUND(SUMPRODUCT(OFFSET($Y$4,0,0,I_MA_PER),OFFSET(T_CALC[[#This Row],[Value]],-(I_MA_PER-1),0,I_MA_PER))/C_DEN,2),NA()))</f>
        <v>155.44</v>
      </c>
      <c r="T960" s="4" t="str">
        <f ca="1">IF(T_CALC[[#This Row],[DAY]]="","",IF(T_CALC[[#This Row],[DAY]]&gt;=I_MA_PER,IF(AND(T_CALC[[#This Row],[Value]]&gt;T_CALC[[#This Row],[WMA]],R959&lt;=S959),"Buy",IF(AND(T_CALC[[#This Row],[Value]]&lt;T_CALC[[#This Row],[WMA]],R959&gt;=S959),"Sell","")),NA()))</f>
        <v/>
      </c>
      <c r="U960" s="4">
        <f ca="1">IFERROR(IF(T_CALC[[#This Row],[Signal]]="Buy",T_CALC[[#This Row],[Value]],-10000),-10000)</f>
        <v>-10000</v>
      </c>
      <c r="V960" s="4">
        <f ca="1">IFERROR(IF(T_CALC[[#This Row],[Signal]]="Sell",T_CALC[[#This Row],[Value]],-10000),-10000)</f>
        <v>-10000</v>
      </c>
    </row>
    <row r="961" spans="3:22" x14ac:dyDescent="0.2">
      <c r="C961" vm="4970">
        <f ca="1"/>
        <v>43844</v>
      </c>
      <c r="D961" vm="4971">
        <f ca="1"/>
        <v>23500783</v>
      </c>
      <c r="E961" vm="4972">
        <f ca="1"/>
        <v>163.38999999999999</v>
      </c>
      <c r="F961" vm="4973">
        <f ca="1"/>
        <v>163.6</v>
      </c>
      <c r="G961" vm="4974">
        <f ca="1"/>
        <v>161.72</v>
      </c>
      <c r="H961" vm="4975">
        <f ca="1"/>
        <v>162.13</v>
      </c>
      <c r="K961" s="4">
        <f ca="1">IF(ROW(T_CALC[[#This Row],[DAY]])-ROW(T_CALC[[#Headers],[DAY]])&gt;C_N_TRADING_DAYS,"",ROW(T_CALC[[#This Row],[DAY]])-ROW(T_CALC[[#Headers],[DAY]]))</f>
        <v>958</v>
      </c>
      <c r="L961" s="2" cm="1" vm="4970">
        <f t="array" aca="1" ref="L961" ca="1">IFERROR(IF(T_CALC[[#This Row],[DAY]]="","",IF(AND(T_CALC[[#This Row],[DAY]]=C_N_TRADING_DAYS,$L$1&gt;C_MAX_HIST_DT),$L$1,INDEX(_xlfn.ANCHORARRAY($C$3),T_CALC[[#This Row],[DAY]]+1,1))),NA())</f>
        <v>43844</v>
      </c>
      <c r="M961" s="4" cm="1" vm="4972">
        <f t="array" aca="1" ref="M961" ca="1">IFERROR(IF(T_CALC[[#This Row],[DAY]]="","",IF(AND(T_CALC[[#This Row],[DAY]]=C_N_TRADING_DAYS,$L$1&gt;C_MAX_HIST_DT),$M$1,INDEX(_xlfn.ANCHORARRAY($C$3),T_CALC[[#This Row],[DAY]]+1,3))),NA())</f>
        <v>163.38999999999999</v>
      </c>
      <c r="N961" s="4" cm="1" vm="4973">
        <f t="array" aca="1" ref="N961" ca="1">IFERROR(IF(T_CALC[[#This Row],[DAY]]="","",IF(AND(T_CALC[[#This Row],[DAY]]=C_N_TRADING_DAYS,$L$1&gt;C_MAX_HIST_DT),$N$1,INDEX(_xlfn.ANCHORARRAY($C$3),T_CALC[[#This Row],[DAY]]+1,4))),NA())</f>
        <v>163.6</v>
      </c>
      <c r="O961" s="4" cm="1" vm="4974">
        <f t="array" aca="1" ref="O961" ca="1">IFERROR(IF(T_CALC[[#This Row],[DAY]]="","",IF(AND(T_CALC[[#This Row],[DAY]]=C_N_TRADING_DAYS,$L$1&gt;C_MAX_HIST_DT),$O$1,INDEX(_xlfn.ANCHORARRAY($C$3),T_CALC[[#This Row],[DAY]]+1,5))),NA())</f>
        <v>161.72</v>
      </c>
      <c r="P961" s="4" cm="1" vm="4975">
        <f t="array" aca="1" ref="P961" ca="1">IFERROR(IF(T_CALC[[#This Row],[DAY]]="","",IF(AND(T_CALC[[#This Row],[DAY]]=C_N_TRADING_DAYS,$L$1&gt;C_MAX_HIST_DT),$P$1,INDEX(_xlfn.ANCHORARRAY($C$3),T_CALC[[#This Row],[DAY]]+1,6))),NA())</f>
        <v>162.13</v>
      </c>
      <c r="Q961" s="4" cm="1" vm="4971">
        <f t="array" aca="1" ref="Q961" ca="1">IFERROR(IF(T_CALC[[#This Row],[DAY]]="","",IF(AND(T_CALC[[#This Row],[DAY]]=C_N_TRADING_DAYS,$L$1&gt;C_MAX_HIST_DT),$Q$1,INDEX(_xlfn.ANCHORARRAY($C$3),T_CALC[[#This Row],[DAY]]+1,2))),NA())</f>
        <v>23500783</v>
      </c>
      <c r="R961" s="4" vm="4975">
        <f ca="1">IFERROR(IF(I_SRC="Open",T_CALC[[#This Row],[Open]],IF(I_SRC="High",T_CALC[[#This Row],[High]],IF(I_SRC="low",T_CALC[[#This Row],[Low]],IF(I_SRC="Volume",T_CALC[[#This Row],[VOLUME]],T_CALC[[#This Row],[Close]])))),"")</f>
        <v>162.13</v>
      </c>
      <c r="S961" s="4" cm="1">
        <f t="array" aca="1" ref="S961" ca="1">IF(T_CALC[[#This Row],[DAY]]="","",IF(T_CALC[[#This Row],[DAY]]&gt;=I_MA_PER,
ROUND(SUMPRODUCT(OFFSET($Y$4,0,0,I_MA_PER),OFFSET(T_CALC[[#This Row],[Value]],-(I_MA_PER-1),0,I_MA_PER))/C_DEN,2),NA()))</f>
        <v>155.82</v>
      </c>
      <c r="T961" s="4" t="str">
        <f ca="1">IF(T_CALC[[#This Row],[DAY]]="","",IF(T_CALC[[#This Row],[DAY]]&gt;=I_MA_PER,IF(AND(T_CALC[[#This Row],[Value]]&gt;T_CALC[[#This Row],[WMA]],R960&lt;=S960),"Buy",IF(AND(T_CALC[[#This Row],[Value]]&lt;T_CALC[[#This Row],[WMA]],R960&gt;=S960),"Sell","")),NA()))</f>
        <v/>
      </c>
      <c r="U961" s="4">
        <f ca="1">IFERROR(IF(T_CALC[[#This Row],[Signal]]="Buy",T_CALC[[#This Row],[Value]],-10000),-10000)</f>
        <v>-10000</v>
      </c>
      <c r="V961" s="4">
        <f ca="1">IFERROR(IF(T_CALC[[#This Row],[Signal]]="Sell",T_CALC[[#This Row],[Value]],-10000),-10000)</f>
        <v>-10000</v>
      </c>
    </row>
    <row r="962" spans="3:22" x14ac:dyDescent="0.2">
      <c r="C962" vm="4976">
        <f ca="1"/>
        <v>43845</v>
      </c>
      <c r="D962" vm="4977">
        <f ca="1"/>
        <v>21417871</v>
      </c>
      <c r="E962" vm="4978">
        <f ca="1"/>
        <v>162.62</v>
      </c>
      <c r="F962" vm="4979">
        <f ca="1"/>
        <v>163.94</v>
      </c>
      <c r="G962" vm="4980">
        <f ca="1"/>
        <v>162.57</v>
      </c>
      <c r="H962" vm="4981">
        <f ca="1"/>
        <v>163.18</v>
      </c>
      <c r="K962" s="4">
        <f ca="1">IF(ROW(T_CALC[[#This Row],[DAY]])-ROW(T_CALC[[#Headers],[DAY]])&gt;C_N_TRADING_DAYS,"",ROW(T_CALC[[#This Row],[DAY]])-ROW(T_CALC[[#Headers],[DAY]]))</f>
        <v>959</v>
      </c>
      <c r="L962" s="2" cm="1" vm="4976">
        <f t="array" aca="1" ref="L962" ca="1">IFERROR(IF(T_CALC[[#This Row],[DAY]]="","",IF(AND(T_CALC[[#This Row],[DAY]]=C_N_TRADING_DAYS,$L$1&gt;C_MAX_HIST_DT),$L$1,INDEX(_xlfn.ANCHORARRAY($C$3),T_CALC[[#This Row],[DAY]]+1,1))),NA())</f>
        <v>43845</v>
      </c>
      <c r="M962" s="4" cm="1" vm="4978">
        <f t="array" aca="1" ref="M962" ca="1">IFERROR(IF(T_CALC[[#This Row],[DAY]]="","",IF(AND(T_CALC[[#This Row],[DAY]]=C_N_TRADING_DAYS,$L$1&gt;C_MAX_HIST_DT),$M$1,INDEX(_xlfn.ANCHORARRAY($C$3),T_CALC[[#This Row],[DAY]]+1,3))),NA())</f>
        <v>162.62</v>
      </c>
      <c r="N962" s="4" cm="1" vm="4979">
        <f t="array" aca="1" ref="N962" ca="1">IFERROR(IF(T_CALC[[#This Row],[DAY]]="","",IF(AND(T_CALC[[#This Row],[DAY]]=C_N_TRADING_DAYS,$L$1&gt;C_MAX_HIST_DT),$N$1,INDEX(_xlfn.ANCHORARRAY($C$3),T_CALC[[#This Row],[DAY]]+1,4))),NA())</f>
        <v>163.94</v>
      </c>
      <c r="O962" s="4" cm="1" vm="4980">
        <f t="array" aca="1" ref="O962" ca="1">IFERROR(IF(T_CALC[[#This Row],[DAY]]="","",IF(AND(T_CALC[[#This Row],[DAY]]=C_N_TRADING_DAYS,$L$1&gt;C_MAX_HIST_DT),$O$1,INDEX(_xlfn.ANCHORARRAY($C$3),T_CALC[[#This Row],[DAY]]+1,5))),NA())</f>
        <v>162.57</v>
      </c>
      <c r="P962" s="4" cm="1" vm="4981">
        <f t="array" aca="1" ref="P962" ca="1">IFERROR(IF(T_CALC[[#This Row],[DAY]]="","",IF(AND(T_CALC[[#This Row],[DAY]]=C_N_TRADING_DAYS,$L$1&gt;C_MAX_HIST_DT),$P$1,INDEX(_xlfn.ANCHORARRAY($C$3),T_CALC[[#This Row],[DAY]]+1,6))),NA())</f>
        <v>163.18</v>
      </c>
      <c r="Q962" s="4" cm="1" vm="4977">
        <f t="array" aca="1" ref="Q962" ca="1">IFERROR(IF(T_CALC[[#This Row],[DAY]]="","",IF(AND(T_CALC[[#This Row],[DAY]]=C_N_TRADING_DAYS,$L$1&gt;C_MAX_HIST_DT),$Q$1,INDEX(_xlfn.ANCHORARRAY($C$3),T_CALC[[#This Row],[DAY]]+1,2))),NA())</f>
        <v>21417871</v>
      </c>
      <c r="R962" s="4" vm="4981">
        <f ca="1">IFERROR(IF(I_SRC="Open",T_CALC[[#This Row],[Open]],IF(I_SRC="High",T_CALC[[#This Row],[High]],IF(I_SRC="low",T_CALC[[#This Row],[Low]],IF(I_SRC="Volume",T_CALC[[#This Row],[VOLUME]],T_CALC[[#This Row],[Close]])))),"")</f>
        <v>163.18</v>
      </c>
      <c r="S962" s="4" cm="1">
        <f t="array" aca="1" ref="S962" ca="1">IF(T_CALC[[#This Row],[DAY]]="","",IF(T_CALC[[#This Row],[DAY]]&gt;=I_MA_PER,
ROUND(SUMPRODUCT(OFFSET($Y$4,0,0,I_MA_PER),OFFSET(T_CALC[[#This Row],[Value]],-(I_MA_PER-1),0,I_MA_PER))/C_DEN,2),NA()))</f>
        <v>156.22</v>
      </c>
      <c r="T962" s="4" t="str">
        <f ca="1">IF(T_CALC[[#This Row],[DAY]]="","",IF(T_CALC[[#This Row],[DAY]]&gt;=I_MA_PER,IF(AND(T_CALC[[#This Row],[Value]]&gt;T_CALC[[#This Row],[WMA]],R961&lt;=S961),"Buy",IF(AND(T_CALC[[#This Row],[Value]]&lt;T_CALC[[#This Row],[WMA]],R961&gt;=S961),"Sell","")),NA()))</f>
        <v/>
      </c>
      <c r="U962" s="4">
        <f ca="1">IFERROR(IF(T_CALC[[#This Row],[Signal]]="Buy",T_CALC[[#This Row],[Value]],-10000),-10000)</f>
        <v>-10000</v>
      </c>
      <c r="V962" s="4">
        <f ca="1">IFERROR(IF(T_CALC[[#This Row],[Signal]]="Sell",T_CALC[[#This Row],[Value]],-10000),-10000)</f>
        <v>-10000</v>
      </c>
    </row>
    <row r="963" spans="3:22" x14ac:dyDescent="0.2">
      <c r="C963" vm="4982">
        <f ca="1"/>
        <v>43846</v>
      </c>
      <c r="D963" vm="4983">
        <f ca="1"/>
        <v>23865360</v>
      </c>
      <c r="E963" vm="4984">
        <f ca="1"/>
        <v>164.35</v>
      </c>
      <c r="F963" vm="4985">
        <f ca="1"/>
        <v>166.24</v>
      </c>
      <c r="G963" vm="4986">
        <f ca="1"/>
        <v>164.03</v>
      </c>
      <c r="H963" vm="4987">
        <f ca="1"/>
        <v>166.17</v>
      </c>
      <c r="K963" s="4">
        <f ca="1">IF(ROW(T_CALC[[#This Row],[DAY]])-ROW(T_CALC[[#Headers],[DAY]])&gt;C_N_TRADING_DAYS,"",ROW(T_CALC[[#This Row],[DAY]])-ROW(T_CALC[[#Headers],[DAY]]))</f>
        <v>960</v>
      </c>
      <c r="L963" s="2" cm="1" vm="4982">
        <f t="array" aca="1" ref="L963" ca="1">IFERROR(IF(T_CALC[[#This Row],[DAY]]="","",IF(AND(T_CALC[[#This Row],[DAY]]=C_N_TRADING_DAYS,$L$1&gt;C_MAX_HIST_DT),$L$1,INDEX(_xlfn.ANCHORARRAY($C$3),T_CALC[[#This Row],[DAY]]+1,1))),NA())</f>
        <v>43846</v>
      </c>
      <c r="M963" s="4" cm="1" vm="4984">
        <f t="array" aca="1" ref="M963" ca="1">IFERROR(IF(T_CALC[[#This Row],[DAY]]="","",IF(AND(T_CALC[[#This Row],[DAY]]=C_N_TRADING_DAYS,$L$1&gt;C_MAX_HIST_DT),$M$1,INDEX(_xlfn.ANCHORARRAY($C$3),T_CALC[[#This Row],[DAY]]+1,3))),NA())</f>
        <v>164.35</v>
      </c>
      <c r="N963" s="4" cm="1" vm="4985">
        <f t="array" aca="1" ref="N963" ca="1">IFERROR(IF(T_CALC[[#This Row],[DAY]]="","",IF(AND(T_CALC[[#This Row],[DAY]]=C_N_TRADING_DAYS,$L$1&gt;C_MAX_HIST_DT),$N$1,INDEX(_xlfn.ANCHORARRAY($C$3),T_CALC[[#This Row],[DAY]]+1,4))),NA())</f>
        <v>166.24</v>
      </c>
      <c r="O963" s="4" cm="1" vm="4986">
        <f t="array" aca="1" ref="O963" ca="1">IFERROR(IF(T_CALC[[#This Row],[DAY]]="","",IF(AND(T_CALC[[#This Row],[DAY]]=C_N_TRADING_DAYS,$L$1&gt;C_MAX_HIST_DT),$O$1,INDEX(_xlfn.ANCHORARRAY($C$3),T_CALC[[#This Row],[DAY]]+1,5))),NA())</f>
        <v>164.03</v>
      </c>
      <c r="P963" s="4" cm="1" vm="4987">
        <f t="array" aca="1" ref="P963" ca="1">IFERROR(IF(T_CALC[[#This Row],[DAY]]="","",IF(AND(T_CALC[[#This Row],[DAY]]=C_N_TRADING_DAYS,$L$1&gt;C_MAX_HIST_DT),$P$1,INDEX(_xlfn.ANCHORARRAY($C$3),T_CALC[[#This Row],[DAY]]+1,6))),NA())</f>
        <v>166.17</v>
      </c>
      <c r="Q963" s="4" cm="1" vm="4983">
        <f t="array" aca="1" ref="Q963" ca="1">IFERROR(IF(T_CALC[[#This Row],[DAY]]="","",IF(AND(T_CALC[[#This Row],[DAY]]=C_N_TRADING_DAYS,$L$1&gt;C_MAX_HIST_DT),$Q$1,INDEX(_xlfn.ANCHORARRAY($C$3),T_CALC[[#This Row],[DAY]]+1,2))),NA())</f>
        <v>23865360</v>
      </c>
      <c r="R963" s="4" vm="4987">
        <f ca="1">IFERROR(IF(I_SRC="Open",T_CALC[[#This Row],[Open]],IF(I_SRC="High",T_CALC[[#This Row],[High]],IF(I_SRC="low",T_CALC[[#This Row],[Low]],IF(I_SRC="Volume",T_CALC[[#This Row],[VOLUME]],T_CALC[[#This Row],[Close]])))),"")</f>
        <v>166.17</v>
      </c>
      <c r="S963" s="4" cm="1">
        <f t="array" aca="1" ref="S963" ca="1">IF(T_CALC[[#This Row],[DAY]]="","",IF(T_CALC[[#This Row],[DAY]]&gt;=I_MA_PER,
ROUND(SUMPRODUCT(OFFSET($Y$4,0,0,I_MA_PER),OFFSET(T_CALC[[#This Row],[Value]],-(I_MA_PER-1),0,I_MA_PER))/C_DEN,2),NA()))</f>
        <v>156.72999999999999</v>
      </c>
      <c r="T963" s="4" t="str">
        <f ca="1">IF(T_CALC[[#This Row],[DAY]]="","",IF(T_CALC[[#This Row],[DAY]]&gt;=I_MA_PER,IF(AND(T_CALC[[#This Row],[Value]]&gt;T_CALC[[#This Row],[WMA]],R962&lt;=S962),"Buy",IF(AND(T_CALC[[#This Row],[Value]]&lt;T_CALC[[#This Row],[WMA]],R962&gt;=S962),"Sell","")),NA()))</f>
        <v/>
      </c>
      <c r="U963" s="4">
        <f ca="1">IFERROR(IF(T_CALC[[#This Row],[Signal]]="Buy",T_CALC[[#This Row],[Value]],-10000),-10000)</f>
        <v>-10000</v>
      </c>
      <c r="V963" s="4">
        <f ca="1">IFERROR(IF(T_CALC[[#This Row],[Signal]]="Sell",T_CALC[[#This Row],[Value]],-10000),-10000)</f>
        <v>-10000</v>
      </c>
    </row>
    <row r="964" spans="3:22" x14ac:dyDescent="0.2">
      <c r="C964" vm="4988">
        <f ca="1"/>
        <v>43847</v>
      </c>
      <c r="D964" vm="4989">
        <f ca="1"/>
        <v>34371659</v>
      </c>
      <c r="E964" vm="4990">
        <f ca="1"/>
        <v>167.42</v>
      </c>
      <c r="F964" vm="4991">
        <f ca="1"/>
        <v>167.4675</v>
      </c>
      <c r="G964" vm="4992">
        <f ca="1"/>
        <v>165.43</v>
      </c>
      <c r="H964" vm="4993">
        <f ca="1"/>
        <v>167.1</v>
      </c>
      <c r="K964" s="4">
        <f ca="1">IF(ROW(T_CALC[[#This Row],[DAY]])-ROW(T_CALC[[#Headers],[DAY]])&gt;C_N_TRADING_DAYS,"",ROW(T_CALC[[#This Row],[DAY]])-ROW(T_CALC[[#Headers],[DAY]]))</f>
        <v>961</v>
      </c>
      <c r="L964" s="2" cm="1" vm="4988">
        <f t="array" aca="1" ref="L964" ca="1">IFERROR(IF(T_CALC[[#This Row],[DAY]]="","",IF(AND(T_CALC[[#This Row],[DAY]]=C_N_TRADING_DAYS,$L$1&gt;C_MAX_HIST_DT),$L$1,INDEX(_xlfn.ANCHORARRAY($C$3),T_CALC[[#This Row],[DAY]]+1,1))),NA())</f>
        <v>43847</v>
      </c>
      <c r="M964" s="4" cm="1" vm="4990">
        <f t="array" aca="1" ref="M964" ca="1">IFERROR(IF(T_CALC[[#This Row],[DAY]]="","",IF(AND(T_CALC[[#This Row],[DAY]]=C_N_TRADING_DAYS,$L$1&gt;C_MAX_HIST_DT),$M$1,INDEX(_xlfn.ANCHORARRAY($C$3),T_CALC[[#This Row],[DAY]]+1,3))),NA())</f>
        <v>167.42</v>
      </c>
      <c r="N964" s="4" cm="1" vm="4991">
        <f t="array" aca="1" ref="N964" ca="1">IFERROR(IF(T_CALC[[#This Row],[DAY]]="","",IF(AND(T_CALC[[#This Row],[DAY]]=C_N_TRADING_DAYS,$L$1&gt;C_MAX_HIST_DT),$N$1,INDEX(_xlfn.ANCHORARRAY($C$3),T_CALC[[#This Row],[DAY]]+1,4))),NA())</f>
        <v>167.4675</v>
      </c>
      <c r="O964" s="4" cm="1" vm="4992">
        <f t="array" aca="1" ref="O964" ca="1">IFERROR(IF(T_CALC[[#This Row],[DAY]]="","",IF(AND(T_CALC[[#This Row],[DAY]]=C_N_TRADING_DAYS,$L$1&gt;C_MAX_HIST_DT),$O$1,INDEX(_xlfn.ANCHORARRAY($C$3),T_CALC[[#This Row],[DAY]]+1,5))),NA())</f>
        <v>165.43</v>
      </c>
      <c r="P964" s="4" cm="1" vm="4993">
        <f t="array" aca="1" ref="P964" ca="1">IFERROR(IF(T_CALC[[#This Row],[DAY]]="","",IF(AND(T_CALC[[#This Row],[DAY]]=C_N_TRADING_DAYS,$L$1&gt;C_MAX_HIST_DT),$P$1,INDEX(_xlfn.ANCHORARRAY($C$3),T_CALC[[#This Row],[DAY]]+1,6))),NA())</f>
        <v>167.1</v>
      </c>
      <c r="Q964" s="4" cm="1" vm="4989">
        <f t="array" aca="1" ref="Q964" ca="1">IFERROR(IF(T_CALC[[#This Row],[DAY]]="","",IF(AND(T_CALC[[#This Row],[DAY]]=C_N_TRADING_DAYS,$L$1&gt;C_MAX_HIST_DT),$Q$1,INDEX(_xlfn.ANCHORARRAY($C$3),T_CALC[[#This Row],[DAY]]+1,2))),NA())</f>
        <v>34371659</v>
      </c>
      <c r="R964" s="4" vm="4993">
        <f ca="1">IFERROR(IF(I_SRC="Open",T_CALC[[#This Row],[Open]],IF(I_SRC="High",T_CALC[[#This Row],[High]],IF(I_SRC="low",T_CALC[[#This Row],[Low]],IF(I_SRC="Volume",T_CALC[[#This Row],[VOLUME]],T_CALC[[#This Row],[Close]])))),"")</f>
        <v>167.1</v>
      </c>
      <c r="S964" s="4" cm="1">
        <f t="array" aca="1" ref="S964" ca="1">IF(T_CALC[[#This Row],[DAY]]="","",IF(T_CALC[[#This Row],[DAY]]&gt;=I_MA_PER,
ROUND(SUMPRODUCT(OFFSET($Y$4,0,0,I_MA_PER),OFFSET(T_CALC[[#This Row],[Value]],-(I_MA_PER-1),0,I_MA_PER))/C_DEN,2),NA()))</f>
        <v>157.25</v>
      </c>
      <c r="T964" s="4" t="str">
        <f ca="1">IF(T_CALC[[#This Row],[DAY]]="","",IF(T_CALC[[#This Row],[DAY]]&gt;=I_MA_PER,IF(AND(T_CALC[[#This Row],[Value]]&gt;T_CALC[[#This Row],[WMA]],R963&lt;=S963),"Buy",IF(AND(T_CALC[[#This Row],[Value]]&lt;T_CALC[[#This Row],[WMA]],R963&gt;=S963),"Sell","")),NA()))</f>
        <v/>
      </c>
      <c r="U964" s="4">
        <f ca="1">IFERROR(IF(T_CALC[[#This Row],[Signal]]="Buy",T_CALC[[#This Row],[Value]],-10000),-10000)</f>
        <v>-10000</v>
      </c>
      <c r="V964" s="4">
        <f ca="1">IFERROR(IF(T_CALC[[#This Row],[Signal]]="Sell",T_CALC[[#This Row],[Value]],-10000),-10000)</f>
        <v>-10000</v>
      </c>
    </row>
    <row r="965" spans="3:22" x14ac:dyDescent="0.2">
      <c r="C965" vm="4994">
        <f ca="1"/>
        <v>43851</v>
      </c>
      <c r="D965" vm="4995">
        <f ca="1"/>
        <v>29517191</v>
      </c>
      <c r="E965" vm="4996">
        <f ca="1"/>
        <v>166.68</v>
      </c>
      <c r="F965" vm="4997">
        <f ca="1"/>
        <v>168.19</v>
      </c>
      <c r="G965" vm="4998">
        <f ca="1"/>
        <v>166.43</v>
      </c>
      <c r="H965" vm="4999">
        <f ca="1"/>
        <v>166.5</v>
      </c>
      <c r="K965" s="4">
        <f ca="1">IF(ROW(T_CALC[[#This Row],[DAY]])-ROW(T_CALC[[#Headers],[DAY]])&gt;C_N_TRADING_DAYS,"",ROW(T_CALC[[#This Row],[DAY]])-ROW(T_CALC[[#Headers],[DAY]]))</f>
        <v>962</v>
      </c>
      <c r="L965" s="2" cm="1" vm="4994">
        <f t="array" aca="1" ref="L965" ca="1">IFERROR(IF(T_CALC[[#This Row],[DAY]]="","",IF(AND(T_CALC[[#This Row],[DAY]]=C_N_TRADING_DAYS,$L$1&gt;C_MAX_HIST_DT),$L$1,INDEX(_xlfn.ANCHORARRAY($C$3),T_CALC[[#This Row],[DAY]]+1,1))),NA())</f>
        <v>43851</v>
      </c>
      <c r="M965" s="4" cm="1" vm="4996">
        <f t="array" aca="1" ref="M965" ca="1">IFERROR(IF(T_CALC[[#This Row],[DAY]]="","",IF(AND(T_CALC[[#This Row],[DAY]]=C_N_TRADING_DAYS,$L$1&gt;C_MAX_HIST_DT),$M$1,INDEX(_xlfn.ANCHORARRAY($C$3),T_CALC[[#This Row],[DAY]]+1,3))),NA())</f>
        <v>166.68</v>
      </c>
      <c r="N965" s="4" cm="1" vm="4997">
        <f t="array" aca="1" ref="N965" ca="1">IFERROR(IF(T_CALC[[#This Row],[DAY]]="","",IF(AND(T_CALC[[#This Row],[DAY]]=C_N_TRADING_DAYS,$L$1&gt;C_MAX_HIST_DT),$N$1,INDEX(_xlfn.ANCHORARRAY($C$3),T_CALC[[#This Row],[DAY]]+1,4))),NA())</f>
        <v>168.19</v>
      </c>
      <c r="O965" s="4" cm="1" vm="4998">
        <f t="array" aca="1" ref="O965" ca="1">IFERROR(IF(T_CALC[[#This Row],[DAY]]="","",IF(AND(T_CALC[[#This Row],[DAY]]=C_N_TRADING_DAYS,$L$1&gt;C_MAX_HIST_DT),$O$1,INDEX(_xlfn.ANCHORARRAY($C$3),T_CALC[[#This Row],[DAY]]+1,5))),NA())</f>
        <v>166.43</v>
      </c>
      <c r="P965" s="4" cm="1" vm="4999">
        <f t="array" aca="1" ref="P965" ca="1">IFERROR(IF(T_CALC[[#This Row],[DAY]]="","",IF(AND(T_CALC[[#This Row],[DAY]]=C_N_TRADING_DAYS,$L$1&gt;C_MAX_HIST_DT),$P$1,INDEX(_xlfn.ANCHORARRAY($C$3),T_CALC[[#This Row],[DAY]]+1,6))),NA())</f>
        <v>166.5</v>
      </c>
      <c r="Q965" s="4" cm="1" vm="4995">
        <f t="array" aca="1" ref="Q965" ca="1">IFERROR(IF(T_CALC[[#This Row],[DAY]]="","",IF(AND(T_CALC[[#This Row],[DAY]]=C_N_TRADING_DAYS,$L$1&gt;C_MAX_HIST_DT),$Q$1,INDEX(_xlfn.ANCHORARRAY($C$3),T_CALC[[#This Row],[DAY]]+1,2))),NA())</f>
        <v>29517191</v>
      </c>
      <c r="R965" s="4" vm="4999">
        <f ca="1">IFERROR(IF(I_SRC="Open",T_CALC[[#This Row],[Open]],IF(I_SRC="High",T_CALC[[#This Row],[High]],IF(I_SRC="low",T_CALC[[#This Row],[Low]],IF(I_SRC="Volume",T_CALC[[#This Row],[VOLUME]],T_CALC[[#This Row],[Close]])))),"")</f>
        <v>166.5</v>
      </c>
      <c r="S965" s="4" cm="1">
        <f t="array" aca="1" ref="S965" ca="1">IF(T_CALC[[#This Row],[DAY]]="","",IF(T_CALC[[#This Row],[DAY]]&gt;=I_MA_PER,
ROUND(SUMPRODUCT(OFFSET($Y$4,0,0,I_MA_PER),OFFSET(T_CALC[[#This Row],[Value]],-(I_MA_PER-1),0,I_MA_PER))/C_DEN,2),NA()))</f>
        <v>157.74</v>
      </c>
      <c r="T965" s="4" t="str">
        <f ca="1">IF(T_CALC[[#This Row],[DAY]]="","",IF(T_CALC[[#This Row],[DAY]]&gt;=I_MA_PER,IF(AND(T_CALC[[#This Row],[Value]]&gt;T_CALC[[#This Row],[WMA]],R964&lt;=S964),"Buy",IF(AND(T_CALC[[#This Row],[Value]]&lt;T_CALC[[#This Row],[WMA]],R964&gt;=S964),"Sell","")),NA()))</f>
        <v/>
      </c>
      <c r="U965" s="4">
        <f ca="1">IFERROR(IF(T_CALC[[#This Row],[Signal]]="Buy",T_CALC[[#This Row],[Value]],-10000),-10000)</f>
        <v>-10000</v>
      </c>
      <c r="V965" s="4">
        <f ca="1">IFERROR(IF(T_CALC[[#This Row],[Signal]]="Sell",T_CALC[[#This Row],[Value]],-10000),-10000)</f>
        <v>-10000</v>
      </c>
    </row>
    <row r="966" spans="3:22" x14ac:dyDescent="0.2">
      <c r="C966" vm="5000">
        <f ca="1"/>
        <v>43852</v>
      </c>
      <c r="D966" vm="5001">
        <f ca="1"/>
        <v>24138777</v>
      </c>
      <c r="E966" vm="5002">
        <f ca="1"/>
        <v>167.4</v>
      </c>
      <c r="F966" vm="5003">
        <f ca="1"/>
        <v>167.49</v>
      </c>
      <c r="G966" vm="5004">
        <f ca="1"/>
        <v>165.68</v>
      </c>
      <c r="H966" vm="5005">
        <f ca="1"/>
        <v>165.7</v>
      </c>
      <c r="K966" s="4">
        <f ca="1">IF(ROW(T_CALC[[#This Row],[DAY]])-ROW(T_CALC[[#Headers],[DAY]])&gt;C_N_TRADING_DAYS,"",ROW(T_CALC[[#This Row],[DAY]])-ROW(T_CALC[[#Headers],[DAY]]))</f>
        <v>963</v>
      </c>
      <c r="L966" s="2" cm="1" vm="5000">
        <f t="array" aca="1" ref="L966" ca="1">IFERROR(IF(T_CALC[[#This Row],[DAY]]="","",IF(AND(T_CALC[[#This Row],[DAY]]=C_N_TRADING_DAYS,$L$1&gt;C_MAX_HIST_DT),$L$1,INDEX(_xlfn.ANCHORARRAY($C$3),T_CALC[[#This Row],[DAY]]+1,1))),NA())</f>
        <v>43852</v>
      </c>
      <c r="M966" s="4" cm="1" vm="5002">
        <f t="array" aca="1" ref="M966" ca="1">IFERROR(IF(T_CALC[[#This Row],[DAY]]="","",IF(AND(T_CALC[[#This Row],[DAY]]=C_N_TRADING_DAYS,$L$1&gt;C_MAX_HIST_DT),$M$1,INDEX(_xlfn.ANCHORARRAY($C$3),T_CALC[[#This Row],[DAY]]+1,3))),NA())</f>
        <v>167.4</v>
      </c>
      <c r="N966" s="4" cm="1" vm="5003">
        <f t="array" aca="1" ref="N966" ca="1">IFERROR(IF(T_CALC[[#This Row],[DAY]]="","",IF(AND(T_CALC[[#This Row],[DAY]]=C_N_TRADING_DAYS,$L$1&gt;C_MAX_HIST_DT),$N$1,INDEX(_xlfn.ANCHORARRAY($C$3),T_CALC[[#This Row],[DAY]]+1,4))),NA())</f>
        <v>167.49</v>
      </c>
      <c r="O966" s="4" cm="1" vm="5004">
        <f t="array" aca="1" ref="O966" ca="1">IFERROR(IF(T_CALC[[#This Row],[DAY]]="","",IF(AND(T_CALC[[#This Row],[DAY]]=C_N_TRADING_DAYS,$L$1&gt;C_MAX_HIST_DT),$O$1,INDEX(_xlfn.ANCHORARRAY($C$3),T_CALC[[#This Row],[DAY]]+1,5))),NA())</f>
        <v>165.68</v>
      </c>
      <c r="P966" s="4" cm="1" vm="5005">
        <f t="array" aca="1" ref="P966" ca="1">IFERROR(IF(T_CALC[[#This Row],[DAY]]="","",IF(AND(T_CALC[[#This Row],[DAY]]=C_N_TRADING_DAYS,$L$1&gt;C_MAX_HIST_DT),$P$1,INDEX(_xlfn.ANCHORARRAY($C$3),T_CALC[[#This Row],[DAY]]+1,6))),NA())</f>
        <v>165.7</v>
      </c>
      <c r="Q966" s="4" cm="1" vm="5001">
        <f t="array" aca="1" ref="Q966" ca="1">IFERROR(IF(T_CALC[[#This Row],[DAY]]="","",IF(AND(T_CALC[[#This Row],[DAY]]=C_N_TRADING_DAYS,$L$1&gt;C_MAX_HIST_DT),$Q$1,INDEX(_xlfn.ANCHORARRAY($C$3),T_CALC[[#This Row],[DAY]]+1,2))),NA())</f>
        <v>24138777</v>
      </c>
      <c r="R966" s="4" vm="5005">
        <f ca="1">IFERROR(IF(I_SRC="Open",T_CALC[[#This Row],[Open]],IF(I_SRC="High",T_CALC[[#This Row],[High]],IF(I_SRC="low",T_CALC[[#This Row],[Low]],IF(I_SRC="Volume",T_CALC[[#This Row],[VOLUME]],T_CALC[[#This Row],[Close]])))),"")</f>
        <v>165.7</v>
      </c>
      <c r="S966" s="4" cm="1">
        <f t="array" aca="1" ref="S966" ca="1">IF(T_CALC[[#This Row],[DAY]]="","",IF(T_CALC[[#This Row],[DAY]]&gt;=I_MA_PER,
ROUND(SUMPRODUCT(OFFSET($Y$4,0,0,I_MA_PER),OFFSET(T_CALC[[#This Row],[Value]],-(I_MA_PER-1),0,I_MA_PER))/C_DEN,2),NA()))</f>
        <v>158.16999999999999</v>
      </c>
      <c r="T966" s="4" t="str">
        <f ca="1">IF(T_CALC[[#This Row],[DAY]]="","",IF(T_CALC[[#This Row],[DAY]]&gt;=I_MA_PER,IF(AND(T_CALC[[#This Row],[Value]]&gt;T_CALC[[#This Row],[WMA]],R965&lt;=S965),"Buy",IF(AND(T_CALC[[#This Row],[Value]]&lt;T_CALC[[#This Row],[WMA]],R965&gt;=S965),"Sell","")),NA()))</f>
        <v/>
      </c>
      <c r="U966" s="4">
        <f ca="1">IFERROR(IF(T_CALC[[#This Row],[Signal]]="Buy",T_CALC[[#This Row],[Value]],-10000),-10000)</f>
        <v>-10000</v>
      </c>
      <c r="V966" s="4">
        <f ca="1">IFERROR(IF(T_CALC[[#This Row],[Signal]]="Sell",T_CALC[[#This Row],[Value]],-10000),-10000)</f>
        <v>-10000</v>
      </c>
    </row>
    <row r="967" spans="3:22" x14ac:dyDescent="0.2">
      <c r="C967" vm="5006">
        <f ca="1"/>
        <v>43853</v>
      </c>
      <c r="D967" vm="5007">
        <f ca="1"/>
        <v>19680766</v>
      </c>
      <c r="E967" vm="5008">
        <f ca="1"/>
        <v>166.19</v>
      </c>
      <c r="F967" vm="5009">
        <f ca="1"/>
        <v>166.8</v>
      </c>
      <c r="G967" vm="5010">
        <f ca="1"/>
        <v>165.27</v>
      </c>
      <c r="H967" vm="5011">
        <f ca="1"/>
        <v>166.72</v>
      </c>
      <c r="K967" s="4">
        <f ca="1">IF(ROW(T_CALC[[#This Row],[DAY]])-ROW(T_CALC[[#Headers],[DAY]])&gt;C_N_TRADING_DAYS,"",ROW(T_CALC[[#This Row],[DAY]])-ROW(T_CALC[[#Headers],[DAY]]))</f>
        <v>964</v>
      </c>
      <c r="L967" s="2" cm="1" vm="5006">
        <f t="array" aca="1" ref="L967" ca="1">IFERROR(IF(T_CALC[[#This Row],[DAY]]="","",IF(AND(T_CALC[[#This Row],[DAY]]=C_N_TRADING_DAYS,$L$1&gt;C_MAX_HIST_DT),$L$1,INDEX(_xlfn.ANCHORARRAY($C$3),T_CALC[[#This Row],[DAY]]+1,1))),NA())</f>
        <v>43853</v>
      </c>
      <c r="M967" s="4" cm="1" vm="5008">
        <f t="array" aca="1" ref="M967" ca="1">IFERROR(IF(T_CALC[[#This Row],[DAY]]="","",IF(AND(T_CALC[[#This Row],[DAY]]=C_N_TRADING_DAYS,$L$1&gt;C_MAX_HIST_DT),$M$1,INDEX(_xlfn.ANCHORARRAY($C$3),T_CALC[[#This Row],[DAY]]+1,3))),NA())</f>
        <v>166.19</v>
      </c>
      <c r="N967" s="4" cm="1" vm="5009">
        <f t="array" aca="1" ref="N967" ca="1">IFERROR(IF(T_CALC[[#This Row],[DAY]]="","",IF(AND(T_CALC[[#This Row],[DAY]]=C_N_TRADING_DAYS,$L$1&gt;C_MAX_HIST_DT),$N$1,INDEX(_xlfn.ANCHORARRAY($C$3),T_CALC[[#This Row],[DAY]]+1,4))),NA())</f>
        <v>166.8</v>
      </c>
      <c r="O967" s="4" cm="1" vm="5010">
        <f t="array" aca="1" ref="O967" ca="1">IFERROR(IF(T_CALC[[#This Row],[DAY]]="","",IF(AND(T_CALC[[#This Row],[DAY]]=C_N_TRADING_DAYS,$L$1&gt;C_MAX_HIST_DT),$O$1,INDEX(_xlfn.ANCHORARRAY($C$3),T_CALC[[#This Row],[DAY]]+1,5))),NA())</f>
        <v>165.27</v>
      </c>
      <c r="P967" s="4" cm="1" vm="5011">
        <f t="array" aca="1" ref="P967" ca="1">IFERROR(IF(T_CALC[[#This Row],[DAY]]="","",IF(AND(T_CALC[[#This Row],[DAY]]=C_N_TRADING_DAYS,$L$1&gt;C_MAX_HIST_DT),$P$1,INDEX(_xlfn.ANCHORARRAY($C$3),T_CALC[[#This Row],[DAY]]+1,6))),NA())</f>
        <v>166.72</v>
      </c>
      <c r="Q967" s="4" cm="1" vm="5007">
        <f t="array" aca="1" ref="Q967" ca="1">IFERROR(IF(T_CALC[[#This Row],[DAY]]="","",IF(AND(T_CALC[[#This Row],[DAY]]=C_N_TRADING_DAYS,$L$1&gt;C_MAX_HIST_DT),$Q$1,INDEX(_xlfn.ANCHORARRAY($C$3),T_CALC[[#This Row],[DAY]]+1,2))),NA())</f>
        <v>19680766</v>
      </c>
      <c r="R967" s="4" vm="5011">
        <f ca="1">IFERROR(IF(I_SRC="Open",T_CALC[[#This Row],[Open]],IF(I_SRC="High",T_CALC[[#This Row],[High]],IF(I_SRC="low",T_CALC[[#This Row],[Low]],IF(I_SRC="Volume",T_CALC[[#This Row],[VOLUME]],T_CALC[[#This Row],[Close]])))),"")</f>
        <v>166.72</v>
      </c>
      <c r="S967" s="4" cm="1">
        <f t="array" aca="1" ref="S967" ca="1">IF(T_CALC[[#This Row],[DAY]]="","",IF(T_CALC[[#This Row],[DAY]]&gt;=I_MA_PER,
ROUND(SUMPRODUCT(OFFSET($Y$4,0,0,I_MA_PER),OFFSET(T_CALC[[#This Row],[Value]],-(I_MA_PER-1),0,I_MA_PER))/C_DEN,2),NA()))</f>
        <v>158.63</v>
      </c>
      <c r="T967" s="4" t="str">
        <f ca="1">IF(T_CALC[[#This Row],[DAY]]="","",IF(T_CALC[[#This Row],[DAY]]&gt;=I_MA_PER,IF(AND(T_CALC[[#This Row],[Value]]&gt;T_CALC[[#This Row],[WMA]],R966&lt;=S966),"Buy",IF(AND(T_CALC[[#This Row],[Value]]&lt;T_CALC[[#This Row],[WMA]],R966&gt;=S966),"Sell","")),NA()))</f>
        <v/>
      </c>
      <c r="U967" s="4">
        <f ca="1">IFERROR(IF(T_CALC[[#This Row],[Signal]]="Buy",T_CALC[[#This Row],[Value]],-10000),-10000)</f>
        <v>-10000</v>
      </c>
      <c r="V967" s="4">
        <f ca="1">IFERROR(IF(T_CALC[[#This Row],[Signal]]="Sell",T_CALC[[#This Row],[Value]],-10000),-10000)</f>
        <v>-10000</v>
      </c>
    </row>
    <row r="968" spans="3:22" x14ac:dyDescent="0.2">
      <c r="C968" vm="5012">
        <f ca="1"/>
        <v>43854</v>
      </c>
      <c r="D968" vm="5013">
        <f ca="1"/>
        <v>24918117</v>
      </c>
      <c r="E968" vm="5014">
        <f ca="1"/>
        <v>167.51</v>
      </c>
      <c r="F968" vm="5015">
        <f ca="1"/>
        <v>167.53</v>
      </c>
      <c r="G968" vm="5016">
        <f ca="1"/>
        <v>164.45</v>
      </c>
      <c r="H968" vm="5017">
        <f ca="1"/>
        <v>165.04</v>
      </c>
      <c r="K968" s="4">
        <f ca="1">IF(ROW(T_CALC[[#This Row],[DAY]])-ROW(T_CALC[[#Headers],[DAY]])&gt;C_N_TRADING_DAYS,"",ROW(T_CALC[[#This Row],[DAY]])-ROW(T_CALC[[#Headers],[DAY]]))</f>
        <v>965</v>
      </c>
      <c r="L968" s="2" cm="1" vm="5012">
        <f t="array" aca="1" ref="L968" ca="1">IFERROR(IF(T_CALC[[#This Row],[DAY]]="","",IF(AND(T_CALC[[#This Row],[DAY]]=C_N_TRADING_DAYS,$L$1&gt;C_MAX_HIST_DT),$L$1,INDEX(_xlfn.ANCHORARRAY($C$3),T_CALC[[#This Row],[DAY]]+1,1))),NA())</f>
        <v>43854</v>
      </c>
      <c r="M968" s="4" cm="1" vm="5014">
        <f t="array" aca="1" ref="M968" ca="1">IFERROR(IF(T_CALC[[#This Row],[DAY]]="","",IF(AND(T_CALC[[#This Row],[DAY]]=C_N_TRADING_DAYS,$L$1&gt;C_MAX_HIST_DT),$M$1,INDEX(_xlfn.ANCHORARRAY($C$3),T_CALC[[#This Row],[DAY]]+1,3))),NA())</f>
        <v>167.51</v>
      </c>
      <c r="N968" s="4" cm="1" vm="5015">
        <f t="array" aca="1" ref="N968" ca="1">IFERROR(IF(T_CALC[[#This Row],[DAY]]="","",IF(AND(T_CALC[[#This Row],[DAY]]=C_N_TRADING_DAYS,$L$1&gt;C_MAX_HIST_DT),$N$1,INDEX(_xlfn.ANCHORARRAY($C$3),T_CALC[[#This Row],[DAY]]+1,4))),NA())</f>
        <v>167.53</v>
      </c>
      <c r="O968" s="4" cm="1" vm="5016">
        <f t="array" aca="1" ref="O968" ca="1">IFERROR(IF(T_CALC[[#This Row],[DAY]]="","",IF(AND(T_CALC[[#This Row],[DAY]]=C_N_TRADING_DAYS,$L$1&gt;C_MAX_HIST_DT),$O$1,INDEX(_xlfn.ANCHORARRAY($C$3),T_CALC[[#This Row],[DAY]]+1,5))),NA())</f>
        <v>164.45</v>
      </c>
      <c r="P968" s="4" cm="1" vm="5017">
        <f t="array" aca="1" ref="P968" ca="1">IFERROR(IF(T_CALC[[#This Row],[DAY]]="","",IF(AND(T_CALC[[#This Row],[DAY]]=C_N_TRADING_DAYS,$L$1&gt;C_MAX_HIST_DT),$P$1,INDEX(_xlfn.ANCHORARRAY($C$3),T_CALC[[#This Row],[DAY]]+1,6))),NA())</f>
        <v>165.04</v>
      </c>
      <c r="Q968" s="4" cm="1" vm="5013">
        <f t="array" aca="1" ref="Q968" ca="1">IFERROR(IF(T_CALC[[#This Row],[DAY]]="","",IF(AND(T_CALC[[#This Row],[DAY]]=C_N_TRADING_DAYS,$L$1&gt;C_MAX_HIST_DT),$Q$1,INDEX(_xlfn.ANCHORARRAY($C$3),T_CALC[[#This Row],[DAY]]+1,2))),NA())</f>
        <v>24918117</v>
      </c>
      <c r="R968" s="4" vm="5017">
        <f ca="1">IFERROR(IF(I_SRC="Open",T_CALC[[#This Row],[Open]],IF(I_SRC="High",T_CALC[[#This Row],[High]],IF(I_SRC="low",T_CALC[[#This Row],[Low]],IF(I_SRC="Volume",T_CALC[[#This Row],[VOLUME]],T_CALC[[#This Row],[Close]])))),"")</f>
        <v>165.04</v>
      </c>
      <c r="S968" s="4" cm="1">
        <f t="array" aca="1" ref="S968" ca="1">IF(T_CALC[[#This Row],[DAY]]="","",IF(T_CALC[[#This Row],[DAY]]&gt;=I_MA_PER,
ROUND(SUMPRODUCT(OFFSET($Y$4,0,0,I_MA_PER),OFFSET(T_CALC[[#This Row],[Value]],-(I_MA_PER-1),0,I_MA_PER))/C_DEN,2),NA()))</f>
        <v>159</v>
      </c>
      <c r="T968" s="4" t="str">
        <f ca="1">IF(T_CALC[[#This Row],[DAY]]="","",IF(T_CALC[[#This Row],[DAY]]&gt;=I_MA_PER,IF(AND(T_CALC[[#This Row],[Value]]&gt;T_CALC[[#This Row],[WMA]],R967&lt;=S967),"Buy",IF(AND(T_CALC[[#This Row],[Value]]&lt;T_CALC[[#This Row],[WMA]],R967&gt;=S967),"Sell","")),NA()))</f>
        <v/>
      </c>
      <c r="U968" s="4">
        <f ca="1">IFERROR(IF(T_CALC[[#This Row],[Signal]]="Buy",T_CALC[[#This Row],[Value]],-10000),-10000)</f>
        <v>-10000</v>
      </c>
      <c r="V968" s="4">
        <f ca="1">IFERROR(IF(T_CALC[[#This Row],[Signal]]="Sell",T_CALC[[#This Row],[Value]],-10000),-10000)</f>
        <v>-10000</v>
      </c>
    </row>
    <row r="969" spans="3:22" x14ac:dyDescent="0.2">
      <c r="C969" vm="5018">
        <f ca="1"/>
        <v>43857</v>
      </c>
      <c r="D969" vm="5019">
        <f ca="1"/>
        <v>32078067</v>
      </c>
      <c r="E969" vm="5020">
        <f ca="1"/>
        <v>161.15</v>
      </c>
      <c r="F969" vm="5021">
        <f ca="1"/>
        <v>163.375</v>
      </c>
      <c r="G969" vm="5022">
        <f ca="1"/>
        <v>160.19999999999999</v>
      </c>
      <c r="H969" vm="5023">
        <f ca="1"/>
        <v>162.28</v>
      </c>
      <c r="K969" s="4">
        <f ca="1">IF(ROW(T_CALC[[#This Row],[DAY]])-ROW(T_CALC[[#Headers],[DAY]])&gt;C_N_TRADING_DAYS,"",ROW(T_CALC[[#This Row],[DAY]])-ROW(T_CALC[[#Headers],[DAY]]))</f>
        <v>966</v>
      </c>
      <c r="L969" s="2" cm="1" vm="5018">
        <f t="array" aca="1" ref="L969" ca="1">IFERROR(IF(T_CALC[[#This Row],[DAY]]="","",IF(AND(T_CALC[[#This Row],[DAY]]=C_N_TRADING_DAYS,$L$1&gt;C_MAX_HIST_DT),$L$1,INDEX(_xlfn.ANCHORARRAY($C$3),T_CALC[[#This Row],[DAY]]+1,1))),NA())</f>
        <v>43857</v>
      </c>
      <c r="M969" s="4" cm="1" vm="5020">
        <f t="array" aca="1" ref="M969" ca="1">IFERROR(IF(T_CALC[[#This Row],[DAY]]="","",IF(AND(T_CALC[[#This Row],[DAY]]=C_N_TRADING_DAYS,$L$1&gt;C_MAX_HIST_DT),$M$1,INDEX(_xlfn.ANCHORARRAY($C$3),T_CALC[[#This Row],[DAY]]+1,3))),NA())</f>
        <v>161.15</v>
      </c>
      <c r="N969" s="4" cm="1" vm="5021">
        <f t="array" aca="1" ref="N969" ca="1">IFERROR(IF(T_CALC[[#This Row],[DAY]]="","",IF(AND(T_CALC[[#This Row],[DAY]]=C_N_TRADING_DAYS,$L$1&gt;C_MAX_HIST_DT),$N$1,INDEX(_xlfn.ANCHORARRAY($C$3),T_CALC[[#This Row],[DAY]]+1,4))),NA())</f>
        <v>163.375</v>
      </c>
      <c r="O969" s="4" cm="1" vm="5022">
        <f t="array" aca="1" ref="O969" ca="1">IFERROR(IF(T_CALC[[#This Row],[DAY]]="","",IF(AND(T_CALC[[#This Row],[DAY]]=C_N_TRADING_DAYS,$L$1&gt;C_MAX_HIST_DT),$O$1,INDEX(_xlfn.ANCHORARRAY($C$3),T_CALC[[#This Row],[DAY]]+1,5))),NA())</f>
        <v>160.19999999999999</v>
      </c>
      <c r="P969" s="4" cm="1" vm="5023">
        <f t="array" aca="1" ref="P969" ca="1">IFERROR(IF(T_CALC[[#This Row],[DAY]]="","",IF(AND(T_CALC[[#This Row],[DAY]]=C_N_TRADING_DAYS,$L$1&gt;C_MAX_HIST_DT),$P$1,INDEX(_xlfn.ANCHORARRAY($C$3),T_CALC[[#This Row],[DAY]]+1,6))),NA())</f>
        <v>162.28</v>
      </c>
      <c r="Q969" s="4" cm="1" vm="5019">
        <f t="array" aca="1" ref="Q969" ca="1">IFERROR(IF(T_CALC[[#This Row],[DAY]]="","",IF(AND(T_CALC[[#This Row],[DAY]]=C_N_TRADING_DAYS,$L$1&gt;C_MAX_HIST_DT),$Q$1,INDEX(_xlfn.ANCHORARRAY($C$3),T_CALC[[#This Row],[DAY]]+1,2))),NA())</f>
        <v>32078067</v>
      </c>
      <c r="R969" s="4" vm="5023">
        <f ca="1">IFERROR(IF(I_SRC="Open",T_CALC[[#This Row],[Open]],IF(I_SRC="High",T_CALC[[#This Row],[High]],IF(I_SRC="low",T_CALC[[#This Row],[Low]],IF(I_SRC="Volume",T_CALC[[#This Row],[VOLUME]],T_CALC[[#This Row],[Close]])))),"")</f>
        <v>162.28</v>
      </c>
      <c r="S969" s="4" cm="1">
        <f t="array" aca="1" ref="S969" ca="1">IF(T_CALC[[#This Row],[DAY]]="","",IF(T_CALC[[#This Row],[DAY]]&gt;=I_MA_PER,
ROUND(SUMPRODUCT(OFFSET($Y$4,0,0,I_MA_PER),OFFSET(T_CALC[[#This Row],[Value]],-(I_MA_PER-1),0,I_MA_PER))/C_DEN,2),NA()))</f>
        <v>159.26</v>
      </c>
      <c r="T969" s="4" t="str">
        <f ca="1">IF(T_CALC[[#This Row],[DAY]]="","",IF(T_CALC[[#This Row],[DAY]]&gt;=I_MA_PER,IF(AND(T_CALC[[#This Row],[Value]]&gt;T_CALC[[#This Row],[WMA]],R968&lt;=S968),"Buy",IF(AND(T_CALC[[#This Row],[Value]]&lt;T_CALC[[#This Row],[WMA]],R968&gt;=S968),"Sell","")),NA()))</f>
        <v/>
      </c>
      <c r="U969" s="4">
        <f ca="1">IFERROR(IF(T_CALC[[#This Row],[Signal]]="Buy",T_CALC[[#This Row],[Value]],-10000),-10000)</f>
        <v>-10000</v>
      </c>
      <c r="V969" s="4">
        <f ca="1">IFERROR(IF(T_CALC[[#This Row],[Signal]]="Sell",T_CALC[[#This Row],[Value]],-10000),-10000)</f>
        <v>-10000</v>
      </c>
    </row>
    <row r="970" spans="3:22" x14ac:dyDescent="0.2">
      <c r="C970" vm="5024">
        <f ca="1"/>
        <v>43858</v>
      </c>
      <c r="D970" vm="5025">
        <f ca="1"/>
        <v>24899940</v>
      </c>
      <c r="E970" vm="5026">
        <f ca="1"/>
        <v>163.78</v>
      </c>
      <c r="F970" vm="5027">
        <f ca="1"/>
        <v>165.755</v>
      </c>
      <c r="G970" vm="5028">
        <f ca="1"/>
        <v>163.07300000000001</v>
      </c>
      <c r="H970" vm="5029">
        <f ca="1"/>
        <v>165.46</v>
      </c>
      <c r="K970" s="4">
        <f ca="1">IF(ROW(T_CALC[[#This Row],[DAY]])-ROW(T_CALC[[#Headers],[DAY]])&gt;C_N_TRADING_DAYS,"",ROW(T_CALC[[#This Row],[DAY]])-ROW(T_CALC[[#Headers],[DAY]]))</f>
        <v>967</v>
      </c>
      <c r="L970" s="2" cm="1" vm="5024">
        <f t="array" aca="1" ref="L970" ca="1">IFERROR(IF(T_CALC[[#This Row],[DAY]]="","",IF(AND(T_CALC[[#This Row],[DAY]]=C_N_TRADING_DAYS,$L$1&gt;C_MAX_HIST_DT),$L$1,INDEX(_xlfn.ANCHORARRAY($C$3),T_CALC[[#This Row],[DAY]]+1,1))),NA())</f>
        <v>43858</v>
      </c>
      <c r="M970" s="4" cm="1" vm="5026">
        <f t="array" aca="1" ref="M970" ca="1">IFERROR(IF(T_CALC[[#This Row],[DAY]]="","",IF(AND(T_CALC[[#This Row],[DAY]]=C_N_TRADING_DAYS,$L$1&gt;C_MAX_HIST_DT),$M$1,INDEX(_xlfn.ANCHORARRAY($C$3),T_CALC[[#This Row],[DAY]]+1,3))),NA())</f>
        <v>163.78</v>
      </c>
      <c r="N970" s="4" cm="1" vm="5027">
        <f t="array" aca="1" ref="N970" ca="1">IFERROR(IF(T_CALC[[#This Row],[DAY]]="","",IF(AND(T_CALC[[#This Row],[DAY]]=C_N_TRADING_DAYS,$L$1&gt;C_MAX_HIST_DT),$N$1,INDEX(_xlfn.ANCHORARRAY($C$3),T_CALC[[#This Row],[DAY]]+1,4))),NA())</f>
        <v>165.755</v>
      </c>
      <c r="O970" s="4" cm="1" vm="5028">
        <f t="array" aca="1" ref="O970" ca="1">IFERROR(IF(T_CALC[[#This Row],[DAY]]="","",IF(AND(T_CALC[[#This Row],[DAY]]=C_N_TRADING_DAYS,$L$1&gt;C_MAX_HIST_DT),$O$1,INDEX(_xlfn.ANCHORARRAY($C$3),T_CALC[[#This Row],[DAY]]+1,5))),NA())</f>
        <v>163.07300000000001</v>
      </c>
      <c r="P970" s="4" cm="1" vm="5029">
        <f t="array" aca="1" ref="P970" ca="1">IFERROR(IF(T_CALC[[#This Row],[DAY]]="","",IF(AND(T_CALC[[#This Row],[DAY]]=C_N_TRADING_DAYS,$L$1&gt;C_MAX_HIST_DT),$P$1,INDEX(_xlfn.ANCHORARRAY($C$3),T_CALC[[#This Row],[DAY]]+1,6))),NA())</f>
        <v>165.46</v>
      </c>
      <c r="Q970" s="4" cm="1" vm="5025">
        <f t="array" aca="1" ref="Q970" ca="1">IFERROR(IF(T_CALC[[#This Row],[DAY]]="","",IF(AND(T_CALC[[#This Row],[DAY]]=C_N_TRADING_DAYS,$L$1&gt;C_MAX_HIST_DT),$Q$1,INDEX(_xlfn.ANCHORARRAY($C$3),T_CALC[[#This Row],[DAY]]+1,2))),NA())</f>
        <v>24899940</v>
      </c>
      <c r="R970" s="4" vm="5029">
        <f ca="1">IFERROR(IF(I_SRC="Open",T_CALC[[#This Row],[Open]],IF(I_SRC="High",T_CALC[[#This Row],[High]],IF(I_SRC="low",T_CALC[[#This Row],[Low]],IF(I_SRC="Volume",T_CALC[[#This Row],[VOLUME]],T_CALC[[#This Row],[Close]])))),"")</f>
        <v>165.46</v>
      </c>
      <c r="S970" s="4" cm="1">
        <f t="array" aca="1" ref="S970" ca="1">IF(T_CALC[[#This Row],[DAY]]="","",IF(T_CALC[[#This Row],[DAY]]&gt;=I_MA_PER,
ROUND(SUMPRODUCT(OFFSET($Y$4,0,0,I_MA_PER),OFFSET(T_CALC[[#This Row],[Value]],-(I_MA_PER-1),0,I_MA_PER))/C_DEN,2),NA()))</f>
        <v>159.62</v>
      </c>
      <c r="T970" s="4" t="str">
        <f ca="1">IF(T_CALC[[#This Row],[DAY]]="","",IF(T_CALC[[#This Row],[DAY]]&gt;=I_MA_PER,IF(AND(T_CALC[[#This Row],[Value]]&gt;T_CALC[[#This Row],[WMA]],R969&lt;=S969),"Buy",IF(AND(T_CALC[[#This Row],[Value]]&lt;T_CALC[[#This Row],[WMA]],R969&gt;=S969),"Sell","")),NA()))</f>
        <v/>
      </c>
      <c r="U970" s="4">
        <f ca="1">IFERROR(IF(T_CALC[[#This Row],[Signal]]="Buy",T_CALC[[#This Row],[Value]],-10000),-10000)</f>
        <v>-10000</v>
      </c>
      <c r="V970" s="4">
        <f ca="1">IFERROR(IF(T_CALC[[#This Row],[Signal]]="Sell",T_CALC[[#This Row],[Value]],-10000),-10000)</f>
        <v>-10000</v>
      </c>
    </row>
    <row r="971" spans="3:22" x14ac:dyDescent="0.2">
      <c r="C971" vm="5030">
        <f ca="1"/>
        <v>43859</v>
      </c>
      <c r="D971" vm="5031">
        <f ca="1"/>
        <v>35127771</v>
      </c>
      <c r="E971" vm="5032">
        <f ca="1"/>
        <v>167.84</v>
      </c>
      <c r="F971" vm="5033">
        <f ca="1"/>
        <v>168.75</v>
      </c>
      <c r="G971" vm="5034">
        <f ca="1"/>
        <v>165.69</v>
      </c>
      <c r="H971" vm="5035">
        <f ca="1"/>
        <v>168.04</v>
      </c>
      <c r="K971" s="4">
        <f ca="1">IF(ROW(T_CALC[[#This Row],[DAY]])-ROW(T_CALC[[#Headers],[DAY]])&gt;C_N_TRADING_DAYS,"",ROW(T_CALC[[#This Row],[DAY]])-ROW(T_CALC[[#Headers],[DAY]]))</f>
        <v>968</v>
      </c>
      <c r="L971" s="2" cm="1" vm="5030">
        <f t="array" aca="1" ref="L971" ca="1">IFERROR(IF(T_CALC[[#This Row],[DAY]]="","",IF(AND(T_CALC[[#This Row],[DAY]]=C_N_TRADING_DAYS,$L$1&gt;C_MAX_HIST_DT),$L$1,INDEX(_xlfn.ANCHORARRAY($C$3),T_CALC[[#This Row],[DAY]]+1,1))),NA())</f>
        <v>43859</v>
      </c>
      <c r="M971" s="4" cm="1" vm="5032">
        <f t="array" aca="1" ref="M971" ca="1">IFERROR(IF(T_CALC[[#This Row],[DAY]]="","",IF(AND(T_CALC[[#This Row],[DAY]]=C_N_TRADING_DAYS,$L$1&gt;C_MAX_HIST_DT),$M$1,INDEX(_xlfn.ANCHORARRAY($C$3),T_CALC[[#This Row],[DAY]]+1,3))),NA())</f>
        <v>167.84</v>
      </c>
      <c r="N971" s="4" cm="1" vm="5033">
        <f t="array" aca="1" ref="N971" ca="1">IFERROR(IF(T_CALC[[#This Row],[DAY]]="","",IF(AND(T_CALC[[#This Row],[DAY]]=C_N_TRADING_DAYS,$L$1&gt;C_MAX_HIST_DT),$N$1,INDEX(_xlfn.ANCHORARRAY($C$3),T_CALC[[#This Row],[DAY]]+1,4))),NA())</f>
        <v>168.75</v>
      </c>
      <c r="O971" s="4" cm="1" vm="5034">
        <f t="array" aca="1" ref="O971" ca="1">IFERROR(IF(T_CALC[[#This Row],[DAY]]="","",IF(AND(T_CALC[[#This Row],[DAY]]=C_N_TRADING_DAYS,$L$1&gt;C_MAX_HIST_DT),$O$1,INDEX(_xlfn.ANCHORARRAY($C$3),T_CALC[[#This Row],[DAY]]+1,5))),NA())</f>
        <v>165.69</v>
      </c>
      <c r="P971" s="4" cm="1" vm="5035">
        <f t="array" aca="1" ref="P971" ca="1">IFERROR(IF(T_CALC[[#This Row],[DAY]]="","",IF(AND(T_CALC[[#This Row],[DAY]]=C_N_TRADING_DAYS,$L$1&gt;C_MAX_HIST_DT),$P$1,INDEX(_xlfn.ANCHORARRAY($C$3),T_CALC[[#This Row],[DAY]]+1,6))),NA())</f>
        <v>168.04</v>
      </c>
      <c r="Q971" s="4" cm="1" vm="5031">
        <f t="array" aca="1" ref="Q971" ca="1">IFERROR(IF(T_CALC[[#This Row],[DAY]]="","",IF(AND(T_CALC[[#This Row],[DAY]]=C_N_TRADING_DAYS,$L$1&gt;C_MAX_HIST_DT),$Q$1,INDEX(_xlfn.ANCHORARRAY($C$3),T_CALC[[#This Row],[DAY]]+1,2))),NA())</f>
        <v>35127771</v>
      </c>
      <c r="R971" s="4" vm="5035">
        <f ca="1">IFERROR(IF(I_SRC="Open",T_CALC[[#This Row],[Open]],IF(I_SRC="High",T_CALC[[#This Row],[High]],IF(I_SRC="low",T_CALC[[#This Row],[Low]],IF(I_SRC="Volume",T_CALC[[#This Row],[VOLUME]],T_CALC[[#This Row],[Close]])))),"")</f>
        <v>168.04</v>
      </c>
      <c r="S971" s="4" cm="1">
        <f t="array" aca="1" ref="S971" ca="1">IF(T_CALC[[#This Row],[DAY]]="","",IF(T_CALC[[#This Row],[DAY]]&gt;=I_MA_PER,
ROUND(SUMPRODUCT(OFFSET($Y$4,0,0,I_MA_PER),OFFSET(T_CALC[[#This Row],[Value]],-(I_MA_PER-1),0,I_MA_PER))/C_DEN,2),NA()))</f>
        <v>160.07</v>
      </c>
      <c r="T971" s="4" t="str">
        <f ca="1">IF(T_CALC[[#This Row],[DAY]]="","",IF(T_CALC[[#This Row],[DAY]]&gt;=I_MA_PER,IF(AND(T_CALC[[#This Row],[Value]]&gt;T_CALC[[#This Row],[WMA]],R970&lt;=S970),"Buy",IF(AND(T_CALC[[#This Row],[Value]]&lt;T_CALC[[#This Row],[WMA]],R970&gt;=S970),"Sell","")),NA()))</f>
        <v/>
      </c>
      <c r="U971" s="4">
        <f ca="1">IFERROR(IF(T_CALC[[#This Row],[Signal]]="Buy",T_CALC[[#This Row],[Value]],-10000),-10000)</f>
        <v>-10000</v>
      </c>
      <c r="V971" s="4">
        <f ca="1">IFERROR(IF(T_CALC[[#This Row],[Signal]]="Sell",T_CALC[[#This Row],[Value]],-10000),-10000)</f>
        <v>-10000</v>
      </c>
    </row>
    <row r="972" spans="3:22" x14ac:dyDescent="0.2">
      <c r="C972" vm="5036">
        <f ca="1"/>
        <v>43860</v>
      </c>
      <c r="D972" vm="5037">
        <f ca="1"/>
        <v>51597470</v>
      </c>
      <c r="E972" vm="5038">
        <f ca="1"/>
        <v>174.05</v>
      </c>
      <c r="F972" vm="5038">
        <f ca="1"/>
        <v>174.05</v>
      </c>
      <c r="G972" vm="5039">
        <f ca="1"/>
        <v>170.79</v>
      </c>
      <c r="H972" vm="5040">
        <f ca="1"/>
        <v>172.78</v>
      </c>
      <c r="K972" s="4">
        <f ca="1">IF(ROW(T_CALC[[#This Row],[DAY]])-ROW(T_CALC[[#Headers],[DAY]])&gt;C_N_TRADING_DAYS,"",ROW(T_CALC[[#This Row],[DAY]])-ROW(T_CALC[[#Headers],[DAY]]))</f>
        <v>969</v>
      </c>
      <c r="L972" s="2" cm="1" vm="5036">
        <f t="array" aca="1" ref="L972" ca="1">IFERROR(IF(T_CALC[[#This Row],[DAY]]="","",IF(AND(T_CALC[[#This Row],[DAY]]=C_N_TRADING_DAYS,$L$1&gt;C_MAX_HIST_DT),$L$1,INDEX(_xlfn.ANCHORARRAY($C$3),T_CALC[[#This Row],[DAY]]+1,1))),NA())</f>
        <v>43860</v>
      </c>
      <c r="M972" s="4" cm="1" vm="5038">
        <f t="array" aca="1" ref="M972" ca="1">IFERROR(IF(T_CALC[[#This Row],[DAY]]="","",IF(AND(T_CALC[[#This Row],[DAY]]=C_N_TRADING_DAYS,$L$1&gt;C_MAX_HIST_DT),$M$1,INDEX(_xlfn.ANCHORARRAY($C$3),T_CALC[[#This Row],[DAY]]+1,3))),NA())</f>
        <v>174.05</v>
      </c>
      <c r="N972" s="4" cm="1" vm="5038">
        <f t="array" aca="1" ref="N972" ca="1">IFERROR(IF(T_CALC[[#This Row],[DAY]]="","",IF(AND(T_CALC[[#This Row],[DAY]]=C_N_TRADING_DAYS,$L$1&gt;C_MAX_HIST_DT),$N$1,INDEX(_xlfn.ANCHORARRAY($C$3),T_CALC[[#This Row],[DAY]]+1,4))),NA())</f>
        <v>174.05</v>
      </c>
      <c r="O972" s="4" cm="1" vm="5039">
        <f t="array" aca="1" ref="O972" ca="1">IFERROR(IF(T_CALC[[#This Row],[DAY]]="","",IF(AND(T_CALC[[#This Row],[DAY]]=C_N_TRADING_DAYS,$L$1&gt;C_MAX_HIST_DT),$O$1,INDEX(_xlfn.ANCHORARRAY($C$3),T_CALC[[#This Row],[DAY]]+1,5))),NA())</f>
        <v>170.79</v>
      </c>
      <c r="P972" s="4" cm="1" vm="5040">
        <f t="array" aca="1" ref="P972" ca="1">IFERROR(IF(T_CALC[[#This Row],[DAY]]="","",IF(AND(T_CALC[[#This Row],[DAY]]=C_N_TRADING_DAYS,$L$1&gt;C_MAX_HIST_DT),$P$1,INDEX(_xlfn.ANCHORARRAY($C$3),T_CALC[[#This Row],[DAY]]+1,6))),NA())</f>
        <v>172.78</v>
      </c>
      <c r="Q972" s="4" cm="1" vm="5037">
        <f t="array" aca="1" ref="Q972" ca="1">IFERROR(IF(T_CALC[[#This Row],[DAY]]="","",IF(AND(T_CALC[[#This Row],[DAY]]=C_N_TRADING_DAYS,$L$1&gt;C_MAX_HIST_DT),$Q$1,INDEX(_xlfn.ANCHORARRAY($C$3),T_CALC[[#This Row],[DAY]]+1,2))),NA())</f>
        <v>51597470</v>
      </c>
      <c r="R972" s="4" vm="5040">
        <f ca="1">IFERROR(IF(I_SRC="Open",T_CALC[[#This Row],[Open]],IF(I_SRC="High",T_CALC[[#This Row],[High]],IF(I_SRC="low",T_CALC[[#This Row],[Low]],IF(I_SRC="Volume",T_CALC[[#This Row],[VOLUME]],T_CALC[[#This Row],[Close]])))),"")</f>
        <v>172.78</v>
      </c>
      <c r="S972" s="4" cm="1">
        <f t="array" aca="1" ref="S972" ca="1">IF(T_CALC[[#This Row],[DAY]]="","",IF(T_CALC[[#This Row],[DAY]]&gt;=I_MA_PER,
ROUND(SUMPRODUCT(OFFSET($Y$4,0,0,I_MA_PER),OFFSET(T_CALC[[#This Row],[Value]],-(I_MA_PER-1),0,I_MA_PER))/C_DEN,2),NA()))</f>
        <v>160.69999999999999</v>
      </c>
      <c r="T972" s="4" t="str">
        <f ca="1">IF(T_CALC[[#This Row],[DAY]]="","",IF(T_CALC[[#This Row],[DAY]]&gt;=I_MA_PER,IF(AND(T_CALC[[#This Row],[Value]]&gt;T_CALC[[#This Row],[WMA]],R971&lt;=S971),"Buy",IF(AND(T_CALC[[#This Row],[Value]]&lt;T_CALC[[#This Row],[WMA]],R971&gt;=S971),"Sell","")),NA()))</f>
        <v/>
      </c>
      <c r="U972" s="4">
        <f ca="1">IFERROR(IF(T_CALC[[#This Row],[Signal]]="Buy",T_CALC[[#This Row],[Value]],-10000),-10000)</f>
        <v>-10000</v>
      </c>
      <c r="V972" s="4">
        <f ca="1">IFERROR(IF(T_CALC[[#This Row],[Signal]]="Sell",T_CALC[[#This Row],[Value]],-10000),-10000)</f>
        <v>-10000</v>
      </c>
    </row>
    <row r="973" spans="3:22" x14ac:dyDescent="0.2">
      <c r="C973" vm="5041">
        <f ca="1"/>
        <v>43861</v>
      </c>
      <c r="D973" vm="5042">
        <f ca="1"/>
        <v>36142690</v>
      </c>
      <c r="E973" vm="5043">
        <f ca="1"/>
        <v>172.21</v>
      </c>
      <c r="F973" vm="5044">
        <f ca="1"/>
        <v>172.4</v>
      </c>
      <c r="G973" vm="5045">
        <f ca="1"/>
        <v>169.58</v>
      </c>
      <c r="H973" vm="5046">
        <f ca="1"/>
        <v>170.23</v>
      </c>
      <c r="K973" s="4">
        <f ca="1">IF(ROW(T_CALC[[#This Row],[DAY]])-ROW(T_CALC[[#Headers],[DAY]])&gt;C_N_TRADING_DAYS,"",ROW(T_CALC[[#This Row],[DAY]])-ROW(T_CALC[[#Headers],[DAY]]))</f>
        <v>970</v>
      </c>
      <c r="L973" s="2" cm="1" vm="5041">
        <f t="array" aca="1" ref="L973" ca="1">IFERROR(IF(T_CALC[[#This Row],[DAY]]="","",IF(AND(T_CALC[[#This Row],[DAY]]=C_N_TRADING_DAYS,$L$1&gt;C_MAX_HIST_DT),$L$1,INDEX(_xlfn.ANCHORARRAY($C$3),T_CALC[[#This Row],[DAY]]+1,1))),NA())</f>
        <v>43861</v>
      </c>
      <c r="M973" s="4" cm="1" vm="5043">
        <f t="array" aca="1" ref="M973" ca="1">IFERROR(IF(T_CALC[[#This Row],[DAY]]="","",IF(AND(T_CALC[[#This Row],[DAY]]=C_N_TRADING_DAYS,$L$1&gt;C_MAX_HIST_DT),$M$1,INDEX(_xlfn.ANCHORARRAY($C$3),T_CALC[[#This Row],[DAY]]+1,3))),NA())</f>
        <v>172.21</v>
      </c>
      <c r="N973" s="4" cm="1" vm="5044">
        <f t="array" aca="1" ref="N973" ca="1">IFERROR(IF(T_CALC[[#This Row],[DAY]]="","",IF(AND(T_CALC[[#This Row],[DAY]]=C_N_TRADING_DAYS,$L$1&gt;C_MAX_HIST_DT),$N$1,INDEX(_xlfn.ANCHORARRAY($C$3),T_CALC[[#This Row],[DAY]]+1,4))),NA())</f>
        <v>172.4</v>
      </c>
      <c r="O973" s="4" cm="1" vm="5045">
        <f t="array" aca="1" ref="O973" ca="1">IFERROR(IF(T_CALC[[#This Row],[DAY]]="","",IF(AND(T_CALC[[#This Row],[DAY]]=C_N_TRADING_DAYS,$L$1&gt;C_MAX_HIST_DT),$O$1,INDEX(_xlfn.ANCHORARRAY($C$3),T_CALC[[#This Row],[DAY]]+1,5))),NA())</f>
        <v>169.58</v>
      </c>
      <c r="P973" s="4" cm="1" vm="5046">
        <f t="array" aca="1" ref="P973" ca="1">IFERROR(IF(T_CALC[[#This Row],[DAY]]="","",IF(AND(T_CALC[[#This Row],[DAY]]=C_N_TRADING_DAYS,$L$1&gt;C_MAX_HIST_DT),$P$1,INDEX(_xlfn.ANCHORARRAY($C$3),T_CALC[[#This Row],[DAY]]+1,6))),NA())</f>
        <v>170.23</v>
      </c>
      <c r="Q973" s="4" cm="1" vm="5042">
        <f t="array" aca="1" ref="Q973" ca="1">IFERROR(IF(T_CALC[[#This Row],[DAY]]="","",IF(AND(T_CALC[[#This Row],[DAY]]=C_N_TRADING_DAYS,$L$1&gt;C_MAX_HIST_DT),$Q$1,INDEX(_xlfn.ANCHORARRAY($C$3),T_CALC[[#This Row],[DAY]]+1,2))),NA())</f>
        <v>36142690</v>
      </c>
      <c r="R973" s="4" vm="5046">
        <f ca="1">IFERROR(IF(I_SRC="Open",T_CALC[[#This Row],[Open]],IF(I_SRC="High",T_CALC[[#This Row],[High]],IF(I_SRC="low",T_CALC[[#This Row],[Low]],IF(I_SRC="Volume",T_CALC[[#This Row],[VOLUME]],T_CALC[[#This Row],[Close]])))),"")</f>
        <v>170.23</v>
      </c>
      <c r="S973" s="4" cm="1">
        <f t="array" aca="1" ref="S973" ca="1">IF(T_CALC[[#This Row],[DAY]]="","",IF(T_CALC[[#This Row],[DAY]]&gt;=I_MA_PER,
ROUND(SUMPRODUCT(OFFSET($Y$4,0,0,I_MA_PER),OFFSET(T_CALC[[#This Row],[Value]],-(I_MA_PER-1),0,I_MA_PER))/C_DEN,2),NA()))</f>
        <v>161.19999999999999</v>
      </c>
      <c r="T973" s="4" t="str">
        <f ca="1">IF(T_CALC[[#This Row],[DAY]]="","",IF(T_CALC[[#This Row],[DAY]]&gt;=I_MA_PER,IF(AND(T_CALC[[#This Row],[Value]]&gt;T_CALC[[#This Row],[WMA]],R972&lt;=S972),"Buy",IF(AND(T_CALC[[#This Row],[Value]]&lt;T_CALC[[#This Row],[WMA]],R972&gt;=S972),"Sell","")),NA()))</f>
        <v/>
      </c>
      <c r="U973" s="4">
        <f ca="1">IFERROR(IF(T_CALC[[#This Row],[Signal]]="Buy",T_CALC[[#This Row],[Value]],-10000),-10000)</f>
        <v>-10000</v>
      </c>
      <c r="V973" s="4">
        <f ca="1">IFERROR(IF(T_CALC[[#This Row],[Signal]]="Sell",T_CALC[[#This Row],[Value]],-10000),-10000)</f>
        <v>-10000</v>
      </c>
    </row>
    <row r="974" spans="3:22" x14ac:dyDescent="0.2">
      <c r="C974" vm="5047">
        <f ca="1"/>
        <v>43864</v>
      </c>
      <c r="D974" vm="5048">
        <f ca="1"/>
        <v>30149052</v>
      </c>
      <c r="E974" vm="5049">
        <f ca="1"/>
        <v>170.43</v>
      </c>
      <c r="F974" vm="5050">
        <f ca="1"/>
        <v>174.5</v>
      </c>
      <c r="G974" vm="5051">
        <f ca="1"/>
        <v>170.4</v>
      </c>
      <c r="H974" vm="5052">
        <f ca="1"/>
        <v>174.38</v>
      </c>
      <c r="K974" s="4">
        <f ca="1">IF(ROW(T_CALC[[#This Row],[DAY]])-ROW(T_CALC[[#Headers],[DAY]])&gt;C_N_TRADING_DAYS,"",ROW(T_CALC[[#This Row],[DAY]])-ROW(T_CALC[[#Headers],[DAY]]))</f>
        <v>971</v>
      </c>
      <c r="L974" s="2" cm="1" vm="5047">
        <f t="array" aca="1" ref="L974" ca="1">IFERROR(IF(T_CALC[[#This Row],[DAY]]="","",IF(AND(T_CALC[[#This Row],[DAY]]=C_N_TRADING_DAYS,$L$1&gt;C_MAX_HIST_DT),$L$1,INDEX(_xlfn.ANCHORARRAY($C$3),T_CALC[[#This Row],[DAY]]+1,1))),NA())</f>
        <v>43864</v>
      </c>
      <c r="M974" s="4" cm="1" vm="5049">
        <f t="array" aca="1" ref="M974" ca="1">IFERROR(IF(T_CALC[[#This Row],[DAY]]="","",IF(AND(T_CALC[[#This Row],[DAY]]=C_N_TRADING_DAYS,$L$1&gt;C_MAX_HIST_DT),$M$1,INDEX(_xlfn.ANCHORARRAY($C$3),T_CALC[[#This Row],[DAY]]+1,3))),NA())</f>
        <v>170.43</v>
      </c>
      <c r="N974" s="4" cm="1" vm="5050">
        <f t="array" aca="1" ref="N974" ca="1">IFERROR(IF(T_CALC[[#This Row],[DAY]]="","",IF(AND(T_CALC[[#This Row],[DAY]]=C_N_TRADING_DAYS,$L$1&gt;C_MAX_HIST_DT),$N$1,INDEX(_xlfn.ANCHORARRAY($C$3),T_CALC[[#This Row],[DAY]]+1,4))),NA())</f>
        <v>174.5</v>
      </c>
      <c r="O974" s="4" cm="1" vm="5051">
        <f t="array" aca="1" ref="O974" ca="1">IFERROR(IF(T_CALC[[#This Row],[DAY]]="","",IF(AND(T_CALC[[#This Row],[DAY]]=C_N_TRADING_DAYS,$L$1&gt;C_MAX_HIST_DT),$O$1,INDEX(_xlfn.ANCHORARRAY($C$3),T_CALC[[#This Row],[DAY]]+1,5))),NA())</f>
        <v>170.4</v>
      </c>
      <c r="P974" s="4" cm="1" vm="5052">
        <f t="array" aca="1" ref="P974" ca="1">IFERROR(IF(T_CALC[[#This Row],[DAY]]="","",IF(AND(T_CALC[[#This Row],[DAY]]=C_N_TRADING_DAYS,$L$1&gt;C_MAX_HIST_DT),$P$1,INDEX(_xlfn.ANCHORARRAY($C$3),T_CALC[[#This Row],[DAY]]+1,6))),NA())</f>
        <v>174.38</v>
      </c>
      <c r="Q974" s="4" cm="1" vm="5048">
        <f t="array" aca="1" ref="Q974" ca="1">IFERROR(IF(T_CALC[[#This Row],[DAY]]="","",IF(AND(T_CALC[[#This Row],[DAY]]=C_N_TRADING_DAYS,$L$1&gt;C_MAX_HIST_DT),$Q$1,INDEX(_xlfn.ANCHORARRAY($C$3),T_CALC[[#This Row],[DAY]]+1,2))),NA())</f>
        <v>30149052</v>
      </c>
      <c r="R974" s="4" vm="5052">
        <f ca="1">IFERROR(IF(I_SRC="Open",T_CALC[[#This Row],[Open]],IF(I_SRC="High",T_CALC[[#This Row],[High]],IF(I_SRC="low",T_CALC[[#This Row],[Low]],IF(I_SRC="Volume",T_CALC[[#This Row],[VOLUME]],T_CALC[[#This Row],[Close]])))),"")</f>
        <v>174.38</v>
      </c>
      <c r="S974" s="4" cm="1">
        <f t="array" aca="1" ref="S974" ca="1">IF(T_CALC[[#This Row],[DAY]]="","",IF(T_CALC[[#This Row],[DAY]]&gt;=I_MA_PER,
ROUND(SUMPRODUCT(OFFSET($Y$4,0,0,I_MA_PER),OFFSET(T_CALC[[#This Row],[Value]],-(I_MA_PER-1),0,I_MA_PER))/C_DEN,2),NA()))</f>
        <v>161.85</v>
      </c>
      <c r="T974" s="4" t="str">
        <f ca="1">IF(T_CALC[[#This Row],[DAY]]="","",IF(T_CALC[[#This Row],[DAY]]&gt;=I_MA_PER,IF(AND(T_CALC[[#This Row],[Value]]&gt;T_CALC[[#This Row],[WMA]],R973&lt;=S973),"Buy",IF(AND(T_CALC[[#This Row],[Value]]&lt;T_CALC[[#This Row],[WMA]],R973&gt;=S973),"Sell","")),NA()))</f>
        <v/>
      </c>
      <c r="U974" s="4">
        <f ca="1">IFERROR(IF(T_CALC[[#This Row],[Signal]]="Buy",T_CALC[[#This Row],[Value]],-10000),-10000)</f>
        <v>-10000</v>
      </c>
      <c r="V974" s="4">
        <f ca="1">IFERROR(IF(T_CALC[[#This Row],[Signal]]="Sell",T_CALC[[#This Row],[Value]],-10000),-10000)</f>
        <v>-10000</v>
      </c>
    </row>
    <row r="975" spans="3:22" x14ac:dyDescent="0.2">
      <c r="C975" vm="5053">
        <f ca="1"/>
        <v>43865</v>
      </c>
      <c r="D975" vm="5054">
        <f ca="1"/>
        <v>36433339</v>
      </c>
      <c r="E975" vm="5055">
        <f ca="1"/>
        <v>177.14</v>
      </c>
      <c r="F975" vm="5056">
        <f ca="1"/>
        <v>180.64</v>
      </c>
      <c r="G975" vm="5057">
        <f ca="1"/>
        <v>176.31</v>
      </c>
      <c r="H975" vm="5058">
        <f ca="1"/>
        <v>180.12</v>
      </c>
      <c r="K975" s="4">
        <f ca="1">IF(ROW(T_CALC[[#This Row],[DAY]])-ROW(T_CALC[[#Headers],[DAY]])&gt;C_N_TRADING_DAYS,"",ROW(T_CALC[[#This Row],[DAY]])-ROW(T_CALC[[#Headers],[DAY]]))</f>
        <v>972</v>
      </c>
      <c r="L975" s="2" cm="1" vm="5053">
        <f t="array" aca="1" ref="L975" ca="1">IFERROR(IF(T_CALC[[#This Row],[DAY]]="","",IF(AND(T_CALC[[#This Row],[DAY]]=C_N_TRADING_DAYS,$L$1&gt;C_MAX_HIST_DT),$L$1,INDEX(_xlfn.ANCHORARRAY($C$3),T_CALC[[#This Row],[DAY]]+1,1))),NA())</f>
        <v>43865</v>
      </c>
      <c r="M975" s="4" cm="1" vm="5055">
        <f t="array" aca="1" ref="M975" ca="1">IFERROR(IF(T_CALC[[#This Row],[DAY]]="","",IF(AND(T_CALC[[#This Row],[DAY]]=C_N_TRADING_DAYS,$L$1&gt;C_MAX_HIST_DT),$M$1,INDEX(_xlfn.ANCHORARRAY($C$3),T_CALC[[#This Row],[DAY]]+1,3))),NA())</f>
        <v>177.14</v>
      </c>
      <c r="N975" s="4" cm="1" vm="5056">
        <f t="array" aca="1" ref="N975" ca="1">IFERROR(IF(T_CALC[[#This Row],[DAY]]="","",IF(AND(T_CALC[[#This Row],[DAY]]=C_N_TRADING_DAYS,$L$1&gt;C_MAX_HIST_DT),$N$1,INDEX(_xlfn.ANCHORARRAY($C$3),T_CALC[[#This Row],[DAY]]+1,4))),NA())</f>
        <v>180.64</v>
      </c>
      <c r="O975" s="4" cm="1" vm="5057">
        <f t="array" aca="1" ref="O975" ca="1">IFERROR(IF(T_CALC[[#This Row],[DAY]]="","",IF(AND(T_CALC[[#This Row],[DAY]]=C_N_TRADING_DAYS,$L$1&gt;C_MAX_HIST_DT),$O$1,INDEX(_xlfn.ANCHORARRAY($C$3),T_CALC[[#This Row],[DAY]]+1,5))),NA())</f>
        <v>176.31</v>
      </c>
      <c r="P975" s="4" cm="1" vm="5058">
        <f t="array" aca="1" ref="P975" ca="1">IFERROR(IF(T_CALC[[#This Row],[DAY]]="","",IF(AND(T_CALC[[#This Row],[DAY]]=C_N_TRADING_DAYS,$L$1&gt;C_MAX_HIST_DT),$P$1,INDEX(_xlfn.ANCHORARRAY($C$3),T_CALC[[#This Row],[DAY]]+1,6))),NA())</f>
        <v>180.12</v>
      </c>
      <c r="Q975" s="4" cm="1" vm="5054">
        <f t="array" aca="1" ref="Q975" ca="1">IFERROR(IF(T_CALC[[#This Row],[DAY]]="","",IF(AND(T_CALC[[#This Row],[DAY]]=C_N_TRADING_DAYS,$L$1&gt;C_MAX_HIST_DT),$Q$1,INDEX(_xlfn.ANCHORARRAY($C$3),T_CALC[[#This Row],[DAY]]+1,2))),NA())</f>
        <v>36433339</v>
      </c>
      <c r="R975" s="4" vm="5058">
        <f ca="1">IFERROR(IF(I_SRC="Open",T_CALC[[#This Row],[Open]],IF(I_SRC="High",T_CALC[[#This Row],[High]],IF(I_SRC="low",T_CALC[[#This Row],[Low]],IF(I_SRC="Volume",T_CALC[[#This Row],[VOLUME]],T_CALC[[#This Row],[Close]])))),"")</f>
        <v>180.12</v>
      </c>
      <c r="S975" s="4" cm="1">
        <f t="array" aca="1" ref="S975" ca="1">IF(T_CALC[[#This Row],[DAY]]="","",IF(T_CALC[[#This Row],[DAY]]&gt;=I_MA_PER,
ROUND(SUMPRODUCT(OFFSET($Y$4,0,0,I_MA_PER),OFFSET(T_CALC[[#This Row],[Value]],-(I_MA_PER-1),0,I_MA_PER))/C_DEN,2),NA()))</f>
        <v>162.71</v>
      </c>
      <c r="T975" s="4" t="str">
        <f ca="1">IF(T_CALC[[#This Row],[DAY]]="","",IF(T_CALC[[#This Row],[DAY]]&gt;=I_MA_PER,IF(AND(T_CALC[[#This Row],[Value]]&gt;T_CALC[[#This Row],[WMA]],R974&lt;=S974),"Buy",IF(AND(T_CALC[[#This Row],[Value]]&lt;T_CALC[[#This Row],[WMA]],R974&gt;=S974),"Sell","")),NA()))</f>
        <v/>
      </c>
      <c r="U975" s="4">
        <f ca="1">IFERROR(IF(T_CALC[[#This Row],[Signal]]="Buy",T_CALC[[#This Row],[Value]],-10000),-10000)</f>
        <v>-10000</v>
      </c>
      <c r="V975" s="4">
        <f ca="1">IFERROR(IF(T_CALC[[#This Row],[Signal]]="Sell",T_CALC[[#This Row],[Value]],-10000),-10000)</f>
        <v>-10000</v>
      </c>
    </row>
    <row r="976" spans="3:22" x14ac:dyDescent="0.2">
      <c r="C976" vm="5059">
        <f ca="1"/>
        <v>43866</v>
      </c>
      <c r="D976" vm="5060">
        <f ca="1"/>
        <v>39186324</v>
      </c>
      <c r="E976" vm="5061">
        <f ca="1"/>
        <v>184.03</v>
      </c>
      <c r="F976" vm="5062">
        <f ca="1"/>
        <v>184.2</v>
      </c>
      <c r="G976" vm="5063">
        <f ca="1"/>
        <v>178.4101</v>
      </c>
      <c r="H976" vm="5064">
        <f ca="1"/>
        <v>179.9</v>
      </c>
      <c r="K976" s="4">
        <f ca="1">IF(ROW(T_CALC[[#This Row],[DAY]])-ROW(T_CALC[[#Headers],[DAY]])&gt;C_N_TRADING_DAYS,"",ROW(T_CALC[[#This Row],[DAY]])-ROW(T_CALC[[#Headers],[DAY]]))</f>
        <v>973</v>
      </c>
      <c r="L976" s="2" cm="1" vm="5059">
        <f t="array" aca="1" ref="L976" ca="1">IFERROR(IF(T_CALC[[#This Row],[DAY]]="","",IF(AND(T_CALC[[#This Row],[DAY]]=C_N_TRADING_DAYS,$L$1&gt;C_MAX_HIST_DT),$L$1,INDEX(_xlfn.ANCHORARRAY($C$3),T_CALC[[#This Row],[DAY]]+1,1))),NA())</f>
        <v>43866</v>
      </c>
      <c r="M976" s="4" cm="1" vm="5061">
        <f t="array" aca="1" ref="M976" ca="1">IFERROR(IF(T_CALC[[#This Row],[DAY]]="","",IF(AND(T_CALC[[#This Row],[DAY]]=C_N_TRADING_DAYS,$L$1&gt;C_MAX_HIST_DT),$M$1,INDEX(_xlfn.ANCHORARRAY($C$3),T_CALC[[#This Row],[DAY]]+1,3))),NA())</f>
        <v>184.03</v>
      </c>
      <c r="N976" s="4" cm="1" vm="5062">
        <f t="array" aca="1" ref="N976" ca="1">IFERROR(IF(T_CALC[[#This Row],[DAY]]="","",IF(AND(T_CALC[[#This Row],[DAY]]=C_N_TRADING_DAYS,$L$1&gt;C_MAX_HIST_DT),$N$1,INDEX(_xlfn.ANCHORARRAY($C$3),T_CALC[[#This Row],[DAY]]+1,4))),NA())</f>
        <v>184.2</v>
      </c>
      <c r="O976" s="4" cm="1" vm="5063">
        <f t="array" aca="1" ref="O976" ca="1">IFERROR(IF(T_CALC[[#This Row],[DAY]]="","",IF(AND(T_CALC[[#This Row],[DAY]]=C_N_TRADING_DAYS,$L$1&gt;C_MAX_HIST_DT),$O$1,INDEX(_xlfn.ANCHORARRAY($C$3),T_CALC[[#This Row],[DAY]]+1,5))),NA())</f>
        <v>178.4101</v>
      </c>
      <c r="P976" s="4" cm="1" vm="5064">
        <f t="array" aca="1" ref="P976" ca="1">IFERROR(IF(T_CALC[[#This Row],[DAY]]="","",IF(AND(T_CALC[[#This Row],[DAY]]=C_N_TRADING_DAYS,$L$1&gt;C_MAX_HIST_DT),$P$1,INDEX(_xlfn.ANCHORARRAY($C$3),T_CALC[[#This Row],[DAY]]+1,6))),NA())</f>
        <v>179.9</v>
      </c>
      <c r="Q976" s="4" cm="1" vm="5060">
        <f t="array" aca="1" ref="Q976" ca="1">IFERROR(IF(T_CALC[[#This Row],[DAY]]="","",IF(AND(T_CALC[[#This Row],[DAY]]=C_N_TRADING_DAYS,$L$1&gt;C_MAX_HIST_DT),$Q$1,INDEX(_xlfn.ANCHORARRAY($C$3),T_CALC[[#This Row],[DAY]]+1,2))),NA())</f>
        <v>39186324</v>
      </c>
      <c r="R976" s="4" vm="5064">
        <f ca="1">IFERROR(IF(I_SRC="Open",T_CALC[[#This Row],[Open]],IF(I_SRC="High",T_CALC[[#This Row],[High]],IF(I_SRC="low",T_CALC[[#This Row],[Low]],IF(I_SRC="Volume",T_CALC[[#This Row],[VOLUME]],T_CALC[[#This Row],[Close]])))),"")</f>
        <v>179.9</v>
      </c>
      <c r="S976" s="4" cm="1">
        <f t="array" aca="1" ref="S976" ca="1">IF(T_CALC[[#This Row],[DAY]]="","",IF(T_CALC[[#This Row],[DAY]]&gt;=I_MA_PER,
ROUND(SUMPRODUCT(OFFSET($Y$4,0,0,I_MA_PER),OFFSET(T_CALC[[#This Row],[Value]],-(I_MA_PER-1),0,I_MA_PER))/C_DEN,2),NA()))</f>
        <v>163.54</v>
      </c>
      <c r="T976" s="4" t="str">
        <f ca="1">IF(T_CALC[[#This Row],[DAY]]="","",IF(T_CALC[[#This Row],[DAY]]&gt;=I_MA_PER,IF(AND(T_CALC[[#This Row],[Value]]&gt;T_CALC[[#This Row],[WMA]],R975&lt;=S975),"Buy",IF(AND(T_CALC[[#This Row],[Value]]&lt;T_CALC[[#This Row],[WMA]],R975&gt;=S975),"Sell","")),NA()))</f>
        <v/>
      </c>
      <c r="U976" s="4">
        <f ca="1">IFERROR(IF(T_CALC[[#This Row],[Signal]]="Buy",T_CALC[[#This Row],[Value]],-10000),-10000)</f>
        <v>-10000</v>
      </c>
      <c r="V976" s="4">
        <f ca="1">IFERROR(IF(T_CALC[[#This Row],[Signal]]="Sell",T_CALC[[#This Row],[Value]],-10000),-10000)</f>
        <v>-10000</v>
      </c>
    </row>
    <row r="977" spans="3:22" x14ac:dyDescent="0.2">
      <c r="C977" vm="5065">
        <f ca="1"/>
        <v>43867</v>
      </c>
      <c r="D977" vm="5066">
        <f ca="1"/>
        <v>27751381</v>
      </c>
      <c r="E977" vm="5067">
        <f ca="1"/>
        <v>180.97</v>
      </c>
      <c r="F977" vm="5068">
        <f ca="1"/>
        <v>183.81989999999999</v>
      </c>
      <c r="G977" vm="5069">
        <f ca="1"/>
        <v>180.059</v>
      </c>
      <c r="H977" vm="5070">
        <f ca="1"/>
        <v>183.63</v>
      </c>
      <c r="K977" s="4">
        <f ca="1">IF(ROW(T_CALC[[#This Row],[DAY]])-ROW(T_CALC[[#Headers],[DAY]])&gt;C_N_TRADING_DAYS,"",ROW(T_CALC[[#This Row],[DAY]])-ROW(T_CALC[[#Headers],[DAY]]))</f>
        <v>974</v>
      </c>
      <c r="L977" s="2" cm="1" vm="5065">
        <f t="array" aca="1" ref="L977" ca="1">IFERROR(IF(T_CALC[[#This Row],[DAY]]="","",IF(AND(T_CALC[[#This Row],[DAY]]=C_N_TRADING_DAYS,$L$1&gt;C_MAX_HIST_DT),$L$1,INDEX(_xlfn.ANCHORARRAY($C$3),T_CALC[[#This Row],[DAY]]+1,1))),NA())</f>
        <v>43867</v>
      </c>
      <c r="M977" s="4" cm="1" vm="5067">
        <f t="array" aca="1" ref="M977" ca="1">IFERROR(IF(T_CALC[[#This Row],[DAY]]="","",IF(AND(T_CALC[[#This Row],[DAY]]=C_N_TRADING_DAYS,$L$1&gt;C_MAX_HIST_DT),$M$1,INDEX(_xlfn.ANCHORARRAY($C$3),T_CALC[[#This Row],[DAY]]+1,3))),NA())</f>
        <v>180.97</v>
      </c>
      <c r="N977" s="4" cm="1" vm="5068">
        <f t="array" aca="1" ref="N977" ca="1">IFERROR(IF(T_CALC[[#This Row],[DAY]]="","",IF(AND(T_CALC[[#This Row],[DAY]]=C_N_TRADING_DAYS,$L$1&gt;C_MAX_HIST_DT),$N$1,INDEX(_xlfn.ANCHORARRAY($C$3),T_CALC[[#This Row],[DAY]]+1,4))),NA())</f>
        <v>183.81989999999999</v>
      </c>
      <c r="O977" s="4" cm="1" vm="5069">
        <f t="array" aca="1" ref="O977" ca="1">IFERROR(IF(T_CALC[[#This Row],[DAY]]="","",IF(AND(T_CALC[[#This Row],[DAY]]=C_N_TRADING_DAYS,$L$1&gt;C_MAX_HIST_DT),$O$1,INDEX(_xlfn.ANCHORARRAY($C$3),T_CALC[[#This Row],[DAY]]+1,5))),NA())</f>
        <v>180.059</v>
      </c>
      <c r="P977" s="4" cm="1" vm="5070">
        <f t="array" aca="1" ref="P977" ca="1">IFERROR(IF(T_CALC[[#This Row],[DAY]]="","",IF(AND(T_CALC[[#This Row],[DAY]]=C_N_TRADING_DAYS,$L$1&gt;C_MAX_HIST_DT),$P$1,INDEX(_xlfn.ANCHORARRAY($C$3),T_CALC[[#This Row],[DAY]]+1,6))),NA())</f>
        <v>183.63</v>
      </c>
      <c r="Q977" s="4" cm="1" vm="5066">
        <f t="array" aca="1" ref="Q977" ca="1">IFERROR(IF(T_CALC[[#This Row],[DAY]]="","",IF(AND(T_CALC[[#This Row],[DAY]]=C_N_TRADING_DAYS,$L$1&gt;C_MAX_HIST_DT),$Q$1,INDEX(_xlfn.ANCHORARRAY($C$3),T_CALC[[#This Row],[DAY]]+1,2))),NA())</f>
        <v>27751381</v>
      </c>
      <c r="R977" s="4" vm="5070">
        <f ca="1">IFERROR(IF(I_SRC="Open",T_CALC[[#This Row],[Open]],IF(I_SRC="High",T_CALC[[#This Row],[High]],IF(I_SRC="low",T_CALC[[#This Row],[Low]],IF(I_SRC="Volume",T_CALC[[#This Row],[VOLUME]],T_CALC[[#This Row],[Close]])))),"")</f>
        <v>183.63</v>
      </c>
      <c r="S977" s="4" cm="1">
        <f t="array" aca="1" ref="S977" ca="1">IF(T_CALC[[#This Row],[DAY]]="","",IF(T_CALC[[#This Row],[DAY]]&gt;=I_MA_PER,
ROUND(SUMPRODUCT(OFFSET($Y$4,0,0,I_MA_PER),OFFSET(T_CALC[[#This Row],[Value]],-(I_MA_PER-1),0,I_MA_PER))/C_DEN,2),NA()))</f>
        <v>164.49</v>
      </c>
      <c r="T977" s="4" t="str">
        <f ca="1">IF(T_CALC[[#This Row],[DAY]]="","",IF(T_CALC[[#This Row],[DAY]]&gt;=I_MA_PER,IF(AND(T_CALC[[#This Row],[Value]]&gt;T_CALC[[#This Row],[WMA]],R976&lt;=S976),"Buy",IF(AND(T_CALC[[#This Row],[Value]]&lt;T_CALC[[#This Row],[WMA]],R976&gt;=S976),"Sell","")),NA()))</f>
        <v/>
      </c>
      <c r="U977" s="4">
        <f ca="1">IFERROR(IF(T_CALC[[#This Row],[Signal]]="Buy",T_CALC[[#This Row],[Value]],-10000),-10000)</f>
        <v>-10000</v>
      </c>
      <c r="V977" s="4">
        <f ca="1">IFERROR(IF(T_CALC[[#This Row],[Signal]]="Sell",T_CALC[[#This Row],[Value]],-10000),-10000)</f>
        <v>-10000</v>
      </c>
    </row>
    <row r="978" spans="3:22" x14ac:dyDescent="0.2">
      <c r="C978" vm="5071">
        <f ca="1"/>
        <v>43868</v>
      </c>
      <c r="D978" vm="5072">
        <f ca="1"/>
        <v>33529074</v>
      </c>
      <c r="E978" vm="5073">
        <f ca="1"/>
        <v>182.845</v>
      </c>
      <c r="F978" vm="5074">
        <f ca="1"/>
        <v>185.63</v>
      </c>
      <c r="G978" vm="5075">
        <f ca="1"/>
        <v>182.48</v>
      </c>
      <c r="H978" vm="5076">
        <f ca="1"/>
        <v>183.89</v>
      </c>
      <c r="K978" s="4">
        <f ca="1">IF(ROW(T_CALC[[#This Row],[DAY]])-ROW(T_CALC[[#Headers],[DAY]])&gt;C_N_TRADING_DAYS,"",ROW(T_CALC[[#This Row],[DAY]])-ROW(T_CALC[[#Headers],[DAY]]))</f>
        <v>975</v>
      </c>
      <c r="L978" s="2" cm="1" vm="5071">
        <f t="array" aca="1" ref="L978" ca="1">IFERROR(IF(T_CALC[[#This Row],[DAY]]="","",IF(AND(T_CALC[[#This Row],[DAY]]=C_N_TRADING_DAYS,$L$1&gt;C_MAX_HIST_DT),$L$1,INDEX(_xlfn.ANCHORARRAY($C$3),T_CALC[[#This Row],[DAY]]+1,1))),NA())</f>
        <v>43868</v>
      </c>
      <c r="M978" s="4" cm="1" vm="5073">
        <f t="array" aca="1" ref="M978" ca="1">IFERROR(IF(T_CALC[[#This Row],[DAY]]="","",IF(AND(T_CALC[[#This Row],[DAY]]=C_N_TRADING_DAYS,$L$1&gt;C_MAX_HIST_DT),$M$1,INDEX(_xlfn.ANCHORARRAY($C$3),T_CALC[[#This Row],[DAY]]+1,3))),NA())</f>
        <v>182.845</v>
      </c>
      <c r="N978" s="4" cm="1" vm="5074">
        <f t="array" aca="1" ref="N978" ca="1">IFERROR(IF(T_CALC[[#This Row],[DAY]]="","",IF(AND(T_CALC[[#This Row],[DAY]]=C_N_TRADING_DAYS,$L$1&gt;C_MAX_HIST_DT),$N$1,INDEX(_xlfn.ANCHORARRAY($C$3),T_CALC[[#This Row],[DAY]]+1,4))),NA())</f>
        <v>185.63</v>
      </c>
      <c r="O978" s="4" cm="1" vm="5075">
        <f t="array" aca="1" ref="O978" ca="1">IFERROR(IF(T_CALC[[#This Row],[DAY]]="","",IF(AND(T_CALC[[#This Row],[DAY]]=C_N_TRADING_DAYS,$L$1&gt;C_MAX_HIST_DT),$O$1,INDEX(_xlfn.ANCHORARRAY($C$3),T_CALC[[#This Row],[DAY]]+1,5))),NA())</f>
        <v>182.48</v>
      </c>
      <c r="P978" s="4" cm="1" vm="5076">
        <f t="array" aca="1" ref="P978" ca="1">IFERROR(IF(T_CALC[[#This Row],[DAY]]="","",IF(AND(T_CALC[[#This Row],[DAY]]=C_N_TRADING_DAYS,$L$1&gt;C_MAX_HIST_DT),$P$1,INDEX(_xlfn.ANCHORARRAY($C$3),T_CALC[[#This Row],[DAY]]+1,6))),NA())</f>
        <v>183.89</v>
      </c>
      <c r="Q978" s="4" cm="1" vm="5072">
        <f t="array" aca="1" ref="Q978" ca="1">IFERROR(IF(T_CALC[[#This Row],[DAY]]="","",IF(AND(T_CALC[[#This Row],[DAY]]=C_N_TRADING_DAYS,$L$1&gt;C_MAX_HIST_DT),$Q$1,INDEX(_xlfn.ANCHORARRAY($C$3),T_CALC[[#This Row],[DAY]]+1,2))),NA())</f>
        <v>33529074</v>
      </c>
      <c r="R978" s="4" vm="5076">
        <f ca="1">IFERROR(IF(I_SRC="Open",T_CALC[[#This Row],[Open]],IF(I_SRC="High",T_CALC[[#This Row],[High]],IF(I_SRC="low",T_CALC[[#This Row],[Low]],IF(I_SRC="Volume",T_CALC[[#This Row],[VOLUME]],T_CALC[[#This Row],[Close]])))),"")</f>
        <v>183.89</v>
      </c>
      <c r="S978" s="4" cm="1">
        <f t="array" aca="1" ref="S978" ca="1">IF(T_CALC[[#This Row],[DAY]]="","",IF(T_CALC[[#This Row],[DAY]]&gt;=I_MA_PER,
ROUND(SUMPRODUCT(OFFSET($Y$4,0,0,I_MA_PER),OFFSET(T_CALC[[#This Row],[Value]],-(I_MA_PER-1),0,I_MA_PER))/C_DEN,2),NA()))</f>
        <v>165.42</v>
      </c>
      <c r="T978" s="4" t="str">
        <f ca="1">IF(T_CALC[[#This Row],[DAY]]="","",IF(T_CALC[[#This Row],[DAY]]&gt;=I_MA_PER,IF(AND(T_CALC[[#This Row],[Value]]&gt;T_CALC[[#This Row],[WMA]],R977&lt;=S977),"Buy",IF(AND(T_CALC[[#This Row],[Value]]&lt;T_CALC[[#This Row],[WMA]],R977&gt;=S977),"Sell","")),NA()))</f>
        <v/>
      </c>
      <c r="U978" s="4">
        <f ca="1">IFERROR(IF(T_CALC[[#This Row],[Signal]]="Buy",T_CALC[[#This Row],[Value]],-10000),-10000)</f>
        <v>-10000</v>
      </c>
      <c r="V978" s="4">
        <f ca="1">IFERROR(IF(T_CALC[[#This Row],[Signal]]="Sell",T_CALC[[#This Row],[Value]],-10000),-10000)</f>
        <v>-10000</v>
      </c>
    </row>
    <row r="979" spans="3:22" x14ac:dyDescent="0.2">
      <c r="C979" vm="5077">
        <f ca="1"/>
        <v>43871</v>
      </c>
      <c r="D979" vm="5078">
        <f ca="1"/>
        <v>35844267</v>
      </c>
      <c r="E979" vm="5079">
        <f ca="1"/>
        <v>183.58</v>
      </c>
      <c r="F979" vm="5080">
        <f ca="1"/>
        <v>188.84</v>
      </c>
      <c r="G979" vm="5081">
        <f ca="1"/>
        <v>183.25</v>
      </c>
      <c r="H979" vm="5082">
        <f ca="1"/>
        <v>188.7</v>
      </c>
      <c r="K979" s="4">
        <f ca="1">IF(ROW(T_CALC[[#This Row],[DAY]])-ROW(T_CALC[[#Headers],[DAY]])&gt;C_N_TRADING_DAYS,"",ROW(T_CALC[[#This Row],[DAY]])-ROW(T_CALC[[#Headers],[DAY]]))</f>
        <v>976</v>
      </c>
      <c r="L979" s="2" cm="1" vm="5077">
        <f t="array" aca="1" ref="L979" ca="1">IFERROR(IF(T_CALC[[#This Row],[DAY]]="","",IF(AND(T_CALC[[#This Row],[DAY]]=C_N_TRADING_DAYS,$L$1&gt;C_MAX_HIST_DT),$L$1,INDEX(_xlfn.ANCHORARRAY($C$3),T_CALC[[#This Row],[DAY]]+1,1))),NA())</f>
        <v>43871</v>
      </c>
      <c r="M979" s="4" cm="1" vm="5079">
        <f t="array" aca="1" ref="M979" ca="1">IFERROR(IF(T_CALC[[#This Row],[DAY]]="","",IF(AND(T_CALC[[#This Row],[DAY]]=C_N_TRADING_DAYS,$L$1&gt;C_MAX_HIST_DT),$M$1,INDEX(_xlfn.ANCHORARRAY($C$3),T_CALC[[#This Row],[DAY]]+1,3))),NA())</f>
        <v>183.58</v>
      </c>
      <c r="N979" s="4" cm="1" vm="5080">
        <f t="array" aca="1" ref="N979" ca="1">IFERROR(IF(T_CALC[[#This Row],[DAY]]="","",IF(AND(T_CALC[[#This Row],[DAY]]=C_N_TRADING_DAYS,$L$1&gt;C_MAX_HIST_DT),$N$1,INDEX(_xlfn.ANCHORARRAY($C$3),T_CALC[[#This Row],[DAY]]+1,4))),NA())</f>
        <v>188.84</v>
      </c>
      <c r="O979" s="4" cm="1" vm="5081">
        <f t="array" aca="1" ref="O979" ca="1">IFERROR(IF(T_CALC[[#This Row],[DAY]]="","",IF(AND(T_CALC[[#This Row],[DAY]]=C_N_TRADING_DAYS,$L$1&gt;C_MAX_HIST_DT),$O$1,INDEX(_xlfn.ANCHORARRAY($C$3),T_CALC[[#This Row],[DAY]]+1,5))),NA())</f>
        <v>183.25</v>
      </c>
      <c r="P979" s="4" cm="1" vm="5082">
        <f t="array" aca="1" ref="P979" ca="1">IFERROR(IF(T_CALC[[#This Row],[DAY]]="","",IF(AND(T_CALC[[#This Row],[DAY]]=C_N_TRADING_DAYS,$L$1&gt;C_MAX_HIST_DT),$P$1,INDEX(_xlfn.ANCHORARRAY($C$3),T_CALC[[#This Row],[DAY]]+1,6))),NA())</f>
        <v>188.7</v>
      </c>
      <c r="Q979" s="4" cm="1" vm="5078">
        <f t="array" aca="1" ref="Q979" ca="1">IFERROR(IF(T_CALC[[#This Row],[DAY]]="","",IF(AND(T_CALC[[#This Row],[DAY]]=C_N_TRADING_DAYS,$L$1&gt;C_MAX_HIST_DT),$Q$1,INDEX(_xlfn.ANCHORARRAY($C$3),T_CALC[[#This Row],[DAY]]+1,2))),NA())</f>
        <v>35844267</v>
      </c>
      <c r="R979" s="4" vm="5082">
        <f ca="1">IFERROR(IF(I_SRC="Open",T_CALC[[#This Row],[Open]],IF(I_SRC="High",T_CALC[[#This Row],[High]],IF(I_SRC="low",T_CALC[[#This Row],[Low]],IF(I_SRC="Volume",T_CALC[[#This Row],[VOLUME]],T_CALC[[#This Row],[Close]])))),"")</f>
        <v>188.7</v>
      </c>
      <c r="S979" s="4" cm="1">
        <f t="array" aca="1" ref="S979" ca="1">IF(T_CALC[[#This Row],[DAY]]="","",IF(T_CALC[[#This Row],[DAY]]&gt;=I_MA_PER,
ROUND(SUMPRODUCT(OFFSET($Y$4,0,0,I_MA_PER),OFFSET(T_CALC[[#This Row],[Value]],-(I_MA_PER-1),0,I_MA_PER))/C_DEN,2),NA()))</f>
        <v>166.51</v>
      </c>
      <c r="T979" s="4" t="str">
        <f ca="1">IF(T_CALC[[#This Row],[DAY]]="","",IF(T_CALC[[#This Row],[DAY]]&gt;=I_MA_PER,IF(AND(T_CALC[[#This Row],[Value]]&gt;T_CALC[[#This Row],[WMA]],R978&lt;=S978),"Buy",IF(AND(T_CALC[[#This Row],[Value]]&lt;T_CALC[[#This Row],[WMA]],R978&gt;=S978),"Sell","")),NA()))</f>
        <v/>
      </c>
      <c r="U979" s="4">
        <f ca="1">IFERROR(IF(T_CALC[[#This Row],[Signal]]="Buy",T_CALC[[#This Row],[Value]],-10000),-10000)</f>
        <v>-10000</v>
      </c>
      <c r="V979" s="4">
        <f ca="1">IFERROR(IF(T_CALC[[#This Row],[Signal]]="Sell",T_CALC[[#This Row],[Value]],-10000),-10000)</f>
        <v>-10000</v>
      </c>
    </row>
    <row r="980" spans="3:22" x14ac:dyDescent="0.2">
      <c r="C980" vm="5083">
        <f ca="1"/>
        <v>43872</v>
      </c>
      <c r="D980" vm="5084">
        <f ca="1"/>
        <v>53159906</v>
      </c>
      <c r="E980" vm="5085">
        <f ca="1"/>
        <v>190.65</v>
      </c>
      <c r="F980" vm="5086">
        <f ca="1"/>
        <v>190.7</v>
      </c>
      <c r="G980" vm="5087">
        <f ca="1"/>
        <v>183.5</v>
      </c>
      <c r="H980" vm="5088">
        <f ca="1"/>
        <v>184.44</v>
      </c>
      <c r="K980" s="4">
        <f ca="1">IF(ROW(T_CALC[[#This Row],[DAY]])-ROW(T_CALC[[#Headers],[DAY]])&gt;C_N_TRADING_DAYS,"",ROW(T_CALC[[#This Row],[DAY]])-ROW(T_CALC[[#Headers],[DAY]]))</f>
        <v>977</v>
      </c>
      <c r="L980" s="2" cm="1" vm="5083">
        <f t="array" aca="1" ref="L980" ca="1">IFERROR(IF(T_CALC[[#This Row],[DAY]]="","",IF(AND(T_CALC[[#This Row],[DAY]]=C_N_TRADING_DAYS,$L$1&gt;C_MAX_HIST_DT),$L$1,INDEX(_xlfn.ANCHORARRAY($C$3),T_CALC[[#This Row],[DAY]]+1,1))),NA())</f>
        <v>43872</v>
      </c>
      <c r="M980" s="4" cm="1" vm="5085">
        <f t="array" aca="1" ref="M980" ca="1">IFERROR(IF(T_CALC[[#This Row],[DAY]]="","",IF(AND(T_CALC[[#This Row],[DAY]]=C_N_TRADING_DAYS,$L$1&gt;C_MAX_HIST_DT),$M$1,INDEX(_xlfn.ANCHORARRAY($C$3),T_CALC[[#This Row],[DAY]]+1,3))),NA())</f>
        <v>190.65</v>
      </c>
      <c r="N980" s="4" cm="1" vm="5086">
        <f t="array" aca="1" ref="N980" ca="1">IFERROR(IF(T_CALC[[#This Row],[DAY]]="","",IF(AND(T_CALC[[#This Row],[DAY]]=C_N_TRADING_DAYS,$L$1&gt;C_MAX_HIST_DT),$N$1,INDEX(_xlfn.ANCHORARRAY($C$3),T_CALC[[#This Row],[DAY]]+1,4))),NA())</f>
        <v>190.7</v>
      </c>
      <c r="O980" s="4" cm="1" vm="5087">
        <f t="array" aca="1" ref="O980" ca="1">IFERROR(IF(T_CALC[[#This Row],[DAY]]="","",IF(AND(T_CALC[[#This Row],[DAY]]=C_N_TRADING_DAYS,$L$1&gt;C_MAX_HIST_DT),$O$1,INDEX(_xlfn.ANCHORARRAY($C$3),T_CALC[[#This Row],[DAY]]+1,5))),NA())</f>
        <v>183.5</v>
      </c>
      <c r="P980" s="4" cm="1" vm="5088">
        <f t="array" aca="1" ref="P980" ca="1">IFERROR(IF(T_CALC[[#This Row],[DAY]]="","",IF(AND(T_CALC[[#This Row],[DAY]]=C_N_TRADING_DAYS,$L$1&gt;C_MAX_HIST_DT),$P$1,INDEX(_xlfn.ANCHORARRAY($C$3),T_CALC[[#This Row],[DAY]]+1,6))),NA())</f>
        <v>184.44</v>
      </c>
      <c r="Q980" s="4" cm="1" vm="5084">
        <f t="array" aca="1" ref="Q980" ca="1">IFERROR(IF(T_CALC[[#This Row],[DAY]]="","",IF(AND(T_CALC[[#This Row],[DAY]]=C_N_TRADING_DAYS,$L$1&gt;C_MAX_HIST_DT),$Q$1,INDEX(_xlfn.ANCHORARRAY($C$3),T_CALC[[#This Row],[DAY]]+1,2))),NA())</f>
        <v>53159906</v>
      </c>
      <c r="R980" s="4" vm="5088">
        <f ca="1">IFERROR(IF(I_SRC="Open",T_CALC[[#This Row],[Open]],IF(I_SRC="High",T_CALC[[#This Row],[High]],IF(I_SRC="low",T_CALC[[#This Row],[Low]],IF(I_SRC="Volume",T_CALC[[#This Row],[VOLUME]],T_CALC[[#This Row],[Close]])))),"")</f>
        <v>184.44</v>
      </c>
      <c r="S980" s="4" cm="1">
        <f t="array" aca="1" ref="S980" ca="1">IF(T_CALC[[#This Row],[DAY]]="","",IF(T_CALC[[#This Row],[DAY]]&gt;=I_MA_PER,
ROUND(SUMPRODUCT(OFFSET($Y$4,0,0,I_MA_PER),OFFSET(T_CALC[[#This Row],[Value]],-(I_MA_PER-1),0,I_MA_PER))/C_DEN,2),NA()))</f>
        <v>167.41</v>
      </c>
      <c r="T980" s="4" t="str">
        <f ca="1">IF(T_CALC[[#This Row],[DAY]]="","",IF(T_CALC[[#This Row],[DAY]]&gt;=I_MA_PER,IF(AND(T_CALC[[#This Row],[Value]]&gt;T_CALC[[#This Row],[WMA]],R979&lt;=S979),"Buy",IF(AND(T_CALC[[#This Row],[Value]]&lt;T_CALC[[#This Row],[WMA]],R979&gt;=S979),"Sell","")),NA()))</f>
        <v/>
      </c>
      <c r="U980" s="4">
        <f ca="1">IFERROR(IF(T_CALC[[#This Row],[Signal]]="Buy",T_CALC[[#This Row],[Value]],-10000),-10000)</f>
        <v>-10000</v>
      </c>
      <c r="V980" s="4">
        <f ca="1">IFERROR(IF(T_CALC[[#This Row],[Signal]]="Sell",T_CALC[[#This Row],[Value]],-10000),-10000)</f>
        <v>-10000</v>
      </c>
    </row>
    <row r="981" spans="3:22" x14ac:dyDescent="0.2">
      <c r="C981" vm="5089">
        <f ca="1"/>
        <v>43873</v>
      </c>
      <c r="D981" vm="5090">
        <f ca="1"/>
        <v>47062921</v>
      </c>
      <c r="E981" vm="5091">
        <f ca="1"/>
        <v>185.58</v>
      </c>
      <c r="F981" vm="5092">
        <f ca="1"/>
        <v>185.85</v>
      </c>
      <c r="G981" vm="5093">
        <f ca="1"/>
        <v>181.85</v>
      </c>
      <c r="H981" vm="5094">
        <f ca="1"/>
        <v>184.71</v>
      </c>
      <c r="K981" s="4">
        <f ca="1">IF(ROW(T_CALC[[#This Row],[DAY]])-ROW(T_CALC[[#Headers],[DAY]])&gt;C_N_TRADING_DAYS,"",ROW(T_CALC[[#This Row],[DAY]])-ROW(T_CALC[[#Headers],[DAY]]))</f>
        <v>978</v>
      </c>
      <c r="L981" s="2" cm="1" vm="5089">
        <f t="array" aca="1" ref="L981" ca="1">IFERROR(IF(T_CALC[[#This Row],[DAY]]="","",IF(AND(T_CALC[[#This Row],[DAY]]=C_N_TRADING_DAYS,$L$1&gt;C_MAX_HIST_DT),$L$1,INDEX(_xlfn.ANCHORARRAY($C$3),T_CALC[[#This Row],[DAY]]+1,1))),NA())</f>
        <v>43873</v>
      </c>
      <c r="M981" s="4" cm="1" vm="5091">
        <f t="array" aca="1" ref="M981" ca="1">IFERROR(IF(T_CALC[[#This Row],[DAY]]="","",IF(AND(T_CALC[[#This Row],[DAY]]=C_N_TRADING_DAYS,$L$1&gt;C_MAX_HIST_DT),$M$1,INDEX(_xlfn.ANCHORARRAY($C$3),T_CALC[[#This Row],[DAY]]+1,3))),NA())</f>
        <v>185.58</v>
      </c>
      <c r="N981" s="4" cm="1" vm="5092">
        <f t="array" aca="1" ref="N981" ca="1">IFERROR(IF(T_CALC[[#This Row],[DAY]]="","",IF(AND(T_CALC[[#This Row],[DAY]]=C_N_TRADING_DAYS,$L$1&gt;C_MAX_HIST_DT),$N$1,INDEX(_xlfn.ANCHORARRAY($C$3),T_CALC[[#This Row],[DAY]]+1,4))),NA())</f>
        <v>185.85</v>
      </c>
      <c r="O981" s="4" cm="1" vm="5093">
        <f t="array" aca="1" ref="O981" ca="1">IFERROR(IF(T_CALC[[#This Row],[DAY]]="","",IF(AND(T_CALC[[#This Row],[DAY]]=C_N_TRADING_DAYS,$L$1&gt;C_MAX_HIST_DT),$O$1,INDEX(_xlfn.ANCHORARRAY($C$3),T_CALC[[#This Row],[DAY]]+1,5))),NA())</f>
        <v>181.85</v>
      </c>
      <c r="P981" s="4" cm="1" vm="5094">
        <f t="array" aca="1" ref="P981" ca="1">IFERROR(IF(T_CALC[[#This Row],[DAY]]="","",IF(AND(T_CALC[[#This Row],[DAY]]=C_N_TRADING_DAYS,$L$1&gt;C_MAX_HIST_DT),$P$1,INDEX(_xlfn.ANCHORARRAY($C$3),T_CALC[[#This Row],[DAY]]+1,6))),NA())</f>
        <v>184.71</v>
      </c>
      <c r="Q981" s="4" cm="1" vm="5090">
        <f t="array" aca="1" ref="Q981" ca="1">IFERROR(IF(T_CALC[[#This Row],[DAY]]="","",IF(AND(T_CALC[[#This Row],[DAY]]=C_N_TRADING_DAYS,$L$1&gt;C_MAX_HIST_DT),$Q$1,INDEX(_xlfn.ANCHORARRAY($C$3),T_CALC[[#This Row],[DAY]]+1,2))),NA())</f>
        <v>47062921</v>
      </c>
      <c r="R981" s="4" vm="5094">
        <f ca="1">IFERROR(IF(I_SRC="Open",T_CALC[[#This Row],[Open]],IF(I_SRC="High",T_CALC[[#This Row],[High]],IF(I_SRC="low",T_CALC[[#This Row],[Low]],IF(I_SRC="Volume",T_CALC[[#This Row],[VOLUME]],T_CALC[[#This Row],[Close]])))),"")</f>
        <v>184.71</v>
      </c>
      <c r="S981" s="4" cm="1">
        <f t="array" aca="1" ref="S981" ca="1">IF(T_CALC[[#This Row],[DAY]]="","",IF(T_CALC[[#This Row],[DAY]]&gt;=I_MA_PER,
ROUND(SUMPRODUCT(OFFSET($Y$4,0,0,I_MA_PER),OFFSET(T_CALC[[#This Row],[Value]],-(I_MA_PER-1),0,I_MA_PER))/C_DEN,2),NA()))</f>
        <v>168.3</v>
      </c>
      <c r="T981" s="4" t="str">
        <f ca="1">IF(T_CALC[[#This Row],[DAY]]="","",IF(T_CALC[[#This Row],[DAY]]&gt;=I_MA_PER,IF(AND(T_CALC[[#This Row],[Value]]&gt;T_CALC[[#This Row],[WMA]],R980&lt;=S980),"Buy",IF(AND(T_CALC[[#This Row],[Value]]&lt;T_CALC[[#This Row],[WMA]],R980&gt;=S980),"Sell","")),NA()))</f>
        <v/>
      </c>
      <c r="U981" s="4">
        <f ca="1">IFERROR(IF(T_CALC[[#This Row],[Signal]]="Buy",T_CALC[[#This Row],[Value]],-10000),-10000)</f>
        <v>-10000</v>
      </c>
      <c r="V981" s="4">
        <f ca="1">IFERROR(IF(T_CALC[[#This Row],[Signal]]="Sell",T_CALC[[#This Row],[Value]],-10000),-10000)</f>
        <v>-10000</v>
      </c>
    </row>
    <row r="982" spans="3:22" x14ac:dyDescent="0.2">
      <c r="C982" vm="5095">
        <f ca="1"/>
        <v>43874</v>
      </c>
      <c r="D982" vm="5096">
        <f ca="1"/>
        <v>35295834</v>
      </c>
      <c r="E982" vm="5097">
        <f ca="1"/>
        <v>183.08</v>
      </c>
      <c r="F982" vm="5098">
        <f ca="1"/>
        <v>186.23</v>
      </c>
      <c r="G982" vm="5099">
        <f ca="1"/>
        <v>182.87200000000001</v>
      </c>
      <c r="H982" vm="5100">
        <f ca="1"/>
        <v>183.71</v>
      </c>
      <c r="K982" s="4">
        <f ca="1">IF(ROW(T_CALC[[#This Row],[DAY]])-ROW(T_CALC[[#Headers],[DAY]])&gt;C_N_TRADING_DAYS,"",ROW(T_CALC[[#This Row],[DAY]])-ROW(T_CALC[[#Headers],[DAY]]))</f>
        <v>979</v>
      </c>
      <c r="L982" s="2" cm="1" vm="5095">
        <f t="array" aca="1" ref="L982" ca="1">IFERROR(IF(T_CALC[[#This Row],[DAY]]="","",IF(AND(T_CALC[[#This Row],[DAY]]=C_N_TRADING_DAYS,$L$1&gt;C_MAX_HIST_DT),$L$1,INDEX(_xlfn.ANCHORARRAY($C$3),T_CALC[[#This Row],[DAY]]+1,1))),NA())</f>
        <v>43874</v>
      </c>
      <c r="M982" s="4" cm="1" vm="5097">
        <f t="array" aca="1" ref="M982" ca="1">IFERROR(IF(T_CALC[[#This Row],[DAY]]="","",IF(AND(T_CALC[[#This Row],[DAY]]=C_N_TRADING_DAYS,$L$1&gt;C_MAX_HIST_DT),$M$1,INDEX(_xlfn.ANCHORARRAY($C$3),T_CALC[[#This Row],[DAY]]+1,3))),NA())</f>
        <v>183.08</v>
      </c>
      <c r="N982" s="4" cm="1" vm="5098">
        <f t="array" aca="1" ref="N982" ca="1">IFERROR(IF(T_CALC[[#This Row],[DAY]]="","",IF(AND(T_CALC[[#This Row],[DAY]]=C_N_TRADING_DAYS,$L$1&gt;C_MAX_HIST_DT),$N$1,INDEX(_xlfn.ANCHORARRAY($C$3),T_CALC[[#This Row],[DAY]]+1,4))),NA())</f>
        <v>186.23</v>
      </c>
      <c r="O982" s="4" cm="1" vm="5099">
        <f t="array" aca="1" ref="O982" ca="1">IFERROR(IF(T_CALC[[#This Row],[DAY]]="","",IF(AND(T_CALC[[#This Row],[DAY]]=C_N_TRADING_DAYS,$L$1&gt;C_MAX_HIST_DT),$O$1,INDEX(_xlfn.ANCHORARRAY($C$3),T_CALC[[#This Row],[DAY]]+1,5))),NA())</f>
        <v>182.87200000000001</v>
      </c>
      <c r="P982" s="4" cm="1" vm="5100">
        <f t="array" aca="1" ref="P982" ca="1">IFERROR(IF(T_CALC[[#This Row],[DAY]]="","",IF(AND(T_CALC[[#This Row],[DAY]]=C_N_TRADING_DAYS,$L$1&gt;C_MAX_HIST_DT),$P$1,INDEX(_xlfn.ANCHORARRAY($C$3),T_CALC[[#This Row],[DAY]]+1,6))),NA())</f>
        <v>183.71</v>
      </c>
      <c r="Q982" s="4" cm="1" vm="5096">
        <f t="array" aca="1" ref="Q982" ca="1">IFERROR(IF(T_CALC[[#This Row],[DAY]]="","",IF(AND(T_CALC[[#This Row],[DAY]]=C_N_TRADING_DAYS,$L$1&gt;C_MAX_HIST_DT),$Q$1,INDEX(_xlfn.ANCHORARRAY($C$3),T_CALC[[#This Row],[DAY]]+1,2))),NA())</f>
        <v>35295834</v>
      </c>
      <c r="R982" s="4" vm="5100">
        <f ca="1">IFERROR(IF(I_SRC="Open",T_CALC[[#This Row],[Open]],IF(I_SRC="High",T_CALC[[#This Row],[High]],IF(I_SRC="low",T_CALC[[#This Row],[Low]],IF(I_SRC="Volume",T_CALC[[#This Row],[VOLUME]],T_CALC[[#This Row],[Close]])))),"")</f>
        <v>183.71</v>
      </c>
      <c r="S982" s="4" cm="1">
        <f t="array" aca="1" ref="S982" ca="1">IF(T_CALC[[#This Row],[DAY]]="","",IF(T_CALC[[#This Row],[DAY]]&gt;=I_MA_PER,
ROUND(SUMPRODUCT(OFFSET($Y$4,0,0,I_MA_PER),OFFSET(T_CALC[[#This Row],[Value]],-(I_MA_PER-1),0,I_MA_PER))/C_DEN,2),NA()))</f>
        <v>169.11</v>
      </c>
      <c r="T982" s="4" t="str">
        <f ca="1">IF(T_CALC[[#This Row],[DAY]]="","",IF(T_CALC[[#This Row],[DAY]]&gt;=I_MA_PER,IF(AND(T_CALC[[#This Row],[Value]]&gt;T_CALC[[#This Row],[WMA]],R981&lt;=S981),"Buy",IF(AND(T_CALC[[#This Row],[Value]]&lt;T_CALC[[#This Row],[WMA]],R981&gt;=S981),"Sell","")),NA()))</f>
        <v/>
      </c>
      <c r="U982" s="4">
        <f ca="1">IFERROR(IF(T_CALC[[#This Row],[Signal]]="Buy",T_CALC[[#This Row],[Value]],-10000),-10000)</f>
        <v>-10000</v>
      </c>
      <c r="V982" s="4">
        <f ca="1">IFERROR(IF(T_CALC[[#This Row],[Signal]]="Sell",T_CALC[[#This Row],[Value]],-10000),-10000)</f>
        <v>-10000</v>
      </c>
    </row>
    <row r="983" spans="3:22" x14ac:dyDescent="0.2">
      <c r="C983" vm="5101">
        <f ca="1"/>
        <v>43875</v>
      </c>
      <c r="D983" vm="5102">
        <f ca="1"/>
        <v>23149516</v>
      </c>
      <c r="E983" vm="5081">
        <f ca="1"/>
        <v>183.25</v>
      </c>
      <c r="F983" vm="5103">
        <f ca="1"/>
        <v>185.41</v>
      </c>
      <c r="G983" vm="5104">
        <f ca="1"/>
        <v>182.65</v>
      </c>
      <c r="H983" vm="5105">
        <f ca="1"/>
        <v>185.35</v>
      </c>
      <c r="K983" s="4">
        <f ca="1">IF(ROW(T_CALC[[#This Row],[DAY]])-ROW(T_CALC[[#Headers],[DAY]])&gt;C_N_TRADING_DAYS,"",ROW(T_CALC[[#This Row],[DAY]])-ROW(T_CALC[[#Headers],[DAY]]))</f>
        <v>980</v>
      </c>
      <c r="L983" s="2" cm="1" vm="5101">
        <f t="array" aca="1" ref="L983" ca="1">IFERROR(IF(T_CALC[[#This Row],[DAY]]="","",IF(AND(T_CALC[[#This Row],[DAY]]=C_N_TRADING_DAYS,$L$1&gt;C_MAX_HIST_DT),$L$1,INDEX(_xlfn.ANCHORARRAY($C$3),T_CALC[[#This Row],[DAY]]+1,1))),NA())</f>
        <v>43875</v>
      </c>
      <c r="M983" s="4" cm="1" vm="5081">
        <f t="array" aca="1" ref="M983" ca="1">IFERROR(IF(T_CALC[[#This Row],[DAY]]="","",IF(AND(T_CALC[[#This Row],[DAY]]=C_N_TRADING_DAYS,$L$1&gt;C_MAX_HIST_DT),$M$1,INDEX(_xlfn.ANCHORARRAY($C$3),T_CALC[[#This Row],[DAY]]+1,3))),NA())</f>
        <v>183.25</v>
      </c>
      <c r="N983" s="4" cm="1" vm="5103">
        <f t="array" aca="1" ref="N983" ca="1">IFERROR(IF(T_CALC[[#This Row],[DAY]]="","",IF(AND(T_CALC[[#This Row],[DAY]]=C_N_TRADING_DAYS,$L$1&gt;C_MAX_HIST_DT),$N$1,INDEX(_xlfn.ANCHORARRAY($C$3),T_CALC[[#This Row],[DAY]]+1,4))),NA())</f>
        <v>185.41</v>
      </c>
      <c r="O983" s="4" cm="1" vm="5104">
        <f t="array" aca="1" ref="O983" ca="1">IFERROR(IF(T_CALC[[#This Row],[DAY]]="","",IF(AND(T_CALC[[#This Row],[DAY]]=C_N_TRADING_DAYS,$L$1&gt;C_MAX_HIST_DT),$O$1,INDEX(_xlfn.ANCHORARRAY($C$3),T_CALC[[#This Row],[DAY]]+1,5))),NA())</f>
        <v>182.65</v>
      </c>
      <c r="P983" s="4" cm="1" vm="5105">
        <f t="array" aca="1" ref="P983" ca="1">IFERROR(IF(T_CALC[[#This Row],[DAY]]="","",IF(AND(T_CALC[[#This Row],[DAY]]=C_N_TRADING_DAYS,$L$1&gt;C_MAX_HIST_DT),$P$1,INDEX(_xlfn.ANCHORARRAY($C$3),T_CALC[[#This Row],[DAY]]+1,6))),NA())</f>
        <v>185.35</v>
      </c>
      <c r="Q983" s="4" cm="1" vm="5102">
        <f t="array" aca="1" ref="Q983" ca="1">IFERROR(IF(T_CALC[[#This Row],[DAY]]="","",IF(AND(T_CALC[[#This Row],[DAY]]=C_N_TRADING_DAYS,$L$1&gt;C_MAX_HIST_DT),$Q$1,INDEX(_xlfn.ANCHORARRAY($C$3),T_CALC[[#This Row],[DAY]]+1,2))),NA())</f>
        <v>23149516</v>
      </c>
      <c r="R983" s="4" vm="5105">
        <f ca="1">IFERROR(IF(I_SRC="Open",T_CALC[[#This Row],[Open]],IF(I_SRC="High",T_CALC[[#This Row],[High]],IF(I_SRC="low",T_CALC[[#This Row],[Low]],IF(I_SRC="Volume",T_CALC[[#This Row],[VOLUME]],T_CALC[[#This Row],[Close]])))),"")</f>
        <v>185.35</v>
      </c>
      <c r="S983" s="4" cm="1">
        <f t="array" aca="1" ref="S983" ca="1">IF(T_CALC[[#This Row],[DAY]]="","",IF(T_CALC[[#This Row],[DAY]]&gt;=I_MA_PER,
ROUND(SUMPRODUCT(OFFSET($Y$4,0,0,I_MA_PER),OFFSET(T_CALC[[#This Row],[Value]],-(I_MA_PER-1),0,I_MA_PER))/C_DEN,2),NA()))</f>
        <v>169.97</v>
      </c>
      <c r="T983" s="4" t="str">
        <f ca="1">IF(T_CALC[[#This Row],[DAY]]="","",IF(T_CALC[[#This Row],[DAY]]&gt;=I_MA_PER,IF(AND(T_CALC[[#This Row],[Value]]&gt;T_CALC[[#This Row],[WMA]],R982&lt;=S982),"Buy",IF(AND(T_CALC[[#This Row],[Value]]&lt;T_CALC[[#This Row],[WMA]],R982&gt;=S982),"Sell","")),NA()))</f>
        <v/>
      </c>
      <c r="U983" s="4">
        <f ca="1">IFERROR(IF(T_CALC[[#This Row],[Signal]]="Buy",T_CALC[[#This Row],[Value]],-10000),-10000)</f>
        <v>-10000</v>
      </c>
      <c r="V983" s="4">
        <f ca="1">IFERROR(IF(T_CALC[[#This Row],[Signal]]="Sell",T_CALC[[#This Row],[Value]],-10000),-10000)</f>
        <v>-10000</v>
      </c>
    </row>
    <row r="984" spans="3:22" x14ac:dyDescent="0.2">
      <c r="C984" vm="5106">
        <f ca="1"/>
        <v>43879</v>
      </c>
      <c r="D984" vm="5107">
        <f ca="1"/>
        <v>27853113</v>
      </c>
      <c r="E984" vm="5108">
        <f ca="1"/>
        <v>185.60499999999999</v>
      </c>
      <c r="F984" vm="5109">
        <f ca="1"/>
        <v>187.7</v>
      </c>
      <c r="G984" vm="5110">
        <f ca="1"/>
        <v>185.5</v>
      </c>
      <c r="H984" vm="5111">
        <f ca="1"/>
        <v>187.23</v>
      </c>
      <c r="K984" s="4">
        <f ca="1">IF(ROW(T_CALC[[#This Row],[DAY]])-ROW(T_CALC[[#Headers],[DAY]])&gt;C_N_TRADING_DAYS,"",ROW(T_CALC[[#This Row],[DAY]])-ROW(T_CALC[[#Headers],[DAY]]))</f>
        <v>981</v>
      </c>
      <c r="L984" s="2" cm="1" vm="5106">
        <f t="array" aca="1" ref="L984" ca="1">IFERROR(IF(T_CALC[[#This Row],[DAY]]="","",IF(AND(T_CALC[[#This Row],[DAY]]=C_N_TRADING_DAYS,$L$1&gt;C_MAX_HIST_DT),$L$1,INDEX(_xlfn.ANCHORARRAY($C$3),T_CALC[[#This Row],[DAY]]+1,1))),NA())</f>
        <v>43879</v>
      </c>
      <c r="M984" s="4" cm="1" vm="5108">
        <f t="array" aca="1" ref="M984" ca="1">IFERROR(IF(T_CALC[[#This Row],[DAY]]="","",IF(AND(T_CALC[[#This Row],[DAY]]=C_N_TRADING_DAYS,$L$1&gt;C_MAX_HIST_DT),$M$1,INDEX(_xlfn.ANCHORARRAY($C$3),T_CALC[[#This Row],[DAY]]+1,3))),NA())</f>
        <v>185.60499999999999</v>
      </c>
      <c r="N984" s="4" cm="1" vm="5109">
        <f t="array" aca="1" ref="N984" ca="1">IFERROR(IF(T_CALC[[#This Row],[DAY]]="","",IF(AND(T_CALC[[#This Row],[DAY]]=C_N_TRADING_DAYS,$L$1&gt;C_MAX_HIST_DT),$N$1,INDEX(_xlfn.ANCHORARRAY($C$3),T_CALC[[#This Row],[DAY]]+1,4))),NA())</f>
        <v>187.7</v>
      </c>
      <c r="O984" s="4" cm="1" vm="5110">
        <f t="array" aca="1" ref="O984" ca="1">IFERROR(IF(T_CALC[[#This Row],[DAY]]="","",IF(AND(T_CALC[[#This Row],[DAY]]=C_N_TRADING_DAYS,$L$1&gt;C_MAX_HIST_DT),$O$1,INDEX(_xlfn.ANCHORARRAY($C$3),T_CALC[[#This Row],[DAY]]+1,5))),NA())</f>
        <v>185.5</v>
      </c>
      <c r="P984" s="4" cm="1" vm="5111">
        <f t="array" aca="1" ref="P984" ca="1">IFERROR(IF(T_CALC[[#This Row],[DAY]]="","",IF(AND(T_CALC[[#This Row],[DAY]]=C_N_TRADING_DAYS,$L$1&gt;C_MAX_HIST_DT),$P$1,INDEX(_xlfn.ANCHORARRAY($C$3),T_CALC[[#This Row],[DAY]]+1,6))),NA())</f>
        <v>187.23</v>
      </c>
      <c r="Q984" s="4" cm="1" vm="5107">
        <f t="array" aca="1" ref="Q984" ca="1">IFERROR(IF(T_CALC[[#This Row],[DAY]]="","",IF(AND(T_CALC[[#This Row],[DAY]]=C_N_TRADING_DAYS,$L$1&gt;C_MAX_HIST_DT),$Q$1,INDEX(_xlfn.ANCHORARRAY($C$3),T_CALC[[#This Row],[DAY]]+1,2))),NA())</f>
        <v>27853113</v>
      </c>
      <c r="R984" s="4" vm="5111">
        <f ca="1">IFERROR(IF(I_SRC="Open",T_CALC[[#This Row],[Open]],IF(I_SRC="High",T_CALC[[#This Row],[High]],IF(I_SRC="low",T_CALC[[#This Row],[Low]],IF(I_SRC="Volume",T_CALC[[#This Row],[VOLUME]],T_CALC[[#This Row],[Close]])))),"")</f>
        <v>187.23</v>
      </c>
      <c r="S984" s="4" cm="1">
        <f t="array" aca="1" ref="S984" ca="1">IF(T_CALC[[#This Row],[DAY]]="","",IF(T_CALC[[#This Row],[DAY]]&gt;=I_MA_PER,
ROUND(SUMPRODUCT(OFFSET($Y$4,0,0,I_MA_PER),OFFSET(T_CALC[[#This Row],[Value]],-(I_MA_PER-1),0,I_MA_PER))/C_DEN,2),NA()))</f>
        <v>170.87</v>
      </c>
      <c r="T984" s="4" t="str">
        <f ca="1">IF(T_CALC[[#This Row],[DAY]]="","",IF(T_CALC[[#This Row],[DAY]]&gt;=I_MA_PER,IF(AND(T_CALC[[#This Row],[Value]]&gt;T_CALC[[#This Row],[WMA]],R983&lt;=S983),"Buy",IF(AND(T_CALC[[#This Row],[Value]]&lt;T_CALC[[#This Row],[WMA]],R983&gt;=S983),"Sell","")),NA()))</f>
        <v/>
      </c>
      <c r="U984" s="4">
        <f ca="1">IFERROR(IF(T_CALC[[#This Row],[Signal]]="Buy",T_CALC[[#This Row],[Value]],-10000),-10000)</f>
        <v>-10000</v>
      </c>
      <c r="V984" s="4">
        <f ca="1">IFERROR(IF(T_CALC[[#This Row],[Signal]]="Sell",T_CALC[[#This Row],[Value]],-10000),-10000)</f>
        <v>-10000</v>
      </c>
    </row>
    <row r="985" spans="3:22" x14ac:dyDescent="0.2">
      <c r="C985" vm="5112">
        <f ca="1"/>
        <v>43880</v>
      </c>
      <c r="D985" vm="5113">
        <f ca="1"/>
        <v>29997471</v>
      </c>
      <c r="E985" vm="5114">
        <f ca="1"/>
        <v>188.06</v>
      </c>
      <c r="F985" vm="5115">
        <f ca="1"/>
        <v>188.18</v>
      </c>
      <c r="G985" vm="5116">
        <f ca="1"/>
        <v>186.47</v>
      </c>
      <c r="H985" vm="5117">
        <f ca="1"/>
        <v>187.28</v>
      </c>
      <c r="K985" s="4">
        <f ca="1">IF(ROW(T_CALC[[#This Row],[DAY]])-ROW(T_CALC[[#Headers],[DAY]])&gt;C_N_TRADING_DAYS,"",ROW(T_CALC[[#This Row],[DAY]])-ROW(T_CALC[[#Headers],[DAY]]))</f>
        <v>982</v>
      </c>
      <c r="L985" s="2" cm="1" vm="5112">
        <f t="array" aca="1" ref="L985" ca="1">IFERROR(IF(T_CALC[[#This Row],[DAY]]="","",IF(AND(T_CALC[[#This Row],[DAY]]=C_N_TRADING_DAYS,$L$1&gt;C_MAX_HIST_DT),$L$1,INDEX(_xlfn.ANCHORARRAY($C$3),T_CALC[[#This Row],[DAY]]+1,1))),NA())</f>
        <v>43880</v>
      </c>
      <c r="M985" s="4" cm="1" vm="5114">
        <f t="array" aca="1" ref="M985" ca="1">IFERROR(IF(T_CALC[[#This Row],[DAY]]="","",IF(AND(T_CALC[[#This Row],[DAY]]=C_N_TRADING_DAYS,$L$1&gt;C_MAX_HIST_DT),$M$1,INDEX(_xlfn.ANCHORARRAY($C$3),T_CALC[[#This Row],[DAY]]+1,3))),NA())</f>
        <v>188.06</v>
      </c>
      <c r="N985" s="4" cm="1" vm="5115">
        <f t="array" aca="1" ref="N985" ca="1">IFERROR(IF(T_CALC[[#This Row],[DAY]]="","",IF(AND(T_CALC[[#This Row],[DAY]]=C_N_TRADING_DAYS,$L$1&gt;C_MAX_HIST_DT),$N$1,INDEX(_xlfn.ANCHORARRAY($C$3),T_CALC[[#This Row],[DAY]]+1,4))),NA())</f>
        <v>188.18</v>
      </c>
      <c r="O985" s="4" cm="1" vm="5116">
        <f t="array" aca="1" ref="O985" ca="1">IFERROR(IF(T_CALC[[#This Row],[DAY]]="","",IF(AND(T_CALC[[#This Row],[DAY]]=C_N_TRADING_DAYS,$L$1&gt;C_MAX_HIST_DT),$O$1,INDEX(_xlfn.ANCHORARRAY($C$3),T_CALC[[#This Row],[DAY]]+1,5))),NA())</f>
        <v>186.47</v>
      </c>
      <c r="P985" s="4" cm="1" vm="5117">
        <f t="array" aca="1" ref="P985" ca="1">IFERROR(IF(T_CALC[[#This Row],[DAY]]="","",IF(AND(T_CALC[[#This Row],[DAY]]=C_N_TRADING_DAYS,$L$1&gt;C_MAX_HIST_DT),$P$1,INDEX(_xlfn.ANCHORARRAY($C$3),T_CALC[[#This Row],[DAY]]+1,6))),NA())</f>
        <v>187.28</v>
      </c>
      <c r="Q985" s="4" cm="1" vm="5113">
        <f t="array" aca="1" ref="Q985" ca="1">IFERROR(IF(T_CALC[[#This Row],[DAY]]="","",IF(AND(T_CALC[[#This Row],[DAY]]=C_N_TRADING_DAYS,$L$1&gt;C_MAX_HIST_DT),$Q$1,INDEX(_xlfn.ANCHORARRAY($C$3),T_CALC[[#This Row],[DAY]]+1,2))),NA())</f>
        <v>29997471</v>
      </c>
      <c r="R985" s="4" vm="5117">
        <f ca="1">IFERROR(IF(I_SRC="Open",T_CALC[[#This Row],[Open]],IF(I_SRC="High",T_CALC[[#This Row],[High]],IF(I_SRC="low",T_CALC[[#This Row],[Low]],IF(I_SRC="Volume",T_CALC[[#This Row],[VOLUME]],T_CALC[[#This Row],[Close]])))),"")</f>
        <v>187.28</v>
      </c>
      <c r="S985" s="4" cm="1">
        <f t="array" aca="1" ref="S985" ca="1">IF(T_CALC[[#This Row],[DAY]]="","",IF(T_CALC[[#This Row],[DAY]]&gt;=I_MA_PER,
ROUND(SUMPRODUCT(OFFSET($Y$4,0,0,I_MA_PER),OFFSET(T_CALC[[#This Row],[Value]],-(I_MA_PER-1),0,I_MA_PER))/C_DEN,2),NA()))</f>
        <v>171.75</v>
      </c>
      <c r="T985" s="4" t="str">
        <f ca="1">IF(T_CALC[[#This Row],[DAY]]="","",IF(T_CALC[[#This Row],[DAY]]&gt;=I_MA_PER,IF(AND(T_CALC[[#This Row],[Value]]&gt;T_CALC[[#This Row],[WMA]],R984&lt;=S984),"Buy",IF(AND(T_CALC[[#This Row],[Value]]&lt;T_CALC[[#This Row],[WMA]],R984&gt;=S984),"Sell","")),NA()))</f>
        <v/>
      </c>
      <c r="U985" s="4">
        <f ca="1">IFERROR(IF(T_CALC[[#This Row],[Signal]]="Buy",T_CALC[[#This Row],[Value]],-10000),-10000)</f>
        <v>-10000</v>
      </c>
      <c r="V985" s="4">
        <f ca="1">IFERROR(IF(T_CALC[[#This Row],[Signal]]="Sell",T_CALC[[#This Row],[Value]],-10000),-10000)</f>
        <v>-10000</v>
      </c>
    </row>
    <row r="986" spans="3:22" x14ac:dyDescent="0.2">
      <c r="C986" vm="5118">
        <f ca="1"/>
        <v>43881</v>
      </c>
      <c r="D986" vm="5119">
        <f ca="1"/>
        <v>36862376</v>
      </c>
      <c r="E986" vm="5120">
        <f ca="1"/>
        <v>186.95</v>
      </c>
      <c r="F986" vm="5121">
        <f ca="1"/>
        <v>187.25</v>
      </c>
      <c r="G986" vm="5122">
        <f ca="1"/>
        <v>181.1</v>
      </c>
      <c r="H986" vm="5123">
        <f ca="1"/>
        <v>184.42</v>
      </c>
      <c r="K986" s="4">
        <f ca="1">IF(ROW(T_CALC[[#This Row],[DAY]])-ROW(T_CALC[[#Headers],[DAY]])&gt;C_N_TRADING_DAYS,"",ROW(T_CALC[[#This Row],[DAY]])-ROW(T_CALC[[#Headers],[DAY]]))</f>
        <v>983</v>
      </c>
      <c r="L986" s="2" cm="1" vm="5118">
        <f t="array" aca="1" ref="L986" ca="1">IFERROR(IF(T_CALC[[#This Row],[DAY]]="","",IF(AND(T_CALC[[#This Row],[DAY]]=C_N_TRADING_DAYS,$L$1&gt;C_MAX_HIST_DT),$L$1,INDEX(_xlfn.ANCHORARRAY($C$3),T_CALC[[#This Row],[DAY]]+1,1))),NA())</f>
        <v>43881</v>
      </c>
      <c r="M986" s="4" cm="1" vm="5120">
        <f t="array" aca="1" ref="M986" ca="1">IFERROR(IF(T_CALC[[#This Row],[DAY]]="","",IF(AND(T_CALC[[#This Row],[DAY]]=C_N_TRADING_DAYS,$L$1&gt;C_MAX_HIST_DT),$M$1,INDEX(_xlfn.ANCHORARRAY($C$3),T_CALC[[#This Row],[DAY]]+1,3))),NA())</f>
        <v>186.95</v>
      </c>
      <c r="N986" s="4" cm="1" vm="5121">
        <f t="array" aca="1" ref="N986" ca="1">IFERROR(IF(T_CALC[[#This Row],[DAY]]="","",IF(AND(T_CALC[[#This Row],[DAY]]=C_N_TRADING_DAYS,$L$1&gt;C_MAX_HIST_DT),$N$1,INDEX(_xlfn.ANCHORARRAY($C$3),T_CALC[[#This Row],[DAY]]+1,4))),NA())</f>
        <v>187.25</v>
      </c>
      <c r="O986" s="4" cm="1" vm="5122">
        <f t="array" aca="1" ref="O986" ca="1">IFERROR(IF(T_CALC[[#This Row],[DAY]]="","",IF(AND(T_CALC[[#This Row],[DAY]]=C_N_TRADING_DAYS,$L$1&gt;C_MAX_HIST_DT),$O$1,INDEX(_xlfn.ANCHORARRAY($C$3),T_CALC[[#This Row],[DAY]]+1,5))),NA())</f>
        <v>181.1</v>
      </c>
      <c r="P986" s="4" cm="1" vm="5123">
        <f t="array" aca="1" ref="P986" ca="1">IFERROR(IF(T_CALC[[#This Row],[DAY]]="","",IF(AND(T_CALC[[#This Row],[DAY]]=C_N_TRADING_DAYS,$L$1&gt;C_MAX_HIST_DT),$P$1,INDEX(_xlfn.ANCHORARRAY($C$3),T_CALC[[#This Row],[DAY]]+1,6))),NA())</f>
        <v>184.42</v>
      </c>
      <c r="Q986" s="4" cm="1" vm="5119">
        <f t="array" aca="1" ref="Q986" ca="1">IFERROR(IF(T_CALC[[#This Row],[DAY]]="","",IF(AND(T_CALC[[#This Row],[DAY]]=C_N_TRADING_DAYS,$L$1&gt;C_MAX_HIST_DT),$Q$1,INDEX(_xlfn.ANCHORARRAY($C$3),T_CALC[[#This Row],[DAY]]+1,2))),NA())</f>
        <v>36862376</v>
      </c>
      <c r="R986" s="4" vm="5123">
        <f ca="1">IFERROR(IF(I_SRC="Open",T_CALC[[#This Row],[Open]],IF(I_SRC="High",T_CALC[[#This Row],[High]],IF(I_SRC="low",T_CALC[[#This Row],[Low]],IF(I_SRC="Volume",T_CALC[[#This Row],[VOLUME]],T_CALC[[#This Row],[Close]])))),"")</f>
        <v>184.42</v>
      </c>
      <c r="S986" s="4" cm="1">
        <f t="array" aca="1" ref="S986" ca="1">IF(T_CALC[[#This Row],[DAY]]="","",IF(T_CALC[[#This Row],[DAY]]&gt;=I_MA_PER,
ROUND(SUMPRODUCT(OFFSET($Y$4,0,0,I_MA_PER),OFFSET(T_CALC[[#This Row],[Value]],-(I_MA_PER-1),0,I_MA_PER))/C_DEN,2),NA()))</f>
        <v>172.48</v>
      </c>
      <c r="T986" s="4" t="str">
        <f ca="1">IF(T_CALC[[#This Row],[DAY]]="","",IF(T_CALC[[#This Row],[DAY]]&gt;=I_MA_PER,IF(AND(T_CALC[[#This Row],[Value]]&gt;T_CALC[[#This Row],[WMA]],R985&lt;=S985),"Buy",IF(AND(T_CALC[[#This Row],[Value]]&lt;T_CALC[[#This Row],[WMA]],R985&gt;=S985),"Sell","")),NA()))</f>
        <v/>
      </c>
      <c r="U986" s="4">
        <f ca="1">IFERROR(IF(T_CALC[[#This Row],[Signal]]="Buy",T_CALC[[#This Row],[Value]],-10000),-10000)</f>
        <v>-10000</v>
      </c>
      <c r="V986" s="4">
        <f ca="1">IFERROR(IF(T_CALC[[#This Row],[Signal]]="Sell",T_CALC[[#This Row],[Value]],-10000),-10000)</f>
        <v>-10000</v>
      </c>
    </row>
    <row r="987" spans="3:22" x14ac:dyDescent="0.2">
      <c r="C987" vm="5124">
        <f ca="1"/>
        <v>43882</v>
      </c>
      <c r="D987" vm="5125">
        <f ca="1"/>
        <v>48600385</v>
      </c>
      <c r="E987" vm="5126">
        <f ca="1"/>
        <v>183.17</v>
      </c>
      <c r="F987" vm="5087">
        <f ca="1"/>
        <v>183.5</v>
      </c>
      <c r="G987" vm="5127">
        <f ca="1"/>
        <v>177.25</v>
      </c>
      <c r="H987" vm="5128">
        <f ca="1"/>
        <v>178.59</v>
      </c>
      <c r="K987" s="4">
        <f ca="1">IF(ROW(T_CALC[[#This Row],[DAY]])-ROW(T_CALC[[#Headers],[DAY]])&gt;C_N_TRADING_DAYS,"",ROW(T_CALC[[#This Row],[DAY]])-ROW(T_CALC[[#Headers],[DAY]]))</f>
        <v>984</v>
      </c>
      <c r="L987" s="2" cm="1" vm="5124">
        <f t="array" aca="1" ref="L987" ca="1">IFERROR(IF(T_CALC[[#This Row],[DAY]]="","",IF(AND(T_CALC[[#This Row],[DAY]]=C_N_TRADING_DAYS,$L$1&gt;C_MAX_HIST_DT),$L$1,INDEX(_xlfn.ANCHORARRAY($C$3),T_CALC[[#This Row],[DAY]]+1,1))),NA())</f>
        <v>43882</v>
      </c>
      <c r="M987" s="4" cm="1" vm="5126">
        <f t="array" aca="1" ref="M987" ca="1">IFERROR(IF(T_CALC[[#This Row],[DAY]]="","",IF(AND(T_CALC[[#This Row],[DAY]]=C_N_TRADING_DAYS,$L$1&gt;C_MAX_HIST_DT),$M$1,INDEX(_xlfn.ANCHORARRAY($C$3),T_CALC[[#This Row],[DAY]]+1,3))),NA())</f>
        <v>183.17</v>
      </c>
      <c r="N987" s="4" cm="1" vm="5087">
        <f t="array" aca="1" ref="N987" ca="1">IFERROR(IF(T_CALC[[#This Row],[DAY]]="","",IF(AND(T_CALC[[#This Row],[DAY]]=C_N_TRADING_DAYS,$L$1&gt;C_MAX_HIST_DT),$N$1,INDEX(_xlfn.ANCHORARRAY($C$3),T_CALC[[#This Row],[DAY]]+1,4))),NA())</f>
        <v>183.5</v>
      </c>
      <c r="O987" s="4" cm="1" vm="5127">
        <f t="array" aca="1" ref="O987" ca="1">IFERROR(IF(T_CALC[[#This Row],[DAY]]="","",IF(AND(T_CALC[[#This Row],[DAY]]=C_N_TRADING_DAYS,$L$1&gt;C_MAX_HIST_DT),$O$1,INDEX(_xlfn.ANCHORARRAY($C$3),T_CALC[[#This Row],[DAY]]+1,5))),NA())</f>
        <v>177.25</v>
      </c>
      <c r="P987" s="4" cm="1" vm="5128">
        <f t="array" aca="1" ref="P987" ca="1">IFERROR(IF(T_CALC[[#This Row],[DAY]]="","",IF(AND(T_CALC[[#This Row],[DAY]]=C_N_TRADING_DAYS,$L$1&gt;C_MAX_HIST_DT),$P$1,INDEX(_xlfn.ANCHORARRAY($C$3),T_CALC[[#This Row],[DAY]]+1,6))),NA())</f>
        <v>178.59</v>
      </c>
      <c r="Q987" s="4" cm="1" vm="5125">
        <f t="array" aca="1" ref="Q987" ca="1">IFERROR(IF(T_CALC[[#This Row],[DAY]]="","",IF(AND(T_CALC[[#This Row],[DAY]]=C_N_TRADING_DAYS,$L$1&gt;C_MAX_HIST_DT),$Q$1,INDEX(_xlfn.ANCHORARRAY($C$3),T_CALC[[#This Row],[DAY]]+1,2))),NA())</f>
        <v>48600385</v>
      </c>
      <c r="R987" s="4" vm="5128">
        <f ca="1">IFERROR(IF(I_SRC="Open",T_CALC[[#This Row],[Open]],IF(I_SRC="High",T_CALC[[#This Row],[High]],IF(I_SRC="low",T_CALC[[#This Row],[Low]],IF(I_SRC="Volume",T_CALC[[#This Row],[VOLUME]],T_CALC[[#This Row],[Close]])))),"")</f>
        <v>178.59</v>
      </c>
      <c r="S987" s="4" cm="1">
        <f t="array" aca="1" ref="S987" ca="1">IF(T_CALC[[#This Row],[DAY]]="","",IF(T_CALC[[#This Row],[DAY]]&gt;=I_MA_PER,
ROUND(SUMPRODUCT(OFFSET($Y$4,0,0,I_MA_PER),OFFSET(T_CALC[[#This Row],[Value]],-(I_MA_PER-1),0,I_MA_PER))/C_DEN,2),NA()))</f>
        <v>172.96</v>
      </c>
      <c r="T987" s="4" t="str">
        <f ca="1">IF(T_CALC[[#This Row],[DAY]]="","",IF(T_CALC[[#This Row],[DAY]]&gt;=I_MA_PER,IF(AND(T_CALC[[#This Row],[Value]]&gt;T_CALC[[#This Row],[WMA]],R986&lt;=S986),"Buy",IF(AND(T_CALC[[#This Row],[Value]]&lt;T_CALC[[#This Row],[WMA]],R986&gt;=S986),"Sell","")),NA()))</f>
        <v/>
      </c>
      <c r="U987" s="4">
        <f ca="1">IFERROR(IF(T_CALC[[#This Row],[Signal]]="Buy",T_CALC[[#This Row],[Value]],-10000),-10000)</f>
        <v>-10000</v>
      </c>
      <c r="V987" s="4">
        <f ca="1">IFERROR(IF(T_CALC[[#This Row],[Signal]]="Sell",T_CALC[[#This Row],[Value]],-10000),-10000)</f>
        <v>-10000</v>
      </c>
    </row>
    <row r="988" spans="3:22" x14ac:dyDescent="0.2">
      <c r="C988" vm="5129">
        <f ca="1"/>
        <v>43885</v>
      </c>
      <c r="D988" vm="5130">
        <f ca="1"/>
        <v>68311066</v>
      </c>
      <c r="E988" vm="5131">
        <f ca="1"/>
        <v>167.77</v>
      </c>
      <c r="F988" vm="5132">
        <f ca="1"/>
        <v>174.55</v>
      </c>
      <c r="G988" vm="5133">
        <f ca="1"/>
        <v>163.22999999999999</v>
      </c>
      <c r="H988" vm="5134">
        <f ca="1"/>
        <v>170.89</v>
      </c>
      <c r="K988" s="4">
        <f ca="1">IF(ROW(T_CALC[[#This Row],[DAY]])-ROW(T_CALC[[#Headers],[DAY]])&gt;C_N_TRADING_DAYS,"",ROW(T_CALC[[#This Row],[DAY]])-ROW(T_CALC[[#Headers],[DAY]]))</f>
        <v>985</v>
      </c>
      <c r="L988" s="2" cm="1" vm="5129">
        <f t="array" aca="1" ref="L988" ca="1">IFERROR(IF(T_CALC[[#This Row],[DAY]]="","",IF(AND(T_CALC[[#This Row],[DAY]]=C_N_TRADING_DAYS,$L$1&gt;C_MAX_HIST_DT),$L$1,INDEX(_xlfn.ANCHORARRAY($C$3),T_CALC[[#This Row],[DAY]]+1,1))),NA())</f>
        <v>43885</v>
      </c>
      <c r="M988" s="4" cm="1" vm="5131">
        <f t="array" aca="1" ref="M988" ca="1">IFERROR(IF(T_CALC[[#This Row],[DAY]]="","",IF(AND(T_CALC[[#This Row],[DAY]]=C_N_TRADING_DAYS,$L$1&gt;C_MAX_HIST_DT),$M$1,INDEX(_xlfn.ANCHORARRAY($C$3),T_CALC[[#This Row],[DAY]]+1,3))),NA())</f>
        <v>167.77</v>
      </c>
      <c r="N988" s="4" cm="1" vm="5132">
        <f t="array" aca="1" ref="N988" ca="1">IFERROR(IF(T_CALC[[#This Row],[DAY]]="","",IF(AND(T_CALC[[#This Row],[DAY]]=C_N_TRADING_DAYS,$L$1&gt;C_MAX_HIST_DT),$N$1,INDEX(_xlfn.ANCHORARRAY($C$3),T_CALC[[#This Row],[DAY]]+1,4))),NA())</f>
        <v>174.55</v>
      </c>
      <c r="O988" s="4" cm="1" vm="5133">
        <f t="array" aca="1" ref="O988" ca="1">IFERROR(IF(T_CALC[[#This Row],[DAY]]="","",IF(AND(T_CALC[[#This Row],[DAY]]=C_N_TRADING_DAYS,$L$1&gt;C_MAX_HIST_DT),$O$1,INDEX(_xlfn.ANCHORARRAY($C$3),T_CALC[[#This Row],[DAY]]+1,5))),NA())</f>
        <v>163.22999999999999</v>
      </c>
      <c r="P988" s="4" cm="1" vm="5134">
        <f t="array" aca="1" ref="P988" ca="1">IFERROR(IF(T_CALC[[#This Row],[DAY]]="","",IF(AND(T_CALC[[#This Row],[DAY]]=C_N_TRADING_DAYS,$L$1&gt;C_MAX_HIST_DT),$P$1,INDEX(_xlfn.ANCHORARRAY($C$3),T_CALC[[#This Row],[DAY]]+1,6))),NA())</f>
        <v>170.89</v>
      </c>
      <c r="Q988" s="4" cm="1" vm="5130">
        <f t="array" aca="1" ref="Q988" ca="1">IFERROR(IF(T_CALC[[#This Row],[DAY]]="","",IF(AND(T_CALC[[#This Row],[DAY]]=C_N_TRADING_DAYS,$L$1&gt;C_MAX_HIST_DT),$Q$1,INDEX(_xlfn.ANCHORARRAY($C$3),T_CALC[[#This Row],[DAY]]+1,2))),NA())</f>
        <v>68311066</v>
      </c>
      <c r="R988" s="4" vm="5134">
        <f ca="1">IFERROR(IF(I_SRC="Open",T_CALC[[#This Row],[Open]],IF(I_SRC="High",T_CALC[[#This Row],[High]],IF(I_SRC="low",T_CALC[[#This Row],[Low]],IF(I_SRC="Volume",T_CALC[[#This Row],[VOLUME]],T_CALC[[#This Row],[Close]])))),"")</f>
        <v>170.89</v>
      </c>
      <c r="S988" s="4" cm="1">
        <f t="array" aca="1" ref="S988" ca="1">IF(T_CALC[[#This Row],[DAY]]="","",IF(T_CALC[[#This Row],[DAY]]&gt;=I_MA_PER,
ROUND(SUMPRODUCT(OFFSET($Y$4,0,0,I_MA_PER),OFFSET(T_CALC[[#This Row],[Value]],-(I_MA_PER-1),0,I_MA_PER))/C_DEN,2),NA()))</f>
        <v>173.11</v>
      </c>
      <c r="T988" s="4" t="str">
        <f ca="1">IF(T_CALC[[#This Row],[DAY]]="","",IF(T_CALC[[#This Row],[DAY]]&gt;=I_MA_PER,IF(AND(T_CALC[[#This Row],[Value]]&gt;T_CALC[[#This Row],[WMA]],R987&lt;=S987),"Buy",IF(AND(T_CALC[[#This Row],[Value]]&lt;T_CALC[[#This Row],[WMA]],R987&gt;=S987),"Sell","")),NA()))</f>
        <v>Sell</v>
      </c>
      <c r="U988" s="4">
        <f ca="1">IFERROR(IF(T_CALC[[#This Row],[Signal]]="Buy",T_CALC[[#This Row],[Value]],-10000),-10000)</f>
        <v>-10000</v>
      </c>
      <c r="V988" s="4" vm="5134">
        <f ca="1">IFERROR(IF(T_CALC[[#This Row],[Signal]]="Sell",T_CALC[[#This Row],[Value]],-10000),-10000)</f>
        <v>170.89</v>
      </c>
    </row>
    <row r="989" spans="3:22" x14ac:dyDescent="0.2">
      <c r="C989" vm="5135">
        <f ca="1"/>
        <v>43886</v>
      </c>
      <c r="D989" vm="5136">
        <f ca="1"/>
        <v>68073295</v>
      </c>
      <c r="E989" vm="5137">
        <f ca="1"/>
        <v>174.2</v>
      </c>
      <c r="F989" vm="5138">
        <f ca="1"/>
        <v>174.84</v>
      </c>
      <c r="G989" vm="5139">
        <f ca="1"/>
        <v>167.64619999999999</v>
      </c>
      <c r="H989" vm="5140">
        <f ca="1"/>
        <v>168.07</v>
      </c>
      <c r="K989" s="4">
        <f ca="1">IF(ROW(T_CALC[[#This Row],[DAY]])-ROW(T_CALC[[#Headers],[DAY]])&gt;C_N_TRADING_DAYS,"",ROW(T_CALC[[#This Row],[DAY]])-ROW(T_CALC[[#Headers],[DAY]]))</f>
        <v>986</v>
      </c>
      <c r="L989" s="2" cm="1" vm="5135">
        <f t="array" aca="1" ref="L989" ca="1">IFERROR(IF(T_CALC[[#This Row],[DAY]]="","",IF(AND(T_CALC[[#This Row],[DAY]]=C_N_TRADING_DAYS,$L$1&gt;C_MAX_HIST_DT),$L$1,INDEX(_xlfn.ANCHORARRAY($C$3),T_CALC[[#This Row],[DAY]]+1,1))),NA())</f>
        <v>43886</v>
      </c>
      <c r="M989" s="4" cm="1" vm="5137">
        <f t="array" aca="1" ref="M989" ca="1">IFERROR(IF(T_CALC[[#This Row],[DAY]]="","",IF(AND(T_CALC[[#This Row],[DAY]]=C_N_TRADING_DAYS,$L$1&gt;C_MAX_HIST_DT),$M$1,INDEX(_xlfn.ANCHORARRAY($C$3),T_CALC[[#This Row],[DAY]]+1,3))),NA())</f>
        <v>174.2</v>
      </c>
      <c r="N989" s="4" cm="1" vm="5138">
        <f t="array" aca="1" ref="N989" ca="1">IFERROR(IF(T_CALC[[#This Row],[DAY]]="","",IF(AND(T_CALC[[#This Row],[DAY]]=C_N_TRADING_DAYS,$L$1&gt;C_MAX_HIST_DT),$N$1,INDEX(_xlfn.ANCHORARRAY($C$3),T_CALC[[#This Row],[DAY]]+1,4))),NA())</f>
        <v>174.84</v>
      </c>
      <c r="O989" s="4" cm="1" vm="5139">
        <f t="array" aca="1" ref="O989" ca="1">IFERROR(IF(T_CALC[[#This Row],[DAY]]="","",IF(AND(T_CALC[[#This Row],[DAY]]=C_N_TRADING_DAYS,$L$1&gt;C_MAX_HIST_DT),$O$1,INDEX(_xlfn.ANCHORARRAY($C$3),T_CALC[[#This Row],[DAY]]+1,5))),NA())</f>
        <v>167.64619999999999</v>
      </c>
      <c r="P989" s="4" cm="1" vm="5140">
        <f t="array" aca="1" ref="P989" ca="1">IFERROR(IF(T_CALC[[#This Row],[DAY]]="","",IF(AND(T_CALC[[#This Row],[DAY]]=C_N_TRADING_DAYS,$L$1&gt;C_MAX_HIST_DT),$P$1,INDEX(_xlfn.ANCHORARRAY($C$3),T_CALC[[#This Row],[DAY]]+1,6))),NA())</f>
        <v>168.07</v>
      </c>
      <c r="Q989" s="4" cm="1" vm="5136">
        <f t="array" aca="1" ref="Q989" ca="1">IFERROR(IF(T_CALC[[#This Row],[DAY]]="","",IF(AND(T_CALC[[#This Row],[DAY]]=C_N_TRADING_DAYS,$L$1&gt;C_MAX_HIST_DT),$Q$1,INDEX(_xlfn.ANCHORARRAY($C$3),T_CALC[[#This Row],[DAY]]+1,2))),NA())</f>
        <v>68073295</v>
      </c>
      <c r="R989" s="4" vm="5140">
        <f ca="1">IFERROR(IF(I_SRC="Open",T_CALC[[#This Row],[Open]],IF(I_SRC="High",T_CALC[[#This Row],[High]],IF(I_SRC="low",T_CALC[[#This Row],[Low]],IF(I_SRC="Volume",T_CALC[[#This Row],[VOLUME]],T_CALC[[#This Row],[Close]])))),"")</f>
        <v>168.07</v>
      </c>
      <c r="S989" s="4" cm="1">
        <f t="array" aca="1" ref="S989" ca="1">IF(T_CALC[[#This Row],[DAY]]="","",IF(T_CALC[[#This Row],[DAY]]&gt;=I_MA_PER,
ROUND(SUMPRODUCT(OFFSET($Y$4,0,0,I_MA_PER),OFFSET(T_CALC[[#This Row],[Value]],-(I_MA_PER-1),0,I_MA_PER))/C_DEN,2),NA()))</f>
        <v>173.14</v>
      </c>
      <c r="T989" s="4" t="str">
        <f ca="1">IF(T_CALC[[#This Row],[DAY]]="","",IF(T_CALC[[#This Row],[DAY]]&gt;=I_MA_PER,IF(AND(T_CALC[[#This Row],[Value]]&gt;T_CALC[[#This Row],[WMA]],R988&lt;=S988),"Buy",IF(AND(T_CALC[[#This Row],[Value]]&lt;T_CALC[[#This Row],[WMA]],R988&gt;=S988),"Sell","")),NA()))</f>
        <v/>
      </c>
      <c r="U989" s="4">
        <f ca="1">IFERROR(IF(T_CALC[[#This Row],[Signal]]="Buy",T_CALC[[#This Row],[Value]],-10000),-10000)</f>
        <v>-10000</v>
      </c>
      <c r="V989" s="4">
        <f ca="1">IFERROR(IF(T_CALC[[#This Row],[Signal]]="Sell",T_CALC[[#This Row],[Value]],-10000),-10000)</f>
        <v>-10000</v>
      </c>
    </row>
    <row r="990" spans="3:22" x14ac:dyDescent="0.2">
      <c r="C990" vm="5141">
        <f ca="1"/>
        <v>43887</v>
      </c>
      <c r="D990" vm="5142">
        <f ca="1"/>
        <v>56387148</v>
      </c>
      <c r="E990" vm="5143">
        <f ca="1"/>
        <v>169.71</v>
      </c>
      <c r="F990" vm="5144">
        <f ca="1"/>
        <v>173.26</v>
      </c>
      <c r="G990" vm="5145">
        <f ca="1"/>
        <v>168.21</v>
      </c>
      <c r="H990" vm="5146">
        <f ca="1"/>
        <v>170.17</v>
      </c>
      <c r="K990" s="4">
        <f ca="1">IF(ROW(T_CALC[[#This Row],[DAY]])-ROW(T_CALC[[#Headers],[DAY]])&gt;C_N_TRADING_DAYS,"",ROW(T_CALC[[#This Row],[DAY]])-ROW(T_CALC[[#Headers],[DAY]]))</f>
        <v>987</v>
      </c>
      <c r="L990" s="2" cm="1" vm="5141">
        <f t="array" aca="1" ref="L990" ca="1">IFERROR(IF(T_CALC[[#This Row],[DAY]]="","",IF(AND(T_CALC[[#This Row],[DAY]]=C_N_TRADING_DAYS,$L$1&gt;C_MAX_HIST_DT),$L$1,INDEX(_xlfn.ANCHORARRAY($C$3),T_CALC[[#This Row],[DAY]]+1,1))),NA())</f>
        <v>43887</v>
      </c>
      <c r="M990" s="4" cm="1" vm="5143">
        <f t="array" aca="1" ref="M990" ca="1">IFERROR(IF(T_CALC[[#This Row],[DAY]]="","",IF(AND(T_CALC[[#This Row],[DAY]]=C_N_TRADING_DAYS,$L$1&gt;C_MAX_HIST_DT),$M$1,INDEX(_xlfn.ANCHORARRAY($C$3),T_CALC[[#This Row],[DAY]]+1,3))),NA())</f>
        <v>169.71</v>
      </c>
      <c r="N990" s="4" cm="1" vm="5144">
        <f t="array" aca="1" ref="N990" ca="1">IFERROR(IF(T_CALC[[#This Row],[DAY]]="","",IF(AND(T_CALC[[#This Row],[DAY]]=C_N_TRADING_DAYS,$L$1&gt;C_MAX_HIST_DT),$N$1,INDEX(_xlfn.ANCHORARRAY($C$3),T_CALC[[#This Row],[DAY]]+1,4))),NA())</f>
        <v>173.26</v>
      </c>
      <c r="O990" s="4" cm="1" vm="5145">
        <f t="array" aca="1" ref="O990" ca="1">IFERROR(IF(T_CALC[[#This Row],[DAY]]="","",IF(AND(T_CALC[[#This Row],[DAY]]=C_N_TRADING_DAYS,$L$1&gt;C_MAX_HIST_DT),$O$1,INDEX(_xlfn.ANCHORARRAY($C$3),T_CALC[[#This Row],[DAY]]+1,5))),NA())</f>
        <v>168.21</v>
      </c>
      <c r="P990" s="4" cm="1" vm="5146">
        <f t="array" aca="1" ref="P990" ca="1">IFERROR(IF(T_CALC[[#This Row],[DAY]]="","",IF(AND(T_CALC[[#This Row],[DAY]]=C_N_TRADING_DAYS,$L$1&gt;C_MAX_HIST_DT),$P$1,INDEX(_xlfn.ANCHORARRAY($C$3),T_CALC[[#This Row],[DAY]]+1,6))),NA())</f>
        <v>170.17</v>
      </c>
      <c r="Q990" s="4" cm="1" vm="5142">
        <f t="array" aca="1" ref="Q990" ca="1">IFERROR(IF(T_CALC[[#This Row],[DAY]]="","",IF(AND(T_CALC[[#This Row],[DAY]]=C_N_TRADING_DAYS,$L$1&gt;C_MAX_HIST_DT),$Q$1,INDEX(_xlfn.ANCHORARRAY($C$3),T_CALC[[#This Row],[DAY]]+1,2))),NA())</f>
        <v>56387148</v>
      </c>
      <c r="R990" s="4" vm="5146">
        <f ca="1">IFERROR(IF(I_SRC="Open",T_CALC[[#This Row],[Open]],IF(I_SRC="High",T_CALC[[#This Row],[High]],IF(I_SRC="low",T_CALC[[#This Row],[Low]],IF(I_SRC="Volume",T_CALC[[#This Row],[VOLUME]],T_CALC[[#This Row],[Close]])))),"")</f>
        <v>170.17</v>
      </c>
      <c r="S990" s="4" cm="1">
        <f t="array" aca="1" ref="S990" ca="1">IF(T_CALC[[#This Row],[DAY]]="","",IF(T_CALC[[#This Row],[DAY]]&gt;=I_MA_PER,
ROUND(SUMPRODUCT(OFFSET($Y$4,0,0,I_MA_PER),OFFSET(T_CALC[[#This Row],[Value]],-(I_MA_PER-1),0,I_MA_PER))/C_DEN,2),NA()))</f>
        <v>173.24</v>
      </c>
      <c r="T990" s="4" t="str">
        <f ca="1">IF(T_CALC[[#This Row],[DAY]]="","",IF(T_CALC[[#This Row],[DAY]]&gt;=I_MA_PER,IF(AND(T_CALC[[#This Row],[Value]]&gt;T_CALC[[#This Row],[WMA]],R989&lt;=S989),"Buy",IF(AND(T_CALC[[#This Row],[Value]]&lt;T_CALC[[#This Row],[WMA]],R989&gt;=S989),"Sell","")),NA()))</f>
        <v/>
      </c>
      <c r="U990" s="4">
        <f ca="1">IFERROR(IF(T_CALC[[#This Row],[Signal]]="Buy",T_CALC[[#This Row],[Value]],-10000),-10000)</f>
        <v>-10000</v>
      </c>
      <c r="V990" s="4">
        <f ca="1">IFERROR(IF(T_CALC[[#This Row],[Signal]]="Sell",T_CALC[[#This Row],[Value]],-10000),-10000)</f>
        <v>-10000</v>
      </c>
    </row>
    <row r="991" spans="3:22" x14ac:dyDescent="0.2">
      <c r="C991" vm="5147">
        <f ca="1"/>
        <v>43888</v>
      </c>
      <c r="D991" vm="5148">
        <f ca="1"/>
        <v>93174906</v>
      </c>
      <c r="E991" vm="5149">
        <f ca="1"/>
        <v>163.32</v>
      </c>
      <c r="F991" vm="5150">
        <f ca="1"/>
        <v>167.03</v>
      </c>
      <c r="G991" vm="5151">
        <f ca="1"/>
        <v>157.97999999999999</v>
      </c>
      <c r="H991" vm="5152">
        <f ca="1"/>
        <v>158.18</v>
      </c>
      <c r="K991" s="4">
        <f ca="1">IF(ROW(T_CALC[[#This Row],[DAY]])-ROW(T_CALC[[#Headers],[DAY]])&gt;C_N_TRADING_DAYS,"",ROW(T_CALC[[#This Row],[DAY]])-ROW(T_CALC[[#Headers],[DAY]]))</f>
        <v>988</v>
      </c>
      <c r="L991" s="2" cm="1" vm="5147">
        <f t="array" aca="1" ref="L991" ca="1">IFERROR(IF(T_CALC[[#This Row],[DAY]]="","",IF(AND(T_CALC[[#This Row],[DAY]]=C_N_TRADING_DAYS,$L$1&gt;C_MAX_HIST_DT),$L$1,INDEX(_xlfn.ANCHORARRAY($C$3),T_CALC[[#This Row],[DAY]]+1,1))),NA())</f>
        <v>43888</v>
      </c>
      <c r="M991" s="4" cm="1" vm="5149">
        <f t="array" aca="1" ref="M991" ca="1">IFERROR(IF(T_CALC[[#This Row],[DAY]]="","",IF(AND(T_CALC[[#This Row],[DAY]]=C_N_TRADING_DAYS,$L$1&gt;C_MAX_HIST_DT),$M$1,INDEX(_xlfn.ANCHORARRAY($C$3),T_CALC[[#This Row],[DAY]]+1,3))),NA())</f>
        <v>163.32</v>
      </c>
      <c r="N991" s="4" cm="1" vm="5150">
        <f t="array" aca="1" ref="N991" ca="1">IFERROR(IF(T_CALC[[#This Row],[DAY]]="","",IF(AND(T_CALC[[#This Row],[DAY]]=C_N_TRADING_DAYS,$L$1&gt;C_MAX_HIST_DT),$N$1,INDEX(_xlfn.ANCHORARRAY($C$3),T_CALC[[#This Row],[DAY]]+1,4))),NA())</f>
        <v>167.03</v>
      </c>
      <c r="O991" s="4" cm="1" vm="5151">
        <f t="array" aca="1" ref="O991" ca="1">IFERROR(IF(T_CALC[[#This Row],[DAY]]="","",IF(AND(T_CALC[[#This Row],[DAY]]=C_N_TRADING_DAYS,$L$1&gt;C_MAX_HIST_DT),$O$1,INDEX(_xlfn.ANCHORARRAY($C$3),T_CALC[[#This Row],[DAY]]+1,5))),NA())</f>
        <v>157.97999999999999</v>
      </c>
      <c r="P991" s="4" cm="1" vm="5152">
        <f t="array" aca="1" ref="P991" ca="1">IFERROR(IF(T_CALC[[#This Row],[DAY]]="","",IF(AND(T_CALC[[#This Row],[DAY]]=C_N_TRADING_DAYS,$L$1&gt;C_MAX_HIST_DT),$P$1,INDEX(_xlfn.ANCHORARRAY($C$3),T_CALC[[#This Row],[DAY]]+1,6))),NA())</f>
        <v>158.18</v>
      </c>
      <c r="Q991" s="4" cm="1" vm="5148">
        <f t="array" aca="1" ref="Q991" ca="1">IFERROR(IF(T_CALC[[#This Row],[DAY]]="","",IF(AND(T_CALC[[#This Row],[DAY]]=C_N_TRADING_DAYS,$L$1&gt;C_MAX_HIST_DT),$Q$1,INDEX(_xlfn.ANCHORARRAY($C$3),T_CALC[[#This Row],[DAY]]+1,2))),NA())</f>
        <v>93174906</v>
      </c>
      <c r="R991" s="4" vm="5152">
        <f ca="1">IFERROR(IF(I_SRC="Open",T_CALC[[#This Row],[Open]],IF(I_SRC="High",T_CALC[[#This Row],[High]],IF(I_SRC="low",T_CALC[[#This Row],[Low]],IF(I_SRC="Volume",T_CALC[[#This Row],[VOLUME]],T_CALC[[#This Row],[Close]])))),"")</f>
        <v>158.18</v>
      </c>
      <c r="S991" s="4" cm="1">
        <f t="array" aca="1" ref="S991" ca="1">IF(T_CALC[[#This Row],[DAY]]="","",IF(T_CALC[[#This Row],[DAY]]&gt;=I_MA_PER,
ROUND(SUMPRODUCT(OFFSET($Y$4,0,0,I_MA_PER),OFFSET(T_CALC[[#This Row],[Value]],-(I_MA_PER-1),0,I_MA_PER))/C_DEN,2),NA()))</f>
        <v>172.86</v>
      </c>
      <c r="T991" s="4" t="str">
        <f ca="1">IF(T_CALC[[#This Row],[DAY]]="","",IF(T_CALC[[#This Row],[DAY]]&gt;=I_MA_PER,IF(AND(T_CALC[[#This Row],[Value]]&gt;T_CALC[[#This Row],[WMA]],R990&lt;=S990),"Buy",IF(AND(T_CALC[[#This Row],[Value]]&lt;T_CALC[[#This Row],[WMA]],R990&gt;=S990),"Sell","")),NA()))</f>
        <v/>
      </c>
      <c r="U991" s="4">
        <f ca="1">IFERROR(IF(T_CALC[[#This Row],[Signal]]="Buy",T_CALC[[#This Row],[Value]],-10000),-10000)</f>
        <v>-10000</v>
      </c>
      <c r="V991" s="4">
        <f ca="1">IFERROR(IF(T_CALC[[#This Row],[Signal]]="Sell",T_CALC[[#This Row],[Value]],-10000),-10000)</f>
        <v>-10000</v>
      </c>
    </row>
    <row r="992" spans="3:22" x14ac:dyDescent="0.2">
      <c r="C992" vm="5153">
        <f ca="1"/>
        <v>43889</v>
      </c>
      <c r="D992" vm="5154">
        <f ca="1"/>
        <v>97073557</v>
      </c>
      <c r="E992" vm="5155">
        <f ca="1"/>
        <v>152.41</v>
      </c>
      <c r="F992" vm="5156">
        <f ca="1"/>
        <v>163.71</v>
      </c>
      <c r="G992" vm="5157">
        <f ca="1"/>
        <v>152</v>
      </c>
      <c r="H992" vm="5158">
        <f ca="1"/>
        <v>162.01</v>
      </c>
      <c r="K992" s="4">
        <f ca="1">IF(ROW(T_CALC[[#This Row],[DAY]])-ROW(T_CALC[[#Headers],[DAY]])&gt;C_N_TRADING_DAYS,"",ROW(T_CALC[[#This Row],[DAY]])-ROW(T_CALC[[#Headers],[DAY]]))</f>
        <v>989</v>
      </c>
      <c r="L992" s="2" cm="1" vm="5153">
        <f t="array" aca="1" ref="L992" ca="1">IFERROR(IF(T_CALC[[#This Row],[DAY]]="","",IF(AND(T_CALC[[#This Row],[DAY]]=C_N_TRADING_DAYS,$L$1&gt;C_MAX_HIST_DT),$L$1,INDEX(_xlfn.ANCHORARRAY($C$3),T_CALC[[#This Row],[DAY]]+1,1))),NA())</f>
        <v>43889</v>
      </c>
      <c r="M992" s="4" cm="1" vm="5155">
        <f t="array" aca="1" ref="M992" ca="1">IFERROR(IF(T_CALC[[#This Row],[DAY]]="","",IF(AND(T_CALC[[#This Row],[DAY]]=C_N_TRADING_DAYS,$L$1&gt;C_MAX_HIST_DT),$M$1,INDEX(_xlfn.ANCHORARRAY($C$3),T_CALC[[#This Row],[DAY]]+1,3))),NA())</f>
        <v>152.41</v>
      </c>
      <c r="N992" s="4" cm="1" vm="5156">
        <f t="array" aca="1" ref="N992" ca="1">IFERROR(IF(T_CALC[[#This Row],[DAY]]="","",IF(AND(T_CALC[[#This Row],[DAY]]=C_N_TRADING_DAYS,$L$1&gt;C_MAX_HIST_DT),$N$1,INDEX(_xlfn.ANCHORARRAY($C$3),T_CALC[[#This Row],[DAY]]+1,4))),NA())</f>
        <v>163.71</v>
      </c>
      <c r="O992" s="4" cm="1" vm="5157">
        <f t="array" aca="1" ref="O992" ca="1">IFERROR(IF(T_CALC[[#This Row],[DAY]]="","",IF(AND(T_CALC[[#This Row],[DAY]]=C_N_TRADING_DAYS,$L$1&gt;C_MAX_HIST_DT),$O$1,INDEX(_xlfn.ANCHORARRAY($C$3),T_CALC[[#This Row],[DAY]]+1,5))),NA())</f>
        <v>152</v>
      </c>
      <c r="P992" s="4" cm="1" vm="5158">
        <f t="array" aca="1" ref="P992" ca="1">IFERROR(IF(T_CALC[[#This Row],[DAY]]="","",IF(AND(T_CALC[[#This Row],[DAY]]=C_N_TRADING_DAYS,$L$1&gt;C_MAX_HIST_DT),$P$1,INDEX(_xlfn.ANCHORARRAY($C$3),T_CALC[[#This Row],[DAY]]+1,6))),NA())</f>
        <v>162.01</v>
      </c>
      <c r="Q992" s="4" cm="1" vm="5154">
        <f t="array" aca="1" ref="Q992" ca="1">IFERROR(IF(T_CALC[[#This Row],[DAY]]="","",IF(AND(T_CALC[[#This Row],[DAY]]=C_N_TRADING_DAYS,$L$1&gt;C_MAX_HIST_DT),$Q$1,INDEX(_xlfn.ANCHORARRAY($C$3),T_CALC[[#This Row],[DAY]]+1,2))),NA())</f>
        <v>97073557</v>
      </c>
      <c r="R992" s="4" vm="5158">
        <f ca="1">IFERROR(IF(I_SRC="Open",T_CALC[[#This Row],[Open]],IF(I_SRC="High",T_CALC[[#This Row],[High]],IF(I_SRC="low",T_CALC[[#This Row],[Low]],IF(I_SRC="Volume",T_CALC[[#This Row],[VOLUME]],T_CALC[[#This Row],[Close]])))),"")</f>
        <v>162.01</v>
      </c>
      <c r="S992" s="4" cm="1">
        <f t="array" aca="1" ref="S992" ca="1">IF(T_CALC[[#This Row],[DAY]]="","",IF(T_CALC[[#This Row],[DAY]]&gt;=I_MA_PER,
ROUND(SUMPRODUCT(OFFSET($Y$4,0,0,I_MA_PER),OFFSET(T_CALC[[#This Row],[Value]],-(I_MA_PER-1),0,I_MA_PER))/C_DEN,2),NA()))</f>
        <v>172.62</v>
      </c>
      <c r="T992" s="4" t="str">
        <f ca="1">IF(T_CALC[[#This Row],[DAY]]="","",IF(T_CALC[[#This Row],[DAY]]&gt;=I_MA_PER,IF(AND(T_CALC[[#This Row],[Value]]&gt;T_CALC[[#This Row],[WMA]],R991&lt;=S991),"Buy",IF(AND(T_CALC[[#This Row],[Value]]&lt;T_CALC[[#This Row],[WMA]],R991&gt;=S991),"Sell","")),NA()))</f>
        <v/>
      </c>
      <c r="U992" s="4">
        <f ca="1">IFERROR(IF(T_CALC[[#This Row],[Signal]]="Buy",T_CALC[[#This Row],[Value]],-10000),-10000)</f>
        <v>-10000</v>
      </c>
      <c r="V992" s="4">
        <f ca="1">IFERROR(IF(T_CALC[[#This Row],[Signal]]="Sell",T_CALC[[#This Row],[Value]],-10000),-10000)</f>
        <v>-10000</v>
      </c>
    </row>
    <row r="993" spans="3:22" x14ac:dyDescent="0.2">
      <c r="C993" vm="5159">
        <f ca="1"/>
        <v>43892</v>
      </c>
      <c r="D993" vm="5160">
        <f ca="1"/>
        <v>71030810</v>
      </c>
      <c r="E993" vm="5161">
        <f ca="1"/>
        <v>165.31</v>
      </c>
      <c r="F993" vm="5162">
        <f ca="1"/>
        <v>172.92</v>
      </c>
      <c r="G993" vm="5163">
        <f ca="1"/>
        <v>162.31</v>
      </c>
      <c r="H993" vm="5164">
        <f ca="1"/>
        <v>172.79</v>
      </c>
      <c r="K993" s="4">
        <f ca="1">IF(ROW(T_CALC[[#This Row],[DAY]])-ROW(T_CALC[[#Headers],[DAY]])&gt;C_N_TRADING_DAYS,"",ROW(T_CALC[[#This Row],[DAY]])-ROW(T_CALC[[#Headers],[DAY]]))</f>
        <v>990</v>
      </c>
      <c r="L993" s="2" cm="1" vm="5159">
        <f t="array" aca="1" ref="L993" ca="1">IFERROR(IF(T_CALC[[#This Row],[DAY]]="","",IF(AND(T_CALC[[#This Row],[DAY]]=C_N_TRADING_DAYS,$L$1&gt;C_MAX_HIST_DT),$L$1,INDEX(_xlfn.ANCHORARRAY($C$3),T_CALC[[#This Row],[DAY]]+1,1))),NA())</f>
        <v>43892</v>
      </c>
      <c r="M993" s="4" cm="1" vm="5161">
        <f t="array" aca="1" ref="M993" ca="1">IFERROR(IF(T_CALC[[#This Row],[DAY]]="","",IF(AND(T_CALC[[#This Row],[DAY]]=C_N_TRADING_DAYS,$L$1&gt;C_MAX_HIST_DT),$M$1,INDEX(_xlfn.ANCHORARRAY($C$3),T_CALC[[#This Row],[DAY]]+1,3))),NA())</f>
        <v>165.31</v>
      </c>
      <c r="N993" s="4" cm="1" vm="5162">
        <f t="array" aca="1" ref="N993" ca="1">IFERROR(IF(T_CALC[[#This Row],[DAY]]="","",IF(AND(T_CALC[[#This Row],[DAY]]=C_N_TRADING_DAYS,$L$1&gt;C_MAX_HIST_DT),$N$1,INDEX(_xlfn.ANCHORARRAY($C$3),T_CALC[[#This Row],[DAY]]+1,4))),NA())</f>
        <v>172.92</v>
      </c>
      <c r="O993" s="4" cm="1" vm="5163">
        <f t="array" aca="1" ref="O993" ca="1">IFERROR(IF(T_CALC[[#This Row],[DAY]]="","",IF(AND(T_CALC[[#This Row],[DAY]]=C_N_TRADING_DAYS,$L$1&gt;C_MAX_HIST_DT),$O$1,INDEX(_xlfn.ANCHORARRAY($C$3),T_CALC[[#This Row],[DAY]]+1,5))),NA())</f>
        <v>162.31</v>
      </c>
      <c r="P993" s="4" cm="1" vm="5164">
        <f t="array" aca="1" ref="P993" ca="1">IFERROR(IF(T_CALC[[#This Row],[DAY]]="","",IF(AND(T_CALC[[#This Row],[DAY]]=C_N_TRADING_DAYS,$L$1&gt;C_MAX_HIST_DT),$P$1,INDEX(_xlfn.ANCHORARRAY($C$3),T_CALC[[#This Row],[DAY]]+1,6))),NA())</f>
        <v>172.79</v>
      </c>
      <c r="Q993" s="4" cm="1" vm="5160">
        <f t="array" aca="1" ref="Q993" ca="1">IFERROR(IF(T_CALC[[#This Row],[DAY]]="","",IF(AND(T_CALC[[#This Row],[DAY]]=C_N_TRADING_DAYS,$L$1&gt;C_MAX_HIST_DT),$Q$1,INDEX(_xlfn.ANCHORARRAY($C$3),T_CALC[[#This Row],[DAY]]+1,2))),NA())</f>
        <v>71030810</v>
      </c>
      <c r="R993" s="4" vm="5164">
        <f ca="1">IFERROR(IF(I_SRC="Open",T_CALC[[#This Row],[Open]],IF(I_SRC="High",T_CALC[[#This Row],[High]],IF(I_SRC="low",T_CALC[[#This Row],[Low]],IF(I_SRC="Volume",T_CALC[[#This Row],[VOLUME]],T_CALC[[#This Row],[Close]])))),"")</f>
        <v>172.79</v>
      </c>
      <c r="S993" s="4" cm="1">
        <f t="array" aca="1" ref="S993" ca="1">IF(T_CALC[[#This Row],[DAY]]="","",IF(T_CALC[[#This Row],[DAY]]&gt;=I_MA_PER,
ROUND(SUMPRODUCT(OFFSET($Y$4,0,0,I_MA_PER),OFFSET(T_CALC[[#This Row],[Value]],-(I_MA_PER-1),0,I_MA_PER))/C_DEN,2),NA()))</f>
        <v>172.8</v>
      </c>
      <c r="T993" s="4" t="str">
        <f ca="1">IF(T_CALC[[#This Row],[DAY]]="","",IF(T_CALC[[#This Row],[DAY]]&gt;=I_MA_PER,IF(AND(T_CALC[[#This Row],[Value]]&gt;T_CALC[[#This Row],[WMA]],R992&lt;=S992),"Buy",IF(AND(T_CALC[[#This Row],[Value]]&lt;T_CALC[[#This Row],[WMA]],R992&gt;=S992),"Sell","")),NA()))</f>
        <v/>
      </c>
      <c r="U993" s="4">
        <f ca="1">IFERROR(IF(T_CALC[[#This Row],[Signal]]="Buy",T_CALC[[#This Row],[Value]],-10000),-10000)</f>
        <v>-10000</v>
      </c>
      <c r="V993" s="4">
        <f ca="1">IFERROR(IF(T_CALC[[#This Row],[Signal]]="Sell",T_CALC[[#This Row],[Value]],-10000),-10000)</f>
        <v>-10000</v>
      </c>
    </row>
    <row r="994" spans="3:22" x14ac:dyDescent="0.2">
      <c r="C994" vm="5165">
        <f ca="1"/>
        <v>43893</v>
      </c>
      <c r="D994" vm="5166">
        <f ca="1"/>
        <v>71677019</v>
      </c>
      <c r="E994" vm="5167">
        <f ca="1"/>
        <v>173.8</v>
      </c>
      <c r="F994" vm="5168">
        <f ca="1"/>
        <v>175</v>
      </c>
      <c r="G994" vm="5169">
        <f ca="1"/>
        <v>162.26</v>
      </c>
      <c r="H994" vm="5170">
        <f ca="1"/>
        <v>164.51</v>
      </c>
      <c r="K994" s="4">
        <f ca="1">IF(ROW(T_CALC[[#This Row],[DAY]])-ROW(T_CALC[[#Headers],[DAY]])&gt;C_N_TRADING_DAYS,"",ROW(T_CALC[[#This Row],[DAY]])-ROW(T_CALC[[#Headers],[DAY]]))</f>
        <v>991</v>
      </c>
      <c r="L994" s="2" cm="1" vm="5165">
        <f t="array" aca="1" ref="L994" ca="1">IFERROR(IF(T_CALC[[#This Row],[DAY]]="","",IF(AND(T_CALC[[#This Row],[DAY]]=C_N_TRADING_DAYS,$L$1&gt;C_MAX_HIST_DT),$L$1,INDEX(_xlfn.ANCHORARRAY($C$3),T_CALC[[#This Row],[DAY]]+1,1))),NA())</f>
        <v>43893</v>
      </c>
      <c r="M994" s="4" cm="1" vm="5167">
        <f t="array" aca="1" ref="M994" ca="1">IFERROR(IF(T_CALC[[#This Row],[DAY]]="","",IF(AND(T_CALC[[#This Row],[DAY]]=C_N_TRADING_DAYS,$L$1&gt;C_MAX_HIST_DT),$M$1,INDEX(_xlfn.ANCHORARRAY($C$3),T_CALC[[#This Row],[DAY]]+1,3))),NA())</f>
        <v>173.8</v>
      </c>
      <c r="N994" s="4" cm="1" vm="5168">
        <f t="array" aca="1" ref="N994" ca="1">IFERROR(IF(T_CALC[[#This Row],[DAY]]="","",IF(AND(T_CALC[[#This Row],[DAY]]=C_N_TRADING_DAYS,$L$1&gt;C_MAX_HIST_DT),$N$1,INDEX(_xlfn.ANCHORARRAY($C$3),T_CALC[[#This Row],[DAY]]+1,4))),NA())</f>
        <v>175</v>
      </c>
      <c r="O994" s="4" cm="1" vm="5169">
        <f t="array" aca="1" ref="O994" ca="1">IFERROR(IF(T_CALC[[#This Row],[DAY]]="","",IF(AND(T_CALC[[#This Row],[DAY]]=C_N_TRADING_DAYS,$L$1&gt;C_MAX_HIST_DT),$O$1,INDEX(_xlfn.ANCHORARRAY($C$3),T_CALC[[#This Row],[DAY]]+1,5))),NA())</f>
        <v>162.26</v>
      </c>
      <c r="P994" s="4" cm="1" vm="5170">
        <f t="array" aca="1" ref="P994" ca="1">IFERROR(IF(T_CALC[[#This Row],[DAY]]="","",IF(AND(T_CALC[[#This Row],[DAY]]=C_N_TRADING_DAYS,$L$1&gt;C_MAX_HIST_DT),$P$1,INDEX(_xlfn.ANCHORARRAY($C$3),T_CALC[[#This Row],[DAY]]+1,6))),NA())</f>
        <v>164.51</v>
      </c>
      <c r="Q994" s="4" cm="1" vm="5166">
        <f t="array" aca="1" ref="Q994" ca="1">IFERROR(IF(T_CALC[[#This Row],[DAY]]="","",IF(AND(T_CALC[[#This Row],[DAY]]=C_N_TRADING_DAYS,$L$1&gt;C_MAX_HIST_DT),$Q$1,INDEX(_xlfn.ANCHORARRAY($C$3),T_CALC[[#This Row],[DAY]]+1,2))),NA())</f>
        <v>71677019</v>
      </c>
      <c r="R994" s="4" vm="5170">
        <f ca="1">IFERROR(IF(I_SRC="Open",T_CALC[[#This Row],[Open]],IF(I_SRC="High",T_CALC[[#This Row],[High]],IF(I_SRC="low",T_CALC[[#This Row],[Low]],IF(I_SRC="Volume",T_CALC[[#This Row],[VOLUME]],T_CALC[[#This Row],[Close]])))),"")</f>
        <v>164.51</v>
      </c>
      <c r="S994" s="4" cm="1">
        <f t="array" aca="1" ref="S994" ca="1">IF(T_CALC[[#This Row],[DAY]]="","",IF(T_CALC[[#This Row],[DAY]]&gt;=I_MA_PER,
ROUND(SUMPRODUCT(OFFSET($Y$4,0,0,I_MA_PER),OFFSET(T_CALC[[#This Row],[Value]],-(I_MA_PER-1),0,I_MA_PER))/C_DEN,2),NA()))</f>
        <v>172.64</v>
      </c>
      <c r="T994" s="4" t="str">
        <f ca="1">IF(T_CALC[[#This Row],[DAY]]="","",IF(T_CALC[[#This Row],[DAY]]&gt;=I_MA_PER,IF(AND(T_CALC[[#This Row],[Value]]&gt;T_CALC[[#This Row],[WMA]],R993&lt;=S993),"Buy",IF(AND(T_CALC[[#This Row],[Value]]&lt;T_CALC[[#This Row],[WMA]],R993&gt;=S993),"Sell","")),NA()))</f>
        <v/>
      </c>
      <c r="U994" s="4">
        <f ca="1">IFERROR(IF(T_CALC[[#This Row],[Signal]]="Buy",T_CALC[[#This Row],[Value]],-10000),-10000)</f>
        <v>-10000</v>
      </c>
      <c r="V994" s="4">
        <f ca="1">IFERROR(IF(T_CALC[[#This Row],[Signal]]="Sell",T_CALC[[#This Row],[Value]],-10000),-10000)</f>
        <v>-10000</v>
      </c>
    </row>
    <row r="995" spans="3:22" x14ac:dyDescent="0.2">
      <c r="C995" vm="5171">
        <f ca="1"/>
        <v>43894</v>
      </c>
      <c r="D995" vm="5172">
        <f ca="1"/>
        <v>49814383</v>
      </c>
      <c r="E995" vm="5173">
        <f ca="1"/>
        <v>168.48500000000001</v>
      </c>
      <c r="F995" vm="5174">
        <f ca="1"/>
        <v>170.7</v>
      </c>
      <c r="G995" vm="5175">
        <f ca="1"/>
        <v>165.62</v>
      </c>
      <c r="H995" vm="5176">
        <f ca="1"/>
        <v>170.55</v>
      </c>
      <c r="K995" s="4">
        <f ca="1">IF(ROW(T_CALC[[#This Row],[DAY]])-ROW(T_CALC[[#Headers],[DAY]])&gt;C_N_TRADING_DAYS,"",ROW(T_CALC[[#This Row],[DAY]])-ROW(T_CALC[[#Headers],[DAY]]))</f>
        <v>992</v>
      </c>
      <c r="L995" s="2" cm="1" vm="5171">
        <f t="array" aca="1" ref="L995" ca="1">IFERROR(IF(T_CALC[[#This Row],[DAY]]="","",IF(AND(T_CALC[[#This Row],[DAY]]=C_N_TRADING_DAYS,$L$1&gt;C_MAX_HIST_DT),$L$1,INDEX(_xlfn.ANCHORARRAY($C$3),T_CALC[[#This Row],[DAY]]+1,1))),NA())</f>
        <v>43894</v>
      </c>
      <c r="M995" s="4" cm="1" vm="5173">
        <f t="array" aca="1" ref="M995" ca="1">IFERROR(IF(T_CALC[[#This Row],[DAY]]="","",IF(AND(T_CALC[[#This Row],[DAY]]=C_N_TRADING_DAYS,$L$1&gt;C_MAX_HIST_DT),$M$1,INDEX(_xlfn.ANCHORARRAY($C$3),T_CALC[[#This Row],[DAY]]+1,3))),NA())</f>
        <v>168.48500000000001</v>
      </c>
      <c r="N995" s="4" cm="1" vm="5174">
        <f t="array" aca="1" ref="N995" ca="1">IFERROR(IF(T_CALC[[#This Row],[DAY]]="","",IF(AND(T_CALC[[#This Row],[DAY]]=C_N_TRADING_DAYS,$L$1&gt;C_MAX_HIST_DT),$N$1,INDEX(_xlfn.ANCHORARRAY($C$3),T_CALC[[#This Row],[DAY]]+1,4))),NA())</f>
        <v>170.7</v>
      </c>
      <c r="O995" s="4" cm="1" vm="5175">
        <f t="array" aca="1" ref="O995" ca="1">IFERROR(IF(T_CALC[[#This Row],[DAY]]="","",IF(AND(T_CALC[[#This Row],[DAY]]=C_N_TRADING_DAYS,$L$1&gt;C_MAX_HIST_DT),$O$1,INDEX(_xlfn.ANCHORARRAY($C$3),T_CALC[[#This Row],[DAY]]+1,5))),NA())</f>
        <v>165.62</v>
      </c>
      <c r="P995" s="4" cm="1" vm="5176">
        <f t="array" aca="1" ref="P995" ca="1">IFERROR(IF(T_CALC[[#This Row],[DAY]]="","",IF(AND(T_CALC[[#This Row],[DAY]]=C_N_TRADING_DAYS,$L$1&gt;C_MAX_HIST_DT),$P$1,INDEX(_xlfn.ANCHORARRAY($C$3),T_CALC[[#This Row],[DAY]]+1,6))),NA())</f>
        <v>170.55</v>
      </c>
      <c r="Q995" s="4" cm="1" vm="5172">
        <f t="array" aca="1" ref="Q995" ca="1">IFERROR(IF(T_CALC[[#This Row],[DAY]]="","",IF(AND(T_CALC[[#This Row],[DAY]]=C_N_TRADING_DAYS,$L$1&gt;C_MAX_HIST_DT),$Q$1,INDEX(_xlfn.ANCHORARRAY($C$3),T_CALC[[#This Row],[DAY]]+1,2))),NA())</f>
        <v>49814383</v>
      </c>
      <c r="R995" s="4" vm="5176">
        <f ca="1">IFERROR(IF(I_SRC="Open",T_CALC[[#This Row],[Open]],IF(I_SRC="High",T_CALC[[#This Row],[High]],IF(I_SRC="low",T_CALC[[#This Row],[Low]],IF(I_SRC="Volume",T_CALC[[#This Row],[VOLUME]],T_CALC[[#This Row],[Close]])))),"")</f>
        <v>170.55</v>
      </c>
      <c r="S995" s="4" cm="1">
        <f t="array" aca="1" ref="S995" ca="1">IF(T_CALC[[#This Row],[DAY]]="","",IF(T_CALC[[#This Row],[DAY]]&gt;=I_MA_PER,
ROUND(SUMPRODUCT(OFFSET($Y$4,0,0,I_MA_PER),OFFSET(T_CALC[[#This Row],[Value]],-(I_MA_PER-1),0,I_MA_PER))/C_DEN,2),NA()))</f>
        <v>172.71</v>
      </c>
      <c r="T995" s="4" t="str">
        <f ca="1">IF(T_CALC[[#This Row],[DAY]]="","",IF(T_CALC[[#This Row],[DAY]]&gt;=I_MA_PER,IF(AND(T_CALC[[#This Row],[Value]]&gt;T_CALC[[#This Row],[WMA]],R994&lt;=S994),"Buy",IF(AND(T_CALC[[#This Row],[Value]]&lt;T_CALC[[#This Row],[WMA]],R994&gt;=S994),"Sell","")),NA()))</f>
        <v/>
      </c>
      <c r="U995" s="4">
        <f ca="1">IFERROR(IF(T_CALC[[#This Row],[Signal]]="Buy",T_CALC[[#This Row],[Value]],-10000),-10000)</f>
        <v>-10000</v>
      </c>
      <c r="V995" s="4">
        <f ca="1">IFERROR(IF(T_CALC[[#This Row],[Signal]]="Sell",T_CALC[[#This Row],[Value]],-10000),-10000)</f>
        <v>-10000</v>
      </c>
    </row>
    <row r="996" spans="3:22" x14ac:dyDescent="0.2">
      <c r="C996" vm="5177">
        <f ca="1"/>
        <v>43895</v>
      </c>
      <c r="D996" vm="5178">
        <f ca="1"/>
        <v>47817251</v>
      </c>
      <c r="E996" vm="5179">
        <f ca="1"/>
        <v>166.04499999999999</v>
      </c>
      <c r="F996" vm="5180">
        <f ca="1"/>
        <v>170.87</v>
      </c>
      <c r="G996" vm="5034">
        <f ca="1"/>
        <v>165.69</v>
      </c>
      <c r="H996" vm="5181">
        <f ca="1"/>
        <v>166.27</v>
      </c>
      <c r="K996" s="4">
        <f ca="1">IF(ROW(T_CALC[[#This Row],[DAY]])-ROW(T_CALC[[#Headers],[DAY]])&gt;C_N_TRADING_DAYS,"",ROW(T_CALC[[#This Row],[DAY]])-ROW(T_CALC[[#Headers],[DAY]]))</f>
        <v>993</v>
      </c>
      <c r="L996" s="2" cm="1" vm="5177">
        <f t="array" aca="1" ref="L996" ca="1">IFERROR(IF(T_CALC[[#This Row],[DAY]]="","",IF(AND(T_CALC[[#This Row],[DAY]]=C_N_TRADING_DAYS,$L$1&gt;C_MAX_HIST_DT),$L$1,INDEX(_xlfn.ANCHORARRAY($C$3),T_CALC[[#This Row],[DAY]]+1,1))),NA())</f>
        <v>43895</v>
      </c>
      <c r="M996" s="4" cm="1" vm="5179">
        <f t="array" aca="1" ref="M996" ca="1">IFERROR(IF(T_CALC[[#This Row],[DAY]]="","",IF(AND(T_CALC[[#This Row],[DAY]]=C_N_TRADING_DAYS,$L$1&gt;C_MAX_HIST_DT),$M$1,INDEX(_xlfn.ANCHORARRAY($C$3),T_CALC[[#This Row],[DAY]]+1,3))),NA())</f>
        <v>166.04499999999999</v>
      </c>
      <c r="N996" s="4" cm="1" vm="5180">
        <f t="array" aca="1" ref="N996" ca="1">IFERROR(IF(T_CALC[[#This Row],[DAY]]="","",IF(AND(T_CALC[[#This Row],[DAY]]=C_N_TRADING_DAYS,$L$1&gt;C_MAX_HIST_DT),$N$1,INDEX(_xlfn.ANCHORARRAY($C$3),T_CALC[[#This Row],[DAY]]+1,4))),NA())</f>
        <v>170.87</v>
      </c>
      <c r="O996" s="4" cm="1" vm="5034">
        <f t="array" aca="1" ref="O996" ca="1">IFERROR(IF(T_CALC[[#This Row],[DAY]]="","",IF(AND(T_CALC[[#This Row],[DAY]]=C_N_TRADING_DAYS,$L$1&gt;C_MAX_HIST_DT),$O$1,INDEX(_xlfn.ANCHORARRAY($C$3),T_CALC[[#This Row],[DAY]]+1,5))),NA())</f>
        <v>165.69</v>
      </c>
      <c r="P996" s="4" cm="1" vm="5181">
        <f t="array" aca="1" ref="P996" ca="1">IFERROR(IF(T_CALC[[#This Row],[DAY]]="","",IF(AND(T_CALC[[#This Row],[DAY]]=C_N_TRADING_DAYS,$L$1&gt;C_MAX_HIST_DT),$P$1,INDEX(_xlfn.ANCHORARRAY($C$3),T_CALC[[#This Row],[DAY]]+1,6))),NA())</f>
        <v>166.27</v>
      </c>
      <c r="Q996" s="4" cm="1" vm="5178">
        <f t="array" aca="1" ref="Q996" ca="1">IFERROR(IF(T_CALC[[#This Row],[DAY]]="","",IF(AND(T_CALC[[#This Row],[DAY]]=C_N_TRADING_DAYS,$L$1&gt;C_MAX_HIST_DT),$Q$1,INDEX(_xlfn.ANCHORARRAY($C$3),T_CALC[[#This Row],[DAY]]+1,2))),NA())</f>
        <v>47817251</v>
      </c>
      <c r="R996" s="4" vm="5181">
        <f ca="1">IFERROR(IF(I_SRC="Open",T_CALC[[#This Row],[Open]],IF(I_SRC="High",T_CALC[[#This Row],[High]],IF(I_SRC="low",T_CALC[[#This Row],[Low]],IF(I_SRC="Volume",T_CALC[[#This Row],[VOLUME]],T_CALC[[#This Row],[Close]])))),"")</f>
        <v>166.27</v>
      </c>
      <c r="S996" s="4" cm="1">
        <f t="array" aca="1" ref="S996" ca="1">IF(T_CALC[[#This Row],[DAY]]="","",IF(T_CALC[[#This Row],[DAY]]&gt;=I_MA_PER,
ROUND(SUMPRODUCT(OFFSET($Y$4,0,0,I_MA_PER),OFFSET(T_CALC[[#This Row],[Value]],-(I_MA_PER-1),0,I_MA_PER))/C_DEN,2),NA()))</f>
        <v>172.6</v>
      </c>
      <c r="T996" s="4" t="str">
        <f ca="1">IF(T_CALC[[#This Row],[DAY]]="","",IF(T_CALC[[#This Row],[DAY]]&gt;=I_MA_PER,IF(AND(T_CALC[[#This Row],[Value]]&gt;T_CALC[[#This Row],[WMA]],R995&lt;=S995),"Buy",IF(AND(T_CALC[[#This Row],[Value]]&lt;T_CALC[[#This Row],[WMA]],R995&gt;=S995),"Sell","")),NA()))</f>
        <v/>
      </c>
      <c r="U996" s="4">
        <f ca="1">IFERROR(IF(T_CALC[[#This Row],[Signal]]="Buy",T_CALC[[#This Row],[Value]],-10000),-10000)</f>
        <v>-10000</v>
      </c>
      <c r="V996" s="4">
        <f ca="1">IFERROR(IF(T_CALC[[#This Row],[Signal]]="Sell",T_CALC[[#This Row],[Value]],-10000),-10000)</f>
        <v>-10000</v>
      </c>
    </row>
    <row r="997" spans="3:22" x14ac:dyDescent="0.2">
      <c r="C997" vm="5182">
        <f ca="1"/>
        <v>43896</v>
      </c>
      <c r="D997" vm="5183">
        <f ca="1"/>
        <v>72821057</v>
      </c>
      <c r="E997" vm="5184">
        <f ca="1"/>
        <v>162.61000000000001</v>
      </c>
      <c r="F997" vm="5185">
        <f ca="1"/>
        <v>163.11000000000001</v>
      </c>
      <c r="G997" vm="5186">
        <f ca="1"/>
        <v>156</v>
      </c>
      <c r="H997" vm="5187">
        <f ca="1"/>
        <v>161.57</v>
      </c>
      <c r="K997" s="4">
        <f ca="1">IF(ROW(T_CALC[[#This Row],[DAY]])-ROW(T_CALC[[#Headers],[DAY]])&gt;C_N_TRADING_DAYS,"",ROW(T_CALC[[#This Row],[DAY]])-ROW(T_CALC[[#Headers],[DAY]]))</f>
        <v>994</v>
      </c>
      <c r="L997" s="2" cm="1" vm="5182">
        <f t="array" aca="1" ref="L997" ca="1">IFERROR(IF(T_CALC[[#This Row],[DAY]]="","",IF(AND(T_CALC[[#This Row],[DAY]]=C_N_TRADING_DAYS,$L$1&gt;C_MAX_HIST_DT),$L$1,INDEX(_xlfn.ANCHORARRAY($C$3),T_CALC[[#This Row],[DAY]]+1,1))),NA())</f>
        <v>43896</v>
      </c>
      <c r="M997" s="4" cm="1" vm="5184">
        <f t="array" aca="1" ref="M997" ca="1">IFERROR(IF(T_CALC[[#This Row],[DAY]]="","",IF(AND(T_CALC[[#This Row],[DAY]]=C_N_TRADING_DAYS,$L$1&gt;C_MAX_HIST_DT),$M$1,INDEX(_xlfn.ANCHORARRAY($C$3),T_CALC[[#This Row],[DAY]]+1,3))),NA())</f>
        <v>162.61000000000001</v>
      </c>
      <c r="N997" s="4" cm="1" vm="5185">
        <f t="array" aca="1" ref="N997" ca="1">IFERROR(IF(T_CALC[[#This Row],[DAY]]="","",IF(AND(T_CALC[[#This Row],[DAY]]=C_N_TRADING_DAYS,$L$1&gt;C_MAX_HIST_DT),$N$1,INDEX(_xlfn.ANCHORARRAY($C$3),T_CALC[[#This Row],[DAY]]+1,4))),NA())</f>
        <v>163.11000000000001</v>
      </c>
      <c r="O997" s="4" cm="1" vm="5186">
        <f t="array" aca="1" ref="O997" ca="1">IFERROR(IF(T_CALC[[#This Row],[DAY]]="","",IF(AND(T_CALC[[#This Row],[DAY]]=C_N_TRADING_DAYS,$L$1&gt;C_MAX_HIST_DT),$O$1,INDEX(_xlfn.ANCHORARRAY($C$3),T_CALC[[#This Row],[DAY]]+1,5))),NA())</f>
        <v>156</v>
      </c>
      <c r="P997" s="4" cm="1" vm="5187">
        <f t="array" aca="1" ref="P997" ca="1">IFERROR(IF(T_CALC[[#This Row],[DAY]]="","",IF(AND(T_CALC[[#This Row],[DAY]]=C_N_TRADING_DAYS,$L$1&gt;C_MAX_HIST_DT),$P$1,INDEX(_xlfn.ANCHORARRAY($C$3),T_CALC[[#This Row],[DAY]]+1,6))),NA())</f>
        <v>161.57</v>
      </c>
      <c r="Q997" s="4" cm="1" vm="5183">
        <f t="array" aca="1" ref="Q997" ca="1">IFERROR(IF(T_CALC[[#This Row],[DAY]]="","",IF(AND(T_CALC[[#This Row],[DAY]]=C_N_TRADING_DAYS,$L$1&gt;C_MAX_HIST_DT),$Q$1,INDEX(_xlfn.ANCHORARRAY($C$3),T_CALC[[#This Row],[DAY]]+1,2))),NA())</f>
        <v>72821057</v>
      </c>
      <c r="R997" s="4" vm="5187">
        <f ca="1">IFERROR(IF(I_SRC="Open",T_CALC[[#This Row],[Open]],IF(I_SRC="High",T_CALC[[#This Row],[High]],IF(I_SRC="low",T_CALC[[#This Row],[Low]],IF(I_SRC="Volume",T_CALC[[#This Row],[VOLUME]],T_CALC[[#This Row],[Close]])))),"")</f>
        <v>161.57</v>
      </c>
      <c r="S997" s="4" cm="1">
        <f t="array" aca="1" ref="S997" ca="1">IF(T_CALC[[#This Row],[DAY]]="","",IF(T_CALC[[#This Row],[DAY]]&gt;=I_MA_PER,
ROUND(SUMPRODUCT(OFFSET($Y$4,0,0,I_MA_PER),OFFSET(T_CALC[[#This Row],[Value]],-(I_MA_PER-1),0,I_MA_PER))/C_DEN,2),NA()))</f>
        <v>172.3</v>
      </c>
      <c r="T997" s="4" t="str">
        <f ca="1">IF(T_CALC[[#This Row],[DAY]]="","",IF(T_CALC[[#This Row],[DAY]]&gt;=I_MA_PER,IF(AND(T_CALC[[#This Row],[Value]]&gt;T_CALC[[#This Row],[WMA]],R996&lt;=S996),"Buy",IF(AND(T_CALC[[#This Row],[Value]]&lt;T_CALC[[#This Row],[WMA]],R996&gt;=S996),"Sell","")),NA()))</f>
        <v/>
      </c>
      <c r="U997" s="4">
        <f ca="1">IFERROR(IF(T_CALC[[#This Row],[Signal]]="Buy",T_CALC[[#This Row],[Value]],-10000),-10000)</f>
        <v>-10000</v>
      </c>
      <c r="V997" s="4">
        <f ca="1">IFERROR(IF(T_CALC[[#This Row],[Signal]]="Sell",T_CALC[[#This Row],[Value]],-10000),-10000)</f>
        <v>-10000</v>
      </c>
    </row>
    <row r="998" spans="3:22" x14ac:dyDescent="0.2">
      <c r="C998" vm="5188">
        <f ca="1"/>
        <v>43899</v>
      </c>
      <c r="D998" vm="5189">
        <f ca="1"/>
        <v>70419274</v>
      </c>
      <c r="E998" vm="5190">
        <f ca="1"/>
        <v>151</v>
      </c>
      <c r="F998" vm="5191">
        <f ca="1"/>
        <v>157.75</v>
      </c>
      <c r="G998" vm="4780">
        <f ca="1"/>
        <v>150</v>
      </c>
      <c r="H998" vm="5192">
        <f ca="1"/>
        <v>150.62</v>
      </c>
      <c r="K998" s="4">
        <f ca="1">IF(ROW(T_CALC[[#This Row],[DAY]])-ROW(T_CALC[[#Headers],[DAY]])&gt;C_N_TRADING_DAYS,"",ROW(T_CALC[[#This Row],[DAY]])-ROW(T_CALC[[#Headers],[DAY]]))</f>
        <v>995</v>
      </c>
      <c r="L998" s="2" cm="1" vm="5188">
        <f t="array" aca="1" ref="L998" ca="1">IFERROR(IF(T_CALC[[#This Row],[DAY]]="","",IF(AND(T_CALC[[#This Row],[DAY]]=C_N_TRADING_DAYS,$L$1&gt;C_MAX_HIST_DT),$L$1,INDEX(_xlfn.ANCHORARRAY($C$3),T_CALC[[#This Row],[DAY]]+1,1))),NA())</f>
        <v>43899</v>
      </c>
      <c r="M998" s="4" cm="1" vm="5190">
        <f t="array" aca="1" ref="M998" ca="1">IFERROR(IF(T_CALC[[#This Row],[DAY]]="","",IF(AND(T_CALC[[#This Row],[DAY]]=C_N_TRADING_DAYS,$L$1&gt;C_MAX_HIST_DT),$M$1,INDEX(_xlfn.ANCHORARRAY($C$3),T_CALC[[#This Row],[DAY]]+1,3))),NA())</f>
        <v>151</v>
      </c>
      <c r="N998" s="4" cm="1" vm="5191">
        <f t="array" aca="1" ref="N998" ca="1">IFERROR(IF(T_CALC[[#This Row],[DAY]]="","",IF(AND(T_CALC[[#This Row],[DAY]]=C_N_TRADING_DAYS,$L$1&gt;C_MAX_HIST_DT),$N$1,INDEX(_xlfn.ANCHORARRAY($C$3),T_CALC[[#This Row],[DAY]]+1,4))),NA())</f>
        <v>157.75</v>
      </c>
      <c r="O998" s="4" cm="1" vm="4780">
        <f t="array" aca="1" ref="O998" ca="1">IFERROR(IF(T_CALC[[#This Row],[DAY]]="","",IF(AND(T_CALC[[#This Row],[DAY]]=C_N_TRADING_DAYS,$L$1&gt;C_MAX_HIST_DT),$O$1,INDEX(_xlfn.ANCHORARRAY($C$3),T_CALC[[#This Row],[DAY]]+1,5))),NA())</f>
        <v>150</v>
      </c>
      <c r="P998" s="4" cm="1" vm="5192">
        <f t="array" aca="1" ref="P998" ca="1">IFERROR(IF(T_CALC[[#This Row],[DAY]]="","",IF(AND(T_CALC[[#This Row],[DAY]]=C_N_TRADING_DAYS,$L$1&gt;C_MAX_HIST_DT),$P$1,INDEX(_xlfn.ANCHORARRAY($C$3),T_CALC[[#This Row],[DAY]]+1,6))),NA())</f>
        <v>150.62</v>
      </c>
      <c r="Q998" s="4" cm="1" vm="5189">
        <f t="array" aca="1" ref="Q998" ca="1">IFERROR(IF(T_CALC[[#This Row],[DAY]]="","",IF(AND(T_CALC[[#This Row],[DAY]]=C_N_TRADING_DAYS,$L$1&gt;C_MAX_HIST_DT),$Q$1,INDEX(_xlfn.ANCHORARRAY($C$3),T_CALC[[#This Row],[DAY]]+1,2))),NA())</f>
        <v>70419274</v>
      </c>
      <c r="R998" s="4" vm="5192">
        <f ca="1">IFERROR(IF(I_SRC="Open",T_CALC[[#This Row],[Open]],IF(I_SRC="High",T_CALC[[#This Row],[High]],IF(I_SRC="low",T_CALC[[#This Row],[Low]],IF(I_SRC="Volume",T_CALC[[#This Row],[VOLUME]],T_CALC[[#This Row],[Close]])))),"")</f>
        <v>150.62</v>
      </c>
      <c r="S998" s="4" cm="1">
        <f t="array" aca="1" ref="S998" ca="1">IF(T_CALC[[#This Row],[DAY]]="","",IF(T_CALC[[#This Row],[DAY]]&gt;=I_MA_PER,
ROUND(SUMPRODUCT(OFFSET($Y$4,0,0,I_MA_PER),OFFSET(T_CALC[[#This Row],[Value]],-(I_MA_PER-1),0,I_MA_PER))/C_DEN,2),NA()))</f>
        <v>171.57</v>
      </c>
      <c r="T998" s="4" t="str">
        <f ca="1">IF(T_CALC[[#This Row],[DAY]]="","",IF(T_CALC[[#This Row],[DAY]]&gt;=I_MA_PER,IF(AND(T_CALC[[#This Row],[Value]]&gt;T_CALC[[#This Row],[WMA]],R997&lt;=S997),"Buy",IF(AND(T_CALC[[#This Row],[Value]]&lt;T_CALC[[#This Row],[WMA]],R997&gt;=S997),"Sell","")),NA()))</f>
        <v/>
      </c>
      <c r="U998" s="4">
        <f ca="1">IFERROR(IF(T_CALC[[#This Row],[Signal]]="Buy",T_CALC[[#This Row],[Value]],-10000),-10000)</f>
        <v>-10000</v>
      </c>
      <c r="V998" s="4">
        <f ca="1">IFERROR(IF(T_CALC[[#This Row],[Signal]]="Sell",T_CALC[[#This Row],[Value]],-10000),-10000)</f>
        <v>-10000</v>
      </c>
    </row>
    <row r="999" spans="3:22" x14ac:dyDescent="0.2">
      <c r="C999" vm="5193">
        <f ca="1"/>
        <v>43900</v>
      </c>
      <c r="D999" vm="5194">
        <f ca="1"/>
        <v>65354385</v>
      </c>
      <c r="E999" vm="5195">
        <f ca="1"/>
        <v>158.16</v>
      </c>
      <c r="F999" vm="4956">
        <f ca="1"/>
        <v>161.03</v>
      </c>
      <c r="G999" vm="5196">
        <f ca="1"/>
        <v>152.58000000000001</v>
      </c>
      <c r="H999" vm="5197">
        <f ca="1"/>
        <v>160.91999999999999</v>
      </c>
      <c r="K999" s="4">
        <f ca="1">IF(ROW(T_CALC[[#This Row],[DAY]])-ROW(T_CALC[[#Headers],[DAY]])&gt;C_N_TRADING_DAYS,"",ROW(T_CALC[[#This Row],[DAY]])-ROW(T_CALC[[#Headers],[DAY]]))</f>
        <v>996</v>
      </c>
      <c r="L999" s="2" cm="1" vm="5193">
        <f t="array" aca="1" ref="L999" ca="1">IFERROR(IF(T_CALC[[#This Row],[DAY]]="","",IF(AND(T_CALC[[#This Row],[DAY]]=C_N_TRADING_DAYS,$L$1&gt;C_MAX_HIST_DT),$L$1,INDEX(_xlfn.ANCHORARRAY($C$3),T_CALC[[#This Row],[DAY]]+1,1))),NA())</f>
        <v>43900</v>
      </c>
      <c r="M999" s="4" cm="1" vm="5195">
        <f t="array" aca="1" ref="M999" ca="1">IFERROR(IF(T_CALC[[#This Row],[DAY]]="","",IF(AND(T_CALC[[#This Row],[DAY]]=C_N_TRADING_DAYS,$L$1&gt;C_MAX_HIST_DT),$M$1,INDEX(_xlfn.ANCHORARRAY($C$3),T_CALC[[#This Row],[DAY]]+1,3))),NA())</f>
        <v>158.16</v>
      </c>
      <c r="N999" s="4" cm="1" vm="4956">
        <f t="array" aca="1" ref="N999" ca="1">IFERROR(IF(T_CALC[[#This Row],[DAY]]="","",IF(AND(T_CALC[[#This Row],[DAY]]=C_N_TRADING_DAYS,$L$1&gt;C_MAX_HIST_DT),$N$1,INDEX(_xlfn.ANCHORARRAY($C$3),T_CALC[[#This Row],[DAY]]+1,4))),NA())</f>
        <v>161.03</v>
      </c>
      <c r="O999" s="4" cm="1" vm="5196">
        <f t="array" aca="1" ref="O999" ca="1">IFERROR(IF(T_CALC[[#This Row],[DAY]]="","",IF(AND(T_CALC[[#This Row],[DAY]]=C_N_TRADING_DAYS,$L$1&gt;C_MAX_HIST_DT),$O$1,INDEX(_xlfn.ANCHORARRAY($C$3),T_CALC[[#This Row],[DAY]]+1,5))),NA())</f>
        <v>152.58000000000001</v>
      </c>
      <c r="P999" s="4" cm="1" vm="5197">
        <f t="array" aca="1" ref="P999" ca="1">IFERROR(IF(T_CALC[[#This Row],[DAY]]="","",IF(AND(T_CALC[[#This Row],[DAY]]=C_N_TRADING_DAYS,$L$1&gt;C_MAX_HIST_DT),$P$1,INDEX(_xlfn.ANCHORARRAY($C$3),T_CALC[[#This Row],[DAY]]+1,6))),NA())</f>
        <v>160.91999999999999</v>
      </c>
      <c r="Q999" s="4" cm="1" vm="5194">
        <f t="array" aca="1" ref="Q999" ca="1">IFERROR(IF(T_CALC[[#This Row],[DAY]]="","",IF(AND(T_CALC[[#This Row],[DAY]]=C_N_TRADING_DAYS,$L$1&gt;C_MAX_HIST_DT),$Q$1,INDEX(_xlfn.ANCHORARRAY($C$3),T_CALC[[#This Row],[DAY]]+1,2))),NA())</f>
        <v>65354385</v>
      </c>
      <c r="R999" s="4" vm="5197">
        <f ca="1">IFERROR(IF(I_SRC="Open",T_CALC[[#This Row],[Open]],IF(I_SRC="High",T_CALC[[#This Row],[High]],IF(I_SRC="low",T_CALC[[#This Row],[Low]],IF(I_SRC="Volume",T_CALC[[#This Row],[VOLUME]],T_CALC[[#This Row],[Close]])))),"")</f>
        <v>160.91999999999999</v>
      </c>
      <c r="S999" s="4" cm="1">
        <f t="array" aca="1" ref="S999" ca="1">IF(T_CALC[[#This Row],[DAY]]="","",IF(T_CALC[[#This Row],[DAY]]&gt;=I_MA_PER,
ROUND(SUMPRODUCT(OFFSET($Y$4,0,0,I_MA_PER),OFFSET(T_CALC[[#This Row],[Value]],-(I_MA_PER-1),0,I_MA_PER))/C_DEN,2),NA()))</f>
        <v>171.25</v>
      </c>
      <c r="T999" s="4" t="str">
        <f ca="1">IF(T_CALC[[#This Row],[DAY]]="","",IF(T_CALC[[#This Row],[DAY]]&gt;=I_MA_PER,IF(AND(T_CALC[[#This Row],[Value]]&gt;T_CALC[[#This Row],[WMA]],R998&lt;=S998),"Buy",IF(AND(T_CALC[[#This Row],[Value]]&lt;T_CALC[[#This Row],[WMA]],R998&gt;=S998),"Sell","")),NA()))</f>
        <v/>
      </c>
      <c r="U999" s="4">
        <f ca="1">IFERROR(IF(T_CALC[[#This Row],[Signal]]="Buy",T_CALC[[#This Row],[Value]],-10000),-10000)</f>
        <v>-10000</v>
      </c>
      <c r="V999" s="4">
        <f ca="1">IFERROR(IF(T_CALC[[#This Row],[Signal]]="Sell",T_CALC[[#This Row],[Value]],-10000),-10000)</f>
        <v>-10000</v>
      </c>
    </row>
    <row r="1000" spans="3:22" x14ac:dyDescent="0.2">
      <c r="C1000" vm="5198">
        <f ca="1"/>
        <v>43901</v>
      </c>
      <c r="D1000" vm="5199">
        <f ca="1"/>
        <v>56504304</v>
      </c>
      <c r="E1000" vm="5200">
        <f ca="1"/>
        <v>157.13</v>
      </c>
      <c r="F1000" vm="4921">
        <f ca="1"/>
        <v>157.69999999999999</v>
      </c>
      <c r="G1000" vm="5201">
        <f ca="1"/>
        <v>151.15</v>
      </c>
      <c r="H1000" vm="5202">
        <f ca="1"/>
        <v>153.63</v>
      </c>
      <c r="K1000" s="4">
        <f ca="1">IF(ROW(T_CALC[[#This Row],[DAY]])-ROW(T_CALC[[#Headers],[DAY]])&gt;C_N_TRADING_DAYS,"",ROW(T_CALC[[#This Row],[DAY]])-ROW(T_CALC[[#Headers],[DAY]]))</f>
        <v>997</v>
      </c>
      <c r="L1000" s="2" cm="1" vm="5198">
        <f t="array" aca="1" ref="L1000" ca="1">IFERROR(IF(T_CALC[[#This Row],[DAY]]="","",IF(AND(T_CALC[[#This Row],[DAY]]=C_N_TRADING_DAYS,$L$1&gt;C_MAX_HIST_DT),$L$1,INDEX(_xlfn.ANCHORARRAY($C$3),T_CALC[[#This Row],[DAY]]+1,1))),NA())</f>
        <v>43901</v>
      </c>
      <c r="M1000" s="4" cm="1" vm="5200">
        <f t="array" aca="1" ref="M1000" ca="1">IFERROR(IF(T_CALC[[#This Row],[DAY]]="","",IF(AND(T_CALC[[#This Row],[DAY]]=C_N_TRADING_DAYS,$L$1&gt;C_MAX_HIST_DT),$M$1,INDEX(_xlfn.ANCHORARRAY($C$3),T_CALC[[#This Row],[DAY]]+1,3))),NA())</f>
        <v>157.13</v>
      </c>
      <c r="N1000" s="4" cm="1" vm="4921">
        <f t="array" aca="1" ref="N1000" ca="1">IFERROR(IF(T_CALC[[#This Row],[DAY]]="","",IF(AND(T_CALC[[#This Row],[DAY]]=C_N_TRADING_DAYS,$L$1&gt;C_MAX_HIST_DT),$N$1,INDEX(_xlfn.ANCHORARRAY($C$3),T_CALC[[#This Row],[DAY]]+1,4))),NA())</f>
        <v>157.69999999999999</v>
      </c>
      <c r="O1000" s="4" cm="1" vm="5201">
        <f t="array" aca="1" ref="O1000" ca="1">IFERROR(IF(T_CALC[[#This Row],[DAY]]="","",IF(AND(T_CALC[[#This Row],[DAY]]=C_N_TRADING_DAYS,$L$1&gt;C_MAX_HIST_DT),$O$1,INDEX(_xlfn.ANCHORARRAY($C$3),T_CALC[[#This Row],[DAY]]+1,5))),NA())</f>
        <v>151.15</v>
      </c>
      <c r="P1000" s="4" cm="1" vm="5202">
        <f t="array" aca="1" ref="P1000" ca="1">IFERROR(IF(T_CALC[[#This Row],[DAY]]="","",IF(AND(T_CALC[[#This Row],[DAY]]=C_N_TRADING_DAYS,$L$1&gt;C_MAX_HIST_DT),$P$1,INDEX(_xlfn.ANCHORARRAY($C$3),T_CALC[[#This Row],[DAY]]+1,6))),NA())</f>
        <v>153.63</v>
      </c>
      <c r="Q1000" s="4" cm="1" vm="5199">
        <f t="array" aca="1" ref="Q1000" ca="1">IFERROR(IF(T_CALC[[#This Row],[DAY]]="","",IF(AND(T_CALC[[#This Row],[DAY]]=C_N_TRADING_DAYS,$L$1&gt;C_MAX_HIST_DT),$Q$1,INDEX(_xlfn.ANCHORARRAY($C$3),T_CALC[[#This Row],[DAY]]+1,2))),NA())</f>
        <v>56504304</v>
      </c>
      <c r="R1000" s="4" vm="5202">
        <f ca="1">IFERROR(IF(I_SRC="Open",T_CALC[[#This Row],[Open]],IF(I_SRC="High",T_CALC[[#This Row],[High]],IF(I_SRC="low",T_CALC[[#This Row],[Low]],IF(I_SRC="Volume",T_CALC[[#This Row],[VOLUME]],T_CALC[[#This Row],[Close]])))),"")</f>
        <v>153.63</v>
      </c>
      <c r="S1000" s="4" cm="1">
        <f t="array" aca="1" ref="S1000" ca="1">IF(T_CALC[[#This Row],[DAY]]="","",IF(T_CALC[[#This Row],[DAY]]&gt;=I_MA_PER,
ROUND(SUMPRODUCT(OFFSET($Y$4,0,0,I_MA_PER),OFFSET(T_CALC[[#This Row],[Value]],-(I_MA_PER-1),0,I_MA_PER))/C_DEN,2),NA()))</f>
        <v>170.63</v>
      </c>
      <c r="T1000" s="4" t="str">
        <f ca="1">IF(T_CALC[[#This Row],[DAY]]="","",IF(T_CALC[[#This Row],[DAY]]&gt;=I_MA_PER,IF(AND(T_CALC[[#This Row],[Value]]&gt;T_CALC[[#This Row],[WMA]],R999&lt;=S999),"Buy",IF(AND(T_CALC[[#This Row],[Value]]&lt;T_CALC[[#This Row],[WMA]],R999&gt;=S999),"Sell","")),NA()))</f>
        <v/>
      </c>
      <c r="U1000" s="4">
        <f ca="1">IFERROR(IF(T_CALC[[#This Row],[Signal]]="Buy",T_CALC[[#This Row],[Value]],-10000),-10000)</f>
        <v>-10000</v>
      </c>
      <c r="V1000" s="4">
        <f ca="1">IFERROR(IF(T_CALC[[#This Row],[Signal]]="Sell",T_CALC[[#This Row],[Value]],-10000),-10000)</f>
        <v>-10000</v>
      </c>
    </row>
    <row r="1001" spans="3:22" x14ac:dyDescent="0.2">
      <c r="C1001" vm="5203">
        <f ca="1"/>
        <v>43902</v>
      </c>
      <c r="D1001" vm="5204">
        <f ca="1"/>
        <v>93226366</v>
      </c>
      <c r="E1001" vm="5205">
        <f ca="1"/>
        <v>145.30000000000001</v>
      </c>
      <c r="F1001" vm="5206">
        <f ca="1"/>
        <v>153.47</v>
      </c>
      <c r="G1001" vm="4272">
        <f ca="1"/>
        <v>138.58000000000001</v>
      </c>
      <c r="H1001" vm="5207">
        <f ca="1"/>
        <v>139.06</v>
      </c>
      <c r="K1001" s="4">
        <f ca="1">IF(ROW(T_CALC[[#This Row],[DAY]])-ROW(T_CALC[[#Headers],[DAY]])&gt;C_N_TRADING_DAYS,"",ROW(T_CALC[[#This Row],[DAY]])-ROW(T_CALC[[#Headers],[DAY]]))</f>
        <v>998</v>
      </c>
      <c r="L1001" s="2" cm="1" vm="5203">
        <f t="array" aca="1" ref="L1001" ca="1">IFERROR(IF(T_CALC[[#This Row],[DAY]]="","",IF(AND(T_CALC[[#This Row],[DAY]]=C_N_TRADING_DAYS,$L$1&gt;C_MAX_HIST_DT),$L$1,INDEX(_xlfn.ANCHORARRAY($C$3),T_CALC[[#This Row],[DAY]]+1,1))),NA())</f>
        <v>43902</v>
      </c>
      <c r="M1001" s="4" cm="1" vm="5205">
        <f t="array" aca="1" ref="M1001" ca="1">IFERROR(IF(T_CALC[[#This Row],[DAY]]="","",IF(AND(T_CALC[[#This Row],[DAY]]=C_N_TRADING_DAYS,$L$1&gt;C_MAX_HIST_DT),$M$1,INDEX(_xlfn.ANCHORARRAY($C$3),T_CALC[[#This Row],[DAY]]+1,3))),NA())</f>
        <v>145.30000000000001</v>
      </c>
      <c r="N1001" s="4" cm="1" vm="5206">
        <f t="array" aca="1" ref="N1001" ca="1">IFERROR(IF(T_CALC[[#This Row],[DAY]]="","",IF(AND(T_CALC[[#This Row],[DAY]]=C_N_TRADING_DAYS,$L$1&gt;C_MAX_HIST_DT),$N$1,INDEX(_xlfn.ANCHORARRAY($C$3),T_CALC[[#This Row],[DAY]]+1,4))),NA())</f>
        <v>153.47</v>
      </c>
      <c r="O1001" s="4" cm="1" vm="4272">
        <f t="array" aca="1" ref="O1001" ca="1">IFERROR(IF(T_CALC[[#This Row],[DAY]]="","",IF(AND(T_CALC[[#This Row],[DAY]]=C_N_TRADING_DAYS,$L$1&gt;C_MAX_HIST_DT),$O$1,INDEX(_xlfn.ANCHORARRAY($C$3),T_CALC[[#This Row],[DAY]]+1,5))),NA())</f>
        <v>138.58000000000001</v>
      </c>
      <c r="P1001" s="4" cm="1" vm="5207">
        <f t="array" aca="1" ref="P1001" ca="1">IFERROR(IF(T_CALC[[#This Row],[DAY]]="","",IF(AND(T_CALC[[#This Row],[DAY]]=C_N_TRADING_DAYS,$L$1&gt;C_MAX_HIST_DT),$P$1,INDEX(_xlfn.ANCHORARRAY($C$3),T_CALC[[#This Row],[DAY]]+1,6))),NA())</f>
        <v>139.06</v>
      </c>
      <c r="Q1001" s="4" cm="1" vm="5204">
        <f t="array" aca="1" ref="Q1001" ca="1">IFERROR(IF(T_CALC[[#This Row],[DAY]]="","",IF(AND(T_CALC[[#This Row],[DAY]]=C_N_TRADING_DAYS,$L$1&gt;C_MAX_HIST_DT),$Q$1,INDEX(_xlfn.ANCHORARRAY($C$3),T_CALC[[#This Row],[DAY]]+1,2))),NA())</f>
        <v>93226366</v>
      </c>
      <c r="R1001" s="4" vm="5207">
        <f ca="1">IFERROR(IF(I_SRC="Open",T_CALC[[#This Row],[Open]],IF(I_SRC="High",T_CALC[[#This Row],[High]],IF(I_SRC="low",T_CALC[[#This Row],[Low]],IF(I_SRC="Volume",T_CALC[[#This Row],[VOLUME]],T_CALC[[#This Row],[Close]])))),"")</f>
        <v>139.06</v>
      </c>
      <c r="S1001" s="4" cm="1">
        <f t="array" aca="1" ref="S1001" ca="1">IF(T_CALC[[#This Row],[DAY]]="","",IF(T_CALC[[#This Row],[DAY]]&gt;=I_MA_PER,
ROUND(SUMPRODUCT(OFFSET($Y$4,0,0,I_MA_PER),OFFSET(T_CALC[[#This Row],[Value]],-(I_MA_PER-1),0,I_MA_PER))/C_DEN,2),NA()))</f>
        <v>169.46</v>
      </c>
      <c r="T1001" s="4" t="str">
        <f ca="1">IF(T_CALC[[#This Row],[DAY]]="","",IF(T_CALC[[#This Row],[DAY]]&gt;=I_MA_PER,IF(AND(T_CALC[[#This Row],[Value]]&gt;T_CALC[[#This Row],[WMA]],R1000&lt;=S1000),"Buy",IF(AND(T_CALC[[#This Row],[Value]]&lt;T_CALC[[#This Row],[WMA]],R1000&gt;=S1000),"Sell","")),NA()))</f>
        <v/>
      </c>
      <c r="U1001" s="4">
        <f ca="1">IFERROR(IF(T_CALC[[#This Row],[Signal]]="Buy",T_CALC[[#This Row],[Value]],-10000),-10000)</f>
        <v>-10000</v>
      </c>
      <c r="V1001" s="4">
        <f ca="1">IFERROR(IF(T_CALC[[#This Row],[Signal]]="Sell",T_CALC[[#This Row],[Value]],-10000),-10000)</f>
        <v>-10000</v>
      </c>
    </row>
    <row r="1002" spans="3:22" x14ac:dyDescent="0.2">
      <c r="C1002" vm="5208">
        <f ca="1"/>
        <v>43903</v>
      </c>
      <c r="D1002" vm="5209">
        <f ca="1"/>
        <v>92727446</v>
      </c>
      <c r="E1002" vm="5210">
        <f ca="1"/>
        <v>147.5</v>
      </c>
      <c r="F1002" vm="5211">
        <f ca="1"/>
        <v>161.91</v>
      </c>
      <c r="G1002" vm="4661">
        <f ca="1"/>
        <v>140.72999999999999</v>
      </c>
      <c r="H1002" vm="5212">
        <f ca="1"/>
        <v>158.83000000000001</v>
      </c>
      <c r="K1002" s="4">
        <f ca="1">IF(ROW(T_CALC[[#This Row],[DAY]])-ROW(T_CALC[[#Headers],[DAY]])&gt;C_N_TRADING_DAYS,"",ROW(T_CALC[[#This Row],[DAY]])-ROW(T_CALC[[#Headers],[DAY]]))</f>
        <v>999</v>
      </c>
      <c r="L1002" s="2" cm="1" vm="5208">
        <f t="array" aca="1" ref="L1002" ca="1">IFERROR(IF(T_CALC[[#This Row],[DAY]]="","",IF(AND(T_CALC[[#This Row],[DAY]]=C_N_TRADING_DAYS,$L$1&gt;C_MAX_HIST_DT),$L$1,INDEX(_xlfn.ANCHORARRAY($C$3),T_CALC[[#This Row],[DAY]]+1,1))),NA())</f>
        <v>43903</v>
      </c>
      <c r="M1002" s="4" cm="1" vm="5210">
        <f t="array" aca="1" ref="M1002" ca="1">IFERROR(IF(T_CALC[[#This Row],[DAY]]="","",IF(AND(T_CALC[[#This Row],[DAY]]=C_N_TRADING_DAYS,$L$1&gt;C_MAX_HIST_DT),$M$1,INDEX(_xlfn.ANCHORARRAY($C$3),T_CALC[[#This Row],[DAY]]+1,3))),NA())</f>
        <v>147.5</v>
      </c>
      <c r="N1002" s="4" cm="1" vm="5211">
        <f t="array" aca="1" ref="N1002" ca="1">IFERROR(IF(T_CALC[[#This Row],[DAY]]="","",IF(AND(T_CALC[[#This Row],[DAY]]=C_N_TRADING_DAYS,$L$1&gt;C_MAX_HIST_DT),$N$1,INDEX(_xlfn.ANCHORARRAY($C$3),T_CALC[[#This Row],[DAY]]+1,4))),NA())</f>
        <v>161.91</v>
      </c>
      <c r="O1002" s="4" cm="1" vm="4661">
        <f t="array" aca="1" ref="O1002" ca="1">IFERROR(IF(T_CALC[[#This Row],[DAY]]="","",IF(AND(T_CALC[[#This Row],[DAY]]=C_N_TRADING_DAYS,$L$1&gt;C_MAX_HIST_DT),$O$1,INDEX(_xlfn.ANCHORARRAY($C$3),T_CALC[[#This Row],[DAY]]+1,5))),NA())</f>
        <v>140.72999999999999</v>
      </c>
      <c r="P1002" s="4" cm="1" vm="5212">
        <f t="array" aca="1" ref="P1002" ca="1">IFERROR(IF(T_CALC[[#This Row],[DAY]]="","",IF(AND(T_CALC[[#This Row],[DAY]]=C_N_TRADING_DAYS,$L$1&gt;C_MAX_HIST_DT),$P$1,INDEX(_xlfn.ANCHORARRAY($C$3),T_CALC[[#This Row],[DAY]]+1,6))),NA())</f>
        <v>158.83000000000001</v>
      </c>
      <c r="Q1002" s="4" cm="1" vm="5209">
        <f t="array" aca="1" ref="Q1002" ca="1">IFERROR(IF(T_CALC[[#This Row],[DAY]]="","",IF(AND(T_CALC[[#This Row],[DAY]]=C_N_TRADING_DAYS,$L$1&gt;C_MAX_HIST_DT),$Q$1,INDEX(_xlfn.ANCHORARRAY($C$3),T_CALC[[#This Row],[DAY]]+1,2))),NA())</f>
        <v>92727446</v>
      </c>
      <c r="R1002" s="4" vm="5212">
        <f ca="1">IFERROR(IF(I_SRC="Open",T_CALC[[#This Row],[Open]],IF(I_SRC="High",T_CALC[[#This Row],[High]],IF(I_SRC="low",T_CALC[[#This Row],[Low]],IF(I_SRC="Volume",T_CALC[[#This Row],[VOLUME]],T_CALC[[#This Row],[Close]])))),"")</f>
        <v>158.83000000000001</v>
      </c>
      <c r="S1002" s="4" cm="1">
        <f t="array" aca="1" ref="S1002" ca="1">IF(T_CALC[[#This Row],[DAY]]="","",IF(T_CALC[[#This Row],[DAY]]&gt;=I_MA_PER,
ROUND(SUMPRODUCT(OFFSET($Y$4,0,0,I_MA_PER),OFFSET(T_CALC[[#This Row],[Value]],-(I_MA_PER-1),0,I_MA_PER))/C_DEN,2),NA()))</f>
        <v>169.07</v>
      </c>
      <c r="T1002" s="4" t="str">
        <f ca="1">IF(T_CALC[[#This Row],[DAY]]="","",IF(T_CALC[[#This Row],[DAY]]&gt;=I_MA_PER,IF(AND(T_CALC[[#This Row],[Value]]&gt;T_CALC[[#This Row],[WMA]],R1001&lt;=S1001),"Buy",IF(AND(T_CALC[[#This Row],[Value]]&lt;T_CALC[[#This Row],[WMA]],R1001&gt;=S1001),"Sell","")),NA()))</f>
        <v/>
      </c>
      <c r="U1002" s="4">
        <f ca="1">IFERROR(IF(T_CALC[[#This Row],[Signal]]="Buy",T_CALC[[#This Row],[Value]],-10000),-10000)</f>
        <v>-10000</v>
      </c>
      <c r="V1002" s="4">
        <f ca="1">IFERROR(IF(T_CALC[[#This Row],[Signal]]="Sell",T_CALC[[#This Row],[Value]],-10000),-10000)</f>
        <v>-10000</v>
      </c>
    </row>
    <row r="1003" spans="3:22" x14ac:dyDescent="0.2">
      <c r="C1003" vm="5213">
        <f ca="1"/>
        <v>43906</v>
      </c>
      <c r="D1003" vm="5214">
        <f ca="1"/>
        <v>87905868</v>
      </c>
      <c r="E1003" vm="4637">
        <f ca="1"/>
        <v>140</v>
      </c>
      <c r="F1003" vm="5215">
        <f ca="1"/>
        <v>149.35</v>
      </c>
      <c r="G1003" vm="4192">
        <f ca="1"/>
        <v>135</v>
      </c>
      <c r="H1003" vm="5216">
        <f ca="1"/>
        <v>135.41999999999999</v>
      </c>
      <c r="K1003" s="4">
        <f ca="1">IF(ROW(T_CALC[[#This Row],[DAY]])-ROW(T_CALC[[#Headers],[DAY]])&gt;C_N_TRADING_DAYS,"",ROW(T_CALC[[#This Row],[DAY]])-ROW(T_CALC[[#Headers],[DAY]]))</f>
        <v>1000</v>
      </c>
      <c r="L1003" s="2" cm="1" vm="5213">
        <f t="array" aca="1" ref="L1003" ca="1">IFERROR(IF(T_CALC[[#This Row],[DAY]]="","",IF(AND(T_CALC[[#This Row],[DAY]]=C_N_TRADING_DAYS,$L$1&gt;C_MAX_HIST_DT),$L$1,INDEX(_xlfn.ANCHORARRAY($C$3),T_CALC[[#This Row],[DAY]]+1,1))),NA())</f>
        <v>43906</v>
      </c>
      <c r="M1003" s="4" cm="1" vm="4637">
        <f t="array" aca="1" ref="M1003" ca="1">IFERROR(IF(T_CALC[[#This Row],[DAY]]="","",IF(AND(T_CALC[[#This Row],[DAY]]=C_N_TRADING_DAYS,$L$1&gt;C_MAX_HIST_DT),$M$1,INDEX(_xlfn.ANCHORARRAY($C$3),T_CALC[[#This Row],[DAY]]+1,3))),NA())</f>
        <v>140</v>
      </c>
      <c r="N1003" s="4" cm="1" vm="5215">
        <f t="array" aca="1" ref="N1003" ca="1">IFERROR(IF(T_CALC[[#This Row],[DAY]]="","",IF(AND(T_CALC[[#This Row],[DAY]]=C_N_TRADING_DAYS,$L$1&gt;C_MAX_HIST_DT),$N$1,INDEX(_xlfn.ANCHORARRAY($C$3),T_CALC[[#This Row],[DAY]]+1,4))),NA())</f>
        <v>149.35</v>
      </c>
      <c r="O1003" s="4" cm="1" vm="4192">
        <f t="array" aca="1" ref="O1003" ca="1">IFERROR(IF(T_CALC[[#This Row],[DAY]]="","",IF(AND(T_CALC[[#This Row],[DAY]]=C_N_TRADING_DAYS,$L$1&gt;C_MAX_HIST_DT),$O$1,INDEX(_xlfn.ANCHORARRAY($C$3),T_CALC[[#This Row],[DAY]]+1,5))),NA())</f>
        <v>135</v>
      </c>
      <c r="P1003" s="4" cm="1" vm="5216">
        <f t="array" aca="1" ref="P1003" ca="1">IFERROR(IF(T_CALC[[#This Row],[DAY]]="","",IF(AND(T_CALC[[#This Row],[DAY]]=C_N_TRADING_DAYS,$L$1&gt;C_MAX_HIST_DT),$P$1,INDEX(_xlfn.ANCHORARRAY($C$3),T_CALC[[#This Row],[DAY]]+1,6))),NA())</f>
        <v>135.41999999999999</v>
      </c>
      <c r="Q1003" s="4" cm="1" vm="5214">
        <f t="array" aca="1" ref="Q1003" ca="1">IFERROR(IF(T_CALC[[#This Row],[DAY]]="","",IF(AND(T_CALC[[#This Row],[DAY]]=C_N_TRADING_DAYS,$L$1&gt;C_MAX_HIST_DT),$Q$1,INDEX(_xlfn.ANCHORARRAY($C$3),T_CALC[[#This Row],[DAY]]+1,2))),NA())</f>
        <v>87905868</v>
      </c>
      <c r="R1003" s="4" vm="5216">
        <f ca="1">IFERROR(IF(I_SRC="Open",T_CALC[[#This Row],[Open]],IF(I_SRC="High",T_CALC[[#This Row],[High]],IF(I_SRC="low",T_CALC[[#This Row],[Low]],IF(I_SRC="Volume",T_CALC[[#This Row],[VOLUME]],T_CALC[[#This Row],[Close]])))),"")</f>
        <v>135.41999999999999</v>
      </c>
      <c r="S1003" s="4" cm="1">
        <f t="array" aca="1" ref="S1003" ca="1">IF(T_CALC[[#This Row],[DAY]]="","",IF(T_CALC[[#This Row],[DAY]]&gt;=I_MA_PER,
ROUND(SUMPRODUCT(OFFSET($Y$4,0,0,I_MA_PER),OFFSET(T_CALC[[#This Row],[Value]],-(I_MA_PER-1),0,I_MA_PER))/C_DEN,2),NA()))</f>
        <v>167.76</v>
      </c>
      <c r="T1003" s="4" t="str">
        <f ca="1">IF(T_CALC[[#This Row],[DAY]]="","",IF(T_CALC[[#This Row],[DAY]]&gt;=I_MA_PER,IF(AND(T_CALC[[#This Row],[Value]]&gt;T_CALC[[#This Row],[WMA]],R1002&lt;=S1002),"Buy",IF(AND(T_CALC[[#This Row],[Value]]&lt;T_CALC[[#This Row],[WMA]],R1002&gt;=S1002),"Sell","")),NA()))</f>
        <v/>
      </c>
      <c r="U1003" s="4">
        <f ca="1">IFERROR(IF(T_CALC[[#This Row],[Signal]]="Buy",T_CALC[[#This Row],[Value]],-10000),-10000)</f>
        <v>-10000</v>
      </c>
      <c r="V1003" s="4">
        <f ca="1">IFERROR(IF(T_CALC[[#This Row],[Signal]]="Sell",T_CALC[[#This Row],[Value]],-10000),-10000)</f>
        <v>-10000</v>
      </c>
    </row>
    <row r="1004" spans="3:22" x14ac:dyDescent="0.2">
      <c r="C1004" vm="5217">
        <f ca="1"/>
        <v>43907</v>
      </c>
      <c r="D1004" vm="5218">
        <f ca="1"/>
        <v>81059817</v>
      </c>
      <c r="E1004" vm="4637">
        <f ca="1"/>
        <v>140</v>
      </c>
      <c r="F1004" vm="5219">
        <f ca="1"/>
        <v>147.49979999999999</v>
      </c>
      <c r="G1004" vm="4192">
        <f ca="1"/>
        <v>135</v>
      </c>
      <c r="H1004" vm="5220">
        <f ca="1"/>
        <v>146.57</v>
      </c>
      <c r="K1004" s="4">
        <f ca="1">IF(ROW(T_CALC[[#This Row],[DAY]])-ROW(T_CALC[[#Headers],[DAY]])&gt;C_N_TRADING_DAYS,"",ROW(T_CALC[[#This Row],[DAY]])-ROW(T_CALC[[#Headers],[DAY]]))</f>
        <v>1001</v>
      </c>
      <c r="L1004" s="2" cm="1" vm="5217">
        <f t="array" aca="1" ref="L1004" ca="1">IFERROR(IF(T_CALC[[#This Row],[DAY]]="","",IF(AND(T_CALC[[#This Row],[DAY]]=C_N_TRADING_DAYS,$L$1&gt;C_MAX_HIST_DT),$L$1,INDEX(_xlfn.ANCHORARRAY($C$3),T_CALC[[#This Row],[DAY]]+1,1))),NA())</f>
        <v>43907</v>
      </c>
      <c r="M1004" s="4" cm="1" vm="4637">
        <f t="array" aca="1" ref="M1004" ca="1">IFERROR(IF(T_CALC[[#This Row],[DAY]]="","",IF(AND(T_CALC[[#This Row],[DAY]]=C_N_TRADING_DAYS,$L$1&gt;C_MAX_HIST_DT),$M$1,INDEX(_xlfn.ANCHORARRAY($C$3),T_CALC[[#This Row],[DAY]]+1,3))),NA())</f>
        <v>140</v>
      </c>
      <c r="N1004" s="4" cm="1" vm="5219">
        <f t="array" aca="1" ref="N1004" ca="1">IFERROR(IF(T_CALC[[#This Row],[DAY]]="","",IF(AND(T_CALC[[#This Row],[DAY]]=C_N_TRADING_DAYS,$L$1&gt;C_MAX_HIST_DT),$N$1,INDEX(_xlfn.ANCHORARRAY($C$3),T_CALC[[#This Row],[DAY]]+1,4))),NA())</f>
        <v>147.49979999999999</v>
      </c>
      <c r="O1004" s="4" cm="1" vm="4192">
        <f t="array" aca="1" ref="O1004" ca="1">IFERROR(IF(T_CALC[[#This Row],[DAY]]="","",IF(AND(T_CALC[[#This Row],[DAY]]=C_N_TRADING_DAYS,$L$1&gt;C_MAX_HIST_DT),$O$1,INDEX(_xlfn.ANCHORARRAY($C$3),T_CALC[[#This Row],[DAY]]+1,5))),NA())</f>
        <v>135</v>
      </c>
      <c r="P1004" s="4" cm="1" vm="5220">
        <f t="array" aca="1" ref="P1004" ca="1">IFERROR(IF(T_CALC[[#This Row],[DAY]]="","",IF(AND(T_CALC[[#This Row],[DAY]]=C_N_TRADING_DAYS,$L$1&gt;C_MAX_HIST_DT),$P$1,INDEX(_xlfn.ANCHORARRAY($C$3),T_CALC[[#This Row],[DAY]]+1,6))),NA())</f>
        <v>146.57</v>
      </c>
      <c r="Q1004" s="4" cm="1" vm="5218">
        <f t="array" aca="1" ref="Q1004" ca="1">IFERROR(IF(T_CALC[[#This Row],[DAY]]="","",IF(AND(T_CALC[[#This Row],[DAY]]=C_N_TRADING_DAYS,$L$1&gt;C_MAX_HIST_DT),$Q$1,INDEX(_xlfn.ANCHORARRAY($C$3),T_CALC[[#This Row],[DAY]]+1,2))),NA())</f>
        <v>81059817</v>
      </c>
      <c r="R1004" s="4" vm="5220">
        <f ca="1">IFERROR(IF(I_SRC="Open",T_CALC[[#This Row],[Open]],IF(I_SRC="High",T_CALC[[#This Row],[High]],IF(I_SRC="low",T_CALC[[#This Row],[Low]],IF(I_SRC="Volume",T_CALC[[#This Row],[VOLUME]],T_CALC[[#This Row],[Close]])))),"")</f>
        <v>146.57</v>
      </c>
      <c r="S1004" s="4" cm="1">
        <f t="array" aca="1" ref="S1004" ca="1">IF(T_CALC[[#This Row],[DAY]]="","",IF(T_CALC[[#This Row],[DAY]]&gt;=I_MA_PER,
ROUND(SUMPRODUCT(OFFSET($Y$4,0,0,I_MA_PER),OFFSET(T_CALC[[#This Row],[Value]],-(I_MA_PER-1),0,I_MA_PER))/C_DEN,2),NA()))</f>
        <v>166.91</v>
      </c>
      <c r="T1004" s="4" t="str">
        <f ca="1">IF(T_CALC[[#This Row],[DAY]]="","",IF(T_CALC[[#This Row],[DAY]]&gt;=I_MA_PER,IF(AND(T_CALC[[#This Row],[Value]]&gt;T_CALC[[#This Row],[WMA]],R1003&lt;=S1003),"Buy",IF(AND(T_CALC[[#This Row],[Value]]&lt;T_CALC[[#This Row],[WMA]],R1003&gt;=S1003),"Sell","")),NA()))</f>
        <v/>
      </c>
      <c r="U1004" s="4">
        <f ca="1">IFERROR(IF(T_CALC[[#This Row],[Signal]]="Buy",T_CALC[[#This Row],[Value]],-10000),-10000)</f>
        <v>-10000</v>
      </c>
      <c r="V1004" s="4">
        <f ca="1">IFERROR(IF(T_CALC[[#This Row],[Signal]]="Sell",T_CALC[[#This Row],[Value]],-10000),-10000)</f>
        <v>-10000</v>
      </c>
    </row>
    <row r="1005" spans="3:22" x14ac:dyDescent="0.2">
      <c r="C1005" vm="5221">
        <f ca="1"/>
        <v>43908</v>
      </c>
      <c r="D1005" vm="5222">
        <f ca="1"/>
        <v>81593173</v>
      </c>
      <c r="E1005" vm="4436">
        <f ca="1"/>
        <v>138</v>
      </c>
      <c r="F1005" vm="5223">
        <f ca="1"/>
        <v>146</v>
      </c>
      <c r="G1005" vm="5224">
        <f ca="1"/>
        <v>135.02000000000001</v>
      </c>
      <c r="H1005" vm="5225">
        <f ca="1"/>
        <v>140.4</v>
      </c>
      <c r="K1005" s="4">
        <f ca="1">IF(ROW(T_CALC[[#This Row],[DAY]])-ROW(T_CALC[[#Headers],[DAY]])&gt;C_N_TRADING_DAYS,"",ROW(T_CALC[[#This Row],[DAY]])-ROW(T_CALC[[#Headers],[DAY]]))</f>
        <v>1002</v>
      </c>
      <c r="L1005" s="2" cm="1" vm="5221">
        <f t="array" aca="1" ref="L1005" ca="1">IFERROR(IF(T_CALC[[#This Row],[DAY]]="","",IF(AND(T_CALC[[#This Row],[DAY]]=C_N_TRADING_DAYS,$L$1&gt;C_MAX_HIST_DT),$L$1,INDEX(_xlfn.ANCHORARRAY($C$3),T_CALC[[#This Row],[DAY]]+1,1))),NA())</f>
        <v>43908</v>
      </c>
      <c r="M1005" s="4" cm="1" vm="4436">
        <f t="array" aca="1" ref="M1005" ca="1">IFERROR(IF(T_CALC[[#This Row],[DAY]]="","",IF(AND(T_CALC[[#This Row],[DAY]]=C_N_TRADING_DAYS,$L$1&gt;C_MAX_HIST_DT),$M$1,INDEX(_xlfn.ANCHORARRAY($C$3),T_CALC[[#This Row],[DAY]]+1,3))),NA())</f>
        <v>138</v>
      </c>
      <c r="N1005" s="4" cm="1" vm="5223">
        <f t="array" aca="1" ref="N1005" ca="1">IFERROR(IF(T_CALC[[#This Row],[DAY]]="","",IF(AND(T_CALC[[#This Row],[DAY]]=C_N_TRADING_DAYS,$L$1&gt;C_MAX_HIST_DT),$N$1,INDEX(_xlfn.ANCHORARRAY($C$3),T_CALC[[#This Row],[DAY]]+1,4))),NA())</f>
        <v>146</v>
      </c>
      <c r="O1005" s="4" cm="1" vm="5224">
        <f t="array" aca="1" ref="O1005" ca="1">IFERROR(IF(T_CALC[[#This Row],[DAY]]="","",IF(AND(T_CALC[[#This Row],[DAY]]=C_N_TRADING_DAYS,$L$1&gt;C_MAX_HIST_DT),$O$1,INDEX(_xlfn.ANCHORARRAY($C$3),T_CALC[[#This Row],[DAY]]+1,5))),NA())</f>
        <v>135.02000000000001</v>
      </c>
      <c r="P1005" s="4" cm="1" vm="5225">
        <f t="array" aca="1" ref="P1005" ca="1">IFERROR(IF(T_CALC[[#This Row],[DAY]]="","",IF(AND(T_CALC[[#This Row],[DAY]]=C_N_TRADING_DAYS,$L$1&gt;C_MAX_HIST_DT),$P$1,INDEX(_xlfn.ANCHORARRAY($C$3),T_CALC[[#This Row],[DAY]]+1,6))),NA())</f>
        <v>140.4</v>
      </c>
      <c r="Q1005" s="4" cm="1" vm="5222">
        <f t="array" aca="1" ref="Q1005" ca="1">IFERROR(IF(T_CALC[[#This Row],[DAY]]="","",IF(AND(T_CALC[[#This Row],[DAY]]=C_N_TRADING_DAYS,$L$1&gt;C_MAX_HIST_DT),$Q$1,INDEX(_xlfn.ANCHORARRAY($C$3),T_CALC[[#This Row],[DAY]]+1,2))),NA())</f>
        <v>81593173</v>
      </c>
      <c r="R1005" s="4" vm="5225">
        <f ca="1">IFERROR(IF(I_SRC="Open",T_CALC[[#This Row],[Open]],IF(I_SRC="High",T_CALC[[#This Row],[High]],IF(I_SRC="low",T_CALC[[#This Row],[Low]],IF(I_SRC="Volume",T_CALC[[#This Row],[VOLUME]],T_CALC[[#This Row],[Close]])))),"")</f>
        <v>140.4</v>
      </c>
      <c r="S1005" s="4" cm="1">
        <f t="array" aca="1" ref="S1005" ca="1">IF(T_CALC[[#This Row],[DAY]]="","",IF(T_CALC[[#This Row],[DAY]]&gt;=I_MA_PER,
ROUND(SUMPRODUCT(OFFSET($Y$4,0,0,I_MA_PER),OFFSET(T_CALC[[#This Row],[Value]],-(I_MA_PER-1),0,I_MA_PER))/C_DEN,2),NA()))</f>
        <v>165.82</v>
      </c>
      <c r="T1005" s="4" t="str">
        <f ca="1">IF(T_CALC[[#This Row],[DAY]]="","",IF(T_CALC[[#This Row],[DAY]]&gt;=I_MA_PER,IF(AND(T_CALC[[#This Row],[Value]]&gt;T_CALC[[#This Row],[WMA]],R1004&lt;=S1004),"Buy",IF(AND(T_CALC[[#This Row],[Value]]&lt;T_CALC[[#This Row],[WMA]],R1004&gt;=S1004),"Sell","")),NA()))</f>
        <v/>
      </c>
      <c r="U1005" s="4">
        <f ca="1">IFERROR(IF(T_CALC[[#This Row],[Signal]]="Buy",T_CALC[[#This Row],[Value]],-10000),-10000)</f>
        <v>-10000</v>
      </c>
      <c r="V1005" s="4">
        <f ca="1">IFERROR(IF(T_CALC[[#This Row],[Signal]]="Sell",T_CALC[[#This Row],[Value]],-10000),-10000)</f>
        <v>-10000</v>
      </c>
    </row>
    <row r="1006" spans="3:22" x14ac:dyDescent="0.2">
      <c r="C1006" vm="5226">
        <f ca="1"/>
        <v>43909</v>
      </c>
      <c r="D1006" vm="5227">
        <f ca="1"/>
        <v>85922661</v>
      </c>
      <c r="E1006" vm="5228">
        <f ca="1"/>
        <v>142.77000000000001</v>
      </c>
      <c r="F1006" vm="5229">
        <f ca="1"/>
        <v>150.15</v>
      </c>
      <c r="G1006" vm="5230">
        <f ca="1"/>
        <v>139</v>
      </c>
      <c r="H1006" vm="5231">
        <f ca="1"/>
        <v>142.71</v>
      </c>
      <c r="K1006" s="4">
        <f ca="1">IF(ROW(T_CALC[[#This Row],[DAY]])-ROW(T_CALC[[#Headers],[DAY]])&gt;C_N_TRADING_DAYS,"",ROW(T_CALC[[#This Row],[DAY]])-ROW(T_CALC[[#Headers],[DAY]]))</f>
        <v>1003</v>
      </c>
      <c r="L1006" s="2" cm="1" vm="5226">
        <f t="array" aca="1" ref="L1006" ca="1">IFERROR(IF(T_CALC[[#This Row],[DAY]]="","",IF(AND(T_CALC[[#This Row],[DAY]]=C_N_TRADING_DAYS,$L$1&gt;C_MAX_HIST_DT),$L$1,INDEX(_xlfn.ANCHORARRAY($C$3),T_CALC[[#This Row],[DAY]]+1,1))),NA())</f>
        <v>43909</v>
      </c>
      <c r="M1006" s="4" cm="1" vm="5228">
        <f t="array" aca="1" ref="M1006" ca="1">IFERROR(IF(T_CALC[[#This Row],[DAY]]="","",IF(AND(T_CALC[[#This Row],[DAY]]=C_N_TRADING_DAYS,$L$1&gt;C_MAX_HIST_DT),$M$1,INDEX(_xlfn.ANCHORARRAY($C$3),T_CALC[[#This Row],[DAY]]+1,3))),NA())</f>
        <v>142.77000000000001</v>
      </c>
      <c r="N1006" s="4" cm="1" vm="5229">
        <f t="array" aca="1" ref="N1006" ca="1">IFERROR(IF(T_CALC[[#This Row],[DAY]]="","",IF(AND(T_CALC[[#This Row],[DAY]]=C_N_TRADING_DAYS,$L$1&gt;C_MAX_HIST_DT),$N$1,INDEX(_xlfn.ANCHORARRAY($C$3),T_CALC[[#This Row],[DAY]]+1,4))),NA())</f>
        <v>150.15</v>
      </c>
      <c r="O1006" s="4" cm="1" vm="5230">
        <f t="array" aca="1" ref="O1006" ca="1">IFERROR(IF(T_CALC[[#This Row],[DAY]]="","",IF(AND(T_CALC[[#This Row],[DAY]]=C_N_TRADING_DAYS,$L$1&gt;C_MAX_HIST_DT),$O$1,INDEX(_xlfn.ANCHORARRAY($C$3),T_CALC[[#This Row],[DAY]]+1,5))),NA())</f>
        <v>139</v>
      </c>
      <c r="P1006" s="4" cm="1" vm="5231">
        <f t="array" aca="1" ref="P1006" ca="1">IFERROR(IF(T_CALC[[#This Row],[DAY]]="","",IF(AND(T_CALC[[#This Row],[DAY]]=C_N_TRADING_DAYS,$L$1&gt;C_MAX_HIST_DT),$P$1,INDEX(_xlfn.ANCHORARRAY($C$3),T_CALC[[#This Row],[DAY]]+1,6))),NA())</f>
        <v>142.71</v>
      </c>
      <c r="Q1006" s="4" cm="1" vm="5227">
        <f t="array" aca="1" ref="Q1006" ca="1">IFERROR(IF(T_CALC[[#This Row],[DAY]]="","",IF(AND(T_CALC[[#This Row],[DAY]]=C_N_TRADING_DAYS,$L$1&gt;C_MAX_HIST_DT),$Q$1,INDEX(_xlfn.ANCHORARRAY($C$3),T_CALC[[#This Row],[DAY]]+1,2))),NA())</f>
        <v>85922661</v>
      </c>
      <c r="R1006" s="4" vm="5231">
        <f ca="1">IFERROR(IF(I_SRC="Open",T_CALC[[#This Row],[Open]],IF(I_SRC="High",T_CALC[[#This Row],[High]],IF(I_SRC="low",T_CALC[[#This Row],[Low]],IF(I_SRC="Volume",T_CALC[[#This Row],[VOLUME]],T_CALC[[#This Row],[Close]])))),"")</f>
        <v>142.71</v>
      </c>
      <c r="S1006" s="4" cm="1">
        <f t="array" aca="1" ref="S1006" ca="1">IF(T_CALC[[#This Row],[DAY]]="","",IF(T_CALC[[#This Row],[DAY]]&gt;=I_MA_PER,
ROUND(SUMPRODUCT(OFFSET($Y$4,0,0,I_MA_PER),OFFSET(T_CALC[[#This Row],[Value]],-(I_MA_PER-1),0,I_MA_PER))/C_DEN,2),NA()))</f>
        <v>164.85</v>
      </c>
      <c r="T1006" s="4" t="str">
        <f ca="1">IF(T_CALC[[#This Row],[DAY]]="","",IF(T_CALC[[#This Row],[DAY]]&gt;=I_MA_PER,IF(AND(T_CALC[[#This Row],[Value]]&gt;T_CALC[[#This Row],[WMA]],R1005&lt;=S1005),"Buy",IF(AND(T_CALC[[#This Row],[Value]]&lt;T_CALC[[#This Row],[WMA]],R1005&gt;=S1005),"Sell","")),NA()))</f>
        <v/>
      </c>
      <c r="U1006" s="4">
        <f ca="1">IFERROR(IF(T_CALC[[#This Row],[Signal]]="Buy",T_CALC[[#This Row],[Value]],-10000),-10000)</f>
        <v>-10000</v>
      </c>
      <c r="V1006" s="4">
        <f ca="1">IFERROR(IF(T_CALC[[#This Row],[Signal]]="Sell",T_CALC[[#This Row],[Value]],-10000),-10000)</f>
        <v>-10000</v>
      </c>
    </row>
    <row r="1007" spans="3:22" x14ac:dyDescent="0.2">
      <c r="C1007" vm="5232">
        <f ca="1"/>
        <v>43910</v>
      </c>
      <c r="D1007" vm="5233">
        <f ca="1"/>
        <v>84866215</v>
      </c>
      <c r="E1007" vm="5223">
        <f ca="1"/>
        <v>146</v>
      </c>
      <c r="F1007" vm="5234">
        <f ca="1"/>
        <v>147.1</v>
      </c>
      <c r="G1007" vm="5235">
        <f ca="1"/>
        <v>135.86000000000001</v>
      </c>
      <c r="H1007" vm="5236">
        <f ca="1"/>
        <v>137.35</v>
      </c>
      <c r="K1007" s="4">
        <f ca="1">IF(ROW(T_CALC[[#This Row],[DAY]])-ROW(T_CALC[[#Headers],[DAY]])&gt;C_N_TRADING_DAYS,"",ROW(T_CALC[[#This Row],[DAY]])-ROW(T_CALC[[#Headers],[DAY]]))</f>
        <v>1004</v>
      </c>
      <c r="L1007" s="2" cm="1" vm="5232">
        <f t="array" aca="1" ref="L1007" ca="1">IFERROR(IF(T_CALC[[#This Row],[DAY]]="","",IF(AND(T_CALC[[#This Row],[DAY]]=C_N_TRADING_DAYS,$L$1&gt;C_MAX_HIST_DT),$L$1,INDEX(_xlfn.ANCHORARRAY($C$3),T_CALC[[#This Row],[DAY]]+1,1))),NA())</f>
        <v>43910</v>
      </c>
      <c r="M1007" s="4" cm="1" vm="5223">
        <f t="array" aca="1" ref="M1007" ca="1">IFERROR(IF(T_CALC[[#This Row],[DAY]]="","",IF(AND(T_CALC[[#This Row],[DAY]]=C_N_TRADING_DAYS,$L$1&gt;C_MAX_HIST_DT),$M$1,INDEX(_xlfn.ANCHORARRAY($C$3),T_CALC[[#This Row],[DAY]]+1,3))),NA())</f>
        <v>146</v>
      </c>
      <c r="N1007" s="4" cm="1" vm="5234">
        <f t="array" aca="1" ref="N1007" ca="1">IFERROR(IF(T_CALC[[#This Row],[DAY]]="","",IF(AND(T_CALC[[#This Row],[DAY]]=C_N_TRADING_DAYS,$L$1&gt;C_MAX_HIST_DT),$N$1,INDEX(_xlfn.ANCHORARRAY($C$3),T_CALC[[#This Row],[DAY]]+1,4))),NA())</f>
        <v>147.1</v>
      </c>
      <c r="O1007" s="4" cm="1" vm="5235">
        <f t="array" aca="1" ref="O1007" ca="1">IFERROR(IF(T_CALC[[#This Row],[DAY]]="","",IF(AND(T_CALC[[#This Row],[DAY]]=C_N_TRADING_DAYS,$L$1&gt;C_MAX_HIST_DT),$O$1,INDEX(_xlfn.ANCHORARRAY($C$3),T_CALC[[#This Row],[DAY]]+1,5))),NA())</f>
        <v>135.86000000000001</v>
      </c>
      <c r="P1007" s="4" cm="1" vm="5236">
        <f t="array" aca="1" ref="P1007" ca="1">IFERROR(IF(T_CALC[[#This Row],[DAY]]="","",IF(AND(T_CALC[[#This Row],[DAY]]=C_N_TRADING_DAYS,$L$1&gt;C_MAX_HIST_DT),$P$1,INDEX(_xlfn.ANCHORARRAY($C$3),T_CALC[[#This Row],[DAY]]+1,6))),NA())</f>
        <v>137.35</v>
      </c>
      <c r="Q1007" s="4" cm="1" vm="5233">
        <f t="array" aca="1" ref="Q1007" ca="1">IFERROR(IF(T_CALC[[#This Row],[DAY]]="","",IF(AND(T_CALC[[#This Row],[DAY]]=C_N_TRADING_DAYS,$L$1&gt;C_MAX_HIST_DT),$Q$1,INDEX(_xlfn.ANCHORARRAY($C$3),T_CALC[[#This Row],[DAY]]+1,2))),NA())</f>
        <v>84866215</v>
      </c>
      <c r="R1007" s="4" vm="5236">
        <f ca="1">IFERROR(IF(I_SRC="Open",T_CALC[[#This Row],[Open]],IF(I_SRC="High",T_CALC[[#This Row],[High]],IF(I_SRC="low",T_CALC[[#This Row],[Low]],IF(I_SRC="Volume",T_CALC[[#This Row],[VOLUME]],T_CALC[[#This Row],[Close]])))),"")</f>
        <v>137.35</v>
      </c>
      <c r="S1007" s="4" cm="1">
        <f t="array" aca="1" ref="S1007" ca="1">IF(T_CALC[[#This Row],[DAY]]="","",IF(T_CALC[[#This Row],[DAY]]&gt;=I_MA_PER,
ROUND(SUMPRODUCT(OFFSET($Y$4,0,0,I_MA_PER),OFFSET(T_CALC[[#This Row],[Value]],-(I_MA_PER-1),0,I_MA_PER))/C_DEN,2),NA()))</f>
        <v>163.66999999999999</v>
      </c>
      <c r="T1007" s="4" t="str">
        <f ca="1">IF(T_CALC[[#This Row],[DAY]]="","",IF(T_CALC[[#This Row],[DAY]]&gt;=I_MA_PER,IF(AND(T_CALC[[#This Row],[Value]]&gt;T_CALC[[#This Row],[WMA]],R1006&lt;=S1006),"Buy",IF(AND(T_CALC[[#This Row],[Value]]&lt;T_CALC[[#This Row],[WMA]],R1006&gt;=S1006),"Sell","")),NA()))</f>
        <v/>
      </c>
      <c r="U1007" s="4">
        <f ca="1">IFERROR(IF(T_CALC[[#This Row],[Signal]]="Buy",T_CALC[[#This Row],[Value]],-10000),-10000)</f>
        <v>-10000</v>
      </c>
      <c r="V1007" s="4">
        <f ca="1">IFERROR(IF(T_CALC[[#This Row],[Signal]]="Sell",T_CALC[[#This Row],[Value]],-10000),-10000)</f>
        <v>-10000</v>
      </c>
    </row>
    <row r="1008" spans="3:22" x14ac:dyDescent="0.2">
      <c r="C1008" vm="5237">
        <f ca="1"/>
        <v>43913</v>
      </c>
      <c r="D1008" vm="5238">
        <f ca="1"/>
        <v>78975176</v>
      </c>
      <c r="E1008" vm="4643">
        <f ca="1"/>
        <v>137.01</v>
      </c>
      <c r="F1008" vm="5239">
        <f ca="1"/>
        <v>140.57</v>
      </c>
      <c r="G1008" vm="5240">
        <f ca="1"/>
        <v>132.52000000000001</v>
      </c>
      <c r="H1008" vm="5241">
        <f ca="1"/>
        <v>135.97999999999999</v>
      </c>
      <c r="K1008" s="4">
        <f ca="1">IF(ROW(T_CALC[[#This Row],[DAY]])-ROW(T_CALC[[#Headers],[DAY]])&gt;C_N_TRADING_DAYS,"",ROW(T_CALC[[#This Row],[DAY]])-ROW(T_CALC[[#Headers],[DAY]]))</f>
        <v>1005</v>
      </c>
      <c r="L1008" s="2" cm="1" vm="5237">
        <f t="array" aca="1" ref="L1008" ca="1">IFERROR(IF(T_CALC[[#This Row],[DAY]]="","",IF(AND(T_CALC[[#This Row],[DAY]]=C_N_TRADING_DAYS,$L$1&gt;C_MAX_HIST_DT),$L$1,INDEX(_xlfn.ANCHORARRAY($C$3),T_CALC[[#This Row],[DAY]]+1,1))),NA())</f>
        <v>43913</v>
      </c>
      <c r="M1008" s="4" cm="1" vm="4643">
        <f t="array" aca="1" ref="M1008" ca="1">IFERROR(IF(T_CALC[[#This Row],[DAY]]="","",IF(AND(T_CALC[[#This Row],[DAY]]=C_N_TRADING_DAYS,$L$1&gt;C_MAX_HIST_DT),$M$1,INDEX(_xlfn.ANCHORARRAY($C$3),T_CALC[[#This Row],[DAY]]+1,3))),NA())</f>
        <v>137.01</v>
      </c>
      <c r="N1008" s="4" cm="1" vm="5239">
        <f t="array" aca="1" ref="N1008" ca="1">IFERROR(IF(T_CALC[[#This Row],[DAY]]="","",IF(AND(T_CALC[[#This Row],[DAY]]=C_N_TRADING_DAYS,$L$1&gt;C_MAX_HIST_DT),$N$1,INDEX(_xlfn.ANCHORARRAY($C$3),T_CALC[[#This Row],[DAY]]+1,4))),NA())</f>
        <v>140.57</v>
      </c>
      <c r="O1008" s="4" cm="1" vm="5240">
        <f t="array" aca="1" ref="O1008" ca="1">IFERROR(IF(T_CALC[[#This Row],[DAY]]="","",IF(AND(T_CALC[[#This Row],[DAY]]=C_N_TRADING_DAYS,$L$1&gt;C_MAX_HIST_DT),$O$1,INDEX(_xlfn.ANCHORARRAY($C$3),T_CALC[[#This Row],[DAY]]+1,5))),NA())</f>
        <v>132.52000000000001</v>
      </c>
      <c r="P1008" s="4" cm="1" vm="5241">
        <f t="array" aca="1" ref="P1008" ca="1">IFERROR(IF(T_CALC[[#This Row],[DAY]]="","",IF(AND(T_CALC[[#This Row],[DAY]]=C_N_TRADING_DAYS,$L$1&gt;C_MAX_HIST_DT),$P$1,INDEX(_xlfn.ANCHORARRAY($C$3),T_CALC[[#This Row],[DAY]]+1,6))),NA())</f>
        <v>135.97999999999999</v>
      </c>
      <c r="Q1008" s="4" cm="1" vm="5238">
        <f t="array" aca="1" ref="Q1008" ca="1">IFERROR(IF(T_CALC[[#This Row],[DAY]]="","",IF(AND(T_CALC[[#This Row],[DAY]]=C_N_TRADING_DAYS,$L$1&gt;C_MAX_HIST_DT),$Q$1,INDEX(_xlfn.ANCHORARRAY($C$3),T_CALC[[#This Row],[DAY]]+1,2))),NA())</f>
        <v>78975176</v>
      </c>
      <c r="R1008" s="4" vm="5241">
        <f ca="1">IFERROR(IF(I_SRC="Open",T_CALC[[#This Row],[Open]],IF(I_SRC="High",T_CALC[[#This Row],[High]],IF(I_SRC="low",T_CALC[[#This Row],[Low]],IF(I_SRC="Volume",T_CALC[[#This Row],[VOLUME]],T_CALC[[#This Row],[Close]])))),"")</f>
        <v>135.97999999999999</v>
      </c>
      <c r="S1008" s="4" cm="1">
        <f t="array" aca="1" ref="S1008" ca="1">IF(T_CALC[[#This Row],[DAY]]="","",IF(T_CALC[[#This Row],[DAY]]&gt;=I_MA_PER,
ROUND(SUMPRODUCT(OFFSET($Y$4,0,0,I_MA_PER),OFFSET(T_CALC[[#This Row],[Value]],-(I_MA_PER-1),0,I_MA_PER))/C_DEN,2),NA()))</f>
        <v>162.46</v>
      </c>
      <c r="T1008" s="4" t="str">
        <f ca="1">IF(T_CALC[[#This Row],[DAY]]="","",IF(T_CALC[[#This Row],[DAY]]&gt;=I_MA_PER,IF(AND(T_CALC[[#This Row],[Value]]&gt;T_CALC[[#This Row],[WMA]],R1007&lt;=S1007),"Buy",IF(AND(T_CALC[[#This Row],[Value]]&lt;T_CALC[[#This Row],[WMA]],R1007&gt;=S1007),"Sell","")),NA()))</f>
        <v/>
      </c>
      <c r="U1008" s="4">
        <f ca="1">IFERROR(IF(T_CALC[[#This Row],[Signal]]="Buy",T_CALC[[#This Row],[Value]],-10000),-10000)</f>
        <v>-10000</v>
      </c>
      <c r="V1008" s="4">
        <f ca="1">IFERROR(IF(T_CALC[[#This Row],[Signal]]="Sell",T_CALC[[#This Row],[Value]],-10000),-10000)</f>
        <v>-10000</v>
      </c>
    </row>
    <row r="1009" spans="3:22" x14ac:dyDescent="0.2">
      <c r="C1009" vm="5242">
        <f ca="1"/>
        <v>43914</v>
      </c>
      <c r="D1009" vm="5243">
        <f ca="1"/>
        <v>82516727</v>
      </c>
      <c r="E1009" vm="5244">
        <f ca="1"/>
        <v>143.75</v>
      </c>
      <c r="F1009" vm="5245">
        <f ca="1"/>
        <v>149.6</v>
      </c>
      <c r="G1009" vm="5246">
        <f ca="1"/>
        <v>141.27000000000001</v>
      </c>
      <c r="H1009" vm="5247">
        <f ca="1"/>
        <v>148.34</v>
      </c>
      <c r="K1009" s="4">
        <f ca="1">IF(ROW(T_CALC[[#This Row],[DAY]])-ROW(T_CALC[[#Headers],[DAY]])&gt;C_N_TRADING_DAYS,"",ROW(T_CALC[[#This Row],[DAY]])-ROW(T_CALC[[#Headers],[DAY]]))</f>
        <v>1006</v>
      </c>
      <c r="L1009" s="2" cm="1" vm="5242">
        <f t="array" aca="1" ref="L1009" ca="1">IFERROR(IF(T_CALC[[#This Row],[DAY]]="","",IF(AND(T_CALC[[#This Row],[DAY]]=C_N_TRADING_DAYS,$L$1&gt;C_MAX_HIST_DT),$L$1,INDEX(_xlfn.ANCHORARRAY($C$3),T_CALC[[#This Row],[DAY]]+1,1))),NA())</f>
        <v>43914</v>
      </c>
      <c r="M1009" s="4" cm="1" vm="5244">
        <f t="array" aca="1" ref="M1009" ca="1">IFERROR(IF(T_CALC[[#This Row],[DAY]]="","",IF(AND(T_CALC[[#This Row],[DAY]]=C_N_TRADING_DAYS,$L$1&gt;C_MAX_HIST_DT),$M$1,INDEX(_xlfn.ANCHORARRAY($C$3),T_CALC[[#This Row],[DAY]]+1,3))),NA())</f>
        <v>143.75</v>
      </c>
      <c r="N1009" s="4" cm="1" vm="5245">
        <f t="array" aca="1" ref="N1009" ca="1">IFERROR(IF(T_CALC[[#This Row],[DAY]]="","",IF(AND(T_CALC[[#This Row],[DAY]]=C_N_TRADING_DAYS,$L$1&gt;C_MAX_HIST_DT),$N$1,INDEX(_xlfn.ANCHORARRAY($C$3),T_CALC[[#This Row],[DAY]]+1,4))),NA())</f>
        <v>149.6</v>
      </c>
      <c r="O1009" s="4" cm="1" vm="5246">
        <f t="array" aca="1" ref="O1009" ca="1">IFERROR(IF(T_CALC[[#This Row],[DAY]]="","",IF(AND(T_CALC[[#This Row],[DAY]]=C_N_TRADING_DAYS,$L$1&gt;C_MAX_HIST_DT),$O$1,INDEX(_xlfn.ANCHORARRAY($C$3),T_CALC[[#This Row],[DAY]]+1,5))),NA())</f>
        <v>141.27000000000001</v>
      </c>
      <c r="P1009" s="4" cm="1" vm="5247">
        <f t="array" aca="1" ref="P1009" ca="1">IFERROR(IF(T_CALC[[#This Row],[DAY]]="","",IF(AND(T_CALC[[#This Row],[DAY]]=C_N_TRADING_DAYS,$L$1&gt;C_MAX_HIST_DT),$P$1,INDEX(_xlfn.ANCHORARRAY($C$3),T_CALC[[#This Row],[DAY]]+1,6))),NA())</f>
        <v>148.34</v>
      </c>
      <c r="Q1009" s="4" cm="1" vm="5243">
        <f t="array" aca="1" ref="Q1009" ca="1">IFERROR(IF(T_CALC[[#This Row],[DAY]]="","",IF(AND(T_CALC[[#This Row],[DAY]]=C_N_TRADING_DAYS,$L$1&gt;C_MAX_HIST_DT),$Q$1,INDEX(_xlfn.ANCHORARRAY($C$3),T_CALC[[#This Row],[DAY]]+1,2))),NA())</f>
        <v>82516727</v>
      </c>
      <c r="R1009" s="4" vm="5247">
        <f ca="1">IFERROR(IF(I_SRC="Open",T_CALC[[#This Row],[Open]],IF(I_SRC="High",T_CALC[[#This Row],[High]],IF(I_SRC="low",T_CALC[[#This Row],[Low]],IF(I_SRC="Volume",T_CALC[[#This Row],[VOLUME]],T_CALC[[#This Row],[Close]])))),"")</f>
        <v>148.34</v>
      </c>
      <c r="S1009" s="4" cm="1">
        <f t="array" aca="1" ref="S1009" ca="1">IF(T_CALC[[#This Row],[DAY]]="","",IF(T_CALC[[#This Row],[DAY]]&gt;=I_MA_PER,
ROUND(SUMPRODUCT(OFFSET($Y$4,0,0,I_MA_PER),OFFSET(T_CALC[[#This Row],[Value]],-(I_MA_PER-1),0,I_MA_PER))/C_DEN,2),NA()))</f>
        <v>161.75</v>
      </c>
      <c r="T1009" s="4" t="str">
        <f ca="1">IF(T_CALC[[#This Row],[DAY]]="","",IF(T_CALC[[#This Row],[DAY]]&gt;=I_MA_PER,IF(AND(T_CALC[[#This Row],[Value]]&gt;T_CALC[[#This Row],[WMA]],R1008&lt;=S1008),"Buy",IF(AND(T_CALC[[#This Row],[Value]]&lt;T_CALC[[#This Row],[WMA]],R1008&gt;=S1008),"Sell","")),NA()))</f>
        <v/>
      </c>
      <c r="U1009" s="4">
        <f ca="1">IFERROR(IF(T_CALC[[#This Row],[Signal]]="Buy",T_CALC[[#This Row],[Value]],-10000),-10000)</f>
        <v>-10000</v>
      </c>
      <c r="V1009" s="4">
        <f ca="1">IFERROR(IF(T_CALC[[#This Row],[Signal]]="Sell",T_CALC[[#This Row],[Value]],-10000),-10000)</f>
        <v>-10000</v>
      </c>
    </row>
    <row r="1010" spans="3:22" x14ac:dyDescent="0.2">
      <c r="C1010" vm="5248">
        <f ca="1"/>
        <v>43915</v>
      </c>
      <c r="D1010" vm="5249">
        <f ca="1"/>
        <v>75638224</v>
      </c>
      <c r="E1010" vm="5250">
        <f ca="1"/>
        <v>148.91</v>
      </c>
      <c r="F1010" vm="5251">
        <f ca="1"/>
        <v>154.33000000000001</v>
      </c>
      <c r="G1010" vm="5252">
        <f ca="1"/>
        <v>144.44</v>
      </c>
      <c r="H1010" vm="5253">
        <f ca="1"/>
        <v>146.91999999999999</v>
      </c>
      <c r="K1010" s="4">
        <f ca="1">IF(ROW(T_CALC[[#This Row],[DAY]])-ROW(T_CALC[[#Headers],[DAY]])&gt;C_N_TRADING_DAYS,"",ROW(T_CALC[[#This Row],[DAY]])-ROW(T_CALC[[#Headers],[DAY]]))</f>
        <v>1007</v>
      </c>
      <c r="L1010" s="2" cm="1" vm="5248">
        <f t="array" aca="1" ref="L1010" ca="1">IFERROR(IF(T_CALC[[#This Row],[DAY]]="","",IF(AND(T_CALC[[#This Row],[DAY]]=C_N_TRADING_DAYS,$L$1&gt;C_MAX_HIST_DT),$L$1,INDEX(_xlfn.ANCHORARRAY($C$3),T_CALC[[#This Row],[DAY]]+1,1))),NA())</f>
        <v>43915</v>
      </c>
      <c r="M1010" s="4" cm="1" vm="5250">
        <f t="array" aca="1" ref="M1010" ca="1">IFERROR(IF(T_CALC[[#This Row],[DAY]]="","",IF(AND(T_CALC[[#This Row],[DAY]]=C_N_TRADING_DAYS,$L$1&gt;C_MAX_HIST_DT),$M$1,INDEX(_xlfn.ANCHORARRAY($C$3),T_CALC[[#This Row],[DAY]]+1,3))),NA())</f>
        <v>148.91</v>
      </c>
      <c r="N1010" s="4" cm="1" vm="5251">
        <f t="array" aca="1" ref="N1010" ca="1">IFERROR(IF(T_CALC[[#This Row],[DAY]]="","",IF(AND(T_CALC[[#This Row],[DAY]]=C_N_TRADING_DAYS,$L$1&gt;C_MAX_HIST_DT),$N$1,INDEX(_xlfn.ANCHORARRAY($C$3),T_CALC[[#This Row],[DAY]]+1,4))),NA())</f>
        <v>154.33000000000001</v>
      </c>
      <c r="O1010" s="4" cm="1" vm="5252">
        <f t="array" aca="1" ref="O1010" ca="1">IFERROR(IF(T_CALC[[#This Row],[DAY]]="","",IF(AND(T_CALC[[#This Row],[DAY]]=C_N_TRADING_DAYS,$L$1&gt;C_MAX_HIST_DT),$O$1,INDEX(_xlfn.ANCHORARRAY($C$3),T_CALC[[#This Row],[DAY]]+1,5))),NA())</f>
        <v>144.44</v>
      </c>
      <c r="P1010" s="4" cm="1" vm="5253">
        <f t="array" aca="1" ref="P1010" ca="1">IFERROR(IF(T_CALC[[#This Row],[DAY]]="","",IF(AND(T_CALC[[#This Row],[DAY]]=C_N_TRADING_DAYS,$L$1&gt;C_MAX_HIST_DT),$P$1,INDEX(_xlfn.ANCHORARRAY($C$3),T_CALC[[#This Row],[DAY]]+1,6))),NA())</f>
        <v>146.91999999999999</v>
      </c>
      <c r="Q1010" s="4" cm="1" vm="5249">
        <f t="array" aca="1" ref="Q1010" ca="1">IFERROR(IF(T_CALC[[#This Row],[DAY]]="","",IF(AND(T_CALC[[#This Row],[DAY]]=C_N_TRADING_DAYS,$L$1&gt;C_MAX_HIST_DT),$Q$1,INDEX(_xlfn.ANCHORARRAY($C$3),T_CALC[[#This Row],[DAY]]+1,2))),NA())</f>
        <v>75638224</v>
      </c>
      <c r="R1010" s="4" vm="5253">
        <f ca="1">IFERROR(IF(I_SRC="Open",T_CALC[[#This Row],[Open]],IF(I_SRC="High",T_CALC[[#This Row],[High]],IF(I_SRC="low",T_CALC[[#This Row],[Low]],IF(I_SRC="Volume",T_CALC[[#This Row],[VOLUME]],T_CALC[[#This Row],[Close]])))),"")</f>
        <v>146.91999999999999</v>
      </c>
      <c r="S1010" s="4" cm="1">
        <f t="array" aca="1" ref="S1010" ca="1">IF(T_CALC[[#This Row],[DAY]]="","",IF(T_CALC[[#This Row],[DAY]]&gt;=I_MA_PER,
ROUND(SUMPRODUCT(OFFSET($Y$4,0,0,I_MA_PER),OFFSET(T_CALC[[#This Row],[Value]],-(I_MA_PER-1),0,I_MA_PER))/C_DEN,2),NA()))</f>
        <v>161</v>
      </c>
      <c r="T1010" s="4" t="str">
        <f ca="1">IF(T_CALC[[#This Row],[DAY]]="","",IF(T_CALC[[#This Row],[DAY]]&gt;=I_MA_PER,IF(AND(T_CALC[[#This Row],[Value]]&gt;T_CALC[[#This Row],[WMA]],R1009&lt;=S1009),"Buy",IF(AND(T_CALC[[#This Row],[Value]]&lt;T_CALC[[#This Row],[WMA]],R1009&gt;=S1009),"Sell","")),NA()))</f>
        <v/>
      </c>
      <c r="U1010" s="4">
        <f ca="1">IFERROR(IF(T_CALC[[#This Row],[Signal]]="Buy",T_CALC[[#This Row],[Value]],-10000),-10000)</f>
        <v>-10000</v>
      </c>
      <c r="V1010" s="4">
        <f ca="1">IFERROR(IF(T_CALC[[#This Row],[Signal]]="Sell",T_CALC[[#This Row],[Value]],-10000),-10000)</f>
        <v>-10000</v>
      </c>
    </row>
    <row r="1011" spans="3:22" x14ac:dyDescent="0.2">
      <c r="C1011" vm="5254">
        <f ca="1"/>
        <v>43916</v>
      </c>
      <c r="D1011" vm="5255">
        <f ca="1"/>
        <v>64694427</v>
      </c>
      <c r="E1011" vm="5256">
        <f ca="1"/>
        <v>148.4</v>
      </c>
      <c r="F1011" vm="5257">
        <f ca="1"/>
        <v>156.66</v>
      </c>
      <c r="G1011" vm="5258">
        <f ca="1"/>
        <v>148.37</v>
      </c>
      <c r="H1011" vm="5259">
        <f ca="1"/>
        <v>156.11000000000001</v>
      </c>
      <c r="K1011" s="4">
        <f ca="1">IF(ROW(T_CALC[[#This Row],[DAY]])-ROW(T_CALC[[#Headers],[DAY]])&gt;C_N_TRADING_DAYS,"",ROW(T_CALC[[#This Row],[DAY]])-ROW(T_CALC[[#Headers],[DAY]]))</f>
        <v>1008</v>
      </c>
      <c r="L1011" s="2" cm="1" vm="5254">
        <f t="array" aca="1" ref="L1011" ca="1">IFERROR(IF(T_CALC[[#This Row],[DAY]]="","",IF(AND(T_CALC[[#This Row],[DAY]]=C_N_TRADING_DAYS,$L$1&gt;C_MAX_HIST_DT),$L$1,INDEX(_xlfn.ANCHORARRAY($C$3),T_CALC[[#This Row],[DAY]]+1,1))),NA())</f>
        <v>43916</v>
      </c>
      <c r="M1011" s="4" cm="1" vm="5256">
        <f t="array" aca="1" ref="M1011" ca="1">IFERROR(IF(T_CALC[[#This Row],[DAY]]="","",IF(AND(T_CALC[[#This Row],[DAY]]=C_N_TRADING_DAYS,$L$1&gt;C_MAX_HIST_DT),$M$1,INDEX(_xlfn.ANCHORARRAY($C$3),T_CALC[[#This Row],[DAY]]+1,3))),NA())</f>
        <v>148.4</v>
      </c>
      <c r="N1011" s="4" cm="1" vm="5257">
        <f t="array" aca="1" ref="N1011" ca="1">IFERROR(IF(T_CALC[[#This Row],[DAY]]="","",IF(AND(T_CALC[[#This Row],[DAY]]=C_N_TRADING_DAYS,$L$1&gt;C_MAX_HIST_DT),$N$1,INDEX(_xlfn.ANCHORARRAY($C$3),T_CALC[[#This Row],[DAY]]+1,4))),NA())</f>
        <v>156.66</v>
      </c>
      <c r="O1011" s="4" cm="1" vm="5258">
        <f t="array" aca="1" ref="O1011" ca="1">IFERROR(IF(T_CALC[[#This Row],[DAY]]="","",IF(AND(T_CALC[[#This Row],[DAY]]=C_N_TRADING_DAYS,$L$1&gt;C_MAX_HIST_DT),$O$1,INDEX(_xlfn.ANCHORARRAY($C$3),T_CALC[[#This Row],[DAY]]+1,5))),NA())</f>
        <v>148.37</v>
      </c>
      <c r="P1011" s="4" cm="1" vm="5259">
        <f t="array" aca="1" ref="P1011" ca="1">IFERROR(IF(T_CALC[[#This Row],[DAY]]="","",IF(AND(T_CALC[[#This Row],[DAY]]=C_N_TRADING_DAYS,$L$1&gt;C_MAX_HIST_DT),$P$1,INDEX(_xlfn.ANCHORARRAY($C$3),T_CALC[[#This Row],[DAY]]+1,6))),NA())</f>
        <v>156.11000000000001</v>
      </c>
      <c r="Q1011" s="4" cm="1" vm="5255">
        <f t="array" aca="1" ref="Q1011" ca="1">IFERROR(IF(T_CALC[[#This Row],[DAY]]="","",IF(AND(T_CALC[[#This Row],[DAY]]=C_N_TRADING_DAYS,$L$1&gt;C_MAX_HIST_DT),$Q$1,INDEX(_xlfn.ANCHORARRAY($C$3),T_CALC[[#This Row],[DAY]]+1,2))),NA())</f>
        <v>64694427</v>
      </c>
      <c r="R1011" s="4" vm="5259">
        <f ca="1">IFERROR(IF(I_SRC="Open",T_CALC[[#This Row],[Open]],IF(I_SRC="High",T_CALC[[#This Row],[High]],IF(I_SRC="low",T_CALC[[#This Row],[Low]],IF(I_SRC="Volume",T_CALC[[#This Row],[VOLUME]],T_CALC[[#This Row],[Close]])))),"")</f>
        <v>156.11000000000001</v>
      </c>
      <c r="S1011" s="4" cm="1">
        <f t="array" aca="1" ref="S1011" ca="1">IF(T_CALC[[#This Row],[DAY]]="","",IF(T_CALC[[#This Row],[DAY]]&gt;=I_MA_PER,
ROUND(SUMPRODUCT(OFFSET($Y$4,0,0,I_MA_PER),OFFSET(T_CALC[[#This Row],[Value]],-(I_MA_PER-1),0,I_MA_PER))/C_DEN,2),NA()))</f>
        <v>160.62</v>
      </c>
      <c r="T1011" s="4" t="str">
        <f ca="1">IF(T_CALC[[#This Row],[DAY]]="","",IF(T_CALC[[#This Row],[DAY]]&gt;=I_MA_PER,IF(AND(T_CALC[[#This Row],[Value]]&gt;T_CALC[[#This Row],[WMA]],R1010&lt;=S1010),"Buy",IF(AND(T_CALC[[#This Row],[Value]]&lt;T_CALC[[#This Row],[WMA]],R1010&gt;=S1010),"Sell","")),NA()))</f>
        <v/>
      </c>
      <c r="U1011" s="4">
        <f ca="1">IFERROR(IF(T_CALC[[#This Row],[Signal]]="Buy",T_CALC[[#This Row],[Value]],-10000),-10000)</f>
        <v>-10000</v>
      </c>
      <c r="V1011" s="4">
        <f ca="1">IFERROR(IF(T_CALC[[#This Row],[Signal]]="Sell",T_CALC[[#This Row],[Value]],-10000),-10000)</f>
        <v>-10000</v>
      </c>
    </row>
    <row r="1012" spans="3:22" x14ac:dyDescent="0.2">
      <c r="C1012" vm="5260">
        <f ca="1"/>
        <v>43917</v>
      </c>
      <c r="D1012" vm="5261">
        <f ca="1"/>
        <v>57042291</v>
      </c>
      <c r="E1012" vm="4830">
        <f ca="1"/>
        <v>151.75</v>
      </c>
      <c r="F1012" vm="4856">
        <f ca="1"/>
        <v>154.88999999999999</v>
      </c>
      <c r="G1012" vm="4818">
        <f ca="1"/>
        <v>149.19999999999999</v>
      </c>
      <c r="H1012" vm="5262">
        <f ca="1"/>
        <v>149.69999999999999</v>
      </c>
      <c r="K1012" s="4">
        <f ca="1">IF(ROW(T_CALC[[#This Row],[DAY]])-ROW(T_CALC[[#Headers],[DAY]])&gt;C_N_TRADING_DAYS,"",ROW(T_CALC[[#This Row],[DAY]])-ROW(T_CALC[[#Headers],[DAY]]))</f>
        <v>1009</v>
      </c>
      <c r="L1012" s="2" cm="1" vm="5260">
        <f t="array" aca="1" ref="L1012" ca="1">IFERROR(IF(T_CALC[[#This Row],[DAY]]="","",IF(AND(T_CALC[[#This Row],[DAY]]=C_N_TRADING_DAYS,$L$1&gt;C_MAX_HIST_DT),$L$1,INDEX(_xlfn.ANCHORARRAY($C$3),T_CALC[[#This Row],[DAY]]+1,1))),NA())</f>
        <v>43917</v>
      </c>
      <c r="M1012" s="4" cm="1" vm="4830">
        <f t="array" aca="1" ref="M1012" ca="1">IFERROR(IF(T_CALC[[#This Row],[DAY]]="","",IF(AND(T_CALC[[#This Row],[DAY]]=C_N_TRADING_DAYS,$L$1&gt;C_MAX_HIST_DT),$M$1,INDEX(_xlfn.ANCHORARRAY($C$3),T_CALC[[#This Row],[DAY]]+1,3))),NA())</f>
        <v>151.75</v>
      </c>
      <c r="N1012" s="4" cm="1" vm="4856">
        <f t="array" aca="1" ref="N1012" ca="1">IFERROR(IF(T_CALC[[#This Row],[DAY]]="","",IF(AND(T_CALC[[#This Row],[DAY]]=C_N_TRADING_DAYS,$L$1&gt;C_MAX_HIST_DT),$N$1,INDEX(_xlfn.ANCHORARRAY($C$3),T_CALC[[#This Row],[DAY]]+1,4))),NA())</f>
        <v>154.88999999999999</v>
      </c>
      <c r="O1012" s="4" cm="1" vm="4818">
        <f t="array" aca="1" ref="O1012" ca="1">IFERROR(IF(T_CALC[[#This Row],[DAY]]="","",IF(AND(T_CALC[[#This Row],[DAY]]=C_N_TRADING_DAYS,$L$1&gt;C_MAX_HIST_DT),$O$1,INDEX(_xlfn.ANCHORARRAY($C$3),T_CALC[[#This Row],[DAY]]+1,5))),NA())</f>
        <v>149.19999999999999</v>
      </c>
      <c r="P1012" s="4" cm="1" vm="5262">
        <f t="array" aca="1" ref="P1012" ca="1">IFERROR(IF(T_CALC[[#This Row],[DAY]]="","",IF(AND(T_CALC[[#This Row],[DAY]]=C_N_TRADING_DAYS,$L$1&gt;C_MAX_HIST_DT),$P$1,INDEX(_xlfn.ANCHORARRAY($C$3),T_CALC[[#This Row],[DAY]]+1,6))),NA())</f>
        <v>149.69999999999999</v>
      </c>
      <c r="Q1012" s="4" cm="1" vm="5261">
        <f t="array" aca="1" ref="Q1012" ca="1">IFERROR(IF(T_CALC[[#This Row],[DAY]]="","",IF(AND(T_CALC[[#This Row],[DAY]]=C_N_TRADING_DAYS,$L$1&gt;C_MAX_HIST_DT),$Q$1,INDEX(_xlfn.ANCHORARRAY($C$3),T_CALC[[#This Row],[DAY]]+1,2))),NA())</f>
        <v>57042291</v>
      </c>
      <c r="R1012" s="4" vm="5262">
        <f ca="1">IFERROR(IF(I_SRC="Open",T_CALC[[#This Row],[Open]],IF(I_SRC="High",T_CALC[[#This Row],[High]],IF(I_SRC="low",T_CALC[[#This Row],[Low]],IF(I_SRC="Volume",T_CALC[[#This Row],[VOLUME]],T_CALC[[#This Row],[Close]])))),"")</f>
        <v>149.69999999999999</v>
      </c>
      <c r="S1012" s="4" cm="1">
        <f t="array" aca="1" ref="S1012" ca="1">IF(T_CALC[[#This Row],[DAY]]="","",IF(T_CALC[[#This Row],[DAY]]&gt;=I_MA_PER,
ROUND(SUMPRODUCT(OFFSET($Y$4,0,0,I_MA_PER),OFFSET(T_CALC[[#This Row],[Value]],-(I_MA_PER-1),0,I_MA_PER))/C_DEN,2),NA()))</f>
        <v>159.99</v>
      </c>
      <c r="T1012" s="4" t="str">
        <f ca="1">IF(T_CALC[[#This Row],[DAY]]="","",IF(T_CALC[[#This Row],[DAY]]&gt;=I_MA_PER,IF(AND(T_CALC[[#This Row],[Value]]&gt;T_CALC[[#This Row],[WMA]],R1011&lt;=S1011),"Buy",IF(AND(T_CALC[[#This Row],[Value]]&lt;T_CALC[[#This Row],[WMA]],R1011&gt;=S1011),"Sell","")),NA()))</f>
        <v/>
      </c>
      <c r="U1012" s="4">
        <f ca="1">IFERROR(IF(T_CALC[[#This Row],[Signal]]="Buy",T_CALC[[#This Row],[Value]],-10000),-10000)</f>
        <v>-10000</v>
      </c>
      <c r="V1012" s="4">
        <f ca="1">IFERROR(IF(T_CALC[[#This Row],[Signal]]="Sell",T_CALC[[#This Row],[Value]],-10000),-10000)</f>
        <v>-10000</v>
      </c>
    </row>
    <row r="1013" spans="3:22" x14ac:dyDescent="0.2">
      <c r="C1013" vm="5263">
        <f ca="1"/>
        <v>43920</v>
      </c>
      <c r="D1013" vm="5264">
        <f ca="1"/>
        <v>63420326</v>
      </c>
      <c r="E1013" vm="5265">
        <f ca="1"/>
        <v>152.44</v>
      </c>
      <c r="F1013" vm="5266">
        <f ca="1"/>
        <v>160.6</v>
      </c>
      <c r="G1013" vm="5267">
        <f ca="1"/>
        <v>150.01</v>
      </c>
      <c r="H1013" vm="5268">
        <f ca="1"/>
        <v>160.22999999999999</v>
      </c>
      <c r="K1013" s="4">
        <f ca="1">IF(ROW(T_CALC[[#This Row],[DAY]])-ROW(T_CALC[[#Headers],[DAY]])&gt;C_N_TRADING_DAYS,"",ROW(T_CALC[[#This Row],[DAY]])-ROW(T_CALC[[#Headers],[DAY]]))</f>
        <v>1010</v>
      </c>
      <c r="L1013" s="2" cm="1" vm="5263">
        <f t="array" aca="1" ref="L1013" ca="1">IFERROR(IF(T_CALC[[#This Row],[DAY]]="","",IF(AND(T_CALC[[#This Row],[DAY]]=C_N_TRADING_DAYS,$L$1&gt;C_MAX_HIST_DT),$L$1,INDEX(_xlfn.ANCHORARRAY($C$3),T_CALC[[#This Row],[DAY]]+1,1))),NA())</f>
        <v>43920</v>
      </c>
      <c r="M1013" s="4" cm="1" vm="5265">
        <f t="array" aca="1" ref="M1013" ca="1">IFERROR(IF(T_CALC[[#This Row],[DAY]]="","",IF(AND(T_CALC[[#This Row],[DAY]]=C_N_TRADING_DAYS,$L$1&gt;C_MAX_HIST_DT),$M$1,INDEX(_xlfn.ANCHORARRAY($C$3),T_CALC[[#This Row],[DAY]]+1,3))),NA())</f>
        <v>152.44</v>
      </c>
      <c r="N1013" s="4" cm="1" vm="5266">
        <f t="array" aca="1" ref="N1013" ca="1">IFERROR(IF(T_CALC[[#This Row],[DAY]]="","",IF(AND(T_CALC[[#This Row],[DAY]]=C_N_TRADING_DAYS,$L$1&gt;C_MAX_HIST_DT),$N$1,INDEX(_xlfn.ANCHORARRAY($C$3),T_CALC[[#This Row],[DAY]]+1,4))),NA())</f>
        <v>160.6</v>
      </c>
      <c r="O1013" s="4" cm="1" vm="5267">
        <f t="array" aca="1" ref="O1013" ca="1">IFERROR(IF(T_CALC[[#This Row],[DAY]]="","",IF(AND(T_CALC[[#This Row],[DAY]]=C_N_TRADING_DAYS,$L$1&gt;C_MAX_HIST_DT),$O$1,INDEX(_xlfn.ANCHORARRAY($C$3),T_CALC[[#This Row],[DAY]]+1,5))),NA())</f>
        <v>150.01</v>
      </c>
      <c r="P1013" s="4" cm="1" vm="5268">
        <f t="array" aca="1" ref="P1013" ca="1">IFERROR(IF(T_CALC[[#This Row],[DAY]]="","",IF(AND(T_CALC[[#This Row],[DAY]]=C_N_TRADING_DAYS,$L$1&gt;C_MAX_HIST_DT),$P$1,INDEX(_xlfn.ANCHORARRAY($C$3),T_CALC[[#This Row],[DAY]]+1,6))),NA())</f>
        <v>160.22999999999999</v>
      </c>
      <c r="Q1013" s="4" cm="1" vm="5264">
        <f t="array" aca="1" ref="Q1013" ca="1">IFERROR(IF(T_CALC[[#This Row],[DAY]]="","",IF(AND(T_CALC[[#This Row],[DAY]]=C_N_TRADING_DAYS,$L$1&gt;C_MAX_HIST_DT),$Q$1,INDEX(_xlfn.ANCHORARRAY($C$3),T_CALC[[#This Row],[DAY]]+1,2))),NA())</f>
        <v>63420326</v>
      </c>
      <c r="R1013" s="4" vm="5268">
        <f ca="1">IFERROR(IF(I_SRC="Open",T_CALC[[#This Row],[Open]],IF(I_SRC="High",T_CALC[[#This Row],[High]],IF(I_SRC="low",T_CALC[[#This Row],[Low]],IF(I_SRC="Volume",T_CALC[[#This Row],[VOLUME]],T_CALC[[#This Row],[Close]])))),"")</f>
        <v>160.22999999999999</v>
      </c>
      <c r="S1013" s="4" cm="1">
        <f t="array" aca="1" ref="S1013" ca="1">IF(T_CALC[[#This Row],[DAY]]="","",IF(T_CALC[[#This Row],[DAY]]&gt;=I_MA_PER,
ROUND(SUMPRODUCT(OFFSET($Y$4,0,0,I_MA_PER),OFFSET(T_CALC[[#This Row],[Value]],-(I_MA_PER-1),0,I_MA_PER))/C_DEN,2),NA()))</f>
        <v>159.79</v>
      </c>
      <c r="T1013" s="4" t="str">
        <f ca="1">IF(T_CALC[[#This Row],[DAY]]="","",IF(T_CALC[[#This Row],[DAY]]&gt;=I_MA_PER,IF(AND(T_CALC[[#This Row],[Value]]&gt;T_CALC[[#This Row],[WMA]],R1012&lt;=S1012),"Buy",IF(AND(T_CALC[[#This Row],[Value]]&lt;T_CALC[[#This Row],[WMA]],R1012&gt;=S1012),"Sell","")),NA()))</f>
        <v>Buy</v>
      </c>
      <c r="U1013" s="4" vm="5268">
        <f ca="1">IFERROR(IF(T_CALC[[#This Row],[Signal]]="Buy",T_CALC[[#This Row],[Value]],-10000),-10000)</f>
        <v>160.22999999999999</v>
      </c>
      <c r="V1013" s="4">
        <f ca="1">IFERROR(IF(T_CALC[[#This Row],[Signal]]="Sell",T_CALC[[#This Row],[Value]],-10000),-10000)</f>
        <v>-10000</v>
      </c>
    </row>
    <row r="1014" spans="3:22" x14ac:dyDescent="0.2">
      <c r="C1014" vm="5269">
        <f ca="1"/>
        <v>43921</v>
      </c>
      <c r="D1014" vm="5270">
        <f ca="1"/>
        <v>77927186</v>
      </c>
      <c r="E1014" vm="5271">
        <f ca="1"/>
        <v>159.4</v>
      </c>
      <c r="F1014" vm="5272">
        <f ca="1"/>
        <v>164.78</v>
      </c>
      <c r="G1014" vm="5273">
        <f ca="1"/>
        <v>156.56</v>
      </c>
      <c r="H1014" vm="4895">
        <f ca="1"/>
        <v>157.71</v>
      </c>
      <c r="K1014" s="4">
        <f ca="1">IF(ROW(T_CALC[[#This Row],[DAY]])-ROW(T_CALC[[#Headers],[DAY]])&gt;C_N_TRADING_DAYS,"",ROW(T_CALC[[#This Row],[DAY]])-ROW(T_CALC[[#Headers],[DAY]]))</f>
        <v>1011</v>
      </c>
      <c r="L1014" s="2" cm="1" vm="5269">
        <f t="array" aca="1" ref="L1014" ca="1">IFERROR(IF(T_CALC[[#This Row],[DAY]]="","",IF(AND(T_CALC[[#This Row],[DAY]]=C_N_TRADING_DAYS,$L$1&gt;C_MAX_HIST_DT),$L$1,INDEX(_xlfn.ANCHORARRAY($C$3),T_CALC[[#This Row],[DAY]]+1,1))),NA())</f>
        <v>43921</v>
      </c>
      <c r="M1014" s="4" cm="1" vm="5271">
        <f t="array" aca="1" ref="M1014" ca="1">IFERROR(IF(T_CALC[[#This Row],[DAY]]="","",IF(AND(T_CALC[[#This Row],[DAY]]=C_N_TRADING_DAYS,$L$1&gt;C_MAX_HIST_DT),$M$1,INDEX(_xlfn.ANCHORARRAY($C$3),T_CALC[[#This Row],[DAY]]+1,3))),NA())</f>
        <v>159.4</v>
      </c>
      <c r="N1014" s="4" cm="1" vm="5272">
        <f t="array" aca="1" ref="N1014" ca="1">IFERROR(IF(T_CALC[[#This Row],[DAY]]="","",IF(AND(T_CALC[[#This Row],[DAY]]=C_N_TRADING_DAYS,$L$1&gt;C_MAX_HIST_DT),$N$1,INDEX(_xlfn.ANCHORARRAY($C$3),T_CALC[[#This Row],[DAY]]+1,4))),NA())</f>
        <v>164.78</v>
      </c>
      <c r="O1014" s="4" cm="1" vm="5273">
        <f t="array" aca="1" ref="O1014" ca="1">IFERROR(IF(T_CALC[[#This Row],[DAY]]="","",IF(AND(T_CALC[[#This Row],[DAY]]=C_N_TRADING_DAYS,$L$1&gt;C_MAX_HIST_DT),$O$1,INDEX(_xlfn.ANCHORARRAY($C$3),T_CALC[[#This Row],[DAY]]+1,5))),NA())</f>
        <v>156.56</v>
      </c>
      <c r="P1014" s="4" cm="1" vm="4895">
        <f t="array" aca="1" ref="P1014" ca="1">IFERROR(IF(T_CALC[[#This Row],[DAY]]="","",IF(AND(T_CALC[[#This Row],[DAY]]=C_N_TRADING_DAYS,$L$1&gt;C_MAX_HIST_DT),$P$1,INDEX(_xlfn.ANCHORARRAY($C$3),T_CALC[[#This Row],[DAY]]+1,6))),NA())</f>
        <v>157.71</v>
      </c>
      <c r="Q1014" s="4" cm="1" vm="5270">
        <f t="array" aca="1" ref="Q1014" ca="1">IFERROR(IF(T_CALC[[#This Row],[DAY]]="","",IF(AND(T_CALC[[#This Row],[DAY]]=C_N_TRADING_DAYS,$L$1&gt;C_MAX_HIST_DT),$Q$1,INDEX(_xlfn.ANCHORARRAY($C$3),T_CALC[[#This Row],[DAY]]+1,2))),NA())</f>
        <v>77927186</v>
      </c>
      <c r="R1014" s="4" vm="4895">
        <f ca="1">IFERROR(IF(I_SRC="Open",T_CALC[[#This Row],[Open]],IF(I_SRC="High",T_CALC[[#This Row],[High]],IF(I_SRC="low",T_CALC[[#This Row],[Low]],IF(I_SRC="Volume",T_CALC[[#This Row],[VOLUME]],T_CALC[[#This Row],[Close]])))),"")</f>
        <v>157.71</v>
      </c>
      <c r="S1014" s="4" cm="1">
        <f t="array" aca="1" ref="S1014" ca="1">IF(T_CALC[[#This Row],[DAY]]="","",IF(T_CALC[[#This Row],[DAY]]&gt;=I_MA_PER,
ROUND(SUMPRODUCT(OFFSET($Y$4,0,0,I_MA_PER),OFFSET(T_CALC[[#This Row],[Value]],-(I_MA_PER-1),0,I_MA_PER))/C_DEN,2),NA()))</f>
        <v>159.49</v>
      </c>
      <c r="T1014" s="4" t="str">
        <f ca="1">IF(T_CALC[[#This Row],[DAY]]="","",IF(T_CALC[[#This Row],[DAY]]&gt;=I_MA_PER,IF(AND(T_CALC[[#This Row],[Value]]&gt;T_CALC[[#This Row],[WMA]],R1013&lt;=S1013),"Buy",IF(AND(T_CALC[[#This Row],[Value]]&lt;T_CALC[[#This Row],[WMA]],R1013&gt;=S1013),"Sell","")),NA()))</f>
        <v>Sell</v>
      </c>
      <c r="U1014" s="4">
        <f ca="1">IFERROR(IF(T_CALC[[#This Row],[Signal]]="Buy",T_CALC[[#This Row],[Value]],-10000),-10000)</f>
        <v>-10000</v>
      </c>
      <c r="V1014" s="4" vm="4895">
        <f ca="1">IFERROR(IF(T_CALC[[#This Row],[Signal]]="Sell",T_CALC[[#This Row],[Value]],-10000),-10000)</f>
        <v>157.71</v>
      </c>
    </row>
    <row r="1015" spans="3:22" x14ac:dyDescent="0.2">
      <c r="C1015" vm="5274">
        <f ca="1"/>
        <v>43922</v>
      </c>
      <c r="D1015" vm="5275">
        <f ca="1"/>
        <v>57969926</v>
      </c>
      <c r="E1015" vm="5276">
        <f ca="1"/>
        <v>153</v>
      </c>
      <c r="F1015" vm="5191">
        <f ca="1"/>
        <v>157.75</v>
      </c>
      <c r="G1015" vm="5277">
        <f ca="1"/>
        <v>150.82</v>
      </c>
      <c r="H1015" vm="5278">
        <f ca="1"/>
        <v>152.11000000000001</v>
      </c>
      <c r="K1015" s="4">
        <f ca="1">IF(ROW(T_CALC[[#This Row],[DAY]])-ROW(T_CALC[[#Headers],[DAY]])&gt;C_N_TRADING_DAYS,"",ROW(T_CALC[[#This Row],[DAY]])-ROW(T_CALC[[#Headers],[DAY]]))</f>
        <v>1012</v>
      </c>
      <c r="L1015" s="2" cm="1" vm="5274">
        <f t="array" aca="1" ref="L1015" ca="1">IFERROR(IF(T_CALC[[#This Row],[DAY]]="","",IF(AND(T_CALC[[#This Row],[DAY]]=C_N_TRADING_DAYS,$L$1&gt;C_MAX_HIST_DT),$L$1,INDEX(_xlfn.ANCHORARRAY($C$3),T_CALC[[#This Row],[DAY]]+1,1))),NA())</f>
        <v>43922</v>
      </c>
      <c r="M1015" s="4" cm="1" vm="5276">
        <f t="array" aca="1" ref="M1015" ca="1">IFERROR(IF(T_CALC[[#This Row],[DAY]]="","",IF(AND(T_CALC[[#This Row],[DAY]]=C_N_TRADING_DAYS,$L$1&gt;C_MAX_HIST_DT),$M$1,INDEX(_xlfn.ANCHORARRAY($C$3),T_CALC[[#This Row],[DAY]]+1,3))),NA())</f>
        <v>153</v>
      </c>
      <c r="N1015" s="4" cm="1" vm="5191">
        <f t="array" aca="1" ref="N1015" ca="1">IFERROR(IF(T_CALC[[#This Row],[DAY]]="","",IF(AND(T_CALC[[#This Row],[DAY]]=C_N_TRADING_DAYS,$L$1&gt;C_MAX_HIST_DT),$N$1,INDEX(_xlfn.ANCHORARRAY($C$3),T_CALC[[#This Row],[DAY]]+1,4))),NA())</f>
        <v>157.75</v>
      </c>
      <c r="O1015" s="4" cm="1" vm="5277">
        <f t="array" aca="1" ref="O1015" ca="1">IFERROR(IF(T_CALC[[#This Row],[DAY]]="","",IF(AND(T_CALC[[#This Row],[DAY]]=C_N_TRADING_DAYS,$L$1&gt;C_MAX_HIST_DT),$O$1,INDEX(_xlfn.ANCHORARRAY($C$3),T_CALC[[#This Row],[DAY]]+1,5))),NA())</f>
        <v>150.82</v>
      </c>
      <c r="P1015" s="4" cm="1" vm="5278">
        <f t="array" aca="1" ref="P1015" ca="1">IFERROR(IF(T_CALC[[#This Row],[DAY]]="","",IF(AND(T_CALC[[#This Row],[DAY]]=C_N_TRADING_DAYS,$L$1&gt;C_MAX_HIST_DT),$P$1,INDEX(_xlfn.ANCHORARRAY($C$3),T_CALC[[#This Row],[DAY]]+1,6))),NA())</f>
        <v>152.11000000000001</v>
      </c>
      <c r="Q1015" s="4" cm="1" vm="5275">
        <f t="array" aca="1" ref="Q1015" ca="1">IFERROR(IF(T_CALC[[#This Row],[DAY]]="","",IF(AND(T_CALC[[#This Row],[DAY]]=C_N_TRADING_DAYS,$L$1&gt;C_MAX_HIST_DT),$Q$1,INDEX(_xlfn.ANCHORARRAY($C$3),T_CALC[[#This Row],[DAY]]+1,2))),NA())</f>
        <v>57969926</v>
      </c>
      <c r="R1015" s="4" vm="5278">
        <f ca="1">IFERROR(IF(I_SRC="Open",T_CALC[[#This Row],[Open]],IF(I_SRC="High",T_CALC[[#This Row],[High]],IF(I_SRC="low",T_CALC[[#This Row],[Low]],IF(I_SRC="Volume",T_CALC[[#This Row],[VOLUME]],T_CALC[[#This Row],[Close]])))),"")</f>
        <v>152.11000000000001</v>
      </c>
      <c r="S1015" s="4" cm="1">
        <f t="array" aca="1" ref="S1015" ca="1">IF(T_CALC[[#This Row],[DAY]]="","",IF(T_CALC[[#This Row],[DAY]]&gt;=I_MA_PER,
ROUND(SUMPRODUCT(OFFSET($Y$4,0,0,I_MA_PER),OFFSET(T_CALC[[#This Row],[Value]],-(I_MA_PER-1),0,I_MA_PER))/C_DEN,2),NA()))</f>
        <v>158.97999999999999</v>
      </c>
      <c r="T1015" s="4" t="str">
        <f ca="1">IF(T_CALC[[#This Row],[DAY]]="","",IF(T_CALC[[#This Row],[DAY]]&gt;=I_MA_PER,IF(AND(T_CALC[[#This Row],[Value]]&gt;T_CALC[[#This Row],[WMA]],R1014&lt;=S1014),"Buy",IF(AND(T_CALC[[#This Row],[Value]]&lt;T_CALC[[#This Row],[WMA]],R1014&gt;=S1014),"Sell","")),NA()))</f>
        <v/>
      </c>
      <c r="U1015" s="4">
        <f ca="1">IFERROR(IF(T_CALC[[#This Row],[Signal]]="Buy",T_CALC[[#This Row],[Value]],-10000),-10000)</f>
        <v>-10000</v>
      </c>
      <c r="V1015" s="4">
        <f ca="1">IFERROR(IF(T_CALC[[#This Row],[Signal]]="Sell",T_CALC[[#This Row],[Value]],-10000),-10000)</f>
        <v>-10000</v>
      </c>
    </row>
    <row r="1016" spans="3:22" x14ac:dyDescent="0.2">
      <c r="C1016" vm="5279">
        <f ca="1"/>
        <v>43923</v>
      </c>
      <c r="D1016" vm="5280">
        <f ca="1"/>
        <v>49630735</v>
      </c>
      <c r="E1016" vm="5281">
        <f ca="1"/>
        <v>151.86000000000001</v>
      </c>
      <c r="F1016" vm="4874">
        <f ca="1"/>
        <v>155.47999999999999</v>
      </c>
      <c r="G1016" vm="5282">
        <f ca="1"/>
        <v>150.36000000000001</v>
      </c>
      <c r="H1016" vm="5283">
        <f ca="1"/>
        <v>155.26</v>
      </c>
      <c r="K1016" s="4">
        <f ca="1">IF(ROW(T_CALC[[#This Row],[DAY]])-ROW(T_CALC[[#Headers],[DAY]])&gt;C_N_TRADING_DAYS,"",ROW(T_CALC[[#This Row],[DAY]])-ROW(T_CALC[[#Headers],[DAY]]))</f>
        <v>1013</v>
      </c>
      <c r="L1016" s="2" cm="1" vm="5279">
        <f t="array" aca="1" ref="L1016" ca="1">IFERROR(IF(T_CALC[[#This Row],[DAY]]="","",IF(AND(T_CALC[[#This Row],[DAY]]=C_N_TRADING_DAYS,$L$1&gt;C_MAX_HIST_DT),$L$1,INDEX(_xlfn.ANCHORARRAY($C$3),T_CALC[[#This Row],[DAY]]+1,1))),NA())</f>
        <v>43923</v>
      </c>
      <c r="M1016" s="4" cm="1" vm="5281">
        <f t="array" aca="1" ref="M1016" ca="1">IFERROR(IF(T_CALC[[#This Row],[DAY]]="","",IF(AND(T_CALC[[#This Row],[DAY]]=C_N_TRADING_DAYS,$L$1&gt;C_MAX_HIST_DT),$M$1,INDEX(_xlfn.ANCHORARRAY($C$3),T_CALC[[#This Row],[DAY]]+1,3))),NA())</f>
        <v>151.86000000000001</v>
      </c>
      <c r="N1016" s="4" cm="1" vm="4874">
        <f t="array" aca="1" ref="N1016" ca="1">IFERROR(IF(T_CALC[[#This Row],[DAY]]="","",IF(AND(T_CALC[[#This Row],[DAY]]=C_N_TRADING_DAYS,$L$1&gt;C_MAX_HIST_DT),$N$1,INDEX(_xlfn.ANCHORARRAY($C$3),T_CALC[[#This Row],[DAY]]+1,4))),NA())</f>
        <v>155.47999999999999</v>
      </c>
      <c r="O1016" s="4" cm="1" vm="5282">
        <f t="array" aca="1" ref="O1016" ca="1">IFERROR(IF(T_CALC[[#This Row],[DAY]]="","",IF(AND(T_CALC[[#This Row],[DAY]]=C_N_TRADING_DAYS,$L$1&gt;C_MAX_HIST_DT),$O$1,INDEX(_xlfn.ANCHORARRAY($C$3),T_CALC[[#This Row],[DAY]]+1,5))),NA())</f>
        <v>150.36000000000001</v>
      </c>
      <c r="P1016" s="4" cm="1" vm="5283">
        <f t="array" aca="1" ref="P1016" ca="1">IFERROR(IF(T_CALC[[#This Row],[DAY]]="","",IF(AND(T_CALC[[#This Row],[DAY]]=C_N_TRADING_DAYS,$L$1&gt;C_MAX_HIST_DT),$P$1,INDEX(_xlfn.ANCHORARRAY($C$3),T_CALC[[#This Row],[DAY]]+1,6))),NA())</f>
        <v>155.26</v>
      </c>
      <c r="Q1016" s="4" cm="1" vm="5280">
        <f t="array" aca="1" ref="Q1016" ca="1">IFERROR(IF(T_CALC[[#This Row],[DAY]]="","",IF(AND(T_CALC[[#This Row],[DAY]]=C_N_TRADING_DAYS,$L$1&gt;C_MAX_HIST_DT),$Q$1,INDEX(_xlfn.ANCHORARRAY($C$3),T_CALC[[#This Row],[DAY]]+1,2))),NA())</f>
        <v>49630735</v>
      </c>
      <c r="R1016" s="4" vm="5283">
        <f ca="1">IFERROR(IF(I_SRC="Open",T_CALC[[#This Row],[Open]],IF(I_SRC="High",T_CALC[[#This Row],[High]],IF(I_SRC="low",T_CALC[[#This Row],[Low]],IF(I_SRC="Volume",T_CALC[[#This Row],[VOLUME]],T_CALC[[#This Row],[Close]])))),"")</f>
        <v>155.26</v>
      </c>
      <c r="S1016" s="4" cm="1">
        <f t="array" aca="1" ref="S1016" ca="1">IF(T_CALC[[#This Row],[DAY]]="","",IF(T_CALC[[#This Row],[DAY]]&gt;=I_MA_PER,
ROUND(SUMPRODUCT(OFFSET($Y$4,0,0,I_MA_PER),OFFSET(T_CALC[[#This Row],[Value]],-(I_MA_PER-1),0,I_MA_PER))/C_DEN,2),NA()))</f>
        <v>158.61000000000001</v>
      </c>
      <c r="T1016" s="4" t="str">
        <f ca="1">IF(T_CALC[[#This Row],[DAY]]="","",IF(T_CALC[[#This Row],[DAY]]&gt;=I_MA_PER,IF(AND(T_CALC[[#This Row],[Value]]&gt;T_CALC[[#This Row],[WMA]],R1015&lt;=S1015),"Buy",IF(AND(T_CALC[[#This Row],[Value]]&lt;T_CALC[[#This Row],[WMA]],R1015&gt;=S1015),"Sell","")),NA()))</f>
        <v/>
      </c>
      <c r="U1016" s="4">
        <f ca="1">IFERROR(IF(T_CALC[[#This Row],[Signal]]="Buy",T_CALC[[#This Row],[Value]],-10000),-10000)</f>
        <v>-10000</v>
      </c>
      <c r="V1016" s="4">
        <f ca="1">IFERROR(IF(T_CALC[[#This Row],[Signal]]="Sell",T_CALC[[#This Row],[Value]],-10000),-10000)</f>
        <v>-10000</v>
      </c>
    </row>
    <row r="1017" spans="3:22" x14ac:dyDescent="0.2">
      <c r="C1017" vm="5284">
        <f ca="1"/>
        <v>43924</v>
      </c>
      <c r="D1017" vm="5285">
        <f ca="1"/>
        <v>41243284</v>
      </c>
      <c r="E1017" vm="5286">
        <f ca="1"/>
        <v>155.1</v>
      </c>
      <c r="F1017" vm="4897">
        <f ca="1"/>
        <v>157.38</v>
      </c>
      <c r="G1017" vm="5287">
        <f ca="1"/>
        <v>152.19</v>
      </c>
      <c r="H1017" vm="5288">
        <f ca="1"/>
        <v>153.83000000000001</v>
      </c>
      <c r="K1017" s="4">
        <f ca="1">IF(ROW(T_CALC[[#This Row],[DAY]])-ROW(T_CALC[[#Headers],[DAY]])&gt;C_N_TRADING_DAYS,"",ROW(T_CALC[[#This Row],[DAY]])-ROW(T_CALC[[#Headers],[DAY]]))</f>
        <v>1014</v>
      </c>
      <c r="L1017" s="2" cm="1" vm="5284">
        <f t="array" aca="1" ref="L1017" ca="1">IFERROR(IF(T_CALC[[#This Row],[DAY]]="","",IF(AND(T_CALC[[#This Row],[DAY]]=C_N_TRADING_DAYS,$L$1&gt;C_MAX_HIST_DT),$L$1,INDEX(_xlfn.ANCHORARRAY($C$3),T_CALC[[#This Row],[DAY]]+1,1))),NA())</f>
        <v>43924</v>
      </c>
      <c r="M1017" s="4" cm="1" vm="5286">
        <f t="array" aca="1" ref="M1017" ca="1">IFERROR(IF(T_CALC[[#This Row],[DAY]]="","",IF(AND(T_CALC[[#This Row],[DAY]]=C_N_TRADING_DAYS,$L$1&gt;C_MAX_HIST_DT),$M$1,INDEX(_xlfn.ANCHORARRAY($C$3),T_CALC[[#This Row],[DAY]]+1,3))),NA())</f>
        <v>155.1</v>
      </c>
      <c r="N1017" s="4" cm="1" vm="4897">
        <f t="array" aca="1" ref="N1017" ca="1">IFERROR(IF(T_CALC[[#This Row],[DAY]]="","",IF(AND(T_CALC[[#This Row],[DAY]]=C_N_TRADING_DAYS,$L$1&gt;C_MAX_HIST_DT),$N$1,INDEX(_xlfn.ANCHORARRAY($C$3),T_CALC[[#This Row],[DAY]]+1,4))),NA())</f>
        <v>157.38</v>
      </c>
      <c r="O1017" s="4" cm="1" vm="5287">
        <f t="array" aca="1" ref="O1017" ca="1">IFERROR(IF(T_CALC[[#This Row],[DAY]]="","",IF(AND(T_CALC[[#This Row],[DAY]]=C_N_TRADING_DAYS,$L$1&gt;C_MAX_HIST_DT),$O$1,INDEX(_xlfn.ANCHORARRAY($C$3),T_CALC[[#This Row],[DAY]]+1,5))),NA())</f>
        <v>152.19</v>
      </c>
      <c r="P1017" s="4" cm="1" vm="5288">
        <f t="array" aca="1" ref="P1017" ca="1">IFERROR(IF(T_CALC[[#This Row],[DAY]]="","",IF(AND(T_CALC[[#This Row],[DAY]]=C_N_TRADING_DAYS,$L$1&gt;C_MAX_HIST_DT),$P$1,INDEX(_xlfn.ANCHORARRAY($C$3),T_CALC[[#This Row],[DAY]]+1,6))),NA())</f>
        <v>153.83000000000001</v>
      </c>
      <c r="Q1017" s="4" cm="1" vm="5285">
        <f t="array" aca="1" ref="Q1017" ca="1">IFERROR(IF(T_CALC[[#This Row],[DAY]]="","",IF(AND(T_CALC[[#This Row],[DAY]]=C_N_TRADING_DAYS,$L$1&gt;C_MAX_HIST_DT),$Q$1,INDEX(_xlfn.ANCHORARRAY($C$3),T_CALC[[#This Row],[DAY]]+1,2))),NA())</f>
        <v>41243284</v>
      </c>
      <c r="R1017" s="4" vm="5288">
        <f ca="1">IFERROR(IF(I_SRC="Open",T_CALC[[#This Row],[Open]],IF(I_SRC="High",T_CALC[[#This Row],[High]],IF(I_SRC="low",T_CALC[[#This Row],[Low]],IF(I_SRC="Volume",T_CALC[[#This Row],[VOLUME]],T_CALC[[#This Row],[Close]])))),"")</f>
        <v>153.83000000000001</v>
      </c>
      <c r="S1017" s="4" cm="1">
        <f t="array" aca="1" ref="S1017" ca="1">IF(T_CALC[[#This Row],[DAY]]="","",IF(T_CALC[[#This Row],[DAY]]&gt;=I_MA_PER,
ROUND(SUMPRODUCT(OFFSET($Y$4,0,0,I_MA_PER),OFFSET(T_CALC[[#This Row],[Value]],-(I_MA_PER-1),0,I_MA_PER))/C_DEN,2),NA()))</f>
        <v>158.19</v>
      </c>
      <c r="T1017" s="4" t="str">
        <f ca="1">IF(T_CALC[[#This Row],[DAY]]="","",IF(T_CALC[[#This Row],[DAY]]&gt;=I_MA_PER,IF(AND(T_CALC[[#This Row],[Value]]&gt;T_CALC[[#This Row],[WMA]],R1016&lt;=S1016),"Buy",IF(AND(T_CALC[[#This Row],[Value]]&lt;T_CALC[[#This Row],[WMA]],R1016&gt;=S1016),"Sell","")),NA()))</f>
        <v/>
      </c>
      <c r="U1017" s="4">
        <f ca="1">IFERROR(IF(T_CALC[[#This Row],[Signal]]="Buy",T_CALC[[#This Row],[Value]],-10000),-10000)</f>
        <v>-10000</v>
      </c>
      <c r="V1017" s="4">
        <f ca="1">IFERROR(IF(T_CALC[[#This Row],[Signal]]="Sell",T_CALC[[#This Row],[Value]],-10000),-10000)</f>
        <v>-10000</v>
      </c>
    </row>
    <row r="1018" spans="3:22" x14ac:dyDescent="0.2">
      <c r="C1018" vm="5289">
        <f ca="1"/>
        <v>43927</v>
      </c>
      <c r="D1018" vm="5290">
        <f ca="1"/>
        <v>67111697</v>
      </c>
      <c r="E1018" vm="5291">
        <f ca="1"/>
        <v>160.32</v>
      </c>
      <c r="F1018" vm="4999">
        <f ca="1"/>
        <v>166.5</v>
      </c>
      <c r="G1018" vm="4945">
        <f ca="1"/>
        <v>157.58000000000001</v>
      </c>
      <c r="H1018" vm="5010">
        <f ca="1"/>
        <v>165.27</v>
      </c>
      <c r="K1018" s="4">
        <f ca="1">IF(ROW(T_CALC[[#This Row],[DAY]])-ROW(T_CALC[[#Headers],[DAY]])&gt;C_N_TRADING_DAYS,"",ROW(T_CALC[[#This Row],[DAY]])-ROW(T_CALC[[#Headers],[DAY]]))</f>
        <v>1015</v>
      </c>
      <c r="L1018" s="2" cm="1" vm="5289">
        <f t="array" aca="1" ref="L1018" ca="1">IFERROR(IF(T_CALC[[#This Row],[DAY]]="","",IF(AND(T_CALC[[#This Row],[DAY]]=C_N_TRADING_DAYS,$L$1&gt;C_MAX_HIST_DT),$L$1,INDEX(_xlfn.ANCHORARRAY($C$3),T_CALC[[#This Row],[DAY]]+1,1))),NA())</f>
        <v>43927</v>
      </c>
      <c r="M1018" s="4" cm="1" vm="5291">
        <f t="array" aca="1" ref="M1018" ca="1">IFERROR(IF(T_CALC[[#This Row],[DAY]]="","",IF(AND(T_CALC[[#This Row],[DAY]]=C_N_TRADING_DAYS,$L$1&gt;C_MAX_HIST_DT),$M$1,INDEX(_xlfn.ANCHORARRAY($C$3),T_CALC[[#This Row],[DAY]]+1,3))),NA())</f>
        <v>160.32</v>
      </c>
      <c r="N1018" s="4" cm="1" vm="4999">
        <f t="array" aca="1" ref="N1018" ca="1">IFERROR(IF(T_CALC[[#This Row],[DAY]]="","",IF(AND(T_CALC[[#This Row],[DAY]]=C_N_TRADING_DAYS,$L$1&gt;C_MAX_HIST_DT),$N$1,INDEX(_xlfn.ANCHORARRAY($C$3),T_CALC[[#This Row],[DAY]]+1,4))),NA())</f>
        <v>166.5</v>
      </c>
      <c r="O1018" s="4" cm="1" vm="4945">
        <f t="array" aca="1" ref="O1018" ca="1">IFERROR(IF(T_CALC[[#This Row],[DAY]]="","",IF(AND(T_CALC[[#This Row],[DAY]]=C_N_TRADING_DAYS,$L$1&gt;C_MAX_HIST_DT),$O$1,INDEX(_xlfn.ANCHORARRAY($C$3),T_CALC[[#This Row],[DAY]]+1,5))),NA())</f>
        <v>157.58000000000001</v>
      </c>
      <c r="P1018" s="4" cm="1" vm="5010">
        <f t="array" aca="1" ref="P1018" ca="1">IFERROR(IF(T_CALC[[#This Row],[DAY]]="","",IF(AND(T_CALC[[#This Row],[DAY]]=C_N_TRADING_DAYS,$L$1&gt;C_MAX_HIST_DT),$P$1,INDEX(_xlfn.ANCHORARRAY($C$3),T_CALC[[#This Row],[DAY]]+1,6))),NA())</f>
        <v>165.27</v>
      </c>
      <c r="Q1018" s="4" cm="1" vm="5290">
        <f t="array" aca="1" ref="Q1018" ca="1">IFERROR(IF(T_CALC[[#This Row],[DAY]]="","",IF(AND(T_CALC[[#This Row],[DAY]]=C_N_TRADING_DAYS,$L$1&gt;C_MAX_HIST_DT),$Q$1,INDEX(_xlfn.ANCHORARRAY($C$3),T_CALC[[#This Row],[DAY]]+1,2))),NA())</f>
        <v>67111697</v>
      </c>
      <c r="R1018" s="4" vm="5010">
        <f ca="1">IFERROR(IF(I_SRC="Open",T_CALC[[#This Row],[Open]],IF(I_SRC="High",T_CALC[[#This Row],[High]],IF(I_SRC="low",T_CALC[[#This Row],[Low]],IF(I_SRC="Volume",T_CALC[[#This Row],[VOLUME]],T_CALC[[#This Row],[Close]])))),"")</f>
        <v>165.27</v>
      </c>
      <c r="S1018" s="4" cm="1">
        <f t="array" aca="1" ref="S1018" ca="1">IF(T_CALC[[#This Row],[DAY]]="","",IF(T_CALC[[#This Row],[DAY]]&gt;=I_MA_PER,
ROUND(SUMPRODUCT(OFFSET($Y$4,0,0,I_MA_PER),OFFSET(T_CALC[[#This Row],[Value]],-(I_MA_PER-1),0,I_MA_PER))/C_DEN,2),NA()))</f>
        <v>158.22</v>
      </c>
      <c r="T1018" s="4" t="str">
        <f ca="1">IF(T_CALC[[#This Row],[DAY]]="","",IF(T_CALC[[#This Row],[DAY]]&gt;=I_MA_PER,IF(AND(T_CALC[[#This Row],[Value]]&gt;T_CALC[[#This Row],[WMA]],R1017&lt;=S1017),"Buy",IF(AND(T_CALC[[#This Row],[Value]]&lt;T_CALC[[#This Row],[WMA]],R1017&gt;=S1017),"Sell","")),NA()))</f>
        <v>Buy</v>
      </c>
      <c r="U1018" s="4" vm="5010">
        <f ca="1">IFERROR(IF(T_CALC[[#This Row],[Signal]]="Buy",T_CALC[[#This Row],[Value]],-10000),-10000)</f>
        <v>165.27</v>
      </c>
      <c r="V1018" s="4">
        <f ca="1">IFERROR(IF(T_CALC[[#This Row],[Signal]]="Sell",T_CALC[[#This Row],[Value]],-10000),-10000)</f>
        <v>-10000</v>
      </c>
    </row>
    <row r="1019" spans="3:22" x14ac:dyDescent="0.2">
      <c r="C1019" vm="5292">
        <f ca="1"/>
        <v>43928</v>
      </c>
      <c r="D1019" vm="5293">
        <f ca="1"/>
        <v>62769038</v>
      </c>
      <c r="E1019" vm="5294">
        <f ca="1"/>
        <v>169.58500000000001</v>
      </c>
      <c r="F1019" vm="5295">
        <f ca="1"/>
        <v>170</v>
      </c>
      <c r="G1019" vm="5296">
        <f ca="1"/>
        <v>163.26</v>
      </c>
      <c r="H1019" vm="5297">
        <f ca="1"/>
        <v>163.49</v>
      </c>
      <c r="K1019" s="4">
        <f ca="1">IF(ROW(T_CALC[[#This Row],[DAY]])-ROW(T_CALC[[#Headers],[DAY]])&gt;C_N_TRADING_DAYS,"",ROW(T_CALC[[#This Row],[DAY]])-ROW(T_CALC[[#Headers],[DAY]]))</f>
        <v>1016</v>
      </c>
      <c r="L1019" s="2" cm="1" vm="5292">
        <f t="array" aca="1" ref="L1019" ca="1">IFERROR(IF(T_CALC[[#This Row],[DAY]]="","",IF(AND(T_CALC[[#This Row],[DAY]]=C_N_TRADING_DAYS,$L$1&gt;C_MAX_HIST_DT),$L$1,INDEX(_xlfn.ANCHORARRAY($C$3),T_CALC[[#This Row],[DAY]]+1,1))),NA())</f>
        <v>43928</v>
      </c>
      <c r="M1019" s="4" cm="1" vm="5294">
        <f t="array" aca="1" ref="M1019" ca="1">IFERROR(IF(T_CALC[[#This Row],[DAY]]="","",IF(AND(T_CALC[[#This Row],[DAY]]=C_N_TRADING_DAYS,$L$1&gt;C_MAX_HIST_DT),$M$1,INDEX(_xlfn.ANCHORARRAY($C$3),T_CALC[[#This Row],[DAY]]+1,3))),NA())</f>
        <v>169.58500000000001</v>
      </c>
      <c r="N1019" s="4" cm="1" vm="5295">
        <f t="array" aca="1" ref="N1019" ca="1">IFERROR(IF(T_CALC[[#This Row],[DAY]]="","",IF(AND(T_CALC[[#This Row],[DAY]]=C_N_TRADING_DAYS,$L$1&gt;C_MAX_HIST_DT),$N$1,INDEX(_xlfn.ANCHORARRAY($C$3),T_CALC[[#This Row],[DAY]]+1,4))),NA())</f>
        <v>170</v>
      </c>
      <c r="O1019" s="4" cm="1" vm="5296">
        <f t="array" aca="1" ref="O1019" ca="1">IFERROR(IF(T_CALC[[#This Row],[DAY]]="","",IF(AND(T_CALC[[#This Row],[DAY]]=C_N_TRADING_DAYS,$L$1&gt;C_MAX_HIST_DT),$O$1,INDEX(_xlfn.ANCHORARRAY($C$3),T_CALC[[#This Row],[DAY]]+1,5))),NA())</f>
        <v>163.26</v>
      </c>
      <c r="P1019" s="4" cm="1" vm="5297">
        <f t="array" aca="1" ref="P1019" ca="1">IFERROR(IF(T_CALC[[#This Row],[DAY]]="","",IF(AND(T_CALC[[#This Row],[DAY]]=C_N_TRADING_DAYS,$L$1&gt;C_MAX_HIST_DT),$P$1,INDEX(_xlfn.ANCHORARRAY($C$3),T_CALC[[#This Row],[DAY]]+1,6))),NA())</f>
        <v>163.49</v>
      </c>
      <c r="Q1019" s="4" cm="1" vm="5293">
        <f t="array" aca="1" ref="Q1019" ca="1">IFERROR(IF(T_CALC[[#This Row],[DAY]]="","",IF(AND(T_CALC[[#This Row],[DAY]]=C_N_TRADING_DAYS,$L$1&gt;C_MAX_HIST_DT),$Q$1,INDEX(_xlfn.ANCHORARRAY($C$3),T_CALC[[#This Row],[DAY]]+1,2))),NA())</f>
        <v>62769038</v>
      </c>
      <c r="R1019" s="4" vm="5297">
        <f ca="1">IFERROR(IF(I_SRC="Open",T_CALC[[#This Row],[Open]],IF(I_SRC="High",T_CALC[[#This Row],[High]],IF(I_SRC="low",T_CALC[[#This Row],[Low]],IF(I_SRC="Volume",T_CALC[[#This Row],[VOLUME]],T_CALC[[#This Row],[Close]])))),"")</f>
        <v>163.49</v>
      </c>
      <c r="S1019" s="4" cm="1">
        <f t="array" aca="1" ref="S1019" ca="1">IF(T_CALC[[#This Row],[DAY]]="","",IF(T_CALC[[#This Row],[DAY]]&gt;=I_MA_PER,
ROUND(SUMPRODUCT(OFFSET($Y$4,0,0,I_MA_PER),OFFSET(T_CALC[[#This Row],[Value]],-(I_MA_PER-1),0,I_MA_PER))/C_DEN,2),NA()))</f>
        <v>158.19</v>
      </c>
      <c r="T1019" s="4" t="str">
        <f ca="1">IF(T_CALC[[#This Row],[DAY]]="","",IF(T_CALC[[#This Row],[DAY]]&gt;=I_MA_PER,IF(AND(T_CALC[[#This Row],[Value]]&gt;T_CALC[[#This Row],[WMA]],R1018&lt;=S1018),"Buy",IF(AND(T_CALC[[#This Row],[Value]]&lt;T_CALC[[#This Row],[WMA]],R1018&gt;=S1018),"Sell","")),NA()))</f>
        <v/>
      </c>
      <c r="U1019" s="4">
        <f ca="1">IFERROR(IF(T_CALC[[#This Row],[Signal]]="Buy",T_CALC[[#This Row],[Value]],-10000),-10000)</f>
        <v>-10000</v>
      </c>
      <c r="V1019" s="4">
        <f ca="1">IFERROR(IF(T_CALC[[#This Row],[Signal]]="Sell",T_CALC[[#This Row],[Value]],-10000),-10000)</f>
        <v>-10000</v>
      </c>
    </row>
    <row r="1020" spans="3:22" x14ac:dyDescent="0.2">
      <c r="C1020" vm="5298">
        <f ca="1"/>
        <v>43929</v>
      </c>
      <c r="D1020" vm="5299">
        <f ca="1"/>
        <v>48318234</v>
      </c>
      <c r="E1020" vm="5300">
        <f ca="1"/>
        <v>165.67</v>
      </c>
      <c r="F1020" vm="5301">
        <f ca="1"/>
        <v>166.67</v>
      </c>
      <c r="G1020" vm="5302">
        <f ca="1"/>
        <v>163.5</v>
      </c>
      <c r="H1020" vm="5303">
        <f ca="1"/>
        <v>165.13</v>
      </c>
      <c r="K1020" s="4">
        <f ca="1">IF(ROW(T_CALC[[#This Row],[DAY]])-ROW(T_CALC[[#Headers],[DAY]])&gt;C_N_TRADING_DAYS,"",ROW(T_CALC[[#This Row],[DAY]])-ROW(T_CALC[[#Headers],[DAY]]))</f>
        <v>1017</v>
      </c>
      <c r="L1020" s="2" cm="1" vm="5298">
        <f t="array" aca="1" ref="L1020" ca="1">IFERROR(IF(T_CALC[[#This Row],[DAY]]="","",IF(AND(T_CALC[[#This Row],[DAY]]=C_N_TRADING_DAYS,$L$1&gt;C_MAX_HIST_DT),$L$1,INDEX(_xlfn.ANCHORARRAY($C$3),T_CALC[[#This Row],[DAY]]+1,1))),NA())</f>
        <v>43929</v>
      </c>
      <c r="M1020" s="4" cm="1" vm="5300">
        <f t="array" aca="1" ref="M1020" ca="1">IFERROR(IF(T_CALC[[#This Row],[DAY]]="","",IF(AND(T_CALC[[#This Row],[DAY]]=C_N_TRADING_DAYS,$L$1&gt;C_MAX_HIST_DT),$M$1,INDEX(_xlfn.ANCHORARRAY($C$3),T_CALC[[#This Row],[DAY]]+1,3))),NA())</f>
        <v>165.67</v>
      </c>
      <c r="N1020" s="4" cm="1" vm="5301">
        <f t="array" aca="1" ref="N1020" ca="1">IFERROR(IF(T_CALC[[#This Row],[DAY]]="","",IF(AND(T_CALC[[#This Row],[DAY]]=C_N_TRADING_DAYS,$L$1&gt;C_MAX_HIST_DT),$N$1,INDEX(_xlfn.ANCHORARRAY($C$3),T_CALC[[#This Row],[DAY]]+1,4))),NA())</f>
        <v>166.67</v>
      </c>
      <c r="O1020" s="4" cm="1" vm="5302">
        <f t="array" aca="1" ref="O1020" ca="1">IFERROR(IF(T_CALC[[#This Row],[DAY]]="","",IF(AND(T_CALC[[#This Row],[DAY]]=C_N_TRADING_DAYS,$L$1&gt;C_MAX_HIST_DT),$O$1,INDEX(_xlfn.ANCHORARRAY($C$3),T_CALC[[#This Row],[DAY]]+1,5))),NA())</f>
        <v>163.5</v>
      </c>
      <c r="P1020" s="4" cm="1" vm="5303">
        <f t="array" aca="1" ref="P1020" ca="1">IFERROR(IF(T_CALC[[#This Row],[DAY]]="","",IF(AND(T_CALC[[#This Row],[DAY]]=C_N_TRADING_DAYS,$L$1&gt;C_MAX_HIST_DT),$P$1,INDEX(_xlfn.ANCHORARRAY($C$3),T_CALC[[#This Row],[DAY]]+1,6))),NA())</f>
        <v>165.13</v>
      </c>
      <c r="Q1020" s="4" cm="1" vm="5299">
        <f t="array" aca="1" ref="Q1020" ca="1">IFERROR(IF(T_CALC[[#This Row],[DAY]]="","",IF(AND(T_CALC[[#This Row],[DAY]]=C_N_TRADING_DAYS,$L$1&gt;C_MAX_HIST_DT),$Q$1,INDEX(_xlfn.ANCHORARRAY($C$3),T_CALC[[#This Row],[DAY]]+1,2))),NA())</f>
        <v>48318234</v>
      </c>
      <c r="R1020" s="4" vm="5303">
        <f ca="1">IFERROR(IF(I_SRC="Open",T_CALC[[#This Row],[Open]],IF(I_SRC="High",T_CALC[[#This Row],[High]],IF(I_SRC="low",T_CALC[[#This Row],[Low]],IF(I_SRC="Volume",T_CALC[[#This Row],[VOLUME]],T_CALC[[#This Row],[Close]])))),"")</f>
        <v>165.13</v>
      </c>
      <c r="S1020" s="4" cm="1">
        <f t="array" aca="1" ref="S1020" ca="1">IF(T_CALC[[#This Row],[DAY]]="","",IF(T_CALC[[#This Row],[DAY]]&gt;=I_MA_PER,
ROUND(SUMPRODUCT(OFFSET($Y$4,0,0,I_MA_PER),OFFSET(T_CALC[[#This Row],[Value]],-(I_MA_PER-1),0,I_MA_PER))/C_DEN,2),NA()))</f>
        <v>158.22</v>
      </c>
      <c r="T1020" s="4" t="str">
        <f ca="1">IF(T_CALC[[#This Row],[DAY]]="","",IF(T_CALC[[#This Row],[DAY]]&gt;=I_MA_PER,IF(AND(T_CALC[[#This Row],[Value]]&gt;T_CALC[[#This Row],[WMA]],R1019&lt;=S1019),"Buy",IF(AND(T_CALC[[#This Row],[Value]]&lt;T_CALC[[#This Row],[WMA]],R1019&gt;=S1019),"Sell","")),NA()))</f>
        <v/>
      </c>
      <c r="U1020" s="4">
        <f ca="1">IFERROR(IF(T_CALC[[#This Row],[Signal]]="Buy",T_CALC[[#This Row],[Value]],-10000),-10000)</f>
        <v>-10000</v>
      </c>
      <c r="V1020" s="4">
        <f ca="1">IFERROR(IF(T_CALC[[#This Row],[Signal]]="Sell",T_CALC[[#This Row],[Value]],-10000),-10000)</f>
        <v>-10000</v>
      </c>
    </row>
    <row r="1021" spans="3:22" x14ac:dyDescent="0.2">
      <c r="C1021" vm="5304">
        <f ca="1"/>
        <v>43930</v>
      </c>
      <c r="D1021" vm="5305">
        <f ca="1"/>
        <v>51431775</v>
      </c>
      <c r="E1021" vm="5306">
        <f ca="1"/>
        <v>166.36</v>
      </c>
      <c r="F1021" vm="5307">
        <f ca="1"/>
        <v>167.37</v>
      </c>
      <c r="G1021" vm="5308">
        <f ca="1"/>
        <v>163.33000000000001</v>
      </c>
      <c r="H1021" vm="5309">
        <f ca="1"/>
        <v>165.14</v>
      </c>
      <c r="K1021" s="4">
        <f ca="1">IF(ROW(T_CALC[[#This Row],[DAY]])-ROW(T_CALC[[#Headers],[DAY]])&gt;C_N_TRADING_DAYS,"",ROW(T_CALC[[#This Row],[DAY]])-ROW(T_CALC[[#Headers],[DAY]]))</f>
        <v>1018</v>
      </c>
      <c r="L1021" s="2" cm="1" vm="5304">
        <f t="array" aca="1" ref="L1021" ca="1">IFERROR(IF(T_CALC[[#This Row],[DAY]]="","",IF(AND(T_CALC[[#This Row],[DAY]]=C_N_TRADING_DAYS,$L$1&gt;C_MAX_HIST_DT),$L$1,INDEX(_xlfn.ANCHORARRAY($C$3),T_CALC[[#This Row],[DAY]]+1,1))),NA())</f>
        <v>43930</v>
      </c>
      <c r="M1021" s="4" cm="1" vm="5306">
        <f t="array" aca="1" ref="M1021" ca="1">IFERROR(IF(T_CALC[[#This Row],[DAY]]="","",IF(AND(T_CALC[[#This Row],[DAY]]=C_N_TRADING_DAYS,$L$1&gt;C_MAX_HIST_DT),$M$1,INDEX(_xlfn.ANCHORARRAY($C$3),T_CALC[[#This Row],[DAY]]+1,3))),NA())</f>
        <v>166.36</v>
      </c>
      <c r="N1021" s="4" cm="1" vm="5307">
        <f t="array" aca="1" ref="N1021" ca="1">IFERROR(IF(T_CALC[[#This Row],[DAY]]="","",IF(AND(T_CALC[[#This Row],[DAY]]=C_N_TRADING_DAYS,$L$1&gt;C_MAX_HIST_DT),$N$1,INDEX(_xlfn.ANCHORARRAY($C$3),T_CALC[[#This Row],[DAY]]+1,4))),NA())</f>
        <v>167.37</v>
      </c>
      <c r="O1021" s="4" cm="1" vm="5308">
        <f t="array" aca="1" ref="O1021" ca="1">IFERROR(IF(T_CALC[[#This Row],[DAY]]="","",IF(AND(T_CALC[[#This Row],[DAY]]=C_N_TRADING_DAYS,$L$1&gt;C_MAX_HIST_DT),$O$1,INDEX(_xlfn.ANCHORARRAY($C$3),T_CALC[[#This Row],[DAY]]+1,5))),NA())</f>
        <v>163.33000000000001</v>
      </c>
      <c r="P1021" s="4" cm="1" vm="5309">
        <f t="array" aca="1" ref="P1021" ca="1">IFERROR(IF(T_CALC[[#This Row],[DAY]]="","",IF(AND(T_CALC[[#This Row],[DAY]]=C_N_TRADING_DAYS,$L$1&gt;C_MAX_HIST_DT),$P$1,INDEX(_xlfn.ANCHORARRAY($C$3),T_CALC[[#This Row],[DAY]]+1,6))),NA())</f>
        <v>165.14</v>
      </c>
      <c r="Q1021" s="4" cm="1" vm="5305">
        <f t="array" aca="1" ref="Q1021" ca="1">IFERROR(IF(T_CALC[[#This Row],[DAY]]="","",IF(AND(T_CALC[[#This Row],[DAY]]=C_N_TRADING_DAYS,$L$1&gt;C_MAX_HIST_DT),$Q$1,INDEX(_xlfn.ANCHORARRAY($C$3),T_CALC[[#This Row],[DAY]]+1,2))),NA())</f>
        <v>51431775</v>
      </c>
      <c r="R1021" s="4" vm="5309">
        <f ca="1">IFERROR(IF(I_SRC="Open",T_CALC[[#This Row],[Open]],IF(I_SRC="High",T_CALC[[#This Row],[High]],IF(I_SRC="low",T_CALC[[#This Row],[Low]],IF(I_SRC="Volume",T_CALC[[#This Row],[VOLUME]],T_CALC[[#This Row],[Close]])))),"")</f>
        <v>165.14</v>
      </c>
      <c r="S1021" s="4" cm="1">
        <f t="array" aca="1" ref="S1021" ca="1">IF(T_CALC[[#This Row],[DAY]]="","",IF(T_CALC[[#This Row],[DAY]]&gt;=I_MA_PER,
ROUND(SUMPRODUCT(OFFSET($Y$4,0,0,I_MA_PER),OFFSET(T_CALC[[#This Row],[Value]],-(I_MA_PER-1),0,I_MA_PER))/C_DEN,2),NA()))</f>
        <v>158.25</v>
      </c>
      <c r="T1021" s="4" t="str">
        <f ca="1">IF(T_CALC[[#This Row],[DAY]]="","",IF(T_CALC[[#This Row],[DAY]]&gt;=I_MA_PER,IF(AND(T_CALC[[#This Row],[Value]]&gt;T_CALC[[#This Row],[WMA]],R1020&lt;=S1020),"Buy",IF(AND(T_CALC[[#This Row],[Value]]&lt;T_CALC[[#This Row],[WMA]],R1020&gt;=S1020),"Sell","")),NA()))</f>
        <v/>
      </c>
      <c r="U1021" s="4">
        <f ca="1">IFERROR(IF(T_CALC[[#This Row],[Signal]]="Buy",T_CALC[[#This Row],[Value]],-10000),-10000)</f>
        <v>-10000</v>
      </c>
      <c r="V1021" s="4">
        <f ca="1">IFERROR(IF(T_CALC[[#This Row],[Signal]]="Sell",T_CALC[[#This Row],[Value]],-10000),-10000)</f>
        <v>-10000</v>
      </c>
    </row>
    <row r="1022" spans="3:22" x14ac:dyDescent="0.2">
      <c r="C1022" vm="5310">
        <f ca="1"/>
        <v>43934</v>
      </c>
      <c r="D1022" vm="5311">
        <f ca="1"/>
        <v>41905264</v>
      </c>
      <c r="E1022" vm="4984">
        <f ca="1"/>
        <v>164.35</v>
      </c>
      <c r="F1022" vm="5312">
        <f ca="1"/>
        <v>165.57</v>
      </c>
      <c r="G1022" vm="5313">
        <f ca="1"/>
        <v>162.30000000000001</v>
      </c>
      <c r="H1022" vm="5314">
        <f ca="1"/>
        <v>165.51</v>
      </c>
      <c r="K1022" s="4">
        <f ca="1">IF(ROW(T_CALC[[#This Row],[DAY]])-ROW(T_CALC[[#Headers],[DAY]])&gt;C_N_TRADING_DAYS,"",ROW(T_CALC[[#This Row],[DAY]])-ROW(T_CALC[[#Headers],[DAY]]))</f>
        <v>1019</v>
      </c>
      <c r="L1022" s="2" cm="1" vm="5310">
        <f t="array" aca="1" ref="L1022" ca="1">IFERROR(IF(T_CALC[[#This Row],[DAY]]="","",IF(AND(T_CALC[[#This Row],[DAY]]=C_N_TRADING_DAYS,$L$1&gt;C_MAX_HIST_DT),$L$1,INDEX(_xlfn.ANCHORARRAY($C$3),T_CALC[[#This Row],[DAY]]+1,1))),NA())</f>
        <v>43934</v>
      </c>
      <c r="M1022" s="4" cm="1" vm="4984">
        <f t="array" aca="1" ref="M1022" ca="1">IFERROR(IF(T_CALC[[#This Row],[DAY]]="","",IF(AND(T_CALC[[#This Row],[DAY]]=C_N_TRADING_DAYS,$L$1&gt;C_MAX_HIST_DT),$M$1,INDEX(_xlfn.ANCHORARRAY($C$3),T_CALC[[#This Row],[DAY]]+1,3))),NA())</f>
        <v>164.35</v>
      </c>
      <c r="N1022" s="4" cm="1" vm="5312">
        <f t="array" aca="1" ref="N1022" ca="1">IFERROR(IF(T_CALC[[#This Row],[DAY]]="","",IF(AND(T_CALC[[#This Row],[DAY]]=C_N_TRADING_DAYS,$L$1&gt;C_MAX_HIST_DT),$N$1,INDEX(_xlfn.ANCHORARRAY($C$3),T_CALC[[#This Row],[DAY]]+1,4))),NA())</f>
        <v>165.57</v>
      </c>
      <c r="O1022" s="4" cm="1" vm="5313">
        <f t="array" aca="1" ref="O1022" ca="1">IFERROR(IF(T_CALC[[#This Row],[DAY]]="","",IF(AND(T_CALC[[#This Row],[DAY]]=C_N_TRADING_DAYS,$L$1&gt;C_MAX_HIST_DT),$O$1,INDEX(_xlfn.ANCHORARRAY($C$3),T_CALC[[#This Row],[DAY]]+1,5))),NA())</f>
        <v>162.30000000000001</v>
      </c>
      <c r="P1022" s="4" cm="1" vm="5314">
        <f t="array" aca="1" ref="P1022" ca="1">IFERROR(IF(T_CALC[[#This Row],[DAY]]="","",IF(AND(T_CALC[[#This Row],[DAY]]=C_N_TRADING_DAYS,$L$1&gt;C_MAX_HIST_DT),$P$1,INDEX(_xlfn.ANCHORARRAY($C$3),T_CALC[[#This Row],[DAY]]+1,6))),NA())</f>
        <v>165.51</v>
      </c>
      <c r="Q1022" s="4" cm="1" vm="5311">
        <f t="array" aca="1" ref="Q1022" ca="1">IFERROR(IF(T_CALC[[#This Row],[DAY]]="","",IF(AND(T_CALC[[#This Row],[DAY]]=C_N_TRADING_DAYS,$L$1&gt;C_MAX_HIST_DT),$Q$1,INDEX(_xlfn.ANCHORARRAY($C$3),T_CALC[[#This Row],[DAY]]+1,2))),NA())</f>
        <v>41905264</v>
      </c>
      <c r="R1022" s="4" vm="5314">
        <f ca="1">IFERROR(IF(I_SRC="Open",T_CALC[[#This Row],[Open]],IF(I_SRC="High",T_CALC[[#This Row],[High]],IF(I_SRC="low",T_CALC[[#This Row],[Low]],IF(I_SRC="Volume",T_CALC[[#This Row],[VOLUME]],T_CALC[[#This Row],[Close]])))),"")</f>
        <v>165.51</v>
      </c>
      <c r="S1022" s="4" cm="1">
        <f t="array" aca="1" ref="S1022" ca="1">IF(T_CALC[[#This Row],[DAY]]="","",IF(T_CALC[[#This Row],[DAY]]&gt;=I_MA_PER,
ROUND(SUMPRODUCT(OFFSET($Y$4,0,0,I_MA_PER),OFFSET(T_CALC[[#This Row],[Value]],-(I_MA_PER-1),0,I_MA_PER))/C_DEN,2),NA()))</f>
        <v>158.30000000000001</v>
      </c>
      <c r="T1022" s="4" t="str">
        <f ca="1">IF(T_CALC[[#This Row],[DAY]]="","",IF(T_CALC[[#This Row],[DAY]]&gt;=I_MA_PER,IF(AND(T_CALC[[#This Row],[Value]]&gt;T_CALC[[#This Row],[WMA]],R1021&lt;=S1021),"Buy",IF(AND(T_CALC[[#This Row],[Value]]&lt;T_CALC[[#This Row],[WMA]],R1021&gt;=S1021),"Sell","")),NA()))</f>
        <v/>
      </c>
      <c r="U1022" s="4">
        <f ca="1">IFERROR(IF(T_CALC[[#This Row],[Signal]]="Buy",T_CALC[[#This Row],[Value]],-10000),-10000)</f>
        <v>-10000</v>
      </c>
      <c r="V1022" s="4">
        <f ca="1">IFERROR(IF(T_CALC[[#This Row],[Signal]]="Sell",T_CALC[[#This Row],[Value]],-10000),-10000)</f>
        <v>-10000</v>
      </c>
    </row>
    <row r="1023" spans="3:22" x14ac:dyDescent="0.2">
      <c r="C1023" vm="5315">
        <f ca="1"/>
        <v>43935</v>
      </c>
      <c r="D1023" vm="5316">
        <f ca="1"/>
        <v>52874338</v>
      </c>
      <c r="E1023" vm="5317">
        <f ca="1"/>
        <v>169</v>
      </c>
      <c r="F1023" vm="5318">
        <f ca="1"/>
        <v>173.75</v>
      </c>
      <c r="G1023" vm="5319">
        <f ca="1"/>
        <v>168</v>
      </c>
      <c r="H1023" vm="5320">
        <f ca="1"/>
        <v>173.7</v>
      </c>
      <c r="K1023" s="4">
        <f ca="1">IF(ROW(T_CALC[[#This Row],[DAY]])-ROW(T_CALC[[#Headers],[DAY]])&gt;C_N_TRADING_DAYS,"",ROW(T_CALC[[#This Row],[DAY]])-ROW(T_CALC[[#Headers],[DAY]]))</f>
        <v>1020</v>
      </c>
      <c r="L1023" s="2" cm="1" vm="5315">
        <f t="array" aca="1" ref="L1023" ca="1">IFERROR(IF(T_CALC[[#This Row],[DAY]]="","",IF(AND(T_CALC[[#This Row],[DAY]]=C_N_TRADING_DAYS,$L$1&gt;C_MAX_HIST_DT),$L$1,INDEX(_xlfn.ANCHORARRAY($C$3),T_CALC[[#This Row],[DAY]]+1,1))),NA())</f>
        <v>43935</v>
      </c>
      <c r="M1023" s="4" cm="1" vm="5317">
        <f t="array" aca="1" ref="M1023" ca="1">IFERROR(IF(T_CALC[[#This Row],[DAY]]="","",IF(AND(T_CALC[[#This Row],[DAY]]=C_N_TRADING_DAYS,$L$1&gt;C_MAX_HIST_DT),$M$1,INDEX(_xlfn.ANCHORARRAY($C$3),T_CALC[[#This Row],[DAY]]+1,3))),NA())</f>
        <v>169</v>
      </c>
      <c r="N1023" s="4" cm="1" vm="5318">
        <f t="array" aca="1" ref="N1023" ca="1">IFERROR(IF(T_CALC[[#This Row],[DAY]]="","",IF(AND(T_CALC[[#This Row],[DAY]]=C_N_TRADING_DAYS,$L$1&gt;C_MAX_HIST_DT),$N$1,INDEX(_xlfn.ANCHORARRAY($C$3),T_CALC[[#This Row],[DAY]]+1,4))),NA())</f>
        <v>173.75</v>
      </c>
      <c r="O1023" s="4" cm="1" vm="5319">
        <f t="array" aca="1" ref="O1023" ca="1">IFERROR(IF(T_CALC[[#This Row],[DAY]]="","",IF(AND(T_CALC[[#This Row],[DAY]]=C_N_TRADING_DAYS,$L$1&gt;C_MAX_HIST_DT),$O$1,INDEX(_xlfn.ANCHORARRAY($C$3),T_CALC[[#This Row],[DAY]]+1,5))),NA())</f>
        <v>168</v>
      </c>
      <c r="P1023" s="4" cm="1" vm="5320">
        <f t="array" aca="1" ref="P1023" ca="1">IFERROR(IF(T_CALC[[#This Row],[DAY]]="","",IF(AND(T_CALC[[#This Row],[DAY]]=C_N_TRADING_DAYS,$L$1&gt;C_MAX_HIST_DT),$P$1,INDEX(_xlfn.ANCHORARRAY($C$3),T_CALC[[#This Row],[DAY]]+1,6))),NA())</f>
        <v>173.7</v>
      </c>
      <c r="Q1023" s="4" cm="1" vm="5316">
        <f t="array" aca="1" ref="Q1023" ca="1">IFERROR(IF(T_CALC[[#This Row],[DAY]]="","",IF(AND(T_CALC[[#This Row],[DAY]]=C_N_TRADING_DAYS,$L$1&gt;C_MAX_HIST_DT),$Q$1,INDEX(_xlfn.ANCHORARRAY($C$3),T_CALC[[#This Row],[DAY]]+1,2))),NA())</f>
        <v>52874338</v>
      </c>
      <c r="R1023" s="4" vm="5320">
        <f ca="1">IFERROR(IF(I_SRC="Open",T_CALC[[#This Row],[Open]],IF(I_SRC="High",T_CALC[[#This Row],[High]],IF(I_SRC="low",T_CALC[[#This Row],[Low]],IF(I_SRC="Volume",T_CALC[[#This Row],[VOLUME]],T_CALC[[#This Row],[Close]])))),"")</f>
        <v>173.7</v>
      </c>
      <c r="S1023" s="4" cm="1">
        <f t="array" aca="1" ref="S1023" ca="1">IF(T_CALC[[#This Row],[DAY]]="","",IF(T_CALC[[#This Row],[DAY]]&gt;=I_MA_PER,
ROUND(SUMPRODUCT(OFFSET($Y$4,0,0,I_MA_PER),OFFSET(T_CALC[[#This Row],[Value]],-(I_MA_PER-1),0,I_MA_PER))/C_DEN,2),NA()))</f>
        <v>158.66999999999999</v>
      </c>
      <c r="T1023" s="4" t="str">
        <f ca="1">IF(T_CALC[[#This Row],[DAY]]="","",IF(T_CALC[[#This Row],[DAY]]&gt;=I_MA_PER,IF(AND(T_CALC[[#This Row],[Value]]&gt;T_CALC[[#This Row],[WMA]],R1022&lt;=S1022),"Buy",IF(AND(T_CALC[[#This Row],[Value]]&lt;T_CALC[[#This Row],[WMA]],R1022&gt;=S1022),"Sell","")),NA()))</f>
        <v/>
      </c>
      <c r="U1023" s="4">
        <f ca="1">IFERROR(IF(T_CALC[[#This Row],[Signal]]="Buy",T_CALC[[#This Row],[Value]],-10000),-10000)</f>
        <v>-10000</v>
      </c>
      <c r="V1023" s="4">
        <f ca="1">IFERROR(IF(T_CALC[[#This Row],[Signal]]="Sell",T_CALC[[#This Row],[Value]],-10000),-10000)</f>
        <v>-10000</v>
      </c>
    </row>
    <row r="1024" spans="3:22" x14ac:dyDescent="0.2">
      <c r="C1024" vm="5321">
        <f ca="1"/>
        <v>43936</v>
      </c>
      <c r="D1024" vm="5322">
        <f ca="1"/>
        <v>40940833</v>
      </c>
      <c r="E1024" vm="5323">
        <f ca="1"/>
        <v>171.2</v>
      </c>
      <c r="F1024" vm="5324">
        <f ca="1"/>
        <v>173.57</v>
      </c>
      <c r="G1024" vm="5325">
        <f ca="1"/>
        <v>169.24</v>
      </c>
      <c r="H1024" vm="5326">
        <f ca="1"/>
        <v>171.88</v>
      </c>
      <c r="K1024" s="4">
        <f ca="1">IF(ROW(T_CALC[[#This Row],[DAY]])-ROW(T_CALC[[#Headers],[DAY]])&gt;C_N_TRADING_DAYS,"",ROW(T_CALC[[#This Row],[DAY]])-ROW(T_CALC[[#Headers],[DAY]]))</f>
        <v>1021</v>
      </c>
      <c r="L1024" s="2" cm="1" vm="5321">
        <f t="array" aca="1" ref="L1024" ca="1">IFERROR(IF(T_CALC[[#This Row],[DAY]]="","",IF(AND(T_CALC[[#This Row],[DAY]]=C_N_TRADING_DAYS,$L$1&gt;C_MAX_HIST_DT),$L$1,INDEX(_xlfn.ANCHORARRAY($C$3),T_CALC[[#This Row],[DAY]]+1,1))),NA())</f>
        <v>43936</v>
      </c>
      <c r="M1024" s="4" cm="1" vm="5323">
        <f t="array" aca="1" ref="M1024" ca="1">IFERROR(IF(T_CALC[[#This Row],[DAY]]="","",IF(AND(T_CALC[[#This Row],[DAY]]=C_N_TRADING_DAYS,$L$1&gt;C_MAX_HIST_DT),$M$1,INDEX(_xlfn.ANCHORARRAY($C$3),T_CALC[[#This Row],[DAY]]+1,3))),NA())</f>
        <v>171.2</v>
      </c>
      <c r="N1024" s="4" cm="1" vm="5324">
        <f t="array" aca="1" ref="N1024" ca="1">IFERROR(IF(T_CALC[[#This Row],[DAY]]="","",IF(AND(T_CALC[[#This Row],[DAY]]=C_N_TRADING_DAYS,$L$1&gt;C_MAX_HIST_DT),$N$1,INDEX(_xlfn.ANCHORARRAY($C$3),T_CALC[[#This Row],[DAY]]+1,4))),NA())</f>
        <v>173.57</v>
      </c>
      <c r="O1024" s="4" cm="1" vm="5325">
        <f t="array" aca="1" ref="O1024" ca="1">IFERROR(IF(T_CALC[[#This Row],[DAY]]="","",IF(AND(T_CALC[[#This Row],[DAY]]=C_N_TRADING_DAYS,$L$1&gt;C_MAX_HIST_DT),$O$1,INDEX(_xlfn.ANCHORARRAY($C$3),T_CALC[[#This Row],[DAY]]+1,5))),NA())</f>
        <v>169.24</v>
      </c>
      <c r="P1024" s="4" cm="1" vm="5326">
        <f t="array" aca="1" ref="P1024" ca="1">IFERROR(IF(T_CALC[[#This Row],[DAY]]="","",IF(AND(T_CALC[[#This Row],[DAY]]=C_N_TRADING_DAYS,$L$1&gt;C_MAX_HIST_DT),$P$1,INDEX(_xlfn.ANCHORARRAY($C$3),T_CALC[[#This Row],[DAY]]+1,6))),NA())</f>
        <v>171.88</v>
      </c>
      <c r="Q1024" s="4" cm="1" vm="5322">
        <f t="array" aca="1" ref="Q1024" ca="1">IFERROR(IF(T_CALC[[#This Row],[DAY]]="","",IF(AND(T_CALC[[#This Row],[DAY]]=C_N_TRADING_DAYS,$L$1&gt;C_MAX_HIST_DT),$Q$1,INDEX(_xlfn.ANCHORARRAY($C$3),T_CALC[[#This Row],[DAY]]+1,2))),NA())</f>
        <v>40940833</v>
      </c>
      <c r="R1024" s="4" vm="5326">
        <f ca="1">IFERROR(IF(I_SRC="Open",T_CALC[[#This Row],[Open]],IF(I_SRC="High",T_CALC[[#This Row],[High]],IF(I_SRC="low",T_CALC[[#This Row],[Low]],IF(I_SRC="Volume",T_CALC[[#This Row],[VOLUME]],T_CALC[[#This Row],[Close]])))),"")</f>
        <v>171.88</v>
      </c>
      <c r="S1024" s="4" cm="1">
        <f t="array" aca="1" ref="S1024" ca="1">IF(T_CALC[[#This Row],[DAY]]="","",IF(T_CALC[[#This Row],[DAY]]&gt;=I_MA_PER,
ROUND(SUMPRODUCT(OFFSET($Y$4,0,0,I_MA_PER),OFFSET(T_CALC[[#This Row],[Value]],-(I_MA_PER-1),0,I_MA_PER))/C_DEN,2),NA()))</f>
        <v>158.97</v>
      </c>
      <c r="T1024" s="4" t="str">
        <f ca="1">IF(T_CALC[[#This Row],[DAY]]="","",IF(T_CALC[[#This Row],[DAY]]&gt;=I_MA_PER,IF(AND(T_CALC[[#This Row],[Value]]&gt;T_CALC[[#This Row],[WMA]],R1023&lt;=S1023),"Buy",IF(AND(T_CALC[[#This Row],[Value]]&lt;T_CALC[[#This Row],[WMA]],R1023&gt;=S1023),"Sell","")),NA()))</f>
        <v/>
      </c>
      <c r="U1024" s="4">
        <f ca="1">IFERROR(IF(T_CALC[[#This Row],[Signal]]="Buy",T_CALC[[#This Row],[Value]],-10000),-10000)</f>
        <v>-10000</v>
      </c>
      <c r="V1024" s="4">
        <f ca="1">IFERROR(IF(T_CALC[[#This Row],[Signal]]="Sell",T_CALC[[#This Row],[Value]],-10000),-10000)</f>
        <v>-10000</v>
      </c>
    </row>
    <row r="1025" spans="3:22" x14ac:dyDescent="0.2">
      <c r="C1025" vm="5327">
        <f ca="1"/>
        <v>43937</v>
      </c>
      <c r="D1025" vm="5328">
        <f ca="1"/>
        <v>50479610</v>
      </c>
      <c r="E1025" vm="5329">
        <f ca="1"/>
        <v>174.3</v>
      </c>
      <c r="F1025" vm="5330">
        <f ca="1"/>
        <v>177.28</v>
      </c>
      <c r="G1025" vm="5331">
        <f ca="1"/>
        <v>172.9</v>
      </c>
      <c r="H1025" vm="5332">
        <f ca="1"/>
        <v>177.04</v>
      </c>
      <c r="K1025" s="4">
        <f ca="1">IF(ROW(T_CALC[[#This Row],[DAY]])-ROW(T_CALC[[#Headers],[DAY]])&gt;C_N_TRADING_DAYS,"",ROW(T_CALC[[#This Row],[DAY]])-ROW(T_CALC[[#Headers],[DAY]]))</f>
        <v>1022</v>
      </c>
      <c r="L1025" s="2" cm="1" vm="5327">
        <f t="array" aca="1" ref="L1025" ca="1">IFERROR(IF(T_CALC[[#This Row],[DAY]]="","",IF(AND(T_CALC[[#This Row],[DAY]]=C_N_TRADING_DAYS,$L$1&gt;C_MAX_HIST_DT),$L$1,INDEX(_xlfn.ANCHORARRAY($C$3),T_CALC[[#This Row],[DAY]]+1,1))),NA())</f>
        <v>43937</v>
      </c>
      <c r="M1025" s="4" cm="1" vm="5329">
        <f t="array" aca="1" ref="M1025" ca="1">IFERROR(IF(T_CALC[[#This Row],[DAY]]="","",IF(AND(T_CALC[[#This Row],[DAY]]=C_N_TRADING_DAYS,$L$1&gt;C_MAX_HIST_DT),$M$1,INDEX(_xlfn.ANCHORARRAY($C$3),T_CALC[[#This Row],[DAY]]+1,3))),NA())</f>
        <v>174.3</v>
      </c>
      <c r="N1025" s="4" cm="1" vm="5330">
        <f t="array" aca="1" ref="N1025" ca="1">IFERROR(IF(T_CALC[[#This Row],[DAY]]="","",IF(AND(T_CALC[[#This Row],[DAY]]=C_N_TRADING_DAYS,$L$1&gt;C_MAX_HIST_DT),$N$1,INDEX(_xlfn.ANCHORARRAY($C$3),T_CALC[[#This Row],[DAY]]+1,4))),NA())</f>
        <v>177.28</v>
      </c>
      <c r="O1025" s="4" cm="1" vm="5331">
        <f t="array" aca="1" ref="O1025" ca="1">IFERROR(IF(T_CALC[[#This Row],[DAY]]="","",IF(AND(T_CALC[[#This Row],[DAY]]=C_N_TRADING_DAYS,$L$1&gt;C_MAX_HIST_DT),$O$1,INDEX(_xlfn.ANCHORARRAY($C$3),T_CALC[[#This Row],[DAY]]+1,5))),NA())</f>
        <v>172.9</v>
      </c>
      <c r="P1025" s="4" cm="1" vm="5332">
        <f t="array" aca="1" ref="P1025" ca="1">IFERROR(IF(T_CALC[[#This Row],[DAY]]="","",IF(AND(T_CALC[[#This Row],[DAY]]=C_N_TRADING_DAYS,$L$1&gt;C_MAX_HIST_DT),$P$1,INDEX(_xlfn.ANCHORARRAY($C$3),T_CALC[[#This Row],[DAY]]+1,6))),NA())</f>
        <v>177.04</v>
      </c>
      <c r="Q1025" s="4" cm="1" vm="5328">
        <f t="array" aca="1" ref="Q1025" ca="1">IFERROR(IF(T_CALC[[#This Row],[DAY]]="","",IF(AND(T_CALC[[#This Row],[DAY]]=C_N_TRADING_DAYS,$L$1&gt;C_MAX_HIST_DT),$Q$1,INDEX(_xlfn.ANCHORARRAY($C$3),T_CALC[[#This Row],[DAY]]+1,2))),NA())</f>
        <v>50479610</v>
      </c>
      <c r="R1025" s="4" vm="5332">
        <f ca="1">IFERROR(IF(I_SRC="Open",T_CALC[[#This Row],[Open]],IF(I_SRC="High",T_CALC[[#This Row],[High]],IF(I_SRC="low",T_CALC[[#This Row],[Low]],IF(I_SRC="Volume",T_CALC[[#This Row],[VOLUME]],T_CALC[[#This Row],[Close]])))),"")</f>
        <v>177.04</v>
      </c>
      <c r="S1025" s="4" cm="1">
        <f t="array" aca="1" ref="S1025" ca="1">IF(T_CALC[[#This Row],[DAY]]="","",IF(T_CALC[[#This Row],[DAY]]&gt;=I_MA_PER,
ROUND(SUMPRODUCT(OFFSET($Y$4,0,0,I_MA_PER),OFFSET(T_CALC[[#This Row],[Value]],-(I_MA_PER-1),0,I_MA_PER))/C_DEN,2),NA()))</f>
        <v>159.47999999999999</v>
      </c>
      <c r="T1025" s="4" t="str">
        <f ca="1">IF(T_CALC[[#This Row],[DAY]]="","",IF(T_CALC[[#This Row],[DAY]]&gt;=I_MA_PER,IF(AND(T_CALC[[#This Row],[Value]]&gt;T_CALC[[#This Row],[WMA]],R1024&lt;=S1024),"Buy",IF(AND(T_CALC[[#This Row],[Value]]&lt;T_CALC[[#This Row],[WMA]],R1024&gt;=S1024),"Sell","")),NA()))</f>
        <v/>
      </c>
      <c r="U1025" s="4">
        <f ca="1">IFERROR(IF(T_CALC[[#This Row],[Signal]]="Buy",T_CALC[[#This Row],[Value]],-10000),-10000)</f>
        <v>-10000</v>
      </c>
      <c r="V1025" s="4">
        <f ca="1">IFERROR(IF(T_CALC[[#This Row],[Signal]]="Sell",T_CALC[[#This Row],[Value]],-10000),-10000)</f>
        <v>-10000</v>
      </c>
    </row>
    <row r="1026" spans="3:22" x14ac:dyDescent="0.2">
      <c r="C1026" vm="5333">
        <f ca="1"/>
        <v>43938</v>
      </c>
      <c r="D1026" vm="5334">
        <f ca="1"/>
        <v>52765625</v>
      </c>
      <c r="E1026" vm="5335">
        <f ca="1"/>
        <v>179.5</v>
      </c>
      <c r="F1026" vm="5336">
        <f ca="1"/>
        <v>180</v>
      </c>
      <c r="G1026" vm="5337">
        <f ca="1"/>
        <v>175.87</v>
      </c>
      <c r="H1026" vm="5338">
        <f ca="1"/>
        <v>178.6</v>
      </c>
      <c r="K1026" s="4">
        <f ca="1">IF(ROW(T_CALC[[#This Row],[DAY]])-ROW(T_CALC[[#Headers],[DAY]])&gt;C_N_TRADING_DAYS,"",ROW(T_CALC[[#This Row],[DAY]])-ROW(T_CALC[[#Headers],[DAY]]))</f>
        <v>1023</v>
      </c>
      <c r="L1026" s="2" cm="1" vm="5333">
        <f t="array" aca="1" ref="L1026" ca="1">IFERROR(IF(T_CALC[[#This Row],[DAY]]="","",IF(AND(T_CALC[[#This Row],[DAY]]=C_N_TRADING_DAYS,$L$1&gt;C_MAX_HIST_DT),$L$1,INDEX(_xlfn.ANCHORARRAY($C$3),T_CALC[[#This Row],[DAY]]+1,1))),NA())</f>
        <v>43938</v>
      </c>
      <c r="M1026" s="4" cm="1" vm="5335">
        <f t="array" aca="1" ref="M1026" ca="1">IFERROR(IF(T_CALC[[#This Row],[DAY]]="","",IF(AND(T_CALC[[#This Row],[DAY]]=C_N_TRADING_DAYS,$L$1&gt;C_MAX_HIST_DT),$M$1,INDEX(_xlfn.ANCHORARRAY($C$3),T_CALC[[#This Row],[DAY]]+1,3))),NA())</f>
        <v>179.5</v>
      </c>
      <c r="N1026" s="4" cm="1" vm="5336">
        <f t="array" aca="1" ref="N1026" ca="1">IFERROR(IF(T_CALC[[#This Row],[DAY]]="","",IF(AND(T_CALC[[#This Row],[DAY]]=C_N_TRADING_DAYS,$L$1&gt;C_MAX_HIST_DT),$N$1,INDEX(_xlfn.ANCHORARRAY($C$3),T_CALC[[#This Row],[DAY]]+1,4))),NA())</f>
        <v>180</v>
      </c>
      <c r="O1026" s="4" cm="1" vm="5337">
        <f t="array" aca="1" ref="O1026" ca="1">IFERROR(IF(T_CALC[[#This Row],[DAY]]="","",IF(AND(T_CALC[[#This Row],[DAY]]=C_N_TRADING_DAYS,$L$1&gt;C_MAX_HIST_DT),$O$1,INDEX(_xlfn.ANCHORARRAY($C$3),T_CALC[[#This Row],[DAY]]+1,5))),NA())</f>
        <v>175.87</v>
      </c>
      <c r="P1026" s="4" cm="1" vm="5338">
        <f t="array" aca="1" ref="P1026" ca="1">IFERROR(IF(T_CALC[[#This Row],[DAY]]="","",IF(AND(T_CALC[[#This Row],[DAY]]=C_N_TRADING_DAYS,$L$1&gt;C_MAX_HIST_DT),$P$1,INDEX(_xlfn.ANCHORARRAY($C$3),T_CALC[[#This Row],[DAY]]+1,6))),NA())</f>
        <v>178.6</v>
      </c>
      <c r="Q1026" s="4" cm="1" vm="5334">
        <f t="array" aca="1" ref="Q1026" ca="1">IFERROR(IF(T_CALC[[#This Row],[DAY]]="","",IF(AND(T_CALC[[#This Row],[DAY]]=C_N_TRADING_DAYS,$L$1&gt;C_MAX_HIST_DT),$Q$1,INDEX(_xlfn.ANCHORARRAY($C$3),T_CALC[[#This Row],[DAY]]+1,2))),NA())</f>
        <v>52765625</v>
      </c>
      <c r="R1026" s="4" vm="5338">
        <f ca="1">IFERROR(IF(I_SRC="Open",T_CALC[[#This Row],[Open]],IF(I_SRC="High",T_CALC[[#This Row],[High]],IF(I_SRC="low",T_CALC[[#This Row],[Low]],IF(I_SRC="Volume",T_CALC[[#This Row],[VOLUME]],T_CALC[[#This Row],[Close]])))),"")</f>
        <v>178.6</v>
      </c>
      <c r="S1026" s="4" cm="1">
        <f t="array" aca="1" ref="S1026" ca="1">IF(T_CALC[[#This Row],[DAY]]="","",IF(T_CALC[[#This Row],[DAY]]&gt;=I_MA_PER,
ROUND(SUMPRODUCT(OFFSET($Y$4,0,0,I_MA_PER),OFFSET(T_CALC[[#This Row],[Value]],-(I_MA_PER-1),0,I_MA_PER))/C_DEN,2),NA()))</f>
        <v>160.04</v>
      </c>
      <c r="T1026" s="4" t="str">
        <f ca="1">IF(T_CALC[[#This Row],[DAY]]="","",IF(T_CALC[[#This Row],[DAY]]&gt;=I_MA_PER,IF(AND(T_CALC[[#This Row],[Value]]&gt;T_CALC[[#This Row],[WMA]],R1025&lt;=S1025),"Buy",IF(AND(T_CALC[[#This Row],[Value]]&lt;T_CALC[[#This Row],[WMA]],R1025&gt;=S1025),"Sell","")),NA()))</f>
        <v/>
      </c>
      <c r="U1026" s="4">
        <f ca="1">IFERROR(IF(T_CALC[[#This Row],[Signal]]="Buy",T_CALC[[#This Row],[Value]],-10000),-10000)</f>
        <v>-10000</v>
      </c>
      <c r="V1026" s="4">
        <f ca="1">IFERROR(IF(T_CALC[[#This Row],[Signal]]="Sell",T_CALC[[#This Row],[Value]],-10000),-10000)</f>
        <v>-10000</v>
      </c>
    </row>
    <row r="1027" spans="3:22" x14ac:dyDescent="0.2">
      <c r="C1027" vm="5339">
        <f ca="1"/>
        <v>43941</v>
      </c>
      <c r="D1027" vm="5340">
        <f ca="1"/>
        <v>36669595</v>
      </c>
      <c r="E1027" vm="5341">
        <f ca="1"/>
        <v>176.63</v>
      </c>
      <c r="F1027" vm="5342">
        <f ca="1"/>
        <v>178.75</v>
      </c>
      <c r="G1027" vm="5343">
        <f ca="1"/>
        <v>174.99</v>
      </c>
      <c r="H1027" vm="5344">
        <f ca="1"/>
        <v>175.06</v>
      </c>
      <c r="K1027" s="4">
        <f ca="1">IF(ROW(T_CALC[[#This Row],[DAY]])-ROW(T_CALC[[#Headers],[DAY]])&gt;C_N_TRADING_DAYS,"",ROW(T_CALC[[#This Row],[DAY]])-ROW(T_CALC[[#Headers],[DAY]]))</f>
        <v>1024</v>
      </c>
      <c r="L1027" s="2" cm="1" vm="5339">
        <f t="array" aca="1" ref="L1027" ca="1">IFERROR(IF(T_CALC[[#This Row],[DAY]]="","",IF(AND(T_CALC[[#This Row],[DAY]]=C_N_TRADING_DAYS,$L$1&gt;C_MAX_HIST_DT),$L$1,INDEX(_xlfn.ANCHORARRAY($C$3),T_CALC[[#This Row],[DAY]]+1,1))),NA())</f>
        <v>43941</v>
      </c>
      <c r="M1027" s="4" cm="1" vm="5341">
        <f t="array" aca="1" ref="M1027" ca="1">IFERROR(IF(T_CALC[[#This Row],[DAY]]="","",IF(AND(T_CALC[[#This Row],[DAY]]=C_N_TRADING_DAYS,$L$1&gt;C_MAX_HIST_DT),$M$1,INDEX(_xlfn.ANCHORARRAY($C$3),T_CALC[[#This Row],[DAY]]+1,3))),NA())</f>
        <v>176.63</v>
      </c>
      <c r="N1027" s="4" cm="1" vm="5342">
        <f t="array" aca="1" ref="N1027" ca="1">IFERROR(IF(T_CALC[[#This Row],[DAY]]="","",IF(AND(T_CALC[[#This Row],[DAY]]=C_N_TRADING_DAYS,$L$1&gt;C_MAX_HIST_DT),$N$1,INDEX(_xlfn.ANCHORARRAY($C$3),T_CALC[[#This Row],[DAY]]+1,4))),NA())</f>
        <v>178.75</v>
      </c>
      <c r="O1027" s="4" cm="1" vm="5343">
        <f t="array" aca="1" ref="O1027" ca="1">IFERROR(IF(T_CALC[[#This Row],[DAY]]="","",IF(AND(T_CALC[[#This Row],[DAY]]=C_N_TRADING_DAYS,$L$1&gt;C_MAX_HIST_DT),$O$1,INDEX(_xlfn.ANCHORARRAY($C$3),T_CALC[[#This Row],[DAY]]+1,5))),NA())</f>
        <v>174.99</v>
      </c>
      <c r="P1027" s="4" cm="1" vm="5344">
        <f t="array" aca="1" ref="P1027" ca="1">IFERROR(IF(T_CALC[[#This Row],[DAY]]="","",IF(AND(T_CALC[[#This Row],[DAY]]=C_N_TRADING_DAYS,$L$1&gt;C_MAX_HIST_DT),$P$1,INDEX(_xlfn.ANCHORARRAY($C$3),T_CALC[[#This Row],[DAY]]+1,6))),NA())</f>
        <v>175.06</v>
      </c>
      <c r="Q1027" s="4" cm="1" vm="5340">
        <f t="array" aca="1" ref="Q1027" ca="1">IFERROR(IF(T_CALC[[#This Row],[DAY]]="","",IF(AND(T_CALC[[#This Row],[DAY]]=C_N_TRADING_DAYS,$L$1&gt;C_MAX_HIST_DT),$Q$1,INDEX(_xlfn.ANCHORARRAY($C$3),T_CALC[[#This Row],[DAY]]+1,2))),NA())</f>
        <v>36669595</v>
      </c>
      <c r="R1027" s="4" vm="5344">
        <f ca="1">IFERROR(IF(I_SRC="Open",T_CALC[[#This Row],[Open]],IF(I_SRC="High",T_CALC[[#This Row],[High]],IF(I_SRC="low",T_CALC[[#This Row],[Low]],IF(I_SRC="Volume",T_CALC[[#This Row],[VOLUME]],T_CALC[[#This Row],[Close]])))),"")</f>
        <v>175.06</v>
      </c>
      <c r="S1027" s="4" cm="1">
        <f t="array" aca="1" ref="S1027" ca="1">IF(T_CALC[[#This Row],[DAY]]="","",IF(T_CALC[[#This Row],[DAY]]&gt;=I_MA_PER,
ROUND(SUMPRODUCT(OFFSET($Y$4,0,0,I_MA_PER),OFFSET(T_CALC[[#This Row],[Value]],-(I_MA_PER-1),0,I_MA_PER))/C_DEN,2),NA()))</f>
        <v>160.47</v>
      </c>
      <c r="T1027" s="4" t="str">
        <f ca="1">IF(T_CALC[[#This Row],[DAY]]="","",IF(T_CALC[[#This Row],[DAY]]&gt;=I_MA_PER,IF(AND(T_CALC[[#This Row],[Value]]&gt;T_CALC[[#This Row],[WMA]],R1026&lt;=S1026),"Buy",IF(AND(T_CALC[[#This Row],[Value]]&lt;T_CALC[[#This Row],[WMA]],R1026&gt;=S1026),"Sell","")),NA()))</f>
        <v/>
      </c>
      <c r="U1027" s="4">
        <f ca="1">IFERROR(IF(T_CALC[[#This Row],[Signal]]="Buy",T_CALC[[#This Row],[Value]],-10000),-10000)</f>
        <v>-10000</v>
      </c>
      <c r="V1027" s="4">
        <f ca="1">IFERROR(IF(T_CALC[[#This Row],[Signal]]="Sell",T_CALC[[#This Row],[Value]],-10000),-10000)</f>
        <v>-10000</v>
      </c>
    </row>
    <row r="1028" spans="3:22" x14ac:dyDescent="0.2">
      <c r="C1028" vm="5345">
        <f ca="1"/>
        <v>43942</v>
      </c>
      <c r="D1028" vm="5346">
        <f ca="1"/>
        <v>56203749</v>
      </c>
      <c r="E1028" vm="5347">
        <f ca="1"/>
        <v>173.5</v>
      </c>
      <c r="F1028" vm="5348">
        <f ca="1"/>
        <v>173.66990000000001</v>
      </c>
      <c r="G1028" vm="5349">
        <f ca="1"/>
        <v>166.11019999999999</v>
      </c>
      <c r="H1028" vm="5350">
        <f ca="1"/>
        <v>167.82</v>
      </c>
      <c r="K1028" s="4">
        <f ca="1">IF(ROW(T_CALC[[#This Row],[DAY]])-ROW(T_CALC[[#Headers],[DAY]])&gt;C_N_TRADING_DAYS,"",ROW(T_CALC[[#This Row],[DAY]])-ROW(T_CALC[[#Headers],[DAY]]))</f>
        <v>1025</v>
      </c>
      <c r="L1028" s="2" cm="1" vm="5345">
        <f t="array" aca="1" ref="L1028" ca="1">IFERROR(IF(T_CALC[[#This Row],[DAY]]="","",IF(AND(T_CALC[[#This Row],[DAY]]=C_N_TRADING_DAYS,$L$1&gt;C_MAX_HIST_DT),$L$1,INDEX(_xlfn.ANCHORARRAY($C$3),T_CALC[[#This Row],[DAY]]+1,1))),NA())</f>
        <v>43942</v>
      </c>
      <c r="M1028" s="4" cm="1" vm="5347">
        <f t="array" aca="1" ref="M1028" ca="1">IFERROR(IF(T_CALC[[#This Row],[DAY]]="","",IF(AND(T_CALC[[#This Row],[DAY]]=C_N_TRADING_DAYS,$L$1&gt;C_MAX_HIST_DT),$M$1,INDEX(_xlfn.ANCHORARRAY($C$3),T_CALC[[#This Row],[DAY]]+1,3))),NA())</f>
        <v>173.5</v>
      </c>
      <c r="N1028" s="4" cm="1" vm="5348">
        <f t="array" aca="1" ref="N1028" ca="1">IFERROR(IF(T_CALC[[#This Row],[DAY]]="","",IF(AND(T_CALC[[#This Row],[DAY]]=C_N_TRADING_DAYS,$L$1&gt;C_MAX_HIST_DT),$N$1,INDEX(_xlfn.ANCHORARRAY($C$3),T_CALC[[#This Row],[DAY]]+1,4))),NA())</f>
        <v>173.66990000000001</v>
      </c>
      <c r="O1028" s="4" cm="1" vm="5349">
        <f t="array" aca="1" ref="O1028" ca="1">IFERROR(IF(T_CALC[[#This Row],[DAY]]="","",IF(AND(T_CALC[[#This Row],[DAY]]=C_N_TRADING_DAYS,$L$1&gt;C_MAX_HIST_DT),$O$1,INDEX(_xlfn.ANCHORARRAY($C$3),T_CALC[[#This Row],[DAY]]+1,5))),NA())</f>
        <v>166.11019999999999</v>
      </c>
      <c r="P1028" s="4" cm="1" vm="5350">
        <f t="array" aca="1" ref="P1028" ca="1">IFERROR(IF(T_CALC[[#This Row],[DAY]]="","",IF(AND(T_CALC[[#This Row],[DAY]]=C_N_TRADING_DAYS,$L$1&gt;C_MAX_HIST_DT),$P$1,INDEX(_xlfn.ANCHORARRAY($C$3),T_CALC[[#This Row],[DAY]]+1,6))),NA())</f>
        <v>167.82</v>
      </c>
      <c r="Q1028" s="4" cm="1" vm="5346">
        <f t="array" aca="1" ref="Q1028" ca="1">IFERROR(IF(T_CALC[[#This Row],[DAY]]="","",IF(AND(T_CALC[[#This Row],[DAY]]=C_N_TRADING_DAYS,$L$1&gt;C_MAX_HIST_DT),$Q$1,INDEX(_xlfn.ANCHORARRAY($C$3),T_CALC[[#This Row],[DAY]]+1,2))),NA())</f>
        <v>56203749</v>
      </c>
      <c r="R1028" s="4" vm="5350">
        <f ca="1">IFERROR(IF(I_SRC="Open",T_CALC[[#This Row],[Open]],IF(I_SRC="High",T_CALC[[#This Row],[High]],IF(I_SRC="low",T_CALC[[#This Row],[Low]],IF(I_SRC="Volume",T_CALC[[#This Row],[VOLUME]],T_CALC[[#This Row],[Close]])))),"")</f>
        <v>167.82</v>
      </c>
      <c r="S1028" s="4" cm="1">
        <f t="array" aca="1" ref="S1028" ca="1">IF(T_CALC[[#This Row],[DAY]]="","",IF(T_CALC[[#This Row],[DAY]]&gt;=I_MA_PER,
ROUND(SUMPRODUCT(OFFSET($Y$4,0,0,I_MA_PER),OFFSET(T_CALC[[#This Row],[Value]],-(I_MA_PER-1),0,I_MA_PER))/C_DEN,2),NA()))</f>
        <v>160.63</v>
      </c>
      <c r="T1028" s="4" t="str">
        <f ca="1">IF(T_CALC[[#This Row],[DAY]]="","",IF(T_CALC[[#This Row],[DAY]]&gt;=I_MA_PER,IF(AND(T_CALC[[#This Row],[Value]]&gt;T_CALC[[#This Row],[WMA]],R1027&lt;=S1027),"Buy",IF(AND(T_CALC[[#This Row],[Value]]&lt;T_CALC[[#This Row],[WMA]],R1027&gt;=S1027),"Sell","")),NA()))</f>
        <v/>
      </c>
      <c r="U1028" s="4">
        <f ca="1">IFERROR(IF(T_CALC[[#This Row],[Signal]]="Buy",T_CALC[[#This Row],[Value]],-10000),-10000)</f>
        <v>-10000</v>
      </c>
      <c r="V1028" s="4">
        <f ca="1">IFERROR(IF(T_CALC[[#This Row],[Signal]]="Sell",T_CALC[[#This Row],[Value]],-10000),-10000)</f>
        <v>-10000</v>
      </c>
    </row>
    <row r="1029" spans="3:22" x14ac:dyDescent="0.2">
      <c r="C1029" vm="5351">
        <f ca="1"/>
        <v>43943</v>
      </c>
      <c r="D1029" vm="5352">
        <f ca="1"/>
        <v>34651604</v>
      </c>
      <c r="E1029" vm="5353">
        <f ca="1"/>
        <v>171.39</v>
      </c>
      <c r="F1029" vm="5354">
        <f ca="1"/>
        <v>174</v>
      </c>
      <c r="G1029" vm="5355">
        <f ca="1"/>
        <v>170.82</v>
      </c>
      <c r="H1029" vm="5356">
        <f ca="1"/>
        <v>173.52</v>
      </c>
      <c r="K1029" s="4">
        <f ca="1">IF(ROW(T_CALC[[#This Row],[DAY]])-ROW(T_CALC[[#Headers],[DAY]])&gt;C_N_TRADING_DAYS,"",ROW(T_CALC[[#This Row],[DAY]])-ROW(T_CALC[[#Headers],[DAY]]))</f>
        <v>1026</v>
      </c>
      <c r="L1029" s="2" cm="1" vm="5351">
        <f t="array" aca="1" ref="L1029" ca="1">IFERROR(IF(T_CALC[[#This Row],[DAY]]="","",IF(AND(T_CALC[[#This Row],[DAY]]=C_N_TRADING_DAYS,$L$1&gt;C_MAX_HIST_DT),$L$1,INDEX(_xlfn.ANCHORARRAY($C$3),T_CALC[[#This Row],[DAY]]+1,1))),NA())</f>
        <v>43943</v>
      </c>
      <c r="M1029" s="4" cm="1" vm="5353">
        <f t="array" aca="1" ref="M1029" ca="1">IFERROR(IF(T_CALC[[#This Row],[DAY]]="","",IF(AND(T_CALC[[#This Row],[DAY]]=C_N_TRADING_DAYS,$L$1&gt;C_MAX_HIST_DT),$M$1,INDEX(_xlfn.ANCHORARRAY($C$3),T_CALC[[#This Row],[DAY]]+1,3))),NA())</f>
        <v>171.39</v>
      </c>
      <c r="N1029" s="4" cm="1" vm="5354">
        <f t="array" aca="1" ref="N1029" ca="1">IFERROR(IF(T_CALC[[#This Row],[DAY]]="","",IF(AND(T_CALC[[#This Row],[DAY]]=C_N_TRADING_DAYS,$L$1&gt;C_MAX_HIST_DT),$N$1,INDEX(_xlfn.ANCHORARRAY($C$3),T_CALC[[#This Row],[DAY]]+1,4))),NA())</f>
        <v>174</v>
      </c>
      <c r="O1029" s="4" cm="1" vm="5355">
        <f t="array" aca="1" ref="O1029" ca="1">IFERROR(IF(T_CALC[[#This Row],[DAY]]="","",IF(AND(T_CALC[[#This Row],[DAY]]=C_N_TRADING_DAYS,$L$1&gt;C_MAX_HIST_DT),$O$1,INDEX(_xlfn.ANCHORARRAY($C$3),T_CALC[[#This Row],[DAY]]+1,5))),NA())</f>
        <v>170.82</v>
      </c>
      <c r="P1029" s="4" cm="1" vm="5356">
        <f t="array" aca="1" ref="P1029" ca="1">IFERROR(IF(T_CALC[[#This Row],[DAY]]="","",IF(AND(T_CALC[[#This Row],[DAY]]=C_N_TRADING_DAYS,$L$1&gt;C_MAX_HIST_DT),$P$1,INDEX(_xlfn.ANCHORARRAY($C$3),T_CALC[[#This Row],[DAY]]+1,6))),NA())</f>
        <v>173.52</v>
      </c>
      <c r="Q1029" s="4" cm="1" vm="5352">
        <f t="array" aca="1" ref="Q1029" ca="1">IFERROR(IF(T_CALC[[#This Row],[DAY]]="","",IF(AND(T_CALC[[#This Row],[DAY]]=C_N_TRADING_DAYS,$L$1&gt;C_MAX_HIST_DT),$Q$1,INDEX(_xlfn.ANCHORARRAY($C$3),T_CALC[[#This Row],[DAY]]+1,2))),NA())</f>
        <v>34651604</v>
      </c>
      <c r="R1029" s="4" vm="5356">
        <f ca="1">IFERROR(IF(I_SRC="Open",T_CALC[[#This Row],[Open]],IF(I_SRC="High",T_CALC[[#This Row],[High]],IF(I_SRC="low",T_CALC[[#This Row],[Low]],IF(I_SRC="Volume",T_CALC[[#This Row],[VOLUME]],T_CALC[[#This Row],[Close]])))),"")</f>
        <v>173.52</v>
      </c>
      <c r="S1029" s="4" cm="1">
        <f t="array" aca="1" ref="S1029" ca="1">IF(T_CALC[[#This Row],[DAY]]="","",IF(T_CALC[[#This Row],[DAY]]&gt;=I_MA_PER,
ROUND(SUMPRODUCT(OFFSET($Y$4,0,0,I_MA_PER),OFFSET(T_CALC[[#This Row],[Value]],-(I_MA_PER-1),0,I_MA_PER))/C_DEN,2),NA()))</f>
        <v>161.02000000000001</v>
      </c>
      <c r="T1029" s="4" t="str">
        <f ca="1">IF(T_CALC[[#This Row],[DAY]]="","",IF(T_CALC[[#This Row],[DAY]]&gt;=I_MA_PER,IF(AND(T_CALC[[#This Row],[Value]]&gt;T_CALC[[#This Row],[WMA]],R1028&lt;=S1028),"Buy",IF(AND(T_CALC[[#This Row],[Value]]&lt;T_CALC[[#This Row],[WMA]],R1028&gt;=S1028),"Sell","")),NA()))</f>
        <v/>
      </c>
      <c r="U1029" s="4">
        <f ca="1">IFERROR(IF(T_CALC[[#This Row],[Signal]]="Buy",T_CALC[[#This Row],[Value]],-10000),-10000)</f>
        <v>-10000</v>
      </c>
      <c r="V1029" s="4">
        <f ca="1">IFERROR(IF(T_CALC[[#This Row],[Signal]]="Sell",T_CALC[[#This Row],[Value]],-10000),-10000)</f>
        <v>-10000</v>
      </c>
    </row>
    <row r="1030" spans="3:22" x14ac:dyDescent="0.2">
      <c r="C1030" vm="5357">
        <f ca="1"/>
        <v>43944</v>
      </c>
      <c r="D1030" vm="5358">
        <f ca="1"/>
        <v>32790804</v>
      </c>
      <c r="E1030" vm="5359">
        <f ca="1"/>
        <v>174.11</v>
      </c>
      <c r="F1030" vm="5344">
        <f ca="1"/>
        <v>175.06</v>
      </c>
      <c r="G1030" vm="5360">
        <f ca="1"/>
        <v>170.91</v>
      </c>
      <c r="H1030" vm="5361">
        <f ca="1"/>
        <v>171.42</v>
      </c>
      <c r="K1030" s="4">
        <f ca="1">IF(ROW(T_CALC[[#This Row],[DAY]])-ROW(T_CALC[[#Headers],[DAY]])&gt;C_N_TRADING_DAYS,"",ROW(T_CALC[[#This Row],[DAY]])-ROW(T_CALC[[#Headers],[DAY]]))</f>
        <v>1027</v>
      </c>
      <c r="L1030" s="2" cm="1" vm="5357">
        <f t="array" aca="1" ref="L1030" ca="1">IFERROR(IF(T_CALC[[#This Row],[DAY]]="","",IF(AND(T_CALC[[#This Row],[DAY]]=C_N_TRADING_DAYS,$L$1&gt;C_MAX_HIST_DT),$L$1,INDEX(_xlfn.ANCHORARRAY($C$3),T_CALC[[#This Row],[DAY]]+1,1))),NA())</f>
        <v>43944</v>
      </c>
      <c r="M1030" s="4" cm="1" vm="5359">
        <f t="array" aca="1" ref="M1030" ca="1">IFERROR(IF(T_CALC[[#This Row],[DAY]]="","",IF(AND(T_CALC[[#This Row],[DAY]]=C_N_TRADING_DAYS,$L$1&gt;C_MAX_HIST_DT),$M$1,INDEX(_xlfn.ANCHORARRAY($C$3),T_CALC[[#This Row],[DAY]]+1,3))),NA())</f>
        <v>174.11</v>
      </c>
      <c r="N1030" s="4" cm="1" vm="5344">
        <f t="array" aca="1" ref="N1030" ca="1">IFERROR(IF(T_CALC[[#This Row],[DAY]]="","",IF(AND(T_CALC[[#This Row],[DAY]]=C_N_TRADING_DAYS,$L$1&gt;C_MAX_HIST_DT),$N$1,INDEX(_xlfn.ANCHORARRAY($C$3),T_CALC[[#This Row],[DAY]]+1,4))),NA())</f>
        <v>175.06</v>
      </c>
      <c r="O1030" s="4" cm="1" vm="5360">
        <f t="array" aca="1" ref="O1030" ca="1">IFERROR(IF(T_CALC[[#This Row],[DAY]]="","",IF(AND(T_CALC[[#This Row],[DAY]]=C_N_TRADING_DAYS,$L$1&gt;C_MAX_HIST_DT),$O$1,INDEX(_xlfn.ANCHORARRAY($C$3),T_CALC[[#This Row],[DAY]]+1,5))),NA())</f>
        <v>170.91</v>
      </c>
      <c r="P1030" s="4" cm="1" vm="5361">
        <f t="array" aca="1" ref="P1030" ca="1">IFERROR(IF(T_CALC[[#This Row],[DAY]]="","",IF(AND(T_CALC[[#This Row],[DAY]]=C_N_TRADING_DAYS,$L$1&gt;C_MAX_HIST_DT),$P$1,INDEX(_xlfn.ANCHORARRAY($C$3),T_CALC[[#This Row],[DAY]]+1,6))),NA())</f>
        <v>171.42</v>
      </c>
      <c r="Q1030" s="4" cm="1" vm="5358">
        <f t="array" aca="1" ref="Q1030" ca="1">IFERROR(IF(T_CALC[[#This Row],[DAY]]="","",IF(AND(T_CALC[[#This Row],[DAY]]=C_N_TRADING_DAYS,$L$1&gt;C_MAX_HIST_DT),$Q$1,INDEX(_xlfn.ANCHORARRAY($C$3),T_CALC[[#This Row],[DAY]]+1,2))),NA())</f>
        <v>32790804</v>
      </c>
      <c r="R1030" s="4" vm="5361">
        <f ca="1">IFERROR(IF(I_SRC="Open",T_CALC[[#This Row],[Open]],IF(I_SRC="High",T_CALC[[#This Row],[High]],IF(I_SRC="low",T_CALC[[#This Row],[Low]],IF(I_SRC="Volume",T_CALC[[#This Row],[VOLUME]],T_CALC[[#This Row],[Close]])))),"")</f>
        <v>171.42</v>
      </c>
      <c r="S1030" s="4" cm="1">
        <f t="array" aca="1" ref="S1030" ca="1">IF(T_CALC[[#This Row],[DAY]]="","",IF(T_CALC[[#This Row],[DAY]]&gt;=I_MA_PER,
ROUND(SUMPRODUCT(OFFSET($Y$4,0,0,I_MA_PER),OFFSET(T_CALC[[#This Row],[Value]],-(I_MA_PER-1),0,I_MA_PER))/C_DEN,2),NA()))</f>
        <v>161.34</v>
      </c>
      <c r="T1030" s="4" t="str">
        <f ca="1">IF(T_CALC[[#This Row],[DAY]]="","",IF(T_CALC[[#This Row],[DAY]]&gt;=I_MA_PER,IF(AND(T_CALC[[#This Row],[Value]]&gt;T_CALC[[#This Row],[WMA]],R1029&lt;=S1029),"Buy",IF(AND(T_CALC[[#This Row],[Value]]&lt;T_CALC[[#This Row],[WMA]],R1029&gt;=S1029),"Sell","")),NA()))</f>
        <v/>
      </c>
      <c r="U1030" s="4">
        <f ca="1">IFERROR(IF(T_CALC[[#This Row],[Signal]]="Buy",T_CALC[[#This Row],[Value]],-10000),-10000)</f>
        <v>-10000</v>
      </c>
      <c r="V1030" s="4">
        <f ca="1">IFERROR(IF(T_CALC[[#This Row],[Signal]]="Sell",T_CALC[[#This Row],[Value]],-10000),-10000)</f>
        <v>-10000</v>
      </c>
    </row>
    <row r="1031" spans="3:22" x14ac:dyDescent="0.2">
      <c r="C1031" vm="5362">
        <f ca="1"/>
        <v>43945</v>
      </c>
      <c r="D1031" vm="5363">
        <f ca="1"/>
        <v>34305320</v>
      </c>
      <c r="E1031" vm="5364">
        <f ca="1"/>
        <v>172.06</v>
      </c>
      <c r="F1031" vm="5365">
        <f ca="1"/>
        <v>174.56</v>
      </c>
      <c r="G1031" vm="5366">
        <f ca="1"/>
        <v>170.71</v>
      </c>
      <c r="H1031" vm="5132">
        <f ca="1"/>
        <v>174.55</v>
      </c>
      <c r="K1031" s="4">
        <f ca="1">IF(ROW(T_CALC[[#This Row],[DAY]])-ROW(T_CALC[[#Headers],[DAY]])&gt;C_N_TRADING_DAYS,"",ROW(T_CALC[[#This Row],[DAY]])-ROW(T_CALC[[#Headers],[DAY]]))</f>
        <v>1028</v>
      </c>
      <c r="L1031" s="2" cm="1" vm="5362">
        <f t="array" aca="1" ref="L1031" ca="1">IFERROR(IF(T_CALC[[#This Row],[DAY]]="","",IF(AND(T_CALC[[#This Row],[DAY]]=C_N_TRADING_DAYS,$L$1&gt;C_MAX_HIST_DT),$L$1,INDEX(_xlfn.ANCHORARRAY($C$3),T_CALC[[#This Row],[DAY]]+1,1))),NA())</f>
        <v>43945</v>
      </c>
      <c r="M1031" s="4" cm="1" vm="5364">
        <f t="array" aca="1" ref="M1031" ca="1">IFERROR(IF(T_CALC[[#This Row],[DAY]]="","",IF(AND(T_CALC[[#This Row],[DAY]]=C_N_TRADING_DAYS,$L$1&gt;C_MAX_HIST_DT),$M$1,INDEX(_xlfn.ANCHORARRAY($C$3),T_CALC[[#This Row],[DAY]]+1,3))),NA())</f>
        <v>172.06</v>
      </c>
      <c r="N1031" s="4" cm="1" vm="5365">
        <f t="array" aca="1" ref="N1031" ca="1">IFERROR(IF(T_CALC[[#This Row],[DAY]]="","",IF(AND(T_CALC[[#This Row],[DAY]]=C_N_TRADING_DAYS,$L$1&gt;C_MAX_HIST_DT),$N$1,INDEX(_xlfn.ANCHORARRAY($C$3),T_CALC[[#This Row],[DAY]]+1,4))),NA())</f>
        <v>174.56</v>
      </c>
      <c r="O1031" s="4" cm="1" vm="5366">
        <f t="array" aca="1" ref="O1031" ca="1">IFERROR(IF(T_CALC[[#This Row],[DAY]]="","",IF(AND(T_CALC[[#This Row],[DAY]]=C_N_TRADING_DAYS,$L$1&gt;C_MAX_HIST_DT),$O$1,INDEX(_xlfn.ANCHORARRAY($C$3),T_CALC[[#This Row],[DAY]]+1,5))),NA())</f>
        <v>170.71</v>
      </c>
      <c r="P1031" s="4" cm="1" vm="5132">
        <f t="array" aca="1" ref="P1031" ca="1">IFERROR(IF(T_CALC[[#This Row],[DAY]]="","",IF(AND(T_CALC[[#This Row],[DAY]]=C_N_TRADING_DAYS,$L$1&gt;C_MAX_HIST_DT),$P$1,INDEX(_xlfn.ANCHORARRAY($C$3),T_CALC[[#This Row],[DAY]]+1,6))),NA())</f>
        <v>174.55</v>
      </c>
      <c r="Q1031" s="4" cm="1" vm="5363">
        <f t="array" aca="1" ref="Q1031" ca="1">IFERROR(IF(T_CALC[[#This Row],[DAY]]="","",IF(AND(T_CALC[[#This Row],[DAY]]=C_N_TRADING_DAYS,$L$1&gt;C_MAX_HIST_DT),$Q$1,INDEX(_xlfn.ANCHORARRAY($C$3),T_CALC[[#This Row],[DAY]]+1,2))),NA())</f>
        <v>34305320</v>
      </c>
      <c r="R1031" s="4" vm="5132">
        <f ca="1">IFERROR(IF(I_SRC="Open",T_CALC[[#This Row],[Open]],IF(I_SRC="High",T_CALC[[#This Row],[High]],IF(I_SRC="low",T_CALC[[#This Row],[Low]],IF(I_SRC="Volume",T_CALC[[#This Row],[VOLUME]],T_CALC[[#This Row],[Close]])))),"")</f>
        <v>174.55</v>
      </c>
      <c r="S1031" s="4" cm="1">
        <f t="array" aca="1" ref="S1031" ca="1">IF(T_CALC[[#This Row],[DAY]]="","",IF(T_CALC[[#This Row],[DAY]]&gt;=I_MA_PER,
ROUND(SUMPRODUCT(OFFSET($Y$4,0,0,I_MA_PER),OFFSET(T_CALC[[#This Row],[Value]],-(I_MA_PER-1),0,I_MA_PER))/C_DEN,2),NA()))</f>
        <v>161.79</v>
      </c>
      <c r="T1031" s="4" t="str">
        <f ca="1">IF(T_CALC[[#This Row],[DAY]]="","",IF(T_CALC[[#This Row],[DAY]]&gt;=I_MA_PER,IF(AND(T_CALC[[#This Row],[Value]]&gt;T_CALC[[#This Row],[WMA]],R1030&lt;=S1030),"Buy",IF(AND(T_CALC[[#This Row],[Value]]&lt;T_CALC[[#This Row],[WMA]],R1030&gt;=S1030),"Sell","")),NA()))</f>
        <v/>
      </c>
      <c r="U1031" s="4">
        <f ca="1">IFERROR(IF(T_CALC[[#This Row],[Signal]]="Buy",T_CALC[[#This Row],[Value]],-10000),-10000)</f>
        <v>-10000</v>
      </c>
      <c r="V1031" s="4">
        <f ca="1">IFERROR(IF(T_CALC[[#This Row],[Signal]]="Sell",T_CALC[[#This Row],[Value]],-10000),-10000)</f>
        <v>-10000</v>
      </c>
    </row>
    <row r="1032" spans="3:22" x14ac:dyDescent="0.2">
      <c r="C1032" vm="5367">
        <f ca="1"/>
        <v>43948</v>
      </c>
      <c r="D1032" vm="5368">
        <f ca="1"/>
        <v>33194384</v>
      </c>
      <c r="E1032" vm="5369">
        <f ca="1"/>
        <v>176.59</v>
      </c>
      <c r="F1032" vm="5370">
        <f ca="1"/>
        <v>176.9</v>
      </c>
      <c r="G1032" vm="5371">
        <f ca="1"/>
        <v>173.3</v>
      </c>
      <c r="H1032" vm="5038">
        <f ca="1"/>
        <v>174.05</v>
      </c>
      <c r="K1032" s="4">
        <f ca="1">IF(ROW(T_CALC[[#This Row],[DAY]])-ROW(T_CALC[[#Headers],[DAY]])&gt;C_N_TRADING_DAYS,"",ROW(T_CALC[[#This Row],[DAY]])-ROW(T_CALC[[#Headers],[DAY]]))</f>
        <v>1029</v>
      </c>
      <c r="L1032" s="2" cm="1" vm="5367">
        <f t="array" aca="1" ref="L1032" ca="1">IFERROR(IF(T_CALC[[#This Row],[DAY]]="","",IF(AND(T_CALC[[#This Row],[DAY]]=C_N_TRADING_DAYS,$L$1&gt;C_MAX_HIST_DT),$L$1,INDEX(_xlfn.ANCHORARRAY($C$3),T_CALC[[#This Row],[DAY]]+1,1))),NA())</f>
        <v>43948</v>
      </c>
      <c r="M1032" s="4" cm="1" vm="5369">
        <f t="array" aca="1" ref="M1032" ca="1">IFERROR(IF(T_CALC[[#This Row],[DAY]]="","",IF(AND(T_CALC[[#This Row],[DAY]]=C_N_TRADING_DAYS,$L$1&gt;C_MAX_HIST_DT),$M$1,INDEX(_xlfn.ANCHORARRAY($C$3),T_CALC[[#This Row],[DAY]]+1,3))),NA())</f>
        <v>176.59</v>
      </c>
      <c r="N1032" s="4" cm="1" vm="5370">
        <f t="array" aca="1" ref="N1032" ca="1">IFERROR(IF(T_CALC[[#This Row],[DAY]]="","",IF(AND(T_CALC[[#This Row],[DAY]]=C_N_TRADING_DAYS,$L$1&gt;C_MAX_HIST_DT),$N$1,INDEX(_xlfn.ANCHORARRAY($C$3),T_CALC[[#This Row],[DAY]]+1,4))),NA())</f>
        <v>176.9</v>
      </c>
      <c r="O1032" s="4" cm="1" vm="5371">
        <f t="array" aca="1" ref="O1032" ca="1">IFERROR(IF(T_CALC[[#This Row],[DAY]]="","",IF(AND(T_CALC[[#This Row],[DAY]]=C_N_TRADING_DAYS,$L$1&gt;C_MAX_HIST_DT),$O$1,INDEX(_xlfn.ANCHORARRAY($C$3),T_CALC[[#This Row],[DAY]]+1,5))),NA())</f>
        <v>173.3</v>
      </c>
      <c r="P1032" s="4" cm="1" vm="5038">
        <f t="array" aca="1" ref="P1032" ca="1">IFERROR(IF(T_CALC[[#This Row],[DAY]]="","",IF(AND(T_CALC[[#This Row],[DAY]]=C_N_TRADING_DAYS,$L$1&gt;C_MAX_HIST_DT),$P$1,INDEX(_xlfn.ANCHORARRAY($C$3),T_CALC[[#This Row],[DAY]]+1,6))),NA())</f>
        <v>174.05</v>
      </c>
      <c r="Q1032" s="4" cm="1" vm="5368">
        <f t="array" aca="1" ref="Q1032" ca="1">IFERROR(IF(T_CALC[[#This Row],[DAY]]="","",IF(AND(T_CALC[[#This Row],[DAY]]=C_N_TRADING_DAYS,$L$1&gt;C_MAX_HIST_DT),$Q$1,INDEX(_xlfn.ANCHORARRAY($C$3),T_CALC[[#This Row],[DAY]]+1,2))),NA())</f>
        <v>33194384</v>
      </c>
      <c r="R1032" s="4" vm="5038">
        <f ca="1">IFERROR(IF(I_SRC="Open",T_CALC[[#This Row],[Open]],IF(I_SRC="High",T_CALC[[#This Row],[High]],IF(I_SRC="low",T_CALC[[#This Row],[Low]],IF(I_SRC="Volume",T_CALC[[#This Row],[VOLUME]],T_CALC[[#This Row],[Close]])))),"")</f>
        <v>174.05</v>
      </c>
      <c r="S1032" s="4" cm="1">
        <f t="array" aca="1" ref="S1032" ca="1">IF(T_CALC[[#This Row],[DAY]]="","",IF(T_CALC[[#This Row],[DAY]]&gt;=I_MA_PER,
ROUND(SUMPRODUCT(OFFSET($Y$4,0,0,I_MA_PER),OFFSET(T_CALC[[#This Row],[Value]],-(I_MA_PER-1),0,I_MA_PER))/C_DEN,2),NA()))</f>
        <v>162.22999999999999</v>
      </c>
      <c r="T1032" s="4" t="str">
        <f ca="1">IF(T_CALC[[#This Row],[DAY]]="","",IF(T_CALC[[#This Row],[DAY]]&gt;=I_MA_PER,IF(AND(T_CALC[[#This Row],[Value]]&gt;T_CALC[[#This Row],[WMA]],R1031&lt;=S1031),"Buy",IF(AND(T_CALC[[#This Row],[Value]]&lt;T_CALC[[#This Row],[WMA]],R1031&gt;=S1031),"Sell","")),NA()))</f>
        <v/>
      </c>
      <c r="U1032" s="4">
        <f ca="1">IFERROR(IF(T_CALC[[#This Row],[Signal]]="Buy",T_CALC[[#This Row],[Value]],-10000),-10000)</f>
        <v>-10000</v>
      </c>
      <c r="V1032" s="4">
        <f ca="1">IFERROR(IF(T_CALC[[#This Row],[Signal]]="Sell",T_CALC[[#This Row],[Value]],-10000),-10000)</f>
        <v>-10000</v>
      </c>
    </row>
    <row r="1033" spans="3:22" x14ac:dyDescent="0.2">
      <c r="C1033" vm="5372">
        <f ca="1"/>
        <v>43949</v>
      </c>
      <c r="D1033" vm="5373">
        <f ca="1"/>
        <v>34392694</v>
      </c>
      <c r="E1033" vm="5374">
        <f ca="1"/>
        <v>175.59</v>
      </c>
      <c r="F1033" vm="5375">
        <f ca="1"/>
        <v>175.67</v>
      </c>
      <c r="G1033" vm="5376">
        <f ca="1"/>
        <v>169.39</v>
      </c>
      <c r="H1033" vm="5377">
        <f ca="1"/>
        <v>169.81</v>
      </c>
      <c r="K1033" s="4">
        <f ca="1">IF(ROW(T_CALC[[#This Row],[DAY]])-ROW(T_CALC[[#Headers],[DAY]])&gt;C_N_TRADING_DAYS,"",ROW(T_CALC[[#This Row],[DAY]])-ROW(T_CALC[[#Headers],[DAY]]))</f>
        <v>1030</v>
      </c>
      <c r="L1033" s="2" cm="1" vm="5372">
        <f t="array" aca="1" ref="L1033" ca="1">IFERROR(IF(T_CALC[[#This Row],[DAY]]="","",IF(AND(T_CALC[[#This Row],[DAY]]=C_N_TRADING_DAYS,$L$1&gt;C_MAX_HIST_DT),$L$1,INDEX(_xlfn.ANCHORARRAY($C$3),T_CALC[[#This Row],[DAY]]+1,1))),NA())</f>
        <v>43949</v>
      </c>
      <c r="M1033" s="4" cm="1" vm="5374">
        <f t="array" aca="1" ref="M1033" ca="1">IFERROR(IF(T_CALC[[#This Row],[DAY]]="","",IF(AND(T_CALC[[#This Row],[DAY]]=C_N_TRADING_DAYS,$L$1&gt;C_MAX_HIST_DT),$M$1,INDEX(_xlfn.ANCHORARRAY($C$3),T_CALC[[#This Row],[DAY]]+1,3))),NA())</f>
        <v>175.59</v>
      </c>
      <c r="N1033" s="4" cm="1" vm="5375">
        <f t="array" aca="1" ref="N1033" ca="1">IFERROR(IF(T_CALC[[#This Row],[DAY]]="","",IF(AND(T_CALC[[#This Row],[DAY]]=C_N_TRADING_DAYS,$L$1&gt;C_MAX_HIST_DT),$N$1,INDEX(_xlfn.ANCHORARRAY($C$3),T_CALC[[#This Row],[DAY]]+1,4))),NA())</f>
        <v>175.67</v>
      </c>
      <c r="O1033" s="4" cm="1" vm="5376">
        <f t="array" aca="1" ref="O1033" ca="1">IFERROR(IF(T_CALC[[#This Row],[DAY]]="","",IF(AND(T_CALC[[#This Row],[DAY]]=C_N_TRADING_DAYS,$L$1&gt;C_MAX_HIST_DT),$O$1,INDEX(_xlfn.ANCHORARRAY($C$3),T_CALC[[#This Row],[DAY]]+1,5))),NA())</f>
        <v>169.39</v>
      </c>
      <c r="P1033" s="4" cm="1" vm="5377">
        <f t="array" aca="1" ref="P1033" ca="1">IFERROR(IF(T_CALC[[#This Row],[DAY]]="","",IF(AND(T_CALC[[#This Row],[DAY]]=C_N_TRADING_DAYS,$L$1&gt;C_MAX_HIST_DT),$P$1,INDEX(_xlfn.ANCHORARRAY($C$3),T_CALC[[#This Row],[DAY]]+1,6))),NA())</f>
        <v>169.81</v>
      </c>
      <c r="Q1033" s="4" cm="1" vm="5373">
        <f t="array" aca="1" ref="Q1033" ca="1">IFERROR(IF(T_CALC[[#This Row],[DAY]]="","",IF(AND(T_CALC[[#This Row],[DAY]]=C_N_TRADING_DAYS,$L$1&gt;C_MAX_HIST_DT),$Q$1,INDEX(_xlfn.ANCHORARRAY($C$3),T_CALC[[#This Row],[DAY]]+1,2))),NA())</f>
        <v>34392694</v>
      </c>
      <c r="R1033" s="4" vm="5377">
        <f ca="1">IFERROR(IF(I_SRC="Open",T_CALC[[#This Row],[Open]],IF(I_SRC="High",T_CALC[[#This Row],[High]],IF(I_SRC="low",T_CALC[[#This Row],[Low]],IF(I_SRC="Volume",T_CALC[[#This Row],[VOLUME]],T_CALC[[#This Row],[Close]])))),"")</f>
        <v>169.81</v>
      </c>
      <c r="S1033" s="4" cm="1">
        <f t="array" aca="1" ref="S1033" ca="1">IF(T_CALC[[#This Row],[DAY]]="","",IF(T_CALC[[#This Row],[DAY]]&gt;=I_MA_PER,
ROUND(SUMPRODUCT(OFFSET($Y$4,0,0,I_MA_PER),OFFSET(T_CALC[[#This Row],[Value]],-(I_MA_PER-1),0,I_MA_PER))/C_DEN,2),NA()))</f>
        <v>162.51</v>
      </c>
      <c r="T1033" s="4" t="str">
        <f ca="1">IF(T_CALC[[#This Row],[DAY]]="","",IF(T_CALC[[#This Row],[DAY]]&gt;=I_MA_PER,IF(AND(T_CALC[[#This Row],[Value]]&gt;T_CALC[[#This Row],[WMA]],R1032&lt;=S1032),"Buy",IF(AND(T_CALC[[#This Row],[Value]]&lt;T_CALC[[#This Row],[WMA]],R1032&gt;=S1032),"Sell","")),NA()))</f>
        <v/>
      </c>
      <c r="U1033" s="4">
        <f ca="1">IFERROR(IF(T_CALC[[#This Row],[Signal]]="Buy",T_CALC[[#This Row],[Value]],-10000),-10000)</f>
        <v>-10000</v>
      </c>
      <c r="V1033" s="4">
        <f ca="1">IFERROR(IF(T_CALC[[#This Row],[Signal]]="Sell",T_CALC[[#This Row],[Value]],-10000),-10000)</f>
        <v>-10000</v>
      </c>
    </row>
    <row r="1034" spans="3:22" x14ac:dyDescent="0.2">
      <c r="C1034" vm="5378">
        <f ca="1"/>
        <v>43950</v>
      </c>
      <c r="D1034" vm="5379">
        <f ca="1"/>
        <v>51286559</v>
      </c>
      <c r="E1034" vm="5380">
        <f ca="1"/>
        <v>173.22</v>
      </c>
      <c r="F1034" vm="5381">
        <f ca="1"/>
        <v>177.68</v>
      </c>
      <c r="G1034" vm="5326">
        <f ca="1"/>
        <v>171.88</v>
      </c>
      <c r="H1034" vm="5382">
        <f ca="1"/>
        <v>177.43</v>
      </c>
      <c r="K1034" s="4">
        <f ca="1">IF(ROW(T_CALC[[#This Row],[DAY]])-ROW(T_CALC[[#Headers],[DAY]])&gt;C_N_TRADING_DAYS,"",ROW(T_CALC[[#This Row],[DAY]])-ROW(T_CALC[[#Headers],[DAY]]))</f>
        <v>1031</v>
      </c>
      <c r="L1034" s="2" cm="1" vm="5378">
        <f t="array" aca="1" ref="L1034" ca="1">IFERROR(IF(T_CALC[[#This Row],[DAY]]="","",IF(AND(T_CALC[[#This Row],[DAY]]=C_N_TRADING_DAYS,$L$1&gt;C_MAX_HIST_DT),$L$1,INDEX(_xlfn.ANCHORARRAY($C$3),T_CALC[[#This Row],[DAY]]+1,1))),NA())</f>
        <v>43950</v>
      </c>
      <c r="M1034" s="4" cm="1" vm="5380">
        <f t="array" aca="1" ref="M1034" ca="1">IFERROR(IF(T_CALC[[#This Row],[DAY]]="","",IF(AND(T_CALC[[#This Row],[DAY]]=C_N_TRADING_DAYS,$L$1&gt;C_MAX_HIST_DT),$M$1,INDEX(_xlfn.ANCHORARRAY($C$3),T_CALC[[#This Row],[DAY]]+1,3))),NA())</f>
        <v>173.22</v>
      </c>
      <c r="N1034" s="4" cm="1" vm="5381">
        <f t="array" aca="1" ref="N1034" ca="1">IFERROR(IF(T_CALC[[#This Row],[DAY]]="","",IF(AND(T_CALC[[#This Row],[DAY]]=C_N_TRADING_DAYS,$L$1&gt;C_MAX_HIST_DT),$N$1,INDEX(_xlfn.ANCHORARRAY($C$3),T_CALC[[#This Row],[DAY]]+1,4))),NA())</f>
        <v>177.68</v>
      </c>
      <c r="O1034" s="4" cm="1" vm="5326">
        <f t="array" aca="1" ref="O1034" ca="1">IFERROR(IF(T_CALC[[#This Row],[DAY]]="","",IF(AND(T_CALC[[#This Row],[DAY]]=C_N_TRADING_DAYS,$L$1&gt;C_MAX_HIST_DT),$O$1,INDEX(_xlfn.ANCHORARRAY($C$3),T_CALC[[#This Row],[DAY]]+1,5))),NA())</f>
        <v>171.88</v>
      </c>
      <c r="P1034" s="4" cm="1" vm="5382">
        <f t="array" aca="1" ref="P1034" ca="1">IFERROR(IF(T_CALC[[#This Row],[DAY]]="","",IF(AND(T_CALC[[#This Row],[DAY]]=C_N_TRADING_DAYS,$L$1&gt;C_MAX_HIST_DT),$P$1,INDEX(_xlfn.ANCHORARRAY($C$3),T_CALC[[#This Row],[DAY]]+1,6))),NA())</f>
        <v>177.43</v>
      </c>
      <c r="Q1034" s="4" cm="1" vm="5379">
        <f t="array" aca="1" ref="Q1034" ca="1">IFERROR(IF(T_CALC[[#This Row],[DAY]]="","",IF(AND(T_CALC[[#This Row],[DAY]]=C_N_TRADING_DAYS,$L$1&gt;C_MAX_HIST_DT),$Q$1,INDEX(_xlfn.ANCHORARRAY($C$3),T_CALC[[#This Row],[DAY]]+1,2))),NA())</f>
        <v>51286559</v>
      </c>
      <c r="R1034" s="4" vm="5382">
        <f ca="1">IFERROR(IF(I_SRC="Open",T_CALC[[#This Row],[Open]],IF(I_SRC="High",T_CALC[[#This Row],[High]],IF(I_SRC="low",T_CALC[[#This Row],[Low]],IF(I_SRC="Volume",T_CALC[[#This Row],[VOLUME]],T_CALC[[#This Row],[Close]])))),"")</f>
        <v>177.43</v>
      </c>
      <c r="S1034" s="4" cm="1">
        <f t="array" aca="1" ref="S1034" ca="1">IF(T_CALC[[#This Row],[DAY]]="","",IF(T_CALC[[#This Row],[DAY]]&gt;=I_MA_PER,
ROUND(SUMPRODUCT(OFFSET($Y$4,0,0,I_MA_PER),OFFSET(T_CALC[[#This Row],[Value]],-(I_MA_PER-1),0,I_MA_PER))/C_DEN,2),NA()))</f>
        <v>163.1</v>
      </c>
      <c r="T1034" s="4" t="str">
        <f ca="1">IF(T_CALC[[#This Row],[DAY]]="","",IF(T_CALC[[#This Row],[DAY]]&gt;=I_MA_PER,IF(AND(T_CALC[[#This Row],[Value]]&gt;T_CALC[[#This Row],[WMA]],R1033&lt;=S1033),"Buy",IF(AND(T_CALC[[#This Row],[Value]]&lt;T_CALC[[#This Row],[WMA]],R1033&gt;=S1033),"Sell","")),NA()))</f>
        <v/>
      </c>
      <c r="U1034" s="4">
        <f ca="1">IFERROR(IF(T_CALC[[#This Row],[Signal]]="Buy",T_CALC[[#This Row],[Value]],-10000),-10000)</f>
        <v>-10000</v>
      </c>
      <c r="V1034" s="4">
        <f ca="1">IFERROR(IF(T_CALC[[#This Row],[Signal]]="Sell",T_CALC[[#This Row],[Value]],-10000),-10000)</f>
        <v>-10000</v>
      </c>
    </row>
    <row r="1035" spans="3:22" x14ac:dyDescent="0.2">
      <c r="C1035" vm="5383">
        <f ca="1"/>
        <v>43951</v>
      </c>
      <c r="D1035" vm="5384">
        <f ca="1"/>
        <v>53875857</v>
      </c>
      <c r="E1035" vm="5336">
        <f ca="1"/>
        <v>180</v>
      </c>
      <c r="F1035" vm="5385">
        <f ca="1"/>
        <v>180.4</v>
      </c>
      <c r="G1035" vm="5386">
        <f ca="1"/>
        <v>176.23</v>
      </c>
      <c r="H1035" vm="5387">
        <f ca="1"/>
        <v>179.21</v>
      </c>
      <c r="K1035" s="4">
        <f ca="1">IF(ROW(T_CALC[[#This Row],[DAY]])-ROW(T_CALC[[#Headers],[DAY]])&gt;C_N_TRADING_DAYS,"",ROW(T_CALC[[#This Row],[DAY]])-ROW(T_CALC[[#Headers],[DAY]]))</f>
        <v>1032</v>
      </c>
      <c r="L1035" s="2" cm="1" vm="5383">
        <f t="array" aca="1" ref="L1035" ca="1">IFERROR(IF(T_CALC[[#This Row],[DAY]]="","",IF(AND(T_CALC[[#This Row],[DAY]]=C_N_TRADING_DAYS,$L$1&gt;C_MAX_HIST_DT),$L$1,INDEX(_xlfn.ANCHORARRAY($C$3),T_CALC[[#This Row],[DAY]]+1,1))),NA())</f>
        <v>43951</v>
      </c>
      <c r="M1035" s="4" cm="1" vm="5336">
        <f t="array" aca="1" ref="M1035" ca="1">IFERROR(IF(T_CALC[[#This Row],[DAY]]="","",IF(AND(T_CALC[[#This Row],[DAY]]=C_N_TRADING_DAYS,$L$1&gt;C_MAX_HIST_DT),$M$1,INDEX(_xlfn.ANCHORARRAY($C$3),T_CALC[[#This Row],[DAY]]+1,3))),NA())</f>
        <v>180</v>
      </c>
      <c r="N1035" s="4" cm="1" vm="5385">
        <f t="array" aca="1" ref="N1035" ca="1">IFERROR(IF(T_CALC[[#This Row],[DAY]]="","",IF(AND(T_CALC[[#This Row],[DAY]]=C_N_TRADING_DAYS,$L$1&gt;C_MAX_HIST_DT),$N$1,INDEX(_xlfn.ANCHORARRAY($C$3),T_CALC[[#This Row],[DAY]]+1,4))),NA())</f>
        <v>180.4</v>
      </c>
      <c r="O1035" s="4" cm="1" vm="5386">
        <f t="array" aca="1" ref="O1035" ca="1">IFERROR(IF(T_CALC[[#This Row],[DAY]]="","",IF(AND(T_CALC[[#This Row],[DAY]]=C_N_TRADING_DAYS,$L$1&gt;C_MAX_HIST_DT),$O$1,INDEX(_xlfn.ANCHORARRAY($C$3),T_CALC[[#This Row],[DAY]]+1,5))),NA())</f>
        <v>176.23</v>
      </c>
      <c r="P1035" s="4" cm="1" vm="5387">
        <f t="array" aca="1" ref="P1035" ca="1">IFERROR(IF(T_CALC[[#This Row],[DAY]]="","",IF(AND(T_CALC[[#This Row],[DAY]]=C_N_TRADING_DAYS,$L$1&gt;C_MAX_HIST_DT),$P$1,INDEX(_xlfn.ANCHORARRAY($C$3),T_CALC[[#This Row],[DAY]]+1,6))),NA())</f>
        <v>179.21</v>
      </c>
      <c r="Q1035" s="4" cm="1" vm="5384">
        <f t="array" aca="1" ref="Q1035" ca="1">IFERROR(IF(T_CALC[[#This Row],[DAY]]="","",IF(AND(T_CALC[[#This Row],[DAY]]=C_N_TRADING_DAYS,$L$1&gt;C_MAX_HIST_DT),$Q$1,INDEX(_xlfn.ANCHORARRAY($C$3),T_CALC[[#This Row],[DAY]]+1,2))),NA())</f>
        <v>53875857</v>
      </c>
      <c r="R1035" s="4" vm="5387">
        <f ca="1">IFERROR(IF(I_SRC="Open",T_CALC[[#This Row],[Open]],IF(I_SRC="High",T_CALC[[#This Row],[High]],IF(I_SRC="low",T_CALC[[#This Row],[Low]],IF(I_SRC="Volume",T_CALC[[#This Row],[VOLUME]],T_CALC[[#This Row],[Close]])))),"")</f>
        <v>179.21</v>
      </c>
      <c r="S1035" s="4" cm="1">
        <f t="array" aca="1" ref="S1035" ca="1">IF(T_CALC[[#This Row],[DAY]]="","",IF(T_CALC[[#This Row],[DAY]]&gt;=I_MA_PER,
ROUND(SUMPRODUCT(OFFSET($Y$4,0,0,I_MA_PER),OFFSET(T_CALC[[#This Row],[Value]],-(I_MA_PER-1),0,I_MA_PER))/C_DEN,2),NA()))</f>
        <v>163.77000000000001</v>
      </c>
      <c r="T1035" s="4" t="str">
        <f ca="1">IF(T_CALC[[#This Row],[DAY]]="","",IF(T_CALC[[#This Row],[DAY]]&gt;=I_MA_PER,IF(AND(T_CALC[[#This Row],[Value]]&gt;T_CALC[[#This Row],[WMA]],R1034&lt;=S1034),"Buy",IF(AND(T_CALC[[#This Row],[Value]]&lt;T_CALC[[#This Row],[WMA]],R1034&gt;=S1034),"Sell","")),NA()))</f>
        <v/>
      </c>
      <c r="U1035" s="4">
        <f ca="1">IFERROR(IF(T_CALC[[#This Row],[Signal]]="Buy",T_CALC[[#This Row],[Value]],-10000),-10000)</f>
        <v>-10000</v>
      </c>
      <c r="V1035" s="4">
        <f ca="1">IFERROR(IF(T_CALC[[#This Row],[Signal]]="Sell",T_CALC[[#This Row],[Value]],-10000),-10000)</f>
        <v>-10000</v>
      </c>
    </row>
    <row r="1036" spans="3:22" x14ac:dyDescent="0.2">
      <c r="C1036" vm="5388">
        <f ca="1"/>
        <v>43952</v>
      </c>
      <c r="D1036" vm="5389">
        <f ca="1"/>
        <v>39370474</v>
      </c>
      <c r="E1036" vm="5390">
        <f ca="1"/>
        <v>175.8</v>
      </c>
      <c r="F1036" vm="5391">
        <f ca="1"/>
        <v>178.64</v>
      </c>
      <c r="G1036" vm="5392">
        <f ca="1"/>
        <v>174.01</v>
      </c>
      <c r="H1036" vm="5393">
        <f ca="1"/>
        <v>174.57</v>
      </c>
      <c r="K1036" s="4">
        <f ca="1">IF(ROW(T_CALC[[#This Row],[DAY]])-ROW(T_CALC[[#Headers],[DAY]])&gt;C_N_TRADING_DAYS,"",ROW(T_CALC[[#This Row],[DAY]])-ROW(T_CALC[[#Headers],[DAY]]))</f>
        <v>1033</v>
      </c>
      <c r="L1036" s="2" cm="1" vm="5388">
        <f t="array" aca="1" ref="L1036" ca="1">IFERROR(IF(T_CALC[[#This Row],[DAY]]="","",IF(AND(T_CALC[[#This Row],[DAY]]=C_N_TRADING_DAYS,$L$1&gt;C_MAX_HIST_DT),$L$1,INDEX(_xlfn.ANCHORARRAY($C$3),T_CALC[[#This Row],[DAY]]+1,1))),NA())</f>
        <v>43952</v>
      </c>
      <c r="M1036" s="4" cm="1" vm="5390">
        <f t="array" aca="1" ref="M1036" ca="1">IFERROR(IF(T_CALC[[#This Row],[DAY]]="","",IF(AND(T_CALC[[#This Row],[DAY]]=C_N_TRADING_DAYS,$L$1&gt;C_MAX_HIST_DT),$M$1,INDEX(_xlfn.ANCHORARRAY($C$3),T_CALC[[#This Row],[DAY]]+1,3))),NA())</f>
        <v>175.8</v>
      </c>
      <c r="N1036" s="4" cm="1" vm="5391">
        <f t="array" aca="1" ref="N1036" ca="1">IFERROR(IF(T_CALC[[#This Row],[DAY]]="","",IF(AND(T_CALC[[#This Row],[DAY]]=C_N_TRADING_DAYS,$L$1&gt;C_MAX_HIST_DT),$N$1,INDEX(_xlfn.ANCHORARRAY($C$3),T_CALC[[#This Row],[DAY]]+1,4))),NA())</f>
        <v>178.64</v>
      </c>
      <c r="O1036" s="4" cm="1" vm="5392">
        <f t="array" aca="1" ref="O1036" ca="1">IFERROR(IF(T_CALC[[#This Row],[DAY]]="","",IF(AND(T_CALC[[#This Row],[DAY]]=C_N_TRADING_DAYS,$L$1&gt;C_MAX_HIST_DT),$O$1,INDEX(_xlfn.ANCHORARRAY($C$3),T_CALC[[#This Row],[DAY]]+1,5))),NA())</f>
        <v>174.01</v>
      </c>
      <c r="P1036" s="4" cm="1" vm="5393">
        <f t="array" aca="1" ref="P1036" ca="1">IFERROR(IF(T_CALC[[#This Row],[DAY]]="","",IF(AND(T_CALC[[#This Row],[DAY]]=C_N_TRADING_DAYS,$L$1&gt;C_MAX_HIST_DT),$P$1,INDEX(_xlfn.ANCHORARRAY($C$3),T_CALC[[#This Row],[DAY]]+1,6))),NA())</f>
        <v>174.57</v>
      </c>
      <c r="Q1036" s="4" cm="1" vm="5389">
        <f t="array" aca="1" ref="Q1036" ca="1">IFERROR(IF(T_CALC[[#This Row],[DAY]]="","",IF(AND(T_CALC[[#This Row],[DAY]]=C_N_TRADING_DAYS,$L$1&gt;C_MAX_HIST_DT),$Q$1,INDEX(_xlfn.ANCHORARRAY($C$3),T_CALC[[#This Row],[DAY]]+1,2))),NA())</f>
        <v>39370474</v>
      </c>
      <c r="R1036" s="4" vm="5393">
        <f ca="1">IFERROR(IF(I_SRC="Open",T_CALC[[#This Row],[Open]],IF(I_SRC="High",T_CALC[[#This Row],[High]],IF(I_SRC="low",T_CALC[[#This Row],[Low]],IF(I_SRC="Volume",T_CALC[[#This Row],[VOLUME]],T_CALC[[#This Row],[Close]])))),"")</f>
        <v>174.57</v>
      </c>
      <c r="S1036" s="4" cm="1">
        <f t="array" aca="1" ref="S1036" ca="1">IF(T_CALC[[#This Row],[DAY]]="","",IF(T_CALC[[#This Row],[DAY]]&gt;=I_MA_PER,
ROUND(SUMPRODUCT(OFFSET($Y$4,0,0,I_MA_PER),OFFSET(T_CALC[[#This Row],[Value]],-(I_MA_PER-1),0,I_MA_PER))/C_DEN,2),NA()))</f>
        <v>164.27</v>
      </c>
      <c r="T1036" s="4" t="str">
        <f ca="1">IF(T_CALC[[#This Row],[DAY]]="","",IF(T_CALC[[#This Row],[DAY]]&gt;=I_MA_PER,IF(AND(T_CALC[[#This Row],[Value]]&gt;T_CALC[[#This Row],[WMA]],R1035&lt;=S1035),"Buy",IF(AND(T_CALC[[#This Row],[Value]]&lt;T_CALC[[#This Row],[WMA]],R1035&gt;=S1035),"Sell","")),NA()))</f>
        <v/>
      </c>
      <c r="U1036" s="4">
        <f ca="1">IFERROR(IF(T_CALC[[#This Row],[Signal]]="Buy",T_CALC[[#This Row],[Value]],-10000),-10000)</f>
        <v>-10000</v>
      </c>
      <c r="V1036" s="4">
        <f ca="1">IFERROR(IF(T_CALC[[#This Row],[Signal]]="Sell",T_CALC[[#This Row],[Value]],-10000),-10000)</f>
        <v>-10000</v>
      </c>
    </row>
    <row r="1037" spans="3:22" x14ac:dyDescent="0.2">
      <c r="C1037" vm="5394">
        <f ca="1"/>
        <v>43955</v>
      </c>
      <c r="D1037" vm="5395">
        <f ca="1"/>
        <v>30372862</v>
      </c>
      <c r="E1037" vm="5396">
        <f ca="1"/>
        <v>174.49</v>
      </c>
      <c r="F1037" vm="5397">
        <f ca="1"/>
        <v>179</v>
      </c>
      <c r="G1037" vm="5167">
        <f ca="1"/>
        <v>173.8</v>
      </c>
      <c r="H1037" vm="5398">
        <f ca="1"/>
        <v>178.84</v>
      </c>
      <c r="K1037" s="4">
        <f ca="1">IF(ROW(T_CALC[[#This Row],[DAY]])-ROW(T_CALC[[#Headers],[DAY]])&gt;C_N_TRADING_DAYS,"",ROW(T_CALC[[#This Row],[DAY]])-ROW(T_CALC[[#Headers],[DAY]]))</f>
        <v>1034</v>
      </c>
      <c r="L1037" s="2" cm="1" vm="5394">
        <f t="array" aca="1" ref="L1037" ca="1">IFERROR(IF(T_CALC[[#This Row],[DAY]]="","",IF(AND(T_CALC[[#This Row],[DAY]]=C_N_TRADING_DAYS,$L$1&gt;C_MAX_HIST_DT),$L$1,INDEX(_xlfn.ANCHORARRAY($C$3),T_CALC[[#This Row],[DAY]]+1,1))),NA())</f>
        <v>43955</v>
      </c>
      <c r="M1037" s="4" cm="1" vm="5396">
        <f t="array" aca="1" ref="M1037" ca="1">IFERROR(IF(T_CALC[[#This Row],[DAY]]="","",IF(AND(T_CALC[[#This Row],[DAY]]=C_N_TRADING_DAYS,$L$1&gt;C_MAX_HIST_DT),$M$1,INDEX(_xlfn.ANCHORARRAY($C$3),T_CALC[[#This Row],[DAY]]+1,3))),NA())</f>
        <v>174.49</v>
      </c>
      <c r="N1037" s="4" cm="1" vm="5397">
        <f t="array" aca="1" ref="N1037" ca="1">IFERROR(IF(T_CALC[[#This Row],[DAY]]="","",IF(AND(T_CALC[[#This Row],[DAY]]=C_N_TRADING_DAYS,$L$1&gt;C_MAX_HIST_DT),$N$1,INDEX(_xlfn.ANCHORARRAY($C$3),T_CALC[[#This Row],[DAY]]+1,4))),NA())</f>
        <v>179</v>
      </c>
      <c r="O1037" s="4" cm="1" vm="5167">
        <f t="array" aca="1" ref="O1037" ca="1">IFERROR(IF(T_CALC[[#This Row],[DAY]]="","",IF(AND(T_CALC[[#This Row],[DAY]]=C_N_TRADING_DAYS,$L$1&gt;C_MAX_HIST_DT),$O$1,INDEX(_xlfn.ANCHORARRAY($C$3),T_CALC[[#This Row],[DAY]]+1,5))),NA())</f>
        <v>173.8</v>
      </c>
      <c r="P1037" s="4" cm="1" vm="5398">
        <f t="array" aca="1" ref="P1037" ca="1">IFERROR(IF(T_CALC[[#This Row],[DAY]]="","",IF(AND(T_CALC[[#This Row],[DAY]]=C_N_TRADING_DAYS,$L$1&gt;C_MAX_HIST_DT),$P$1,INDEX(_xlfn.ANCHORARRAY($C$3),T_CALC[[#This Row],[DAY]]+1,6))),NA())</f>
        <v>178.84</v>
      </c>
      <c r="Q1037" s="4" cm="1" vm="5395">
        <f t="array" aca="1" ref="Q1037" ca="1">IFERROR(IF(T_CALC[[#This Row],[DAY]]="","",IF(AND(T_CALC[[#This Row],[DAY]]=C_N_TRADING_DAYS,$L$1&gt;C_MAX_HIST_DT),$Q$1,INDEX(_xlfn.ANCHORARRAY($C$3),T_CALC[[#This Row],[DAY]]+1,2))),NA())</f>
        <v>30372862</v>
      </c>
      <c r="R1037" s="4" vm="5398">
        <f ca="1">IFERROR(IF(I_SRC="Open",T_CALC[[#This Row],[Open]],IF(I_SRC="High",T_CALC[[#This Row],[High]],IF(I_SRC="low",T_CALC[[#This Row],[Low]],IF(I_SRC="Volume",T_CALC[[#This Row],[VOLUME]],T_CALC[[#This Row],[Close]])))),"")</f>
        <v>178.84</v>
      </c>
      <c r="S1037" s="4" cm="1">
        <f t="array" aca="1" ref="S1037" ca="1">IF(T_CALC[[#This Row],[DAY]]="","",IF(T_CALC[[#This Row],[DAY]]&gt;=I_MA_PER,
ROUND(SUMPRODUCT(OFFSET($Y$4,0,0,I_MA_PER),OFFSET(T_CALC[[#This Row],[Value]],-(I_MA_PER-1),0,I_MA_PER))/C_DEN,2),NA()))</f>
        <v>164.93</v>
      </c>
      <c r="T1037" s="4" t="str">
        <f ca="1">IF(T_CALC[[#This Row],[DAY]]="","",IF(T_CALC[[#This Row],[DAY]]&gt;=I_MA_PER,IF(AND(T_CALC[[#This Row],[Value]]&gt;T_CALC[[#This Row],[WMA]],R1036&lt;=S1036),"Buy",IF(AND(T_CALC[[#This Row],[Value]]&lt;T_CALC[[#This Row],[WMA]],R1036&gt;=S1036),"Sell","")),NA()))</f>
        <v/>
      </c>
      <c r="U1037" s="4">
        <f ca="1">IFERROR(IF(T_CALC[[#This Row],[Signal]]="Buy",T_CALC[[#This Row],[Value]],-10000),-10000)</f>
        <v>-10000</v>
      </c>
      <c r="V1037" s="4">
        <f ca="1">IFERROR(IF(T_CALC[[#This Row],[Signal]]="Sell",T_CALC[[#This Row],[Value]],-10000),-10000)</f>
        <v>-10000</v>
      </c>
    </row>
    <row r="1038" spans="3:22" x14ac:dyDescent="0.2">
      <c r="C1038" vm="5399">
        <f ca="1"/>
        <v>43956</v>
      </c>
      <c r="D1038" vm="5400">
        <f ca="1"/>
        <v>36839168</v>
      </c>
      <c r="E1038" vm="5401">
        <f ca="1"/>
        <v>180.62</v>
      </c>
      <c r="F1038" vm="5402">
        <f ca="1"/>
        <v>183.65</v>
      </c>
      <c r="G1038" vm="5064">
        <f ca="1"/>
        <v>179.9</v>
      </c>
      <c r="H1038" vm="5403">
        <f ca="1"/>
        <v>180.76</v>
      </c>
      <c r="K1038" s="4">
        <f ca="1">IF(ROW(T_CALC[[#This Row],[DAY]])-ROW(T_CALC[[#Headers],[DAY]])&gt;C_N_TRADING_DAYS,"",ROW(T_CALC[[#This Row],[DAY]])-ROW(T_CALC[[#Headers],[DAY]]))</f>
        <v>1035</v>
      </c>
      <c r="L1038" s="2" cm="1" vm="5399">
        <f t="array" aca="1" ref="L1038" ca="1">IFERROR(IF(T_CALC[[#This Row],[DAY]]="","",IF(AND(T_CALC[[#This Row],[DAY]]=C_N_TRADING_DAYS,$L$1&gt;C_MAX_HIST_DT),$L$1,INDEX(_xlfn.ANCHORARRAY($C$3),T_CALC[[#This Row],[DAY]]+1,1))),NA())</f>
        <v>43956</v>
      </c>
      <c r="M1038" s="4" cm="1" vm="5401">
        <f t="array" aca="1" ref="M1038" ca="1">IFERROR(IF(T_CALC[[#This Row],[DAY]]="","",IF(AND(T_CALC[[#This Row],[DAY]]=C_N_TRADING_DAYS,$L$1&gt;C_MAX_HIST_DT),$M$1,INDEX(_xlfn.ANCHORARRAY($C$3),T_CALC[[#This Row],[DAY]]+1,3))),NA())</f>
        <v>180.62</v>
      </c>
      <c r="N1038" s="4" cm="1" vm="5402">
        <f t="array" aca="1" ref="N1038" ca="1">IFERROR(IF(T_CALC[[#This Row],[DAY]]="","",IF(AND(T_CALC[[#This Row],[DAY]]=C_N_TRADING_DAYS,$L$1&gt;C_MAX_HIST_DT),$N$1,INDEX(_xlfn.ANCHORARRAY($C$3),T_CALC[[#This Row],[DAY]]+1,4))),NA())</f>
        <v>183.65</v>
      </c>
      <c r="O1038" s="4" cm="1" vm="5064">
        <f t="array" aca="1" ref="O1038" ca="1">IFERROR(IF(T_CALC[[#This Row],[DAY]]="","",IF(AND(T_CALC[[#This Row],[DAY]]=C_N_TRADING_DAYS,$L$1&gt;C_MAX_HIST_DT),$O$1,INDEX(_xlfn.ANCHORARRAY($C$3),T_CALC[[#This Row],[DAY]]+1,5))),NA())</f>
        <v>179.9</v>
      </c>
      <c r="P1038" s="4" cm="1" vm="5403">
        <f t="array" aca="1" ref="P1038" ca="1">IFERROR(IF(T_CALC[[#This Row],[DAY]]="","",IF(AND(T_CALC[[#This Row],[DAY]]=C_N_TRADING_DAYS,$L$1&gt;C_MAX_HIST_DT),$P$1,INDEX(_xlfn.ANCHORARRAY($C$3),T_CALC[[#This Row],[DAY]]+1,6))),NA())</f>
        <v>180.76</v>
      </c>
      <c r="Q1038" s="4" cm="1" vm="5400">
        <f t="array" aca="1" ref="Q1038" ca="1">IFERROR(IF(T_CALC[[#This Row],[DAY]]="","",IF(AND(T_CALC[[#This Row],[DAY]]=C_N_TRADING_DAYS,$L$1&gt;C_MAX_HIST_DT),$Q$1,INDEX(_xlfn.ANCHORARRAY($C$3),T_CALC[[#This Row],[DAY]]+1,2))),NA())</f>
        <v>36839168</v>
      </c>
      <c r="R1038" s="4" vm="5403">
        <f ca="1">IFERROR(IF(I_SRC="Open",T_CALC[[#This Row],[Open]],IF(I_SRC="High",T_CALC[[#This Row],[High]],IF(I_SRC="low",T_CALC[[#This Row],[Low]],IF(I_SRC="Volume",T_CALC[[#This Row],[VOLUME]],T_CALC[[#This Row],[Close]])))),"")</f>
        <v>180.76</v>
      </c>
      <c r="S1038" s="4" cm="1">
        <f t="array" aca="1" ref="S1038" ca="1">IF(T_CALC[[#This Row],[DAY]]="","",IF(T_CALC[[#This Row],[DAY]]&gt;=I_MA_PER,
ROUND(SUMPRODUCT(OFFSET($Y$4,0,0,I_MA_PER),OFFSET(T_CALC[[#This Row],[Value]],-(I_MA_PER-1),0,I_MA_PER))/C_DEN,2),NA()))</f>
        <v>165.68</v>
      </c>
      <c r="T1038" s="4" t="str">
        <f ca="1">IF(T_CALC[[#This Row],[DAY]]="","",IF(T_CALC[[#This Row],[DAY]]&gt;=I_MA_PER,IF(AND(T_CALC[[#This Row],[Value]]&gt;T_CALC[[#This Row],[WMA]],R1037&lt;=S1037),"Buy",IF(AND(T_CALC[[#This Row],[Value]]&lt;T_CALC[[#This Row],[WMA]],R1037&gt;=S1037),"Sell","")),NA()))</f>
        <v/>
      </c>
      <c r="U1038" s="4">
        <f ca="1">IFERROR(IF(T_CALC[[#This Row],[Signal]]="Buy",T_CALC[[#This Row],[Value]],-10000),-10000)</f>
        <v>-10000</v>
      </c>
      <c r="V1038" s="4">
        <f ca="1">IFERROR(IF(T_CALC[[#This Row],[Signal]]="Sell",T_CALC[[#This Row],[Value]],-10000),-10000)</f>
        <v>-10000</v>
      </c>
    </row>
    <row r="1039" spans="3:22" x14ac:dyDescent="0.2">
      <c r="C1039" vm="5404">
        <f ca="1"/>
        <v>43957</v>
      </c>
      <c r="D1039" vm="5405">
        <f ca="1"/>
        <v>32139299</v>
      </c>
      <c r="E1039" vm="5406">
        <f ca="1"/>
        <v>182.08</v>
      </c>
      <c r="F1039" vm="5062">
        <f ca="1"/>
        <v>184.2</v>
      </c>
      <c r="G1039" vm="5407">
        <f ca="1"/>
        <v>181.63059999999999</v>
      </c>
      <c r="H1039" vm="5408">
        <f ca="1"/>
        <v>182.54</v>
      </c>
      <c r="K1039" s="4">
        <f ca="1">IF(ROW(T_CALC[[#This Row],[DAY]])-ROW(T_CALC[[#Headers],[DAY]])&gt;C_N_TRADING_DAYS,"",ROW(T_CALC[[#This Row],[DAY]])-ROW(T_CALC[[#Headers],[DAY]]))</f>
        <v>1036</v>
      </c>
      <c r="L1039" s="2" cm="1" vm="5404">
        <f t="array" aca="1" ref="L1039" ca="1">IFERROR(IF(T_CALC[[#This Row],[DAY]]="","",IF(AND(T_CALC[[#This Row],[DAY]]=C_N_TRADING_DAYS,$L$1&gt;C_MAX_HIST_DT),$L$1,INDEX(_xlfn.ANCHORARRAY($C$3),T_CALC[[#This Row],[DAY]]+1,1))),NA())</f>
        <v>43957</v>
      </c>
      <c r="M1039" s="4" cm="1" vm="5406">
        <f t="array" aca="1" ref="M1039" ca="1">IFERROR(IF(T_CALC[[#This Row],[DAY]]="","",IF(AND(T_CALC[[#This Row],[DAY]]=C_N_TRADING_DAYS,$L$1&gt;C_MAX_HIST_DT),$M$1,INDEX(_xlfn.ANCHORARRAY($C$3),T_CALC[[#This Row],[DAY]]+1,3))),NA())</f>
        <v>182.08</v>
      </c>
      <c r="N1039" s="4" cm="1" vm="5062">
        <f t="array" aca="1" ref="N1039" ca="1">IFERROR(IF(T_CALC[[#This Row],[DAY]]="","",IF(AND(T_CALC[[#This Row],[DAY]]=C_N_TRADING_DAYS,$L$1&gt;C_MAX_HIST_DT),$N$1,INDEX(_xlfn.ANCHORARRAY($C$3),T_CALC[[#This Row],[DAY]]+1,4))),NA())</f>
        <v>184.2</v>
      </c>
      <c r="O1039" s="4" cm="1" vm="5407">
        <f t="array" aca="1" ref="O1039" ca="1">IFERROR(IF(T_CALC[[#This Row],[DAY]]="","",IF(AND(T_CALC[[#This Row],[DAY]]=C_N_TRADING_DAYS,$L$1&gt;C_MAX_HIST_DT),$O$1,INDEX(_xlfn.ANCHORARRAY($C$3),T_CALC[[#This Row],[DAY]]+1,5))),NA())</f>
        <v>181.63059999999999</v>
      </c>
      <c r="P1039" s="4" cm="1" vm="5408">
        <f t="array" aca="1" ref="P1039" ca="1">IFERROR(IF(T_CALC[[#This Row],[DAY]]="","",IF(AND(T_CALC[[#This Row],[DAY]]=C_N_TRADING_DAYS,$L$1&gt;C_MAX_HIST_DT),$P$1,INDEX(_xlfn.ANCHORARRAY($C$3),T_CALC[[#This Row],[DAY]]+1,6))),NA())</f>
        <v>182.54</v>
      </c>
      <c r="Q1039" s="4" cm="1" vm="5405">
        <f t="array" aca="1" ref="Q1039" ca="1">IFERROR(IF(T_CALC[[#This Row],[DAY]]="","",IF(AND(T_CALC[[#This Row],[DAY]]=C_N_TRADING_DAYS,$L$1&gt;C_MAX_HIST_DT),$Q$1,INDEX(_xlfn.ANCHORARRAY($C$3),T_CALC[[#This Row],[DAY]]+1,2))),NA())</f>
        <v>32139299</v>
      </c>
      <c r="R1039" s="4" vm="5408">
        <f ca="1">IFERROR(IF(I_SRC="Open",T_CALC[[#This Row],[Open]],IF(I_SRC="High",T_CALC[[#This Row],[High]],IF(I_SRC="low",T_CALC[[#This Row],[Low]],IF(I_SRC="Volume",T_CALC[[#This Row],[VOLUME]],T_CALC[[#This Row],[Close]])))),"")</f>
        <v>182.54</v>
      </c>
      <c r="S1039" s="4" cm="1">
        <f t="array" aca="1" ref="S1039" ca="1">IF(T_CALC[[#This Row],[DAY]]="","",IF(T_CALC[[#This Row],[DAY]]&gt;=I_MA_PER,
ROUND(SUMPRODUCT(OFFSET($Y$4,0,0,I_MA_PER),OFFSET(T_CALC[[#This Row],[Value]],-(I_MA_PER-1),0,I_MA_PER))/C_DEN,2),NA()))</f>
        <v>166.49</v>
      </c>
      <c r="T1039" s="4" t="str">
        <f ca="1">IF(T_CALC[[#This Row],[DAY]]="","",IF(T_CALC[[#This Row],[DAY]]&gt;=I_MA_PER,IF(AND(T_CALC[[#This Row],[Value]]&gt;T_CALC[[#This Row],[WMA]],R1038&lt;=S1038),"Buy",IF(AND(T_CALC[[#This Row],[Value]]&lt;T_CALC[[#This Row],[WMA]],R1038&gt;=S1038),"Sell","")),NA()))</f>
        <v/>
      </c>
      <c r="U1039" s="4">
        <f ca="1">IFERROR(IF(T_CALC[[#This Row],[Signal]]="Buy",T_CALC[[#This Row],[Value]],-10000),-10000)</f>
        <v>-10000</v>
      </c>
      <c r="V1039" s="4">
        <f ca="1">IFERROR(IF(T_CALC[[#This Row],[Signal]]="Sell",T_CALC[[#This Row],[Value]],-10000),-10000)</f>
        <v>-10000</v>
      </c>
    </row>
    <row r="1040" spans="3:22" x14ac:dyDescent="0.2">
      <c r="C1040" vm="5409">
        <f ca="1"/>
        <v>43958</v>
      </c>
      <c r="D1040" vm="5410">
        <f ca="1"/>
        <v>28315992</v>
      </c>
      <c r="E1040" vm="5411">
        <f ca="1"/>
        <v>184.17</v>
      </c>
      <c r="F1040" vm="5412">
        <f ca="1"/>
        <v>184.55</v>
      </c>
      <c r="G1040" vm="5413">
        <f ca="1"/>
        <v>182.58</v>
      </c>
      <c r="H1040" vm="5414">
        <f ca="1"/>
        <v>183.6</v>
      </c>
      <c r="K1040" s="4">
        <f ca="1">IF(ROW(T_CALC[[#This Row],[DAY]])-ROW(T_CALC[[#Headers],[DAY]])&gt;C_N_TRADING_DAYS,"",ROW(T_CALC[[#This Row],[DAY]])-ROW(T_CALC[[#Headers],[DAY]]))</f>
        <v>1037</v>
      </c>
      <c r="L1040" s="2" cm="1" vm="5409">
        <f t="array" aca="1" ref="L1040" ca="1">IFERROR(IF(T_CALC[[#This Row],[DAY]]="","",IF(AND(T_CALC[[#This Row],[DAY]]=C_N_TRADING_DAYS,$L$1&gt;C_MAX_HIST_DT),$L$1,INDEX(_xlfn.ANCHORARRAY($C$3),T_CALC[[#This Row],[DAY]]+1,1))),NA())</f>
        <v>43958</v>
      </c>
      <c r="M1040" s="4" cm="1" vm="5411">
        <f t="array" aca="1" ref="M1040" ca="1">IFERROR(IF(T_CALC[[#This Row],[DAY]]="","",IF(AND(T_CALC[[#This Row],[DAY]]=C_N_TRADING_DAYS,$L$1&gt;C_MAX_HIST_DT),$M$1,INDEX(_xlfn.ANCHORARRAY($C$3),T_CALC[[#This Row],[DAY]]+1,3))),NA())</f>
        <v>184.17</v>
      </c>
      <c r="N1040" s="4" cm="1" vm="5412">
        <f t="array" aca="1" ref="N1040" ca="1">IFERROR(IF(T_CALC[[#This Row],[DAY]]="","",IF(AND(T_CALC[[#This Row],[DAY]]=C_N_TRADING_DAYS,$L$1&gt;C_MAX_HIST_DT),$N$1,INDEX(_xlfn.ANCHORARRAY($C$3),T_CALC[[#This Row],[DAY]]+1,4))),NA())</f>
        <v>184.55</v>
      </c>
      <c r="O1040" s="4" cm="1" vm="5413">
        <f t="array" aca="1" ref="O1040" ca="1">IFERROR(IF(T_CALC[[#This Row],[DAY]]="","",IF(AND(T_CALC[[#This Row],[DAY]]=C_N_TRADING_DAYS,$L$1&gt;C_MAX_HIST_DT),$O$1,INDEX(_xlfn.ANCHORARRAY($C$3),T_CALC[[#This Row],[DAY]]+1,5))),NA())</f>
        <v>182.58</v>
      </c>
      <c r="P1040" s="4" cm="1" vm="5414">
        <f t="array" aca="1" ref="P1040" ca="1">IFERROR(IF(T_CALC[[#This Row],[DAY]]="","",IF(AND(T_CALC[[#This Row],[DAY]]=C_N_TRADING_DAYS,$L$1&gt;C_MAX_HIST_DT),$P$1,INDEX(_xlfn.ANCHORARRAY($C$3),T_CALC[[#This Row],[DAY]]+1,6))),NA())</f>
        <v>183.6</v>
      </c>
      <c r="Q1040" s="4" cm="1" vm="5410">
        <f t="array" aca="1" ref="Q1040" ca="1">IFERROR(IF(T_CALC[[#This Row],[DAY]]="","",IF(AND(T_CALC[[#This Row],[DAY]]=C_N_TRADING_DAYS,$L$1&gt;C_MAX_HIST_DT),$Q$1,INDEX(_xlfn.ANCHORARRAY($C$3),T_CALC[[#This Row],[DAY]]+1,2))),NA())</f>
        <v>28315992</v>
      </c>
      <c r="R1040" s="4" vm="5414">
        <f ca="1">IFERROR(IF(I_SRC="Open",T_CALC[[#This Row],[Open]],IF(I_SRC="High",T_CALC[[#This Row],[High]],IF(I_SRC="low",T_CALC[[#This Row],[Low]],IF(I_SRC="Volume",T_CALC[[#This Row],[VOLUME]],T_CALC[[#This Row],[Close]])))),"")</f>
        <v>183.6</v>
      </c>
      <c r="S1040" s="4" cm="1">
        <f t="array" aca="1" ref="S1040" ca="1">IF(T_CALC[[#This Row],[DAY]]="","",IF(T_CALC[[#This Row],[DAY]]&gt;=I_MA_PER,
ROUND(SUMPRODUCT(OFFSET($Y$4,0,0,I_MA_PER),OFFSET(T_CALC[[#This Row],[Value]],-(I_MA_PER-1),0,I_MA_PER))/C_DEN,2),NA()))</f>
        <v>167.32</v>
      </c>
      <c r="T1040" s="4" t="str">
        <f ca="1">IF(T_CALC[[#This Row],[DAY]]="","",IF(T_CALC[[#This Row],[DAY]]&gt;=I_MA_PER,IF(AND(T_CALC[[#This Row],[Value]]&gt;T_CALC[[#This Row],[WMA]],R1039&lt;=S1039),"Buy",IF(AND(T_CALC[[#This Row],[Value]]&lt;T_CALC[[#This Row],[WMA]],R1039&gt;=S1039),"Sell","")),NA()))</f>
        <v/>
      </c>
      <c r="U1040" s="4">
        <f ca="1">IFERROR(IF(T_CALC[[#This Row],[Signal]]="Buy",T_CALC[[#This Row],[Value]],-10000),-10000)</f>
        <v>-10000</v>
      </c>
      <c r="V1040" s="4">
        <f ca="1">IFERROR(IF(T_CALC[[#This Row],[Signal]]="Sell",T_CALC[[#This Row],[Value]],-10000),-10000)</f>
        <v>-10000</v>
      </c>
    </row>
    <row r="1041" spans="3:22" x14ac:dyDescent="0.2">
      <c r="C1041" vm="5415">
        <f ca="1"/>
        <v>43959</v>
      </c>
      <c r="D1041" vm="5416">
        <f ca="1"/>
        <v>30912638</v>
      </c>
      <c r="E1041" vm="5417">
        <f ca="1"/>
        <v>184.97970000000001</v>
      </c>
      <c r="F1041" vm="5418">
        <f ca="1"/>
        <v>185</v>
      </c>
      <c r="G1041" vm="5419">
        <f ca="1"/>
        <v>183.36</v>
      </c>
      <c r="H1041" vm="5420">
        <f ca="1"/>
        <v>184.68</v>
      </c>
      <c r="K1041" s="4">
        <f ca="1">IF(ROW(T_CALC[[#This Row],[DAY]])-ROW(T_CALC[[#Headers],[DAY]])&gt;C_N_TRADING_DAYS,"",ROW(T_CALC[[#This Row],[DAY]])-ROW(T_CALC[[#Headers],[DAY]]))</f>
        <v>1038</v>
      </c>
      <c r="L1041" s="2" cm="1" vm="5415">
        <f t="array" aca="1" ref="L1041" ca="1">IFERROR(IF(T_CALC[[#This Row],[DAY]]="","",IF(AND(T_CALC[[#This Row],[DAY]]=C_N_TRADING_DAYS,$L$1&gt;C_MAX_HIST_DT),$L$1,INDEX(_xlfn.ANCHORARRAY($C$3),T_CALC[[#This Row],[DAY]]+1,1))),NA())</f>
        <v>43959</v>
      </c>
      <c r="M1041" s="4" cm="1" vm="5417">
        <f t="array" aca="1" ref="M1041" ca="1">IFERROR(IF(T_CALC[[#This Row],[DAY]]="","",IF(AND(T_CALC[[#This Row],[DAY]]=C_N_TRADING_DAYS,$L$1&gt;C_MAX_HIST_DT),$M$1,INDEX(_xlfn.ANCHORARRAY($C$3),T_CALC[[#This Row],[DAY]]+1,3))),NA())</f>
        <v>184.97970000000001</v>
      </c>
      <c r="N1041" s="4" cm="1" vm="5418">
        <f t="array" aca="1" ref="N1041" ca="1">IFERROR(IF(T_CALC[[#This Row],[DAY]]="","",IF(AND(T_CALC[[#This Row],[DAY]]=C_N_TRADING_DAYS,$L$1&gt;C_MAX_HIST_DT),$N$1,INDEX(_xlfn.ANCHORARRAY($C$3),T_CALC[[#This Row],[DAY]]+1,4))),NA())</f>
        <v>185</v>
      </c>
      <c r="O1041" s="4" cm="1" vm="5419">
        <f t="array" aca="1" ref="O1041" ca="1">IFERROR(IF(T_CALC[[#This Row],[DAY]]="","",IF(AND(T_CALC[[#This Row],[DAY]]=C_N_TRADING_DAYS,$L$1&gt;C_MAX_HIST_DT),$O$1,INDEX(_xlfn.ANCHORARRAY($C$3),T_CALC[[#This Row],[DAY]]+1,5))),NA())</f>
        <v>183.36</v>
      </c>
      <c r="P1041" s="4" cm="1" vm="5420">
        <f t="array" aca="1" ref="P1041" ca="1">IFERROR(IF(T_CALC[[#This Row],[DAY]]="","",IF(AND(T_CALC[[#This Row],[DAY]]=C_N_TRADING_DAYS,$L$1&gt;C_MAX_HIST_DT),$P$1,INDEX(_xlfn.ANCHORARRAY($C$3),T_CALC[[#This Row],[DAY]]+1,6))),NA())</f>
        <v>184.68</v>
      </c>
      <c r="Q1041" s="4" cm="1" vm="5416">
        <f t="array" aca="1" ref="Q1041" ca="1">IFERROR(IF(T_CALC[[#This Row],[DAY]]="","",IF(AND(T_CALC[[#This Row],[DAY]]=C_N_TRADING_DAYS,$L$1&gt;C_MAX_HIST_DT),$Q$1,INDEX(_xlfn.ANCHORARRAY($C$3),T_CALC[[#This Row],[DAY]]+1,2))),NA())</f>
        <v>30912638</v>
      </c>
      <c r="R1041" s="4" vm="5420">
        <f ca="1">IFERROR(IF(I_SRC="Open",T_CALC[[#This Row],[Open]],IF(I_SRC="High",T_CALC[[#This Row],[High]],IF(I_SRC="low",T_CALC[[#This Row],[Low]],IF(I_SRC="Volume",T_CALC[[#This Row],[VOLUME]],T_CALC[[#This Row],[Close]])))),"")</f>
        <v>184.68</v>
      </c>
      <c r="S1041" s="4" cm="1">
        <f t="array" aca="1" ref="S1041" ca="1">IF(T_CALC[[#This Row],[DAY]]="","",IF(T_CALC[[#This Row],[DAY]]&gt;=I_MA_PER,
ROUND(SUMPRODUCT(OFFSET($Y$4,0,0,I_MA_PER),OFFSET(T_CALC[[#This Row],[Value]],-(I_MA_PER-1),0,I_MA_PER))/C_DEN,2),NA()))</f>
        <v>168.19</v>
      </c>
      <c r="T1041" s="4" t="str">
        <f ca="1">IF(T_CALC[[#This Row],[DAY]]="","",IF(T_CALC[[#This Row],[DAY]]&gt;=I_MA_PER,IF(AND(T_CALC[[#This Row],[Value]]&gt;T_CALC[[#This Row],[WMA]],R1040&lt;=S1040),"Buy",IF(AND(T_CALC[[#This Row],[Value]]&lt;T_CALC[[#This Row],[WMA]],R1040&gt;=S1040),"Sell","")),NA()))</f>
        <v/>
      </c>
      <c r="U1041" s="4">
        <f ca="1">IFERROR(IF(T_CALC[[#This Row],[Signal]]="Buy",T_CALC[[#This Row],[Value]],-10000),-10000)</f>
        <v>-10000</v>
      </c>
      <c r="V1041" s="4">
        <f ca="1">IFERROR(IF(T_CALC[[#This Row],[Signal]]="Sell",T_CALC[[#This Row],[Value]],-10000),-10000)</f>
        <v>-10000</v>
      </c>
    </row>
    <row r="1042" spans="3:22" x14ac:dyDescent="0.2">
      <c r="C1042" vm="5421">
        <f ca="1"/>
        <v>43962</v>
      </c>
      <c r="D1042" vm="5422">
        <f ca="1"/>
        <v>30892660</v>
      </c>
      <c r="E1042" vm="5423">
        <f ca="1"/>
        <v>183.15</v>
      </c>
      <c r="F1042" vm="5424">
        <f ca="1"/>
        <v>187.51</v>
      </c>
      <c r="G1042" vm="5425">
        <f ca="1"/>
        <v>182.85</v>
      </c>
      <c r="H1042" vm="5426">
        <f ca="1"/>
        <v>186.74</v>
      </c>
      <c r="K1042" s="4">
        <f ca="1">IF(ROW(T_CALC[[#This Row],[DAY]])-ROW(T_CALC[[#Headers],[DAY]])&gt;C_N_TRADING_DAYS,"",ROW(T_CALC[[#This Row],[DAY]])-ROW(T_CALC[[#Headers],[DAY]]))</f>
        <v>1039</v>
      </c>
      <c r="L1042" s="2" cm="1" vm="5421">
        <f t="array" aca="1" ref="L1042" ca="1">IFERROR(IF(T_CALC[[#This Row],[DAY]]="","",IF(AND(T_CALC[[#This Row],[DAY]]=C_N_TRADING_DAYS,$L$1&gt;C_MAX_HIST_DT),$L$1,INDEX(_xlfn.ANCHORARRAY($C$3),T_CALC[[#This Row],[DAY]]+1,1))),NA())</f>
        <v>43962</v>
      </c>
      <c r="M1042" s="4" cm="1" vm="5423">
        <f t="array" aca="1" ref="M1042" ca="1">IFERROR(IF(T_CALC[[#This Row],[DAY]]="","",IF(AND(T_CALC[[#This Row],[DAY]]=C_N_TRADING_DAYS,$L$1&gt;C_MAX_HIST_DT),$M$1,INDEX(_xlfn.ANCHORARRAY($C$3),T_CALC[[#This Row],[DAY]]+1,3))),NA())</f>
        <v>183.15</v>
      </c>
      <c r="N1042" s="4" cm="1" vm="5424">
        <f t="array" aca="1" ref="N1042" ca="1">IFERROR(IF(T_CALC[[#This Row],[DAY]]="","",IF(AND(T_CALC[[#This Row],[DAY]]=C_N_TRADING_DAYS,$L$1&gt;C_MAX_HIST_DT),$N$1,INDEX(_xlfn.ANCHORARRAY($C$3),T_CALC[[#This Row],[DAY]]+1,4))),NA())</f>
        <v>187.51</v>
      </c>
      <c r="O1042" s="4" cm="1" vm="5425">
        <f t="array" aca="1" ref="O1042" ca="1">IFERROR(IF(T_CALC[[#This Row],[DAY]]="","",IF(AND(T_CALC[[#This Row],[DAY]]=C_N_TRADING_DAYS,$L$1&gt;C_MAX_HIST_DT),$O$1,INDEX(_xlfn.ANCHORARRAY($C$3),T_CALC[[#This Row],[DAY]]+1,5))),NA())</f>
        <v>182.85</v>
      </c>
      <c r="P1042" s="4" cm="1" vm="5426">
        <f t="array" aca="1" ref="P1042" ca="1">IFERROR(IF(T_CALC[[#This Row],[DAY]]="","",IF(AND(T_CALC[[#This Row],[DAY]]=C_N_TRADING_DAYS,$L$1&gt;C_MAX_HIST_DT),$P$1,INDEX(_xlfn.ANCHORARRAY($C$3),T_CALC[[#This Row],[DAY]]+1,6))),NA())</f>
        <v>186.74</v>
      </c>
      <c r="Q1042" s="4" cm="1" vm="5422">
        <f t="array" aca="1" ref="Q1042" ca="1">IFERROR(IF(T_CALC[[#This Row],[DAY]]="","",IF(AND(T_CALC[[#This Row],[DAY]]=C_N_TRADING_DAYS,$L$1&gt;C_MAX_HIST_DT),$Q$1,INDEX(_xlfn.ANCHORARRAY($C$3),T_CALC[[#This Row],[DAY]]+1,2))),NA())</f>
        <v>30892660</v>
      </c>
      <c r="R1042" s="4" vm="5426">
        <f ca="1">IFERROR(IF(I_SRC="Open",T_CALC[[#This Row],[Open]],IF(I_SRC="High",T_CALC[[#This Row],[High]],IF(I_SRC="low",T_CALC[[#This Row],[Low]],IF(I_SRC="Volume",T_CALC[[#This Row],[VOLUME]],T_CALC[[#This Row],[Close]])))),"")</f>
        <v>186.74</v>
      </c>
      <c r="S1042" s="4" cm="1">
        <f t="array" aca="1" ref="S1042" ca="1">IF(T_CALC[[#This Row],[DAY]]="","",IF(T_CALC[[#This Row],[DAY]]&gt;=I_MA_PER,
ROUND(SUMPRODUCT(OFFSET($Y$4,0,0,I_MA_PER),OFFSET(T_CALC[[#This Row],[Value]],-(I_MA_PER-1),0,I_MA_PER))/C_DEN,2),NA()))</f>
        <v>169.12</v>
      </c>
      <c r="T1042" s="4" t="str">
        <f ca="1">IF(T_CALC[[#This Row],[DAY]]="","",IF(T_CALC[[#This Row],[DAY]]&gt;=I_MA_PER,IF(AND(T_CALC[[#This Row],[Value]]&gt;T_CALC[[#This Row],[WMA]],R1041&lt;=S1041),"Buy",IF(AND(T_CALC[[#This Row],[Value]]&lt;T_CALC[[#This Row],[WMA]],R1041&gt;=S1041),"Sell","")),NA()))</f>
        <v/>
      </c>
      <c r="U1042" s="4">
        <f ca="1">IFERROR(IF(T_CALC[[#This Row],[Signal]]="Buy",T_CALC[[#This Row],[Value]],-10000),-10000)</f>
        <v>-10000</v>
      </c>
      <c r="V1042" s="4">
        <f ca="1">IFERROR(IF(T_CALC[[#This Row],[Signal]]="Sell",T_CALC[[#This Row],[Value]],-10000),-10000)</f>
        <v>-10000</v>
      </c>
    </row>
    <row r="1043" spans="3:22" x14ac:dyDescent="0.2">
      <c r="C1043" vm="5427">
        <f ca="1"/>
        <v>43963</v>
      </c>
      <c r="D1043" vm="5428">
        <f ca="1"/>
        <v>32038199</v>
      </c>
      <c r="E1043" vm="5429">
        <f ca="1"/>
        <v>186.8</v>
      </c>
      <c r="F1043" vm="5430">
        <f ca="1"/>
        <v>187.04</v>
      </c>
      <c r="G1043" vm="5431">
        <f ca="1"/>
        <v>182.3</v>
      </c>
      <c r="H1043" vm="5432">
        <f ca="1"/>
        <v>182.51</v>
      </c>
      <c r="K1043" s="4">
        <f ca="1">IF(ROW(T_CALC[[#This Row],[DAY]])-ROW(T_CALC[[#Headers],[DAY]])&gt;C_N_TRADING_DAYS,"",ROW(T_CALC[[#This Row],[DAY]])-ROW(T_CALC[[#Headers],[DAY]]))</f>
        <v>1040</v>
      </c>
      <c r="L1043" s="2" cm="1" vm="5427">
        <f t="array" aca="1" ref="L1043" ca="1">IFERROR(IF(T_CALC[[#This Row],[DAY]]="","",IF(AND(T_CALC[[#This Row],[DAY]]=C_N_TRADING_DAYS,$L$1&gt;C_MAX_HIST_DT),$L$1,INDEX(_xlfn.ANCHORARRAY($C$3),T_CALC[[#This Row],[DAY]]+1,1))),NA())</f>
        <v>43963</v>
      </c>
      <c r="M1043" s="4" cm="1" vm="5429">
        <f t="array" aca="1" ref="M1043" ca="1">IFERROR(IF(T_CALC[[#This Row],[DAY]]="","",IF(AND(T_CALC[[#This Row],[DAY]]=C_N_TRADING_DAYS,$L$1&gt;C_MAX_HIST_DT),$M$1,INDEX(_xlfn.ANCHORARRAY($C$3),T_CALC[[#This Row],[DAY]]+1,3))),NA())</f>
        <v>186.8</v>
      </c>
      <c r="N1043" s="4" cm="1" vm="5430">
        <f t="array" aca="1" ref="N1043" ca="1">IFERROR(IF(T_CALC[[#This Row],[DAY]]="","",IF(AND(T_CALC[[#This Row],[DAY]]=C_N_TRADING_DAYS,$L$1&gt;C_MAX_HIST_DT),$N$1,INDEX(_xlfn.ANCHORARRAY($C$3),T_CALC[[#This Row],[DAY]]+1,4))),NA())</f>
        <v>187.04</v>
      </c>
      <c r="O1043" s="4" cm="1" vm="5431">
        <f t="array" aca="1" ref="O1043" ca="1">IFERROR(IF(T_CALC[[#This Row],[DAY]]="","",IF(AND(T_CALC[[#This Row],[DAY]]=C_N_TRADING_DAYS,$L$1&gt;C_MAX_HIST_DT),$O$1,INDEX(_xlfn.ANCHORARRAY($C$3),T_CALC[[#This Row],[DAY]]+1,5))),NA())</f>
        <v>182.3</v>
      </c>
      <c r="P1043" s="4" cm="1" vm="5432">
        <f t="array" aca="1" ref="P1043" ca="1">IFERROR(IF(T_CALC[[#This Row],[DAY]]="","",IF(AND(T_CALC[[#This Row],[DAY]]=C_N_TRADING_DAYS,$L$1&gt;C_MAX_HIST_DT),$P$1,INDEX(_xlfn.ANCHORARRAY($C$3),T_CALC[[#This Row],[DAY]]+1,6))),NA())</f>
        <v>182.51</v>
      </c>
      <c r="Q1043" s="4" cm="1" vm="5428">
        <f t="array" aca="1" ref="Q1043" ca="1">IFERROR(IF(T_CALC[[#This Row],[DAY]]="","",IF(AND(T_CALC[[#This Row],[DAY]]=C_N_TRADING_DAYS,$L$1&gt;C_MAX_HIST_DT),$Q$1,INDEX(_xlfn.ANCHORARRAY($C$3),T_CALC[[#This Row],[DAY]]+1,2))),NA())</f>
        <v>32038199</v>
      </c>
      <c r="R1043" s="4" vm="5432">
        <f ca="1">IFERROR(IF(I_SRC="Open",T_CALC[[#This Row],[Open]],IF(I_SRC="High",T_CALC[[#This Row],[High]],IF(I_SRC="low",T_CALC[[#This Row],[Low]],IF(I_SRC="Volume",T_CALC[[#This Row],[VOLUME]],T_CALC[[#This Row],[Close]])))),"")</f>
        <v>182.51</v>
      </c>
      <c r="S1043" s="4" cm="1">
        <f t="array" aca="1" ref="S1043" ca="1">IF(T_CALC[[#This Row],[DAY]]="","",IF(T_CALC[[#This Row],[DAY]]&gt;=I_MA_PER,
ROUND(SUMPRODUCT(OFFSET($Y$4,0,0,I_MA_PER),OFFSET(T_CALC[[#This Row],[Value]],-(I_MA_PER-1),0,I_MA_PER))/C_DEN,2),NA()))</f>
        <v>169.86</v>
      </c>
      <c r="T1043" s="4" t="str">
        <f ca="1">IF(T_CALC[[#This Row],[DAY]]="","",IF(T_CALC[[#This Row],[DAY]]&gt;=I_MA_PER,IF(AND(T_CALC[[#This Row],[Value]]&gt;T_CALC[[#This Row],[WMA]],R1042&lt;=S1042),"Buy",IF(AND(T_CALC[[#This Row],[Value]]&lt;T_CALC[[#This Row],[WMA]],R1042&gt;=S1042),"Sell","")),NA()))</f>
        <v/>
      </c>
      <c r="U1043" s="4">
        <f ca="1">IFERROR(IF(T_CALC[[#This Row],[Signal]]="Buy",T_CALC[[#This Row],[Value]],-10000),-10000)</f>
        <v>-10000</v>
      </c>
      <c r="V1043" s="4">
        <f ca="1">IFERROR(IF(T_CALC[[#This Row],[Signal]]="Sell",T_CALC[[#This Row],[Value]],-10000),-10000)</f>
        <v>-10000</v>
      </c>
    </row>
    <row r="1044" spans="3:22" x14ac:dyDescent="0.2">
      <c r="C1044" vm="5433">
        <f ca="1"/>
        <v>43964</v>
      </c>
      <c r="D1044" vm="5434">
        <f ca="1"/>
        <v>44711488</v>
      </c>
      <c r="E1044" vm="5435">
        <f ca="1"/>
        <v>182.55</v>
      </c>
      <c r="F1044" vm="5436">
        <f ca="1"/>
        <v>184.05</v>
      </c>
      <c r="G1044" vm="5437">
        <f ca="1"/>
        <v>176.54</v>
      </c>
      <c r="H1044" vm="5438">
        <f ca="1"/>
        <v>179.75</v>
      </c>
      <c r="K1044" s="4">
        <f ca="1">IF(ROW(T_CALC[[#This Row],[DAY]])-ROW(T_CALC[[#Headers],[DAY]])&gt;C_N_TRADING_DAYS,"",ROW(T_CALC[[#This Row],[DAY]])-ROW(T_CALC[[#Headers],[DAY]]))</f>
        <v>1041</v>
      </c>
      <c r="L1044" s="2" cm="1" vm="5433">
        <f t="array" aca="1" ref="L1044" ca="1">IFERROR(IF(T_CALC[[#This Row],[DAY]]="","",IF(AND(T_CALC[[#This Row],[DAY]]=C_N_TRADING_DAYS,$L$1&gt;C_MAX_HIST_DT),$L$1,INDEX(_xlfn.ANCHORARRAY($C$3),T_CALC[[#This Row],[DAY]]+1,1))),NA())</f>
        <v>43964</v>
      </c>
      <c r="M1044" s="4" cm="1" vm="5435">
        <f t="array" aca="1" ref="M1044" ca="1">IFERROR(IF(T_CALC[[#This Row],[DAY]]="","",IF(AND(T_CALC[[#This Row],[DAY]]=C_N_TRADING_DAYS,$L$1&gt;C_MAX_HIST_DT),$M$1,INDEX(_xlfn.ANCHORARRAY($C$3),T_CALC[[#This Row],[DAY]]+1,3))),NA())</f>
        <v>182.55</v>
      </c>
      <c r="N1044" s="4" cm="1" vm="5436">
        <f t="array" aca="1" ref="N1044" ca="1">IFERROR(IF(T_CALC[[#This Row],[DAY]]="","",IF(AND(T_CALC[[#This Row],[DAY]]=C_N_TRADING_DAYS,$L$1&gt;C_MAX_HIST_DT),$N$1,INDEX(_xlfn.ANCHORARRAY($C$3),T_CALC[[#This Row],[DAY]]+1,4))),NA())</f>
        <v>184.05</v>
      </c>
      <c r="O1044" s="4" cm="1" vm="5437">
        <f t="array" aca="1" ref="O1044" ca="1">IFERROR(IF(T_CALC[[#This Row],[DAY]]="","",IF(AND(T_CALC[[#This Row],[DAY]]=C_N_TRADING_DAYS,$L$1&gt;C_MAX_HIST_DT),$O$1,INDEX(_xlfn.ANCHORARRAY($C$3),T_CALC[[#This Row],[DAY]]+1,5))),NA())</f>
        <v>176.54</v>
      </c>
      <c r="P1044" s="4" cm="1" vm="5438">
        <f t="array" aca="1" ref="P1044" ca="1">IFERROR(IF(T_CALC[[#This Row],[DAY]]="","",IF(AND(T_CALC[[#This Row],[DAY]]=C_N_TRADING_DAYS,$L$1&gt;C_MAX_HIST_DT),$P$1,INDEX(_xlfn.ANCHORARRAY($C$3),T_CALC[[#This Row],[DAY]]+1,6))),NA())</f>
        <v>179.75</v>
      </c>
      <c r="Q1044" s="4" cm="1" vm="5434">
        <f t="array" aca="1" ref="Q1044" ca="1">IFERROR(IF(T_CALC[[#This Row],[DAY]]="","",IF(AND(T_CALC[[#This Row],[DAY]]=C_N_TRADING_DAYS,$L$1&gt;C_MAX_HIST_DT),$Q$1,INDEX(_xlfn.ANCHORARRAY($C$3),T_CALC[[#This Row],[DAY]]+1,2))),NA())</f>
        <v>44711488</v>
      </c>
      <c r="R1044" s="4" vm="5438">
        <f ca="1">IFERROR(IF(I_SRC="Open",T_CALC[[#This Row],[Open]],IF(I_SRC="High",T_CALC[[#This Row],[High]],IF(I_SRC="low",T_CALC[[#This Row],[Low]],IF(I_SRC="Volume",T_CALC[[#This Row],[VOLUME]],T_CALC[[#This Row],[Close]])))),"")</f>
        <v>179.75</v>
      </c>
      <c r="S1044" s="4" cm="1">
        <f t="array" aca="1" ref="S1044" ca="1">IF(T_CALC[[#This Row],[DAY]]="","",IF(T_CALC[[#This Row],[DAY]]&gt;=I_MA_PER,
ROUND(SUMPRODUCT(OFFSET($Y$4,0,0,I_MA_PER),OFFSET(T_CALC[[#This Row],[Value]],-(I_MA_PER-1),0,I_MA_PER))/C_DEN,2),NA()))</f>
        <v>170.49</v>
      </c>
      <c r="T1044" s="4" t="str">
        <f ca="1">IF(T_CALC[[#This Row],[DAY]]="","",IF(T_CALC[[#This Row],[DAY]]&gt;=I_MA_PER,IF(AND(T_CALC[[#This Row],[Value]]&gt;T_CALC[[#This Row],[WMA]],R1043&lt;=S1043),"Buy",IF(AND(T_CALC[[#This Row],[Value]]&lt;T_CALC[[#This Row],[WMA]],R1043&gt;=S1043),"Sell","")),NA()))</f>
        <v/>
      </c>
      <c r="U1044" s="4">
        <f ca="1">IFERROR(IF(T_CALC[[#This Row],[Signal]]="Buy",T_CALC[[#This Row],[Value]],-10000),-10000)</f>
        <v>-10000</v>
      </c>
      <c r="V1044" s="4">
        <f ca="1">IFERROR(IF(T_CALC[[#This Row],[Signal]]="Sell",T_CALC[[#This Row],[Value]],-10000),-10000)</f>
        <v>-10000</v>
      </c>
    </row>
    <row r="1045" spans="3:22" x14ac:dyDescent="0.2">
      <c r="C1045" vm="5439">
        <f ca="1"/>
        <v>43965</v>
      </c>
      <c r="D1045" vm="5440">
        <f ca="1"/>
        <v>41873911</v>
      </c>
      <c r="E1045" vm="5441">
        <f ca="1"/>
        <v>177.54</v>
      </c>
      <c r="F1045" vm="5442">
        <f ca="1"/>
        <v>180.69</v>
      </c>
      <c r="G1045" vm="5443">
        <f ca="1"/>
        <v>175.68</v>
      </c>
      <c r="H1045" vm="5444">
        <f ca="1"/>
        <v>180.53</v>
      </c>
      <c r="K1045" s="4">
        <f ca="1">IF(ROW(T_CALC[[#This Row],[DAY]])-ROW(T_CALC[[#Headers],[DAY]])&gt;C_N_TRADING_DAYS,"",ROW(T_CALC[[#This Row],[DAY]])-ROW(T_CALC[[#Headers],[DAY]]))</f>
        <v>1042</v>
      </c>
      <c r="L1045" s="2" cm="1" vm="5439">
        <f t="array" aca="1" ref="L1045" ca="1">IFERROR(IF(T_CALC[[#This Row],[DAY]]="","",IF(AND(T_CALC[[#This Row],[DAY]]=C_N_TRADING_DAYS,$L$1&gt;C_MAX_HIST_DT),$L$1,INDEX(_xlfn.ANCHORARRAY($C$3),T_CALC[[#This Row],[DAY]]+1,1))),NA())</f>
        <v>43965</v>
      </c>
      <c r="M1045" s="4" cm="1" vm="5441">
        <f t="array" aca="1" ref="M1045" ca="1">IFERROR(IF(T_CALC[[#This Row],[DAY]]="","",IF(AND(T_CALC[[#This Row],[DAY]]=C_N_TRADING_DAYS,$L$1&gt;C_MAX_HIST_DT),$M$1,INDEX(_xlfn.ANCHORARRAY($C$3),T_CALC[[#This Row],[DAY]]+1,3))),NA())</f>
        <v>177.54</v>
      </c>
      <c r="N1045" s="4" cm="1" vm="5442">
        <f t="array" aca="1" ref="N1045" ca="1">IFERROR(IF(T_CALC[[#This Row],[DAY]]="","",IF(AND(T_CALC[[#This Row],[DAY]]=C_N_TRADING_DAYS,$L$1&gt;C_MAX_HIST_DT),$N$1,INDEX(_xlfn.ANCHORARRAY($C$3),T_CALC[[#This Row],[DAY]]+1,4))),NA())</f>
        <v>180.69</v>
      </c>
      <c r="O1045" s="4" cm="1" vm="5443">
        <f t="array" aca="1" ref="O1045" ca="1">IFERROR(IF(T_CALC[[#This Row],[DAY]]="","",IF(AND(T_CALC[[#This Row],[DAY]]=C_N_TRADING_DAYS,$L$1&gt;C_MAX_HIST_DT),$O$1,INDEX(_xlfn.ANCHORARRAY($C$3),T_CALC[[#This Row],[DAY]]+1,5))),NA())</f>
        <v>175.68</v>
      </c>
      <c r="P1045" s="4" cm="1" vm="5444">
        <f t="array" aca="1" ref="P1045" ca="1">IFERROR(IF(T_CALC[[#This Row],[DAY]]="","",IF(AND(T_CALC[[#This Row],[DAY]]=C_N_TRADING_DAYS,$L$1&gt;C_MAX_HIST_DT),$P$1,INDEX(_xlfn.ANCHORARRAY($C$3),T_CALC[[#This Row],[DAY]]+1,6))),NA())</f>
        <v>180.53</v>
      </c>
      <c r="Q1045" s="4" cm="1" vm="5440">
        <f t="array" aca="1" ref="Q1045" ca="1">IFERROR(IF(T_CALC[[#This Row],[DAY]]="","",IF(AND(T_CALC[[#This Row],[DAY]]=C_N_TRADING_DAYS,$L$1&gt;C_MAX_HIST_DT),$Q$1,INDEX(_xlfn.ANCHORARRAY($C$3),T_CALC[[#This Row],[DAY]]+1,2))),NA())</f>
        <v>41873911</v>
      </c>
      <c r="R1045" s="4" vm="5444">
        <f ca="1">IFERROR(IF(I_SRC="Open",T_CALC[[#This Row],[Open]],IF(I_SRC="High",T_CALC[[#This Row],[High]],IF(I_SRC="low",T_CALC[[#This Row],[Low]],IF(I_SRC="Volume",T_CALC[[#This Row],[VOLUME]],T_CALC[[#This Row],[Close]])))),"")</f>
        <v>180.53</v>
      </c>
      <c r="S1045" s="4" cm="1">
        <f t="array" aca="1" ref="S1045" ca="1">IF(T_CALC[[#This Row],[DAY]]="","",IF(T_CALC[[#This Row],[DAY]]&gt;=I_MA_PER,
ROUND(SUMPRODUCT(OFFSET($Y$4,0,0,I_MA_PER),OFFSET(T_CALC[[#This Row],[Value]],-(I_MA_PER-1),0,I_MA_PER))/C_DEN,2),NA()))</f>
        <v>171.14</v>
      </c>
      <c r="T1045" s="4" t="str">
        <f ca="1">IF(T_CALC[[#This Row],[DAY]]="","",IF(T_CALC[[#This Row],[DAY]]&gt;=I_MA_PER,IF(AND(T_CALC[[#This Row],[Value]]&gt;T_CALC[[#This Row],[WMA]],R1044&lt;=S1044),"Buy",IF(AND(T_CALC[[#This Row],[Value]]&lt;T_CALC[[#This Row],[WMA]],R1044&gt;=S1044),"Sell","")),NA()))</f>
        <v/>
      </c>
      <c r="U1045" s="4">
        <f ca="1">IFERROR(IF(T_CALC[[#This Row],[Signal]]="Buy",T_CALC[[#This Row],[Value]],-10000),-10000)</f>
        <v>-10000</v>
      </c>
      <c r="V1045" s="4">
        <f ca="1">IFERROR(IF(T_CALC[[#This Row],[Signal]]="Sell",T_CALC[[#This Row],[Value]],-10000),-10000)</f>
        <v>-10000</v>
      </c>
    </row>
    <row r="1046" spans="3:22" x14ac:dyDescent="0.2">
      <c r="C1046" vm="5445">
        <f ca="1"/>
        <v>43966</v>
      </c>
      <c r="D1046" vm="5446">
        <f ca="1"/>
        <v>46610382</v>
      </c>
      <c r="E1046" vm="5447">
        <f ca="1"/>
        <v>179.06</v>
      </c>
      <c r="F1046" vm="5448">
        <f ca="1"/>
        <v>187.06</v>
      </c>
      <c r="G1046" vm="5449">
        <f ca="1"/>
        <v>177</v>
      </c>
      <c r="H1046" vm="5450">
        <f ca="1"/>
        <v>183.16</v>
      </c>
      <c r="K1046" s="4">
        <f ca="1">IF(ROW(T_CALC[[#This Row],[DAY]])-ROW(T_CALC[[#Headers],[DAY]])&gt;C_N_TRADING_DAYS,"",ROW(T_CALC[[#This Row],[DAY]])-ROW(T_CALC[[#Headers],[DAY]]))</f>
        <v>1043</v>
      </c>
      <c r="L1046" s="2" cm="1" vm="5445">
        <f t="array" aca="1" ref="L1046" ca="1">IFERROR(IF(T_CALC[[#This Row],[DAY]]="","",IF(AND(T_CALC[[#This Row],[DAY]]=C_N_TRADING_DAYS,$L$1&gt;C_MAX_HIST_DT),$L$1,INDEX(_xlfn.ANCHORARRAY($C$3),T_CALC[[#This Row],[DAY]]+1,1))),NA())</f>
        <v>43966</v>
      </c>
      <c r="M1046" s="4" cm="1" vm="5447">
        <f t="array" aca="1" ref="M1046" ca="1">IFERROR(IF(T_CALC[[#This Row],[DAY]]="","",IF(AND(T_CALC[[#This Row],[DAY]]=C_N_TRADING_DAYS,$L$1&gt;C_MAX_HIST_DT),$M$1,INDEX(_xlfn.ANCHORARRAY($C$3),T_CALC[[#This Row],[DAY]]+1,3))),NA())</f>
        <v>179.06</v>
      </c>
      <c r="N1046" s="4" cm="1" vm="5448">
        <f t="array" aca="1" ref="N1046" ca="1">IFERROR(IF(T_CALC[[#This Row],[DAY]]="","",IF(AND(T_CALC[[#This Row],[DAY]]=C_N_TRADING_DAYS,$L$1&gt;C_MAX_HIST_DT),$N$1,INDEX(_xlfn.ANCHORARRAY($C$3),T_CALC[[#This Row],[DAY]]+1,4))),NA())</f>
        <v>187.06</v>
      </c>
      <c r="O1046" s="4" cm="1" vm="5449">
        <f t="array" aca="1" ref="O1046" ca="1">IFERROR(IF(T_CALC[[#This Row],[DAY]]="","",IF(AND(T_CALC[[#This Row],[DAY]]=C_N_TRADING_DAYS,$L$1&gt;C_MAX_HIST_DT),$O$1,INDEX(_xlfn.ANCHORARRAY($C$3),T_CALC[[#This Row],[DAY]]+1,5))),NA())</f>
        <v>177</v>
      </c>
      <c r="P1046" s="4" cm="1" vm="5450">
        <f t="array" aca="1" ref="P1046" ca="1">IFERROR(IF(T_CALC[[#This Row],[DAY]]="","",IF(AND(T_CALC[[#This Row],[DAY]]=C_N_TRADING_DAYS,$L$1&gt;C_MAX_HIST_DT),$P$1,INDEX(_xlfn.ANCHORARRAY($C$3),T_CALC[[#This Row],[DAY]]+1,6))),NA())</f>
        <v>183.16</v>
      </c>
      <c r="Q1046" s="4" cm="1" vm="5446">
        <f t="array" aca="1" ref="Q1046" ca="1">IFERROR(IF(T_CALC[[#This Row],[DAY]]="","",IF(AND(T_CALC[[#This Row],[DAY]]=C_N_TRADING_DAYS,$L$1&gt;C_MAX_HIST_DT),$Q$1,INDEX(_xlfn.ANCHORARRAY($C$3),T_CALC[[#This Row],[DAY]]+1,2))),NA())</f>
        <v>46610382</v>
      </c>
      <c r="R1046" s="4" vm="5450">
        <f ca="1">IFERROR(IF(I_SRC="Open",T_CALC[[#This Row],[Open]],IF(I_SRC="High",T_CALC[[#This Row],[High]],IF(I_SRC="low",T_CALC[[#This Row],[Low]],IF(I_SRC="Volume",T_CALC[[#This Row],[VOLUME]],T_CALC[[#This Row],[Close]])))),"")</f>
        <v>183.16</v>
      </c>
      <c r="S1046" s="4" cm="1">
        <f t="array" aca="1" ref="S1046" ca="1">IF(T_CALC[[#This Row],[DAY]]="","",IF(T_CALC[[#This Row],[DAY]]&gt;=I_MA_PER,
ROUND(SUMPRODUCT(OFFSET($Y$4,0,0,I_MA_PER),OFFSET(T_CALC[[#This Row],[Value]],-(I_MA_PER-1),0,I_MA_PER))/C_DEN,2),NA()))</f>
        <v>171.88</v>
      </c>
      <c r="T1046" s="4" t="str">
        <f ca="1">IF(T_CALC[[#This Row],[DAY]]="","",IF(T_CALC[[#This Row],[DAY]]&gt;=I_MA_PER,IF(AND(T_CALC[[#This Row],[Value]]&gt;T_CALC[[#This Row],[WMA]],R1045&lt;=S1045),"Buy",IF(AND(T_CALC[[#This Row],[Value]]&lt;T_CALC[[#This Row],[WMA]],R1045&gt;=S1045),"Sell","")),NA()))</f>
        <v/>
      </c>
      <c r="U1046" s="4">
        <f ca="1">IFERROR(IF(T_CALC[[#This Row],[Signal]]="Buy",T_CALC[[#This Row],[Value]],-10000),-10000)</f>
        <v>-10000</v>
      </c>
      <c r="V1046" s="4">
        <f ca="1">IFERROR(IF(T_CALC[[#This Row],[Signal]]="Sell",T_CALC[[#This Row],[Value]],-10000),-10000)</f>
        <v>-10000</v>
      </c>
    </row>
    <row r="1047" spans="3:22" x14ac:dyDescent="0.2">
      <c r="C1047" vm="5451">
        <f ca="1"/>
        <v>43969</v>
      </c>
      <c r="D1047" vm="5452">
        <f ca="1"/>
        <v>35306620</v>
      </c>
      <c r="E1047" vm="5453">
        <f ca="1"/>
        <v>185.75</v>
      </c>
      <c r="F1047" vm="5454">
        <f ca="1"/>
        <v>186.2</v>
      </c>
      <c r="G1047" vm="5455">
        <f ca="1"/>
        <v>183.96</v>
      </c>
      <c r="H1047" vm="5456">
        <f ca="1"/>
        <v>184.91</v>
      </c>
      <c r="K1047" s="4">
        <f ca="1">IF(ROW(T_CALC[[#This Row],[DAY]])-ROW(T_CALC[[#Headers],[DAY]])&gt;C_N_TRADING_DAYS,"",ROW(T_CALC[[#This Row],[DAY]])-ROW(T_CALC[[#Headers],[DAY]]))</f>
        <v>1044</v>
      </c>
      <c r="L1047" s="2" cm="1" vm="5451">
        <f t="array" aca="1" ref="L1047" ca="1">IFERROR(IF(T_CALC[[#This Row],[DAY]]="","",IF(AND(T_CALC[[#This Row],[DAY]]=C_N_TRADING_DAYS,$L$1&gt;C_MAX_HIST_DT),$L$1,INDEX(_xlfn.ANCHORARRAY($C$3),T_CALC[[#This Row],[DAY]]+1,1))),NA())</f>
        <v>43969</v>
      </c>
      <c r="M1047" s="4" cm="1" vm="5453">
        <f t="array" aca="1" ref="M1047" ca="1">IFERROR(IF(T_CALC[[#This Row],[DAY]]="","",IF(AND(T_CALC[[#This Row],[DAY]]=C_N_TRADING_DAYS,$L$1&gt;C_MAX_HIST_DT),$M$1,INDEX(_xlfn.ANCHORARRAY($C$3),T_CALC[[#This Row],[DAY]]+1,3))),NA())</f>
        <v>185.75</v>
      </c>
      <c r="N1047" s="4" cm="1" vm="5454">
        <f t="array" aca="1" ref="N1047" ca="1">IFERROR(IF(T_CALC[[#This Row],[DAY]]="","",IF(AND(T_CALC[[#This Row],[DAY]]=C_N_TRADING_DAYS,$L$1&gt;C_MAX_HIST_DT),$N$1,INDEX(_xlfn.ANCHORARRAY($C$3),T_CALC[[#This Row],[DAY]]+1,4))),NA())</f>
        <v>186.2</v>
      </c>
      <c r="O1047" s="4" cm="1" vm="5455">
        <f t="array" aca="1" ref="O1047" ca="1">IFERROR(IF(T_CALC[[#This Row],[DAY]]="","",IF(AND(T_CALC[[#This Row],[DAY]]=C_N_TRADING_DAYS,$L$1&gt;C_MAX_HIST_DT),$O$1,INDEX(_xlfn.ANCHORARRAY($C$3),T_CALC[[#This Row],[DAY]]+1,5))),NA())</f>
        <v>183.96</v>
      </c>
      <c r="P1047" s="4" cm="1" vm="5456">
        <f t="array" aca="1" ref="P1047" ca="1">IFERROR(IF(T_CALC[[#This Row],[DAY]]="","",IF(AND(T_CALC[[#This Row],[DAY]]=C_N_TRADING_DAYS,$L$1&gt;C_MAX_HIST_DT),$P$1,INDEX(_xlfn.ANCHORARRAY($C$3),T_CALC[[#This Row],[DAY]]+1,6))),NA())</f>
        <v>184.91</v>
      </c>
      <c r="Q1047" s="4" cm="1" vm="5452">
        <f t="array" aca="1" ref="Q1047" ca="1">IFERROR(IF(T_CALC[[#This Row],[DAY]]="","",IF(AND(T_CALC[[#This Row],[DAY]]=C_N_TRADING_DAYS,$L$1&gt;C_MAX_HIST_DT),$Q$1,INDEX(_xlfn.ANCHORARRAY($C$3),T_CALC[[#This Row],[DAY]]+1,2))),NA())</f>
        <v>35306620</v>
      </c>
      <c r="R1047" s="4" vm="5456">
        <f ca="1">IFERROR(IF(I_SRC="Open",T_CALC[[#This Row],[Open]],IF(I_SRC="High",T_CALC[[#This Row],[High]],IF(I_SRC="low",T_CALC[[#This Row],[Low]],IF(I_SRC="Volume",T_CALC[[#This Row],[VOLUME]],T_CALC[[#This Row],[Close]])))),"")</f>
        <v>184.91</v>
      </c>
      <c r="S1047" s="4" cm="1">
        <f t="array" aca="1" ref="S1047" ca="1">IF(T_CALC[[#This Row],[DAY]]="","",IF(T_CALC[[#This Row],[DAY]]&gt;=I_MA_PER,
ROUND(SUMPRODUCT(OFFSET($Y$4,0,0,I_MA_PER),OFFSET(T_CALC[[#This Row],[Value]],-(I_MA_PER-1),0,I_MA_PER))/C_DEN,2),NA()))</f>
        <v>172.68</v>
      </c>
      <c r="T1047" s="4" t="str">
        <f ca="1">IF(T_CALC[[#This Row],[DAY]]="","",IF(T_CALC[[#This Row],[DAY]]&gt;=I_MA_PER,IF(AND(T_CALC[[#This Row],[Value]]&gt;T_CALC[[#This Row],[WMA]],R1046&lt;=S1046),"Buy",IF(AND(T_CALC[[#This Row],[Value]]&lt;T_CALC[[#This Row],[WMA]],R1046&gt;=S1046),"Sell","")),NA()))</f>
        <v/>
      </c>
      <c r="U1047" s="4">
        <f ca="1">IFERROR(IF(T_CALC[[#This Row],[Signal]]="Buy",T_CALC[[#This Row],[Value]],-10000),-10000)</f>
        <v>-10000</v>
      </c>
      <c r="V1047" s="4">
        <f ca="1">IFERROR(IF(T_CALC[[#This Row],[Signal]]="Sell",T_CALC[[#This Row],[Value]],-10000),-10000)</f>
        <v>-10000</v>
      </c>
    </row>
    <row r="1048" spans="3:22" x14ac:dyDescent="0.2">
      <c r="C1048" vm="5457">
        <f ca="1"/>
        <v>43970</v>
      </c>
      <c r="D1048" vm="5458">
        <f ca="1"/>
        <v>26799116</v>
      </c>
      <c r="E1048" vm="5459">
        <f ca="1"/>
        <v>185.03</v>
      </c>
      <c r="F1048" vm="5460">
        <f ca="1"/>
        <v>186.6</v>
      </c>
      <c r="G1048" vm="5461">
        <f ca="1"/>
        <v>183.49</v>
      </c>
      <c r="H1048" vm="5070">
        <f ca="1"/>
        <v>183.63</v>
      </c>
      <c r="K1048" s="4">
        <f ca="1">IF(ROW(T_CALC[[#This Row],[DAY]])-ROW(T_CALC[[#Headers],[DAY]])&gt;C_N_TRADING_DAYS,"",ROW(T_CALC[[#This Row],[DAY]])-ROW(T_CALC[[#Headers],[DAY]]))</f>
        <v>1045</v>
      </c>
      <c r="L1048" s="2" cm="1" vm="5457">
        <f t="array" aca="1" ref="L1048" ca="1">IFERROR(IF(T_CALC[[#This Row],[DAY]]="","",IF(AND(T_CALC[[#This Row],[DAY]]=C_N_TRADING_DAYS,$L$1&gt;C_MAX_HIST_DT),$L$1,INDEX(_xlfn.ANCHORARRAY($C$3),T_CALC[[#This Row],[DAY]]+1,1))),NA())</f>
        <v>43970</v>
      </c>
      <c r="M1048" s="4" cm="1" vm="5459">
        <f t="array" aca="1" ref="M1048" ca="1">IFERROR(IF(T_CALC[[#This Row],[DAY]]="","",IF(AND(T_CALC[[#This Row],[DAY]]=C_N_TRADING_DAYS,$L$1&gt;C_MAX_HIST_DT),$M$1,INDEX(_xlfn.ANCHORARRAY($C$3),T_CALC[[#This Row],[DAY]]+1,3))),NA())</f>
        <v>185.03</v>
      </c>
      <c r="N1048" s="4" cm="1" vm="5460">
        <f t="array" aca="1" ref="N1048" ca="1">IFERROR(IF(T_CALC[[#This Row],[DAY]]="","",IF(AND(T_CALC[[#This Row],[DAY]]=C_N_TRADING_DAYS,$L$1&gt;C_MAX_HIST_DT),$N$1,INDEX(_xlfn.ANCHORARRAY($C$3),T_CALC[[#This Row],[DAY]]+1,4))),NA())</f>
        <v>186.6</v>
      </c>
      <c r="O1048" s="4" cm="1" vm="5461">
        <f t="array" aca="1" ref="O1048" ca="1">IFERROR(IF(T_CALC[[#This Row],[DAY]]="","",IF(AND(T_CALC[[#This Row],[DAY]]=C_N_TRADING_DAYS,$L$1&gt;C_MAX_HIST_DT),$O$1,INDEX(_xlfn.ANCHORARRAY($C$3),T_CALC[[#This Row],[DAY]]+1,5))),NA())</f>
        <v>183.49</v>
      </c>
      <c r="P1048" s="4" cm="1" vm="5070">
        <f t="array" aca="1" ref="P1048" ca="1">IFERROR(IF(T_CALC[[#This Row],[DAY]]="","",IF(AND(T_CALC[[#This Row],[DAY]]=C_N_TRADING_DAYS,$L$1&gt;C_MAX_HIST_DT),$P$1,INDEX(_xlfn.ANCHORARRAY($C$3),T_CALC[[#This Row],[DAY]]+1,6))),NA())</f>
        <v>183.63</v>
      </c>
      <c r="Q1048" s="4" cm="1" vm="5458">
        <f t="array" aca="1" ref="Q1048" ca="1">IFERROR(IF(T_CALC[[#This Row],[DAY]]="","",IF(AND(T_CALC[[#This Row],[DAY]]=C_N_TRADING_DAYS,$L$1&gt;C_MAX_HIST_DT),$Q$1,INDEX(_xlfn.ANCHORARRAY($C$3),T_CALC[[#This Row],[DAY]]+1,2))),NA())</f>
        <v>26799116</v>
      </c>
      <c r="R1048" s="4" vm="5070">
        <f ca="1">IFERROR(IF(I_SRC="Open",T_CALC[[#This Row],[Open]],IF(I_SRC="High",T_CALC[[#This Row],[High]],IF(I_SRC="low",T_CALC[[#This Row],[Low]],IF(I_SRC="Volume",T_CALC[[#This Row],[VOLUME]],T_CALC[[#This Row],[Close]])))),"")</f>
        <v>183.63</v>
      </c>
      <c r="S1048" s="4" cm="1">
        <f t="array" aca="1" ref="S1048" ca="1">IF(T_CALC[[#This Row],[DAY]]="","",IF(T_CALC[[#This Row],[DAY]]&gt;=I_MA_PER,
ROUND(SUMPRODUCT(OFFSET($Y$4,0,0,I_MA_PER),OFFSET(T_CALC[[#This Row],[Value]],-(I_MA_PER-1),0,I_MA_PER))/C_DEN,2),NA()))</f>
        <v>173.4</v>
      </c>
      <c r="T1048" s="4" t="str">
        <f ca="1">IF(T_CALC[[#This Row],[DAY]]="","",IF(T_CALC[[#This Row],[DAY]]&gt;=I_MA_PER,IF(AND(T_CALC[[#This Row],[Value]]&gt;T_CALC[[#This Row],[WMA]],R1047&lt;=S1047),"Buy",IF(AND(T_CALC[[#This Row],[Value]]&lt;T_CALC[[#This Row],[WMA]],R1047&gt;=S1047),"Sell","")),NA()))</f>
        <v/>
      </c>
      <c r="U1048" s="4">
        <f ca="1">IFERROR(IF(T_CALC[[#This Row],[Signal]]="Buy",T_CALC[[#This Row],[Value]],-10000),-10000)</f>
        <v>-10000</v>
      </c>
      <c r="V1048" s="4">
        <f ca="1">IFERROR(IF(T_CALC[[#This Row],[Signal]]="Sell",T_CALC[[#This Row],[Value]],-10000),-10000)</f>
        <v>-10000</v>
      </c>
    </row>
    <row r="1049" spans="3:22" x14ac:dyDescent="0.2">
      <c r="C1049" vm="5462">
        <f ca="1"/>
        <v>43971</v>
      </c>
      <c r="D1049" vm="5463">
        <f ca="1"/>
        <v>31261334</v>
      </c>
      <c r="E1049" vm="5464">
        <f ca="1"/>
        <v>184.81</v>
      </c>
      <c r="F1049" vm="5092">
        <f ca="1"/>
        <v>185.85</v>
      </c>
      <c r="G1049" vm="5465">
        <f ca="1"/>
        <v>183.94</v>
      </c>
      <c r="H1049" vm="5466">
        <f ca="1"/>
        <v>185.66</v>
      </c>
      <c r="K1049" s="4">
        <f ca="1">IF(ROW(T_CALC[[#This Row],[DAY]])-ROW(T_CALC[[#Headers],[DAY]])&gt;C_N_TRADING_DAYS,"",ROW(T_CALC[[#This Row],[DAY]])-ROW(T_CALC[[#Headers],[DAY]]))</f>
        <v>1046</v>
      </c>
      <c r="L1049" s="2" cm="1" vm="5462">
        <f t="array" aca="1" ref="L1049" ca="1">IFERROR(IF(T_CALC[[#This Row],[DAY]]="","",IF(AND(T_CALC[[#This Row],[DAY]]=C_N_TRADING_DAYS,$L$1&gt;C_MAX_HIST_DT),$L$1,INDEX(_xlfn.ANCHORARRAY($C$3),T_CALC[[#This Row],[DAY]]+1,1))),NA())</f>
        <v>43971</v>
      </c>
      <c r="M1049" s="4" cm="1" vm="5464">
        <f t="array" aca="1" ref="M1049" ca="1">IFERROR(IF(T_CALC[[#This Row],[DAY]]="","",IF(AND(T_CALC[[#This Row],[DAY]]=C_N_TRADING_DAYS,$L$1&gt;C_MAX_HIST_DT),$M$1,INDEX(_xlfn.ANCHORARRAY($C$3),T_CALC[[#This Row],[DAY]]+1,3))),NA())</f>
        <v>184.81</v>
      </c>
      <c r="N1049" s="4" cm="1" vm="5092">
        <f t="array" aca="1" ref="N1049" ca="1">IFERROR(IF(T_CALC[[#This Row],[DAY]]="","",IF(AND(T_CALC[[#This Row],[DAY]]=C_N_TRADING_DAYS,$L$1&gt;C_MAX_HIST_DT),$N$1,INDEX(_xlfn.ANCHORARRAY($C$3),T_CALC[[#This Row],[DAY]]+1,4))),NA())</f>
        <v>185.85</v>
      </c>
      <c r="O1049" s="4" cm="1" vm="5465">
        <f t="array" aca="1" ref="O1049" ca="1">IFERROR(IF(T_CALC[[#This Row],[DAY]]="","",IF(AND(T_CALC[[#This Row],[DAY]]=C_N_TRADING_DAYS,$L$1&gt;C_MAX_HIST_DT),$O$1,INDEX(_xlfn.ANCHORARRAY($C$3),T_CALC[[#This Row],[DAY]]+1,5))),NA())</f>
        <v>183.94</v>
      </c>
      <c r="P1049" s="4" cm="1" vm="5466">
        <f t="array" aca="1" ref="P1049" ca="1">IFERROR(IF(T_CALC[[#This Row],[DAY]]="","",IF(AND(T_CALC[[#This Row],[DAY]]=C_N_TRADING_DAYS,$L$1&gt;C_MAX_HIST_DT),$P$1,INDEX(_xlfn.ANCHORARRAY($C$3),T_CALC[[#This Row],[DAY]]+1,6))),NA())</f>
        <v>185.66</v>
      </c>
      <c r="Q1049" s="4" cm="1" vm="5463">
        <f t="array" aca="1" ref="Q1049" ca="1">IFERROR(IF(T_CALC[[#This Row],[DAY]]="","",IF(AND(T_CALC[[#This Row],[DAY]]=C_N_TRADING_DAYS,$L$1&gt;C_MAX_HIST_DT),$Q$1,INDEX(_xlfn.ANCHORARRAY($C$3),T_CALC[[#This Row],[DAY]]+1,2))),NA())</f>
        <v>31261334</v>
      </c>
      <c r="R1049" s="4" vm="5466">
        <f ca="1">IFERROR(IF(I_SRC="Open",T_CALC[[#This Row],[Open]],IF(I_SRC="High",T_CALC[[#This Row],[High]],IF(I_SRC="low",T_CALC[[#This Row],[Low]],IF(I_SRC="Volume",T_CALC[[#This Row],[VOLUME]],T_CALC[[#This Row],[Close]])))),"")</f>
        <v>185.66</v>
      </c>
      <c r="S1049" s="4" cm="1">
        <f t="array" aca="1" ref="S1049" ca="1">IF(T_CALC[[#This Row],[DAY]]="","",IF(T_CALC[[#This Row],[DAY]]&gt;=I_MA_PER,
ROUND(SUMPRODUCT(OFFSET($Y$4,0,0,I_MA_PER),OFFSET(T_CALC[[#This Row],[Value]],-(I_MA_PER-1),0,I_MA_PER))/C_DEN,2),NA()))</f>
        <v>174.19</v>
      </c>
      <c r="T1049" s="4" t="str">
        <f ca="1">IF(T_CALC[[#This Row],[DAY]]="","",IF(T_CALC[[#This Row],[DAY]]&gt;=I_MA_PER,IF(AND(T_CALC[[#This Row],[Value]]&gt;T_CALC[[#This Row],[WMA]],R1048&lt;=S1048),"Buy",IF(AND(T_CALC[[#This Row],[Value]]&lt;T_CALC[[#This Row],[WMA]],R1048&gt;=S1048),"Sell","")),NA()))</f>
        <v/>
      </c>
      <c r="U1049" s="4">
        <f ca="1">IFERROR(IF(T_CALC[[#This Row],[Signal]]="Buy",T_CALC[[#This Row],[Value]],-10000),-10000)</f>
        <v>-10000</v>
      </c>
      <c r="V1049" s="4">
        <f ca="1">IFERROR(IF(T_CALC[[#This Row],[Signal]]="Sell",T_CALC[[#This Row],[Value]],-10000),-10000)</f>
        <v>-10000</v>
      </c>
    </row>
    <row r="1050" spans="3:22" x14ac:dyDescent="0.2">
      <c r="C1050" vm="5467">
        <f ca="1"/>
        <v>43972</v>
      </c>
      <c r="D1050" vm="5468">
        <f ca="1"/>
        <v>29119513</v>
      </c>
      <c r="E1050" vm="5469">
        <f ca="1"/>
        <v>185.4</v>
      </c>
      <c r="F1050" vm="5470">
        <f ca="1"/>
        <v>186.67</v>
      </c>
      <c r="G1050" vm="5471">
        <f ca="1"/>
        <v>183.29</v>
      </c>
      <c r="H1050" vm="5472">
        <f ca="1"/>
        <v>183.43</v>
      </c>
      <c r="K1050" s="4">
        <f ca="1">IF(ROW(T_CALC[[#This Row],[DAY]])-ROW(T_CALC[[#Headers],[DAY]])&gt;C_N_TRADING_DAYS,"",ROW(T_CALC[[#This Row],[DAY]])-ROW(T_CALC[[#Headers],[DAY]]))</f>
        <v>1047</v>
      </c>
      <c r="L1050" s="2" cm="1" vm="5467">
        <f t="array" aca="1" ref="L1050" ca="1">IFERROR(IF(T_CALC[[#This Row],[DAY]]="","",IF(AND(T_CALC[[#This Row],[DAY]]=C_N_TRADING_DAYS,$L$1&gt;C_MAX_HIST_DT),$L$1,INDEX(_xlfn.ANCHORARRAY($C$3),T_CALC[[#This Row],[DAY]]+1,1))),NA())</f>
        <v>43972</v>
      </c>
      <c r="M1050" s="4" cm="1" vm="5469">
        <f t="array" aca="1" ref="M1050" ca="1">IFERROR(IF(T_CALC[[#This Row],[DAY]]="","",IF(AND(T_CALC[[#This Row],[DAY]]=C_N_TRADING_DAYS,$L$1&gt;C_MAX_HIST_DT),$M$1,INDEX(_xlfn.ANCHORARRAY($C$3),T_CALC[[#This Row],[DAY]]+1,3))),NA())</f>
        <v>185.4</v>
      </c>
      <c r="N1050" s="4" cm="1" vm="5470">
        <f t="array" aca="1" ref="N1050" ca="1">IFERROR(IF(T_CALC[[#This Row],[DAY]]="","",IF(AND(T_CALC[[#This Row],[DAY]]=C_N_TRADING_DAYS,$L$1&gt;C_MAX_HIST_DT),$N$1,INDEX(_xlfn.ANCHORARRAY($C$3),T_CALC[[#This Row],[DAY]]+1,4))),NA())</f>
        <v>186.67</v>
      </c>
      <c r="O1050" s="4" cm="1" vm="5471">
        <f t="array" aca="1" ref="O1050" ca="1">IFERROR(IF(T_CALC[[#This Row],[DAY]]="","",IF(AND(T_CALC[[#This Row],[DAY]]=C_N_TRADING_DAYS,$L$1&gt;C_MAX_HIST_DT),$O$1,INDEX(_xlfn.ANCHORARRAY($C$3),T_CALC[[#This Row],[DAY]]+1,5))),NA())</f>
        <v>183.29</v>
      </c>
      <c r="P1050" s="4" cm="1" vm="5472">
        <f t="array" aca="1" ref="P1050" ca="1">IFERROR(IF(T_CALC[[#This Row],[DAY]]="","",IF(AND(T_CALC[[#This Row],[DAY]]=C_N_TRADING_DAYS,$L$1&gt;C_MAX_HIST_DT),$P$1,INDEX(_xlfn.ANCHORARRAY($C$3),T_CALC[[#This Row],[DAY]]+1,6))),NA())</f>
        <v>183.43</v>
      </c>
      <c r="Q1050" s="4" cm="1" vm="5468">
        <f t="array" aca="1" ref="Q1050" ca="1">IFERROR(IF(T_CALC[[#This Row],[DAY]]="","",IF(AND(T_CALC[[#This Row],[DAY]]=C_N_TRADING_DAYS,$L$1&gt;C_MAX_HIST_DT),$Q$1,INDEX(_xlfn.ANCHORARRAY($C$3),T_CALC[[#This Row],[DAY]]+1,2))),NA())</f>
        <v>29119513</v>
      </c>
      <c r="R1050" s="4" vm="5472">
        <f ca="1">IFERROR(IF(I_SRC="Open",T_CALC[[#This Row],[Open]],IF(I_SRC="High",T_CALC[[#This Row],[High]],IF(I_SRC="low",T_CALC[[#This Row],[Low]],IF(I_SRC="Volume",T_CALC[[#This Row],[VOLUME]],T_CALC[[#This Row],[Close]])))),"")</f>
        <v>183.43</v>
      </c>
      <c r="S1050" s="4" cm="1">
        <f t="array" aca="1" ref="S1050" ca="1">IF(T_CALC[[#This Row],[DAY]]="","",IF(T_CALC[[#This Row],[DAY]]&gt;=I_MA_PER,
ROUND(SUMPRODUCT(OFFSET($Y$4,0,0,I_MA_PER),OFFSET(T_CALC[[#This Row],[Value]],-(I_MA_PER-1),0,I_MA_PER))/C_DEN,2),NA()))</f>
        <v>174.86</v>
      </c>
      <c r="T1050" s="4" t="str">
        <f ca="1">IF(T_CALC[[#This Row],[DAY]]="","",IF(T_CALC[[#This Row],[DAY]]&gt;=I_MA_PER,IF(AND(T_CALC[[#This Row],[Value]]&gt;T_CALC[[#This Row],[WMA]],R1049&lt;=S1049),"Buy",IF(AND(T_CALC[[#This Row],[Value]]&lt;T_CALC[[#This Row],[WMA]],R1049&gt;=S1049),"Sell","")),NA()))</f>
        <v/>
      </c>
      <c r="U1050" s="4">
        <f ca="1">IFERROR(IF(T_CALC[[#This Row],[Signal]]="Buy",T_CALC[[#This Row],[Value]],-10000),-10000)</f>
        <v>-10000</v>
      </c>
      <c r="V1050" s="4">
        <f ca="1">IFERROR(IF(T_CALC[[#This Row],[Signal]]="Sell",T_CALC[[#This Row],[Value]],-10000),-10000)</f>
        <v>-10000</v>
      </c>
    </row>
    <row r="1051" spans="3:22" x14ac:dyDescent="0.2">
      <c r="C1051" vm="5473">
        <f ca="1"/>
        <v>43973</v>
      </c>
      <c r="D1051" vm="5474">
        <f ca="1"/>
        <v>20826898</v>
      </c>
      <c r="E1051" vm="5475">
        <f ca="1"/>
        <v>183.19</v>
      </c>
      <c r="F1051" vm="5476">
        <f ca="1"/>
        <v>184.46</v>
      </c>
      <c r="G1051" vm="5408">
        <f ca="1"/>
        <v>182.54</v>
      </c>
      <c r="H1051" vm="5477">
        <f ca="1"/>
        <v>183.51</v>
      </c>
      <c r="K1051" s="4">
        <f ca="1">IF(ROW(T_CALC[[#This Row],[DAY]])-ROW(T_CALC[[#Headers],[DAY]])&gt;C_N_TRADING_DAYS,"",ROW(T_CALC[[#This Row],[DAY]])-ROW(T_CALC[[#Headers],[DAY]]))</f>
        <v>1048</v>
      </c>
      <c r="L1051" s="2" cm="1" vm="5473">
        <f t="array" aca="1" ref="L1051" ca="1">IFERROR(IF(T_CALC[[#This Row],[DAY]]="","",IF(AND(T_CALC[[#This Row],[DAY]]=C_N_TRADING_DAYS,$L$1&gt;C_MAX_HIST_DT),$L$1,INDEX(_xlfn.ANCHORARRAY($C$3),T_CALC[[#This Row],[DAY]]+1,1))),NA())</f>
        <v>43973</v>
      </c>
      <c r="M1051" s="4" cm="1" vm="5475">
        <f t="array" aca="1" ref="M1051" ca="1">IFERROR(IF(T_CALC[[#This Row],[DAY]]="","",IF(AND(T_CALC[[#This Row],[DAY]]=C_N_TRADING_DAYS,$L$1&gt;C_MAX_HIST_DT),$M$1,INDEX(_xlfn.ANCHORARRAY($C$3),T_CALC[[#This Row],[DAY]]+1,3))),NA())</f>
        <v>183.19</v>
      </c>
      <c r="N1051" s="4" cm="1" vm="5476">
        <f t="array" aca="1" ref="N1051" ca="1">IFERROR(IF(T_CALC[[#This Row],[DAY]]="","",IF(AND(T_CALC[[#This Row],[DAY]]=C_N_TRADING_DAYS,$L$1&gt;C_MAX_HIST_DT),$N$1,INDEX(_xlfn.ANCHORARRAY($C$3),T_CALC[[#This Row],[DAY]]+1,4))),NA())</f>
        <v>184.46</v>
      </c>
      <c r="O1051" s="4" cm="1" vm="5408">
        <f t="array" aca="1" ref="O1051" ca="1">IFERROR(IF(T_CALC[[#This Row],[DAY]]="","",IF(AND(T_CALC[[#This Row],[DAY]]=C_N_TRADING_DAYS,$L$1&gt;C_MAX_HIST_DT),$O$1,INDEX(_xlfn.ANCHORARRAY($C$3),T_CALC[[#This Row],[DAY]]+1,5))),NA())</f>
        <v>182.54</v>
      </c>
      <c r="P1051" s="4" cm="1" vm="5477">
        <f t="array" aca="1" ref="P1051" ca="1">IFERROR(IF(T_CALC[[#This Row],[DAY]]="","",IF(AND(T_CALC[[#This Row],[DAY]]=C_N_TRADING_DAYS,$L$1&gt;C_MAX_HIST_DT),$P$1,INDEX(_xlfn.ANCHORARRAY($C$3),T_CALC[[#This Row],[DAY]]+1,6))),NA())</f>
        <v>183.51</v>
      </c>
      <c r="Q1051" s="4" cm="1" vm="5474">
        <f t="array" aca="1" ref="Q1051" ca="1">IFERROR(IF(T_CALC[[#This Row],[DAY]]="","",IF(AND(T_CALC[[#This Row],[DAY]]=C_N_TRADING_DAYS,$L$1&gt;C_MAX_HIST_DT),$Q$1,INDEX(_xlfn.ANCHORARRAY($C$3),T_CALC[[#This Row],[DAY]]+1,2))),NA())</f>
        <v>20826898</v>
      </c>
      <c r="R1051" s="4" vm="5477">
        <f ca="1">IFERROR(IF(I_SRC="Open",T_CALC[[#This Row],[Open]],IF(I_SRC="High",T_CALC[[#This Row],[High]],IF(I_SRC="low",T_CALC[[#This Row],[Low]],IF(I_SRC="Volume",T_CALC[[#This Row],[VOLUME]],T_CALC[[#This Row],[Close]])))),"")</f>
        <v>183.51</v>
      </c>
      <c r="S1051" s="4" cm="1">
        <f t="array" aca="1" ref="S1051" ca="1">IF(T_CALC[[#This Row],[DAY]]="","",IF(T_CALC[[#This Row],[DAY]]&gt;=I_MA_PER,
ROUND(SUMPRODUCT(OFFSET($Y$4,0,0,I_MA_PER),OFFSET(T_CALC[[#This Row],[Value]],-(I_MA_PER-1),0,I_MA_PER))/C_DEN,2),NA()))</f>
        <v>175.52</v>
      </c>
      <c r="T1051" s="4" t="str">
        <f ca="1">IF(T_CALC[[#This Row],[DAY]]="","",IF(T_CALC[[#This Row],[DAY]]&gt;=I_MA_PER,IF(AND(T_CALC[[#This Row],[Value]]&gt;T_CALC[[#This Row],[WMA]],R1050&lt;=S1050),"Buy",IF(AND(T_CALC[[#This Row],[Value]]&lt;T_CALC[[#This Row],[WMA]],R1050&gt;=S1050),"Sell","")),NA()))</f>
        <v/>
      </c>
      <c r="U1051" s="4">
        <f ca="1">IFERROR(IF(T_CALC[[#This Row],[Signal]]="Buy",T_CALC[[#This Row],[Value]],-10000),-10000)</f>
        <v>-10000</v>
      </c>
      <c r="V1051" s="4">
        <f ca="1">IFERROR(IF(T_CALC[[#This Row],[Signal]]="Sell",T_CALC[[#This Row],[Value]],-10000),-10000)</f>
        <v>-10000</v>
      </c>
    </row>
    <row r="1052" spans="3:22" x14ac:dyDescent="0.2">
      <c r="C1052" vm="5478">
        <f ca="1"/>
        <v>43977</v>
      </c>
      <c r="D1052" vm="5479">
        <f ca="1"/>
        <v>36073609</v>
      </c>
      <c r="E1052" vm="5480">
        <f ca="1"/>
        <v>186.34</v>
      </c>
      <c r="F1052" vm="5481">
        <f ca="1"/>
        <v>186.5</v>
      </c>
      <c r="G1052" vm="5122">
        <f ca="1"/>
        <v>181.1</v>
      </c>
      <c r="H1052" vm="5482">
        <f ca="1"/>
        <v>181.57</v>
      </c>
      <c r="K1052" s="4">
        <f ca="1">IF(ROW(T_CALC[[#This Row],[DAY]])-ROW(T_CALC[[#Headers],[DAY]])&gt;C_N_TRADING_DAYS,"",ROW(T_CALC[[#This Row],[DAY]])-ROW(T_CALC[[#Headers],[DAY]]))</f>
        <v>1049</v>
      </c>
      <c r="L1052" s="2" cm="1" vm="5478">
        <f t="array" aca="1" ref="L1052" ca="1">IFERROR(IF(T_CALC[[#This Row],[DAY]]="","",IF(AND(T_CALC[[#This Row],[DAY]]=C_N_TRADING_DAYS,$L$1&gt;C_MAX_HIST_DT),$L$1,INDEX(_xlfn.ANCHORARRAY($C$3),T_CALC[[#This Row],[DAY]]+1,1))),NA())</f>
        <v>43977</v>
      </c>
      <c r="M1052" s="4" cm="1" vm="5480">
        <f t="array" aca="1" ref="M1052" ca="1">IFERROR(IF(T_CALC[[#This Row],[DAY]]="","",IF(AND(T_CALC[[#This Row],[DAY]]=C_N_TRADING_DAYS,$L$1&gt;C_MAX_HIST_DT),$M$1,INDEX(_xlfn.ANCHORARRAY($C$3),T_CALC[[#This Row],[DAY]]+1,3))),NA())</f>
        <v>186.34</v>
      </c>
      <c r="N1052" s="4" cm="1" vm="5481">
        <f t="array" aca="1" ref="N1052" ca="1">IFERROR(IF(T_CALC[[#This Row],[DAY]]="","",IF(AND(T_CALC[[#This Row],[DAY]]=C_N_TRADING_DAYS,$L$1&gt;C_MAX_HIST_DT),$N$1,INDEX(_xlfn.ANCHORARRAY($C$3),T_CALC[[#This Row],[DAY]]+1,4))),NA())</f>
        <v>186.5</v>
      </c>
      <c r="O1052" s="4" cm="1" vm="5122">
        <f t="array" aca="1" ref="O1052" ca="1">IFERROR(IF(T_CALC[[#This Row],[DAY]]="","",IF(AND(T_CALC[[#This Row],[DAY]]=C_N_TRADING_DAYS,$L$1&gt;C_MAX_HIST_DT),$O$1,INDEX(_xlfn.ANCHORARRAY($C$3),T_CALC[[#This Row],[DAY]]+1,5))),NA())</f>
        <v>181.1</v>
      </c>
      <c r="P1052" s="4" cm="1" vm="5482">
        <f t="array" aca="1" ref="P1052" ca="1">IFERROR(IF(T_CALC[[#This Row],[DAY]]="","",IF(AND(T_CALC[[#This Row],[DAY]]=C_N_TRADING_DAYS,$L$1&gt;C_MAX_HIST_DT),$P$1,INDEX(_xlfn.ANCHORARRAY($C$3),T_CALC[[#This Row],[DAY]]+1,6))),NA())</f>
        <v>181.57</v>
      </c>
      <c r="Q1052" s="4" cm="1" vm="5479">
        <f t="array" aca="1" ref="Q1052" ca="1">IFERROR(IF(T_CALC[[#This Row],[DAY]]="","",IF(AND(T_CALC[[#This Row],[DAY]]=C_N_TRADING_DAYS,$L$1&gt;C_MAX_HIST_DT),$Q$1,INDEX(_xlfn.ANCHORARRAY($C$3),T_CALC[[#This Row],[DAY]]+1,2))),NA())</f>
        <v>36073609</v>
      </c>
      <c r="R1052" s="4" vm="5482">
        <f ca="1">IFERROR(IF(I_SRC="Open",T_CALC[[#This Row],[Open]],IF(I_SRC="High",T_CALC[[#This Row],[High]],IF(I_SRC="low",T_CALC[[#This Row],[Low]],IF(I_SRC="Volume",T_CALC[[#This Row],[VOLUME]],T_CALC[[#This Row],[Close]])))),"")</f>
        <v>181.57</v>
      </c>
      <c r="S1052" s="4" cm="1">
        <f t="array" aca="1" ref="S1052" ca="1">IF(T_CALC[[#This Row],[DAY]]="","",IF(T_CALC[[#This Row],[DAY]]&gt;=I_MA_PER,
ROUND(SUMPRODUCT(OFFSET($Y$4,0,0,I_MA_PER),OFFSET(T_CALC[[#This Row],[Value]],-(I_MA_PER-1),0,I_MA_PER))/C_DEN,2),NA()))</f>
        <v>176.06</v>
      </c>
      <c r="T1052" s="4" t="str">
        <f ca="1">IF(T_CALC[[#This Row],[DAY]]="","",IF(T_CALC[[#This Row],[DAY]]&gt;=I_MA_PER,IF(AND(T_CALC[[#This Row],[Value]]&gt;T_CALC[[#This Row],[WMA]],R1051&lt;=S1051),"Buy",IF(AND(T_CALC[[#This Row],[Value]]&lt;T_CALC[[#This Row],[WMA]],R1051&gt;=S1051),"Sell","")),NA()))</f>
        <v/>
      </c>
      <c r="U1052" s="4">
        <f ca="1">IFERROR(IF(T_CALC[[#This Row],[Signal]]="Buy",T_CALC[[#This Row],[Value]],-10000),-10000)</f>
        <v>-10000</v>
      </c>
      <c r="V1052" s="4">
        <f ca="1">IFERROR(IF(T_CALC[[#This Row],[Signal]]="Sell",T_CALC[[#This Row],[Value]],-10000),-10000)</f>
        <v>-10000</v>
      </c>
    </row>
    <row r="1053" spans="3:22" x14ac:dyDescent="0.2">
      <c r="C1053" vm="5483">
        <f ca="1"/>
        <v>43978</v>
      </c>
      <c r="D1053" vm="5484">
        <f ca="1"/>
        <v>39517146</v>
      </c>
      <c r="E1053" vm="5485">
        <f ca="1"/>
        <v>180.2</v>
      </c>
      <c r="F1053" vm="5486">
        <f ca="1"/>
        <v>181.98769999999999</v>
      </c>
      <c r="G1053" vm="5487">
        <f ca="1"/>
        <v>176.6</v>
      </c>
      <c r="H1053" vm="5488">
        <f ca="1"/>
        <v>181.81</v>
      </c>
      <c r="K1053" s="4">
        <f ca="1">IF(ROW(T_CALC[[#This Row],[DAY]])-ROW(T_CALC[[#Headers],[DAY]])&gt;C_N_TRADING_DAYS,"",ROW(T_CALC[[#This Row],[DAY]])-ROW(T_CALC[[#Headers],[DAY]]))</f>
        <v>1050</v>
      </c>
      <c r="L1053" s="2" cm="1" vm="5483">
        <f t="array" aca="1" ref="L1053" ca="1">IFERROR(IF(T_CALC[[#This Row],[DAY]]="","",IF(AND(T_CALC[[#This Row],[DAY]]=C_N_TRADING_DAYS,$L$1&gt;C_MAX_HIST_DT),$L$1,INDEX(_xlfn.ANCHORARRAY($C$3),T_CALC[[#This Row],[DAY]]+1,1))),NA())</f>
        <v>43978</v>
      </c>
      <c r="M1053" s="4" cm="1" vm="5485">
        <f t="array" aca="1" ref="M1053" ca="1">IFERROR(IF(T_CALC[[#This Row],[DAY]]="","",IF(AND(T_CALC[[#This Row],[DAY]]=C_N_TRADING_DAYS,$L$1&gt;C_MAX_HIST_DT),$M$1,INDEX(_xlfn.ANCHORARRAY($C$3),T_CALC[[#This Row],[DAY]]+1,3))),NA())</f>
        <v>180.2</v>
      </c>
      <c r="N1053" s="4" cm="1" vm="5486">
        <f t="array" aca="1" ref="N1053" ca="1">IFERROR(IF(T_CALC[[#This Row],[DAY]]="","",IF(AND(T_CALC[[#This Row],[DAY]]=C_N_TRADING_DAYS,$L$1&gt;C_MAX_HIST_DT),$N$1,INDEX(_xlfn.ANCHORARRAY($C$3),T_CALC[[#This Row],[DAY]]+1,4))),NA())</f>
        <v>181.98769999999999</v>
      </c>
      <c r="O1053" s="4" cm="1" vm="5487">
        <f t="array" aca="1" ref="O1053" ca="1">IFERROR(IF(T_CALC[[#This Row],[DAY]]="","",IF(AND(T_CALC[[#This Row],[DAY]]=C_N_TRADING_DAYS,$L$1&gt;C_MAX_HIST_DT),$O$1,INDEX(_xlfn.ANCHORARRAY($C$3),T_CALC[[#This Row],[DAY]]+1,5))),NA())</f>
        <v>176.6</v>
      </c>
      <c r="P1053" s="4" cm="1" vm="5488">
        <f t="array" aca="1" ref="P1053" ca="1">IFERROR(IF(T_CALC[[#This Row],[DAY]]="","",IF(AND(T_CALC[[#This Row],[DAY]]=C_N_TRADING_DAYS,$L$1&gt;C_MAX_HIST_DT),$P$1,INDEX(_xlfn.ANCHORARRAY($C$3),T_CALC[[#This Row],[DAY]]+1,6))),NA())</f>
        <v>181.81</v>
      </c>
      <c r="Q1053" s="4" cm="1" vm="5484">
        <f t="array" aca="1" ref="Q1053" ca="1">IFERROR(IF(T_CALC[[#This Row],[DAY]]="","",IF(AND(T_CALC[[#This Row],[DAY]]=C_N_TRADING_DAYS,$L$1&gt;C_MAX_HIST_DT),$Q$1,INDEX(_xlfn.ANCHORARRAY($C$3),T_CALC[[#This Row],[DAY]]+1,2))),NA())</f>
        <v>39517146</v>
      </c>
      <c r="R1053" s="4" vm="5488">
        <f ca="1">IFERROR(IF(I_SRC="Open",T_CALC[[#This Row],[Open]],IF(I_SRC="High",T_CALC[[#This Row],[High]],IF(I_SRC="low",T_CALC[[#This Row],[Low]],IF(I_SRC="Volume",T_CALC[[#This Row],[VOLUME]],T_CALC[[#This Row],[Close]])))),"")</f>
        <v>181.81</v>
      </c>
      <c r="S1053" s="4" cm="1">
        <f t="array" aca="1" ref="S1053" ca="1">IF(T_CALC[[#This Row],[DAY]]="","",IF(T_CALC[[#This Row],[DAY]]&gt;=I_MA_PER,
ROUND(SUMPRODUCT(OFFSET($Y$4,0,0,I_MA_PER),OFFSET(T_CALC[[#This Row],[Value]],-(I_MA_PER-1),0,I_MA_PER))/C_DEN,2),NA()))</f>
        <v>176.6</v>
      </c>
      <c r="T1053" s="4" t="str">
        <f ca="1">IF(T_CALC[[#This Row],[DAY]]="","",IF(T_CALC[[#This Row],[DAY]]&gt;=I_MA_PER,IF(AND(T_CALC[[#This Row],[Value]]&gt;T_CALC[[#This Row],[WMA]],R1052&lt;=S1052),"Buy",IF(AND(T_CALC[[#This Row],[Value]]&lt;T_CALC[[#This Row],[WMA]],R1052&gt;=S1052),"Sell","")),NA()))</f>
        <v/>
      </c>
      <c r="U1053" s="4">
        <f ca="1">IFERROR(IF(T_CALC[[#This Row],[Signal]]="Buy",T_CALC[[#This Row],[Value]],-10000),-10000)</f>
        <v>-10000</v>
      </c>
      <c r="V1053" s="4">
        <f ca="1">IFERROR(IF(T_CALC[[#This Row],[Signal]]="Sell",T_CALC[[#This Row],[Value]],-10000),-10000)</f>
        <v>-10000</v>
      </c>
    </row>
    <row r="1054" spans="3:22" x14ac:dyDescent="0.2">
      <c r="C1054" vm="5489">
        <f ca="1"/>
        <v>43979</v>
      </c>
      <c r="D1054" vm="5490">
        <f ca="1"/>
        <v>33831824</v>
      </c>
      <c r="E1054" vm="5491">
        <f ca="1"/>
        <v>180.74</v>
      </c>
      <c r="F1054" vm="5492">
        <f ca="1"/>
        <v>184.1474</v>
      </c>
      <c r="G1054" vm="5493">
        <f ca="1"/>
        <v>180.38</v>
      </c>
      <c r="H1054" vm="5494">
        <f ca="1"/>
        <v>181.4</v>
      </c>
      <c r="K1054" s="4">
        <f ca="1">IF(ROW(T_CALC[[#This Row],[DAY]])-ROW(T_CALC[[#Headers],[DAY]])&gt;C_N_TRADING_DAYS,"",ROW(T_CALC[[#This Row],[DAY]])-ROW(T_CALC[[#Headers],[DAY]]))</f>
        <v>1051</v>
      </c>
      <c r="L1054" s="2" cm="1" vm="5489">
        <f t="array" aca="1" ref="L1054" ca="1">IFERROR(IF(T_CALC[[#This Row],[DAY]]="","",IF(AND(T_CALC[[#This Row],[DAY]]=C_N_TRADING_DAYS,$L$1&gt;C_MAX_HIST_DT),$L$1,INDEX(_xlfn.ANCHORARRAY($C$3),T_CALC[[#This Row],[DAY]]+1,1))),NA())</f>
        <v>43979</v>
      </c>
      <c r="M1054" s="4" cm="1" vm="5491">
        <f t="array" aca="1" ref="M1054" ca="1">IFERROR(IF(T_CALC[[#This Row],[DAY]]="","",IF(AND(T_CALC[[#This Row],[DAY]]=C_N_TRADING_DAYS,$L$1&gt;C_MAX_HIST_DT),$M$1,INDEX(_xlfn.ANCHORARRAY($C$3),T_CALC[[#This Row],[DAY]]+1,3))),NA())</f>
        <v>180.74</v>
      </c>
      <c r="N1054" s="4" cm="1" vm="5492">
        <f t="array" aca="1" ref="N1054" ca="1">IFERROR(IF(T_CALC[[#This Row],[DAY]]="","",IF(AND(T_CALC[[#This Row],[DAY]]=C_N_TRADING_DAYS,$L$1&gt;C_MAX_HIST_DT),$N$1,INDEX(_xlfn.ANCHORARRAY($C$3),T_CALC[[#This Row],[DAY]]+1,4))),NA())</f>
        <v>184.1474</v>
      </c>
      <c r="O1054" s="4" cm="1" vm="5493">
        <f t="array" aca="1" ref="O1054" ca="1">IFERROR(IF(T_CALC[[#This Row],[DAY]]="","",IF(AND(T_CALC[[#This Row],[DAY]]=C_N_TRADING_DAYS,$L$1&gt;C_MAX_HIST_DT),$O$1,INDEX(_xlfn.ANCHORARRAY($C$3),T_CALC[[#This Row],[DAY]]+1,5))),NA())</f>
        <v>180.38</v>
      </c>
      <c r="P1054" s="4" cm="1" vm="5494">
        <f t="array" aca="1" ref="P1054" ca="1">IFERROR(IF(T_CALC[[#This Row],[DAY]]="","",IF(AND(T_CALC[[#This Row],[DAY]]=C_N_TRADING_DAYS,$L$1&gt;C_MAX_HIST_DT),$P$1,INDEX(_xlfn.ANCHORARRAY($C$3),T_CALC[[#This Row],[DAY]]+1,6))),NA())</f>
        <v>181.4</v>
      </c>
      <c r="Q1054" s="4" cm="1" vm="5490">
        <f t="array" aca="1" ref="Q1054" ca="1">IFERROR(IF(T_CALC[[#This Row],[DAY]]="","",IF(AND(T_CALC[[#This Row],[DAY]]=C_N_TRADING_DAYS,$L$1&gt;C_MAX_HIST_DT),$Q$1,INDEX(_xlfn.ANCHORARRAY($C$3),T_CALC[[#This Row],[DAY]]+1,2))),NA())</f>
        <v>33831824</v>
      </c>
      <c r="R1054" s="4" vm="5494">
        <f ca="1">IFERROR(IF(I_SRC="Open",T_CALC[[#This Row],[Open]],IF(I_SRC="High",T_CALC[[#This Row],[High]],IF(I_SRC="low",T_CALC[[#This Row],[Low]],IF(I_SRC="Volume",T_CALC[[#This Row],[VOLUME]],T_CALC[[#This Row],[Close]])))),"")</f>
        <v>181.4</v>
      </c>
      <c r="S1054" s="4" cm="1">
        <f t="array" aca="1" ref="S1054" ca="1">IF(T_CALC[[#This Row],[DAY]]="","",IF(T_CALC[[#This Row],[DAY]]&gt;=I_MA_PER,
ROUND(SUMPRODUCT(OFFSET($Y$4,0,0,I_MA_PER),OFFSET(T_CALC[[#This Row],[Value]],-(I_MA_PER-1),0,I_MA_PER))/C_DEN,2),NA()))</f>
        <v>177.08</v>
      </c>
      <c r="T1054" s="4" t="str">
        <f ca="1">IF(T_CALC[[#This Row],[DAY]]="","",IF(T_CALC[[#This Row],[DAY]]&gt;=I_MA_PER,IF(AND(T_CALC[[#This Row],[Value]]&gt;T_CALC[[#This Row],[WMA]],R1053&lt;=S1053),"Buy",IF(AND(T_CALC[[#This Row],[Value]]&lt;T_CALC[[#This Row],[WMA]],R1053&gt;=S1053),"Sell","")),NA()))</f>
        <v/>
      </c>
      <c r="U1054" s="4">
        <f ca="1">IFERROR(IF(T_CALC[[#This Row],[Signal]]="Buy",T_CALC[[#This Row],[Value]],-10000),-10000)</f>
        <v>-10000</v>
      </c>
      <c r="V1054" s="4">
        <f ca="1">IFERROR(IF(T_CALC[[#This Row],[Signal]]="Sell",T_CALC[[#This Row],[Value]],-10000),-10000)</f>
        <v>-10000</v>
      </c>
    </row>
    <row r="1055" spans="3:22" x14ac:dyDescent="0.2">
      <c r="C1055" vm="5495">
        <f ca="1"/>
        <v>43980</v>
      </c>
      <c r="D1055" vm="5496">
        <f ca="1"/>
        <v>42146720</v>
      </c>
      <c r="E1055" vm="5497">
        <f ca="1"/>
        <v>182.73</v>
      </c>
      <c r="F1055" vm="5498">
        <f ca="1"/>
        <v>184.27</v>
      </c>
      <c r="G1055" vm="5499">
        <f ca="1"/>
        <v>180.41</v>
      </c>
      <c r="H1055" vm="5081">
        <f ca="1"/>
        <v>183.25</v>
      </c>
      <c r="K1055" s="4">
        <f ca="1">IF(ROW(T_CALC[[#This Row],[DAY]])-ROW(T_CALC[[#Headers],[DAY]])&gt;C_N_TRADING_DAYS,"",ROW(T_CALC[[#This Row],[DAY]])-ROW(T_CALC[[#Headers],[DAY]]))</f>
        <v>1052</v>
      </c>
      <c r="L1055" s="2" cm="1" vm="5495">
        <f t="array" aca="1" ref="L1055" ca="1">IFERROR(IF(T_CALC[[#This Row],[DAY]]="","",IF(AND(T_CALC[[#This Row],[DAY]]=C_N_TRADING_DAYS,$L$1&gt;C_MAX_HIST_DT),$L$1,INDEX(_xlfn.ANCHORARRAY($C$3),T_CALC[[#This Row],[DAY]]+1,1))),NA())</f>
        <v>43980</v>
      </c>
      <c r="M1055" s="4" cm="1" vm="5497">
        <f t="array" aca="1" ref="M1055" ca="1">IFERROR(IF(T_CALC[[#This Row],[DAY]]="","",IF(AND(T_CALC[[#This Row],[DAY]]=C_N_TRADING_DAYS,$L$1&gt;C_MAX_HIST_DT),$M$1,INDEX(_xlfn.ANCHORARRAY($C$3),T_CALC[[#This Row],[DAY]]+1,3))),NA())</f>
        <v>182.73</v>
      </c>
      <c r="N1055" s="4" cm="1" vm="5498">
        <f t="array" aca="1" ref="N1055" ca="1">IFERROR(IF(T_CALC[[#This Row],[DAY]]="","",IF(AND(T_CALC[[#This Row],[DAY]]=C_N_TRADING_DAYS,$L$1&gt;C_MAX_HIST_DT),$N$1,INDEX(_xlfn.ANCHORARRAY($C$3),T_CALC[[#This Row],[DAY]]+1,4))),NA())</f>
        <v>184.27</v>
      </c>
      <c r="O1055" s="4" cm="1" vm="5499">
        <f t="array" aca="1" ref="O1055" ca="1">IFERROR(IF(T_CALC[[#This Row],[DAY]]="","",IF(AND(T_CALC[[#This Row],[DAY]]=C_N_TRADING_DAYS,$L$1&gt;C_MAX_HIST_DT),$O$1,INDEX(_xlfn.ANCHORARRAY($C$3),T_CALC[[#This Row],[DAY]]+1,5))),NA())</f>
        <v>180.41</v>
      </c>
      <c r="P1055" s="4" cm="1" vm="5081">
        <f t="array" aca="1" ref="P1055" ca="1">IFERROR(IF(T_CALC[[#This Row],[DAY]]="","",IF(AND(T_CALC[[#This Row],[DAY]]=C_N_TRADING_DAYS,$L$1&gt;C_MAX_HIST_DT),$P$1,INDEX(_xlfn.ANCHORARRAY($C$3),T_CALC[[#This Row],[DAY]]+1,6))),NA())</f>
        <v>183.25</v>
      </c>
      <c r="Q1055" s="4" cm="1" vm="5496">
        <f t="array" aca="1" ref="Q1055" ca="1">IFERROR(IF(T_CALC[[#This Row],[DAY]]="","",IF(AND(T_CALC[[#This Row],[DAY]]=C_N_TRADING_DAYS,$L$1&gt;C_MAX_HIST_DT),$Q$1,INDEX(_xlfn.ANCHORARRAY($C$3),T_CALC[[#This Row],[DAY]]+1,2))),NA())</f>
        <v>42146720</v>
      </c>
      <c r="R1055" s="4" vm="5081">
        <f ca="1">IFERROR(IF(I_SRC="Open",T_CALC[[#This Row],[Open]],IF(I_SRC="High",T_CALC[[#This Row],[High]],IF(I_SRC="low",T_CALC[[#This Row],[Low]],IF(I_SRC="Volume",T_CALC[[#This Row],[VOLUME]],T_CALC[[#This Row],[Close]])))),"")</f>
        <v>183.25</v>
      </c>
      <c r="S1055" s="4" cm="1">
        <f t="array" aca="1" ref="S1055" ca="1">IF(T_CALC[[#This Row],[DAY]]="","",IF(T_CALC[[#This Row],[DAY]]&gt;=I_MA_PER,
ROUND(SUMPRODUCT(OFFSET($Y$4,0,0,I_MA_PER),OFFSET(T_CALC[[#This Row],[Value]],-(I_MA_PER-1),0,I_MA_PER))/C_DEN,2),NA()))</f>
        <v>177.61</v>
      </c>
      <c r="T1055" s="4" t="str">
        <f ca="1">IF(T_CALC[[#This Row],[DAY]]="","",IF(T_CALC[[#This Row],[DAY]]&gt;=I_MA_PER,IF(AND(T_CALC[[#This Row],[Value]]&gt;T_CALC[[#This Row],[WMA]],R1054&lt;=S1054),"Buy",IF(AND(T_CALC[[#This Row],[Value]]&lt;T_CALC[[#This Row],[WMA]],R1054&gt;=S1054),"Sell","")),NA()))</f>
        <v/>
      </c>
      <c r="U1055" s="4">
        <f ca="1">IFERROR(IF(T_CALC[[#This Row],[Signal]]="Buy",T_CALC[[#This Row],[Value]],-10000),-10000)</f>
        <v>-10000</v>
      </c>
      <c r="V1055" s="4">
        <f ca="1">IFERROR(IF(T_CALC[[#This Row],[Signal]]="Sell",T_CALC[[#This Row],[Value]],-10000),-10000)</f>
        <v>-10000</v>
      </c>
    </row>
    <row r="1056" spans="3:22" x14ac:dyDescent="0.2">
      <c r="C1056" vm="5500">
        <f ca="1"/>
        <v>43983</v>
      </c>
      <c r="D1056" vm="5501">
        <f ca="1"/>
        <v>22668821</v>
      </c>
      <c r="E1056" vm="5408">
        <f ca="1"/>
        <v>182.54</v>
      </c>
      <c r="F1056" vm="5502">
        <f ca="1"/>
        <v>183</v>
      </c>
      <c r="G1056" vm="5503">
        <f ca="1"/>
        <v>181.46</v>
      </c>
      <c r="H1056" vm="5504">
        <f ca="1"/>
        <v>182.83</v>
      </c>
      <c r="K1056" s="4">
        <f ca="1">IF(ROW(T_CALC[[#This Row],[DAY]])-ROW(T_CALC[[#Headers],[DAY]])&gt;C_N_TRADING_DAYS,"",ROW(T_CALC[[#This Row],[DAY]])-ROW(T_CALC[[#Headers],[DAY]]))</f>
        <v>1053</v>
      </c>
      <c r="L1056" s="2" cm="1" vm="5500">
        <f t="array" aca="1" ref="L1056" ca="1">IFERROR(IF(T_CALC[[#This Row],[DAY]]="","",IF(AND(T_CALC[[#This Row],[DAY]]=C_N_TRADING_DAYS,$L$1&gt;C_MAX_HIST_DT),$L$1,INDEX(_xlfn.ANCHORARRAY($C$3),T_CALC[[#This Row],[DAY]]+1,1))),NA())</f>
        <v>43983</v>
      </c>
      <c r="M1056" s="4" cm="1" vm="5408">
        <f t="array" aca="1" ref="M1056" ca="1">IFERROR(IF(T_CALC[[#This Row],[DAY]]="","",IF(AND(T_CALC[[#This Row],[DAY]]=C_N_TRADING_DAYS,$L$1&gt;C_MAX_HIST_DT),$M$1,INDEX(_xlfn.ANCHORARRAY($C$3),T_CALC[[#This Row],[DAY]]+1,3))),NA())</f>
        <v>182.54</v>
      </c>
      <c r="N1056" s="4" cm="1" vm="5502">
        <f t="array" aca="1" ref="N1056" ca="1">IFERROR(IF(T_CALC[[#This Row],[DAY]]="","",IF(AND(T_CALC[[#This Row],[DAY]]=C_N_TRADING_DAYS,$L$1&gt;C_MAX_HIST_DT),$N$1,INDEX(_xlfn.ANCHORARRAY($C$3),T_CALC[[#This Row],[DAY]]+1,4))),NA())</f>
        <v>183</v>
      </c>
      <c r="O1056" s="4" cm="1" vm="5503">
        <f t="array" aca="1" ref="O1056" ca="1">IFERROR(IF(T_CALC[[#This Row],[DAY]]="","",IF(AND(T_CALC[[#This Row],[DAY]]=C_N_TRADING_DAYS,$L$1&gt;C_MAX_HIST_DT),$O$1,INDEX(_xlfn.ANCHORARRAY($C$3),T_CALC[[#This Row],[DAY]]+1,5))),NA())</f>
        <v>181.46</v>
      </c>
      <c r="P1056" s="4" cm="1" vm="5504">
        <f t="array" aca="1" ref="P1056" ca="1">IFERROR(IF(T_CALC[[#This Row],[DAY]]="","",IF(AND(T_CALC[[#This Row],[DAY]]=C_N_TRADING_DAYS,$L$1&gt;C_MAX_HIST_DT),$P$1,INDEX(_xlfn.ANCHORARRAY($C$3),T_CALC[[#This Row],[DAY]]+1,6))),NA())</f>
        <v>182.83</v>
      </c>
      <c r="Q1056" s="4" cm="1" vm="5501">
        <f t="array" aca="1" ref="Q1056" ca="1">IFERROR(IF(T_CALC[[#This Row],[DAY]]="","",IF(AND(T_CALC[[#This Row],[DAY]]=C_N_TRADING_DAYS,$L$1&gt;C_MAX_HIST_DT),$Q$1,INDEX(_xlfn.ANCHORARRAY($C$3),T_CALC[[#This Row],[DAY]]+1,2))),NA())</f>
        <v>22668821</v>
      </c>
      <c r="R1056" s="4" vm="5504">
        <f ca="1">IFERROR(IF(I_SRC="Open",T_CALC[[#This Row],[Open]],IF(I_SRC="High",T_CALC[[#This Row],[High]],IF(I_SRC="low",T_CALC[[#This Row],[Low]],IF(I_SRC="Volume",T_CALC[[#This Row],[VOLUME]],T_CALC[[#This Row],[Close]])))),"")</f>
        <v>182.83</v>
      </c>
      <c r="S1056" s="4" cm="1">
        <f t="array" aca="1" ref="S1056" ca="1">IF(T_CALC[[#This Row],[DAY]]="","",IF(T_CALC[[#This Row],[DAY]]&gt;=I_MA_PER,
ROUND(SUMPRODUCT(OFFSET($Y$4,0,0,I_MA_PER),OFFSET(T_CALC[[#This Row],[Value]],-(I_MA_PER-1),0,I_MA_PER))/C_DEN,2),NA()))</f>
        <v>178.08</v>
      </c>
      <c r="T1056" s="4" t="str">
        <f ca="1">IF(T_CALC[[#This Row],[DAY]]="","",IF(T_CALC[[#This Row],[DAY]]&gt;=I_MA_PER,IF(AND(T_CALC[[#This Row],[Value]]&gt;T_CALC[[#This Row],[WMA]],R1055&lt;=S1055),"Buy",IF(AND(T_CALC[[#This Row],[Value]]&lt;T_CALC[[#This Row],[WMA]],R1055&gt;=S1055),"Sell","")),NA()))</f>
        <v/>
      </c>
      <c r="U1056" s="4">
        <f ca="1">IFERROR(IF(T_CALC[[#This Row],[Signal]]="Buy",T_CALC[[#This Row],[Value]],-10000),-10000)</f>
        <v>-10000</v>
      </c>
      <c r="V1056" s="4">
        <f ca="1">IFERROR(IF(T_CALC[[#This Row],[Signal]]="Sell",T_CALC[[#This Row],[Value]],-10000),-10000)</f>
        <v>-10000</v>
      </c>
    </row>
    <row r="1057" spans="3:22" x14ac:dyDescent="0.2">
      <c r="C1057" vm="5505">
        <f ca="1"/>
        <v>43984</v>
      </c>
      <c r="D1057" vm="5506">
        <f ca="1"/>
        <v>30794585</v>
      </c>
      <c r="E1057" vm="5507">
        <f ca="1"/>
        <v>184.25</v>
      </c>
      <c r="F1057" vm="5418">
        <f ca="1"/>
        <v>185</v>
      </c>
      <c r="G1057" vm="5508">
        <f ca="1"/>
        <v>181.35</v>
      </c>
      <c r="H1057" vm="5456">
        <f ca="1"/>
        <v>184.91</v>
      </c>
      <c r="K1057" s="4">
        <f ca="1">IF(ROW(T_CALC[[#This Row],[DAY]])-ROW(T_CALC[[#Headers],[DAY]])&gt;C_N_TRADING_DAYS,"",ROW(T_CALC[[#This Row],[DAY]])-ROW(T_CALC[[#Headers],[DAY]]))</f>
        <v>1054</v>
      </c>
      <c r="L1057" s="2" cm="1" vm="5505">
        <f t="array" aca="1" ref="L1057" ca="1">IFERROR(IF(T_CALC[[#This Row],[DAY]]="","",IF(AND(T_CALC[[#This Row],[DAY]]=C_N_TRADING_DAYS,$L$1&gt;C_MAX_HIST_DT),$L$1,INDEX(_xlfn.ANCHORARRAY($C$3),T_CALC[[#This Row],[DAY]]+1,1))),NA())</f>
        <v>43984</v>
      </c>
      <c r="M1057" s="4" cm="1" vm="5507">
        <f t="array" aca="1" ref="M1057" ca="1">IFERROR(IF(T_CALC[[#This Row],[DAY]]="","",IF(AND(T_CALC[[#This Row],[DAY]]=C_N_TRADING_DAYS,$L$1&gt;C_MAX_HIST_DT),$M$1,INDEX(_xlfn.ANCHORARRAY($C$3),T_CALC[[#This Row],[DAY]]+1,3))),NA())</f>
        <v>184.25</v>
      </c>
      <c r="N1057" s="4" cm="1" vm="5418">
        <f t="array" aca="1" ref="N1057" ca="1">IFERROR(IF(T_CALC[[#This Row],[DAY]]="","",IF(AND(T_CALC[[#This Row],[DAY]]=C_N_TRADING_DAYS,$L$1&gt;C_MAX_HIST_DT),$N$1,INDEX(_xlfn.ANCHORARRAY($C$3),T_CALC[[#This Row],[DAY]]+1,4))),NA())</f>
        <v>185</v>
      </c>
      <c r="O1057" s="4" cm="1" vm="5508">
        <f t="array" aca="1" ref="O1057" ca="1">IFERROR(IF(T_CALC[[#This Row],[DAY]]="","",IF(AND(T_CALC[[#This Row],[DAY]]=C_N_TRADING_DAYS,$L$1&gt;C_MAX_HIST_DT),$O$1,INDEX(_xlfn.ANCHORARRAY($C$3),T_CALC[[#This Row],[DAY]]+1,5))),NA())</f>
        <v>181.35</v>
      </c>
      <c r="P1057" s="4" cm="1" vm="5456">
        <f t="array" aca="1" ref="P1057" ca="1">IFERROR(IF(T_CALC[[#This Row],[DAY]]="","",IF(AND(T_CALC[[#This Row],[DAY]]=C_N_TRADING_DAYS,$L$1&gt;C_MAX_HIST_DT),$P$1,INDEX(_xlfn.ANCHORARRAY($C$3),T_CALC[[#This Row],[DAY]]+1,6))),NA())</f>
        <v>184.91</v>
      </c>
      <c r="Q1057" s="4" cm="1" vm="5506">
        <f t="array" aca="1" ref="Q1057" ca="1">IFERROR(IF(T_CALC[[#This Row],[DAY]]="","",IF(AND(T_CALC[[#This Row],[DAY]]=C_N_TRADING_DAYS,$L$1&gt;C_MAX_HIST_DT),$Q$1,INDEX(_xlfn.ANCHORARRAY($C$3),T_CALC[[#This Row],[DAY]]+1,2))),NA())</f>
        <v>30794585</v>
      </c>
      <c r="R1057" s="4" vm="5456">
        <f ca="1">IFERROR(IF(I_SRC="Open",T_CALC[[#This Row],[Open]],IF(I_SRC="High",T_CALC[[#This Row],[High]],IF(I_SRC="low",T_CALC[[#This Row],[Low]],IF(I_SRC="Volume",T_CALC[[#This Row],[VOLUME]],T_CALC[[#This Row],[Close]])))),"")</f>
        <v>184.91</v>
      </c>
      <c r="S1057" s="4" cm="1">
        <f t="array" aca="1" ref="S1057" ca="1">IF(T_CALC[[#This Row],[DAY]]="","",IF(T_CALC[[#This Row],[DAY]]&gt;=I_MA_PER,
ROUND(SUMPRODUCT(OFFSET($Y$4,0,0,I_MA_PER),OFFSET(T_CALC[[#This Row],[Value]],-(I_MA_PER-1),0,I_MA_PER))/C_DEN,2),NA()))</f>
        <v>178.61</v>
      </c>
      <c r="T1057" s="4" t="str">
        <f ca="1">IF(T_CALC[[#This Row],[DAY]]="","",IF(T_CALC[[#This Row],[DAY]]&gt;=I_MA_PER,IF(AND(T_CALC[[#This Row],[Value]]&gt;T_CALC[[#This Row],[WMA]],R1056&lt;=S1056),"Buy",IF(AND(T_CALC[[#This Row],[Value]]&lt;T_CALC[[#This Row],[WMA]],R1056&gt;=S1056),"Sell","")),NA()))</f>
        <v/>
      </c>
      <c r="U1057" s="4">
        <f ca="1">IFERROR(IF(T_CALC[[#This Row],[Signal]]="Buy",T_CALC[[#This Row],[Value]],-10000),-10000)</f>
        <v>-10000</v>
      </c>
      <c r="V1057" s="4">
        <f ca="1">IFERROR(IF(T_CALC[[#This Row],[Signal]]="Sell",T_CALC[[#This Row],[Value]],-10000),-10000)</f>
        <v>-10000</v>
      </c>
    </row>
    <row r="1058" spans="3:22" x14ac:dyDescent="0.2">
      <c r="C1058" vm="5509">
        <f ca="1"/>
        <v>43985</v>
      </c>
      <c r="D1058" vm="5510">
        <f ca="1"/>
        <v>27311016</v>
      </c>
      <c r="E1058" vm="5511">
        <f ca="1"/>
        <v>184.815</v>
      </c>
      <c r="F1058" vm="5512">
        <f ca="1"/>
        <v>185.94</v>
      </c>
      <c r="G1058" vm="5079">
        <f ca="1"/>
        <v>183.58</v>
      </c>
      <c r="H1058" vm="5513">
        <f ca="1"/>
        <v>185.36</v>
      </c>
      <c r="K1058" s="4">
        <f ca="1">IF(ROW(T_CALC[[#This Row],[DAY]])-ROW(T_CALC[[#Headers],[DAY]])&gt;C_N_TRADING_DAYS,"",ROW(T_CALC[[#This Row],[DAY]])-ROW(T_CALC[[#Headers],[DAY]]))</f>
        <v>1055</v>
      </c>
      <c r="L1058" s="2" cm="1" vm="5509">
        <f t="array" aca="1" ref="L1058" ca="1">IFERROR(IF(T_CALC[[#This Row],[DAY]]="","",IF(AND(T_CALC[[#This Row],[DAY]]=C_N_TRADING_DAYS,$L$1&gt;C_MAX_HIST_DT),$L$1,INDEX(_xlfn.ANCHORARRAY($C$3),T_CALC[[#This Row],[DAY]]+1,1))),NA())</f>
        <v>43985</v>
      </c>
      <c r="M1058" s="4" cm="1" vm="5511">
        <f t="array" aca="1" ref="M1058" ca="1">IFERROR(IF(T_CALC[[#This Row],[DAY]]="","",IF(AND(T_CALC[[#This Row],[DAY]]=C_N_TRADING_DAYS,$L$1&gt;C_MAX_HIST_DT),$M$1,INDEX(_xlfn.ANCHORARRAY($C$3),T_CALC[[#This Row],[DAY]]+1,3))),NA())</f>
        <v>184.815</v>
      </c>
      <c r="N1058" s="4" cm="1" vm="5512">
        <f t="array" aca="1" ref="N1058" ca="1">IFERROR(IF(T_CALC[[#This Row],[DAY]]="","",IF(AND(T_CALC[[#This Row],[DAY]]=C_N_TRADING_DAYS,$L$1&gt;C_MAX_HIST_DT),$N$1,INDEX(_xlfn.ANCHORARRAY($C$3),T_CALC[[#This Row],[DAY]]+1,4))),NA())</f>
        <v>185.94</v>
      </c>
      <c r="O1058" s="4" cm="1" vm="5079">
        <f t="array" aca="1" ref="O1058" ca="1">IFERROR(IF(T_CALC[[#This Row],[DAY]]="","",IF(AND(T_CALC[[#This Row],[DAY]]=C_N_TRADING_DAYS,$L$1&gt;C_MAX_HIST_DT),$O$1,INDEX(_xlfn.ANCHORARRAY($C$3),T_CALC[[#This Row],[DAY]]+1,5))),NA())</f>
        <v>183.58</v>
      </c>
      <c r="P1058" s="4" cm="1" vm="5513">
        <f t="array" aca="1" ref="P1058" ca="1">IFERROR(IF(T_CALC[[#This Row],[DAY]]="","",IF(AND(T_CALC[[#This Row],[DAY]]=C_N_TRADING_DAYS,$L$1&gt;C_MAX_HIST_DT),$P$1,INDEX(_xlfn.ANCHORARRAY($C$3),T_CALC[[#This Row],[DAY]]+1,6))),NA())</f>
        <v>185.36</v>
      </c>
      <c r="Q1058" s="4" cm="1" vm="5510">
        <f t="array" aca="1" ref="Q1058" ca="1">IFERROR(IF(T_CALC[[#This Row],[DAY]]="","",IF(AND(T_CALC[[#This Row],[DAY]]=C_N_TRADING_DAYS,$L$1&gt;C_MAX_HIST_DT),$Q$1,INDEX(_xlfn.ANCHORARRAY($C$3),T_CALC[[#This Row],[DAY]]+1,2))),NA())</f>
        <v>27311016</v>
      </c>
      <c r="R1058" s="4" vm="5513">
        <f ca="1">IFERROR(IF(I_SRC="Open",T_CALC[[#This Row],[Open]],IF(I_SRC="High",T_CALC[[#This Row],[High]],IF(I_SRC="low",T_CALC[[#This Row],[Low]],IF(I_SRC="Volume",T_CALC[[#This Row],[VOLUME]],T_CALC[[#This Row],[Close]])))),"")</f>
        <v>185.36</v>
      </c>
      <c r="S1058" s="4" cm="1">
        <f t="array" aca="1" ref="S1058" ca="1">IF(T_CALC[[#This Row],[DAY]]="","",IF(T_CALC[[#This Row],[DAY]]&gt;=I_MA_PER,
ROUND(SUMPRODUCT(OFFSET($Y$4,0,0,I_MA_PER),OFFSET(T_CALC[[#This Row],[Value]],-(I_MA_PER-1),0,I_MA_PER))/C_DEN,2),NA()))</f>
        <v>179.12</v>
      </c>
      <c r="T1058" s="4" t="str">
        <f ca="1">IF(T_CALC[[#This Row],[DAY]]="","",IF(T_CALC[[#This Row],[DAY]]&gt;=I_MA_PER,IF(AND(T_CALC[[#This Row],[Value]]&gt;T_CALC[[#This Row],[WMA]],R1057&lt;=S1057),"Buy",IF(AND(T_CALC[[#This Row],[Value]]&lt;T_CALC[[#This Row],[WMA]],R1057&gt;=S1057),"Sell","")),NA()))</f>
        <v/>
      </c>
      <c r="U1058" s="4">
        <f ca="1">IFERROR(IF(T_CALC[[#This Row],[Signal]]="Buy",T_CALC[[#This Row],[Value]],-10000),-10000)</f>
        <v>-10000</v>
      </c>
      <c r="V1058" s="4">
        <f ca="1">IFERROR(IF(T_CALC[[#This Row],[Signal]]="Sell",T_CALC[[#This Row],[Value]],-10000),-10000)</f>
        <v>-10000</v>
      </c>
    </row>
    <row r="1059" spans="3:22" x14ac:dyDescent="0.2">
      <c r="C1059" vm="5514">
        <f ca="1"/>
        <v>43986</v>
      </c>
      <c r="D1059" vm="5515">
        <f ca="1"/>
        <v>28761809</v>
      </c>
      <c r="E1059" vm="5516">
        <f ca="1"/>
        <v>184.3</v>
      </c>
      <c r="F1059" vm="5517">
        <f ca="1"/>
        <v>185.84</v>
      </c>
      <c r="G1059" vm="5431">
        <f ca="1"/>
        <v>182.3</v>
      </c>
      <c r="H1059" vm="5518">
        <f ca="1"/>
        <v>182.92</v>
      </c>
      <c r="K1059" s="4">
        <f ca="1">IF(ROW(T_CALC[[#This Row],[DAY]])-ROW(T_CALC[[#Headers],[DAY]])&gt;C_N_TRADING_DAYS,"",ROW(T_CALC[[#This Row],[DAY]])-ROW(T_CALC[[#Headers],[DAY]]))</f>
        <v>1056</v>
      </c>
      <c r="L1059" s="2" cm="1" vm="5514">
        <f t="array" aca="1" ref="L1059" ca="1">IFERROR(IF(T_CALC[[#This Row],[DAY]]="","",IF(AND(T_CALC[[#This Row],[DAY]]=C_N_TRADING_DAYS,$L$1&gt;C_MAX_HIST_DT),$L$1,INDEX(_xlfn.ANCHORARRAY($C$3),T_CALC[[#This Row],[DAY]]+1,1))),NA())</f>
        <v>43986</v>
      </c>
      <c r="M1059" s="4" cm="1" vm="5516">
        <f t="array" aca="1" ref="M1059" ca="1">IFERROR(IF(T_CALC[[#This Row],[DAY]]="","",IF(AND(T_CALC[[#This Row],[DAY]]=C_N_TRADING_DAYS,$L$1&gt;C_MAX_HIST_DT),$M$1,INDEX(_xlfn.ANCHORARRAY($C$3),T_CALC[[#This Row],[DAY]]+1,3))),NA())</f>
        <v>184.3</v>
      </c>
      <c r="N1059" s="4" cm="1" vm="5517">
        <f t="array" aca="1" ref="N1059" ca="1">IFERROR(IF(T_CALC[[#This Row],[DAY]]="","",IF(AND(T_CALC[[#This Row],[DAY]]=C_N_TRADING_DAYS,$L$1&gt;C_MAX_HIST_DT),$N$1,INDEX(_xlfn.ANCHORARRAY($C$3),T_CALC[[#This Row],[DAY]]+1,4))),NA())</f>
        <v>185.84</v>
      </c>
      <c r="O1059" s="4" cm="1" vm="5431">
        <f t="array" aca="1" ref="O1059" ca="1">IFERROR(IF(T_CALC[[#This Row],[DAY]]="","",IF(AND(T_CALC[[#This Row],[DAY]]=C_N_TRADING_DAYS,$L$1&gt;C_MAX_HIST_DT),$O$1,INDEX(_xlfn.ANCHORARRAY($C$3),T_CALC[[#This Row],[DAY]]+1,5))),NA())</f>
        <v>182.3</v>
      </c>
      <c r="P1059" s="4" cm="1" vm="5518">
        <f t="array" aca="1" ref="P1059" ca="1">IFERROR(IF(T_CALC[[#This Row],[DAY]]="","",IF(AND(T_CALC[[#This Row],[DAY]]=C_N_TRADING_DAYS,$L$1&gt;C_MAX_HIST_DT),$P$1,INDEX(_xlfn.ANCHORARRAY($C$3),T_CALC[[#This Row],[DAY]]+1,6))),NA())</f>
        <v>182.92</v>
      </c>
      <c r="Q1059" s="4" cm="1" vm="5515">
        <f t="array" aca="1" ref="Q1059" ca="1">IFERROR(IF(T_CALC[[#This Row],[DAY]]="","",IF(AND(T_CALC[[#This Row],[DAY]]=C_N_TRADING_DAYS,$L$1&gt;C_MAX_HIST_DT),$Q$1,INDEX(_xlfn.ANCHORARRAY($C$3),T_CALC[[#This Row],[DAY]]+1,2))),NA())</f>
        <v>28761809</v>
      </c>
      <c r="R1059" s="4" vm="5518">
        <f ca="1">IFERROR(IF(I_SRC="Open",T_CALC[[#This Row],[Open]],IF(I_SRC="High",T_CALC[[#This Row],[High]],IF(I_SRC="low",T_CALC[[#This Row],[Low]],IF(I_SRC="Volume",T_CALC[[#This Row],[VOLUME]],T_CALC[[#This Row],[Close]])))),"")</f>
        <v>182.92</v>
      </c>
      <c r="S1059" s="4" cm="1">
        <f t="array" aca="1" ref="S1059" ca="1">IF(T_CALC[[#This Row],[DAY]]="","",IF(T_CALC[[#This Row],[DAY]]&gt;=I_MA_PER,
ROUND(SUMPRODUCT(OFFSET($Y$4,0,0,I_MA_PER),OFFSET(T_CALC[[#This Row],[Value]],-(I_MA_PER-1),0,I_MA_PER))/C_DEN,2),NA()))</f>
        <v>179.5</v>
      </c>
      <c r="T1059" s="4" t="str">
        <f ca="1">IF(T_CALC[[#This Row],[DAY]]="","",IF(T_CALC[[#This Row],[DAY]]&gt;=I_MA_PER,IF(AND(T_CALC[[#This Row],[Value]]&gt;T_CALC[[#This Row],[WMA]],R1058&lt;=S1058),"Buy",IF(AND(T_CALC[[#This Row],[Value]]&lt;T_CALC[[#This Row],[WMA]],R1058&gt;=S1058),"Sell","")),NA()))</f>
        <v/>
      </c>
      <c r="U1059" s="4">
        <f ca="1">IFERROR(IF(T_CALC[[#This Row],[Signal]]="Buy",T_CALC[[#This Row],[Value]],-10000),-10000)</f>
        <v>-10000</v>
      </c>
      <c r="V1059" s="4">
        <f ca="1">IFERROR(IF(T_CALC[[#This Row],[Signal]]="Sell",T_CALC[[#This Row],[Value]],-10000),-10000)</f>
        <v>-10000</v>
      </c>
    </row>
    <row r="1060" spans="3:22" x14ac:dyDescent="0.2">
      <c r="C1060" vm="5519">
        <f ca="1"/>
        <v>43987</v>
      </c>
      <c r="D1060" vm="5520">
        <f ca="1"/>
        <v>39893643</v>
      </c>
      <c r="E1060" vm="5521">
        <f ca="1"/>
        <v>182.62</v>
      </c>
      <c r="F1060" vm="5522">
        <f ca="1"/>
        <v>187.73</v>
      </c>
      <c r="G1060" vm="5523">
        <f ca="1"/>
        <v>182.01</v>
      </c>
      <c r="H1060" vm="5524">
        <f ca="1"/>
        <v>187.2</v>
      </c>
      <c r="K1060" s="4">
        <f ca="1">IF(ROW(T_CALC[[#This Row],[DAY]])-ROW(T_CALC[[#Headers],[DAY]])&gt;C_N_TRADING_DAYS,"",ROW(T_CALC[[#This Row],[DAY]])-ROW(T_CALC[[#Headers],[DAY]]))</f>
        <v>1057</v>
      </c>
      <c r="L1060" s="2" cm="1" vm="5519">
        <f t="array" aca="1" ref="L1060" ca="1">IFERROR(IF(T_CALC[[#This Row],[DAY]]="","",IF(AND(T_CALC[[#This Row],[DAY]]=C_N_TRADING_DAYS,$L$1&gt;C_MAX_HIST_DT),$L$1,INDEX(_xlfn.ANCHORARRAY($C$3),T_CALC[[#This Row],[DAY]]+1,1))),NA())</f>
        <v>43987</v>
      </c>
      <c r="M1060" s="4" cm="1" vm="5521">
        <f t="array" aca="1" ref="M1060" ca="1">IFERROR(IF(T_CALC[[#This Row],[DAY]]="","",IF(AND(T_CALC[[#This Row],[DAY]]=C_N_TRADING_DAYS,$L$1&gt;C_MAX_HIST_DT),$M$1,INDEX(_xlfn.ANCHORARRAY($C$3),T_CALC[[#This Row],[DAY]]+1,3))),NA())</f>
        <v>182.62</v>
      </c>
      <c r="N1060" s="4" cm="1" vm="5522">
        <f t="array" aca="1" ref="N1060" ca="1">IFERROR(IF(T_CALC[[#This Row],[DAY]]="","",IF(AND(T_CALC[[#This Row],[DAY]]=C_N_TRADING_DAYS,$L$1&gt;C_MAX_HIST_DT),$N$1,INDEX(_xlfn.ANCHORARRAY($C$3),T_CALC[[#This Row],[DAY]]+1,4))),NA())</f>
        <v>187.73</v>
      </c>
      <c r="O1060" s="4" cm="1" vm="5523">
        <f t="array" aca="1" ref="O1060" ca="1">IFERROR(IF(T_CALC[[#This Row],[DAY]]="","",IF(AND(T_CALC[[#This Row],[DAY]]=C_N_TRADING_DAYS,$L$1&gt;C_MAX_HIST_DT),$O$1,INDEX(_xlfn.ANCHORARRAY($C$3),T_CALC[[#This Row],[DAY]]+1,5))),NA())</f>
        <v>182.01</v>
      </c>
      <c r="P1060" s="4" cm="1" vm="5524">
        <f t="array" aca="1" ref="P1060" ca="1">IFERROR(IF(T_CALC[[#This Row],[DAY]]="","",IF(AND(T_CALC[[#This Row],[DAY]]=C_N_TRADING_DAYS,$L$1&gt;C_MAX_HIST_DT),$P$1,INDEX(_xlfn.ANCHORARRAY($C$3),T_CALC[[#This Row],[DAY]]+1,6))),NA())</f>
        <v>187.2</v>
      </c>
      <c r="Q1060" s="4" cm="1" vm="5520">
        <f t="array" aca="1" ref="Q1060" ca="1">IFERROR(IF(T_CALC[[#This Row],[DAY]]="","",IF(AND(T_CALC[[#This Row],[DAY]]=C_N_TRADING_DAYS,$L$1&gt;C_MAX_HIST_DT),$Q$1,INDEX(_xlfn.ANCHORARRAY($C$3),T_CALC[[#This Row],[DAY]]+1,2))),NA())</f>
        <v>39893643</v>
      </c>
      <c r="R1060" s="4" vm="5524">
        <f ca="1">IFERROR(IF(I_SRC="Open",T_CALC[[#This Row],[Open]],IF(I_SRC="High",T_CALC[[#This Row],[High]],IF(I_SRC="low",T_CALC[[#This Row],[Low]],IF(I_SRC="Volume",T_CALC[[#This Row],[VOLUME]],T_CALC[[#This Row],[Close]])))),"")</f>
        <v>187.2</v>
      </c>
      <c r="S1060" s="4" cm="1">
        <f t="array" aca="1" ref="S1060" ca="1">IF(T_CALC[[#This Row],[DAY]]="","",IF(T_CALC[[#This Row],[DAY]]&gt;=I_MA_PER,
ROUND(SUMPRODUCT(OFFSET($Y$4,0,0,I_MA_PER),OFFSET(T_CALC[[#This Row],[Value]],-(I_MA_PER-1),0,I_MA_PER))/C_DEN,2),NA()))</f>
        <v>180.01</v>
      </c>
      <c r="T1060" s="4" t="str">
        <f ca="1">IF(T_CALC[[#This Row],[DAY]]="","",IF(T_CALC[[#This Row],[DAY]]&gt;=I_MA_PER,IF(AND(T_CALC[[#This Row],[Value]]&gt;T_CALC[[#This Row],[WMA]],R1059&lt;=S1059),"Buy",IF(AND(T_CALC[[#This Row],[Value]]&lt;T_CALC[[#This Row],[WMA]],R1059&gt;=S1059),"Sell","")),NA()))</f>
        <v/>
      </c>
      <c r="U1060" s="4">
        <f ca="1">IFERROR(IF(T_CALC[[#This Row],[Signal]]="Buy",T_CALC[[#This Row],[Value]],-10000),-10000)</f>
        <v>-10000</v>
      </c>
      <c r="V1060" s="4">
        <f ca="1">IFERROR(IF(T_CALC[[#This Row],[Signal]]="Sell",T_CALC[[#This Row],[Value]],-10000),-10000)</f>
        <v>-10000</v>
      </c>
    </row>
    <row r="1061" spans="3:22" x14ac:dyDescent="0.2">
      <c r="C1061" vm="5525">
        <f ca="1"/>
        <v>43990</v>
      </c>
      <c r="D1061" vm="5526">
        <f ca="1"/>
        <v>33211590</v>
      </c>
      <c r="E1061" vm="5512">
        <f ca="1"/>
        <v>185.94</v>
      </c>
      <c r="F1061" vm="5527">
        <f ca="1"/>
        <v>188.55</v>
      </c>
      <c r="G1061" vm="5088">
        <f ca="1"/>
        <v>184.44</v>
      </c>
      <c r="H1061" vm="5528">
        <f ca="1"/>
        <v>188.36</v>
      </c>
      <c r="K1061" s="4">
        <f ca="1">IF(ROW(T_CALC[[#This Row],[DAY]])-ROW(T_CALC[[#Headers],[DAY]])&gt;C_N_TRADING_DAYS,"",ROW(T_CALC[[#This Row],[DAY]])-ROW(T_CALC[[#Headers],[DAY]]))</f>
        <v>1058</v>
      </c>
      <c r="L1061" s="2" cm="1" vm="5525">
        <f t="array" aca="1" ref="L1061" ca="1">IFERROR(IF(T_CALC[[#This Row],[DAY]]="","",IF(AND(T_CALC[[#This Row],[DAY]]=C_N_TRADING_DAYS,$L$1&gt;C_MAX_HIST_DT),$L$1,INDEX(_xlfn.ANCHORARRAY($C$3),T_CALC[[#This Row],[DAY]]+1,1))),NA())</f>
        <v>43990</v>
      </c>
      <c r="M1061" s="4" cm="1" vm="5512">
        <f t="array" aca="1" ref="M1061" ca="1">IFERROR(IF(T_CALC[[#This Row],[DAY]]="","",IF(AND(T_CALC[[#This Row],[DAY]]=C_N_TRADING_DAYS,$L$1&gt;C_MAX_HIST_DT),$M$1,INDEX(_xlfn.ANCHORARRAY($C$3),T_CALC[[#This Row],[DAY]]+1,3))),NA())</f>
        <v>185.94</v>
      </c>
      <c r="N1061" s="4" cm="1" vm="5527">
        <f t="array" aca="1" ref="N1061" ca="1">IFERROR(IF(T_CALC[[#This Row],[DAY]]="","",IF(AND(T_CALC[[#This Row],[DAY]]=C_N_TRADING_DAYS,$L$1&gt;C_MAX_HIST_DT),$N$1,INDEX(_xlfn.ANCHORARRAY($C$3),T_CALC[[#This Row],[DAY]]+1,4))),NA())</f>
        <v>188.55</v>
      </c>
      <c r="O1061" s="4" cm="1" vm="5088">
        <f t="array" aca="1" ref="O1061" ca="1">IFERROR(IF(T_CALC[[#This Row],[DAY]]="","",IF(AND(T_CALC[[#This Row],[DAY]]=C_N_TRADING_DAYS,$L$1&gt;C_MAX_HIST_DT),$O$1,INDEX(_xlfn.ANCHORARRAY($C$3),T_CALC[[#This Row],[DAY]]+1,5))),NA())</f>
        <v>184.44</v>
      </c>
      <c r="P1061" s="4" cm="1" vm="5528">
        <f t="array" aca="1" ref="P1061" ca="1">IFERROR(IF(T_CALC[[#This Row],[DAY]]="","",IF(AND(T_CALC[[#This Row],[DAY]]=C_N_TRADING_DAYS,$L$1&gt;C_MAX_HIST_DT),$P$1,INDEX(_xlfn.ANCHORARRAY($C$3),T_CALC[[#This Row],[DAY]]+1,6))),NA())</f>
        <v>188.36</v>
      </c>
      <c r="Q1061" s="4" cm="1" vm="5526">
        <f t="array" aca="1" ref="Q1061" ca="1">IFERROR(IF(T_CALC[[#This Row],[DAY]]="","",IF(AND(T_CALC[[#This Row],[DAY]]=C_N_TRADING_DAYS,$L$1&gt;C_MAX_HIST_DT),$Q$1,INDEX(_xlfn.ANCHORARRAY($C$3),T_CALC[[#This Row],[DAY]]+1,2))),NA())</f>
        <v>33211590</v>
      </c>
      <c r="R1061" s="4" vm="5528">
        <f ca="1">IFERROR(IF(I_SRC="Open",T_CALC[[#This Row],[Open]],IF(I_SRC="High",T_CALC[[#This Row],[High]],IF(I_SRC="low",T_CALC[[#This Row],[Low]],IF(I_SRC="Volume",T_CALC[[#This Row],[VOLUME]],T_CALC[[#This Row],[Close]])))),"")</f>
        <v>188.36</v>
      </c>
      <c r="S1061" s="4" cm="1">
        <f t="array" aca="1" ref="S1061" ca="1">IF(T_CALC[[#This Row],[DAY]]="","",IF(T_CALC[[#This Row],[DAY]]&gt;=I_MA_PER,
ROUND(SUMPRODUCT(OFFSET($Y$4,0,0,I_MA_PER),OFFSET(T_CALC[[#This Row],[Value]],-(I_MA_PER-1),0,I_MA_PER))/C_DEN,2),NA()))</f>
        <v>180.54</v>
      </c>
      <c r="T1061" s="4" t="str">
        <f ca="1">IF(T_CALC[[#This Row],[DAY]]="","",IF(T_CALC[[#This Row],[DAY]]&gt;=I_MA_PER,IF(AND(T_CALC[[#This Row],[Value]]&gt;T_CALC[[#This Row],[WMA]],R1060&lt;=S1060),"Buy",IF(AND(T_CALC[[#This Row],[Value]]&lt;T_CALC[[#This Row],[WMA]],R1060&gt;=S1060),"Sell","")),NA()))</f>
        <v/>
      </c>
      <c r="U1061" s="4">
        <f ca="1">IFERROR(IF(T_CALC[[#This Row],[Signal]]="Buy",T_CALC[[#This Row],[Value]],-10000),-10000)</f>
        <v>-10000</v>
      </c>
      <c r="V1061" s="4">
        <f ca="1">IFERROR(IF(T_CALC[[#This Row],[Signal]]="Sell",T_CALC[[#This Row],[Value]],-10000),-10000)</f>
        <v>-10000</v>
      </c>
    </row>
    <row r="1062" spans="3:22" x14ac:dyDescent="0.2">
      <c r="C1062" vm="5529">
        <f ca="1"/>
        <v>43991</v>
      </c>
      <c r="D1062" vm="5530">
        <f ca="1"/>
        <v>29783916</v>
      </c>
      <c r="E1062" vm="5531">
        <f ca="1"/>
        <v>188</v>
      </c>
      <c r="F1062" vm="5086">
        <f ca="1"/>
        <v>190.7</v>
      </c>
      <c r="G1062" vm="5532">
        <f ca="1"/>
        <v>187.26050000000001</v>
      </c>
      <c r="H1062" vm="5533">
        <f ca="1"/>
        <v>189.8</v>
      </c>
      <c r="K1062" s="4">
        <f ca="1">IF(ROW(T_CALC[[#This Row],[DAY]])-ROW(T_CALC[[#Headers],[DAY]])&gt;C_N_TRADING_DAYS,"",ROW(T_CALC[[#This Row],[DAY]])-ROW(T_CALC[[#Headers],[DAY]]))</f>
        <v>1059</v>
      </c>
      <c r="L1062" s="2" cm="1" vm="5529">
        <f t="array" aca="1" ref="L1062" ca="1">IFERROR(IF(T_CALC[[#This Row],[DAY]]="","",IF(AND(T_CALC[[#This Row],[DAY]]=C_N_TRADING_DAYS,$L$1&gt;C_MAX_HIST_DT),$L$1,INDEX(_xlfn.ANCHORARRAY($C$3),T_CALC[[#This Row],[DAY]]+1,1))),NA())</f>
        <v>43991</v>
      </c>
      <c r="M1062" s="4" cm="1" vm="5531">
        <f t="array" aca="1" ref="M1062" ca="1">IFERROR(IF(T_CALC[[#This Row],[DAY]]="","",IF(AND(T_CALC[[#This Row],[DAY]]=C_N_TRADING_DAYS,$L$1&gt;C_MAX_HIST_DT),$M$1,INDEX(_xlfn.ANCHORARRAY($C$3),T_CALC[[#This Row],[DAY]]+1,3))),NA())</f>
        <v>188</v>
      </c>
      <c r="N1062" s="4" cm="1" vm="5086">
        <f t="array" aca="1" ref="N1062" ca="1">IFERROR(IF(T_CALC[[#This Row],[DAY]]="","",IF(AND(T_CALC[[#This Row],[DAY]]=C_N_TRADING_DAYS,$L$1&gt;C_MAX_HIST_DT),$N$1,INDEX(_xlfn.ANCHORARRAY($C$3),T_CALC[[#This Row],[DAY]]+1,4))),NA())</f>
        <v>190.7</v>
      </c>
      <c r="O1062" s="4" cm="1" vm="5532">
        <f t="array" aca="1" ref="O1062" ca="1">IFERROR(IF(T_CALC[[#This Row],[DAY]]="","",IF(AND(T_CALC[[#This Row],[DAY]]=C_N_TRADING_DAYS,$L$1&gt;C_MAX_HIST_DT),$O$1,INDEX(_xlfn.ANCHORARRAY($C$3),T_CALC[[#This Row],[DAY]]+1,5))),NA())</f>
        <v>187.26050000000001</v>
      </c>
      <c r="P1062" s="4" cm="1" vm="5533">
        <f t="array" aca="1" ref="P1062" ca="1">IFERROR(IF(T_CALC[[#This Row],[DAY]]="","",IF(AND(T_CALC[[#This Row],[DAY]]=C_N_TRADING_DAYS,$L$1&gt;C_MAX_HIST_DT),$P$1,INDEX(_xlfn.ANCHORARRAY($C$3),T_CALC[[#This Row],[DAY]]+1,6))),NA())</f>
        <v>189.8</v>
      </c>
      <c r="Q1062" s="4" cm="1" vm="5530">
        <f t="array" aca="1" ref="Q1062" ca="1">IFERROR(IF(T_CALC[[#This Row],[DAY]]="","",IF(AND(T_CALC[[#This Row],[DAY]]=C_N_TRADING_DAYS,$L$1&gt;C_MAX_HIST_DT),$Q$1,INDEX(_xlfn.ANCHORARRAY($C$3),T_CALC[[#This Row],[DAY]]+1,2))),NA())</f>
        <v>29783916</v>
      </c>
      <c r="R1062" s="4" vm="5533">
        <f ca="1">IFERROR(IF(I_SRC="Open",T_CALC[[#This Row],[Open]],IF(I_SRC="High",T_CALC[[#This Row],[High]],IF(I_SRC="low",T_CALC[[#This Row],[Low]],IF(I_SRC="Volume",T_CALC[[#This Row],[VOLUME]],T_CALC[[#This Row],[Close]])))),"")</f>
        <v>189.8</v>
      </c>
      <c r="S1062" s="4" cm="1">
        <f t="array" aca="1" ref="S1062" ca="1">IF(T_CALC[[#This Row],[DAY]]="","",IF(T_CALC[[#This Row],[DAY]]&gt;=I_MA_PER,
ROUND(SUMPRODUCT(OFFSET($Y$4,0,0,I_MA_PER),OFFSET(T_CALC[[#This Row],[Value]],-(I_MA_PER-1),0,I_MA_PER))/C_DEN,2),NA()))</f>
        <v>181.1</v>
      </c>
      <c r="T1062" s="4" t="str">
        <f ca="1">IF(T_CALC[[#This Row],[DAY]]="","",IF(T_CALC[[#This Row],[DAY]]&gt;=I_MA_PER,IF(AND(T_CALC[[#This Row],[Value]]&gt;T_CALC[[#This Row],[WMA]],R1061&lt;=S1061),"Buy",IF(AND(T_CALC[[#This Row],[Value]]&lt;T_CALC[[#This Row],[WMA]],R1061&gt;=S1061),"Sell","")),NA()))</f>
        <v/>
      </c>
      <c r="U1062" s="4">
        <f ca="1">IFERROR(IF(T_CALC[[#This Row],[Signal]]="Buy",T_CALC[[#This Row],[Value]],-10000),-10000)</f>
        <v>-10000</v>
      </c>
      <c r="V1062" s="4">
        <f ca="1">IFERROR(IF(T_CALC[[#This Row],[Signal]]="Sell",T_CALC[[#This Row],[Value]],-10000),-10000)</f>
        <v>-10000</v>
      </c>
    </row>
    <row r="1063" spans="3:22" x14ac:dyDescent="0.2">
      <c r="C1063" vm="5534">
        <f ca="1"/>
        <v>43992</v>
      </c>
      <c r="D1063" vm="5535">
        <f ca="1"/>
        <v>43872329</v>
      </c>
      <c r="E1063" vm="5536">
        <f ca="1"/>
        <v>191.125</v>
      </c>
      <c r="F1063" vm="5537">
        <f ca="1"/>
        <v>198.52</v>
      </c>
      <c r="G1063" vm="5538">
        <f ca="1"/>
        <v>191.01</v>
      </c>
      <c r="H1063" vm="5539">
        <f ca="1"/>
        <v>196.84</v>
      </c>
      <c r="K1063" s="4">
        <f ca="1">IF(ROW(T_CALC[[#This Row],[DAY]])-ROW(T_CALC[[#Headers],[DAY]])&gt;C_N_TRADING_DAYS,"",ROW(T_CALC[[#This Row],[DAY]])-ROW(T_CALC[[#Headers],[DAY]]))</f>
        <v>1060</v>
      </c>
      <c r="L1063" s="2" cm="1" vm="5534">
        <f t="array" aca="1" ref="L1063" ca="1">IFERROR(IF(T_CALC[[#This Row],[DAY]]="","",IF(AND(T_CALC[[#This Row],[DAY]]=C_N_TRADING_DAYS,$L$1&gt;C_MAX_HIST_DT),$L$1,INDEX(_xlfn.ANCHORARRAY($C$3),T_CALC[[#This Row],[DAY]]+1,1))),NA())</f>
        <v>43992</v>
      </c>
      <c r="M1063" s="4" cm="1" vm="5536">
        <f t="array" aca="1" ref="M1063" ca="1">IFERROR(IF(T_CALC[[#This Row],[DAY]]="","",IF(AND(T_CALC[[#This Row],[DAY]]=C_N_TRADING_DAYS,$L$1&gt;C_MAX_HIST_DT),$M$1,INDEX(_xlfn.ANCHORARRAY($C$3),T_CALC[[#This Row],[DAY]]+1,3))),NA())</f>
        <v>191.125</v>
      </c>
      <c r="N1063" s="4" cm="1" vm="5537">
        <f t="array" aca="1" ref="N1063" ca="1">IFERROR(IF(T_CALC[[#This Row],[DAY]]="","",IF(AND(T_CALC[[#This Row],[DAY]]=C_N_TRADING_DAYS,$L$1&gt;C_MAX_HIST_DT),$N$1,INDEX(_xlfn.ANCHORARRAY($C$3),T_CALC[[#This Row],[DAY]]+1,4))),NA())</f>
        <v>198.52</v>
      </c>
      <c r="O1063" s="4" cm="1" vm="5538">
        <f t="array" aca="1" ref="O1063" ca="1">IFERROR(IF(T_CALC[[#This Row],[DAY]]="","",IF(AND(T_CALC[[#This Row],[DAY]]=C_N_TRADING_DAYS,$L$1&gt;C_MAX_HIST_DT),$O$1,INDEX(_xlfn.ANCHORARRAY($C$3),T_CALC[[#This Row],[DAY]]+1,5))),NA())</f>
        <v>191.01</v>
      </c>
      <c r="P1063" s="4" cm="1" vm="5539">
        <f t="array" aca="1" ref="P1063" ca="1">IFERROR(IF(T_CALC[[#This Row],[DAY]]="","",IF(AND(T_CALC[[#This Row],[DAY]]=C_N_TRADING_DAYS,$L$1&gt;C_MAX_HIST_DT),$P$1,INDEX(_xlfn.ANCHORARRAY($C$3),T_CALC[[#This Row],[DAY]]+1,6))),NA())</f>
        <v>196.84</v>
      </c>
      <c r="Q1063" s="4" cm="1" vm="5535">
        <f t="array" aca="1" ref="Q1063" ca="1">IFERROR(IF(T_CALC[[#This Row],[DAY]]="","",IF(AND(T_CALC[[#This Row],[DAY]]=C_N_TRADING_DAYS,$L$1&gt;C_MAX_HIST_DT),$Q$1,INDEX(_xlfn.ANCHORARRAY($C$3),T_CALC[[#This Row],[DAY]]+1,2))),NA())</f>
        <v>43872329</v>
      </c>
      <c r="R1063" s="4" vm="5539">
        <f ca="1">IFERROR(IF(I_SRC="Open",T_CALC[[#This Row],[Open]],IF(I_SRC="High",T_CALC[[#This Row],[High]],IF(I_SRC="low",T_CALC[[#This Row],[Low]],IF(I_SRC="Volume",T_CALC[[#This Row],[VOLUME]],T_CALC[[#This Row],[Close]])))),"")</f>
        <v>196.84</v>
      </c>
      <c r="S1063" s="4" cm="1">
        <f t="array" aca="1" ref="S1063" ca="1">IF(T_CALC[[#This Row],[DAY]]="","",IF(T_CALC[[#This Row],[DAY]]&gt;=I_MA_PER,
ROUND(SUMPRODUCT(OFFSET($Y$4,0,0,I_MA_PER),OFFSET(T_CALC[[#This Row],[Value]],-(I_MA_PER-1),0,I_MA_PER))/C_DEN,2),NA()))</f>
        <v>181.9</v>
      </c>
      <c r="T1063" s="4" t="str">
        <f ca="1">IF(T_CALC[[#This Row],[DAY]]="","",IF(T_CALC[[#This Row],[DAY]]&gt;=I_MA_PER,IF(AND(T_CALC[[#This Row],[Value]]&gt;T_CALC[[#This Row],[WMA]],R1062&lt;=S1062),"Buy",IF(AND(T_CALC[[#This Row],[Value]]&lt;T_CALC[[#This Row],[WMA]],R1062&gt;=S1062),"Sell","")),NA()))</f>
        <v/>
      </c>
      <c r="U1063" s="4">
        <f ca="1">IFERROR(IF(T_CALC[[#This Row],[Signal]]="Buy",T_CALC[[#This Row],[Value]],-10000),-10000)</f>
        <v>-10000</v>
      </c>
      <c r="V1063" s="4">
        <f ca="1">IFERROR(IF(T_CALC[[#This Row],[Signal]]="Sell",T_CALC[[#This Row],[Value]],-10000),-10000)</f>
        <v>-10000</v>
      </c>
    </row>
    <row r="1064" spans="3:22" x14ac:dyDescent="0.2">
      <c r="C1064" vm="5540">
        <f ca="1"/>
        <v>43993</v>
      </c>
      <c r="D1064" vm="5541">
        <f ca="1"/>
        <v>52854672</v>
      </c>
      <c r="E1064" vm="5542">
        <f ca="1"/>
        <v>193.13</v>
      </c>
      <c r="F1064" vm="5543">
        <f ca="1"/>
        <v>195.76</v>
      </c>
      <c r="G1064" vm="5544">
        <f ca="1"/>
        <v>186.07</v>
      </c>
      <c r="H1064" vm="5545">
        <f ca="1"/>
        <v>186.27</v>
      </c>
      <c r="K1064" s="4">
        <f ca="1">IF(ROW(T_CALC[[#This Row],[DAY]])-ROW(T_CALC[[#Headers],[DAY]])&gt;C_N_TRADING_DAYS,"",ROW(T_CALC[[#This Row],[DAY]])-ROW(T_CALC[[#Headers],[DAY]]))</f>
        <v>1061</v>
      </c>
      <c r="L1064" s="2" cm="1" vm="5540">
        <f t="array" aca="1" ref="L1064" ca="1">IFERROR(IF(T_CALC[[#This Row],[DAY]]="","",IF(AND(T_CALC[[#This Row],[DAY]]=C_N_TRADING_DAYS,$L$1&gt;C_MAX_HIST_DT),$L$1,INDEX(_xlfn.ANCHORARRAY($C$3),T_CALC[[#This Row],[DAY]]+1,1))),NA())</f>
        <v>43993</v>
      </c>
      <c r="M1064" s="4" cm="1" vm="5542">
        <f t="array" aca="1" ref="M1064" ca="1">IFERROR(IF(T_CALC[[#This Row],[DAY]]="","",IF(AND(T_CALC[[#This Row],[DAY]]=C_N_TRADING_DAYS,$L$1&gt;C_MAX_HIST_DT),$M$1,INDEX(_xlfn.ANCHORARRAY($C$3),T_CALC[[#This Row],[DAY]]+1,3))),NA())</f>
        <v>193.13</v>
      </c>
      <c r="N1064" s="4" cm="1" vm="5543">
        <f t="array" aca="1" ref="N1064" ca="1">IFERROR(IF(T_CALC[[#This Row],[DAY]]="","",IF(AND(T_CALC[[#This Row],[DAY]]=C_N_TRADING_DAYS,$L$1&gt;C_MAX_HIST_DT),$N$1,INDEX(_xlfn.ANCHORARRAY($C$3),T_CALC[[#This Row],[DAY]]+1,4))),NA())</f>
        <v>195.76</v>
      </c>
      <c r="O1064" s="4" cm="1" vm="5544">
        <f t="array" aca="1" ref="O1064" ca="1">IFERROR(IF(T_CALC[[#This Row],[DAY]]="","",IF(AND(T_CALC[[#This Row],[DAY]]=C_N_TRADING_DAYS,$L$1&gt;C_MAX_HIST_DT),$O$1,INDEX(_xlfn.ANCHORARRAY($C$3),T_CALC[[#This Row],[DAY]]+1,5))),NA())</f>
        <v>186.07</v>
      </c>
      <c r="P1064" s="4" cm="1" vm="5545">
        <f t="array" aca="1" ref="P1064" ca="1">IFERROR(IF(T_CALC[[#This Row],[DAY]]="","",IF(AND(T_CALC[[#This Row],[DAY]]=C_N_TRADING_DAYS,$L$1&gt;C_MAX_HIST_DT),$P$1,INDEX(_xlfn.ANCHORARRAY($C$3),T_CALC[[#This Row],[DAY]]+1,6))),NA())</f>
        <v>186.27</v>
      </c>
      <c r="Q1064" s="4" cm="1" vm="5541">
        <f t="array" aca="1" ref="Q1064" ca="1">IFERROR(IF(T_CALC[[#This Row],[DAY]]="","",IF(AND(T_CALC[[#This Row],[DAY]]=C_N_TRADING_DAYS,$L$1&gt;C_MAX_HIST_DT),$Q$1,INDEX(_xlfn.ANCHORARRAY($C$3),T_CALC[[#This Row],[DAY]]+1,2))),NA())</f>
        <v>52854672</v>
      </c>
      <c r="R1064" s="4" vm="5545">
        <f ca="1">IFERROR(IF(I_SRC="Open",T_CALC[[#This Row],[Open]],IF(I_SRC="High",T_CALC[[#This Row],[High]],IF(I_SRC="low",T_CALC[[#This Row],[Low]],IF(I_SRC="Volume",T_CALC[[#This Row],[VOLUME]],T_CALC[[#This Row],[Close]])))),"")</f>
        <v>186.27</v>
      </c>
      <c r="S1064" s="4" cm="1">
        <f t="array" aca="1" ref="S1064" ca="1">IF(T_CALC[[#This Row],[DAY]]="","",IF(T_CALC[[#This Row],[DAY]]&gt;=I_MA_PER,
ROUND(SUMPRODUCT(OFFSET($Y$4,0,0,I_MA_PER),OFFSET(T_CALC[[#This Row],[Value]],-(I_MA_PER-1),0,I_MA_PER))/C_DEN,2),NA()))</f>
        <v>182.27</v>
      </c>
      <c r="T1064" s="4" t="str">
        <f ca="1">IF(T_CALC[[#This Row],[DAY]]="","",IF(T_CALC[[#This Row],[DAY]]&gt;=I_MA_PER,IF(AND(T_CALC[[#This Row],[Value]]&gt;T_CALC[[#This Row],[WMA]],R1063&lt;=S1063),"Buy",IF(AND(T_CALC[[#This Row],[Value]]&lt;T_CALC[[#This Row],[WMA]],R1063&gt;=S1063),"Sell","")),NA()))</f>
        <v/>
      </c>
      <c r="U1064" s="4">
        <f ca="1">IFERROR(IF(T_CALC[[#This Row],[Signal]]="Buy",T_CALC[[#This Row],[Value]],-10000),-10000)</f>
        <v>-10000</v>
      </c>
      <c r="V1064" s="4">
        <f ca="1">IFERROR(IF(T_CALC[[#This Row],[Signal]]="Sell",T_CALC[[#This Row],[Value]],-10000),-10000)</f>
        <v>-10000</v>
      </c>
    </row>
    <row r="1065" spans="3:22" x14ac:dyDescent="0.2">
      <c r="C1065" vm="5546">
        <f ca="1"/>
        <v>43994</v>
      </c>
      <c r="D1065" vm="5547">
        <f ca="1"/>
        <v>43373587</v>
      </c>
      <c r="E1065" vm="5548">
        <f ca="1"/>
        <v>190.54</v>
      </c>
      <c r="F1065" vm="5549">
        <f ca="1"/>
        <v>191.72</v>
      </c>
      <c r="G1065" vm="5550">
        <f ca="1"/>
        <v>185.18</v>
      </c>
      <c r="H1065" vm="5551">
        <f ca="1"/>
        <v>187.74</v>
      </c>
      <c r="K1065" s="4">
        <f ca="1">IF(ROW(T_CALC[[#This Row],[DAY]])-ROW(T_CALC[[#Headers],[DAY]])&gt;C_N_TRADING_DAYS,"",ROW(T_CALC[[#This Row],[DAY]])-ROW(T_CALC[[#Headers],[DAY]]))</f>
        <v>1062</v>
      </c>
      <c r="L1065" s="2" cm="1" vm="5546">
        <f t="array" aca="1" ref="L1065" ca="1">IFERROR(IF(T_CALC[[#This Row],[DAY]]="","",IF(AND(T_CALC[[#This Row],[DAY]]=C_N_TRADING_DAYS,$L$1&gt;C_MAX_HIST_DT),$L$1,INDEX(_xlfn.ANCHORARRAY($C$3),T_CALC[[#This Row],[DAY]]+1,1))),NA())</f>
        <v>43994</v>
      </c>
      <c r="M1065" s="4" cm="1" vm="5548">
        <f t="array" aca="1" ref="M1065" ca="1">IFERROR(IF(T_CALC[[#This Row],[DAY]]="","",IF(AND(T_CALC[[#This Row],[DAY]]=C_N_TRADING_DAYS,$L$1&gt;C_MAX_HIST_DT),$M$1,INDEX(_xlfn.ANCHORARRAY($C$3),T_CALC[[#This Row],[DAY]]+1,3))),NA())</f>
        <v>190.54</v>
      </c>
      <c r="N1065" s="4" cm="1" vm="5549">
        <f t="array" aca="1" ref="N1065" ca="1">IFERROR(IF(T_CALC[[#This Row],[DAY]]="","",IF(AND(T_CALC[[#This Row],[DAY]]=C_N_TRADING_DAYS,$L$1&gt;C_MAX_HIST_DT),$N$1,INDEX(_xlfn.ANCHORARRAY($C$3),T_CALC[[#This Row],[DAY]]+1,4))),NA())</f>
        <v>191.72</v>
      </c>
      <c r="O1065" s="4" cm="1" vm="5550">
        <f t="array" aca="1" ref="O1065" ca="1">IFERROR(IF(T_CALC[[#This Row],[DAY]]="","",IF(AND(T_CALC[[#This Row],[DAY]]=C_N_TRADING_DAYS,$L$1&gt;C_MAX_HIST_DT),$O$1,INDEX(_xlfn.ANCHORARRAY($C$3),T_CALC[[#This Row],[DAY]]+1,5))),NA())</f>
        <v>185.18</v>
      </c>
      <c r="P1065" s="4" cm="1" vm="5551">
        <f t="array" aca="1" ref="P1065" ca="1">IFERROR(IF(T_CALC[[#This Row],[DAY]]="","",IF(AND(T_CALC[[#This Row],[DAY]]=C_N_TRADING_DAYS,$L$1&gt;C_MAX_HIST_DT),$P$1,INDEX(_xlfn.ANCHORARRAY($C$3),T_CALC[[#This Row],[DAY]]+1,6))),NA())</f>
        <v>187.74</v>
      </c>
      <c r="Q1065" s="4" cm="1" vm="5547">
        <f t="array" aca="1" ref="Q1065" ca="1">IFERROR(IF(T_CALC[[#This Row],[DAY]]="","",IF(AND(T_CALC[[#This Row],[DAY]]=C_N_TRADING_DAYS,$L$1&gt;C_MAX_HIST_DT),$Q$1,INDEX(_xlfn.ANCHORARRAY($C$3),T_CALC[[#This Row],[DAY]]+1,2))),NA())</f>
        <v>43373587</v>
      </c>
      <c r="R1065" s="4" vm="5551">
        <f ca="1">IFERROR(IF(I_SRC="Open",T_CALC[[#This Row],[Open]],IF(I_SRC="High",T_CALC[[#This Row],[High]],IF(I_SRC="low",T_CALC[[#This Row],[Low]],IF(I_SRC="Volume",T_CALC[[#This Row],[VOLUME]],T_CALC[[#This Row],[Close]])))),"")</f>
        <v>187.74</v>
      </c>
      <c r="S1065" s="4" cm="1">
        <f t="array" aca="1" ref="S1065" ca="1">IF(T_CALC[[#This Row],[DAY]]="","",IF(T_CALC[[#This Row],[DAY]]&gt;=I_MA_PER,
ROUND(SUMPRODUCT(OFFSET($Y$4,0,0,I_MA_PER),OFFSET(T_CALC[[#This Row],[Value]],-(I_MA_PER-1),0,I_MA_PER))/C_DEN,2),NA()))</f>
        <v>182.66</v>
      </c>
      <c r="T1065" s="4" t="str">
        <f ca="1">IF(T_CALC[[#This Row],[DAY]]="","",IF(T_CALC[[#This Row],[DAY]]&gt;=I_MA_PER,IF(AND(T_CALC[[#This Row],[Value]]&gt;T_CALC[[#This Row],[WMA]],R1064&lt;=S1064),"Buy",IF(AND(T_CALC[[#This Row],[Value]]&lt;T_CALC[[#This Row],[WMA]],R1064&gt;=S1064),"Sell","")),NA()))</f>
        <v/>
      </c>
      <c r="U1065" s="4">
        <f ca="1">IFERROR(IF(T_CALC[[#This Row],[Signal]]="Buy",T_CALC[[#This Row],[Value]],-10000),-10000)</f>
        <v>-10000</v>
      </c>
      <c r="V1065" s="4">
        <f ca="1">IFERROR(IF(T_CALC[[#This Row],[Signal]]="Sell",T_CALC[[#This Row],[Value]],-10000),-10000)</f>
        <v>-10000</v>
      </c>
    </row>
    <row r="1066" spans="3:22" x14ac:dyDescent="0.2">
      <c r="C1066" vm="5552">
        <f ca="1"/>
        <v>43997</v>
      </c>
      <c r="D1066" vm="5553">
        <f ca="1"/>
        <v>32770189</v>
      </c>
      <c r="E1066" vm="5554">
        <f ca="1"/>
        <v>184.58</v>
      </c>
      <c r="F1066" vm="5555">
        <f ca="1"/>
        <v>190.82</v>
      </c>
      <c r="G1066" vm="5556">
        <f ca="1"/>
        <v>184.01</v>
      </c>
      <c r="H1066" vm="5557">
        <f ca="1"/>
        <v>188.94</v>
      </c>
      <c r="K1066" s="4">
        <f ca="1">IF(ROW(T_CALC[[#This Row],[DAY]])-ROW(T_CALC[[#Headers],[DAY]])&gt;C_N_TRADING_DAYS,"",ROW(T_CALC[[#This Row],[DAY]])-ROW(T_CALC[[#Headers],[DAY]]))</f>
        <v>1063</v>
      </c>
      <c r="L1066" s="2" cm="1" vm="5552">
        <f t="array" aca="1" ref="L1066" ca="1">IFERROR(IF(T_CALC[[#This Row],[DAY]]="","",IF(AND(T_CALC[[#This Row],[DAY]]=C_N_TRADING_DAYS,$L$1&gt;C_MAX_HIST_DT),$L$1,INDEX(_xlfn.ANCHORARRAY($C$3),T_CALC[[#This Row],[DAY]]+1,1))),NA())</f>
        <v>43997</v>
      </c>
      <c r="M1066" s="4" cm="1" vm="5554">
        <f t="array" aca="1" ref="M1066" ca="1">IFERROR(IF(T_CALC[[#This Row],[DAY]]="","",IF(AND(T_CALC[[#This Row],[DAY]]=C_N_TRADING_DAYS,$L$1&gt;C_MAX_HIST_DT),$M$1,INDEX(_xlfn.ANCHORARRAY($C$3),T_CALC[[#This Row],[DAY]]+1,3))),NA())</f>
        <v>184.58</v>
      </c>
      <c r="N1066" s="4" cm="1" vm="5555">
        <f t="array" aca="1" ref="N1066" ca="1">IFERROR(IF(T_CALC[[#This Row],[DAY]]="","",IF(AND(T_CALC[[#This Row],[DAY]]=C_N_TRADING_DAYS,$L$1&gt;C_MAX_HIST_DT),$N$1,INDEX(_xlfn.ANCHORARRAY($C$3),T_CALC[[#This Row],[DAY]]+1,4))),NA())</f>
        <v>190.82</v>
      </c>
      <c r="O1066" s="4" cm="1" vm="5556">
        <f t="array" aca="1" ref="O1066" ca="1">IFERROR(IF(T_CALC[[#This Row],[DAY]]="","",IF(AND(T_CALC[[#This Row],[DAY]]=C_N_TRADING_DAYS,$L$1&gt;C_MAX_HIST_DT),$O$1,INDEX(_xlfn.ANCHORARRAY($C$3),T_CALC[[#This Row],[DAY]]+1,5))),NA())</f>
        <v>184.01</v>
      </c>
      <c r="P1066" s="4" cm="1" vm="5557">
        <f t="array" aca="1" ref="P1066" ca="1">IFERROR(IF(T_CALC[[#This Row],[DAY]]="","",IF(AND(T_CALC[[#This Row],[DAY]]=C_N_TRADING_DAYS,$L$1&gt;C_MAX_HIST_DT),$P$1,INDEX(_xlfn.ANCHORARRAY($C$3),T_CALC[[#This Row],[DAY]]+1,6))),NA())</f>
        <v>188.94</v>
      </c>
      <c r="Q1066" s="4" cm="1" vm="5553">
        <f t="array" aca="1" ref="Q1066" ca="1">IFERROR(IF(T_CALC[[#This Row],[DAY]]="","",IF(AND(T_CALC[[#This Row],[DAY]]=C_N_TRADING_DAYS,$L$1&gt;C_MAX_HIST_DT),$Q$1,INDEX(_xlfn.ANCHORARRAY($C$3),T_CALC[[#This Row],[DAY]]+1,2))),NA())</f>
        <v>32770189</v>
      </c>
      <c r="R1066" s="4" vm="5557">
        <f ca="1">IFERROR(IF(I_SRC="Open",T_CALC[[#This Row],[Open]],IF(I_SRC="High",T_CALC[[#This Row],[High]],IF(I_SRC="low",T_CALC[[#This Row],[Low]],IF(I_SRC="Volume",T_CALC[[#This Row],[VOLUME]],T_CALC[[#This Row],[Close]])))),"")</f>
        <v>188.94</v>
      </c>
      <c r="S1066" s="4" cm="1">
        <f t="array" aca="1" ref="S1066" ca="1">IF(T_CALC[[#This Row],[DAY]]="","",IF(T_CALC[[#This Row],[DAY]]&gt;=I_MA_PER,
ROUND(SUMPRODUCT(OFFSET($Y$4,0,0,I_MA_PER),OFFSET(T_CALC[[#This Row],[Value]],-(I_MA_PER-1),0,I_MA_PER))/C_DEN,2),NA()))</f>
        <v>183.08</v>
      </c>
      <c r="T1066" s="4" t="str">
        <f ca="1">IF(T_CALC[[#This Row],[DAY]]="","",IF(T_CALC[[#This Row],[DAY]]&gt;=I_MA_PER,IF(AND(T_CALC[[#This Row],[Value]]&gt;T_CALC[[#This Row],[WMA]],R1065&lt;=S1065),"Buy",IF(AND(T_CALC[[#This Row],[Value]]&lt;T_CALC[[#This Row],[WMA]],R1065&gt;=S1065),"Sell","")),NA()))</f>
        <v/>
      </c>
      <c r="U1066" s="4">
        <f ca="1">IFERROR(IF(T_CALC[[#This Row],[Signal]]="Buy",T_CALC[[#This Row],[Value]],-10000),-10000)</f>
        <v>-10000</v>
      </c>
      <c r="V1066" s="4">
        <f ca="1">IFERROR(IF(T_CALC[[#This Row],[Signal]]="Sell",T_CALC[[#This Row],[Value]],-10000),-10000)</f>
        <v>-10000</v>
      </c>
    </row>
    <row r="1067" spans="3:22" x14ac:dyDescent="0.2">
      <c r="C1067" vm="5558">
        <f ca="1"/>
        <v>43998</v>
      </c>
      <c r="D1067" vm="5559">
        <f ca="1"/>
        <v>42556656</v>
      </c>
      <c r="E1067" vm="5560">
        <f ca="1"/>
        <v>192.89</v>
      </c>
      <c r="F1067" vm="5561">
        <f ca="1"/>
        <v>195.58</v>
      </c>
      <c r="G1067" vm="5562">
        <f ca="1"/>
        <v>191.46</v>
      </c>
      <c r="H1067" vm="5563">
        <f ca="1"/>
        <v>193.57</v>
      </c>
      <c r="K1067" s="4">
        <f ca="1">IF(ROW(T_CALC[[#This Row],[DAY]])-ROW(T_CALC[[#Headers],[DAY]])&gt;C_N_TRADING_DAYS,"",ROW(T_CALC[[#This Row],[DAY]])-ROW(T_CALC[[#Headers],[DAY]]))</f>
        <v>1064</v>
      </c>
      <c r="L1067" s="2" cm="1" vm="5558">
        <f t="array" aca="1" ref="L1067" ca="1">IFERROR(IF(T_CALC[[#This Row],[DAY]]="","",IF(AND(T_CALC[[#This Row],[DAY]]=C_N_TRADING_DAYS,$L$1&gt;C_MAX_HIST_DT),$L$1,INDEX(_xlfn.ANCHORARRAY($C$3),T_CALC[[#This Row],[DAY]]+1,1))),NA())</f>
        <v>43998</v>
      </c>
      <c r="M1067" s="4" cm="1" vm="5560">
        <f t="array" aca="1" ref="M1067" ca="1">IFERROR(IF(T_CALC[[#This Row],[DAY]]="","",IF(AND(T_CALC[[#This Row],[DAY]]=C_N_TRADING_DAYS,$L$1&gt;C_MAX_HIST_DT),$M$1,INDEX(_xlfn.ANCHORARRAY($C$3),T_CALC[[#This Row],[DAY]]+1,3))),NA())</f>
        <v>192.89</v>
      </c>
      <c r="N1067" s="4" cm="1" vm="5561">
        <f t="array" aca="1" ref="N1067" ca="1">IFERROR(IF(T_CALC[[#This Row],[DAY]]="","",IF(AND(T_CALC[[#This Row],[DAY]]=C_N_TRADING_DAYS,$L$1&gt;C_MAX_HIST_DT),$N$1,INDEX(_xlfn.ANCHORARRAY($C$3),T_CALC[[#This Row],[DAY]]+1,4))),NA())</f>
        <v>195.58</v>
      </c>
      <c r="O1067" s="4" cm="1" vm="5562">
        <f t="array" aca="1" ref="O1067" ca="1">IFERROR(IF(T_CALC[[#This Row],[DAY]]="","",IF(AND(T_CALC[[#This Row],[DAY]]=C_N_TRADING_DAYS,$L$1&gt;C_MAX_HIST_DT),$O$1,INDEX(_xlfn.ANCHORARRAY($C$3),T_CALC[[#This Row],[DAY]]+1,5))),NA())</f>
        <v>191.46</v>
      </c>
      <c r="P1067" s="4" cm="1" vm="5563">
        <f t="array" aca="1" ref="P1067" ca="1">IFERROR(IF(T_CALC[[#This Row],[DAY]]="","",IF(AND(T_CALC[[#This Row],[DAY]]=C_N_TRADING_DAYS,$L$1&gt;C_MAX_HIST_DT),$P$1,INDEX(_xlfn.ANCHORARRAY($C$3),T_CALC[[#This Row],[DAY]]+1,6))),NA())</f>
        <v>193.57</v>
      </c>
      <c r="Q1067" s="4" cm="1" vm="5559">
        <f t="array" aca="1" ref="Q1067" ca="1">IFERROR(IF(T_CALC[[#This Row],[DAY]]="","",IF(AND(T_CALC[[#This Row],[DAY]]=C_N_TRADING_DAYS,$L$1&gt;C_MAX_HIST_DT),$Q$1,INDEX(_xlfn.ANCHORARRAY($C$3),T_CALC[[#This Row],[DAY]]+1,2))),NA())</f>
        <v>42556656</v>
      </c>
      <c r="R1067" s="4" vm="5563">
        <f ca="1">IFERROR(IF(I_SRC="Open",T_CALC[[#This Row],[Open]],IF(I_SRC="High",T_CALC[[#This Row],[High]],IF(I_SRC="low",T_CALC[[#This Row],[Low]],IF(I_SRC="Volume",T_CALC[[#This Row],[VOLUME]],T_CALC[[#This Row],[Close]])))),"")</f>
        <v>193.57</v>
      </c>
      <c r="S1067" s="4" cm="1">
        <f t="array" aca="1" ref="S1067" ca="1">IF(T_CALC[[#This Row],[DAY]]="","",IF(T_CALC[[#This Row],[DAY]]&gt;=I_MA_PER,
ROUND(SUMPRODUCT(OFFSET($Y$4,0,0,I_MA_PER),OFFSET(T_CALC[[#This Row],[Value]],-(I_MA_PER-1),0,I_MA_PER))/C_DEN,2),NA()))</f>
        <v>183.65</v>
      </c>
      <c r="T1067" s="4" t="str">
        <f ca="1">IF(T_CALC[[#This Row],[DAY]]="","",IF(T_CALC[[#This Row],[DAY]]&gt;=I_MA_PER,IF(AND(T_CALC[[#This Row],[Value]]&gt;T_CALC[[#This Row],[WMA]],R1066&lt;=S1066),"Buy",IF(AND(T_CALC[[#This Row],[Value]]&lt;T_CALC[[#This Row],[WMA]],R1066&gt;=S1066),"Sell","")),NA()))</f>
        <v/>
      </c>
      <c r="U1067" s="4">
        <f ca="1">IFERROR(IF(T_CALC[[#This Row],[Signal]]="Buy",T_CALC[[#This Row],[Value]],-10000),-10000)</f>
        <v>-10000</v>
      </c>
      <c r="V1067" s="4">
        <f ca="1">IFERROR(IF(T_CALC[[#This Row],[Signal]]="Sell",T_CALC[[#This Row],[Value]],-10000),-10000)</f>
        <v>-10000</v>
      </c>
    </row>
    <row r="1068" spans="3:22" x14ac:dyDescent="0.2">
      <c r="C1068" vm="5564">
        <f ca="1"/>
        <v>43999</v>
      </c>
      <c r="D1068" vm="5565">
        <f ca="1"/>
        <v>25687822</v>
      </c>
      <c r="E1068" vm="5566">
        <f ca="1"/>
        <v>195.03</v>
      </c>
      <c r="F1068" vm="5567">
        <f ca="1"/>
        <v>196.32</v>
      </c>
      <c r="G1068" vm="5568">
        <f ca="1"/>
        <v>193.69</v>
      </c>
      <c r="H1068" vm="5569">
        <f ca="1"/>
        <v>194.24</v>
      </c>
      <c r="K1068" s="4">
        <f ca="1">IF(ROW(T_CALC[[#This Row],[DAY]])-ROW(T_CALC[[#Headers],[DAY]])&gt;C_N_TRADING_DAYS,"",ROW(T_CALC[[#This Row],[DAY]])-ROW(T_CALC[[#Headers],[DAY]]))</f>
        <v>1065</v>
      </c>
      <c r="L1068" s="2" cm="1" vm="5564">
        <f t="array" aca="1" ref="L1068" ca="1">IFERROR(IF(T_CALC[[#This Row],[DAY]]="","",IF(AND(T_CALC[[#This Row],[DAY]]=C_N_TRADING_DAYS,$L$1&gt;C_MAX_HIST_DT),$L$1,INDEX(_xlfn.ANCHORARRAY($C$3),T_CALC[[#This Row],[DAY]]+1,1))),NA())</f>
        <v>43999</v>
      </c>
      <c r="M1068" s="4" cm="1" vm="5566">
        <f t="array" aca="1" ref="M1068" ca="1">IFERROR(IF(T_CALC[[#This Row],[DAY]]="","",IF(AND(T_CALC[[#This Row],[DAY]]=C_N_TRADING_DAYS,$L$1&gt;C_MAX_HIST_DT),$M$1,INDEX(_xlfn.ANCHORARRAY($C$3),T_CALC[[#This Row],[DAY]]+1,3))),NA())</f>
        <v>195.03</v>
      </c>
      <c r="N1068" s="4" cm="1" vm="5567">
        <f t="array" aca="1" ref="N1068" ca="1">IFERROR(IF(T_CALC[[#This Row],[DAY]]="","",IF(AND(T_CALC[[#This Row],[DAY]]=C_N_TRADING_DAYS,$L$1&gt;C_MAX_HIST_DT),$N$1,INDEX(_xlfn.ANCHORARRAY($C$3),T_CALC[[#This Row],[DAY]]+1,4))),NA())</f>
        <v>196.32</v>
      </c>
      <c r="O1068" s="4" cm="1" vm="5568">
        <f t="array" aca="1" ref="O1068" ca="1">IFERROR(IF(T_CALC[[#This Row],[DAY]]="","",IF(AND(T_CALC[[#This Row],[DAY]]=C_N_TRADING_DAYS,$L$1&gt;C_MAX_HIST_DT),$O$1,INDEX(_xlfn.ANCHORARRAY($C$3),T_CALC[[#This Row],[DAY]]+1,5))),NA())</f>
        <v>193.69</v>
      </c>
      <c r="P1068" s="4" cm="1" vm="5569">
        <f t="array" aca="1" ref="P1068" ca="1">IFERROR(IF(T_CALC[[#This Row],[DAY]]="","",IF(AND(T_CALC[[#This Row],[DAY]]=C_N_TRADING_DAYS,$L$1&gt;C_MAX_HIST_DT),$P$1,INDEX(_xlfn.ANCHORARRAY($C$3),T_CALC[[#This Row],[DAY]]+1,6))),NA())</f>
        <v>194.24</v>
      </c>
      <c r="Q1068" s="4" cm="1" vm="5565">
        <f t="array" aca="1" ref="Q1068" ca="1">IFERROR(IF(T_CALC[[#This Row],[DAY]]="","",IF(AND(T_CALC[[#This Row],[DAY]]=C_N_TRADING_DAYS,$L$1&gt;C_MAX_HIST_DT),$Q$1,INDEX(_xlfn.ANCHORARRAY($C$3),T_CALC[[#This Row],[DAY]]+1,2))),NA())</f>
        <v>25687822</v>
      </c>
      <c r="R1068" s="4" vm="5569">
        <f ca="1">IFERROR(IF(I_SRC="Open",T_CALC[[#This Row],[Open]],IF(I_SRC="High",T_CALC[[#This Row],[High]],IF(I_SRC="low",T_CALC[[#This Row],[Low]],IF(I_SRC="Volume",T_CALC[[#This Row],[VOLUME]],T_CALC[[#This Row],[Close]])))),"")</f>
        <v>194.24</v>
      </c>
      <c r="S1068" s="4" cm="1">
        <f t="array" aca="1" ref="S1068" ca="1">IF(T_CALC[[#This Row],[DAY]]="","",IF(T_CALC[[#This Row],[DAY]]&gt;=I_MA_PER,
ROUND(SUMPRODUCT(OFFSET($Y$4,0,0,I_MA_PER),OFFSET(T_CALC[[#This Row],[Value]],-(I_MA_PER-1),0,I_MA_PER))/C_DEN,2),NA()))</f>
        <v>184.22</v>
      </c>
      <c r="T1068" s="4" t="str">
        <f ca="1">IF(T_CALC[[#This Row],[DAY]]="","",IF(T_CALC[[#This Row],[DAY]]&gt;=I_MA_PER,IF(AND(T_CALC[[#This Row],[Value]]&gt;T_CALC[[#This Row],[WMA]],R1067&lt;=S1067),"Buy",IF(AND(T_CALC[[#This Row],[Value]]&lt;T_CALC[[#This Row],[WMA]],R1067&gt;=S1067),"Sell","")),NA()))</f>
        <v/>
      </c>
      <c r="U1068" s="4">
        <f ca="1">IFERROR(IF(T_CALC[[#This Row],[Signal]]="Buy",T_CALC[[#This Row],[Value]],-10000),-10000)</f>
        <v>-10000</v>
      </c>
      <c r="V1068" s="4">
        <f ca="1">IFERROR(IF(T_CALC[[#This Row],[Signal]]="Sell",T_CALC[[#This Row],[Value]],-10000),-10000)</f>
        <v>-10000</v>
      </c>
    </row>
    <row r="1069" spans="3:22" x14ac:dyDescent="0.2">
      <c r="C1069" vm="5570">
        <f ca="1"/>
        <v>44000</v>
      </c>
      <c r="D1069" vm="5571">
        <f ca="1"/>
        <v>23061648</v>
      </c>
      <c r="E1069" vm="5572">
        <f ca="1"/>
        <v>194</v>
      </c>
      <c r="F1069" vm="5573">
        <f ca="1"/>
        <v>196.49</v>
      </c>
      <c r="G1069" vm="5572">
        <f ca="1"/>
        <v>194</v>
      </c>
      <c r="H1069" vm="5567">
        <f ca="1"/>
        <v>196.32</v>
      </c>
      <c r="K1069" s="4">
        <f ca="1">IF(ROW(T_CALC[[#This Row],[DAY]])-ROW(T_CALC[[#Headers],[DAY]])&gt;C_N_TRADING_DAYS,"",ROW(T_CALC[[#This Row],[DAY]])-ROW(T_CALC[[#Headers],[DAY]]))</f>
        <v>1066</v>
      </c>
      <c r="L1069" s="2" cm="1" vm="5570">
        <f t="array" aca="1" ref="L1069" ca="1">IFERROR(IF(T_CALC[[#This Row],[DAY]]="","",IF(AND(T_CALC[[#This Row],[DAY]]=C_N_TRADING_DAYS,$L$1&gt;C_MAX_HIST_DT),$L$1,INDEX(_xlfn.ANCHORARRAY($C$3),T_CALC[[#This Row],[DAY]]+1,1))),NA())</f>
        <v>44000</v>
      </c>
      <c r="M1069" s="4" cm="1" vm="5572">
        <f t="array" aca="1" ref="M1069" ca="1">IFERROR(IF(T_CALC[[#This Row],[DAY]]="","",IF(AND(T_CALC[[#This Row],[DAY]]=C_N_TRADING_DAYS,$L$1&gt;C_MAX_HIST_DT),$M$1,INDEX(_xlfn.ANCHORARRAY($C$3),T_CALC[[#This Row],[DAY]]+1,3))),NA())</f>
        <v>194</v>
      </c>
      <c r="N1069" s="4" cm="1" vm="5573">
        <f t="array" aca="1" ref="N1069" ca="1">IFERROR(IF(T_CALC[[#This Row],[DAY]]="","",IF(AND(T_CALC[[#This Row],[DAY]]=C_N_TRADING_DAYS,$L$1&gt;C_MAX_HIST_DT),$N$1,INDEX(_xlfn.ANCHORARRAY($C$3),T_CALC[[#This Row],[DAY]]+1,4))),NA())</f>
        <v>196.49</v>
      </c>
      <c r="O1069" s="4" cm="1" vm="5572">
        <f t="array" aca="1" ref="O1069" ca="1">IFERROR(IF(T_CALC[[#This Row],[DAY]]="","",IF(AND(T_CALC[[#This Row],[DAY]]=C_N_TRADING_DAYS,$L$1&gt;C_MAX_HIST_DT),$O$1,INDEX(_xlfn.ANCHORARRAY($C$3),T_CALC[[#This Row],[DAY]]+1,5))),NA())</f>
        <v>194</v>
      </c>
      <c r="P1069" s="4" cm="1" vm="5567">
        <f t="array" aca="1" ref="P1069" ca="1">IFERROR(IF(T_CALC[[#This Row],[DAY]]="","",IF(AND(T_CALC[[#This Row],[DAY]]=C_N_TRADING_DAYS,$L$1&gt;C_MAX_HIST_DT),$P$1,INDEX(_xlfn.ANCHORARRAY($C$3),T_CALC[[#This Row],[DAY]]+1,6))),NA())</f>
        <v>196.32</v>
      </c>
      <c r="Q1069" s="4" cm="1" vm="5571">
        <f t="array" aca="1" ref="Q1069" ca="1">IFERROR(IF(T_CALC[[#This Row],[DAY]]="","",IF(AND(T_CALC[[#This Row],[DAY]]=C_N_TRADING_DAYS,$L$1&gt;C_MAX_HIST_DT),$Q$1,INDEX(_xlfn.ANCHORARRAY($C$3),T_CALC[[#This Row],[DAY]]+1,2))),NA())</f>
        <v>23061648</v>
      </c>
      <c r="R1069" s="4" vm="5567">
        <f ca="1">IFERROR(IF(I_SRC="Open",T_CALC[[#This Row],[Open]],IF(I_SRC="High",T_CALC[[#This Row],[High]],IF(I_SRC="low",T_CALC[[#This Row],[Low]],IF(I_SRC="Volume",T_CALC[[#This Row],[VOLUME]],T_CALC[[#This Row],[Close]])))),"")</f>
        <v>196.32</v>
      </c>
      <c r="S1069" s="4" cm="1">
        <f t="array" aca="1" ref="S1069" ca="1">IF(T_CALC[[#This Row],[DAY]]="","",IF(T_CALC[[#This Row],[DAY]]&gt;=I_MA_PER,
ROUND(SUMPRODUCT(OFFSET($Y$4,0,0,I_MA_PER),OFFSET(T_CALC[[#This Row],[Value]],-(I_MA_PER-1),0,I_MA_PER))/C_DEN,2),NA()))</f>
        <v>184.84</v>
      </c>
      <c r="T1069" s="4" t="str">
        <f ca="1">IF(T_CALC[[#This Row],[DAY]]="","",IF(T_CALC[[#This Row],[DAY]]&gt;=I_MA_PER,IF(AND(T_CALC[[#This Row],[Value]]&gt;T_CALC[[#This Row],[WMA]],R1068&lt;=S1068),"Buy",IF(AND(T_CALC[[#This Row],[Value]]&lt;T_CALC[[#This Row],[WMA]],R1068&gt;=S1068),"Sell","")),NA()))</f>
        <v/>
      </c>
      <c r="U1069" s="4">
        <f ca="1">IFERROR(IF(T_CALC[[#This Row],[Signal]]="Buy",T_CALC[[#This Row],[Value]],-10000),-10000)</f>
        <v>-10000</v>
      </c>
      <c r="V1069" s="4">
        <f ca="1">IFERROR(IF(T_CALC[[#This Row],[Signal]]="Sell",T_CALC[[#This Row],[Value]],-10000),-10000)</f>
        <v>-10000</v>
      </c>
    </row>
    <row r="1070" spans="3:22" x14ac:dyDescent="0.2">
      <c r="C1070" vm="5574">
        <f ca="1"/>
        <v>44001</v>
      </c>
      <c r="D1070" vm="5575">
        <f ca="1"/>
        <v>44441141</v>
      </c>
      <c r="E1070" vm="5576">
        <f ca="1"/>
        <v>198.59</v>
      </c>
      <c r="F1070" vm="5577">
        <f ca="1"/>
        <v>199.29</v>
      </c>
      <c r="G1070" vm="5578">
        <f ca="1"/>
        <v>194.37</v>
      </c>
      <c r="H1070" vm="5579">
        <f ca="1"/>
        <v>195.15</v>
      </c>
      <c r="K1070" s="4">
        <f ca="1">IF(ROW(T_CALC[[#This Row],[DAY]])-ROW(T_CALC[[#Headers],[DAY]])&gt;C_N_TRADING_DAYS,"",ROW(T_CALC[[#This Row],[DAY]])-ROW(T_CALC[[#Headers],[DAY]]))</f>
        <v>1067</v>
      </c>
      <c r="L1070" s="2" cm="1" vm="5574">
        <f t="array" aca="1" ref="L1070" ca="1">IFERROR(IF(T_CALC[[#This Row],[DAY]]="","",IF(AND(T_CALC[[#This Row],[DAY]]=C_N_TRADING_DAYS,$L$1&gt;C_MAX_HIST_DT),$L$1,INDEX(_xlfn.ANCHORARRAY($C$3),T_CALC[[#This Row],[DAY]]+1,1))),NA())</f>
        <v>44001</v>
      </c>
      <c r="M1070" s="4" cm="1" vm="5576">
        <f t="array" aca="1" ref="M1070" ca="1">IFERROR(IF(T_CALC[[#This Row],[DAY]]="","",IF(AND(T_CALC[[#This Row],[DAY]]=C_N_TRADING_DAYS,$L$1&gt;C_MAX_HIST_DT),$M$1,INDEX(_xlfn.ANCHORARRAY($C$3),T_CALC[[#This Row],[DAY]]+1,3))),NA())</f>
        <v>198.59</v>
      </c>
      <c r="N1070" s="4" cm="1" vm="5577">
        <f t="array" aca="1" ref="N1070" ca="1">IFERROR(IF(T_CALC[[#This Row],[DAY]]="","",IF(AND(T_CALC[[#This Row],[DAY]]=C_N_TRADING_DAYS,$L$1&gt;C_MAX_HIST_DT),$N$1,INDEX(_xlfn.ANCHORARRAY($C$3),T_CALC[[#This Row],[DAY]]+1,4))),NA())</f>
        <v>199.29</v>
      </c>
      <c r="O1070" s="4" cm="1" vm="5578">
        <f t="array" aca="1" ref="O1070" ca="1">IFERROR(IF(T_CALC[[#This Row],[DAY]]="","",IF(AND(T_CALC[[#This Row],[DAY]]=C_N_TRADING_DAYS,$L$1&gt;C_MAX_HIST_DT),$O$1,INDEX(_xlfn.ANCHORARRAY($C$3),T_CALC[[#This Row],[DAY]]+1,5))),NA())</f>
        <v>194.37</v>
      </c>
      <c r="P1070" s="4" cm="1" vm="5579">
        <f t="array" aca="1" ref="P1070" ca="1">IFERROR(IF(T_CALC[[#This Row],[DAY]]="","",IF(AND(T_CALC[[#This Row],[DAY]]=C_N_TRADING_DAYS,$L$1&gt;C_MAX_HIST_DT),$P$1,INDEX(_xlfn.ANCHORARRAY($C$3),T_CALC[[#This Row],[DAY]]+1,6))),NA())</f>
        <v>195.15</v>
      </c>
      <c r="Q1070" s="4" cm="1" vm="5575">
        <f t="array" aca="1" ref="Q1070" ca="1">IFERROR(IF(T_CALC[[#This Row],[DAY]]="","",IF(AND(T_CALC[[#This Row],[DAY]]=C_N_TRADING_DAYS,$L$1&gt;C_MAX_HIST_DT),$Q$1,INDEX(_xlfn.ANCHORARRAY($C$3),T_CALC[[#This Row],[DAY]]+1,2))),NA())</f>
        <v>44441141</v>
      </c>
      <c r="R1070" s="4" vm="5579">
        <f ca="1">IFERROR(IF(I_SRC="Open",T_CALC[[#This Row],[Open]],IF(I_SRC="High",T_CALC[[#This Row],[High]],IF(I_SRC="low",T_CALC[[#This Row],[Low]],IF(I_SRC="Volume",T_CALC[[#This Row],[VOLUME]],T_CALC[[#This Row],[Close]])))),"")</f>
        <v>195.15</v>
      </c>
      <c r="S1070" s="4" cm="1">
        <f t="array" aca="1" ref="S1070" ca="1">IF(T_CALC[[#This Row],[DAY]]="","",IF(T_CALC[[#This Row],[DAY]]&gt;=I_MA_PER,
ROUND(SUMPRODUCT(OFFSET($Y$4,0,0,I_MA_PER),OFFSET(T_CALC[[#This Row],[Value]],-(I_MA_PER-1),0,I_MA_PER))/C_DEN,2),NA()))</f>
        <v>185.39</v>
      </c>
      <c r="T1070" s="4" t="str">
        <f ca="1">IF(T_CALC[[#This Row],[DAY]]="","",IF(T_CALC[[#This Row],[DAY]]&gt;=I_MA_PER,IF(AND(T_CALC[[#This Row],[Value]]&gt;T_CALC[[#This Row],[WMA]],R1069&lt;=S1069),"Buy",IF(AND(T_CALC[[#This Row],[Value]]&lt;T_CALC[[#This Row],[WMA]],R1069&gt;=S1069),"Sell","")),NA()))</f>
        <v/>
      </c>
      <c r="U1070" s="4">
        <f ca="1">IFERROR(IF(T_CALC[[#This Row],[Signal]]="Buy",T_CALC[[#This Row],[Value]],-10000),-10000)</f>
        <v>-10000</v>
      </c>
      <c r="V1070" s="4">
        <f ca="1">IFERROR(IF(T_CALC[[#This Row],[Signal]]="Sell",T_CALC[[#This Row],[Value]],-10000),-10000)</f>
        <v>-10000</v>
      </c>
    </row>
    <row r="1071" spans="3:22" x14ac:dyDescent="0.2">
      <c r="C1071" vm="5580">
        <f ca="1"/>
        <v>44004</v>
      </c>
      <c r="D1071" vm="5581">
        <f ca="1"/>
        <v>32818929</v>
      </c>
      <c r="E1071" vm="5582">
        <f ca="1"/>
        <v>195.79</v>
      </c>
      <c r="F1071" vm="5583">
        <f ca="1"/>
        <v>200.76</v>
      </c>
      <c r="G1071" vm="5584">
        <f ca="1"/>
        <v>195.23009999999999</v>
      </c>
      <c r="H1071" vm="5585">
        <f ca="1"/>
        <v>200.57</v>
      </c>
      <c r="K1071" s="4">
        <f ca="1">IF(ROW(T_CALC[[#This Row],[DAY]])-ROW(T_CALC[[#Headers],[DAY]])&gt;C_N_TRADING_DAYS,"",ROW(T_CALC[[#This Row],[DAY]])-ROW(T_CALC[[#Headers],[DAY]]))</f>
        <v>1068</v>
      </c>
      <c r="L1071" s="2" cm="1" vm="5580">
        <f t="array" aca="1" ref="L1071" ca="1">IFERROR(IF(T_CALC[[#This Row],[DAY]]="","",IF(AND(T_CALC[[#This Row],[DAY]]=C_N_TRADING_DAYS,$L$1&gt;C_MAX_HIST_DT),$L$1,INDEX(_xlfn.ANCHORARRAY($C$3),T_CALC[[#This Row],[DAY]]+1,1))),NA())</f>
        <v>44004</v>
      </c>
      <c r="M1071" s="4" cm="1" vm="5582">
        <f t="array" aca="1" ref="M1071" ca="1">IFERROR(IF(T_CALC[[#This Row],[DAY]]="","",IF(AND(T_CALC[[#This Row],[DAY]]=C_N_TRADING_DAYS,$L$1&gt;C_MAX_HIST_DT),$M$1,INDEX(_xlfn.ANCHORARRAY($C$3),T_CALC[[#This Row],[DAY]]+1,3))),NA())</f>
        <v>195.79</v>
      </c>
      <c r="N1071" s="4" cm="1" vm="5583">
        <f t="array" aca="1" ref="N1071" ca="1">IFERROR(IF(T_CALC[[#This Row],[DAY]]="","",IF(AND(T_CALC[[#This Row],[DAY]]=C_N_TRADING_DAYS,$L$1&gt;C_MAX_HIST_DT),$N$1,INDEX(_xlfn.ANCHORARRAY($C$3),T_CALC[[#This Row],[DAY]]+1,4))),NA())</f>
        <v>200.76</v>
      </c>
      <c r="O1071" s="4" cm="1" vm="5584">
        <f t="array" aca="1" ref="O1071" ca="1">IFERROR(IF(T_CALC[[#This Row],[DAY]]="","",IF(AND(T_CALC[[#This Row],[DAY]]=C_N_TRADING_DAYS,$L$1&gt;C_MAX_HIST_DT),$O$1,INDEX(_xlfn.ANCHORARRAY($C$3),T_CALC[[#This Row],[DAY]]+1,5))),NA())</f>
        <v>195.23009999999999</v>
      </c>
      <c r="P1071" s="4" cm="1" vm="5585">
        <f t="array" aca="1" ref="P1071" ca="1">IFERROR(IF(T_CALC[[#This Row],[DAY]]="","",IF(AND(T_CALC[[#This Row],[DAY]]=C_N_TRADING_DAYS,$L$1&gt;C_MAX_HIST_DT),$P$1,INDEX(_xlfn.ANCHORARRAY($C$3),T_CALC[[#This Row],[DAY]]+1,6))),NA())</f>
        <v>200.57</v>
      </c>
      <c r="Q1071" s="4" cm="1" vm="5581">
        <f t="array" aca="1" ref="Q1071" ca="1">IFERROR(IF(T_CALC[[#This Row],[DAY]]="","",IF(AND(T_CALC[[#This Row],[DAY]]=C_N_TRADING_DAYS,$L$1&gt;C_MAX_HIST_DT),$Q$1,INDEX(_xlfn.ANCHORARRAY($C$3),T_CALC[[#This Row],[DAY]]+1,2))),NA())</f>
        <v>32818929</v>
      </c>
      <c r="R1071" s="4" vm="5585">
        <f ca="1">IFERROR(IF(I_SRC="Open",T_CALC[[#This Row],[Open]],IF(I_SRC="High",T_CALC[[#This Row],[High]],IF(I_SRC="low",T_CALC[[#This Row],[Low]],IF(I_SRC="Volume",T_CALC[[#This Row],[VOLUME]],T_CALC[[#This Row],[Close]])))),"")</f>
        <v>200.57</v>
      </c>
      <c r="S1071" s="4" cm="1">
        <f t="array" aca="1" ref="S1071" ca="1">IF(T_CALC[[#This Row],[DAY]]="","",IF(T_CALC[[#This Row],[DAY]]&gt;=I_MA_PER,
ROUND(SUMPRODUCT(OFFSET($Y$4,0,0,I_MA_PER),OFFSET(T_CALC[[#This Row],[Value]],-(I_MA_PER-1),0,I_MA_PER))/C_DEN,2),NA()))</f>
        <v>186.14</v>
      </c>
      <c r="T1071" s="4" t="str">
        <f ca="1">IF(T_CALC[[#This Row],[DAY]]="","",IF(T_CALC[[#This Row],[DAY]]&gt;=I_MA_PER,IF(AND(T_CALC[[#This Row],[Value]]&gt;T_CALC[[#This Row],[WMA]],R1070&lt;=S1070),"Buy",IF(AND(T_CALC[[#This Row],[Value]]&lt;T_CALC[[#This Row],[WMA]],R1070&gt;=S1070),"Sell","")),NA()))</f>
        <v/>
      </c>
      <c r="U1071" s="4">
        <f ca="1">IFERROR(IF(T_CALC[[#This Row],[Signal]]="Buy",T_CALC[[#This Row],[Value]],-10000),-10000)</f>
        <v>-10000</v>
      </c>
      <c r="V1071" s="4">
        <f ca="1">IFERROR(IF(T_CALC[[#This Row],[Signal]]="Sell",T_CALC[[#This Row],[Value]],-10000),-10000)</f>
        <v>-10000</v>
      </c>
    </row>
    <row r="1072" spans="3:22" x14ac:dyDescent="0.2">
      <c r="C1072" vm="5586">
        <f ca="1"/>
        <v>44005</v>
      </c>
      <c r="D1072" vm="5587">
        <f ca="1"/>
        <v>30917447</v>
      </c>
      <c r="E1072" vm="5588">
        <f ca="1"/>
        <v>202.09</v>
      </c>
      <c r="F1072" vm="5589">
        <f ca="1"/>
        <v>203.95</v>
      </c>
      <c r="G1072" vm="5590">
        <f ca="1"/>
        <v>201.42500000000001</v>
      </c>
      <c r="H1072" vm="5591">
        <f ca="1"/>
        <v>201.91</v>
      </c>
      <c r="K1072" s="4">
        <f ca="1">IF(ROW(T_CALC[[#This Row],[DAY]])-ROW(T_CALC[[#Headers],[DAY]])&gt;C_N_TRADING_DAYS,"",ROW(T_CALC[[#This Row],[DAY]])-ROW(T_CALC[[#Headers],[DAY]]))</f>
        <v>1069</v>
      </c>
      <c r="L1072" s="2" cm="1" vm="5586">
        <f t="array" aca="1" ref="L1072" ca="1">IFERROR(IF(T_CALC[[#This Row],[DAY]]="","",IF(AND(T_CALC[[#This Row],[DAY]]=C_N_TRADING_DAYS,$L$1&gt;C_MAX_HIST_DT),$L$1,INDEX(_xlfn.ANCHORARRAY($C$3),T_CALC[[#This Row],[DAY]]+1,1))),NA())</f>
        <v>44005</v>
      </c>
      <c r="M1072" s="4" cm="1" vm="5588">
        <f t="array" aca="1" ref="M1072" ca="1">IFERROR(IF(T_CALC[[#This Row],[DAY]]="","",IF(AND(T_CALC[[#This Row],[DAY]]=C_N_TRADING_DAYS,$L$1&gt;C_MAX_HIST_DT),$M$1,INDEX(_xlfn.ANCHORARRAY($C$3),T_CALC[[#This Row],[DAY]]+1,3))),NA())</f>
        <v>202.09</v>
      </c>
      <c r="N1072" s="4" cm="1" vm="5589">
        <f t="array" aca="1" ref="N1072" ca="1">IFERROR(IF(T_CALC[[#This Row],[DAY]]="","",IF(AND(T_CALC[[#This Row],[DAY]]=C_N_TRADING_DAYS,$L$1&gt;C_MAX_HIST_DT),$N$1,INDEX(_xlfn.ANCHORARRAY($C$3),T_CALC[[#This Row],[DAY]]+1,4))),NA())</f>
        <v>203.95</v>
      </c>
      <c r="O1072" s="4" cm="1" vm="5590">
        <f t="array" aca="1" ref="O1072" ca="1">IFERROR(IF(T_CALC[[#This Row],[DAY]]="","",IF(AND(T_CALC[[#This Row],[DAY]]=C_N_TRADING_DAYS,$L$1&gt;C_MAX_HIST_DT),$O$1,INDEX(_xlfn.ANCHORARRAY($C$3),T_CALC[[#This Row],[DAY]]+1,5))),NA())</f>
        <v>201.42500000000001</v>
      </c>
      <c r="P1072" s="4" cm="1" vm="5591">
        <f t="array" aca="1" ref="P1072" ca="1">IFERROR(IF(T_CALC[[#This Row],[DAY]]="","",IF(AND(T_CALC[[#This Row],[DAY]]=C_N_TRADING_DAYS,$L$1&gt;C_MAX_HIST_DT),$P$1,INDEX(_xlfn.ANCHORARRAY($C$3),T_CALC[[#This Row],[DAY]]+1,6))),NA())</f>
        <v>201.91</v>
      </c>
      <c r="Q1072" s="4" cm="1" vm="5587">
        <f t="array" aca="1" ref="Q1072" ca="1">IFERROR(IF(T_CALC[[#This Row],[DAY]]="","",IF(AND(T_CALC[[#This Row],[DAY]]=C_N_TRADING_DAYS,$L$1&gt;C_MAX_HIST_DT),$Q$1,INDEX(_xlfn.ANCHORARRAY($C$3),T_CALC[[#This Row],[DAY]]+1,2))),NA())</f>
        <v>30917447</v>
      </c>
      <c r="R1072" s="4" vm="5591">
        <f ca="1">IFERROR(IF(I_SRC="Open",T_CALC[[#This Row],[Open]],IF(I_SRC="High",T_CALC[[#This Row],[High]],IF(I_SRC="low",T_CALC[[#This Row],[Low]],IF(I_SRC="Volume",T_CALC[[#This Row],[VOLUME]],T_CALC[[#This Row],[Close]])))),"")</f>
        <v>201.91</v>
      </c>
      <c r="S1072" s="4" cm="1">
        <f t="array" aca="1" ref="S1072" ca="1">IF(T_CALC[[#This Row],[DAY]]="","",IF(T_CALC[[#This Row],[DAY]]&gt;=I_MA_PER,
ROUND(SUMPRODUCT(OFFSET($Y$4,0,0,I_MA_PER),OFFSET(T_CALC[[#This Row],[Value]],-(I_MA_PER-1),0,I_MA_PER))/C_DEN,2),NA()))</f>
        <v>186.9</v>
      </c>
      <c r="T1072" s="4" t="str">
        <f ca="1">IF(T_CALC[[#This Row],[DAY]]="","",IF(T_CALC[[#This Row],[DAY]]&gt;=I_MA_PER,IF(AND(T_CALC[[#This Row],[Value]]&gt;T_CALC[[#This Row],[WMA]],R1071&lt;=S1071),"Buy",IF(AND(T_CALC[[#This Row],[Value]]&lt;T_CALC[[#This Row],[WMA]],R1071&gt;=S1071),"Sell","")),NA()))</f>
        <v/>
      </c>
      <c r="U1072" s="4">
        <f ca="1">IFERROR(IF(T_CALC[[#This Row],[Signal]]="Buy",T_CALC[[#This Row],[Value]],-10000),-10000)</f>
        <v>-10000</v>
      </c>
      <c r="V1072" s="4">
        <f ca="1">IFERROR(IF(T_CALC[[#This Row],[Signal]]="Sell",T_CALC[[#This Row],[Value]],-10000),-10000)</f>
        <v>-10000</v>
      </c>
    </row>
    <row r="1073" spans="3:22" x14ac:dyDescent="0.2">
      <c r="C1073" vm="5592">
        <f ca="1"/>
        <v>44006</v>
      </c>
      <c r="D1073" vm="5593">
        <f ca="1"/>
        <v>36740647</v>
      </c>
      <c r="E1073" vm="5594">
        <f ca="1"/>
        <v>201.60429999999999</v>
      </c>
      <c r="F1073" vm="5595">
        <f ca="1"/>
        <v>203.25</v>
      </c>
      <c r="G1073" vm="5596">
        <f ca="1"/>
        <v>196.56</v>
      </c>
      <c r="H1073" vm="5597">
        <f ca="1"/>
        <v>197.84</v>
      </c>
      <c r="K1073" s="4">
        <f ca="1">IF(ROW(T_CALC[[#This Row],[DAY]])-ROW(T_CALC[[#Headers],[DAY]])&gt;C_N_TRADING_DAYS,"",ROW(T_CALC[[#This Row],[DAY]])-ROW(T_CALC[[#Headers],[DAY]]))</f>
        <v>1070</v>
      </c>
      <c r="L1073" s="2" cm="1" vm="5592">
        <f t="array" aca="1" ref="L1073" ca="1">IFERROR(IF(T_CALC[[#This Row],[DAY]]="","",IF(AND(T_CALC[[#This Row],[DAY]]=C_N_TRADING_DAYS,$L$1&gt;C_MAX_HIST_DT),$L$1,INDEX(_xlfn.ANCHORARRAY($C$3),T_CALC[[#This Row],[DAY]]+1,1))),NA())</f>
        <v>44006</v>
      </c>
      <c r="M1073" s="4" cm="1" vm="5594">
        <f t="array" aca="1" ref="M1073" ca="1">IFERROR(IF(T_CALC[[#This Row],[DAY]]="","",IF(AND(T_CALC[[#This Row],[DAY]]=C_N_TRADING_DAYS,$L$1&gt;C_MAX_HIST_DT),$M$1,INDEX(_xlfn.ANCHORARRAY($C$3),T_CALC[[#This Row],[DAY]]+1,3))),NA())</f>
        <v>201.60429999999999</v>
      </c>
      <c r="N1073" s="4" cm="1" vm="5595">
        <f t="array" aca="1" ref="N1073" ca="1">IFERROR(IF(T_CALC[[#This Row],[DAY]]="","",IF(AND(T_CALC[[#This Row],[DAY]]=C_N_TRADING_DAYS,$L$1&gt;C_MAX_HIST_DT),$N$1,INDEX(_xlfn.ANCHORARRAY($C$3),T_CALC[[#This Row],[DAY]]+1,4))),NA())</f>
        <v>203.25</v>
      </c>
      <c r="O1073" s="4" cm="1" vm="5596">
        <f t="array" aca="1" ref="O1073" ca="1">IFERROR(IF(T_CALC[[#This Row],[DAY]]="","",IF(AND(T_CALC[[#This Row],[DAY]]=C_N_TRADING_DAYS,$L$1&gt;C_MAX_HIST_DT),$O$1,INDEX(_xlfn.ANCHORARRAY($C$3),T_CALC[[#This Row],[DAY]]+1,5))),NA())</f>
        <v>196.56</v>
      </c>
      <c r="P1073" s="4" cm="1" vm="5597">
        <f t="array" aca="1" ref="P1073" ca="1">IFERROR(IF(T_CALC[[#This Row],[DAY]]="","",IF(AND(T_CALC[[#This Row],[DAY]]=C_N_TRADING_DAYS,$L$1&gt;C_MAX_HIST_DT),$P$1,INDEX(_xlfn.ANCHORARRAY($C$3),T_CALC[[#This Row],[DAY]]+1,6))),NA())</f>
        <v>197.84</v>
      </c>
      <c r="Q1073" s="4" cm="1" vm="5593">
        <f t="array" aca="1" ref="Q1073" ca="1">IFERROR(IF(T_CALC[[#This Row],[DAY]]="","",IF(AND(T_CALC[[#This Row],[DAY]]=C_N_TRADING_DAYS,$L$1&gt;C_MAX_HIST_DT),$Q$1,INDEX(_xlfn.ANCHORARRAY($C$3),T_CALC[[#This Row],[DAY]]+1,2))),NA())</f>
        <v>36740647</v>
      </c>
      <c r="R1073" s="4" vm="5597">
        <f ca="1">IFERROR(IF(I_SRC="Open",T_CALC[[#This Row],[Open]],IF(I_SRC="High",T_CALC[[#This Row],[High]],IF(I_SRC="low",T_CALC[[#This Row],[Low]],IF(I_SRC="Volume",T_CALC[[#This Row],[VOLUME]],T_CALC[[#This Row],[Close]])))),"")</f>
        <v>197.84</v>
      </c>
      <c r="S1073" s="4" cm="1">
        <f t="array" aca="1" ref="S1073" ca="1">IF(T_CALC[[#This Row],[DAY]]="","",IF(T_CALC[[#This Row],[DAY]]&gt;=I_MA_PER,
ROUND(SUMPRODUCT(OFFSET($Y$4,0,0,I_MA_PER),OFFSET(T_CALC[[#This Row],[Value]],-(I_MA_PER-1),0,I_MA_PER))/C_DEN,2),NA()))</f>
        <v>187.48</v>
      </c>
      <c r="T1073" s="4" t="str">
        <f ca="1">IF(T_CALC[[#This Row],[DAY]]="","",IF(T_CALC[[#This Row],[DAY]]&gt;=I_MA_PER,IF(AND(T_CALC[[#This Row],[Value]]&gt;T_CALC[[#This Row],[WMA]],R1072&lt;=S1072),"Buy",IF(AND(T_CALC[[#This Row],[Value]]&lt;T_CALC[[#This Row],[WMA]],R1072&gt;=S1072),"Sell","")),NA()))</f>
        <v/>
      </c>
      <c r="U1073" s="4">
        <f ca="1">IFERROR(IF(T_CALC[[#This Row],[Signal]]="Buy",T_CALC[[#This Row],[Value]],-10000),-10000)</f>
        <v>-10000</v>
      </c>
      <c r="V1073" s="4">
        <f ca="1">IFERROR(IF(T_CALC[[#This Row],[Signal]]="Sell",T_CALC[[#This Row],[Value]],-10000),-10000)</f>
        <v>-10000</v>
      </c>
    </row>
    <row r="1074" spans="3:22" x14ac:dyDescent="0.2">
      <c r="C1074" vm="5598">
        <f ca="1"/>
        <v>44007</v>
      </c>
      <c r="D1074" vm="5599">
        <f ca="1"/>
        <v>27803933</v>
      </c>
      <c r="E1074" vm="5600">
        <f ca="1"/>
        <v>197.8</v>
      </c>
      <c r="F1074" vm="5601">
        <f ca="1"/>
        <v>200.61</v>
      </c>
      <c r="G1074" vm="5602">
        <f ca="1"/>
        <v>195.4675</v>
      </c>
      <c r="H1074" vm="5603">
        <f ca="1"/>
        <v>200.34</v>
      </c>
      <c r="K1074" s="4">
        <f ca="1">IF(ROW(T_CALC[[#This Row],[DAY]])-ROW(T_CALC[[#Headers],[DAY]])&gt;C_N_TRADING_DAYS,"",ROW(T_CALC[[#This Row],[DAY]])-ROW(T_CALC[[#Headers],[DAY]]))</f>
        <v>1071</v>
      </c>
      <c r="L1074" s="2" cm="1" vm="5598">
        <f t="array" aca="1" ref="L1074" ca="1">IFERROR(IF(T_CALC[[#This Row],[DAY]]="","",IF(AND(T_CALC[[#This Row],[DAY]]=C_N_TRADING_DAYS,$L$1&gt;C_MAX_HIST_DT),$L$1,INDEX(_xlfn.ANCHORARRAY($C$3),T_CALC[[#This Row],[DAY]]+1,1))),NA())</f>
        <v>44007</v>
      </c>
      <c r="M1074" s="4" cm="1" vm="5600">
        <f t="array" aca="1" ref="M1074" ca="1">IFERROR(IF(T_CALC[[#This Row],[DAY]]="","",IF(AND(T_CALC[[#This Row],[DAY]]=C_N_TRADING_DAYS,$L$1&gt;C_MAX_HIST_DT),$M$1,INDEX(_xlfn.ANCHORARRAY($C$3),T_CALC[[#This Row],[DAY]]+1,3))),NA())</f>
        <v>197.8</v>
      </c>
      <c r="N1074" s="4" cm="1" vm="5601">
        <f t="array" aca="1" ref="N1074" ca="1">IFERROR(IF(T_CALC[[#This Row],[DAY]]="","",IF(AND(T_CALC[[#This Row],[DAY]]=C_N_TRADING_DAYS,$L$1&gt;C_MAX_HIST_DT),$N$1,INDEX(_xlfn.ANCHORARRAY($C$3),T_CALC[[#This Row],[DAY]]+1,4))),NA())</f>
        <v>200.61</v>
      </c>
      <c r="O1074" s="4" cm="1" vm="5602">
        <f t="array" aca="1" ref="O1074" ca="1">IFERROR(IF(T_CALC[[#This Row],[DAY]]="","",IF(AND(T_CALC[[#This Row],[DAY]]=C_N_TRADING_DAYS,$L$1&gt;C_MAX_HIST_DT),$O$1,INDEX(_xlfn.ANCHORARRAY($C$3),T_CALC[[#This Row],[DAY]]+1,5))),NA())</f>
        <v>195.4675</v>
      </c>
      <c r="P1074" s="4" cm="1" vm="5603">
        <f t="array" aca="1" ref="P1074" ca="1">IFERROR(IF(T_CALC[[#This Row],[DAY]]="","",IF(AND(T_CALC[[#This Row],[DAY]]=C_N_TRADING_DAYS,$L$1&gt;C_MAX_HIST_DT),$P$1,INDEX(_xlfn.ANCHORARRAY($C$3),T_CALC[[#This Row],[DAY]]+1,6))),NA())</f>
        <v>200.34</v>
      </c>
      <c r="Q1074" s="4" cm="1" vm="5599">
        <f t="array" aca="1" ref="Q1074" ca="1">IFERROR(IF(T_CALC[[#This Row],[DAY]]="","",IF(AND(T_CALC[[#This Row],[DAY]]=C_N_TRADING_DAYS,$L$1&gt;C_MAX_HIST_DT),$Q$1,INDEX(_xlfn.ANCHORARRAY($C$3),T_CALC[[#This Row],[DAY]]+1,2))),NA())</f>
        <v>27803933</v>
      </c>
      <c r="R1074" s="4" vm="5603">
        <f ca="1">IFERROR(IF(I_SRC="Open",T_CALC[[#This Row],[Open]],IF(I_SRC="High",T_CALC[[#This Row],[High]],IF(I_SRC="low",T_CALC[[#This Row],[Low]],IF(I_SRC="Volume",T_CALC[[#This Row],[VOLUME]],T_CALC[[#This Row],[Close]])))),"")</f>
        <v>200.34</v>
      </c>
      <c r="S1074" s="4" cm="1">
        <f t="array" aca="1" ref="S1074" ca="1">IF(T_CALC[[#This Row],[DAY]]="","",IF(T_CALC[[#This Row],[DAY]]&gt;=I_MA_PER,
ROUND(SUMPRODUCT(OFFSET($Y$4,0,0,I_MA_PER),OFFSET(T_CALC[[#This Row],[Value]],-(I_MA_PER-1),0,I_MA_PER))/C_DEN,2),NA()))</f>
        <v>188.14</v>
      </c>
      <c r="T1074" s="4" t="str">
        <f ca="1">IF(T_CALC[[#This Row],[DAY]]="","",IF(T_CALC[[#This Row],[DAY]]&gt;=I_MA_PER,IF(AND(T_CALC[[#This Row],[Value]]&gt;T_CALC[[#This Row],[WMA]],R1073&lt;=S1073),"Buy",IF(AND(T_CALC[[#This Row],[Value]]&lt;T_CALC[[#This Row],[WMA]],R1073&gt;=S1073),"Sell","")),NA()))</f>
        <v/>
      </c>
      <c r="U1074" s="4">
        <f ca="1">IFERROR(IF(T_CALC[[#This Row],[Signal]]="Buy",T_CALC[[#This Row],[Value]],-10000),-10000)</f>
        <v>-10000</v>
      </c>
      <c r="V1074" s="4">
        <f ca="1">IFERROR(IF(T_CALC[[#This Row],[Signal]]="Sell",T_CALC[[#This Row],[Value]],-10000),-10000)</f>
        <v>-10000</v>
      </c>
    </row>
    <row r="1075" spans="3:22" x14ac:dyDescent="0.2">
      <c r="C1075" vm="5604">
        <f ca="1"/>
        <v>44008</v>
      </c>
      <c r="D1075" vm="5605">
        <f ca="1"/>
        <v>54675780</v>
      </c>
      <c r="E1075" vm="5606">
        <f ca="1"/>
        <v>199.73</v>
      </c>
      <c r="F1075" vm="5607">
        <f ca="1"/>
        <v>199.89</v>
      </c>
      <c r="G1075" vm="5608">
        <f ca="1"/>
        <v>194.88</v>
      </c>
      <c r="H1075" vm="5609">
        <f ca="1"/>
        <v>196.33</v>
      </c>
      <c r="K1075" s="4">
        <f ca="1">IF(ROW(T_CALC[[#This Row],[DAY]])-ROW(T_CALC[[#Headers],[DAY]])&gt;C_N_TRADING_DAYS,"",ROW(T_CALC[[#This Row],[DAY]])-ROW(T_CALC[[#Headers],[DAY]]))</f>
        <v>1072</v>
      </c>
      <c r="L1075" s="2" cm="1" vm="5604">
        <f t="array" aca="1" ref="L1075" ca="1">IFERROR(IF(T_CALC[[#This Row],[DAY]]="","",IF(AND(T_CALC[[#This Row],[DAY]]=C_N_TRADING_DAYS,$L$1&gt;C_MAX_HIST_DT),$L$1,INDEX(_xlfn.ANCHORARRAY($C$3),T_CALC[[#This Row],[DAY]]+1,1))),NA())</f>
        <v>44008</v>
      </c>
      <c r="M1075" s="4" cm="1" vm="5606">
        <f t="array" aca="1" ref="M1075" ca="1">IFERROR(IF(T_CALC[[#This Row],[DAY]]="","",IF(AND(T_CALC[[#This Row],[DAY]]=C_N_TRADING_DAYS,$L$1&gt;C_MAX_HIST_DT),$M$1,INDEX(_xlfn.ANCHORARRAY($C$3),T_CALC[[#This Row],[DAY]]+1,3))),NA())</f>
        <v>199.73</v>
      </c>
      <c r="N1075" s="4" cm="1" vm="5607">
        <f t="array" aca="1" ref="N1075" ca="1">IFERROR(IF(T_CALC[[#This Row],[DAY]]="","",IF(AND(T_CALC[[#This Row],[DAY]]=C_N_TRADING_DAYS,$L$1&gt;C_MAX_HIST_DT),$N$1,INDEX(_xlfn.ANCHORARRAY($C$3),T_CALC[[#This Row],[DAY]]+1,4))),NA())</f>
        <v>199.89</v>
      </c>
      <c r="O1075" s="4" cm="1" vm="5608">
        <f t="array" aca="1" ref="O1075" ca="1">IFERROR(IF(T_CALC[[#This Row],[DAY]]="","",IF(AND(T_CALC[[#This Row],[DAY]]=C_N_TRADING_DAYS,$L$1&gt;C_MAX_HIST_DT),$O$1,INDEX(_xlfn.ANCHORARRAY($C$3),T_CALC[[#This Row],[DAY]]+1,5))),NA())</f>
        <v>194.88</v>
      </c>
      <c r="P1075" s="4" cm="1" vm="5609">
        <f t="array" aca="1" ref="P1075" ca="1">IFERROR(IF(T_CALC[[#This Row],[DAY]]="","",IF(AND(T_CALC[[#This Row],[DAY]]=C_N_TRADING_DAYS,$L$1&gt;C_MAX_HIST_DT),$P$1,INDEX(_xlfn.ANCHORARRAY($C$3),T_CALC[[#This Row],[DAY]]+1,6))),NA())</f>
        <v>196.33</v>
      </c>
      <c r="Q1075" s="4" cm="1" vm="5605">
        <f t="array" aca="1" ref="Q1075" ca="1">IFERROR(IF(T_CALC[[#This Row],[DAY]]="","",IF(AND(T_CALC[[#This Row],[DAY]]=C_N_TRADING_DAYS,$L$1&gt;C_MAX_HIST_DT),$Q$1,INDEX(_xlfn.ANCHORARRAY($C$3),T_CALC[[#This Row],[DAY]]+1,2))),NA())</f>
        <v>54675780</v>
      </c>
      <c r="R1075" s="4" vm="5609">
        <f ca="1">IFERROR(IF(I_SRC="Open",T_CALC[[#This Row],[Open]],IF(I_SRC="High",T_CALC[[#This Row],[High]],IF(I_SRC="low",T_CALC[[#This Row],[Low]],IF(I_SRC="Volume",T_CALC[[#This Row],[VOLUME]],T_CALC[[#This Row],[Close]])))),"")</f>
        <v>196.33</v>
      </c>
      <c r="S1075" s="4" cm="1">
        <f t="array" aca="1" ref="S1075" ca="1">IF(T_CALC[[#This Row],[DAY]]="","",IF(T_CALC[[#This Row],[DAY]]&gt;=I_MA_PER,
ROUND(SUMPRODUCT(OFFSET($Y$4,0,0,I_MA_PER),OFFSET(T_CALC[[#This Row],[Value]],-(I_MA_PER-1),0,I_MA_PER))/C_DEN,2),NA()))</f>
        <v>188.62</v>
      </c>
      <c r="T1075" s="4" t="str">
        <f ca="1">IF(T_CALC[[#This Row],[DAY]]="","",IF(T_CALC[[#This Row],[DAY]]&gt;=I_MA_PER,IF(AND(T_CALC[[#This Row],[Value]]&gt;T_CALC[[#This Row],[WMA]],R1074&lt;=S1074),"Buy",IF(AND(T_CALC[[#This Row],[Value]]&lt;T_CALC[[#This Row],[WMA]],R1074&gt;=S1074),"Sell","")),NA()))</f>
        <v/>
      </c>
      <c r="U1075" s="4">
        <f ca="1">IFERROR(IF(T_CALC[[#This Row],[Signal]]="Buy",T_CALC[[#This Row],[Value]],-10000),-10000)</f>
        <v>-10000</v>
      </c>
      <c r="V1075" s="4">
        <f ca="1">IFERROR(IF(T_CALC[[#This Row],[Signal]]="Sell",T_CALC[[#This Row],[Value]],-10000),-10000)</f>
        <v>-10000</v>
      </c>
    </row>
    <row r="1076" spans="3:22" x14ac:dyDescent="0.2">
      <c r="C1076" vm="5610">
        <f ca="1"/>
        <v>44011</v>
      </c>
      <c r="D1076" vm="5611">
        <f ca="1"/>
        <v>26701586</v>
      </c>
      <c r="E1076" vm="5612">
        <f ca="1"/>
        <v>195.78</v>
      </c>
      <c r="F1076" vm="5613">
        <f ca="1"/>
        <v>198.53</v>
      </c>
      <c r="G1076" vm="5614">
        <f ca="1"/>
        <v>193.55</v>
      </c>
      <c r="H1076" vm="5615">
        <f ca="1"/>
        <v>198.44</v>
      </c>
      <c r="K1076" s="4">
        <f ca="1">IF(ROW(T_CALC[[#This Row],[DAY]])-ROW(T_CALC[[#Headers],[DAY]])&gt;C_N_TRADING_DAYS,"",ROW(T_CALC[[#This Row],[DAY]])-ROW(T_CALC[[#Headers],[DAY]]))</f>
        <v>1073</v>
      </c>
      <c r="L1076" s="2" cm="1" vm="5610">
        <f t="array" aca="1" ref="L1076" ca="1">IFERROR(IF(T_CALC[[#This Row],[DAY]]="","",IF(AND(T_CALC[[#This Row],[DAY]]=C_N_TRADING_DAYS,$L$1&gt;C_MAX_HIST_DT),$L$1,INDEX(_xlfn.ANCHORARRAY($C$3),T_CALC[[#This Row],[DAY]]+1,1))),NA())</f>
        <v>44011</v>
      </c>
      <c r="M1076" s="4" cm="1" vm="5612">
        <f t="array" aca="1" ref="M1076" ca="1">IFERROR(IF(T_CALC[[#This Row],[DAY]]="","",IF(AND(T_CALC[[#This Row],[DAY]]=C_N_TRADING_DAYS,$L$1&gt;C_MAX_HIST_DT),$M$1,INDEX(_xlfn.ANCHORARRAY($C$3),T_CALC[[#This Row],[DAY]]+1,3))),NA())</f>
        <v>195.78</v>
      </c>
      <c r="N1076" s="4" cm="1" vm="5613">
        <f t="array" aca="1" ref="N1076" ca="1">IFERROR(IF(T_CALC[[#This Row],[DAY]]="","",IF(AND(T_CALC[[#This Row],[DAY]]=C_N_TRADING_DAYS,$L$1&gt;C_MAX_HIST_DT),$N$1,INDEX(_xlfn.ANCHORARRAY($C$3),T_CALC[[#This Row],[DAY]]+1,4))),NA())</f>
        <v>198.53</v>
      </c>
      <c r="O1076" s="4" cm="1" vm="5614">
        <f t="array" aca="1" ref="O1076" ca="1">IFERROR(IF(T_CALC[[#This Row],[DAY]]="","",IF(AND(T_CALC[[#This Row],[DAY]]=C_N_TRADING_DAYS,$L$1&gt;C_MAX_HIST_DT),$O$1,INDEX(_xlfn.ANCHORARRAY($C$3),T_CALC[[#This Row],[DAY]]+1,5))),NA())</f>
        <v>193.55</v>
      </c>
      <c r="P1076" s="4" cm="1" vm="5615">
        <f t="array" aca="1" ref="P1076" ca="1">IFERROR(IF(T_CALC[[#This Row],[DAY]]="","",IF(AND(T_CALC[[#This Row],[DAY]]=C_N_TRADING_DAYS,$L$1&gt;C_MAX_HIST_DT),$P$1,INDEX(_xlfn.ANCHORARRAY($C$3),T_CALC[[#This Row],[DAY]]+1,6))),NA())</f>
        <v>198.44</v>
      </c>
      <c r="Q1076" s="4" cm="1" vm="5611">
        <f t="array" aca="1" ref="Q1076" ca="1">IFERROR(IF(T_CALC[[#This Row],[DAY]]="","",IF(AND(T_CALC[[#This Row],[DAY]]=C_N_TRADING_DAYS,$L$1&gt;C_MAX_HIST_DT),$Q$1,INDEX(_xlfn.ANCHORARRAY($C$3),T_CALC[[#This Row],[DAY]]+1,2))),NA())</f>
        <v>26701586</v>
      </c>
      <c r="R1076" s="4" vm="5615">
        <f ca="1">IFERROR(IF(I_SRC="Open",T_CALC[[#This Row],[Open]],IF(I_SRC="High",T_CALC[[#This Row],[High]],IF(I_SRC="low",T_CALC[[#This Row],[Low]],IF(I_SRC="Volume",T_CALC[[#This Row],[VOLUME]],T_CALC[[#This Row],[Close]])))),"")</f>
        <v>198.44</v>
      </c>
      <c r="S1076" s="4" cm="1">
        <f t="array" aca="1" ref="S1076" ca="1">IF(T_CALC[[#This Row],[DAY]]="","",IF(T_CALC[[#This Row],[DAY]]&gt;=I_MA_PER,
ROUND(SUMPRODUCT(OFFSET($Y$4,0,0,I_MA_PER),OFFSET(T_CALC[[#This Row],[Value]],-(I_MA_PER-1),0,I_MA_PER))/C_DEN,2),NA()))</f>
        <v>189.17</v>
      </c>
      <c r="T1076" s="4" t="str">
        <f ca="1">IF(T_CALC[[#This Row],[DAY]]="","",IF(T_CALC[[#This Row],[DAY]]&gt;=I_MA_PER,IF(AND(T_CALC[[#This Row],[Value]]&gt;T_CALC[[#This Row],[WMA]],R1075&lt;=S1075),"Buy",IF(AND(T_CALC[[#This Row],[Value]]&lt;T_CALC[[#This Row],[WMA]],R1075&gt;=S1075),"Sell","")),NA()))</f>
        <v/>
      </c>
      <c r="U1076" s="4">
        <f ca="1">IFERROR(IF(T_CALC[[#This Row],[Signal]]="Buy",T_CALC[[#This Row],[Value]],-10000),-10000)</f>
        <v>-10000</v>
      </c>
      <c r="V1076" s="4">
        <f ca="1">IFERROR(IF(T_CALC[[#This Row],[Signal]]="Sell",T_CALC[[#This Row],[Value]],-10000),-10000)</f>
        <v>-10000</v>
      </c>
    </row>
    <row r="1077" spans="3:22" x14ac:dyDescent="0.2">
      <c r="C1077" vm="5616">
        <f ca="1"/>
        <v>44012</v>
      </c>
      <c r="D1077" vm="5617">
        <f ca="1"/>
        <v>34310283</v>
      </c>
      <c r="E1077" vm="5618">
        <f ca="1"/>
        <v>197.88159999999999</v>
      </c>
      <c r="F1077" vm="5619">
        <f ca="1"/>
        <v>204.4</v>
      </c>
      <c r="G1077" vm="5620">
        <f ca="1"/>
        <v>197.74</v>
      </c>
      <c r="H1077" vm="5621">
        <f ca="1"/>
        <v>203.51</v>
      </c>
      <c r="K1077" s="4">
        <f ca="1">IF(ROW(T_CALC[[#This Row],[DAY]])-ROW(T_CALC[[#Headers],[DAY]])&gt;C_N_TRADING_DAYS,"",ROW(T_CALC[[#This Row],[DAY]])-ROW(T_CALC[[#Headers],[DAY]]))</f>
        <v>1074</v>
      </c>
      <c r="L1077" s="2" cm="1" vm="5616">
        <f t="array" aca="1" ref="L1077" ca="1">IFERROR(IF(T_CALC[[#This Row],[DAY]]="","",IF(AND(T_CALC[[#This Row],[DAY]]=C_N_TRADING_DAYS,$L$1&gt;C_MAX_HIST_DT),$L$1,INDEX(_xlfn.ANCHORARRAY($C$3),T_CALC[[#This Row],[DAY]]+1,1))),NA())</f>
        <v>44012</v>
      </c>
      <c r="M1077" s="4" cm="1" vm="5618">
        <f t="array" aca="1" ref="M1077" ca="1">IFERROR(IF(T_CALC[[#This Row],[DAY]]="","",IF(AND(T_CALC[[#This Row],[DAY]]=C_N_TRADING_DAYS,$L$1&gt;C_MAX_HIST_DT),$M$1,INDEX(_xlfn.ANCHORARRAY($C$3),T_CALC[[#This Row],[DAY]]+1,3))),NA())</f>
        <v>197.88159999999999</v>
      </c>
      <c r="N1077" s="4" cm="1" vm="5619">
        <f t="array" aca="1" ref="N1077" ca="1">IFERROR(IF(T_CALC[[#This Row],[DAY]]="","",IF(AND(T_CALC[[#This Row],[DAY]]=C_N_TRADING_DAYS,$L$1&gt;C_MAX_HIST_DT),$N$1,INDEX(_xlfn.ANCHORARRAY($C$3),T_CALC[[#This Row],[DAY]]+1,4))),NA())</f>
        <v>204.4</v>
      </c>
      <c r="O1077" s="4" cm="1" vm="5620">
        <f t="array" aca="1" ref="O1077" ca="1">IFERROR(IF(T_CALC[[#This Row],[DAY]]="","",IF(AND(T_CALC[[#This Row],[DAY]]=C_N_TRADING_DAYS,$L$1&gt;C_MAX_HIST_DT),$O$1,INDEX(_xlfn.ANCHORARRAY($C$3),T_CALC[[#This Row],[DAY]]+1,5))),NA())</f>
        <v>197.74</v>
      </c>
      <c r="P1077" s="4" cm="1" vm="5621">
        <f t="array" aca="1" ref="P1077" ca="1">IFERROR(IF(T_CALC[[#This Row],[DAY]]="","",IF(AND(T_CALC[[#This Row],[DAY]]=C_N_TRADING_DAYS,$L$1&gt;C_MAX_HIST_DT),$P$1,INDEX(_xlfn.ANCHORARRAY($C$3),T_CALC[[#This Row],[DAY]]+1,6))),NA())</f>
        <v>203.51</v>
      </c>
      <c r="Q1077" s="4" cm="1" vm="5617">
        <f t="array" aca="1" ref="Q1077" ca="1">IFERROR(IF(T_CALC[[#This Row],[DAY]]="","",IF(AND(T_CALC[[#This Row],[DAY]]=C_N_TRADING_DAYS,$L$1&gt;C_MAX_HIST_DT),$Q$1,INDEX(_xlfn.ANCHORARRAY($C$3),T_CALC[[#This Row],[DAY]]+1,2))),NA())</f>
        <v>34310283</v>
      </c>
      <c r="R1077" s="4" vm="5621">
        <f ca="1">IFERROR(IF(I_SRC="Open",T_CALC[[#This Row],[Open]],IF(I_SRC="High",T_CALC[[#This Row],[High]],IF(I_SRC="low",T_CALC[[#This Row],[Low]],IF(I_SRC="Volume",T_CALC[[#This Row],[VOLUME]],T_CALC[[#This Row],[Close]])))),"")</f>
        <v>203.51</v>
      </c>
      <c r="S1077" s="4" cm="1">
        <f t="array" aca="1" ref="S1077" ca="1">IF(T_CALC[[#This Row],[DAY]]="","",IF(T_CALC[[#This Row],[DAY]]&gt;=I_MA_PER,
ROUND(SUMPRODUCT(OFFSET($Y$4,0,0,I_MA_PER),OFFSET(T_CALC[[#This Row],[Value]],-(I_MA_PER-1),0,I_MA_PER))/C_DEN,2),NA()))</f>
        <v>189.89</v>
      </c>
      <c r="T1077" s="4" t="str">
        <f ca="1">IF(T_CALC[[#This Row],[DAY]]="","",IF(T_CALC[[#This Row],[DAY]]&gt;=I_MA_PER,IF(AND(T_CALC[[#This Row],[Value]]&gt;T_CALC[[#This Row],[WMA]],R1076&lt;=S1076),"Buy",IF(AND(T_CALC[[#This Row],[Value]]&lt;T_CALC[[#This Row],[WMA]],R1076&gt;=S1076),"Sell","")),NA()))</f>
        <v/>
      </c>
      <c r="U1077" s="4">
        <f ca="1">IFERROR(IF(T_CALC[[#This Row],[Signal]]="Buy",T_CALC[[#This Row],[Value]],-10000),-10000)</f>
        <v>-10000</v>
      </c>
      <c r="V1077" s="4">
        <f ca="1">IFERROR(IF(T_CALC[[#This Row],[Signal]]="Sell",T_CALC[[#This Row],[Value]],-10000),-10000)</f>
        <v>-10000</v>
      </c>
    </row>
    <row r="1078" spans="3:22" x14ac:dyDescent="0.2">
      <c r="C1078" vm="5622">
        <f ca="1"/>
        <v>44013</v>
      </c>
      <c r="D1078" vm="5623">
        <f ca="1"/>
        <v>32061206</v>
      </c>
      <c r="E1078" vm="5624">
        <f ca="1"/>
        <v>203.14</v>
      </c>
      <c r="F1078" vm="5625">
        <f ca="1"/>
        <v>206.35</v>
      </c>
      <c r="G1078" vm="5626">
        <f ca="1"/>
        <v>201.77</v>
      </c>
      <c r="H1078" vm="5627">
        <f ca="1"/>
        <v>204.7</v>
      </c>
      <c r="K1078" s="4">
        <f ca="1">IF(ROW(T_CALC[[#This Row],[DAY]])-ROW(T_CALC[[#Headers],[DAY]])&gt;C_N_TRADING_DAYS,"",ROW(T_CALC[[#This Row],[DAY]])-ROW(T_CALC[[#Headers],[DAY]]))</f>
        <v>1075</v>
      </c>
      <c r="L1078" s="2" cm="1" vm="5622">
        <f t="array" aca="1" ref="L1078" ca="1">IFERROR(IF(T_CALC[[#This Row],[DAY]]="","",IF(AND(T_CALC[[#This Row],[DAY]]=C_N_TRADING_DAYS,$L$1&gt;C_MAX_HIST_DT),$L$1,INDEX(_xlfn.ANCHORARRAY($C$3),T_CALC[[#This Row],[DAY]]+1,1))),NA())</f>
        <v>44013</v>
      </c>
      <c r="M1078" s="4" cm="1" vm="5624">
        <f t="array" aca="1" ref="M1078" ca="1">IFERROR(IF(T_CALC[[#This Row],[DAY]]="","",IF(AND(T_CALC[[#This Row],[DAY]]=C_N_TRADING_DAYS,$L$1&gt;C_MAX_HIST_DT),$M$1,INDEX(_xlfn.ANCHORARRAY($C$3),T_CALC[[#This Row],[DAY]]+1,3))),NA())</f>
        <v>203.14</v>
      </c>
      <c r="N1078" s="4" cm="1" vm="5625">
        <f t="array" aca="1" ref="N1078" ca="1">IFERROR(IF(T_CALC[[#This Row],[DAY]]="","",IF(AND(T_CALC[[#This Row],[DAY]]=C_N_TRADING_DAYS,$L$1&gt;C_MAX_HIST_DT),$N$1,INDEX(_xlfn.ANCHORARRAY($C$3),T_CALC[[#This Row],[DAY]]+1,4))),NA())</f>
        <v>206.35</v>
      </c>
      <c r="O1078" s="4" cm="1" vm="5626">
        <f t="array" aca="1" ref="O1078" ca="1">IFERROR(IF(T_CALC[[#This Row],[DAY]]="","",IF(AND(T_CALC[[#This Row],[DAY]]=C_N_TRADING_DAYS,$L$1&gt;C_MAX_HIST_DT),$O$1,INDEX(_xlfn.ANCHORARRAY($C$3),T_CALC[[#This Row],[DAY]]+1,5))),NA())</f>
        <v>201.77</v>
      </c>
      <c r="P1078" s="4" cm="1" vm="5627">
        <f t="array" aca="1" ref="P1078" ca="1">IFERROR(IF(T_CALC[[#This Row],[DAY]]="","",IF(AND(T_CALC[[#This Row],[DAY]]=C_N_TRADING_DAYS,$L$1&gt;C_MAX_HIST_DT),$P$1,INDEX(_xlfn.ANCHORARRAY($C$3),T_CALC[[#This Row],[DAY]]+1,6))),NA())</f>
        <v>204.7</v>
      </c>
      <c r="Q1078" s="4" cm="1" vm="5623">
        <f t="array" aca="1" ref="Q1078" ca="1">IFERROR(IF(T_CALC[[#This Row],[DAY]]="","",IF(AND(T_CALC[[#This Row],[DAY]]=C_N_TRADING_DAYS,$L$1&gt;C_MAX_HIST_DT),$Q$1,INDEX(_xlfn.ANCHORARRAY($C$3),T_CALC[[#This Row],[DAY]]+1,2))),NA())</f>
        <v>32061206</v>
      </c>
      <c r="R1078" s="4" vm="5627">
        <f ca="1">IFERROR(IF(I_SRC="Open",T_CALC[[#This Row],[Open]],IF(I_SRC="High",T_CALC[[#This Row],[High]],IF(I_SRC="low",T_CALC[[#This Row],[Low]],IF(I_SRC="Volume",T_CALC[[#This Row],[VOLUME]],T_CALC[[#This Row],[Close]])))),"")</f>
        <v>204.7</v>
      </c>
      <c r="S1078" s="4" cm="1">
        <f t="array" aca="1" ref="S1078" ca="1">IF(T_CALC[[#This Row],[DAY]]="","",IF(T_CALC[[#This Row],[DAY]]&gt;=I_MA_PER,
ROUND(SUMPRODUCT(OFFSET($Y$4,0,0,I_MA_PER),OFFSET(T_CALC[[#This Row],[Value]],-(I_MA_PER-1),0,I_MA_PER))/C_DEN,2),NA()))</f>
        <v>190.65</v>
      </c>
      <c r="T1078" s="4" t="str">
        <f ca="1">IF(T_CALC[[#This Row],[DAY]]="","",IF(T_CALC[[#This Row],[DAY]]&gt;=I_MA_PER,IF(AND(T_CALC[[#This Row],[Value]]&gt;T_CALC[[#This Row],[WMA]],R1077&lt;=S1077),"Buy",IF(AND(T_CALC[[#This Row],[Value]]&lt;T_CALC[[#This Row],[WMA]],R1077&gt;=S1077),"Sell","")),NA()))</f>
        <v/>
      </c>
      <c r="U1078" s="4">
        <f ca="1">IFERROR(IF(T_CALC[[#This Row],[Signal]]="Buy",T_CALC[[#This Row],[Value]],-10000),-10000)</f>
        <v>-10000</v>
      </c>
      <c r="V1078" s="4">
        <f ca="1">IFERROR(IF(T_CALC[[#This Row],[Signal]]="Sell",T_CALC[[#This Row],[Value]],-10000),-10000)</f>
        <v>-10000</v>
      </c>
    </row>
    <row r="1079" spans="3:22" x14ac:dyDescent="0.2">
      <c r="C1079" vm="5628">
        <f ca="1"/>
        <v>44014</v>
      </c>
      <c r="D1079" vm="5629">
        <f ca="1"/>
        <v>29315762</v>
      </c>
      <c r="E1079" vm="5630">
        <f ca="1"/>
        <v>205.68</v>
      </c>
      <c r="F1079" vm="5631">
        <f ca="1"/>
        <v>208.02</v>
      </c>
      <c r="G1079" vm="5632">
        <f ca="1"/>
        <v>205</v>
      </c>
      <c r="H1079" vm="5633">
        <f ca="1"/>
        <v>206.26</v>
      </c>
      <c r="K1079" s="4">
        <f ca="1">IF(ROW(T_CALC[[#This Row],[DAY]])-ROW(T_CALC[[#Headers],[DAY]])&gt;C_N_TRADING_DAYS,"",ROW(T_CALC[[#This Row],[DAY]])-ROW(T_CALC[[#Headers],[DAY]]))</f>
        <v>1076</v>
      </c>
      <c r="L1079" s="2" cm="1" vm="5628">
        <f t="array" aca="1" ref="L1079" ca="1">IFERROR(IF(T_CALC[[#This Row],[DAY]]="","",IF(AND(T_CALC[[#This Row],[DAY]]=C_N_TRADING_DAYS,$L$1&gt;C_MAX_HIST_DT),$L$1,INDEX(_xlfn.ANCHORARRAY($C$3),T_CALC[[#This Row],[DAY]]+1,1))),NA())</f>
        <v>44014</v>
      </c>
      <c r="M1079" s="4" cm="1" vm="5630">
        <f t="array" aca="1" ref="M1079" ca="1">IFERROR(IF(T_CALC[[#This Row],[DAY]]="","",IF(AND(T_CALC[[#This Row],[DAY]]=C_N_TRADING_DAYS,$L$1&gt;C_MAX_HIST_DT),$M$1,INDEX(_xlfn.ANCHORARRAY($C$3),T_CALC[[#This Row],[DAY]]+1,3))),NA())</f>
        <v>205.68</v>
      </c>
      <c r="N1079" s="4" cm="1" vm="5631">
        <f t="array" aca="1" ref="N1079" ca="1">IFERROR(IF(T_CALC[[#This Row],[DAY]]="","",IF(AND(T_CALC[[#This Row],[DAY]]=C_N_TRADING_DAYS,$L$1&gt;C_MAX_HIST_DT),$N$1,INDEX(_xlfn.ANCHORARRAY($C$3),T_CALC[[#This Row],[DAY]]+1,4))),NA())</f>
        <v>208.02</v>
      </c>
      <c r="O1079" s="4" cm="1" vm="5632">
        <f t="array" aca="1" ref="O1079" ca="1">IFERROR(IF(T_CALC[[#This Row],[DAY]]="","",IF(AND(T_CALC[[#This Row],[DAY]]=C_N_TRADING_DAYS,$L$1&gt;C_MAX_HIST_DT),$O$1,INDEX(_xlfn.ANCHORARRAY($C$3),T_CALC[[#This Row],[DAY]]+1,5))),NA())</f>
        <v>205</v>
      </c>
      <c r="P1079" s="4" cm="1" vm="5633">
        <f t="array" aca="1" ref="P1079" ca="1">IFERROR(IF(T_CALC[[#This Row],[DAY]]="","",IF(AND(T_CALC[[#This Row],[DAY]]=C_N_TRADING_DAYS,$L$1&gt;C_MAX_HIST_DT),$P$1,INDEX(_xlfn.ANCHORARRAY($C$3),T_CALC[[#This Row],[DAY]]+1,6))),NA())</f>
        <v>206.26</v>
      </c>
      <c r="Q1079" s="4" cm="1" vm="5629">
        <f t="array" aca="1" ref="Q1079" ca="1">IFERROR(IF(T_CALC[[#This Row],[DAY]]="","",IF(AND(T_CALC[[#This Row],[DAY]]=C_N_TRADING_DAYS,$L$1&gt;C_MAX_HIST_DT),$Q$1,INDEX(_xlfn.ANCHORARRAY($C$3),T_CALC[[#This Row],[DAY]]+1,2))),NA())</f>
        <v>29315762</v>
      </c>
      <c r="R1079" s="4" vm="5633">
        <f ca="1">IFERROR(IF(I_SRC="Open",T_CALC[[#This Row],[Open]],IF(I_SRC="High",T_CALC[[#This Row],[High]],IF(I_SRC="low",T_CALC[[#This Row],[Low]],IF(I_SRC="Volume",T_CALC[[#This Row],[VOLUME]],T_CALC[[#This Row],[Close]])))),"")</f>
        <v>206.26</v>
      </c>
      <c r="S1079" s="4" cm="1">
        <f t="array" aca="1" ref="S1079" ca="1">IF(T_CALC[[#This Row],[DAY]]="","",IF(T_CALC[[#This Row],[DAY]]&gt;=I_MA_PER,
ROUND(SUMPRODUCT(OFFSET($Y$4,0,0,I_MA_PER),OFFSET(T_CALC[[#This Row],[Value]],-(I_MA_PER-1),0,I_MA_PER))/C_DEN,2),NA()))</f>
        <v>191.43</v>
      </c>
      <c r="T1079" s="4" t="str">
        <f ca="1">IF(T_CALC[[#This Row],[DAY]]="","",IF(T_CALC[[#This Row],[DAY]]&gt;=I_MA_PER,IF(AND(T_CALC[[#This Row],[Value]]&gt;T_CALC[[#This Row],[WMA]],R1078&lt;=S1078),"Buy",IF(AND(T_CALC[[#This Row],[Value]]&lt;T_CALC[[#This Row],[WMA]],R1078&gt;=S1078),"Sell","")),NA()))</f>
        <v/>
      </c>
      <c r="U1079" s="4">
        <f ca="1">IFERROR(IF(T_CALC[[#This Row],[Signal]]="Buy",T_CALC[[#This Row],[Value]],-10000),-10000)</f>
        <v>-10000</v>
      </c>
      <c r="V1079" s="4">
        <f ca="1">IFERROR(IF(T_CALC[[#This Row],[Signal]]="Sell",T_CALC[[#This Row],[Value]],-10000),-10000)</f>
        <v>-10000</v>
      </c>
    </row>
    <row r="1080" spans="3:22" x14ac:dyDescent="0.2">
      <c r="C1080" vm="5634">
        <f ca="1"/>
        <v>44018</v>
      </c>
      <c r="D1080" vm="5635">
        <f ca="1"/>
        <v>31897629</v>
      </c>
      <c r="E1080" vm="5636">
        <f ca="1"/>
        <v>208.83349999999999</v>
      </c>
      <c r="F1080" vm="5637">
        <f ca="1"/>
        <v>211.13</v>
      </c>
      <c r="G1080" vm="5638">
        <f ca="1"/>
        <v>208.09</v>
      </c>
      <c r="H1080" vm="5639">
        <f ca="1"/>
        <v>210.7</v>
      </c>
      <c r="K1080" s="4">
        <f ca="1">IF(ROW(T_CALC[[#This Row],[DAY]])-ROW(T_CALC[[#Headers],[DAY]])&gt;C_N_TRADING_DAYS,"",ROW(T_CALC[[#This Row],[DAY]])-ROW(T_CALC[[#Headers],[DAY]]))</f>
        <v>1077</v>
      </c>
      <c r="L1080" s="2" cm="1" vm="5634">
        <f t="array" aca="1" ref="L1080" ca="1">IFERROR(IF(T_CALC[[#This Row],[DAY]]="","",IF(AND(T_CALC[[#This Row],[DAY]]=C_N_TRADING_DAYS,$L$1&gt;C_MAX_HIST_DT),$L$1,INDEX(_xlfn.ANCHORARRAY($C$3),T_CALC[[#This Row],[DAY]]+1,1))),NA())</f>
        <v>44018</v>
      </c>
      <c r="M1080" s="4" cm="1" vm="5636">
        <f t="array" aca="1" ref="M1080" ca="1">IFERROR(IF(T_CALC[[#This Row],[DAY]]="","",IF(AND(T_CALC[[#This Row],[DAY]]=C_N_TRADING_DAYS,$L$1&gt;C_MAX_HIST_DT),$M$1,INDEX(_xlfn.ANCHORARRAY($C$3),T_CALC[[#This Row],[DAY]]+1,3))),NA())</f>
        <v>208.83349999999999</v>
      </c>
      <c r="N1080" s="4" cm="1" vm="5637">
        <f t="array" aca="1" ref="N1080" ca="1">IFERROR(IF(T_CALC[[#This Row],[DAY]]="","",IF(AND(T_CALC[[#This Row],[DAY]]=C_N_TRADING_DAYS,$L$1&gt;C_MAX_HIST_DT),$N$1,INDEX(_xlfn.ANCHORARRAY($C$3),T_CALC[[#This Row],[DAY]]+1,4))),NA())</f>
        <v>211.13</v>
      </c>
      <c r="O1080" s="4" cm="1" vm="5638">
        <f t="array" aca="1" ref="O1080" ca="1">IFERROR(IF(T_CALC[[#This Row],[DAY]]="","",IF(AND(T_CALC[[#This Row],[DAY]]=C_N_TRADING_DAYS,$L$1&gt;C_MAX_HIST_DT),$O$1,INDEX(_xlfn.ANCHORARRAY($C$3),T_CALC[[#This Row],[DAY]]+1,5))),NA())</f>
        <v>208.09</v>
      </c>
      <c r="P1080" s="4" cm="1" vm="5639">
        <f t="array" aca="1" ref="P1080" ca="1">IFERROR(IF(T_CALC[[#This Row],[DAY]]="","",IF(AND(T_CALC[[#This Row],[DAY]]=C_N_TRADING_DAYS,$L$1&gt;C_MAX_HIST_DT),$P$1,INDEX(_xlfn.ANCHORARRAY($C$3),T_CALC[[#This Row],[DAY]]+1,6))),NA())</f>
        <v>210.7</v>
      </c>
      <c r="Q1080" s="4" cm="1" vm="5635">
        <f t="array" aca="1" ref="Q1080" ca="1">IFERROR(IF(T_CALC[[#This Row],[DAY]]="","",IF(AND(T_CALC[[#This Row],[DAY]]=C_N_TRADING_DAYS,$L$1&gt;C_MAX_HIST_DT),$Q$1,INDEX(_xlfn.ANCHORARRAY($C$3),T_CALC[[#This Row],[DAY]]+1,2))),NA())</f>
        <v>31897629</v>
      </c>
      <c r="R1080" s="4" vm="5639">
        <f ca="1">IFERROR(IF(I_SRC="Open",T_CALC[[#This Row],[Open]],IF(I_SRC="High",T_CALC[[#This Row],[High]],IF(I_SRC="low",T_CALC[[#This Row],[Low]],IF(I_SRC="Volume",T_CALC[[#This Row],[VOLUME]],T_CALC[[#This Row],[Close]])))),"")</f>
        <v>210.7</v>
      </c>
      <c r="S1080" s="4" cm="1">
        <f t="array" aca="1" ref="S1080" ca="1">IF(T_CALC[[#This Row],[DAY]]="","",IF(T_CALC[[#This Row],[DAY]]&gt;=I_MA_PER,
ROUND(SUMPRODUCT(OFFSET($Y$4,0,0,I_MA_PER),OFFSET(T_CALC[[#This Row],[Value]],-(I_MA_PER-1),0,I_MA_PER))/C_DEN,2),NA()))</f>
        <v>192.37</v>
      </c>
      <c r="T1080" s="4" t="str">
        <f ca="1">IF(T_CALC[[#This Row],[DAY]]="","",IF(T_CALC[[#This Row],[DAY]]&gt;=I_MA_PER,IF(AND(T_CALC[[#This Row],[Value]]&gt;T_CALC[[#This Row],[WMA]],R1079&lt;=S1079),"Buy",IF(AND(T_CALC[[#This Row],[Value]]&lt;T_CALC[[#This Row],[WMA]],R1079&gt;=S1079),"Sell","")),NA()))</f>
        <v/>
      </c>
      <c r="U1080" s="4">
        <f ca="1">IFERROR(IF(T_CALC[[#This Row],[Signal]]="Buy",T_CALC[[#This Row],[Value]],-10000),-10000)</f>
        <v>-10000</v>
      </c>
      <c r="V1080" s="4">
        <f ca="1">IFERROR(IF(T_CALC[[#This Row],[Signal]]="Sell",T_CALC[[#This Row],[Value]],-10000),-10000)</f>
        <v>-10000</v>
      </c>
    </row>
    <row r="1081" spans="3:22" x14ac:dyDescent="0.2">
      <c r="C1081" vm="5640">
        <f ca="1"/>
        <v>44019</v>
      </c>
      <c r="D1081" vm="5641">
        <f ca="1"/>
        <v>33600732</v>
      </c>
      <c r="E1081" vm="5642">
        <f ca="1"/>
        <v>210.45</v>
      </c>
      <c r="F1081" vm="5643">
        <f ca="1"/>
        <v>214.67</v>
      </c>
      <c r="G1081" vm="5644">
        <f ca="1"/>
        <v>207.99</v>
      </c>
      <c r="H1081" vm="5645">
        <f ca="1"/>
        <v>208.25</v>
      </c>
      <c r="K1081" s="4">
        <f ca="1">IF(ROW(T_CALC[[#This Row],[DAY]])-ROW(T_CALC[[#Headers],[DAY]])&gt;C_N_TRADING_DAYS,"",ROW(T_CALC[[#This Row],[DAY]])-ROW(T_CALC[[#Headers],[DAY]]))</f>
        <v>1078</v>
      </c>
      <c r="L1081" s="2" cm="1" vm="5640">
        <f t="array" aca="1" ref="L1081" ca="1">IFERROR(IF(T_CALC[[#This Row],[DAY]]="","",IF(AND(T_CALC[[#This Row],[DAY]]=C_N_TRADING_DAYS,$L$1&gt;C_MAX_HIST_DT),$L$1,INDEX(_xlfn.ANCHORARRAY($C$3),T_CALC[[#This Row],[DAY]]+1,1))),NA())</f>
        <v>44019</v>
      </c>
      <c r="M1081" s="4" cm="1" vm="5642">
        <f t="array" aca="1" ref="M1081" ca="1">IFERROR(IF(T_CALC[[#This Row],[DAY]]="","",IF(AND(T_CALC[[#This Row],[DAY]]=C_N_TRADING_DAYS,$L$1&gt;C_MAX_HIST_DT),$M$1,INDEX(_xlfn.ANCHORARRAY($C$3),T_CALC[[#This Row],[DAY]]+1,3))),NA())</f>
        <v>210.45</v>
      </c>
      <c r="N1081" s="4" cm="1" vm="5643">
        <f t="array" aca="1" ref="N1081" ca="1">IFERROR(IF(T_CALC[[#This Row],[DAY]]="","",IF(AND(T_CALC[[#This Row],[DAY]]=C_N_TRADING_DAYS,$L$1&gt;C_MAX_HIST_DT),$N$1,INDEX(_xlfn.ANCHORARRAY($C$3),T_CALC[[#This Row],[DAY]]+1,4))),NA())</f>
        <v>214.67</v>
      </c>
      <c r="O1081" s="4" cm="1" vm="5644">
        <f t="array" aca="1" ref="O1081" ca="1">IFERROR(IF(T_CALC[[#This Row],[DAY]]="","",IF(AND(T_CALC[[#This Row],[DAY]]=C_N_TRADING_DAYS,$L$1&gt;C_MAX_HIST_DT),$O$1,INDEX(_xlfn.ANCHORARRAY($C$3),T_CALC[[#This Row],[DAY]]+1,5))),NA())</f>
        <v>207.99</v>
      </c>
      <c r="P1081" s="4" cm="1" vm="5645">
        <f t="array" aca="1" ref="P1081" ca="1">IFERROR(IF(T_CALC[[#This Row],[DAY]]="","",IF(AND(T_CALC[[#This Row],[DAY]]=C_N_TRADING_DAYS,$L$1&gt;C_MAX_HIST_DT),$P$1,INDEX(_xlfn.ANCHORARRAY($C$3),T_CALC[[#This Row],[DAY]]+1,6))),NA())</f>
        <v>208.25</v>
      </c>
      <c r="Q1081" s="4" cm="1" vm="5641">
        <f t="array" aca="1" ref="Q1081" ca="1">IFERROR(IF(T_CALC[[#This Row],[DAY]]="","",IF(AND(T_CALC[[#This Row],[DAY]]=C_N_TRADING_DAYS,$L$1&gt;C_MAX_HIST_DT),$Q$1,INDEX(_xlfn.ANCHORARRAY($C$3),T_CALC[[#This Row],[DAY]]+1,2))),NA())</f>
        <v>33600732</v>
      </c>
      <c r="R1081" s="4" vm="5645">
        <f ca="1">IFERROR(IF(I_SRC="Open",T_CALC[[#This Row],[Open]],IF(I_SRC="High",T_CALC[[#This Row],[High]],IF(I_SRC="low",T_CALC[[#This Row],[Low]],IF(I_SRC="Volume",T_CALC[[#This Row],[VOLUME]],T_CALC[[#This Row],[Close]])))),"")</f>
        <v>208.25</v>
      </c>
      <c r="S1081" s="4" cm="1">
        <f t="array" aca="1" ref="S1081" ca="1">IF(T_CALC[[#This Row],[DAY]]="","",IF(T_CALC[[#This Row],[DAY]]&gt;=I_MA_PER,
ROUND(SUMPRODUCT(OFFSET($Y$4,0,0,I_MA_PER),OFFSET(T_CALC[[#This Row],[Value]],-(I_MA_PER-1),0,I_MA_PER))/C_DEN,2),NA()))</f>
        <v>193.18</v>
      </c>
      <c r="T1081" s="4" t="str">
        <f ca="1">IF(T_CALC[[#This Row],[DAY]]="","",IF(T_CALC[[#This Row],[DAY]]&gt;=I_MA_PER,IF(AND(T_CALC[[#This Row],[Value]]&gt;T_CALC[[#This Row],[WMA]],R1080&lt;=S1080),"Buy",IF(AND(T_CALC[[#This Row],[Value]]&lt;T_CALC[[#This Row],[WMA]],R1080&gt;=S1080),"Sell","")),NA()))</f>
        <v/>
      </c>
      <c r="U1081" s="4">
        <f ca="1">IFERROR(IF(T_CALC[[#This Row],[Signal]]="Buy",T_CALC[[#This Row],[Value]],-10000),-10000)</f>
        <v>-10000</v>
      </c>
      <c r="V1081" s="4">
        <f ca="1">IFERROR(IF(T_CALC[[#This Row],[Signal]]="Sell",T_CALC[[#This Row],[Value]],-10000),-10000)</f>
        <v>-10000</v>
      </c>
    </row>
    <row r="1082" spans="3:22" x14ac:dyDescent="0.2">
      <c r="C1082" vm="5646">
        <f ca="1"/>
        <v>44020</v>
      </c>
      <c r="D1082" vm="5647">
        <f ca="1"/>
        <v>33600025</v>
      </c>
      <c r="E1082" vm="5648">
        <f ca="1"/>
        <v>210.07</v>
      </c>
      <c r="F1082" vm="5649">
        <f ca="1"/>
        <v>213.26</v>
      </c>
      <c r="G1082" vm="5650">
        <f ca="1"/>
        <v>208.69</v>
      </c>
      <c r="H1082" vm="5651">
        <f ca="1"/>
        <v>212.83</v>
      </c>
      <c r="K1082" s="4">
        <f ca="1">IF(ROW(T_CALC[[#This Row],[DAY]])-ROW(T_CALC[[#Headers],[DAY]])&gt;C_N_TRADING_DAYS,"",ROW(T_CALC[[#This Row],[DAY]])-ROW(T_CALC[[#Headers],[DAY]]))</f>
        <v>1079</v>
      </c>
      <c r="L1082" s="2" cm="1" vm="5646">
        <f t="array" aca="1" ref="L1082" ca="1">IFERROR(IF(T_CALC[[#This Row],[DAY]]="","",IF(AND(T_CALC[[#This Row],[DAY]]=C_N_TRADING_DAYS,$L$1&gt;C_MAX_HIST_DT),$L$1,INDEX(_xlfn.ANCHORARRAY($C$3),T_CALC[[#This Row],[DAY]]+1,1))),NA())</f>
        <v>44020</v>
      </c>
      <c r="M1082" s="4" cm="1" vm="5648">
        <f t="array" aca="1" ref="M1082" ca="1">IFERROR(IF(T_CALC[[#This Row],[DAY]]="","",IF(AND(T_CALC[[#This Row],[DAY]]=C_N_TRADING_DAYS,$L$1&gt;C_MAX_HIST_DT),$M$1,INDEX(_xlfn.ANCHORARRAY($C$3),T_CALC[[#This Row],[DAY]]+1,3))),NA())</f>
        <v>210.07</v>
      </c>
      <c r="N1082" s="4" cm="1" vm="5649">
        <f t="array" aca="1" ref="N1082" ca="1">IFERROR(IF(T_CALC[[#This Row],[DAY]]="","",IF(AND(T_CALC[[#This Row],[DAY]]=C_N_TRADING_DAYS,$L$1&gt;C_MAX_HIST_DT),$N$1,INDEX(_xlfn.ANCHORARRAY($C$3),T_CALC[[#This Row],[DAY]]+1,4))),NA())</f>
        <v>213.26</v>
      </c>
      <c r="O1082" s="4" cm="1" vm="5650">
        <f t="array" aca="1" ref="O1082" ca="1">IFERROR(IF(T_CALC[[#This Row],[DAY]]="","",IF(AND(T_CALC[[#This Row],[DAY]]=C_N_TRADING_DAYS,$L$1&gt;C_MAX_HIST_DT),$O$1,INDEX(_xlfn.ANCHORARRAY($C$3),T_CALC[[#This Row],[DAY]]+1,5))),NA())</f>
        <v>208.69</v>
      </c>
      <c r="P1082" s="4" cm="1" vm="5651">
        <f t="array" aca="1" ref="P1082" ca="1">IFERROR(IF(T_CALC[[#This Row],[DAY]]="","",IF(AND(T_CALC[[#This Row],[DAY]]=C_N_TRADING_DAYS,$L$1&gt;C_MAX_HIST_DT),$P$1,INDEX(_xlfn.ANCHORARRAY($C$3),T_CALC[[#This Row],[DAY]]+1,6))),NA())</f>
        <v>212.83</v>
      </c>
      <c r="Q1082" s="4" cm="1" vm="5647">
        <f t="array" aca="1" ref="Q1082" ca="1">IFERROR(IF(T_CALC[[#This Row],[DAY]]="","",IF(AND(T_CALC[[#This Row],[DAY]]=C_N_TRADING_DAYS,$L$1&gt;C_MAX_HIST_DT),$Q$1,INDEX(_xlfn.ANCHORARRAY($C$3),T_CALC[[#This Row],[DAY]]+1,2))),NA())</f>
        <v>33600025</v>
      </c>
      <c r="R1082" s="4" vm="5651">
        <f ca="1">IFERROR(IF(I_SRC="Open",T_CALC[[#This Row],[Open]],IF(I_SRC="High",T_CALC[[#This Row],[High]],IF(I_SRC="low",T_CALC[[#This Row],[Low]],IF(I_SRC="Volume",T_CALC[[#This Row],[VOLUME]],T_CALC[[#This Row],[Close]])))),"")</f>
        <v>212.83</v>
      </c>
      <c r="S1082" s="4" cm="1">
        <f t="array" aca="1" ref="S1082" ca="1">IF(T_CALC[[#This Row],[DAY]]="","",IF(T_CALC[[#This Row],[DAY]]&gt;=I_MA_PER,
ROUND(SUMPRODUCT(OFFSET($Y$4,0,0,I_MA_PER),OFFSET(T_CALC[[#This Row],[Value]],-(I_MA_PER-1),0,I_MA_PER))/C_DEN,2),NA()))</f>
        <v>194.14</v>
      </c>
      <c r="T1082" s="4" t="str">
        <f ca="1">IF(T_CALC[[#This Row],[DAY]]="","",IF(T_CALC[[#This Row],[DAY]]&gt;=I_MA_PER,IF(AND(T_CALC[[#This Row],[Value]]&gt;T_CALC[[#This Row],[WMA]],R1081&lt;=S1081),"Buy",IF(AND(T_CALC[[#This Row],[Value]]&lt;T_CALC[[#This Row],[WMA]],R1081&gt;=S1081),"Sell","")),NA()))</f>
        <v/>
      </c>
      <c r="U1082" s="4">
        <f ca="1">IFERROR(IF(T_CALC[[#This Row],[Signal]]="Buy",T_CALC[[#This Row],[Value]],-10000),-10000)</f>
        <v>-10000</v>
      </c>
      <c r="V1082" s="4">
        <f ca="1">IFERROR(IF(T_CALC[[#This Row],[Signal]]="Sell",T_CALC[[#This Row],[Value]],-10000),-10000)</f>
        <v>-10000</v>
      </c>
    </row>
    <row r="1083" spans="3:22" x14ac:dyDescent="0.2">
      <c r="C1083" vm="5652">
        <f ca="1"/>
        <v>44021</v>
      </c>
      <c r="D1083" vm="5653">
        <f ca="1"/>
        <v>33121681</v>
      </c>
      <c r="E1083" vm="5654">
        <f ca="1"/>
        <v>216.33</v>
      </c>
      <c r="F1083" vm="5655">
        <f ca="1"/>
        <v>216.38</v>
      </c>
      <c r="G1083" vm="5656">
        <f ca="1"/>
        <v>211.47</v>
      </c>
      <c r="H1083" vm="5657">
        <f ca="1"/>
        <v>214.32</v>
      </c>
      <c r="K1083" s="4">
        <f ca="1">IF(ROW(T_CALC[[#This Row],[DAY]])-ROW(T_CALC[[#Headers],[DAY]])&gt;C_N_TRADING_DAYS,"",ROW(T_CALC[[#This Row],[DAY]])-ROW(T_CALC[[#Headers],[DAY]]))</f>
        <v>1080</v>
      </c>
      <c r="L1083" s="2" cm="1" vm="5652">
        <f t="array" aca="1" ref="L1083" ca="1">IFERROR(IF(T_CALC[[#This Row],[DAY]]="","",IF(AND(T_CALC[[#This Row],[DAY]]=C_N_TRADING_DAYS,$L$1&gt;C_MAX_HIST_DT),$L$1,INDEX(_xlfn.ANCHORARRAY($C$3),T_CALC[[#This Row],[DAY]]+1,1))),NA())</f>
        <v>44021</v>
      </c>
      <c r="M1083" s="4" cm="1" vm="5654">
        <f t="array" aca="1" ref="M1083" ca="1">IFERROR(IF(T_CALC[[#This Row],[DAY]]="","",IF(AND(T_CALC[[#This Row],[DAY]]=C_N_TRADING_DAYS,$L$1&gt;C_MAX_HIST_DT),$M$1,INDEX(_xlfn.ANCHORARRAY($C$3),T_CALC[[#This Row],[DAY]]+1,3))),NA())</f>
        <v>216.33</v>
      </c>
      <c r="N1083" s="4" cm="1" vm="5655">
        <f t="array" aca="1" ref="N1083" ca="1">IFERROR(IF(T_CALC[[#This Row],[DAY]]="","",IF(AND(T_CALC[[#This Row],[DAY]]=C_N_TRADING_DAYS,$L$1&gt;C_MAX_HIST_DT),$N$1,INDEX(_xlfn.ANCHORARRAY($C$3),T_CALC[[#This Row],[DAY]]+1,4))),NA())</f>
        <v>216.38</v>
      </c>
      <c r="O1083" s="4" cm="1" vm="5656">
        <f t="array" aca="1" ref="O1083" ca="1">IFERROR(IF(T_CALC[[#This Row],[DAY]]="","",IF(AND(T_CALC[[#This Row],[DAY]]=C_N_TRADING_DAYS,$L$1&gt;C_MAX_HIST_DT),$O$1,INDEX(_xlfn.ANCHORARRAY($C$3),T_CALC[[#This Row],[DAY]]+1,5))),NA())</f>
        <v>211.47</v>
      </c>
      <c r="P1083" s="4" cm="1" vm="5657">
        <f t="array" aca="1" ref="P1083" ca="1">IFERROR(IF(T_CALC[[#This Row],[DAY]]="","",IF(AND(T_CALC[[#This Row],[DAY]]=C_N_TRADING_DAYS,$L$1&gt;C_MAX_HIST_DT),$P$1,INDEX(_xlfn.ANCHORARRAY($C$3),T_CALC[[#This Row],[DAY]]+1,6))),NA())</f>
        <v>214.32</v>
      </c>
      <c r="Q1083" s="4" cm="1" vm="5653">
        <f t="array" aca="1" ref="Q1083" ca="1">IFERROR(IF(T_CALC[[#This Row],[DAY]]="","",IF(AND(T_CALC[[#This Row],[DAY]]=C_N_TRADING_DAYS,$L$1&gt;C_MAX_HIST_DT),$Q$1,INDEX(_xlfn.ANCHORARRAY($C$3),T_CALC[[#This Row],[DAY]]+1,2))),NA())</f>
        <v>33121681</v>
      </c>
      <c r="R1083" s="4" vm="5657">
        <f ca="1">IFERROR(IF(I_SRC="Open",T_CALC[[#This Row],[Open]],IF(I_SRC="High",T_CALC[[#This Row],[High]],IF(I_SRC="low",T_CALC[[#This Row],[Low]],IF(I_SRC="Volume",T_CALC[[#This Row],[VOLUME]],T_CALC[[#This Row],[Close]])))),"")</f>
        <v>214.32</v>
      </c>
      <c r="S1083" s="4" cm="1">
        <f t="array" aca="1" ref="S1083" ca="1">IF(T_CALC[[#This Row],[DAY]]="","",IF(T_CALC[[#This Row],[DAY]]&gt;=I_MA_PER,
ROUND(SUMPRODUCT(OFFSET($Y$4,0,0,I_MA_PER),OFFSET(T_CALC[[#This Row],[Value]],-(I_MA_PER-1),0,I_MA_PER))/C_DEN,2),NA()))</f>
        <v>195.13</v>
      </c>
      <c r="T1083" s="4" t="str">
        <f ca="1">IF(T_CALC[[#This Row],[DAY]]="","",IF(T_CALC[[#This Row],[DAY]]&gt;=I_MA_PER,IF(AND(T_CALC[[#This Row],[Value]]&gt;T_CALC[[#This Row],[WMA]],R1082&lt;=S1082),"Buy",IF(AND(T_CALC[[#This Row],[Value]]&lt;T_CALC[[#This Row],[WMA]],R1082&gt;=S1082),"Sell","")),NA()))</f>
        <v/>
      </c>
      <c r="U1083" s="4">
        <f ca="1">IFERROR(IF(T_CALC[[#This Row],[Signal]]="Buy",T_CALC[[#This Row],[Value]],-10000),-10000)</f>
        <v>-10000</v>
      </c>
      <c r="V1083" s="4">
        <f ca="1">IFERROR(IF(T_CALC[[#This Row],[Signal]]="Sell",T_CALC[[#This Row],[Value]],-10000),-10000)</f>
        <v>-10000</v>
      </c>
    </row>
    <row r="1084" spans="3:22" x14ac:dyDescent="0.2">
      <c r="C1084" vm="5658">
        <f ca="1"/>
        <v>44022</v>
      </c>
      <c r="D1084" vm="5659">
        <f ca="1"/>
        <v>26177633</v>
      </c>
      <c r="E1084" vm="5660">
        <f ca="1"/>
        <v>213.62</v>
      </c>
      <c r="F1084" vm="5661">
        <f ca="1"/>
        <v>214.08</v>
      </c>
      <c r="G1084" vm="5662">
        <f ca="1"/>
        <v>211.08</v>
      </c>
      <c r="H1084" vm="5663">
        <f ca="1"/>
        <v>213.67</v>
      </c>
      <c r="K1084" s="4">
        <f ca="1">IF(ROW(T_CALC[[#This Row],[DAY]])-ROW(T_CALC[[#Headers],[DAY]])&gt;C_N_TRADING_DAYS,"",ROW(T_CALC[[#This Row],[DAY]])-ROW(T_CALC[[#Headers],[DAY]]))</f>
        <v>1081</v>
      </c>
      <c r="L1084" s="2" cm="1" vm="5658">
        <f t="array" aca="1" ref="L1084" ca="1">IFERROR(IF(T_CALC[[#This Row],[DAY]]="","",IF(AND(T_CALC[[#This Row],[DAY]]=C_N_TRADING_DAYS,$L$1&gt;C_MAX_HIST_DT),$L$1,INDEX(_xlfn.ANCHORARRAY($C$3),T_CALC[[#This Row],[DAY]]+1,1))),NA())</f>
        <v>44022</v>
      </c>
      <c r="M1084" s="4" cm="1" vm="5660">
        <f t="array" aca="1" ref="M1084" ca="1">IFERROR(IF(T_CALC[[#This Row],[DAY]]="","",IF(AND(T_CALC[[#This Row],[DAY]]=C_N_TRADING_DAYS,$L$1&gt;C_MAX_HIST_DT),$M$1,INDEX(_xlfn.ANCHORARRAY($C$3),T_CALC[[#This Row],[DAY]]+1,3))),NA())</f>
        <v>213.62</v>
      </c>
      <c r="N1084" s="4" cm="1" vm="5661">
        <f t="array" aca="1" ref="N1084" ca="1">IFERROR(IF(T_CALC[[#This Row],[DAY]]="","",IF(AND(T_CALC[[#This Row],[DAY]]=C_N_TRADING_DAYS,$L$1&gt;C_MAX_HIST_DT),$N$1,INDEX(_xlfn.ANCHORARRAY($C$3),T_CALC[[#This Row],[DAY]]+1,4))),NA())</f>
        <v>214.08</v>
      </c>
      <c r="O1084" s="4" cm="1" vm="5662">
        <f t="array" aca="1" ref="O1084" ca="1">IFERROR(IF(T_CALC[[#This Row],[DAY]]="","",IF(AND(T_CALC[[#This Row],[DAY]]=C_N_TRADING_DAYS,$L$1&gt;C_MAX_HIST_DT),$O$1,INDEX(_xlfn.ANCHORARRAY($C$3),T_CALC[[#This Row],[DAY]]+1,5))),NA())</f>
        <v>211.08</v>
      </c>
      <c r="P1084" s="4" cm="1" vm="5663">
        <f t="array" aca="1" ref="P1084" ca="1">IFERROR(IF(T_CALC[[#This Row],[DAY]]="","",IF(AND(T_CALC[[#This Row],[DAY]]=C_N_TRADING_DAYS,$L$1&gt;C_MAX_HIST_DT),$P$1,INDEX(_xlfn.ANCHORARRAY($C$3),T_CALC[[#This Row],[DAY]]+1,6))),NA())</f>
        <v>213.67</v>
      </c>
      <c r="Q1084" s="4" cm="1" vm="5659">
        <f t="array" aca="1" ref="Q1084" ca="1">IFERROR(IF(T_CALC[[#This Row],[DAY]]="","",IF(AND(T_CALC[[#This Row],[DAY]]=C_N_TRADING_DAYS,$L$1&gt;C_MAX_HIST_DT),$Q$1,INDEX(_xlfn.ANCHORARRAY($C$3),T_CALC[[#This Row],[DAY]]+1,2))),NA())</f>
        <v>26177633</v>
      </c>
      <c r="R1084" s="4" vm="5663">
        <f ca="1">IFERROR(IF(I_SRC="Open",T_CALC[[#This Row],[Open]],IF(I_SRC="High",T_CALC[[#This Row],[High]],IF(I_SRC="low",T_CALC[[#This Row],[Low]],IF(I_SRC="Volume",T_CALC[[#This Row],[VOLUME]],T_CALC[[#This Row],[Close]])))),"")</f>
        <v>213.67</v>
      </c>
      <c r="S1084" s="4" cm="1">
        <f t="array" aca="1" ref="S1084" ca="1">IF(T_CALC[[#This Row],[DAY]]="","",IF(T_CALC[[#This Row],[DAY]]&gt;=I_MA_PER,
ROUND(SUMPRODUCT(OFFSET($Y$4,0,0,I_MA_PER),OFFSET(T_CALC[[#This Row],[Value]],-(I_MA_PER-1),0,I_MA_PER))/C_DEN,2),NA()))</f>
        <v>196.05</v>
      </c>
      <c r="T1084" s="4" t="str">
        <f ca="1">IF(T_CALC[[#This Row],[DAY]]="","",IF(T_CALC[[#This Row],[DAY]]&gt;=I_MA_PER,IF(AND(T_CALC[[#This Row],[Value]]&gt;T_CALC[[#This Row],[WMA]],R1083&lt;=S1083),"Buy",IF(AND(T_CALC[[#This Row],[Value]]&lt;T_CALC[[#This Row],[WMA]],R1083&gt;=S1083),"Sell","")),NA()))</f>
        <v/>
      </c>
      <c r="U1084" s="4">
        <f ca="1">IFERROR(IF(T_CALC[[#This Row],[Signal]]="Buy",T_CALC[[#This Row],[Value]],-10000),-10000)</f>
        <v>-10000</v>
      </c>
      <c r="V1084" s="4">
        <f ca="1">IFERROR(IF(T_CALC[[#This Row],[Signal]]="Sell",T_CALC[[#This Row],[Value]],-10000),-10000)</f>
        <v>-10000</v>
      </c>
    </row>
    <row r="1085" spans="3:22" x14ac:dyDescent="0.2">
      <c r="C1085" vm="5664">
        <f ca="1"/>
        <v>44025</v>
      </c>
      <c r="D1085" vm="5665">
        <f ca="1"/>
        <v>38135606</v>
      </c>
      <c r="E1085" vm="5666">
        <f ca="1"/>
        <v>214.48</v>
      </c>
      <c r="F1085" vm="5667">
        <f ca="1"/>
        <v>215.8</v>
      </c>
      <c r="G1085" vm="5668">
        <f ca="1"/>
        <v>206.5</v>
      </c>
      <c r="H1085" vm="5669">
        <f ca="1"/>
        <v>207.07</v>
      </c>
      <c r="K1085" s="4">
        <f ca="1">IF(ROW(T_CALC[[#This Row],[DAY]])-ROW(T_CALC[[#Headers],[DAY]])&gt;C_N_TRADING_DAYS,"",ROW(T_CALC[[#This Row],[DAY]])-ROW(T_CALC[[#Headers],[DAY]]))</f>
        <v>1082</v>
      </c>
      <c r="L1085" s="2" cm="1" vm="5664">
        <f t="array" aca="1" ref="L1085" ca="1">IFERROR(IF(T_CALC[[#This Row],[DAY]]="","",IF(AND(T_CALC[[#This Row],[DAY]]=C_N_TRADING_DAYS,$L$1&gt;C_MAX_HIST_DT),$L$1,INDEX(_xlfn.ANCHORARRAY($C$3),T_CALC[[#This Row],[DAY]]+1,1))),NA())</f>
        <v>44025</v>
      </c>
      <c r="M1085" s="4" cm="1" vm="5666">
        <f t="array" aca="1" ref="M1085" ca="1">IFERROR(IF(T_CALC[[#This Row],[DAY]]="","",IF(AND(T_CALC[[#This Row],[DAY]]=C_N_TRADING_DAYS,$L$1&gt;C_MAX_HIST_DT),$M$1,INDEX(_xlfn.ANCHORARRAY($C$3),T_CALC[[#This Row],[DAY]]+1,3))),NA())</f>
        <v>214.48</v>
      </c>
      <c r="N1085" s="4" cm="1" vm="5667">
        <f t="array" aca="1" ref="N1085" ca="1">IFERROR(IF(T_CALC[[#This Row],[DAY]]="","",IF(AND(T_CALC[[#This Row],[DAY]]=C_N_TRADING_DAYS,$L$1&gt;C_MAX_HIST_DT),$N$1,INDEX(_xlfn.ANCHORARRAY($C$3),T_CALC[[#This Row],[DAY]]+1,4))),NA())</f>
        <v>215.8</v>
      </c>
      <c r="O1085" s="4" cm="1" vm="5668">
        <f t="array" aca="1" ref="O1085" ca="1">IFERROR(IF(T_CALC[[#This Row],[DAY]]="","",IF(AND(T_CALC[[#This Row],[DAY]]=C_N_TRADING_DAYS,$L$1&gt;C_MAX_HIST_DT),$O$1,INDEX(_xlfn.ANCHORARRAY($C$3),T_CALC[[#This Row],[DAY]]+1,5))),NA())</f>
        <v>206.5</v>
      </c>
      <c r="P1085" s="4" cm="1" vm="5669">
        <f t="array" aca="1" ref="P1085" ca="1">IFERROR(IF(T_CALC[[#This Row],[DAY]]="","",IF(AND(T_CALC[[#This Row],[DAY]]=C_N_TRADING_DAYS,$L$1&gt;C_MAX_HIST_DT),$P$1,INDEX(_xlfn.ANCHORARRAY($C$3),T_CALC[[#This Row],[DAY]]+1,6))),NA())</f>
        <v>207.07</v>
      </c>
      <c r="Q1085" s="4" cm="1" vm="5665">
        <f t="array" aca="1" ref="Q1085" ca="1">IFERROR(IF(T_CALC[[#This Row],[DAY]]="","",IF(AND(T_CALC[[#This Row],[DAY]]=C_N_TRADING_DAYS,$L$1&gt;C_MAX_HIST_DT),$Q$1,INDEX(_xlfn.ANCHORARRAY($C$3),T_CALC[[#This Row],[DAY]]+1,2))),NA())</f>
        <v>38135606</v>
      </c>
      <c r="R1085" s="4" vm="5669">
        <f ca="1">IFERROR(IF(I_SRC="Open",T_CALC[[#This Row],[Open]],IF(I_SRC="High",T_CALC[[#This Row],[High]],IF(I_SRC="low",T_CALC[[#This Row],[Low]],IF(I_SRC="Volume",T_CALC[[#This Row],[VOLUME]],T_CALC[[#This Row],[Close]])))),"")</f>
        <v>207.07</v>
      </c>
      <c r="S1085" s="4" cm="1">
        <f t="array" aca="1" ref="S1085" ca="1">IF(T_CALC[[#This Row],[DAY]]="","",IF(T_CALC[[#This Row],[DAY]]&gt;=I_MA_PER,
ROUND(SUMPRODUCT(OFFSET($Y$4,0,0,I_MA_PER),OFFSET(T_CALC[[#This Row],[Value]],-(I_MA_PER-1),0,I_MA_PER))/C_DEN,2),NA()))</f>
        <v>196.69</v>
      </c>
      <c r="T1085" s="4" t="str">
        <f ca="1">IF(T_CALC[[#This Row],[DAY]]="","",IF(T_CALC[[#This Row],[DAY]]&gt;=I_MA_PER,IF(AND(T_CALC[[#This Row],[Value]]&gt;T_CALC[[#This Row],[WMA]],R1084&lt;=S1084),"Buy",IF(AND(T_CALC[[#This Row],[Value]]&lt;T_CALC[[#This Row],[WMA]],R1084&gt;=S1084),"Sell","")),NA()))</f>
        <v/>
      </c>
      <c r="U1085" s="4">
        <f ca="1">IFERROR(IF(T_CALC[[#This Row],[Signal]]="Buy",T_CALC[[#This Row],[Value]],-10000),-10000)</f>
        <v>-10000</v>
      </c>
      <c r="V1085" s="4">
        <f ca="1">IFERROR(IF(T_CALC[[#This Row],[Signal]]="Sell",T_CALC[[#This Row],[Value]],-10000),-10000)</f>
        <v>-10000</v>
      </c>
    </row>
    <row r="1086" spans="3:22" x14ac:dyDescent="0.2">
      <c r="C1086" vm="5670">
        <f ca="1"/>
        <v>44026</v>
      </c>
      <c r="D1086" vm="5671">
        <f ca="1"/>
        <v>37591820</v>
      </c>
      <c r="E1086" vm="5672">
        <f ca="1"/>
        <v>206.13</v>
      </c>
      <c r="F1086" vm="5673">
        <f ca="1"/>
        <v>208.85</v>
      </c>
      <c r="G1086" vm="5674">
        <f ca="1"/>
        <v>202.03</v>
      </c>
      <c r="H1086" vm="5675">
        <f ca="1"/>
        <v>208.35</v>
      </c>
      <c r="K1086" s="4">
        <f ca="1">IF(ROW(T_CALC[[#This Row],[DAY]])-ROW(T_CALC[[#Headers],[DAY]])&gt;C_N_TRADING_DAYS,"",ROW(T_CALC[[#This Row],[DAY]])-ROW(T_CALC[[#Headers],[DAY]]))</f>
        <v>1083</v>
      </c>
      <c r="L1086" s="2" cm="1" vm="5670">
        <f t="array" aca="1" ref="L1086" ca="1">IFERROR(IF(T_CALC[[#This Row],[DAY]]="","",IF(AND(T_CALC[[#This Row],[DAY]]=C_N_TRADING_DAYS,$L$1&gt;C_MAX_HIST_DT),$L$1,INDEX(_xlfn.ANCHORARRAY($C$3),T_CALC[[#This Row],[DAY]]+1,1))),NA())</f>
        <v>44026</v>
      </c>
      <c r="M1086" s="4" cm="1" vm="5672">
        <f t="array" aca="1" ref="M1086" ca="1">IFERROR(IF(T_CALC[[#This Row],[DAY]]="","",IF(AND(T_CALC[[#This Row],[DAY]]=C_N_TRADING_DAYS,$L$1&gt;C_MAX_HIST_DT),$M$1,INDEX(_xlfn.ANCHORARRAY($C$3),T_CALC[[#This Row],[DAY]]+1,3))),NA())</f>
        <v>206.13</v>
      </c>
      <c r="N1086" s="4" cm="1" vm="5673">
        <f t="array" aca="1" ref="N1086" ca="1">IFERROR(IF(T_CALC[[#This Row],[DAY]]="","",IF(AND(T_CALC[[#This Row],[DAY]]=C_N_TRADING_DAYS,$L$1&gt;C_MAX_HIST_DT),$N$1,INDEX(_xlfn.ANCHORARRAY($C$3),T_CALC[[#This Row],[DAY]]+1,4))),NA())</f>
        <v>208.85</v>
      </c>
      <c r="O1086" s="4" cm="1" vm="5674">
        <f t="array" aca="1" ref="O1086" ca="1">IFERROR(IF(T_CALC[[#This Row],[DAY]]="","",IF(AND(T_CALC[[#This Row],[DAY]]=C_N_TRADING_DAYS,$L$1&gt;C_MAX_HIST_DT),$O$1,INDEX(_xlfn.ANCHORARRAY($C$3),T_CALC[[#This Row],[DAY]]+1,5))),NA())</f>
        <v>202.03</v>
      </c>
      <c r="P1086" s="4" cm="1" vm="5675">
        <f t="array" aca="1" ref="P1086" ca="1">IFERROR(IF(T_CALC[[#This Row],[DAY]]="","",IF(AND(T_CALC[[#This Row],[DAY]]=C_N_TRADING_DAYS,$L$1&gt;C_MAX_HIST_DT),$P$1,INDEX(_xlfn.ANCHORARRAY($C$3),T_CALC[[#This Row],[DAY]]+1,6))),NA())</f>
        <v>208.35</v>
      </c>
      <c r="Q1086" s="4" cm="1" vm="5671">
        <f t="array" aca="1" ref="Q1086" ca="1">IFERROR(IF(T_CALC[[#This Row],[DAY]]="","",IF(AND(T_CALC[[#This Row],[DAY]]=C_N_TRADING_DAYS,$L$1&gt;C_MAX_HIST_DT),$Q$1,INDEX(_xlfn.ANCHORARRAY($C$3),T_CALC[[#This Row],[DAY]]+1,2))),NA())</f>
        <v>37591820</v>
      </c>
      <c r="R1086" s="4" vm="5675">
        <f ca="1">IFERROR(IF(I_SRC="Open",T_CALC[[#This Row],[Open]],IF(I_SRC="High",T_CALC[[#This Row],[High]],IF(I_SRC="low",T_CALC[[#This Row],[Low]],IF(I_SRC="Volume",T_CALC[[#This Row],[VOLUME]],T_CALC[[#This Row],[Close]])))),"")</f>
        <v>208.35</v>
      </c>
      <c r="S1086" s="4" cm="1">
        <f t="array" aca="1" ref="S1086" ca="1">IF(T_CALC[[#This Row],[DAY]]="","",IF(T_CALC[[#This Row],[DAY]]&gt;=I_MA_PER,
ROUND(SUMPRODUCT(OFFSET($Y$4,0,0,I_MA_PER),OFFSET(T_CALC[[#This Row],[Value]],-(I_MA_PER-1),0,I_MA_PER))/C_DEN,2),NA()))</f>
        <v>197.36</v>
      </c>
      <c r="T1086" s="4" t="str">
        <f ca="1">IF(T_CALC[[#This Row],[DAY]]="","",IF(T_CALC[[#This Row],[DAY]]&gt;=I_MA_PER,IF(AND(T_CALC[[#This Row],[Value]]&gt;T_CALC[[#This Row],[WMA]],R1085&lt;=S1085),"Buy",IF(AND(T_CALC[[#This Row],[Value]]&lt;T_CALC[[#This Row],[WMA]],R1085&gt;=S1085),"Sell","")),NA()))</f>
        <v/>
      </c>
      <c r="U1086" s="4">
        <f ca="1">IFERROR(IF(T_CALC[[#This Row],[Signal]]="Buy",T_CALC[[#This Row],[Value]],-10000),-10000)</f>
        <v>-10000</v>
      </c>
      <c r="V1086" s="4">
        <f ca="1">IFERROR(IF(T_CALC[[#This Row],[Signal]]="Sell",T_CALC[[#This Row],[Value]],-10000),-10000)</f>
        <v>-10000</v>
      </c>
    </row>
    <row r="1087" spans="3:22" x14ac:dyDescent="0.2">
      <c r="C1087" vm="5676">
        <f ca="1"/>
        <v>44027</v>
      </c>
      <c r="D1087" vm="5677">
        <f ca="1"/>
        <v>32179409</v>
      </c>
      <c r="E1087" vm="5678">
        <f ca="1"/>
        <v>209.56</v>
      </c>
      <c r="F1087" vm="5679">
        <f ca="1"/>
        <v>211.33</v>
      </c>
      <c r="G1087" vm="5680">
        <f ca="1"/>
        <v>205.03</v>
      </c>
      <c r="H1087" vm="5681">
        <f ca="1"/>
        <v>208.04</v>
      </c>
      <c r="K1087" s="4">
        <f ca="1">IF(ROW(T_CALC[[#This Row],[DAY]])-ROW(T_CALC[[#Headers],[DAY]])&gt;C_N_TRADING_DAYS,"",ROW(T_CALC[[#This Row],[DAY]])-ROW(T_CALC[[#Headers],[DAY]]))</f>
        <v>1084</v>
      </c>
      <c r="L1087" s="2" cm="1" vm="5676">
        <f t="array" aca="1" ref="L1087" ca="1">IFERROR(IF(T_CALC[[#This Row],[DAY]]="","",IF(AND(T_CALC[[#This Row],[DAY]]=C_N_TRADING_DAYS,$L$1&gt;C_MAX_HIST_DT),$L$1,INDEX(_xlfn.ANCHORARRAY($C$3),T_CALC[[#This Row],[DAY]]+1,1))),NA())</f>
        <v>44027</v>
      </c>
      <c r="M1087" s="4" cm="1" vm="5678">
        <f t="array" aca="1" ref="M1087" ca="1">IFERROR(IF(T_CALC[[#This Row],[DAY]]="","",IF(AND(T_CALC[[#This Row],[DAY]]=C_N_TRADING_DAYS,$L$1&gt;C_MAX_HIST_DT),$M$1,INDEX(_xlfn.ANCHORARRAY($C$3),T_CALC[[#This Row],[DAY]]+1,3))),NA())</f>
        <v>209.56</v>
      </c>
      <c r="N1087" s="4" cm="1" vm="5679">
        <f t="array" aca="1" ref="N1087" ca="1">IFERROR(IF(T_CALC[[#This Row],[DAY]]="","",IF(AND(T_CALC[[#This Row],[DAY]]=C_N_TRADING_DAYS,$L$1&gt;C_MAX_HIST_DT),$N$1,INDEX(_xlfn.ANCHORARRAY($C$3),T_CALC[[#This Row],[DAY]]+1,4))),NA())</f>
        <v>211.33</v>
      </c>
      <c r="O1087" s="4" cm="1" vm="5680">
        <f t="array" aca="1" ref="O1087" ca="1">IFERROR(IF(T_CALC[[#This Row],[DAY]]="","",IF(AND(T_CALC[[#This Row],[DAY]]=C_N_TRADING_DAYS,$L$1&gt;C_MAX_HIST_DT),$O$1,INDEX(_xlfn.ANCHORARRAY($C$3),T_CALC[[#This Row],[DAY]]+1,5))),NA())</f>
        <v>205.03</v>
      </c>
      <c r="P1087" s="4" cm="1" vm="5681">
        <f t="array" aca="1" ref="P1087" ca="1">IFERROR(IF(T_CALC[[#This Row],[DAY]]="","",IF(AND(T_CALC[[#This Row],[DAY]]=C_N_TRADING_DAYS,$L$1&gt;C_MAX_HIST_DT),$P$1,INDEX(_xlfn.ANCHORARRAY($C$3),T_CALC[[#This Row],[DAY]]+1,6))),NA())</f>
        <v>208.04</v>
      </c>
      <c r="Q1087" s="4" cm="1" vm="5677">
        <f t="array" aca="1" ref="Q1087" ca="1">IFERROR(IF(T_CALC[[#This Row],[DAY]]="","",IF(AND(T_CALC[[#This Row],[DAY]]=C_N_TRADING_DAYS,$L$1&gt;C_MAX_HIST_DT),$Q$1,INDEX(_xlfn.ANCHORARRAY($C$3),T_CALC[[#This Row],[DAY]]+1,2))),NA())</f>
        <v>32179409</v>
      </c>
      <c r="R1087" s="4" vm="5681">
        <f ca="1">IFERROR(IF(I_SRC="Open",T_CALC[[#This Row],[Open]],IF(I_SRC="High",T_CALC[[#This Row],[High]],IF(I_SRC="low",T_CALC[[#This Row],[Low]],IF(I_SRC="Volume",T_CALC[[#This Row],[VOLUME]],T_CALC[[#This Row],[Close]])))),"")</f>
        <v>208.04</v>
      </c>
      <c r="S1087" s="4" cm="1">
        <f t="array" aca="1" ref="S1087" ca="1">IF(T_CALC[[#This Row],[DAY]]="","",IF(T_CALC[[#This Row],[DAY]]&gt;=I_MA_PER,
ROUND(SUMPRODUCT(OFFSET($Y$4,0,0,I_MA_PER),OFFSET(T_CALC[[#This Row],[Value]],-(I_MA_PER-1),0,I_MA_PER))/C_DEN,2),NA()))</f>
        <v>197.99</v>
      </c>
      <c r="T1087" s="4" t="str">
        <f ca="1">IF(T_CALC[[#This Row],[DAY]]="","",IF(T_CALC[[#This Row],[DAY]]&gt;=I_MA_PER,IF(AND(T_CALC[[#This Row],[Value]]&gt;T_CALC[[#This Row],[WMA]],R1086&lt;=S1086),"Buy",IF(AND(T_CALC[[#This Row],[Value]]&lt;T_CALC[[#This Row],[WMA]],R1086&gt;=S1086),"Sell","")),NA()))</f>
        <v/>
      </c>
      <c r="U1087" s="4">
        <f ca="1">IFERROR(IF(T_CALC[[#This Row],[Signal]]="Buy",T_CALC[[#This Row],[Value]],-10000),-10000)</f>
        <v>-10000</v>
      </c>
      <c r="V1087" s="4">
        <f ca="1">IFERROR(IF(T_CALC[[#This Row],[Signal]]="Sell",T_CALC[[#This Row],[Value]],-10000),-10000)</f>
        <v>-10000</v>
      </c>
    </row>
    <row r="1088" spans="3:22" x14ac:dyDescent="0.2">
      <c r="C1088" vm="5682">
        <f ca="1"/>
        <v>44028</v>
      </c>
      <c r="D1088" vm="5683">
        <f ca="1"/>
        <v>29940653</v>
      </c>
      <c r="E1088" vm="5684">
        <f ca="1"/>
        <v>205.4</v>
      </c>
      <c r="F1088" vm="5685">
        <f ca="1"/>
        <v>205.7</v>
      </c>
      <c r="G1088" vm="5686">
        <f ca="1"/>
        <v>202.31</v>
      </c>
      <c r="H1088" vm="5687">
        <f ca="1"/>
        <v>203.92</v>
      </c>
      <c r="K1088" s="4">
        <f ca="1">IF(ROW(T_CALC[[#This Row],[DAY]])-ROW(T_CALC[[#Headers],[DAY]])&gt;C_N_TRADING_DAYS,"",ROW(T_CALC[[#This Row],[DAY]])-ROW(T_CALC[[#Headers],[DAY]]))</f>
        <v>1085</v>
      </c>
      <c r="L1088" s="2" cm="1" vm="5682">
        <f t="array" aca="1" ref="L1088" ca="1">IFERROR(IF(T_CALC[[#This Row],[DAY]]="","",IF(AND(T_CALC[[#This Row],[DAY]]=C_N_TRADING_DAYS,$L$1&gt;C_MAX_HIST_DT),$L$1,INDEX(_xlfn.ANCHORARRAY($C$3),T_CALC[[#This Row],[DAY]]+1,1))),NA())</f>
        <v>44028</v>
      </c>
      <c r="M1088" s="4" cm="1" vm="5684">
        <f t="array" aca="1" ref="M1088" ca="1">IFERROR(IF(T_CALC[[#This Row],[DAY]]="","",IF(AND(T_CALC[[#This Row],[DAY]]=C_N_TRADING_DAYS,$L$1&gt;C_MAX_HIST_DT),$M$1,INDEX(_xlfn.ANCHORARRAY($C$3),T_CALC[[#This Row],[DAY]]+1,3))),NA())</f>
        <v>205.4</v>
      </c>
      <c r="N1088" s="4" cm="1" vm="5685">
        <f t="array" aca="1" ref="N1088" ca="1">IFERROR(IF(T_CALC[[#This Row],[DAY]]="","",IF(AND(T_CALC[[#This Row],[DAY]]=C_N_TRADING_DAYS,$L$1&gt;C_MAX_HIST_DT),$N$1,INDEX(_xlfn.ANCHORARRAY($C$3),T_CALC[[#This Row],[DAY]]+1,4))),NA())</f>
        <v>205.7</v>
      </c>
      <c r="O1088" s="4" cm="1" vm="5686">
        <f t="array" aca="1" ref="O1088" ca="1">IFERROR(IF(T_CALC[[#This Row],[DAY]]="","",IF(AND(T_CALC[[#This Row],[DAY]]=C_N_TRADING_DAYS,$L$1&gt;C_MAX_HIST_DT),$O$1,INDEX(_xlfn.ANCHORARRAY($C$3),T_CALC[[#This Row],[DAY]]+1,5))),NA())</f>
        <v>202.31</v>
      </c>
      <c r="P1088" s="4" cm="1" vm="5687">
        <f t="array" aca="1" ref="P1088" ca="1">IFERROR(IF(T_CALC[[#This Row],[DAY]]="","",IF(AND(T_CALC[[#This Row],[DAY]]=C_N_TRADING_DAYS,$L$1&gt;C_MAX_HIST_DT),$P$1,INDEX(_xlfn.ANCHORARRAY($C$3),T_CALC[[#This Row],[DAY]]+1,6))),NA())</f>
        <v>203.92</v>
      </c>
      <c r="Q1088" s="4" cm="1" vm="5683">
        <f t="array" aca="1" ref="Q1088" ca="1">IFERROR(IF(T_CALC[[#This Row],[DAY]]="","",IF(AND(T_CALC[[#This Row],[DAY]]=C_N_TRADING_DAYS,$L$1&gt;C_MAX_HIST_DT),$Q$1,INDEX(_xlfn.ANCHORARRAY($C$3),T_CALC[[#This Row],[DAY]]+1,2))),NA())</f>
        <v>29940653</v>
      </c>
      <c r="R1088" s="4" vm="5687">
        <f ca="1">IFERROR(IF(I_SRC="Open",T_CALC[[#This Row],[Open]],IF(I_SRC="High",T_CALC[[#This Row],[High]],IF(I_SRC="low",T_CALC[[#This Row],[Low]],IF(I_SRC="Volume",T_CALC[[#This Row],[VOLUME]],T_CALC[[#This Row],[Close]])))),"")</f>
        <v>203.92</v>
      </c>
      <c r="S1088" s="4" cm="1">
        <f t="array" aca="1" ref="S1088" ca="1">IF(T_CALC[[#This Row],[DAY]]="","",IF(T_CALC[[#This Row],[DAY]]&gt;=I_MA_PER,
ROUND(SUMPRODUCT(OFFSET($Y$4,0,0,I_MA_PER),OFFSET(T_CALC[[#This Row],[Value]],-(I_MA_PER-1),0,I_MA_PER))/C_DEN,2),NA()))</f>
        <v>198.44</v>
      </c>
      <c r="T1088" s="4" t="str">
        <f ca="1">IF(T_CALC[[#This Row],[DAY]]="","",IF(T_CALC[[#This Row],[DAY]]&gt;=I_MA_PER,IF(AND(T_CALC[[#This Row],[Value]]&gt;T_CALC[[#This Row],[WMA]],R1087&lt;=S1087),"Buy",IF(AND(T_CALC[[#This Row],[Value]]&lt;T_CALC[[#This Row],[WMA]],R1087&gt;=S1087),"Sell","")),NA()))</f>
        <v/>
      </c>
      <c r="U1088" s="4">
        <f ca="1">IFERROR(IF(T_CALC[[#This Row],[Signal]]="Buy",T_CALC[[#This Row],[Value]],-10000),-10000)</f>
        <v>-10000</v>
      </c>
      <c r="V1088" s="4">
        <f ca="1">IFERROR(IF(T_CALC[[#This Row],[Signal]]="Sell",T_CALC[[#This Row],[Value]],-10000),-10000)</f>
        <v>-10000</v>
      </c>
    </row>
    <row r="1089" spans="3:22" x14ac:dyDescent="0.2">
      <c r="C1089" vm="5688">
        <f ca="1"/>
        <v>44029</v>
      </c>
      <c r="D1089" vm="5689">
        <f ca="1"/>
        <v>31635281</v>
      </c>
      <c r="E1089" vm="5690">
        <f ca="1"/>
        <v>204.47</v>
      </c>
      <c r="F1089" vm="5691">
        <f ca="1"/>
        <v>205.04</v>
      </c>
      <c r="G1089" vm="5692">
        <f ca="1"/>
        <v>201.39</v>
      </c>
      <c r="H1089" vm="5693">
        <f ca="1"/>
        <v>202.88</v>
      </c>
      <c r="K1089" s="4">
        <f ca="1">IF(ROW(T_CALC[[#This Row],[DAY]])-ROW(T_CALC[[#Headers],[DAY]])&gt;C_N_TRADING_DAYS,"",ROW(T_CALC[[#This Row],[DAY]])-ROW(T_CALC[[#Headers],[DAY]]))</f>
        <v>1086</v>
      </c>
      <c r="L1089" s="2" cm="1" vm="5688">
        <f t="array" aca="1" ref="L1089" ca="1">IFERROR(IF(T_CALC[[#This Row],[DAY]]="","",IF(AND(T_CALC[[#This Row],[DAY]]=C_N_TRADING_DAYS,$L$1&gt;C_MAX_HIST_DT),$L$1,INDEX(_xlfn.ANCHORARRAY($C$3),T_CALC[[#This Row],[DAY]]+1,1))),NA())</f>
        <v>44029</v>
      </c>
      <c r="M1089" s="4" cm="1" vm="5690">
        <f t="array" aca="1" ref="M1089" ca="1">IFERROR(IF(T_CALC[[#This Row],[DAY]]="","",IF(AND(T_CALC[[#This Row],[DAY]]=C_N_TRADING_DAYS,$L$1&gt;C_MAX_HIST_DT),$M$1,INDEX(_xlfn.ANCHORARRAY($C$3),T_CALC[[#This Row],[DAY]]+1,3))),NA())</f>
        <v>204.47</v>
      </c>
      <c r="N1089" s="4" cm="1" vm="5691">
        <f t="array" aca="1" ref="N1089" ca="1">IFERROR(IF(T_CALC[[#This Row],[DAY]]="","",IF(AND(T_CALC[[#This Row],[DAY]]=C_N_TRADING_DAYS,$L$1&gt;C_MAX_HIST_DT),$N$1,INDEX(_xlfn.ANCHORARRAY($C$3),T_CALC[[#This Row],[DAY]]+1,4))),NA())</f>
        <v>205.04</v>
      </c>
      <c r="O1089" s="4" cm="1" vm="5692">
        <f t="array" aca="1" ref="O1089" ca="1">IFERROR(IF(T_CALC[[#This Row],[DAY]]="","",IF(AND(T_CALC[[#This Row],[DAY]]=C_N_TRADING_DAYS,$L$1&gt;C_MAX_HIST_DT),$O$1,INDEX(_xlfn.ANCHORARRAY($C$3),T_CALC[[#This Row],[DAY]]+1,5))),NA())</f>
        <v>201.39</v>
      </c>
      <c r="P1089" s="4" cm="1" vm="5693">
        <f t="array" aca="1" ref="P1089" ca="1">IFERROR(IF(T_CALC[[#This Row],[DAY]]="","",IF(AND(T_CALC[[#This Row],[DAY]]=C_N_TRADING_DAYS,$L$1&gt;C_MAX_HIST_DT),$P$1,INDEX(_xlfn.ANCHORARRAY($C$3),T_CALC[[#This Row],[DAY]]+1,6))),NA())</f>
        <v>202.88</v>
      </c>
      <c r="Q1089" s="4" cm="1" vm="5689">
        <f t="array" aca="1" ref="Q1089" ca="1">IFERROR(IF(T_CALC[[#This Row],[DAY]]="","",IF(AND(T_CALC[[#This Row],[DAY]]=C_N_TRADING_DAYS,$L$1&gt;C_MAX_HIST_DT),$Q$1,INDEX(_xlfn.ANCHORARRAY($C$3),T_CALC[[#This Row],[DAY]]+1,2))),NA())</f>
        <v>31635281</v>
      </c>
      <c r="R1089" s="4" vm="5693">
        <f ca="1">IFERROR(IF(I_SRC="Open",T_CALC[[#This Row],[Open]],IF(I_SRC="High",T_CALC[[#This Row],[High]],IF(I_SRC="low",T_CALC[[#This Row],[Low]],IF(I_SRC="Volume",T_CALC[[#This Row],[VOLUME]],T_CALC[[#This Row],[Close]])))),"")</f>
        <v>202.88</v>
      </c>
      <c r="S1089" s="4" cm="1">
        <f t="array" aca="1" ref="S1089" ca="1">IF(T_CALC[[#This Row],[DAY]]="","",IF(T_CALC[[#This Row],[DAY]]&gt;=I_MA_PER,
ROUND(SUMPRODUCT(OFFSET($Y$4,0,0,I_MA_PER),OFFSET(T_CALC[[#This Row],[Value]],-(I_MA_PER-1),0,I_MA_PER))/C_DEN,2),NA()))</f>
        <v>198.83</v>
      </c>
      <c r="T1089" s="4" t="str">
        <f ca="1">IF(T_CALC[[#This Row],[DAY]]="","",IF(T_CALC[[#This Row],[DAY]]&gt;=I_MA_PER,IF(AND(T_CALC[[#This Row],[Value]]&gt;T_CALC[[#This Row],[WMA]],R1088&lt;=S1088),"Buy",IF(AND(T_CALC[[#This Row],[Value]]&lt;T_CALC[[#This Row],[WMA]],R1088&gt;=S1088),"Sell","")),NA()))</f>
        <v/>
      </c>
      <c r="U1089" s="4">
        <f ca="1">IFERROR(IF(T_CALC[[#This Row],[Signal]]="Buy",T_CALC[[#This Row],[Value]],-10000),-10000)</f>
        <v>-10000</v>
      </c>
      <c r="V1089" s="4">
        <f ca="1">IFERROR(IF(T_CALC[[#This Row],[Signal]]="Sell",T_CALC[[#This Row],[Value]],-10000),-10000)</f>
        <v>-10000</v>
      </c>
    </row>
    <row r="1090" spans="3:22" x14ac:dyDescent="0.2">
      <c r="C1090" vm="5694">
        <f ca="1"/>
        <v>44032</v>
      </c>
      <c r="D1090" vm="5695">
        <f ca="1"/>
        <v>36884836</v>
      </c>
      <c r="E1090" vm="5632">
        <f ca="1"/>
        <v>205</v>
      </c>
      <c r="F1090" vm="5696">
        <f ca="1"/>
        <v>212.3</v>
      </c>
      <c r="G1090" vm="5697">
        <f ca="1"/>
        <v>203.01</v>
      </c>
      <c r="H1090" vm="5698">
        <f ca="1"/>
        <v>211.6</v>
      </c>
      <c r="K1090" s="4">
        <f ca="1">IF(ROW(T_CALC[[#This Row],[DAY]])-ROW(T_CALC[[#Headers],[DAY]])&gt;C_N_TRADING_DAYS,"",ROW(T_CALC[[#This Row],[DAY]])-ROW(T_CALC[[#Headers],[DAY]]))</f>
        <v>1087</v>
      </c>
      <c r="L1090" s="2" cm="1" vm="5694">
        <f t="array" aca="1" ref="L1090" ca="1">IFERROR(IF(T_CALC[[#This Row],[DAY]]="","",IF(AND(T_CALC[[#This Row],[DAY]]=C_N_TRADING_DAYS,$L$1&gt;C_MAX_HIST_DT),$L$1,INDEX(_xlfn.ANCHORARRAY($C$3),T_CALC[[#This Row],[DAY]]+1,1))),NA())</f>
        <v>44032</v>
      </c>
      <c r="M1090" s="4" cm="1" vm="5632">
        <f t="array" aca="1" ref="M1090" ca="1">IFERROR(IF(T_CALC[[#This Row],[DAY]]="","",IF(AND(T_CALC[[#This Row],[DAY]]=C_N_TRADING_DAYS,$L$1&gt;C_MAX_HIST_DT),$M$1,INDEX(_xlfn.ANCHORARRAY($C$3),T_CALC[[#This Row],[DAY]]+1,3))),NA())</f>
        <v>205</v>
      </c>
      <c r="N1090" s="4" cm="1" vm="5696">
        <f t="array" aca="1" ref="N1090" ca="1">IFERROR(IF(T_CALC[[#This Row],[DAY]]="","",IF(AND(T_CALC[[#This Row],[DAY]]=C_N_TRADING_DAYS,$L$1&gt;C_MAX_HIST_DT),$N$1,INDEX(_xlfn.ANCHORARRAY($C$3),T_CALC[[#This Row],[DAY]]+1,4))),NA())</f>
        <v>212.3</v>
      </c>
      <c r="O1090" s="4" cm="1" vm="5697">
        <f t="array" aca="1" ref="O1090" ca="1">IFERROR(IF(T_CALC[[#This Row],[DAY]]="","",IF(AND(T_CALC[[#This Row],[DAY]]=C_N_TRADING_DAYS,$L$1&gt;C_MAX_HIST_DT),$O$1,INDEX(_xlfn.ANCHORARRAY($C$3),T_CALC[[#This Row],[DAY]]+1,5))),NA())</f>
        <v>203.01</v>
      </c>
      <c r="P1090" s="4" cm="1" vm="5698">
        <f t="array" aca="1" ref="P1090" ca="1">IFERROR(IF(T_CALC[[#This Row],[DAY]]="","",IF(AND(T_CALC[[#This Row],[DAY]]=C_N_TRADING_DAYS,$L$1&gt;C_MAX_HIST_DT),$P$1,INDEX(_xlfn.ANCHORARRAY($C$3),T_CALC[[#This Row],[DAY]]+1,6))),NA())</f>
        <v>211.6</v>
      </c>
      <c r="Q1090" s="4" cm="1" vm="5695">
        <f t="array" aca="1" ref="Q1090" ca="1">IFERROR(IF(T_CALC[[#This Row],[DAY]]="","",IF(AND(T_CALC[[#This Row],[DAY]]=C_N_TRADING_DAYS,$L$1&gt;C_MAX_HIST_DT),$Q$1,INDEX(_xlfn.ANCHORARRAY($C$3),T_CALC[[#This Row],[DAY]]+1,2))),NA())</f>
        <v>36884836</v>
      </c>
      <c r="R1090" s="4" vm="5698">
        <f ca="1">IFERROR(IF(I_SRC="Open",T_CALC[[#This Row],[Open]],IF(I_SRC="High",T_CALC[[#This Row],[High]],IF(I_SRC="low",T_CALC[[#This Row],[Low]],IF(I_SRC="Volume",T_CALC[[#This Row],[VOLUME]],T_CALC[[#This Row],[Close]])))),"")</f>
        <v>211.6</v>
      </c>
      <c r="S1090" s="4" cm="1">
        <f t="array" aca="1" ref="S1090" ca="1">IF(T_CALC[[#This Row],[DAY]]="","",IF(T_CALC[[#This Row],[DAY]]&gt;=I_MA_PER,
ROUND(SUMPRODUCT(OFFSET($Y$4,0,0,I_MA_PER),OFFSET(T_CALC[[#This Row],[Value]],-(I_MA_PER-1),0,I_MA_PER))/C_DEN,2),NA()))</f>
        <v>199.54</v>
      </c>
      <c r="T1090" s="4" t="str">
        <f ca="1">IF(T_CALC[[#This Row],[DAY]]="","",IF(T_CALC[[#This Row],[DAY]]&gt;=I_MA_PER,IF(AND(T_CALC[[#This Row],[Value]]&gt;T_CALC[[#This Row],[WMA]],R1089&lt;=S1089),"Buy",IF(AND(T_CALC[[#This Row],[Value]]&lt;T_CALC[[#This Row],[WMA]],R1089&gt;=S1089),"Sell","")),NA()))</f>
        <v/>
      </c>
      <c r="U1090" s="4">
        <f ca="1">IFERROR(IF(T_CALC[[#This Row],[Signal]]="Buy",T_CALC[[#This Row],[Value]],-10000),-10000)</f>
        <v>-10000</v>
      </c>
      <c r="V1090" s="4">
        <f ca="1">IFERROR(IF(T_CALC[[#This Row],[Signal]]="Sell",T_CALC[[#This Row],[Value]],-10000),-10000)</f>
        <v>-10000</v>
      </c>
    </row>
    <row r="1091" spans="3:22" x14ac:dyDescent="0.2">
      <c r="C1091" vm="5699">
        <f ca="1"/>
        <v>44033</v>
      </c>
      <c r="D1091" vm="5700">
        <f ca="1"/>
        <v>38105777</v>
      </c>
      <c r="E1091" vm="5701">
        <f ca="1"/>
        <v>213.66</v>
      </c>
      <c r="F1091" vm="5702">
        <f ca="1"/>
        <v>213.94</v>
      </c>
      <c r="G1091" vm="5703">
        <f ca="1"/>
        <v>208.03</v>
      </c>
      <c r="H1091" vm="5704">
        <f ca="1"/>
        <v>208.75</v>
      </c>
      <c r="K1091" s="4">
        <f ca="1">IF(ROW(T_CALC[[#This Row],[DAY]])-ROW(T_CALC[[#Headers],[DAY]])&gt;C_N_TRADING_DAYS,"",ROW(T_CALC[[#This Row],[DAY]])-ROW(T_CALC[[#Headers],[DAY]]))</f>
        <v>1088</v>
      </c>
      <c r="L1091" s="2" cm="1" vm="5699">
        <f t="array" aca="1" ref="L1091" ca="1">IFERROR(IF(T_CALC[[#This Row],[DAY]]="","",IF(AND(T_CALC[[#This Row],[DAY]]=C_N_TRADING_DAYS,$L$1&gt;C_MAX_HIST_DT),$L$1,INDEX(_xlfn.ANCHORARRAY($C$3),T_CALC[[#This Row],[DAY]]+1,1))),NA())</f>
        <v>44033</v>
      </c>
      <c r="M1091" s="4" cm="1" vm="5701">
        <f t="array" aca="1" ref="M1091" ca="1">IFERROR(IF(T_CALC[[#This Row],[DAY]]="","",IF(AND(T_CALC[[#This Row],[DAY]]=C_N_TRADING_DAYS,$L$1&gt;C_MAX_HIST_DT),$M$1,INDEX(_xlfn.ANCHORARRAY($C$3),T_CALC[[#This Row],[DAY]]+1,3))),NA())</f>
        <v>213.66</v>
      </c>
      <c r="N1091" s="4" cm="1" vm="5702">
        <f t="array" aca="1" ref="N1091" ca="1">IFERROR(IF(T_CALC[[#This Row],[DAY]]="","",IF(AND(T_CALC[[#This Row],[DAY]]=C_N_TRADING_DAYS,$L$1&gt;C_MAX_HIST_DT),$N$1,INDEX(_xlfn.ANCHORARRAY($C$3),T_CALC[[#This Row],[DAY]]+1,4))),NA())</f>
        <v>213.94</v>
      </c>
      <c r="O1091" s="4" cm="1" vm="5703">
        <f t="array" aca="1" ref="O1091" ca="1">IFERROR(IF(T_CALC[[#This Row],[DAY]]="","",IF(AND(T_CALC[[#This Row],[DAY]]=C_N_TRADING_DAYS,$L$1&gt;C_MAX_HIST_DT),$O$1,INDEX(_xlfn.ANCHORARRAY($C$3),T_CALC[[#This Row],[DAY]]+1,5))),NA())</f>
        <v>208.03</v>
      </c>
      <c r="P1091" s="4" cm="1" vm="5704">
        <f t="array" aca="1" ref="P1091" ca="1">IFERROR(IF(T_CALC[[#This Row],[DAY]]="","",IF(AND(T_CALC[[#This Row],[DAY]]=C_N_TRADING_DAYS,$L$1&gt;C_MAX_HIST_DT),$P$1,INDEX(_xlfn.ANCHORARRAY($C$3),T_CALC[[#This Row],[DAY]]+1,6))),NA())</f>
        <v>208.75</v>
      </c>
      <c r="Q1091" s="4" cm="1" vm="5700">
        <f t="array" aca="1" ref="Q1091" ca="1">IFERROR(IF(T_CALC[[#This Row],[DAY]]="","",IF(AND(T_CALC[[#This Row],[DAY]]=C_N_TRADING_DAYS,$L$1&gt;C_MAX_HIST_DT),$Q$1,INDEX(_xlfn.ANCHORARRAY($C$3),T_CALC[[#This Row],[DAY]]+1,2))),NA())</f>
        <v>38105777</v>
      </c>
      <c r="R1091" s="4" vm="5704">
        <f ca="1">IFERROR(IF(I_SRC="Open",T_CALC[[#This Row],[Open]],IF(I_SRC="High",T_CALC[[#This Row],[High]],IF(I_SRC="low",T_CALC[[#This Row],[Low]],IF(I_SRC="Volume",T_CALC[[#This Row],[VOLUME]],T_CALC[[#This Row],[Close]])))),"")</f>
        <v>208.75</v>
      </c>
      <c r="S1091" s="4" cm="1">
        <f t="array" aca="1" ref="S1091" ca="1">IF(T_CALC[[#This Row],[DAY]]="","",IF(T_CALC[[#This Row],[DAY]]&gt;=I_MA_PER,
ROUND(SUMPRODUCT(OFFSET($Y$4,0,0,I_MA_PER),OFFSET(T_CALC[[#This Row],[Value]],-(I_MA_PER-1),0,I_MA_PER))/C_DEN,2),NA()))</f>
        <v>200.12</v>
      </c>
      <c r="T1091" s="4" t="str">
        <f ca="1">IF(T_CALC[[#This Row],[DAY]]="","",IF(T_CALC[[#This Row],[DAY]]&gt;=I_MA_PER,IF(AND(T_CALC[[#This Row],[Value]]&gt;T_CALC[[#This Row],[WMA]],R1090&lt;=S1090),"Buy",IF(AND(T_CALC[[#This Row],[Value]]&lt;T_CALC[[#This Row],[WMA]],R1090&gt;=S1090),"Sell","")),NA()))</f>
        <v/>
      </c>
      <c r="U1091" s="4">
        <f ca="1">IFERROR(IF(T_CALC[[#This Row],[Signal]]="Buy",T_CALC[[#This Row],[Value]],-10000),-10000)</f>
        <v>-10000</v>
      </c>
      <c r="V1091" s="4">
        <f ca="1">IFERROR(IF(T_CALC[[#This Row],[Signal]]="Sell",T_CALC[[#This Row],[Value]],-10000),-10000)</f>
        <v>-10000</v>
      </c>
    </row>
    <row r="1092" spans="3:22" x14ac:dyDescent="0.2">
      <c r="C1092" vm="5705">
        <f ca="1"/>
        <v>44034</v>
      </c>
      <c r="D1092" vm="5706">
        <f ca="1"/>
        <v>49605692</v>
      </c>
      <c r="E1092" vm="5707">
        <f ca="1"/>
        <v>209.2</v>
      </c>
      <c r="F1092" vm="5696">
        <f ca="1"/>
        <v>212.3</v>
      </c>
      <c r="G1092" vm="5708">
        <f ca="1"/>
        <v>208.39</v>
      </c>
      <c r="H1092" vm="5709">
        <f ca="1"/>
        <v>211.75</v>
      </c>
      <c r="K1092" s="4">
        <f ca="1">IF(ROW(T_CALC[[#This Row],[DAY]])-ROW(T_CALC[[#Headers],[DAY]])&gt;C_N_TRADING_DAYS,"",ROW(T_CALC[[#This Row],[DAY]])-ROW(T_CALC[[#Headers],[DAY]]))</f>
        <v>1089</v>
      </c>
      <c r="L1092" s="2" cm="1" vm="5705">
        <f t="array" aca="1" ref="L1092" ca="1">IFERROR(IF(T_CALC[[#This Row],[DAY]]="","",IF(AND(T_CALC[[#This Row],[DAY]]=C_N_TRADING_DAYS,$L$1&gt;C_MAX_HIST_DT),$L$1,INDEX(_xlfn.ANCHORARRAY($C$3),T_CALC[[#This Row],[DAY]]+1,1))),NA())</f>
        <v>44034</v>
      </c>
      <c r="M1092" s="4" cm="1" vm="5707">
        <f t="array" aca="1" ref="M1092" ca="1">IFERROR(IF(T_CALC[[#This Row],[DAY]]="","",IF(AND(T_CALC[[#This Row],[DAY]]=C_N_TRADING_DAYS,$L$1&gt;C_MAX_HIST_DT),$M$1,INDEX(_xlfn.ANCHORARRAY($C$3),T_CALC[[#This Row],[DAY]]+1,3))),NA())</f>
        <v>209.2</v>
      </c>
      <c r="N1092" s="4" cm="1" vm="5696">
        <f t="array" aca="1" ref="N1092" ca="1">IFERROR(IF(T_CALC[[#This Row],[DAY]]="","",IF(AND(T_CALC[[#This Row],[DAY]]=C_N_TRADING_DAYS,$L$1&gt;C_MAX_HIST_DT),$N$1,INDEX(_xlfn.ANCHORARRAY($C$3),T_CALC[[#This Row],[DAY]]+1,4))),NA())</f>
        <v>212.3</v>
      </c>
      <c r="O1092" s="4" cm="1" vm="5708">
        <f t="array" aca="1" ref="O1092" ca="1">IFERROR(IF(T_CALC[[#This Row],[DAY]]="","",IF(AND(T_CALC[[#This Row],[DAY]]=C_N_TRADING_DAYS,$L$1&gt;C_MAX_HIST_DT),$O$1,INDEX(_xlfn.ANCHORARRAY($C$3),T_CALC[[#This Row],[DAY]]+1,5))),NA())</f>
        <v>208.39</v>
      </c>
      <c r="P1092" s="4" cm="1" vm="5709">
        <f t="array" aca="1" ref="P1092" ca="1">IFERROR(IF(T_CALC[[#This Row],[DAY]]="","",IF(AND(T_CALC[[#This Row],[DAY]]=C_N_TRADING_DAYS,$L$1&gt;C_MAX_HIST_DT),$P$1,INDEX(_xlfn.ANCHORARRAY($C$3),T_CALC[[#This Row],[DAY]]+1,6))),NA())</f>
        <v>211.75</v>
      </c>
      <c r="Q1092" s="4" cm="1" vm="5706">
        <f t="array" aca="1" ref="Q1092" ca="1">IFERROR(IF(T_CALC[[#This Row],[DAY]]="","",IF(AND(T_CALC[[#This Row],[DAY]]=C_N_TRADING_DAYS,$L$1&gt;C_MAX_HIST_DT),$Q$1,INDEX(_xlfn.ANCHORARRAY($C$3),T_CALC[[#This Row],[DAY]]+1,2))),NA())</f>
        <v>49605692</v>
      </c>
      <c r="R1092" s="4" vm="5709">
        <f ca="1">IFERROR(IF(I_SRC="Open",T_CALC[[#This Row],[Open]],IF(I_SRC="High",T_CALC[[#This Row],[High]],IF(I_SRC="low",T_CALC[[#This Row],[Low]],IF(I_SRC="Volume",T_CALC[[#This Row],[VOLUME]],T_CALC[[#This Row],[Close]])))),"")</f>
        <v>211.75</v>
      </c>
      <c r="S1092" s="4" cm="1">
        <f t="array" aca="1" ref="S1092" ca="1">IF(T_CALC[[#This Row],[DAY]]="","",IF(T_CALC[[#This Row],[DAY]]&gt;=I_MA_PER,
ROUND(SUMPRODUCT(OFFSET($Y$4,0,0,I_MA_PER),OFFSET(T_CALC[[#This Row],[Value]],-(I_MA_PER-1),0,I_MA_PER))/C_DEN,2),NA()))</f>
        <v>200.8</v>
      </c>
      <c r="T1092" s="4" t="str">
        <f ca="1">IF(T_CALC[[#This Row],[DAY]]="","",IF(T_CALC[[#This Row],[DAY]]&gt;=I_MA_PER,IF(AND(T_CALC[[#This Row],[Value]]&gt;T_CALC[[#This Row],[WMA]],R1091&lt;=S1091),"Buy",IF(AND(T_CALC[[#This Row],[Value]]&lt;T_CALC[[#This Row],[WMA]],R1091&gt;=S1091),"Sell","")),NA()))</f>
        <v/>
      </c>
      <c r="U1092" s="4">
        <f ca="1">IFERROR(IF(T_CALC[[#This Row],[Signal]]="Buy",T_CALC[[#This Row],[Value]],-10000),-10000)</f>
        <v>-10000</v>
      </c>
      <c r="V1092" s="4">
        <f ca="1">IFERROR(IF(T_CALC[[#This Row],[Signal]]="Sell",T_CALC[[#This Row],[Value]],-10000),-10000)</f>
        <v>-10000</v>
      </c>
    </row>
    <row r="1093" spans="3:22" x14ac:dyDescent="0.2">
      <c r="C1093" vm="5710">
        <f ca="1"/>
        <v>44035</v>
      </c>
      <c r="D1093" vm="5711">
        <f ca="1"/>
        <v>67457035</v>
      </c>
      <c r="E1093" vm="5712">
        <f ca="1"/>
        <v>207.19</v>
      </c>
      <c r="F1093" vm="5713">
        <f ca="1"/>
        <v>210.92</v>
      </c>
      <c r="G1093" vm="5714">
        <f ca="1"/>
        <v>202.15</v>
      </c>
      <c r="H1093" vm="5715">
        <f ca="1"/>
        <v>202.54</v>
      </c>
      <c r="K1093" s="4">
        <f ca="1">IF(ROW(T_CALC[[#This Row],[DAY]])-ROW(T_CALC[[#Headers],[DAY]])&gt;C_N_TRADING_DAYS,"",ROW(T_CALC[[#This Row],[DAY]])-ROW(T_CALC[[#Headers],[DAY]]))</f>
        <v>1090</v>
      </c>
      <c r="L1093" s="2" cm="1" vm="5710">
        <f t="array" aca="1" ref="L1093" ca="1">IFERROR(IF(T_CALC[[#This Row],[DAY]]="","",IF(AND(T_CALC[[#This Row],[DAY]]=C_N_TRADING_DAYS,$L$1&gt;C_MAX_HIST_DT),$L$1,INDEX(_xlfn.ANCHORARRAY($C$3),T_CALC[[#This Row],[DAY]]+1,1))),NA())</f>
        <v>44035</v>
      </c>
      <c r="M1093" s="4" cm="1" vm="5712">
        <f t="array" aca="1" ref="M1093" ca="1">IFERROR(IF(T_CALC[[#This Row],[DAY]]="","",IF(AND(T_CALC[[#This Row],[DAY]]=C_N_TRADING_DAYS,$L$1&gt;C_MAX_HIST_DT),$M$1,INDEX(_xlfn.ANCHORARRAY($C$3),T_CALC[[#This Row],[DAY]]+1,3))),NA())</f>
        <v>207.19</v>
      </c>
      <c r="N1093" s="4" cm="1" vm="5713">
        <f t="array" aca="1" ref="N1093" ca="1">IFERROR(IF(T_CALC[[#This Row],[DAY]]="","",IF(AND(T_CALC[[#This Row],[DAY]]=C_N_TRADING_DAYS,$L$1&gt;C_MAX_HIST_DT),$N$1,INDEX(_xlfn.ANCHORARRAY($C$3),T_CALC[[#This Row],[DAY]]+1,4))),NA())</f>
        <v>210.92</v>
      </c>
      <c r="O1093" s="4" cm="1" vm="5714">
        <f t="array" aca="1" ref="O1093" ca="1">IFERROR(IF(T_CALC[[#This Row],[DAY]]="","",IF(AND(T_CALC[[#This Row],[DAY]]=C_N_TRADING_DAYS,$L$1&gt;C_MAX_HIST_DT),$O$1,INDEX(_xlfn.ANCHORARRAY($C$3),T_CALC[[#This Row],[DAY]]+1,5))),NA())</f>
        <v>202.15</v>
      </c>
      <c r="P1093" s="4" cm="1" vm="5715">
        <f t="array" aca="1" ref="P1093" ca="1">IFERROR(IF(T_CALC[[#This Row],[DAY]]="","",IF(AND(T_CALC[[#This Row],[DAY]]=C_N_TRADING_DAYS,$L$1&gt;C_MAX_HIST_DT),$P$1,INDEX(_xlfn.ANCHORARRAY($C$3),T_CALC[[#This Row],[DAY]]+1,6))),NA())</f>
        <v>202.54</v>
      </c>
      <c r="Q1093" s="4" cm="1" vm="5711">
        <f t="array" aca="1" ref="Q1093" ca="1">IFERROR(IF(T_CALC[[#This Row],[DAY]]="","",IF(AND(T_CALC[[#This Row],[DAY]]=C_N_TRADING_DAYS,$L$1&gt;C_MAX_HIST_DT),$Q$1,INDEX(_xlfn.ANCHORARRAY($C$3),T_CALC[[#This Row],[DAY]]+1,2))),NA())</f>
        <v>67457035</v>
      </c>
      <c r="R1093" s="4" vm="5715">
        <f ca="1">IFERROR(IF(I_SRC="Open",T_CALC[[#This Row],[Open]],IF(I_SRC="High",T_CALC[[#This Row],[High]],IF(I_SRC="low",T_CALC[[#This Row],[Low]],IF(I_SRC="Volume",T_CALC[[#This Row],[VOLUME]],T_CALC[[#This Row],[Close]])))),"")</f>
        <v>202.54</v>
      </c>
      <c r="S1093" s="4" cm="1">
        <f t="array" aca="1" ref="S1093" ca="1">IF(T_CALC[[#This Row],[DAY]]="","",IF(T_CALC[[#This Row],[DAY]]&gt;=I_MA_PER,
ROUND(SUMPRODUCT(OFFSET($Y$4,0,0,I_MA_PER),OFFSET(T_CALC[[#This Row],[Value]],-(I_MA_PER-1),0,I_MA_PER))/C_DEN,2),NA()))</f>
        <v>201.1</v>
      </c>
      <c r="T1093" s="4" t="str">
        <f ca="1">IF(T_CALC[[#This Row],[DAY]]="","",IF(T_CALC[[#This Row],[DAY]]&gt;=I_MA_PER,IF(AND(T_CALC[[#This Row],[Value]]&gt;T_CALC[[#This Row],[WMA]],R1092&lt;=S1092),"Buy",IF(AND(T_CALC[[#This Row],[Value]]&lt;T_CALC[[#This Row],[WMA]],R1092&gt;=S1092),"Sell","")),NA()))</f>
        <v/>
      </c>
      <c r="U1093" s="4">
        <f ca="1">IFERROR(IF(T_CALC[[#This Row],[Signal]]="Buy",T_CALC[[#This Row],[Value]],-10000),-10000)</f>
        <v>-10000</v>
      </c>
      <c r="V1093" s="4">
        <f ca="1">IFERROR(IF(T_CALC[[#This Row],[Signal]]="Sell",T_CALC[[#This Row],[Value]],-10000),-10000)</f>
        <v>-10000</v>
      </c>
    </row>
    <row r="1094" spans="3:22" x14ac:dyDescent="0.2">
      <c r="C1094" vm="5716">
        <f ca="1"/>
        <v>44036</v>
      </c>
      <c r="D1094" vm="5717">
        <f ca="1"/>
        <v>39826989</v>
      </c>
      <c r="E1094" vm="5718">
        <f ca="1"/>
        <v>200.42</v>
      </c>
      <c r="F1094" vm="5719">
        <f ca="1"/>
        <v>202.86</v>
      </c>
      <c r="G1094" vm="5720">
        <f ca="1"/>
        <v>197.51</v>
      </c>
      <c r="H1094" vm="5721">
        <f ca="1"/>
        <v>201.3</v>
      </c>
      <c r="K1094" s="4">
        <f ca="1">IF(ROW(T_CALC[[#This Row],[DAY]])-ROW(T_CALC[[#Headers],[DAY]])&gt;C_N_TRADING_DAYS,"",ROW(T_CALC[[#This Row],[DAY]])-ROW(T_CALC[[#Headers],[DAY]]))</f>
        <v>1091</v>
      </c>
      <c r="L1094" s="2" cm="1" vm="5716">
        <f t="array" aca="1" ref="L1094" ca="1">IFERROR(IF(T_CALC[[#This Row],[DAY]]="","",IF(AND(T_CALC[[#This Row],[DAY]]=C_N_TRADING_DAYS,$L$1&gt;C_MAX_HIST_DT),$L$1,INDEX(_xlfn.ANCHORARRAY($C$3),T_CALC[[#This Row],[DAY]]+1,1))),NA())</f>
        <v>44036</v>
      </c>
      <c r="M1094" s="4" cm="1" vm="5718">
        <f t="array" aca="1" ref="M1094" ca="1">IFERROR(IF(T_CALC[[#This Row],[DAY]]="","",IF(AND(T_CALC[[#This Row],[DAY]]=C_N_TRADING_DAYS,$L$1&gt;C_MAX_HIST_DT),$M$1,INDEX(_xlfn.ANCHORARRAY($C$3),T_CALC[[#This Row],[DAY]]+1,3))),NA())</f>
        <v>200.42</v>
      </c>
      <c r="N1094" s="4" cm="1" vm="5719">
        <f t="array" aca="1" ref="N1094" ca="1">IFERROR(IF(T_CALC[[#This Row],[DAY]]="","",IF(AND(T_CALC[[#This Row],[DAY]]=C_N_TRADING_DAYS,$L$1&gt;C_MAX_HIST_DT),$N$1,INDEX(_xlfn.ANCHORARRAY($C$3),T_CALC[[#This Row],[DAY]]+1,4))),NA())</f>
        <v>202.86</v>
      </c>
      <c r="O1094" s="4" cm="1" vm="5720">
        <f t="array" aca="1" ref="O1094" ca="1">IFERROR(IF(T_CALC[[#This Row],[DAY]]="","",IF(AND(T_CALC[[#This Row],[DAY]]=C_N_TRADING_DAYS,$L$1&gt;C_MAX_HIST_DT),$O$1,INDEX(_xlfn.ANCHORARRAY($C$3),T_CALC[[#This Row],[DAY]]+1,5))),NA())</f>
        <v>197.51</v>
      </c>
      <c r="P1094" s="4" cm="1" vm="5721">
        <f t="array" aca="1" ref="P1094" ca="1">IFERROR(IF(T_CALC[[#This Row],[DAY]]="","",IF(AND(T_CALC[[#This Row],[DAY]]=C_N_TRADING_DAYS,$L$1&gt;C_MAX_HIST_DT),$P$1,INDEX(_xlfn.ANCHORARRAY($C$3),T_CALC[[#This Row],[DAY]]+1,6))),NA())</f>
        <v>201.3</v>
      </c>
      <c r="Q1094" s="4" cm="1" vm="5717">
        <f t="array" aca="1" ref="Q1094" ca="1">IFERROR(IF(T_CALC[[#This Row],[DAY]]="","",IF(AND(T_CALC[[#This Row],[DAY]]=C_N_TRADING_DAYS,$L$1&gt;C_MAX_HIST_DT),$Q$1,INDEX(_xlfn.ANCHORARRAY($C$3),T_CALC[[#This Row],[DAY]]+1,2))),NA())</f>
        <v>39826989</v>
      </c>
      <c r="R1094" s="4" vm="5721">
        <f ca="1">IFERROR(IF(I_SRC="Open",T_CALC[[#This Row],[Open]],IF(I_SRC="High",T_CALC[[#This Row],[High]],IF(I_SRC="low",T_CALC[[#This Row],[Low]],IF(I_SRC="Volume",T_CALC[[#This Row],[VOLUME]],T_CALC[[#This Row],[Close]])))),"")</f>
        <v>201.3</v>
      </c>
      <c r="S1094" s="4" cm="1">
        <f t="array" aca="1" ref="S1094" ca="1">IF(T_CALC[[#This Row],[DAY]]="","",IF(T_CALC[[#This Row],[DAY]]&gt;=I_MA_PER,
ROUND(SUMPRODUCT(OFFSET($Y$4,0,0,I_MA_PER),OFFSET(T_CALC[[#This Row],[Value]],-(I_MA_PER-1),0,I_MA_PER))/C_DEN,2),NA()))</f>
        <v>201.33</v>
      </c>
      <c r="T1094" s="4" t="str">
        <f ca="1">IF(T_CALC[[#This Row],[DAY]]="","",IF(T_CALC[[#This Row],[DAY]]&gt;=I_MA_PER,IF(AND(T_CALC[[#This Row],[Value]]&gt;T_CALC[[#This Row],[WMA]],R1093&lt;=S1093),"Buy",IF(AND(T_CALC[[#This Row],[Value]]&lt;T_CALC[[#This Row],[WMA]],R1093&gt;=S1093),"Sell","")),NA()))</f>
        <v>Sell</v>
      </c>
      <c r="U1094" s="4">
        <f ca="1">IFERROR(IF(T_CALC[[#This Row],[Signal]]="Buy",T_CALC[[#This Row],[Value]],-10000),-10000)</f>
        <v>-10000</v>
      </c>
      <c r="V1094" s="4" vm="5721">
        <f ca="1">IFERROR(IF(T_CALC[[#This Row],[Signal]]="Sell",T_CALC[[#This Row],[Value]],-10000),-10000)</f>
        <v>201.3</v>
      </c>
    </row>
    <row r="1095" spans="3:22" x14ac:dyDescent="0.2">
      <c r="C1095" vm="5722">
        <f ca="1"/>
        <v>44039</v>
      </c>
      <c r="D1095" vm="5723">
        <f ca="1"/>
        <v>30160867</v>
      </c>
      <c r="E1095" vm="5724">
        <f ca="1"/>
        <v>201.47</v>
      </c>
      <c r="F1095" vm="5725">
        <f ca="1"/>
        <v>203.97</v>
      </c>
      <c r="G1095" vm="5726">
        <f ca="1"/>
        <v>200.86</v>
      </c>
      <c r="H1095" vm="5727">
        <f ca="1"/>
        <v>203.85</v>
      </c>
      <c r="K1095" s="4">
        <f ca="1">IF(ROW(T_CALC[[#This Row],[DAY]])-ROW(T_CALC[[#Headers],[DAY]])&gt;C_N_TRADING_DAYS,"",ROW(T_CALC[[#This Row],[DAY]])-ROW(T_CALC[[#Headers],[DAY]]))</f>
        <v>1092</v>
      </c>
      <c r="L1095" s="2" cm="1" vm="5722">
        <f t="array" aca="1" ref="L1095" ca="1">IFERROR(IF(T_CALC[[#This Row],[DAY]]="","",IF(AND(T_CALC[[#This Row],[DAY]]=C_N_TRADING_DAYS,$L$1&gt;C_MAX_HIST_DT),$L$1,INDEX(_xlfn.ANCHORARRAY($C$3),T_CALC[[#This Row],[DAY]]+1,1))),NA())</f>
        <v>44039</v>
      </c>
      <c r="M1095" s="4" cm="1" vm="5724">
        <f t="array" aca="1" ref="M1095" ca="1">IFERROR(IF(T_CALC[[#This Row],[DAY]]="","",IF(AND(T_CALC[[#This Row],[DAY]]=C_N_TRADING_DAYS,$L$1&gt;C_MAX_HIST_DT),$M$1,INDEX(_xlfn.ANCHORARRAY($C$3),T_CALC[[#This Row],[DAY]]+1,3))),NA())</f>
        <v>201.47</v>
      </c>
      <c r="N1095" s="4" cm="1" vm="5725">
        <f t="array" aca="1" ref="N1095" ca="1">IFERROR(IF(T_CALC[[#This Row],[DAY]]="","",IF(AND(T_CALC[[#This Row],[DAY]]=C_N_TRADING_DAYS,$L$1&gt;C_MAX_HIST_DT),$N$1,INDEX(_xlfn.ANCHORARRAY($C$3),T_CALC[[#This Row],[DAY]]+1,4))),NA())</f>
        <v>203.97</v>
      </c>
      <c r="O1095" s="4" cm="1" vm="5726">
        <f t="array" aca="1" ref="O1095" ca="1">IFERROR(IF(T_CALC[[#This Row],[DAY]]="","",IF(AND(T_CALC[[#This Row],[DAY]]=C_N_TRADING_DAYS,$L$1&gt;C_MAX_HIST_DT),$O$1,INDEX(_xlfn.ANCHORARRAY($C$3),T_CALC[[#This Row],[DAY]]+1,5))),NA())</f>
        <v>200.86</v>
      </c>
      <c r="P1095" s="4" cm="1" vm="5727">
        <f t="array" aca="1" ref="P1095" ca="1">IFERROR(IF(T_CALC[[#This Row],[DAY]]="","",IF(AND(T_CALC[[#This Row],[DAY]]=C_N_TRADING_DAYS,$L$1&gt;C_MAX_HIST_DT),$P$1,INDEX(_xlfn.ANCHORARRAY($C$3),T_CALC[[#This Row],[DAY]]+1,6))),NA())</f>
        <v>203.85</v>
      </c>
      <c r="Q1095" s="4" cm="1" vm="5723">
        <f t="array" aca="1" ref="Q1095" ca="1">IFERROR(IF(T_CALC[[#This Row],[DAY]]="","",IF(AND(T_CALC[[#This Row],[DAY]]=C_N_TRADING_DAYS,$L$1&gt;C_MAX_HIST_DT),$Q$1,INDEX(_xlfn.ANCHORARRAY($C$3),T_CALC[[#This Row],[DAY]]+1,2))),NA())</f>
        <v>30160867</v>
      </c>
      <c r="R1095" s="4" vm="5727">
        <f ca="1">IFERROR(IF(I_SRC="Open",T_CALC[[#This Row],[Open]],IF(I_SRC="High",T_CALC[[#This Row],[High]],IF(I_SRC="low",T_CALC[[#This Row],[Low]],IF(I_SRC="Volume",T_CALC[[#This Row],[VOLUME]],T_CALC[[#This Row],[Close]])))),"")</f>
        <v>203.85</v>
      </c>
      <c r="S1095" s="4" cm="1">
        <f t="array" aca="1" ref="S1095" ca="1">IF(T_CALC[[#This Row],[DAY]]="","",IF(T_CALC[[#This Row],[DAY]]&gt;=I_MA_PER,
ROUND(SUMPRODUCT(OFFSET($Y$4,0,0,I_MA_PER),OFFSET(T_CALC[[#This Row],[Value]],-(I_MA_PER-1),0,I_MA_PER))/C_DEN,2),NA()))</f>
        <v>201.65</v>
      </c>
      <c r="T1095" s="4" t="str">
        <f ca="1">IF(T_CALC[[#This Row],[DAY]]="","",IF(T_CALC[[#This Row],[DAY]]&gt;=I_MA_PER,IF(AND(T_CALC[[#This Row],[Value]]&gt;T_CALC[[#This Row],[WMA]],R1094&lt;=S1094),"Buy",IF(AND(T_CALC[[#This Row],[Value]]&lt;T_CALC[[#This Row],[WMA]],R1094&gt;=S1094),"Sell","")),NA()))</f>
        <v>Buy</v>
      </c>
      <c r="U1095" s="4" vm="5727">
        <f ca="1">IFERROR(IF(T_CALC[[#This Row],[Signal]]="Buy",T_CALC[[#This Row],[Value]],-10000),-10000)</f>
        <v>203.85</v>
      </c>
      <c r="V1095" s="4">
        <f ca="1">IFERROR(IF(T_CALC[[#This Row],[Signal]]="Sell",T_CALC[[#This Row],[Value]],-10000),-10000)</f>
        <v>-10000</v>
      </c>
    </row>
    <row r="1096" spans="3:22" x14ac:dyDescent="0.2">
      <c r="C1096" vm="5728">
        <f ca="1"/>
        <v>44040</v>
      </c>
      <c r="D1096" vm="5729">
        <f ca="1"/>
        <v>23251388</v>
      </c>
      <c r="E1096" vm="5730">
        <f ca="1"/>
        <v>203.61</v>
      </c>
      <c r="F1096" vm="5627">
        <f ca="1"/>
        <v>204.7</v>
      </c>
      <c r="G1096" vm="5731">
        <f ca="1"/>
        <v>201.74</v>
      </c>
      <c r="H1096" vm="5732">
        <f ca="1"/>
        <v>202.02</v>
      </c>
      <c r="K1096" s="4">
        <f ca="1">IF(ROW(T_CALC[[#This Row],[DAY]])-ROW(T_CALC[[#Headers],[DAY]])&gt;C_N_TRADING_DAYS,"",ROW(T_CALC[[#This Row],[DAY]])-ROW(T_CALC[[#Headers],[DAY]]))</f>
        <v>1093</v>
      </c>
      <c r="L1096" s="2" cm="1" vm="5728">
        <f t="array" aca="1" ref="L1096" ca="1">IFERROR(IF(T_CALC[[#This Row],[DAY]]="","",IF(AND(T_CALC[[#This Row],[DAY]]=C_N_TRADING_DAYS,$L$1&gt;C_MAX_HIST_DT),$L$1,INDEX(_xlfn.ANCHORARRAY($C$3),T_CALC[[#This Row],[DAY]]+1,1))),NA())</f>
        <v>44040</v>
      </c>
      <c r="M1096" s="4" cm="1" vm="5730">
        <f t="array" aca="1" ref="M1096" ca="1">IFERROR(IF(T_CALC[[#This Row],[DAY]]="","",IF(AND(T_CALC[[#This Row],[DAY]]=C_N_TRADING_DAYS,$L$1&gt;C_MAX_HIST_DT),$M$1,INDEX(_xlfn.ANCHORARRAY($C$3),T_CALC[[#This Row],[DAY]]+1,3))),NA())</f>
        <v>203.61</v>
      </c>
      <c r="N1096" s="4" cm="1" vm="5627">
        <f t="array" aca="1" ref="N1096" ca="1">IFERROR(IF(T_CALC[[#This Row],[DAY]]="","",IF(AND(T_CALC[[#This Row],[DAY]]=C_N_TRADING_DAYS,$L$1&gt;C_MAX_HIST_DT),$N$1,INDEX(_xlfn.ANCHORARRAY($C$3),T_CALC[[#This Row],[DAY]]+1,4))),NA())</f>
        <v>204.7</v>
      </c>
      <c r="O1096" s="4" cm="1" vm="5731">
        <f t="array" aca="1" ref="O1096" ca="1">IFERROR(IF(T_CALC[[#This Row],[DAY]]="","",IF(AND(T_CALC[[#This Row],[DAY]]=C_N_TRADING_DAYS,$L$1&gt;C_MAX_HIST_DT),$O$1,INDEX(_xlfn.ANCHORARRAY($C$3),T_CALC[[#This Row],[DAY]]+1,5))),NA())</f>
        <v>201.74</v>
      </c>
      <c r="P1096" s="4" cm="1" vm="5732">
        <f t="array" aca="1" ref="P1096" ca="1">IFERROR(IF(T_CALC[[#This Row],[DAY]]="","",IF(AND(T_CALC[[#This Row],[DAY]]=C_N_TRADING_DAYS,$L$1&gt;C_MAX_HIST_DT),$P$1,INDEX(_xlfn.ANCHORARRAY($C$3),T_CALC[[#This Row],[DAY]]+1,6))),NA())</f>
        <v>202.02</v>
      </c>
      <c r="Q1096" s="4" cm="1" vm="5729">
        <f t="array" aca="1" ref="Q1096" ca="1">IFERROR(IF(T_CALC[[#This Row],[DAY]]="","",IF(AND(T_CALC[[#This Row],[DAY]]=C_N_TRADING_DAYS,$L$1&gt;C_MAX_HIST_DT),$Q$1,INDEX(_xlfn.ANCHORARRAY($C$3),T_CALC[[#This Row],[DAY]]+1,2))),NA())</f>
        <v>23251388</v>
      </c>
      <c r="R1096" s="4" vm="5732">
        <f ca="1">IFERROR(IF(I_SRC="Open",T_CALC[[#This Row],[Open]],IF(I_SRC="High",T_CALC[[#This Row],[High]],IF(I_SRC="low",T_CALC[[#This Row],[Low]],IF(I_SRC="Volume",T_CALC[[#This Row],[VOLUME]],T_CALC[[#This Row],[Close]])))),"")</f>
        <v>202.02</v>
      </c>
      <c r="S1096" s="4" cm="1">
        <f t="array" aca="1" ref="S1096" ca="1">IF(T_CALC[[#This Row],[DAY]]="","",IF(T_CALC[[#This Row],[DAY]]&gt;=I_MA_PER,
ROUND(SUMPRODUCT(OFFSET($Y$4,0,0,I_MA_PER),OFFSET(T_CALC[[#This Row],[Value]],-(I_MA_PER-1),0,I_MA_PER))/C_DEN,2),NA()))</f>
        <v>201.87</v>
      </c>
      <c r="T1096" s="4" t="str">
        <f ca="1">IF(T_CALC[[#This Row],[DAY]]="","",IF(T_CALC[[#This Row],[DAY]]&gt;=I_MA_PER,IF(AND(T_CALC[[#This Row],[Value]]&gt;T_CALC[[#This Row],[WMA]],R1095&lt;=S1095),"Buy",IF(AND(T_CALC[[#This Row],[Value]]&lt;T_CALC[[#This Row],[WMA]],R1095&gt;=S1095),"Sell","")),NA()))</f>
        <v/>
      </c>
      <c r="U1096" s="4">
        <f ca="1">IFERROR(IF(T_CALC[[#This Row],[Signal]]="Buy",T_CALC[[#This Row],[Value]],-10000),-10000)</f>
        <v>-10000</v>
      </c>
      <c r="V1096" s="4">
        <f ca="1">IFERROR(IF(T_CALC[[#This Row],[Signal]]="Sell",T_CALC[[#This Row],[Value]],-10000),-10000)</f>
        <v>-10000</v>
      </c>
    </row>
    <row r="1097" spans="3:22" x14ac:dyDescent="0.2">
      <c r="C1097" vm="5733">
        <f ca="1"/>
        <v>44041</v>
      </c>
      <c r="D1097" vm="5734">
        <f ca="1"/>
        <v>19632602</v>
      </c>
      <c r="E1097" vm="5735">
        <f ca="1"/>
        <v>202.5</v>
      </c>
      <c r="F1097" vm="5736">
        <f ca="1"/>
        <v>204.65</v>
      </c>
      <c r="G1097" vm="5737">
        <f ca="1"/>
        <v>202.01</v>
      </c>
      <c r="H1097" vm="5738">
        <f ca="1"/>
        <v>204.06</v>
      </c>
      <c r="K1097" s="4">
        <f ca="1">IF(ROW(T_CALC[[#This Row],[DAY]])-ROW(T_CALC[[#Headers],[DAY]])&gt;C_N_TRADING_DAYS,"",ROW(T_CALC[[#This Row],[DAY]])-ROW(T_CALC[[#Headers],[DAY]]))</f>
        <v>1094</v>
      </c>
      <c r="L1097" s="2" cm="1" vm="5733">
        <f t="array" aca="1" ref="L1097" ca="1">IFERROR(IF(T_CALC[[#This Row],[DAY]]="","",IF(AND(T_CALC[[#This Row],[DAY]]=C_N_TRADING_DAYS,$L$1&gt;C_MAX_HIST_DT),$L$1,INDEX(_xlfn.ANCHORARRAY($C$3),T_CALC[[#This Row],[DAY]]+1,1))),NA())</f>
        <v>44041</v>
      </c>
      <c r="M1097" s="4" cm="1" vm="5735">
        <f t="array" aca="1" ref="M1097" ca="1">IFERROR(IF(T_CALC[[#This Row],[DAY]]="","",IF(AND(T_CALC[[#This Row],[DAY]]=C_N_TRADING_DAYS,$L$1&gt;C_MAX_HIST_DT),$M$1,INDEX(_xlfn.ANCHORARRAY($C$3),T_CALC[[#This Row],[DAY]]+1,3))),NA())</f>
        <v>202.5</v>
      </c>
      <c r="N1097" s="4" cm="1" vm="5736">
        <f t="array" aca="1" ref="N1097" ca="1">IFERROR(IF(T_CALC[[#This Row],[DAY]]="","",IF(AND(T_CALC[[#This Row],[DAY]]=C_N_TRADING_DAYS,$L$1&gt;C_MAX_HIST_DT),$N$1,INDEX(_xlfn.ANCHORARRAY($C$3),T_CALC[[#This Row],[DAY]]+1,4))),NA())</f>
        <v>204.65</v>
      </c>
      <c r="O1097" s="4" cm="1" vm="5737">
        <f t="array" aca="1" ref="O1097" ca="1">IFERROR(IF(T_CALC[[#This Row],[DAY]]="","",IF(AND(T_CALC[[#This Row],[DAY]]=C_N_TRADING_DAYS,$L$1&gt;C_MAX_HIST_DT),$O$1,INDEX(_xlfn.ANCHORARRAY($C$3),T_CALC[[#This Row],[DAY]]+1,5))),NA())</f>
        <v>202.01</v>
      </c>
      <c r="P1097" s="4" cm="1" vm="5738">
        <f t="array" aca="1" ref="P1097" ca="1">IFERROR(IF(T_CALC[[#This Row],[DAY]]="","",IF(AND(T_CALC[[#This Row],[DAY]]=C_N_TRADING_DAYS,$L$1&gt;C_MAX_HIST_DT),$P$1,INDEX(_xlfn.ANCHORARRAY($C$3),T_CALC[[#This Row],[DAY]]+1,6))),NA())</f>
        <v>204.06</v>
      </c>
      <c r="Q1097" s="4" cm="1" vm="5734">
        <f t="array" aca="1" ref="Q1097" ca="1">IFERROR(IF(T_CALC[[#This Row],[DAY]]="","",IF(AND(T_CALC[[#This Row],[DAY]]=C_N_TRADING_DAYS,$L$1&gt;C_MAX_HIST_DT),$Q$1,INDEX(_xlfn.ANCHORARRAY($C$3),T_CALC[[#This Row],[DAY]]+1,2))),NA())</f>
        <v>19632602</v>
      </c>
      <c r="R1097" s="4" vm="5738">
        <f ca="1">IFERROR(IF(I_SRC="Open",T_CALC[[#This Row],[Open]],IF(I_SRC="High",T_CALC[[#This Row],[High]],IF(I_SRC="low",T_CALC[[#This Row],[Low]],IF(I_SRC="Volume",T_CALC[[#This Row],[VOLUME]],T_CALC[[#This Row],[Close]])))),"")</f>
        <v>204.06</v>
      </c>
      <c r="S1097" s="4" cm="1">
        <f t="array" aca="1" ref="S1097" ca="1">IF(T_CALC[[#This Row],[DAY]]="","",IF(T_CALC[[#This Row],[DAY]]&gt;=I_MA_PER,
ROUND(SUMPRODUCT(OFFSET($Y$4,0,0,I_MA_PER),OFFSET(T_CALC[[#This Row],[Value]],-(I_MA_PER-1),0,I_MA_PER))/C_DEN,2),NA()))</f>
        <v>202.16</v>
      </c>
      <c r="T1097" s="4" t="str">
        <f ca="1">IF(T_CALC[[#This Row],[DAY]]="","",IF(T_CALC[[#This Row],[DAY]]&gt;=I_MA_PER,IF(AND(T_CALC[[#This Row],[Value]]&gt;T_CALC[[#This Row],[WMA]],R1096&lt;=S1096),"Buy",IF(AND(T_CALC[[#This Row],[Value]]&lt;T_CALC[[#This Row],[WMA]],R1096&gt;=S1096),"Sell","")),NA()))</f>
        <v/>
      </c>
      <c r="U1097" s="4">
        <f ca="1">IFERROR(IF(T_CALC[[#This Row],[Signal]]="Buy",T_CALC[[#This Row],[Value]],-10000),-10000)</f>
        <v>-10000</v>
      </c>
      <c r="V1097" s="4">
        <f ca="1">IFERROR(IF(T_CALC[[#This Row],[Signal]]="Sell",T_CALC[[#This Row],[Value]],-10000),-10000)</f>
        <v>-10000</v>
      </c>
    </row>
    <row r="1098" spans="3:22" x14ac:dyDescent="0.2">
      <c r="C1098" vm="5739">
        <f ca="1"/>
        <v>44042</v>
      </c>
      <c r="D1098" vm="5740">
        <f ca="1"/>
        <v>25079596</v>
      </c>
      <c r="E1098" vm="5741">
        <f ca="1"/>
        <v>201</v>
      </c>
      <c r="F1098" vm="5742">
        <f ca="1"/>
        <v>204.46</v>
      </c>
      <c r="G1098" vm="5743">
        <f ca="1"/>
        <v>199.57</v>
      </c>
      <c r="H1098" vm="5744">
        <f ca="1"/>
        <v>203.9</v>
      </c>
      <c r="K1098" s="4">
        <f ca="1">IF(ROW(T_CALC[[#This Row],[DAY]])-ROW(T_CALC[[#Headers],[DAY]])&gt;C_N_TRADING_DAYS,"",ROW(T_CALC[[#This Row],[DAY]])-ROW(T_CALC[[#Headers],[DAY]]))</f>
        <v>1095</v>
      </c>
      <c r="L1098" s="2" cm="1" vm="5739">
        <f t="array" aca="1" ref="L1098" ca="1">IFERROR(IF(T_CALC[[#This Row],[DAY]]="","",IF(AND(T_CALC[[#This Row],[DAY]]=C_N_TRADING_DAYS,$L$1&gt;C_MAX_HIST_DT),$L$1,INDEX(_xlfn.ANCHORARRAY($C$3),T_CALC[[#This Row],[DAY]]+1,1))),NA())</f>
        <v>44042</v>
      </c>
      <c r="M1098" s="4" cm="1" vm="5741">
        <f t="array" aca="1" ref="M1098" ca="1">IFERROR(IF(T_CALC[[#This Row],[DAY]]="","",IF(AND(T_CALC[[#This Row],[DAY]]=C_N_TRADING_DAYS,$L$1&gt;C_MAX_HIST_DT),$M$1,INDEX(_xlfn.ANCHORARRAY($C$3),T_CALC[[#This Row],[DAY]]+1,3))),NA())</f>
        <v>201</v>
      </c>
      <c r="N1098" s="4" cm="1" vm="5742">
        <f t="array" aca="1" ref="N1098" ca="1">IFERROR(IF(T_CALC[[#This Row],[DAY]]="","",IF(AND(T_CALC[[#This Row],[DAY]]=C_N_TRADING_DAYS,$L$1&gt;C_MAX_HIST_DT),$N$1,INDEX(_xlfn.ANCHORARRAY($C$3),T_CALC[[#This Row],[DAY]]+1,4))),NA())</f>
        <v>204.46</v>
      </c>
      <c r="O1098" s="4" cm="1" vm="5743">
        <f t="array" aca="1" ref="O1098" ca="1">IFERROR(IF(T_CALC[[#This Row],[DAY]]="","",IF(AND(T_CALC[[#This Row],[DAY]]=C_N_TRADING_DAYS,$L$1&gt;C_MAX_HIST_DT),$O$1,INDEX(_xlfn.ANCHORARRAY($C$3),T_CALC[[#This Row],[DAY]]+1,5))),NA())</f>
        <v>199.57</v>
      </c>
      <c r="P1098" s="4" cm="1" vm="5744">
        <f t="array" aca="1" ref="P1098" ca="1">IFERROR(IF(T_CALC[[#This Row],[DAY]]="","",IF(AND(T_CALC[[#This Row],[DAY]]=C_N_TRADING_DAYS,$L$1&gt;C_MAX_HIST_DT),$P$1,INDEX(_xlfn.ANCHORARRAY($C$3),T_CALC[[#This Row],[DAY]]+1,6))),NA())</f>
        <v>203.9</v>
      </c>
      <c r="Q1098" s="4" cm="1" vm="5740">
        <f t="array" aca="1" ref="Q1098" ca="1">IFERROR(IF(T_CALC[[#This Row],[DAY]]="","",IF(AND(T_CALC[[#This Row],[DAY]]=C_N_TRADING_DAYS,$L$1&gt;C_MAX_HIST_DT),$Q$1,INDEX(_xlfn.ANCHORARRAY($C$3),T_CALC[[#This Row],[DAY]]+1,2))),NA())</f>
        <v>25079596</v>
      </c>
      <c r="R1098" s="4" vm="5744">
        <f ca="1">IFERROR(IF(I_SRC="Open",T_CALC[[#This Row],[Open]],IF(I_SRC="High",T_CALC[[#This Row],[High]],IF(I_SRC="low",T_CALC[[#This Row],[Low]],IF(I_SRC="Volume",T_CALC[[#This Row],[VOLUME]],T_CALC[[#This Row],[Close]])))),"")</f>
        <v>203.9</v>
      </c>
      <c r="S1098" s="4" cm="1">
        <f t="array" aca="1" ref="S1098" ca="1">IF(T_CALC[[#This Row],[DAY]]="","",IF(T_CALC[[#This Row],[DAY]]&gt;=I_MA_PER,
ROUND(SUMPRODUCT(OFFSET($Y$4,0,0,I_MA_PER),OFFSET(T_CALC[[#This Row],[Value]],-(I_MA_PER-1),0,I_MA_PER))/C_DEN,2),NA()))</f>
        <v>202.43</v>
      </c>
      <c r="T1098" s="4" t="str">
        <f ca="1">IF(T_CALC[[#This Row],[DAY]]="","",IF(T_CALC[[#This Row],[DAY]]&gt;=I_MA_PER,IF(AND(T_CALC[[#This Row],[Value]]&gt;T_CALC[[#This Row],[WMA]],R1097&lt;=S1097),"Buy",IF(AND(T_CALC[[#This Row],[Value]]&lt;T_CALC[[#This Row],[WMA]],R1097&gt;=S1097),"Sell","")),NA()))</f>
        <v/>
      </c>
      <c r="U1098" s="4">
        <f ca="1">IFERROR(IF(T_CALC[[#This Row],[Signal]]="Buy",T_CALC[[#This Row],[Value]],-10000),-10000)</f>
        <v>-10000</v>
      </c>
      <c r="V1098" s="4">
        <f ca="1">IFERROR(IF(T_CALC[[#This Row],[Signal]]="Sell",T_CALC[[#This Row],[Value]],-10000),-10000)</f>
        <v>-10000</v>
      </c>
    </row>
    <row r="1099" spans="3:22" x14ac:dyDescent="0.2">
      <c r="C1099" vm="5745">
        <f ca="1"/>
        <v>44043</v>
      </c>
      <c r="D1099" vm="5746">
        <f ca="1"/>
        <v>51247969</v>
      </c>
      <c r="E1099" vm="5619">
        <f ca="1"/>
        <v>204.4</v>
      </c>
      <c r="F1099" vm="5747">
        <f ca="1"/>
        <v>205.1</v>
      </c>
      <c r="G1099" vm="5748">
        <f ca="1"/>
        <v>199.01</v>
      </c>
      <c r="H1099" vm="5749">
        <f ca="1"/>
        <v>205.01</v>
      </c>
      <c r="K1099" s="4">
        <f ca="1">IF(ROW(T_CALC[[#This Row],[DAY]])-ROW(T_CALC[[#Headers],[DAY]])&gt;C_N_TRADING_DAYS,"",ROW(T_CALC[[#This Row],[DAY]])-ROW(T_CALC[[#Headers],[DAY]]))</f>
        <v>1096</v>
      </c>
      <c r="L1099" s="2" cm="1" vm="5745">
        <f t="array" aca="1" ref="L1099" ca="1">IFERROR(IF(T_CALC[[#This Row],[DAY]]="","",IF(AND(T_CALC[[#This Row],[DAY]]=C_N_TRADING_DAYS,$L$1&gt;C_MAX_HIST_DT),$L$1,INDEX(_xlfn.ANCHORARRAY($C$3),T_CALC[[#This Row],[DAY]]+1,1))),NA())</f>
        <v>44043</v>
      </c>
      <c r="M1099" s="4" cm="1" vm="5619">
        <f t="array" aca="1" ref="M1099" ca="1">IFERROR(IF(T_CALC[[#This Row],[DAY]]="","",IF(AND(T_CALC[[#This Row],[DAY]]=C_N_TRADING_DAYS,$L$1&gt;C_MAX_HIST_DT),$M$1,INDEX(_xlfn.ANCHORARRAY($C$3),T_CALC[[#This Row],[DAY]]+1,3))),NA())</f>
        <v>204.4</v>
      </c>
      <c r="N1099" s="4" cm="1" vm="5747">
        <f t="array" aca="1" ref="N1099" ca="1">IFERROR(IF(T_CALC[[#This Row],[DAY]]="","",IF(AND(T_CALC[[#This Row],[DAY]]=C_N_TRADING_DAYS,$L$1&gt;C_MAX_HIST_DT),$N$1,INDEX(_xlfn.ANCHORARRAY($C$3),T_CALC[[#This Row],[DAY]]+1,4))),NA())</f>
        <v>205.1</v>
      </c>
      <c r="O1099" s="4" cm="1" vm="5748">
        <f t="array" aca="1" ref="O1099" ca="1">IFERROR(IF(T_CALC[[#This Row],[DAY]]="","",IF(AND(T_CALC[[#This Row],[DAY]]=C_N_TRADING_DAYS,$L$1&gt;C_MAX_HIST_DT),$O$1,INDEX(_xlfn.ANCHORARRAY($C$3),T_CALC[[#This Row],[DAY]]+1,5))),NA())</f>
        <v>199.01</v>
      </c>
      <c r="P1099" s="4" cm="1" vm="5749">
        <f t="array" aca="1" ref="P1099" ca="1">IFERROR(IF(T_CALC[[#This Row],[DAY]]="","",IF(AND(T_CALC[[#This Row],[DAY]]=C_N_TRADING_DAYS,$L$1&gt;C_MAX_HIST_DT),$P$1,INDEX(_xlfn.ANCHORARRAY($C$3),T_CALC[[#This Row],[DAY]]+1,6))),NA())</f>
        <v>205.01</v>
      </c>
      <c r="Q1099" s="4" cm="1" vm="5746">
        <f t="array" aca="1" ref="Q1099" ca="1">IFERROR(IF(T_CALC[[#This Row],[DAY]]="","",IF(AND(T_CALC[[#This Row],[DAY]]=C_N_TRADING_DAYS,$L$1&gt;C_MAX_HIST_DT),$Q$1,INDEX(_xlfn.ANCHORARRAY($C$3),T_CALC[[#This Row],[DAY]]+1,2))),NA())</f>
        <v>51247969</v>
      </c>
      <c r="R1099" s="4" vm="5749">
        <f ca="1">IFERROR(IF(I_SRC="Open",T_CALC[[#This Row],[Open]],IF(I_SRC="High",T_CALC[[#This Row],[High]],IF(I_SRC="low",T_CALC[[#This Row],[Low]],IF(I_SRC="Volume",T_CALC[[#This Row],[VOLUME]],T_CALC[[#This Row],[Close]])))),"")</f>
        <v>205.01</v>
      </c>
      <c r="S1099" s="4" cm="1">
        <f t="array" aca="1" ref="S1099" ca="1">IF(T_CALC[[#This Row],[DAY]]="","",IF(T_CALC[[#This Row],[DAY]]&gt;=I_MA_PER,
ROUND(SUMPRODUCT(OFFSET($Y$4,0,0,I_MA_PER),OFFSET(T_CALC[[#This Row],[Value]],-(I_MA_PER-1),0,I_MA_PER))/C_DEN,2),NA()))</f>
        <v>202.73</v>
      </c>
      <c r="T1099" s="4" t="str">
        <f ca="1">IF(T_CALC[[#This Row],[DAY]]="","",IF(T_CALC[[#This Row],[DAY]]&gt;=I_MA_PER,IF(AND(T_CALC[[#This Row],[Value]]&gt;T_CALC[[#This Row],[WMA]],R1098&lt;=S1098),"Buy",IF(AND(T_CALC[[#This Row],[Value]]&lt;T_CALC[[#This Row],[WMA]],R1098&gt;=S1098),"Sell","")),NA()))</f>
        <v/>
      </c>
      <c r="U1099" s="4">
        <f ca="1">IFERROR(IF(T_CALC[[#This Row],[Signal]]="Buy",T_CALC[[#This Row],[Value]],-10000),-10000)</f>
        <v>-10000</v>
      </c>
      <c r="V1099" s="4">
        <f ca="1">IFERROR(IF(T_CALC[[#This Row],[Signal]]="Sell",T_CALC[[#This Row],[Value]],-10000),-10000)</f>
        <v>-10000</v>
      </c>
    </row>
    <row r="1100" spans="3:22" x14ac:dyDescent="0.2">
      <c r="C1100" vm="5750">
        <f ca="1"/>
        <v>44046</v>
      </c>
      <c r="D1100" vm="5751">
        <f ca="1"/>
        <v>78983009</v>
      </c>
      <c r="E1100" vm="5752">
        <f ca="1"/>
        <v>211.52</v>
      </c>
      <c r="F1100" vm="5753">
        <f ca="1"/>
        <v>217.64</v>
      </c>
      <c r="G1100" vm="5754">
        <f ca="1"/>
        <v>210.44</v>
      </c>
      <c r="H1100" vm="5755">
        <f ca="1"/>
        <v>216.54</v>
      </c>
      <c r="K1100" s="4">
        <f ca="1">IF(ROW(T_CALC[[#This Row],[DAY]])-ROW(T_CALC[[#Headers],[DAY]])&gt;C_N_TRADING_DAYS,"",ROW(T_CALC[[#This Row],[DAY]])-ROW(T_CALC[[#Headers],[DAY]]))</f>
        <v>1097</v>
      </c>
      <c r="L1100" s="2" cm="1" vm="5750">
        <f t="array" aca="1" ref="L1100" ca="1">IFERROR(IF(T_CALC[[#This Row],[DAY]]="","",IF(AND(T_CALC[[#This Row],[DAY]]=C_N_TRADING_DAYS,$L$1&gt;C_MAX_HIST_DT),$L$1,INDEX(_xlfn.ANCHORARRAY($C$3),T_CALC[[#This Row],[DAY]]+1,1))),NA())</f>
        <v>44046</v>
      </c>
      <c r="M1100" s="4" cm="1" vm="5752">
        <f t="array" aca="1" ref="M1100" ca="1">IFERROR(IF(T_CALC[[#This Row],[DAY]]="","",IF(AND(T_CALC[[#This Row],[DAY]]=C_N_TRADING_DAYS,$L$1&gt;C_MAX_HIST_DT),$M$1,INDEX(_xlfn.ANCHORARRAY($C$3),T_CALC[[#This Row],[DAY]]+1,3))),NA())</f>
        <v>211.52</v>
      </c>
      <c r="N1100" s="4" cm="1" vm="5753">
        <f t="array" aca="1" ref="N1100" ca="1">IFERROR(IF(T_CALC[[#This Row],[DAY]]="","",IF(AND(T_CALC[[#This Row],[DAY]]=C_N_TRADING_DAYS,$L$1&gt;C_MAX_HIST_DT),$N$1,INDEX(_xlfn.ANCHORARRAY($C$3),T_CALC[[#This Row],[DAY]]+1,4))),NA())</f>
        <v>217.64</v>
      </c>
      <c r="O1100" s="4" cm="1" vm="5754">
        <f t="array" aca="1" ref="O1100" ca="1">IFERROR(IF(T_CALC[[#This Row],[DAY]]="","",IF(AND(T_CALC[[#This Row],[DAY]]=C_N_TRADING_DAYS,$L$1&gt;C_MAX_HIST_DT),$O$1,INDEX(_xlfn.ANCHORARRAY($C$3),T_CALC[[#This Row],[DAY]]+1,5))),NA())</f>
        <v>210.44</v>
      </c>
      <c r="P1100" s="4" cm="1" vm="5755">
        <f t="array" aca="1" ref="P1100" ca="1">IFERROR(IF(T_CALC[[#This Row],[DAY]]="","",IF(AND(T_CALC[[#This Row],[DAY]]=C_N_TRADING_DAYS,$L$1&gt;C_MAX_HIST_DT),$P$1,INDEX(_xlfn.ANCHORARRAY($C$3),T_CALC[[#This Row],[DAY]]+1,6))),NA())</f>
        <v>216.54</v>
      </c>
      <c r="Q1100" s="4" cm="1" vm="5751">
        <f t="array" aca="1" ref="Q1100" ca="1">IFERROR(IF(T_CALC[[#This Row],[DAY]]="","",IF(AND(T_CALC[[#This Row],[DAY]]=C_N_TRADING_DAYS,$L$1&gt;C_MAX_HIST_DT),$Q$1,INDEX(_xlfn.ANCHORARRAY($C$3),T_CALC[[#This Row],[DAY]]+1,2))),NA())</f>
        <v>78983009</v>
      </c>
      <c r="R1100" s="4" vm="5755">
        <f ca="1">IFERROR(IF(I_SRC="Open",T_CALC[[#This Row],[Open]],IF(I_SRC="High",T_CALC[[#This Row],[High]],IF(I_SRC="low",T_CALC[[#This Row],[Low]],IF(I_SRC="Volume",T_CALC[[#This Row],[VOLUME]],T_CALC[[#This Row],[Close]])))),"")</f>
        <v>216.54</v>
      </c>
      <c r="S1100" s="4" cm="1">
        <f t="array" aca="1" ref="S1100" ca="1">IF(T_CALC[[#This Row],[DAY]]="","",IF(T_CALC[[#This Row],[DAY]]&gt;=I_MA_PER,
ROUND(SUMPRODUCT(OFFSET($Y$4,0,0,I_MA_PER),OFFSET(T_CALC[[#This Row],[Value]],-(I_MA_PER-1),0,I_MA_PER))/C_DEN,2),NA()))</f>
        <v>203.47</v>
      </c>
      <c r="T1100" s="4" t="str">
        <f ca="1">IF(T_CALC[[#This Row],[DAY]]="","",IF(T_CALC[[#This Row],[DAY]]&gt;=I_MA_PER,IF(AND(T_CALC[[#This Row],[Value]]&gt;T_CALC[[#This Row],[WMA]],R1099&lt;=S1099),"Buy",IF(AND(T_CALC[[#This Row],[Value]]&lt;T_CALC[[#This Row],[WMA]],R1099&gt;=S1099),"Sell","")),NA()))</f>
        <v/>
      </c>
      <c r="U1100" s="4">
        <f ca="1">IFERROR(IF(T_CALC[[#This Row],[Signal]]="Buy",T_CALC[[#This Row],[Value]],-10000),-10000)</f>
        <v>-10000</v>
      </c>
      <c r="V1100" s="4">
        <f ca="1">IFERROR(IF(T_CALC[[#This Row],[Signal]]="Sell",T_CALC[[#This Row],[Value]],-10000),-10000)</f>
        <v>-10000</v>
      </c>
    </row>
    <row r="1101" spans="3:22" x14ac:dyDescent="0.2">
      <c r="C1101" vm="5756">
        <f ca="1"/>
        <v>44047</v>
      </c>
      <c r="D1101" vm="5757">
        <f ca="1"/>
        <v>49280056</v>
      </c>
      <c r="E1101" vm="5758">
        <f ca="1"/>
        <v>214.17</v>
      </c>
      <c r="F1101" vm="5759">
        <f ca="1"/>
        <v>214.77</v>
      </c>
      <c r="G1101" vm="5760">
        <f ca="1"/>
        <v>210.31</v>
      </c>
      <c r="H1101" vm="5761">
        <f ca="1"/>
        <v>213.29</v>
      </c>
      <c r="K1101" s="4">
        <f ca="1">IF(ROW(T_CALC[[#This Row],[DAY]])-ROW(T_CALC[[#Headers],[DAY]])&gt;C_N_TRADING_DAYS,"",ROW(T_CALC[[#This Row],[DAY]])-ROW(T_CALC[[#Headers],[DAY]]))</f>
        <v>1098</v>
      </c>
      <c r="L1101" s="2" cm="1" vm="5756">
        <f t="array" aca="1" ref="L1101" ca="1">IFERROR(IF(T_CALC[[#This Row],[DAY]]="","",IF(AND(T_CALC[[#This Row],[DAY]]=C_N_TRADING_DAYS,$L$1&gt;C_MAX_HIST_DT),$L$1,INDEX(_xlfn.ANCHORARRAY($C$3),T_CALC[[#This Row],[DAY]]+1,1))),NA())</f>
        <v>44047</v>
      </c>
      <c r="M1101" s="4" cm="1" vm="5758">
        <f t="array" aca="1" ref="M1101" ca="1">IFERROR(IF(T_CALC[[#This Row],[DAY]]="","",IF(AND(T_CALC[[#This Row],[DAY]]=C_N_TRADING_DAYS,$L$1&gt;C_MAX_HIST_DT),$M$1,INDEX(_xlfn.ANCHORARRAY($C$3),T_CALC[[#This Row],[DAY]]+1,3))),NA())</f>
        <v>214.17</v>
      </c>
      <c r="N1101" s="4" cm="1" vm="5759">
        <f t="array" aca="1" ref="N1101" ca="1">IFERROR(IF(T_CALC[[#This Row],[DAY]]="","",IF(AND(T_CALC[[#This Row],[DAY]]=C_N_TRADING_DAYS,$L$1&gt;C_MAX_HIST_DT),$N$1,INDEX(_xlfn.ANCHORARRAY($C$3),T_CALC[[#This Row],[DAY]]+1,4))),NA())</f>
        <v>214.77</v>
      </c>
      <c r="O1101" s="4" cm="1" vm="5760">
        <f t="array" aca="1" ref="O1101" ca="1">IFERROR(IF(T_CALC[[#This Row],[DAY]]="","",IF(AND(T_CALC[[#This Row],[DAY]]=C_N_TRADING_DAYS,$L$1&gt;C_MAX_HIST_DT),$O$1,INDEX(_xlfn.ANCHORARRAY($C$3),T_CALC[[#This Row],[DAY]]+1,5))),NA())</f>
        <v>210.31</v>
      </c>
      <c r="P1101" s="4" cm="1" vm="5761">
        <f t="array" aca="1" ref="P1101" ca="1">IFERROR(IF(T_CALC[[#This Row],[DAY]]="","",IF(AND(T_CALC[[#This Row],[DAY]]=C_N_TRADING_DAYS,$L$1&gt;C_MAX_HIST_DT),$P$1,INDEX(_xlfn.ANCHORARRAY($C$3),T_CALC[[#This Row],[DAY]]+1,6))),NA())</f>
        <v>213.29</v>
      </c>
      <c r="Q1101" s="4" cm="1" vm="5757">
        <f t="array" aca="1" ref="Q1101" ca="1">IFERROR(IF(T_CALC[[#This Row],[DAY]]="","",IF(AND(T_CALC[[#This Row],[DAY]]=C_N_TRADING_DAYS,$L$1&gt;C_MAX_HIST_DT),$Q$1,INDEX(_xlfn.ANCHORARRAY($C$3),T_CALC[[#This Row],[DAY]]+1,2))),NA())</f>
        <v>49280056</v>
      </c>
      <c r="R1101" s="4" vm="5761">
        <f ca="1">IFERROR(IF(I_SRC="Open",T_CALC[[#This Row],[Open]],IF(I_SRC="High",T_CALC[[#This Row],[High]],IF(I_SRC="low",T_CALC[[#This Row],[Low]],IF(I_SRC="Volume",T_CALC[[#This Row],[VOLUME]],T_CALC[[#This Row],[Close]])))),"")</f>
        <v>213.29</v>
      </c>
      <c r="S1101" s="4" cm="1">
        <f t="array" aca="1" ref="S1101" ca="1">IF(T_CALC[[#This Row],[DAY]]="","",IF(T_CALC[[#This Row],[DAY]]&gt;=I_MA_PER,
ROUND(SUMPRODUCT(OFFSET($Y$4,0,0,I_MA_PER),OFFSET(T_CALC[[#This Row],[Value]],-(I_MA_PER-1),0,I_MA_PER))/C_DEN,2),NA()))</f>
        <v>204.05</v>
      </c>
      <c r="T1101" s="4" t="str">
        <f ca="1">IF(T_CALC[[#This Row],[DAY]]="","",IF(T_CALC[[#This Row],[DAY]]&gt;=I_MA_PER,IF(AND(T_CALC[[#This Row],[Value]]&gt;T_CALC[[#This Row],[WMA]],R1100&lt;=S1100),"Buy",IF(AND(T_CALC[[#This Row],[Value]]&lt;T_CALC[[#This Row],[WMA]],R1100&gt;=S1100),"Sell","")),NA()))</f>
        <v/>
      </c>
      <c r="U1101" s="4">
        <f ca="1">IFERROR(IF(T_CALC[[#This Row],[Signal]]="Buy",T_CALC[[#This Row],[Value]],-10000),-10000)</f>
        <v>-10000</v>
      </c>
      <c r="V1101" s="4">
        <f ca="1">IFERROR(IF(T_CALC[[#This Row],[Signal]]="Sell",T_CALC[[#This Row],[Value]],-10000),-10000)</f>
        <v>-10000</v>
      </c>
    </row>
    <row r="1102" spans="3:22" x14ac:dyDescent="0.2">
      <c r="C1102" vm="5762">
        <f ca="1"/>
        <v>44048</v>
      </c>
      <c r="D1102" vm="5763">
        <f ca="1"/>
        <v>28858621</v>
      </c>
      <c r="E1102" vm="5764">
        <f ca="1"/>
        <v>214.9</v>
      </c>
      <c r="F1102" vm="5765">
        <f ca="1"/>
        <v>215</v>
      </c>
      <c r="G1102" vm="5766">
        <f ca="1"/>
        <v>211.57</v>
      </c>
      <c r="H1102" vm="5767">
        <f ca="1"/>
        <v>212.94</v>
      </c>
      <c r="K1102" s="4">
        <f ca="1">IF(ROW(T_CALC[[#This Row],[DAY]])-ROW(T_CALC[[#Headers],[DAY]])&gt;C_N_TRADING_DAYS,"",ROW(T_CALC[[#This Row],[DAY]])-ROW(T_CALC[[#Headers],[DAY]]))</f>
        <v>1099</v>
      </c>
      <c r="L1102" s="2" cm="1" vm="5762">
        <f t="array" aca="1" ref="L1102" ca="1">IFERROR(IF(T_CALC[[#This Row],[DAY]]="","",IF(AND(T_CALC[[#This Row],[DAY]]=C_N_TRADING_DAYS,$L$1&gt;C_MAX_HIST_DT),$L$1,INDEX(_xlfn.ANCHORARRAY($C$3),T_CALC[[#This Row],[DAY]]+1,1))),NA())</f>
        <v>44048</v>
      </c>
      <c r="M1102" s="4" cm="1" vm="5764">
        <f t="array" aca="1" ref="M1102" ca="1">IFERROR(IF(T_CALC[[#This Row],[DAY]]="","",IF(AND(T_CALC[[#This Row],[DAY]]=C_N_TRADING_DAYS,$L$1&gt;C_MAX_HIST_DT),$M$1,INDEX(_xlfn.ANCHORARRAY($C$3),T_CALC[[#This Row],[DAY]]+1,3))),NA())</f>
        <v>214.9</v>
      </c>
      <c r="N1102" s="4" cm="1" vm="5765">
        <f t="array" aca="1" ref="N1102" ca="1">IFERROR(IF(T_CALC[[#This Row],[DAY]]="","",IF(AND(T_CALC[[#This Row],[DAY]]=C_N_TRADING_DAYS,$L$1&gt;C_MAX_HIST_DT),$N$1,INDEX(_xlfn.ANCHORARRAY($C$3),T_CALC[[#This Row],[DAY]]+1,4))),NA())</f>
        <v>215</v>
      </c>
      <c r="O1102" s="4" cm="1" vm="5766">
        <f t="array" aca="1" ref="O1102" ca="1">IFERROR(IF(T_CALC[[#This Row],[DAY]]="","",IF(AND(T_CALC[[#This Row],[DAY]]=C_N_TRADING_DAYS,$L$1&gt;C_MAX_HIST_DT),$O$1,INDEX(_xlfn.ANCHORARRAY($C$3),T_CALC[[#This Row],[DAY]]+1,5))),NA())</f>
        <v>211.57</v>
      </c>
      <c r="P1102" s="4" cm="1" vm="5767">
        <f t="array" aca="1" ref="P1102" ca="1">IFERROR(IF(T_CALC[[#This Row],[DAY]]="","",IF(AND(T_CALC[[#This Row],[DAY]]=C_N_TRADING_DAYS,$L$1&gt;C_MAX_HIST_DT),$P$1,INDEX(_xlfn.ANCHORARRAY($C$3),T_CALC[[#This Row],[DAY]]+1,6))),NA())</f>
        <v>212.94</v>
      </c>
      <c r="Q1102" s="4" cm="1" vm="5763">
        <f t="array" aca="1" ref="Q1102" ca="1">IFERROR(IF(T_CALC[[#This Row],[DAY]]="","",IF(AND(T_CALC[[#This Row],[DAY]]=C_N_TRADING_DAYS,$L$1&gt;C_MAX_HIST_DT),$Q$1,INDEX(_xlfn.ANCHORARRAY($C$3),T_CALC[[#This Row],[DAY]]+1,2))),NA())</f>
        <v>28858621</v>
      </c>
      <c r="R1102" s="4" vm="5767">
        <f ca="1">IFERROR(IF(I_SRC="Open",T_CALC[[#This Row],[Open]],IF(I_SRC="High",T_CALC[[#This Row],[High]],IF(I_SRC="low",T_CALC[[#This Row],[Low]],IF(I_SRC="Volume",T_CALC[[#This Row],[VOLUME]],T_CALC[[#This Row],[Close]])))),"")</f>
        <v>212.94</v>
      </c>
      <c r="S1102" s="4" cm="1">
        <f t="array" aca="1" ref="S1102" ca="1">IF(T_CALC[[#This Row],[DAY]]="","",IF(T_CALC[[#This Row],[DAY]]&gt;=I_MA_PER,
ROUND(SUMPRODUCT(OFFSET($Y$4,0,0,I_MA_PER),OFFSET(T_CALC[[#This Row],[Value]],-(I_MA_PER-1),0,I_MA_PER))/C_DEN,2),NA()))</f>
        <v>204.59</v>
      </c>
      <c r="T1102" s="4" t="str">
        <f ca="1">IF(T_CALC[[#This Row],[DAY]]="","",IF(T_CALC[[#This Row],[DAY]]&gt;=I_MA_PER,IF(AND(T_CALC[[#This Row],[Value]]&gt;T_CALC[[#This Row],[WMA]],R1101&lt;=S1101),"Buy",IF(AND(T_CALC[[#This Row],[Value]]&lt;T_CALC[[#This Row],[WMA]],R1101&gt;=S1101),"Sell","")),NA()))</f>
        <v/>
      </c>
      <c r="U1102" s="4">
        <f ca="1">IFERROR(IF(T_CALC[[#This Row],[Signal]]="Buy",T_CALC[[#This Row],[Value]],-10000),-10000)</f>
        <v>-10000</v>
      </c>
      <c r="V1102" s="4">
        <f ca="1">IFERROR(IF(T_CALC[[#This Row],[Signal]]="Sell",T_CALC[[#This Row],[Value]],-10000),-10000)</f>
        <v>-10000</v>
      </c>
    </row>
    <row r="1103" spans="3:22" x14ac:dyDescent="0.2">
      <c r="C1103" vm="5768">
        <f ca="1"/>
        <v>44049</v>
      </c>
      <c r="D1103" vm="5769">
        <f ca="1"/>
        <v>32656843</v>
      </c>
      <c r="E1103" vm="5770">
        <f ca="1"/>
        <v>212.34</v>
      </c>
      <c r="F1103" vm="5771">
        <f ca="1"/>
        <v>216.37049999999999</v>
      </c>
      <c r="G1103" vm="5772">
        <f ca="1"/>
        <v>211.55</v>
      </c>
      <c r="H1103" vm="5773">
        <f ca="1"/>
        <v>216.35</v>
      </c>
      <c r="K1103" s="4">
        <f ca="1">IF(ROW(T_CALC[[#This Row],[DAY]])-ROW(T_CALC[[#Headers],[DAY]])&gt;C_N_TRADING_DAYS,"",ROW(T_CALC[[#This Row],[DAY]])-ROW(T_CALC[[#Headers],[DAY]]))</f>
        <v>1100</v>
      </c>
      <c r="L1103" s="2" cm="1" vm="5768">
        <f t="array" aca="1" ref="L1103" ca="1">IFERROR(IF(T_CALC[[#This Row],[DAY]]="","",IF(AND(T_CALC[[#This Row],[DAY]]=C_N_TRADING_DAYS,$L$1&gt;C_MAX_HIST_DT),$L$1,INDEX(_xlfn.ANCHORARRAY($C$3),T_CALC[[#This Row],[DAY]]+1,1))),NA())</f>
        <v>44049</v>
      </c>
      <c r="M1103" s="4" cm="1" vm="5770">
        <f t="array" aca="1" ref="M1103" ca="1">IFERROR(IF(T_CALC[[#This Row],[DAY]]="","",IF(AND(T_CALC[[#This Row],[DAY]]=C_N_TRADING_DAYS,$L$1&gt;C_MAX_HIST_DT),$M$1,INDEX(_xlfn.ANCHORARRAY($C$3),T_CALC[[#This Row],[DAY]]+1,3))),NA())</f>
        <v>212.34</v>
      </c>
      <c r="N1103" s="4" cm="1" vm="5771">
        <f t="array" aca="1" ref="N1103" ca="1">IFERROR(IF(T_CALC[[#This Row],[DAY]]="","",IF(AND(T_CALC[[#This Row],[DAY]]=C_N_TRADING_DAYS,$L$1&gt;C_MAX_HIST_DT),$N$1,INDEX(_xlfn.ANCHORARRAY($C$3),T_CALC[[#This Row],[DAY]]+1,4))),NA())</f>
        <v>216.37049999999999</v>
      </c>
      <c r="O1103" s="4" cm="1" vm="5772">
        <f t="array" aca="1" ref="O1103" ca="1">IFERROR(IF(T_CALC[[#This Row],[DAY]]="","",IF(AND(T_CALC[[#This Row],[DAY]]=C_N_TRADING_DAYS,$L$1&gt;C_MAX_HIST_DT),$O$1,INDEX(_xlfn.ANCHORARRAY($C$3),T_CALC[[#This Row],[DAY]]+1,5))),NA())</f>
        <v>211.55</v>
      </c>
      <c r="P1103" s="4" cm="1" vm="5773">
        <f t="array" aca="1" ref="P1103" ca="1">IFERROR(IF(T_CALC[[#This Row],[DAY]]="","",IF(AND(T_CALC[[#This Row],[DAY]]=C_N_TRADING_DAYS,$L$1&gt;C_MAX_HIST_DT),$P$1,INDEX(_xlfn.ANCHORARRAY($C$3),T_CALC[[#This Row],[DAY]]+1,6))),NA())</f>
        <v>216.35</v>
      </c>
      <c r="Q1103" s="4" cm="1" vm="5769">
        <f t="array" aca="1" ref="Q1103" ca="1">IFERROR(IF(T_CALC[[#This Row],[DAY]]="","",IF(AND(T_CALC[[#This Row],[DAY]]=C_N_TRADING_DAYS,$L$1&gt;C_MAX_HIST_DT),$Q$1,INDEX(_xlfn.ANCHORARRAY($C$3),T_CALC[[#This Row],[DAY]]+1,2))),NA())</f>
        <v>32656843</v>
      </c>
      <c r="R1103" s="4" vm="5773">
        <f ca="1">IFERROR(IF(I_SRC="Open",T_CALC[[#This Row],[Open]],IF(I_SRC="High",T_CALC[[#This Row],[High]],IF(I_SRC="low",T_CALC[[#This Row],[Low]],IF(I_SRC="Volume",T_CALC[[#This Row],[VOLUME]],T_CALC[[#This Row],[Close]])))),"")</f>
        <v>216.35</v>
      </c>
      <c r="S1103" s="4" cm="1">
        <f t="array" aca="1" ref="S1103" ca="1">IF(T_CALC[[#This Row],[DAY]]="","",IF(T_CALC[[#This Row],[DAY]]&gt;=I_MA_PER,
ROUND(SUMPRODUCT(OFFSET($Y$4,0,0,I_MA_PER),OFFSET(T_CALC[[#This Row],[Value]],-(I_MA_PER-1),0,I_MA_PER))/C_DEN,2),NA()))</f>
        <v>205.25</v>
      </c>
      <c r="T1103" s="4" t="str">
        <f ca="1">IF(T_CALC[[#This Row],[DAY]]="","",IF(T_CALC[[#This Row],[DAY]]&gt;=I_MA_PER,IF(AND(T_CALC[[#This Row],[Value]]&gt;T_CALC[[#This Row],[WMA]],R1102&lt;=S1102),"Buy",IF(AND(T_CALC[[#This Row],[Value]]&lt;T_CALC[[#This Row],[WMA]],R1102&gt;=S1102),"Sell","")),NA()))</f>
        <v/>
      </c>
      <c r="U1103" s="4">
        <f ca="1">IFERROR(IF(T_CALC[[#This Row],[Signal]]="Buy",T_CALC[[#This Row],[Value]],-10000),-10000)</f>
        <v>-10000</v>
      </c>
      <c r="V1103" s="4">
        <f ca="1">IFERROR(IF(T_CALC[[#This Row],[Signal]]="Sell",T_CALC[[#This Row],[Value]],-10000),-10000)</f>
        <v>-10000</v>
      </c>
    </row>
    <row r="1104" spans="3:22" x14ac:dyDescent="0.2">
      <c r="C1104" vm="5774">
        <f ca="1"/>
        <v>44050</v>
      </c>
      <c r="D1104" vm="5775">
        <f ca="1"/>
        <v>27820421</v>
      </c>
      <c r="E1104" vm="5776">
        <f ca="1"/>
        <v>214.85</v>
      </c>
      <c r="F1104" vm="5777">
        <f ca="1"/>
        <v>215.7</v>
      </c>
      <c r="G1104" vm="5778">
        <f ca="1"/>
        <v>210.93</v>
      </c>
      <c r="H1104" vm="5779">
        <f ca="1"/>
        <v>212.48</v>
      </c>
      <c r="K1104" s="4">
        <f ca="1">IF(ROW(T_CALC[[#This Row],[DAY]])-ROW(T_CALC[[#Headers],[DAY]])&gt;C_N_TRADING_DAYS,"",ROW(T_CALC[[#This Row],[DAY]])-ROW(T_CALC[[#Headers],[DAY]]))</f>
        <v>1101</v>
      </c>
      <c r="L1104" s="2" cm="1" vm="5774">
        <f t="array" aca="1" ref="L1104" ca="1">IFERROR(IF(T_CALC[[#This Row],[DAY]]="","",IF(AND(T_CALC[[#This Row],[DAY]]=C_N_TRADING_DAYS,$L$1&gt;C_MAX_HIST_DT),$L$1,INDEX(_xlfn.ANCHORARRAY($C$3),T_CALC[[#This Row],[DAY]]+1,1))),NA())</f>
        <v>44050</v>
      </c>
      <c r="M1104" s="4" cm="1" vm="5776">
        <f t="array" aca="1" ref="M1104" ca="1">IFERROR(IF(T_CALC[[#This Row],[DAY]]="","",IF(AND(T_CALC[[#This Row],[DAY]]=C_N_TRADING_DAYS,$L$1&gt;C_MAX_HIST_DT),$M$1,INDEX(_xlfn.ANCHORARRAY($C$3),T_CALC[[#This Row],[DAY]]+1,3))),NA())</f>
        <v>214.85</v>
      </c>
      <c r="N1104" s="4" cm="1" vm="5777">
        <f t="array" aca="1" ref="N1104" ca="1">IFERROR(IF(T_CALC[[#This Row],[DAY]]="","",IF(AND(T_CALC[[#This Row],[DAY]]=C_N_TRADING_DAYS,$L$1&gt;C_MAX_HIST_DT),$N$1,INDEX(_xlfn.ANCHORARRAY($C$3),T_CALC[[#This Row],[DAY]]+1,4))),NA())</f>
        <v>215.7</v>
      </c>
      <c r="O1104" s="4" cm="1" vm="5778">
        <f t="array" aca="1" ref="O1104" ca="1">IFERROR(IF(T_CALC[[#This Row],[DAY]]="","",IF(AND(T_CALC[[#This Row],[DAY]]=C_N_TRADING_DAYS,$L$1&gt;C_MAX_HIST_DT),$O$1,INDEX(_xlfn.ANCHORARRAY($C$3),T_CALC[[#This Row],[DAY]]+1,5))),NA())</f>
        <v>210.93</v>
      </c>
      <c r="P1104" s="4" cm="1" vm="5779">
        <f t="array" aca="1" ref="P1104" ca="1">IFERROR(IF(T_CALC[[#This Row],[DAY]]="","",IF(AND(T_CALC[[#This Row],[DAY]]=C_N_TRADING_DAYS,$L$1&gt;C_MAX_HIST_DT),$P$1,INDEX(_xlfn.ANCHORARRAY($C$3),T_CALC[[#This Row],[DAY]]+1,6))),NA())</f>
        <v>212.48</v>
      </c>
      <c r="Q1104" s="4" cm="1" vm="5775">
        <f t="array" aca="1" ref="Q1104" ca="1">IFERROR(IF(T_CALC[[#This Row],[DAY]]="","",IF(AND(T_CALC[[#This Row],[DAY]]=C_N_TRADING_DAYS,$L$1&gt;C_MAX_HIST_DT),$Q$1,INDEX(_xlfn.ANCHORARRAY($C$3),T_CALC[[#This Row],[DAY]]+1,2))),NA())</f>
        <v>27820421</v>
      </c>
      <c r="R1104" s="4" vm="5779">
        <f ca="1">IFERROR(IF(I_SRC="Open",T_CALC[[#This Row],[Open]],IF(I_SRC="High",T_CALC[[#This Row],[High]],IF(I_SRC="low",T_CALC[[#This Row],[Low]],IF(I_SRC="Volume",T_CALC[[#This Row],[VOLUME]],T_CALC[[#This Row],[Close]])))),"")</f>
        <v>212.48</v>
      </c>
      <c r="S1104" s="4" cm="1">
        <f t="array" aca="1" ref="S1104" ca="1">IF(T_CALC[[#This Row],[DAY]]="","",IF(T_CALC[[#This Row],[DAY]]&gt;=I_MA_PER,
ROUND(SUMPRODUCT(OFFSET($Y$4,0,0,I_MA_PER),OFFSET(T_CALC[[#This Row],[Value]],-(I_MA_PER-1),0,I_MA_PER))/C_DEN,2),NA()))</f>
        <v>205.72</v>
      </c>
      <c r="T1104" s="4" t="str">
        <f ca="1">IF(T_CALC[[#This Row],[DAY]]="","",IF(T_CALC[[#This Row],[DAY]]&gt;=I_MA_PER,IF(AND(T_CALC[[#This Row],[Value]]&gt;T_CALC[[#This Row],[WMA]],R1103&lt;=S1103),"Buy",IF(AND(T_CALC[[#This Row],[Value]]&lt;T_CALC[[#This Row],[WMA]],R1103&gt;=S1103),"Sell","")),NA()))</f>
        <v/>
      </c>
      <c r="U1104" s="4">
        <f ca="1">IFERROR(IF(T_CALC[[#This Row],[Signal]]="Buy",T_CALC[[#This Row],[Value]],-10000),-10000)</f>
        <v>-10000</v>
      </c>
      <c r="V1104" s="4">
        <f ca="1">IFERROR(IF(T_CALC[[#This Row],[Signal]]="Sell",T_CALC[[#This Row],[Value]],-10000),-10000)</f>
        <v>-10000</v>
      </c>
    </row>
    <row r="1105" spans="3:22" x14ac:dyDescent="0.2">
      <c r="C1105" vm="5780">
        <f ca="1"/>
        <v>44053</v>
      </c>
      <c r="D1105" vm="5781">
        <f ca="1"/>
        <v>36716462</v>
      </c>
      <c r="E1105" vm="5782">
        <f ca="1"/>
        <v>211.67</v>
      </c>
      <c r="F1105" vm="5783">
        <f ca="1"/>
        <v>211.88</v>
      </c>
      <c r="G1105" vm="5625">
        <f ca="1"/>
        <v>206.35</v>
      </c>
      <c r="H1105" vm="5645">
        <f ca="1"/>
        <v>208.25</v>
      </c>
      <c r="K1105" s="4">
        <f ca="1">IF(ROW(T_CALC[[#This Row],[DAY]])-ROW(T_CALC[[#Headers],[DAY]])&gt;C_N_TRADING_DAYS,"",ROW(T_CALC[[#This Row],[DAY]])-ROW(T_CALC[[#Headers],[DAY]]))</f>
        <v>1102</v>
      </c>
      <c r="L1105" s="2" cm="1" vm="5780">
        <f t="array" aca="1" ref="L1105" ca="1">IFERROR(IF(T_CALC[[#This Row],[DAY]]="","",IF(AND(T_CALC[[#This Row],[DAY]]=C_N_TRADING_DAYS,$L$1&gt;C_MAX_HIST_DT),$L$1,INDEX(_xlfn.ANCHORARRAY($C$3),T_CALC[[#This Row],[DAY]]+1,1))),NA())</f>
        <v>44053</v>
      </c>
      <c r="M1105" s="4" cm="1" vm="5782">
        <f t="array" aca="1" ref="M1105" ca="1">IFERROR(IF(T_CALC[[#This Row],[DAY]]="","",IF(AND(T_CALC[[#This Row],[DAY]]=C_N_TRADING_DAYS,$L$1&gt;C_MAX_HIST_DT),$M$1,INDEX(_xlfn.ANCHORARRAY($C$3),T_CALC[[#This Row],[DAY]]+1,3))),NA())</f>
        <v>211.67</v>
      </c>
      <c r="N1105" s="4" cm="1" vm="5783">
        <f t="array" aca="1" ref="N1105" ca="1">IFERROR(IF(T_CALC[[#This Row],[DAY]]="","",IF(AND(T_CALC[[#This Row],[DAY]]=C_N_TRADING_DAYS,$L$1&gt;C_MAX_HIST_DT),$N$1,INDEX(_xlfn.ANCHORARRAY($C$3),T_CALC[[#This Row],[DAY]]+1,4))),NA())</f>
        <v>211.88</v>
      </c>
      <c r="O1105" s="4" cm="1" vm="5625">
        <f t="array" aca="1" ref="O1105" ca="1">IFERROR(IF(T_CALC[[#This Row],[DAY]]="","",IF(AND(T_CALC[[#This Row],[DAY]]=C_N_TRADING_DAYS,$L$1&gt;C_MAX_HIST_DT),$O$1,INDEX(_xlfn.ANCHORARRAY($C$3),T_CALC[[#This Row],[DAY]]+1,5))),NA())</f>
        <v>206.35</v>
      </c>
      <c r="P1105" s="4" cm="1" vm="5645">
        <f t="array" aca="1" ref="P1105" ca="1">IFERROR(IF(T_CALC[[#This Row],[DAY]]="","",IF(AND(T_CALC[[#This Row],[DAY]]=C_N_TRADING_DAYS,$L$1&gt;C_MAX_HIST_DT),$P$1,INDEX(_xlfn.ANCHORARRAY($C$3),T_CALC[[#This Row],[DAY]]+1,6))),NA())</f>
        <v>208.25</v>
      </c>
      <c r="Q1105" s="4" cm="1" vm="5781">
        <f t="array" aca="1" ref="Q1105" ca="1">IFERROR(IF(T_CALC[[#This Row],[DAY]]="","",IF(AND(T_CALC[[#This Row],[DAY]]=C_N_TRADING_DAYS,$L$1&gt;C_MAX_HIST_DT),$Q$1,INDEX(_xlfn.ANCHORARRAY($C$3),T_CALC[[#This Row],[DAY]]+1,2))),NA())</f>
        <v>36716462</v>
      </c>
      <c r="R1105" s="4" vm="5645">
        <f ca="1">IFERROR(IF(I_SRC="Open",T_CALC[[#This Row],[Open]],IF(I_SRC="High",T_CALC[[#This Row],[High]],IF(I_SRC="low",T_CALC[[#This Row],[Low]],IF(I_SRC="Volume",T_CALC[[#This Row],[VOLUME]],T_CALC[[#This Row],[Close]])))),"")</f>
        <v>208.25</v>
      </c>
      <c r="S1105" s="4" cm="1">
        <f t="array" aca="1" ref="S1105" ca="1">IF(T_CALC[[#This Row],[DAY]]="","",IF(T_CALC[[#This Row],[DAY]]&gt;=I_MA_PER,
ROUND(SUMPRODUCT(OFFSET($Y$4,0,0,I_MA_PER),OFFSET(T_CALC[[#This Row],[Value]],-(I_MA_PER-1),0,I_MA_PER))/C_DEN,2),NA()))</f>
        <v>206.01</v>
      </c>
      <c r="T1105" s="4" t="str">
        <f ca="1">IF(T_CALC[[#This Row],[DAY]]="","",IF(T_CALC[[#This Row],[DAY]]&gt;=I_MA_PER,IF(AND(T_CALC[[#This Row],[Value]]&gt;T_CALC[[#This Row],[WMA]],R1104&lt;=S1104),"Buy",IF(AND(T_CALC[[#This Row],[Value]]&lt;T_CALC[[#This Row],[WMA]],R1104&gt;=S1104),"Sell","")),NA()))</f>
        <v/>
      </c>
      <c r="U1105" s="4">
        <f ca="1">IFERROR(IF(T_CALC[[#This Row],[Signal]]="Buy",T_CALC[[#This Row],[Value]],-10000),-10000)</f>
        <v>-10000</v>
      </c>
      <c r="V1105" s="4">
        <f ca="1">IFERROR(IF(T_CALC[[#This Row],[Signal]]="Sell",T_CALC[[#This Row],[Value]],-10000),-10000)</f>
        <v>-10000</v>
      </c>
    </row>
    <row r="1106" spans="3:22" x14ac:dyDescent="0.2">
      <c r="C1106" vm="5784">
        <f ca="1"/>
        <v>44054</v>
      </c>
      <c r="D1106" vm="5785">
        <f ca="1"/>
        <v>36446459</v>
      </c>
      <c r="E1106" vm="5786">
        <f ca="1"/>
        <v>207.155</v>
      </c>
      <c r="F1106" vm="5787">
        <f ca="1"/>
        <v>207.65</v>
      </c>
      <c r="G1106" vm="5624">
        <f ca="1"/>
        <v>203.14</v>
      </c>
      <c r="H1106" vm="5788">
        <f ca="1"/>
        <v>203.38</v>
      </c>
      <c r="K1106" s="4">
        <f ca="1">IF(ROW(T_CALC[[#This Row],[DAY]])-ROW(T_CALC[[#Headers],[DAY]])&gt;C_N_TRADING_DAYS,"",ROW(T_CALC[[#This Row],[DAY]])-ROW(T_CALC[[#Headers],[DAY]]))</f>
        <v>1103</v>
      </c>
      <c r="L1106" s="2" cm="1" vm="5784">
        <f t="array" aca="1" ref="L1106" ca="1">IFERROR(IF(T_CALC[[#This Row],[DAY]]="","",IF(AND(T_CALC[[#This Row],[DAY]]=C_N_TRADING_DAYS,$L$1&gt;C_MAX_HIST_DT),$L$1,INDEX(_xlfn.ANCHORARRAY($C$3),T_CALC[[#This Row],[DAY]]+1,1))),NA())</f>
        <v>44054</v>
      </c>
      <c r="M1106" s="4" cm="1" vm="5786">
        <f t="array" aca="1" ref="M1106" ca="1">IFERROR(IF(T_CALC[[#This Row],[DAY]]="","",IF(AND(T_CALC[[#This Row],[DAY]]=C_N_TRADING_DAYS,$L$1&gt;C_MAX_HIST_DT),$M$1,INDEX(_xlfn.ANCHORARRAY($C$3),T_CALC[[#This Row],[DAY]]+1,3))),NA())</f>
        <v>207.155</v>
      </c>
      <c r="N1106" s="4" cm="1" vm="5787">
        <f t="array" aca="1" ref="N1106" ca="1">IFERROR(IF(T_CALC[[#This Row],[DAY]]="","",IF(AND(T_CALC[[#This Row],[DAY]]=C_N_TRADING_DAYS,$L$1&gt;C_MAX_HIST_DT),$N$1,INDEX(_xlfn.ANCHORARRAY($C$3),T_CALC[[#This Row],[DAY]]+1,4))),NA())</f>
        <v>207.65</v>
      </c>
      <c r="O1106" s="4" cm="1" vm="5624">
        <f t="array" aca="1" ref="O1106" ca="1">IFERROR(IF(T_CALC[[#This Row],[DAY]]="","",IF(AND(T_CALC[[#This Row],[DAY]]=C_N_TRADING_DAYS,$L$1&gt;C_MAX_HIST_DT),$O$1,INDEX(_xlfn.ANCHORARRAY($C$3),T_CALC[[#This Row],[DAY]]+1,5))),NA())</f>
        <v>203.14</v>
      </c>
      <c r="P1106" s="4" cm="1" vm="5788">
        <f t="array" aca="1" ref="P1106" ca="1">IFERROR(IF(T_CALC[[#This Row],[DAY]]="","",IF(AND(T_CALC[[#This Row],[DAY]]=C_N_TRADING_DAYS,$L$1&gt;C_MAX_HIST_DT),$P$1,INDEX(_xlfn.ANCHORARRAY($C$3),T_CALC[[#This Row],[DAY]]+1,6))),NA())</f>
        <v>203.38</v>
      </c>
      <c r="Q1106" s="4" cm="1" vm="5785">
        <f t="array" aca="1" ref="Q1106" ca="1">IFERROR(IF(T_CALC[[#This Row],[DAY]]="","",IF(AND(T_CALC[[#This Row],[DAY]]=C_N_TRADING_DAYS,$L$1&gt;C_MAX_HIST_DT),$Q$1,INDEX(_xlfn.ANCHORARRAY($C$3),T_CALC[[#This Row],[DAY]]+1,2))),NA())</f>
        <v>36446459</v>
      </c>
      <c r="R1106" s="4" vm="5788">
        <f ca="1">IFERROR(IF(I_SRC="Open",T_CALC[[#This Row],[Open]],IF(I_SRC="High",T_CALC[[#This Row],[High]],IF(I_SRC="low",T_CALC[[#This Row],[Low]],IF(I_SRC="Volume",T_CALC[[#This Row],[VOLUME]],T_CALC[[#This Row],[Close]])))),"")</f>
        <v>203.38</v>
      </c>
      <c r="S1106" s="4" cm="1">
        <f t="array" aca="1" ref="S1106" ca="1">IF(T_CALC[[#This Row],[DAY]]="","",IF(T_CALC[[#This Row],[DAY]]&gt;=I_MA_PER,
ROUND(SUMPRODUCT(OFFSET($Y$4,0,0,I_MA_PER),OFFSET(T_CALC[[#This Row],[Value]],-(I_MA_PER-1),0,I_MA_PER))/C_DEN,2),NA()))</f>
        <v>206.08</v>
      </c>
      <c r="T1106" s="4" t="str">
        <f ca="1">IF(T_CALC[[#This Row],[DAY]]="","",IF(T_CALC[[#This Row],[DAY]]&gt;=I_MA_PER,IF(AND(T_CALC[[#This Row],[Value]]&gt;T_CALC[[#This Row],[WMA]],R1105&lt;=S1105),"Buy",IF(AND(T_CALC[[#This Row],[Value]]&lt;T_CALC[[#This Row],[WMA]],R1105&gt;=S1105),"Sell","")),NA()))</f>
        <v>Sell</v>
      </c>
      <c r="U1106" s="4">
        <f ca="1">IFERROR(IF(T_CALC[[#This Row],[Signal]]="Buy",T_CALC[[#This Row],[Value]],-10000),-10000)</f>
        <v>-10000</v>
      </c>
      <c r="V1106" s="4" vm="5788">
        <f ca="1">IFERROR(IF(T_CALC[[#This Row],[Signal]]="Sell",T_CALC[[#This Row],[Value]],-10000),-10000)</f>
        <v>203.38</v>
      </c>
    </row>
    <row r="1107" spans="3:22" x14ac:dyDescent="0.2">
      <c r="C1107" vm="5789">
        <f ca="1"/>
        <v>44055</v>
      </c>
      <c r="D1107" vm="5790">
        <f ca="1"/>
        <v>28041364</v>
      </c>
      <c r="E1107" vm="5791">
        <f ca="1"/>
        <v>205.29</v>
      </c>
      <c r="F1107" vm="5792">
        <f ca="1"/>
        <v>210.28</v>
      </c>
      <c r="G1107" vm="5793">
        <f ca="1"/>
        <v>204.75</v>
      </c>
      <c r="H1107" vm="5794">
        <f ca="1"/>
        <v>209.19</v>
      </c>
      <c r="K1107" s="4">
        <f ca="1">IF(ROW(T_CALC[[#This Row],[DAY]])-ROW(T_CALC[[#Headers],[DAY]])&gt;C_N_TRADING_DAYS,"",ROW(T_CALC[[#This Row],[DAY]])-ROW(T_CALC[[#Headers],[DAY]]))</f>
        <v>1104</v>
      </c>
      <c r="L1107" s="2" cm="1" vm="5789">
        <f t="array" aca="1" ref="L1107" ca="1">IFERROR(IF(T_CALC[[#This Row],[DAY]]="","",IF(AND(T_CALC[[#This Row],[DAY]]=C_N_TRADING_DAYS,$L$1&gt;C_MAX_HIST_DT),$L$1,INDEX(_xlfn.ANCHORARRAY($C$3),T_CALC[[#This Row],[DAY]]+1,1))),NA())</f>
        <v>44055</v>
      </c>
      <c r="M1107" s="4" cm="1" vm="5791">
        <f t="array" aca="1" ref="M1107" ca="1">IFERROR(IF(T_CALC[[#This Row],[DAY]]="","",IF(AND(T_CALC[[#This Row],[DAY]]=C_N_TRADING_DAYS,$L$1&gt;C_MAX_HIST_DT),$M$1,INDEX(_xlfn.ANCHORARRAY($C$3),T_CALC[[#This Row],[DAY]]+1,3))),NA())</f>
        <v>205.29</v>
      </c>
      <c r="N1107" s="4" cm="1" vm="5792">
        <f t="array" aca="1" ref="N1107" ca="1">IFERROR(IF(T_CALC[[#This Row],[DAY]]="","",IF(AND(T_CALC[[#This Row],[DAY]]=C_N_TRADING_DAYS,$L$1&gt;C_MAX_HIST_DT),$N$1,INDEX(_xlfn.ANCHORARRAY($C$3),T_CALC[[#This Row],[DAY]]+1,4))),NA())</f>
        <v>210.28</v>
      </c>
      <c r="O1107" s="4" cm="1" vm="5793">
        <f t="array" aca="1" ref="O1107" ca="1">IFERROR(IF(T_CALC[[#This Row],[DAY]]="","",IF(AND(T_CALC[[#This Row],[DAY]]=C_N_TRADING_DAYS,$L$1&gt;C_MAX_HIST_DT),$O$1,INDEX(_xlfn.ANCHORARRAY($C$3),T_CALC[[#This Row],[DAY]]+1,5))),NA())</f>
        <v>204.75</v>
      </c>
      <c r="P1107" s="4" cm="1" vm="5794">
        <f t="array" aca="1" ref="P1107" ca="1">IFERROR(IF(T_CALC[[#This Row],[DAY]]="","",IF(AND(T_CALC[[#This Row],[DAY]]=C_N_TRADING_DAYS,$L$1&gt;C_MAX_HIST_DT),$P$1,INDEX(_xlfn.ANCHORARRAY($C$3),T_CALC[[#This Row],[DAY]]+1,6))),NA())</f>
        <v>209.19</v>
      </c>
      <c r="Q1107" s="4" cm="1" vm="5790">
        <f t="array" aca="1" ref="Q1107" ca="1">IFERROR(IF(T_CALC[[#This Row],[DAY]]="","",IF(AND(T_CALC[[#This Row],[DAY]]=C_N_TRADING_DAYS,$L$1&gt;C_MAX_HIST_DT),$Q$1,INDEX(_xlfn.ANCHORARRAY($C$3),T_CALC[[#This Row],[DAY]]+1,2))),NA())</f>
        <v>28041364</v>
      </c>
      <c r="R1107" s="4" vm="5794">
        <f ca="1">IFERROR(IF(I_SRC="Open",T_CALC[[#This Row],[Open]],IF(I_SRC="High",T_CALC[[#This Row],[High]],IF(I_SRC="low",T_CALC[[#This Row],[Low]],IF(I_SRC="Volume",T_CALC[[#This Row],[VOLUME]],T_CALC[[#This Row],[Close]])))),"")</f>
        <v>209.19</v>
      </c>
      <c r="S1107" s="4" cm="1">
        <f t="array" aca="1" ref="S1107" ca="1">IF(T_CALC[[#This Row],[DAY]]="","",IF(T_CALC[[#This Row],[DAY]]&gt;=I_MA_PER,
ROUND(SUMPRODUCT(OFFSET($Y$4,0,0,I_MA_PER),OFFSET(T_CALC[[#This Row],[Value]],-(I_MA_PER-1),0,I_MA_PER))/C_DEN,2),NA()))</f>
        <v>206.36</v>
      </c>
      <c r="T1107" s="4" t="str">
        <f ca="1">IF(T_CALC[[#This Row],[DAY]]="","",IF(T_CALC[[#This Row],[DAY]]&gt;=I_MA_PER,IF(AND(T_CALC[[#This Row],[Value]]&gt;T_CALC[[#This Row],[WMA]],R1106&lt;=S1106),"Buy",IF(AND(T_CALC[[#This Row],[Value]]&lt;T_CALC[[#This Row],[WMA]],R1106&gt;=S1106),"Sell","")),NA()))</f>
        <v>Buy</v>
      </c>
      <c r="U1107" s="4" vm="5794">
        <f ca="1">IFERROR(IF(T_CALC[[#This Row],[Signal]]="Buy",T_CALC[[#This Row],[Value]],-10000),-10000)</f>
        <v>209.19</v>
      </c>
      <c r="V1107" s="4">
        <f ca="1">IFERROR(IF(T_CALC[[#This Row],[Signal]]="Sell",T_CALC[[#This Row],[Value]],-10000),-10000)</f>
        <v>-10000</v>
      </c>
    </row>
    <row r="1108" spans="3:22" x14ac:dyDescent="0.2">
      <c r="C1108" vm="5795">
        <f ca="1"/>
        <v>44056</v>
      </c>
      <c r="D1108" vm="5796">
        <f ca="1"/>
        <v>22588870</v>
      </c>
      <c r="E1108" vm="5797">
        <f ca="1"/>
        <v>209.44</v>
      </c>
      <c r="F1108" vm="5798">
        <f ca="1"/>
        <v>211.35</v>
      </c>
      <c r="G1108" vm="5799">
        <f ca="1"/>
        <v>208.15</v>
      </c>
      <c r="H1108" vm="5800">
        <f ca="1"/>
        <v>208.7</v>
      </c>
      <c r="K1108" s="4">
        <f ca="1">IF(ROW(T_CALC[[#This Row],[DAY]])-ROW(T_CALC[[#Headers],[DAY]])&gt;C_N_TRADING_DAYS,"",ROW(T_CALC[[#This Row],[DAY]])-ROW(T_CALC[[#Headers],[DAY]]))</f>
        <v>1105</v>
      </c>
      <c r="L1108" s="2" cm="1" vm="5795">
        <f t="array" aca="1" ref="L1108" ca="1">IFERROR(IF(T_CALC[[#This Row],[DAY]]="","",IF(AND(T_CALC[[#This Row],[DAY]]=C_N_TRADING_DAYS,$L$1&gt;C_MAX_HIST_DT),$L$1,INDEX(_xlfn.ANCHORARRAY($C$3),T_CALC[[#This Row],[DAY]]+1,1))),NA())</f>
        <v>44056</v>
      </c>
      <c r="M1108" s="4" cm="1" vm="5797">
        <f t="array" aca="1" ref="M1108" ca="1">IFERROR(IF(T_CALC[[#This Row],[DAY]]="","",IF(AND(T_CALC[[#This Row],[DAY]]=C_N_TRADING_DAYS,$L$1&gt;C_MAX_HIST_DT),$M$1,INDEX(_xlfn.ANCHORARRAY($C$3),T_CALC[[#This Row],[DAY]]+1,3))),NA())</f>
        <v>209.44</v>
      </c>
      <c r="N1108" s="4" cm="1" vm="5798">
        <f t="array" aca="1" ref="N1108" ca="1">IFERROR(IF(T_CALC[[#This Row],[DAY]]="","",IF(AND(T_CALC[[#This Row],[DAY]]=C_N_TRADING_DAYS,$L$1&gt;C_MAX_HIST_DT),$N$1,INDEX(_xlfn.ANCHORARRAY($C$3),T_CALC[[#This Row],[DAY]]+1,4))),NA())</f>
        <v>211.35</v>
      </c>
      <c r="O1108" s="4" cm="1" vm="5799">
        <f t="array" aca="1" ref="O1108" ca="1">IFERROR(IF(T_CALC[[#This Row],[DAY]]="","",IF(AND(T_CALC[[#This Row],[DAY]]=C_N_TRADING_DAYS,$L$1&gt;C_MAX_HIST_DT),$O$1,INDEX(_xlfn.ANCHORARRAY($C$3),T_CALC[[#This Row],[DAY]]+1,5))),NA())</f>
        <v>208.15</v>
      </c>
      <c r="P1108" s="4" cm="1" vm="5800">
        <f t="array" aca="1" ref="P1108" ca="1">IFERROR(IF(T_CALC[[#This Row],[DAY]]="","",IF(AND(T_CALC[[#This Row],[DAY]]=C_N_TRADING_DAYS,$L$1&gt;C_MAX_HIST_DT),$P$1,INDEX(_xlfn.ANCHORARRAY($C$3),T_CALC[[#This Row],[DAY]]+1,6))),NA())</f>
        <v>208.7</v>
      </c>
      <c r="Q1108" s="4" cm="1" vm="5796">
        <f t="array" aca="1" ref="Q1108" ca="1">IFERROR(IF(T_CALC[[#This Row],[DAY]]="","",IF(AND(T_CALC[[#This Row],[DAY]]=C_N_TRADING_DAYS,$L$1&gt;C_MAX_HIST_DT),$Q$1,INDEX(_xlfn.ANCHORARRAY($C$3),T_CALC[[#This Row],[DAY]]+1,2))),NA())</f>
        <v>22588870</v>
      </c>
      <c r="R1108" s="4" vm="5800">
        <f ca="1">IFERROR(IF(I_SRC="Open",T_CALC[[#This Row],[Open]],IF(I_SRC="High",T_CALC[[#This Row],[High]],IF(I_SRC="low",T_CALC[[#This Row],[Low]],IF(I_SRC="Volume",T_CALC[[#This Row],[VOLUME]],T_CALC[[#This Row],[Close]])))),"")</f>
        <v>208.7</v>
      </c>
      <c r="S1108" s="4" cm="1">
        <f t="array" aca="1" ref="S1108" ca="1">IF(T_CALC[[#This Row],[DAY]]="","",IF(T_CALC[[#This Row],[DAY]]&gt;=I_MA_PER,
ROUND(SUMPRODUCT(OFFSET($Y$4,0,0,I_MA_PER),OFFSET(T_CALC[[#This Row],[Value]],-(I_MA_PER-1),0,I_MA_PER))/C_DEN,2),NA()))</f>
        <v>206.61</v>
      </c>
      <c r="T1108" s="4" t="str">
        <f ca="1">IF(T_CALC[[#This Row],[DAY]]="","",IF(T_CALC[[#This Row],[DAY]]&gt;=I_MA_PER,IF(AND(T_CALC[[#This Row],[Value]]&gt;T_CALC[[#This Row],[WMA]],R1107&lt;=S1107),"Buy",IF(AND(T_CALC[[#This Row],[Value]]&lt;T_CALC[[#This Row],[WMA]],R1107&gt;=S1107),"Sell","")),NA()))</f>
        <v/>
      </c>
      <c r="U1108" s="4">
        <f ca="1">IFERROR(IF(T_CALC[[#This Row],[Signal]]="Buy",T_CALC[[#This Row],[Value]],-10000),-10000)</f>
        <v>-10000</v>
      </c>
      <c r="V1108" s="4">
        <f ca="1">IFERROR(IF(T_CALC[[#This Row],[Signal]]="Sell",T_CALC[[#This Row],[Value]],-10000),-10000)</f>
        <v>-10000</v>
      </c>
    </row>
    <row r="1109" spans="3:22" x14ac:dyDescent="0.2">
      <c r="C1109" vm="5801">
        <f ca="1"/>
        <v>44057</v>
      </c>
      <c r="D1109" vm="5802">
        <f ca="1"/>
        <v>17958936</v>
      </c>
      <c r="E1109" vm="5803">
        <f ca="1"/>
        <v>208.76</v>
      </c>
      <c r="F1109" vm="5804">
        <f ca="1"/>
        <v>209.59</v>
      </c>
      <c r="G1109" vm="5805">
        <f ca="1"/>
        <v>207.51</v>
      </c>
      <c r="H1109" vm="5806">
        <f ca="1"/>
        <v>208.9</v>
      </c>
      <c r="K1109" s="4">
        <f ca="1">IF(ROW(T_CALC[[#This Row],[DAY]])-ROW(T_CALC[[#Headers],[DAY]])&gt;C_N_TRADING_DAYS,"",ROW(T_CALC[[#This Row],[DAY]])-ROW(T_CALC[[#Headers],[DAY]]))</f>
        <v>1106</v>
      </c>
      <c r="L1109" s="2" cm="1" vm="5801">
        <f t="array" aca="1" ref="L1109" ca="1">IFERROR(IF(T_CALC[[#This Row],[DAY]]="","",IF(AND(T_CALC[[#This Row],[DAY]]=C_N_TRADING_DAYS,$L$1&gt;C_MAX_HIST_DT),$L$1,INDEX(_xlfn.ANCHORARRAY($C$3),T_CALC[[#This Row],[DAY]]+1,1))),NA())</f>
        <v>44057</v>
      </c>
      <c r="M1109" s="4" cm="1" vm="5803">
        <f t="array" aca="1" ref="M1109" ca="1">IFERROR(IF(T_CALC[[#This Row],[DAY]]="","",IF(AND(T_CALC[[#This Row],[DAY]]=C_N_TRADING_DAYS,$L$1&gt;C_MAX_HIST_DT),$M$1,INDEX(_xlfn.ANCHORARRAY($C$3),T_CALC[[#This Row],[DAY]]+1,3))),NA())</f>
        <v>208.76</v>
      </c>
      <c r="N1109" s="4" cm="1" vm="5804">
        <f t="array" aca="1" ref="N1109" ca="1">IFERROR(IF(T_CALC[[#This Row],[DAY]]="","",IF(AND(T_CALC[[#This Row],[DAY]]=C_N_TRADING_DAYS,$L$1&gt;C_MAX_HIST_DT),$N$1,INDEX(_xlfn.ANCHORARRAY($C$3),T_CALC[[#This Row],[DAY]]+1,4))),NA())</f>
        <v>209.59</v>
      </c>
      <c r="O1109" s="4" cm="1" vm="5805">
        <f t="array" aca="1" ref="O1109" ca="1">IFERROR(IF(T_CALC[[#This Row],[DAY]]="","",IF(AND(T_CALC[[#This Row],[DAY]]=C_N_TRADING_DAYS,$L$1&gt;C_MAX_HIST_DT),$O$1,INDEX(_xlfn.ANCHORARRAY($C$3),T_CALC[[#This Row],[DAY]]+1,5))),NA())</f>
        <v>207.51</v>
      </c>
      <c r="P1109" s="4" cm="1" vm="5806">
        <f t="array" aca="1" ref="P1109" ca="1">IFERROR(IF(T_CALC[[#This Row],[DAY]]="","",IF(AND(T_CALC[[#This Row],[DAY]]=C_N_TRADING_DAYS,$L$1&gt;C_MAX_HIST_DT),$P$1,INDEX(_xlfn.ANCHORARRAY($C$3),T_CALC[[#This Row],[DAY]]+1,6))),NA())</f>
        <v>208.9</v>
      </c>
      <c r="Q1109" s="4" cm="1" vm="5802">
        <f t="array" aca="1" ref="Q1109" ca="1">IFERROR(IF(T_CALC[[#This Row],[DAY]]="","",IF(AND(T_CALC[[#This Row],[DAY]]=C_N_TRADING_DAYS,$L$1&gt;C_MAX_HIST_DT),$Q$1,INDEX(_xlfn.ANCHORARRAY($C$3),T_CALC[[#This Row],[DAY]]+1,2))),NA())</f>
        <v>17958936</v>
      </c>
      <c r="R1109" s="4" vm="5806">
        <f ca="1">IFERROR(IF(I_SRC="Open",T_CALC[[#This Row],[Open]],IF(I_SRC="High",T_CALC[[#This Row],[High]],IF(I_SRC="low",T_CALC[[#This Row],[Low]],IF(I_SRC="Volume",T_CALC[[#This Row],[VOLUME]],T_CALC[[#This Row],[Close]])))),"")</f>
        <v>208.9</v>
      </c>
      <c r="S1109" s="4" cm="1">
        <f t="array" aca="1" ref="S1109" ca="1">IF(T_CALC[[#This Row],[DAY]]="","",IF(T_CALC[[#This Row],[DAY]]&gt;=I_MA_PER,
ROUND(SUMPRODUCT(OFFSET($Y$4,0,0,I_MA_PER),OFFSET(T_CALC[[#This Row],[Value]],-(I_MA_PER-1),0,I_MA_PER))/C_DEN,2),NA()))</f>
        <v>206.85</v>
      </c>
      <c r="T1109" s="4" t="str">
        <f ca="1">IF(T_CALC[[#This Row],[DAY]]="","",IF(T_CALC[[#This Row],[DAY]]&gt;=I_MA_PER,IF(AND(T_CALC[[#This Row],[Value]]&gt;T_CALC[[#This Row],[WMA]],R1108&lt;=S1108),"Buy",IF(AND(T_CALC[[#This Row],[Value]]&lt;T_CALC[[#This Row],[WMA]],R1108&gt;=S1108),"Sell","")),NA()))</f>
        <v/>
      </c>
      <c r="U1109" s="4">
        <f ca="1">IFERROR(IF(T_CALC[[#This Row],[Signal]]="Buy",T_CALC[[#This Row],[Value]],-10000),-10000)</f>
        <v>-10000</v>
      </c>
      <c r="V1109" s="4">
        <f ca="1">IFERROR(IF(T_CALC[[#This Row],[Signal]]="Sell",T_CALC[[#This Row],[Value]],-10000),-10000)</f>
        <v>-10000</v>
      </c>
    </row>
    <row r="1110" spans="3:22" x14ac:dyDescent="0.2">
      <c r="C1110" vm="5807">
        <f ca="1"/>
        <v>44060</v>
      </c>
      <c r="D1110" vm="5808">
        <f ca="1"/>
        <v>20184757</v>
      </c>
      <c r="E1110" vm="5809">
        <f ca="1"/>
        <v>209.6</v>
      </c>
      <c r="F1110" vm="5810">
        <f ca="1"/>
        <v>211.1874</v>
      </c>
      <c r="G1110" vm="5811">
        <f ca="1"/>
        <v>208.91499999999999</v>
      </c>
      <c r="H1110" vm="5792">
        <f ca="1"/>
        <v>210.28</v>
      </c>
      <c r="K1110" s="4">
        <f ca="1">IF(ROW(T_CALC[[#This Row],[DAY]])-ROW(T_CALC[[#Headers],[DAY]])&gt;C_N_TRADING_DAYS,"",ROW(T_CALC[[#This Row],[DAY]])-ROW(T_CALC[[#Headers],[DAY]]))</f>
        <v>1107</v>
      </c>
      <c r="L1110" s="2" cm="1" vm="5807">
        <f t="array" aca="1" ref="L1110" ca="1">IFERROR(IF(T_CALC[[#This Row],[DAY]]="","",IF(AND(T_CALC[[#This Row],[DAY]]=C_N_TRADING_DAYS,$L$1&gt;C_MAX_HIST_DT),$L$1,INDEX(_xlfn.ANCHORARRAY($C$3),T_CALC[[#This Row],[DAY]]+1,1))),NA())</f>
        <v>44060</v>
      </c>
      <c r="M1110" s="4" cm="1" vm="5809">
        <f t="array" aca="1" ref="M1110" ca="1">IFERROR(IF(T_CALC[[#This Row],[DAY]]="","",IF(AND(T_CALC[[#This Row],[DAY]]=C_N_TRADING_DAYS,$L$1&gt;C_MAX_HIST_DT),$M$1,INDEX(_xlfn.ANCHORARRAY($C$3),T_CALC[[#This Row],[DAY]]+1,3))),NA())</f>
        <v>209.6</v>
      </c>
      <c r="N1110" s="4" cm="1" vm="5810">
        <f t="array" aca="1" ref="N1110" ca="1">IFERROR(IF(T_CALC[[#This Row],[DAY]]="","",IF(AND(T_CALC[[#This Row],[DAY]]=C_N_TRADING_DAYS,$L$1&gt;C_MAX_HIST_DT),$N$1,INDEX(_xlfn.ANCHORARRAY($C$3),T_CALC[[#This Row],[DAY]]+1,4))),NA())</f>
        <v>211.1874</v>
      </c>
      <c r="O1110" s="4" cm="1" vm="5811">
        <f t="array" aca="1" ref="O1110" ca="1">IFERROR(IF(T_CALC[[#This Row],[DAY]]="","",IF(AND(T_CALC[[#This Row],[DAY]]=C_N_TRADING_DAYS,$L$1&gt;C_MAX_HIST_DT),$O$1,INDEX(_xlfn.ANCHORARRAY($C$3),T_CALC[[#This Row],[DAY]]+1,5))),NA())</f>
        <v>208.91499999999999</v>
      </c>
      <c r="P1110" s="4" cm="1" vm="5792">
        <f t="array" aca="1" ref="P1110" ca="1">IFERROR(IF(T_CALC[[#This Row],[DAY]]="","",IF(AND(T_CALC[[#This Row],[DAY]]=C_N_TRADING_DAYS,$L$1&gt;C_MAX_HIST_DT),$P$1,INDEX(_xlfn.ANCHORARRAY($C$3),T_CALC[[#This Row],[DAY]]+1,6))),NA())</f>
        <v>210.28</v>
      </c>
      <c r="Q1110" s="4" cm="1" vm="5808">
        <f t="array" aca="1" ref="Q1110" ca="1">IFERROR(IF(T_CALC[[#This Row],[DAY]]="","",IF(AND(T_CALC[[#This Row],[DAY]]=C_N_TRADING_DAYS,$L$1&gt;C_MAX_HIST_DT),$Q$1,INDEX(_xlfn.ANCHORARRAY($C$3),T_CALC[[#This Row],[DAY]]+1,2))),NA())</f>
        <v>20184757</v>
      </c>
      <c r="R1110" s="4" vm="5792">
        <f ca="1">IFERROR(IF(I_SRC="Open",T_CALC[[#This Row],[Open]],IF(I_SRC="High",T_CALC[[#This Row],[High]],IF(I_SRC="low",T_CALC[[#This Row],[Low]],IF(I_SRC="Volume",T_CALC[[#This Row],[VOLUME]],T_CALC[[#This Row],[Close]])))),"")</f>
        <v>210.28</v>
      </c>
      <c r="S1110" s="4" cm="1">
        <f t="array" aca="1" ref="S1110" ca="1">IF(T_CALC[[#This Row],[DAY]]="","",IF(T_CALC[[#This Row],[DAY]]&gt;=I_MA_PER,
ROUND(SUMPRODUCT(OFFSET($Y$4,0,0,I_MA_PER),OFFSET(T_CALC[[#This Row],[Value]],-(I_MA_PER-1),0,I_MA_PER))/C_DEN,2),NA()))</f>
        <v>207.12</v>
      </c>
      <c r="T1110" s="4" t="str">
        <f ca="1">IF(T_CALC[[#This Row],[DAY]]="","",IF(T_CALC[[#This Row],[DAY]]&gt;=I_MA_PER,IF(AND(T_CALC[[#This Row],[Value]]&gt;T_CALC[[#This Row],[WMA]],R1109&lt;=S1109),"Buy",IF(AND(T_CALC[[#This Row],[Value]]&lt;T_CALC[[#This Row],[WMA]],R1109&gt;=S1109),"Sell","")),NA()))</f>
        <v/>
      </c>
      <c r="U1110" s="4">
        <f ca="1">IFERROR(IF(T_CALC[[#This Row],[Signal]]="Buy",T_CALC[[#This Row],[Value]],-10000),-10000)</f>
        <v>-10000</v>
      </c>
      <c r="V1110" s="4">
        <f ca="1">IFERROR(IF(T_CALC[[#This Row],[Signal]]="Sell",T_CALC[[#This Row],[Value]],-10000),-10000)</f>
        <v>-10000</v>
      </c>
    </row>
    <row r="1111" spans="3:22" x14ac:dyDescent="0.2">
      <c r="C1111" vm="5812">
        <f ca="1"/>
        <v>44061</v>
      </c>
      <c r="D1111" vm="5813">
        <f ca="1"/>
        <v>21336167</v>
      </c>
      <c r="E1111" vm="5814">
        <f ca="1"/>
        <v>210.53</v>
      </c>
      <c r="F1111" vm="5815">
        <f ca="1"/>
        <v>212.36</v>
      </c>
      <c r="G1111" vm="5816">
        <f ca="1"/>
        <v>209.21</v>
      </c>
      <c r="H1111" vm="5817">
        <f ca="1"/>
        <v>211.49</v>
      </c>
      <c r="K1111" s="4">
        <f ca="1">IF(ROW(T_CALC[[#This Row],[DAY]])-ROW(T_CALC[[#Headers],[DAY]])&gt;C_N_TRADING_DAYS,"",ROW(T_CALC[[#This Row],[DAY]])-ROW(T_CALC[[#Headers],[DAY]]))</f>
        <v>1108</v>
      </c>
      <c r="L1111" s="2" cm="1" vm="5812">
        <f t="array" aca="1" ref="L1111" ca="1">IFERROR(IF(T_CALC[[#This Row],[DAY]]="","",IF(AND(T_CALC[[#This Row],[DAY]]=C_N_TRADING_DAYS,$L$1&gt;C_MAX_HIST_DT),$L$1,INDEX(_xlfn.ANCHORARRAY($C$3),T_CALC[[#This Row],[DAY]]+1,1))),NA())</f>
        <v>44061</v>
      </c>
      <c r="M1111" s="4" cm="1" vm="5814">
        <f t="array" aca="1" ref="M1111" ca="1">IFERROR(IF(T_CALC[[#This Row],[DAY]]="","",IF(AND(T_CALC[[#This Row],[DAY]]=C_N_TRADING_DAYS,$L$1&gt;C_MAX_HIST_DT),$M$1,INDEX(_xlfn.ANCHORARRAY($C$3),T_CALC[[#This Row],[DAY]]+1,3))),NA())</f>
        <v>210.53</v>
      </c>
      <c r="N1111" s="4" cm="1" vm="5815">
        <f t="array" aca="1" ref="N1111" ca="1">IFERROR(IF(T_CALC[[#This Row],[DAY]]="","",IF(AND(T_CALC[[#This Row],[DAY]]=C_N_TRADING_DAYS,$L$1&gt;C_MAX_HIST_DT),$N$1,INDEX(_xlfn.ANCHORARRAY($C$3),T_CALC[[#This Row],[DAY]]+1,4))),NA())</f>
        <v>212.36</v>
      </c>
      <c r="O1111" s="4" cm="1" vm="5816">
        <f t="array" aca="1" ref="O1111" ca="1">IFERROR(IF(T_CALC[[#This Row],[DAY]]="","",IF(AND(T_CALC[[#This Row],[DAY]]=C_N_TRADING_DAYS,$L$1&gt;C_MAX_HIST_DT),$O$1,INDEX(_xlfn.ANCHORARRAY($C$3),T_CALC[[#This Row],[DAY]]+1,5))),NA())</f>
        <v>209.21</v>
      </c>
      <c r="P1111" s="4" cm="1" vm="5817">
        <f t="array" aca="1" ref="P1111" ca="1">IFERROR(IF(T_CALC[[#This Row],[DAY]]="","",IF(AND(T_CALC[[#This Row],[DAY]]=C_N_TRADING_DAYS,$L$1&gt;C_MAX_HIST_DT),$P$1,INDEX(_xlfn.ANCHORARRAY($C$3),T_CALC[[#This Row],[DAY]]+1,6))),NA())</f>
        <v>211.49</v>
      </c>
      <c r="Q1111" s="4" cm="1" vm="5813">
        <f t="array" aca="1" ref="Q1111" ca="1">IFERROR(IF(T_CALC[[#This Row],[DAY]]="","",IF(AND(T_CALC[[#This Row],[DAY]]=C_N_TRADING_DAYS,$L$1&gt;C_MAX_HIST_DT),$Q$1,INDEX(_xlfn.ANCHORARRAY($C$3),T_CALC[[#This Row],[DAY]]+1,2))),NA())</f>
        <v>21336167</v>
      </c>
      <c r="R1111" s="4" vm="5817">
        <f ca="1">IFERROR(IF(I_SRC="Open",T_CALC[[#This Row],[Open]],IF(I_SRC="High",T_CALC[[#This Row],[High]],IF(I_SRC="low",T_CALC[[#This Row],[Low]],IF(I_SRC="Volume",T_CALC[[#This Row],[VOLUME]],T_CALC[[#This Row],[Close]])))),"")</f>
        <v>211.49</v>
      </c>
      <c r="S1111" s="4" cm="1">
        <f t="array" aca="1" ref="S1111" ca="1">IF(T_CALC[[#This Row],[DAY]]="","",IF(T_CALC[[#This Row],[DAY]]&gt;=I_MA_PER,
ROUND(SUMPRODUCT(OFFSET($Y$4,0,0,I_MA_PER),OFFSET(T_CALC[[#This Row],[Value]],-(I_MA_PER-1),0,I_MA_PER))/C_DEN,2),NA()))</f>
        <v>207.42</v>
      </c>
      <c r="T1111" s="4" t="str">
        <f ca="1">IF(T_CALC[[#This Row],[DAY]]="","",IF(T_CALC[[#This Row],[DAY]]&gt;=I_MA_PER,IF(AND(T_CALC[[#This Row],[Value]]&gt;T_CALC[[#This Row],[WMA]],R1110&lt;=S1110),"Buy",IF(AND(T_CALC[[#This Row],[Value]]&lt;T_CALC[[#This Row],[WMA]],R1110&gt;=S1110),"Sell","")),NA()))</f>
        <v/>
      </c>
      <c r="U1111" s="4">
        <f ca="1">IFERROR(IF(T_CALC[[#This Row],[Signal]]="Buy",T_CALC[[#This Row],[Value]],-10000),-10000)</f>
        <v>-10000</v>
      </c>
      <c r="V1111" s="4">
        <f ca="1">IFERROR(IF(T_CALC[[#This Row],[Signal]]="Sell",T_CALC[[#This Row],[Value]],-10000),-10000)</f>
        <v>-10000</v>
      </c>
    </row>
    <row r="1112" spans="3:22" x14ac:dyDescent="0.2">
      <c r="C1112" vm="5818">
        <f ca="1"/>
        <v>44062</v>
      </c>
      <c r="D1112" vm="5819">
        <f ca="1"/>
        <v>27627561</v>
      </c>
      <c r="E1112" vm="5817">
        <f ca="1"/>
        <v>211.49</v>
      </c>
      <c r="F1112" vm="5820">
        <f ca="1"/>
        <v>212.1</v>
      </c>
      <c r="G1112" vm="5821">
        <f ca="1"/>
        <v>209.25</v>
      </c>
      <c r="H1112" vm="5822">
        <f ca="1"/>
        <v>209.7</v>
      </c>
      <c r="K1112" s="4">
        <f ca="1">IF(ROW(T_CALC[[#This Row],[DAY]])-ROW(T_CALC[[#Headers],[DAY]])&gt;C_N_TRADING_DAYS,"",ROW(T_CALC[[#This Row],[DAY]])-ROW(T_CALC[[#Headers],[DAY]]))</f>
        <v>1109</v>
      </c>
      <c r="L1112" s="2" cm="1" vm="5818">
        <f t="array" aca="1" ref="L1112" ca="1">IFERROR(IF(T_CALC[[#This Row],[DAY]]="","",IF(AND(T_CALC[[#This Row],[DAY]]=C_N_TRADING_DAYS,$L$1&gt;C_MAX_HIST_DT),$L$1,INDEX(_xlfn.ANCHORARRAY($C$3),T_CALC[[#This Row],[DAY]]+1,1))),NA())</f>
        <v>44062</v>
      </c>
      <c r="M1112" s="4" cm="1" vm="5817">
        <f t="array" aca="1" ref="M1112" ca="1">IFERROR(IF(T_CALC[[#This Row],[DAY]]="","",IF(AND(T_CALC[[#This Row],[DAY]]=C_N_TRADING_DAYS,$L$1&gt;C_MAX_HIST_DT),$M$1,INDEX(_xlfn.ANCHORARRAY($C$3),T_CALC[[#This Row],[DAY]]+1,3))),NA())</f>
        <v>211.49</v>
      </c>
      <c r="N1112" s="4" cm="1" vm="5820">
        <f t="array" aca="1" ref="N1112" ca="1">IFERROR(IF(T_CALC[[#This Row],[DAY]]="","",IF(AND(T_CALC[[#This Row],[DAY]]=C_N_TRADING_DAYS,$L$1&gt;C_MAX_HIST_DT),$N$1,INDEX(_xlfn.ANCHORARRAY($C$3),T_CALC[[#This Row],[DAY]]+1,4))),NA())</f>
        <v>212.1</v>
      </c>
      <c r="O1112" s="4" cm="1" vm="5821">
        <f t="array" aca="1" ref="O1112" ca="1">IFERROR(IF(T_CALC[[#This Row],[DAY]]="","",IF(AND(T_CALC[[#This Row],[DAY]]=C_N_TRADING_DAYS,$L$1&gt;C_MAX_HIST_DT),$O$1,INDEX(_xlfn.ANCHORARRAY($C$3),T_CALC[[#This Row],[DAY]]+1,5))),NA())</f>
        <v>209.25</v>
      </c>
      <c r="P1112" s="4" cm="1" vm="5822">
        <f t="array" aca="1" ref="P1112" ca="1">IFERROR(IF(T_CALC[[#This Row],[DAY]]="","",IF(AND(T_CALC[[#This Row],[DAY]]=C_N_TRADING_DAYS,$L$1&gt;C_MAX_HIST_DT),$P$1,INDEX(_xlfn.ANCHORARRAY($C$3),T_CALC[[#This Row],[DAY]]+1,6))),NA())</f>
        <v>209.7</v>
      </c>
      <c r="Q1112" s="4" cm="1" vm="5819">
        <f t="array" aca="1" ref="Q1112" ca="1">IFERROR(IF(T_CALC[[#This Row],[DAY]]="","",IF(AND(T_CALC[[#This Row],[DAY]]=C_N_TRADING_DAYS,$L$1&gt;C_MAX_HIST_DT),$Q$1,INDEX(_xlfn.ANCHORARRAY($C$3),T_CALC[[#This Row],[DAY]]+1,2))),NA())</f>
        <v>27627561</v>
      </c>
      <c r="R1112" s="4" vm="5822">
        <f ca="1">IFERROR(IF(I_SRC="Open",T_CALC[[#This Row],[Open]],IF(I_SRC="High",T_CALC[[#This Row],[High]],IF(I_SRC="low",T_CALC[[#This Row],[Low]],IF(I_SRC="Volume",T_CALC[[#This Row],[VOLUME]],T_CALC[[#This Row],[Close]])))),"")</f>
        <v>209.7</v>
      </c>
      <c r="S1112" s="4" cm="1">
        <f t="array" aca="1" ref="S1112" ca="1">IF(T_CALC[[#This Row],[DAY]]="","",IF(T_CALC[[#This Row],[DAY]]&gt;=I_MA_PER,
ROUND(SUMPRODUCT(OFFSET($Y$4,0,0,I_MA_PER),OFFSET(T_CALC[[#This Row],[Value]],-(I_MA_PER-1),0,I_MA_PER))/C_DEN,2),NA()))</f>
        <v>207.63</v>
      </c>
      <c r="T1112" s="4" t="str">
        <f ca="1">IF(T_CALC[[#This Row],[DAY]]="","",IF(T_CALC[[#This Row],[DAY]]&gt;=I_MA_PER,IF(AND(T_CALC[[#This Row],[Value]]&gt;T_CALC[[#This Row],[WMA]],R1111&lt;=S1111),"Buy",IF(AND(T_CALC[[#This Row],[Value]]&lt;T_CALC[[#This Row],[WMA]],R1111&gt;=S1111),"Sell","")),NA()))</f>
        <v/>
      </c>
      <c r="U1112" s="4">
        <f ca="1">IFERROR(IF(T_CALC[[#This Row],[Signal]]="Buy",T_CALC[[#This Row],[Value]],-10000),-10000)</f>
        <v>-10000</v>
      </c>
      <c r="V1112" s="4">
        <f ca="1">IFERROR(IF(T_CALC[[#This Row],[Signal]]="Sell",T_CALC[[#This Row],[Value]],-10000),-10000)</f>
        <v>-10000</v>
      </c>
    </row>
    <row r="1113" spans="3:22" x14ac:dyDescent="0.2">
      <c r="C1113" vm="5823">
        <f ca="1"/>
        <v>44063</v>
      </c>
      <c r="D1113" vm="5824">
        <f ca="1"/>
        <v>26981478</v>
      </c>
      <c r="E1113" vm="5825">
        <f ca="1"/>
        <v>209.54</v>
      </c>
      <c r="F1113" vm="5765">
        <f ca="1"/>
        <v>215</v>
      </c>
      <c r="G1113" vm="5826">
        <f ca="1"/>
        <v>208.91</v>
      </c>
      <c r="H1113" vm="5827">
        <f ca="1"/>
        <v>214.58</v>
      </c>
      <c r="K1113" s="4">
        <f ca="1">IF(ROW(T_CALC[[#This Row],[DAY]])-ROW(T_CALC[[#Headers],[DAY]])&gt;C_N_TRADING_DAYS,"",ROW(T_CALC[[#This Row],[DAY]])-ROW(T_CALC[[#Headers],[DAY]]))</f>
        <v>1110</v>
      </c>
      <c r="L1113" s="2" cm="1" vm="5823">
        <f t="array" aca="1" ref="L1113" ca="1">IFERROR(IF(T_CALC[[#This Row],[DAY]]="","",IF(AND(T_CALC[[#This Row],[DAY]]=C_N_TRADING_DAYS,$L$1&gt;C_MAX_HIST_DT),$L$1,INDEX(_xlfn.ANCHORARRAY($C$3),T_CALC[[#This Row],[DAY]]+1,1))),NA())</f>
        <v>44063</v>
      </c>
      <c r="M1113" s="4" cm="1" vm="5825">
        <f t="array" aca="1" ref="M1113" ca="1">IFERROR(IF(T_CALC[[#This Row],[DAY]]="","",IF(AND(T_CALC[[#This Row],[DAY]]=C_N_TRADING_DAYS,$L$1&gt;C_MAX_HIST_DT),$M$1,INDEX(_xlfn.ANCHORARRAY($C$3),T_CALC[[#This Row],[DAY]]+1,3))),NA())</f>
        <v>209.54</v>
      </c>
      <c r="N1113" s="4" cm="1" vm="5765">
        <f t="array" aca="1" ref="N1113" ca="1">IFERROR(IF(T_CALC[[#This Row],[DAY]]="","",IF(AND(T_CALC[[#This Row],[DAY]]=C_N_TRADING_DAYS,$L$1&gt;C_MAX_HIST_DT),$N$1,INDEX(_xlfn.ANCHORARRAY($C$3),T_CALC[[#This Row],[DAY]]+1,4))),NA())</f>
        <v>215</v>
      </c>
      <c r="O1113" s="4" cm="1" vm="5826">
        <f t="array" aca="1" ref="O1113" ca="1">IFERROR(IF(T_CALC[[#This Row],[DAY]]="","",IF(AND(T_CALC[[#This Row],[DAY]]=C_N_TRADING_DAYS,$L$1&gt;C_MAX_HIST_DT),$O$1,INDEX(_xlfn.ANCHORARRAY($C$3),T_CALC[[#This Row],[DAY]]+1,5))),NA())</f>
        <v>208.91</v>
      </c>
      <c r="P1113" s="4" cm="1" vm="5827">
        <f t="array" aca="1" ref="P1113" ca="1">IFERROR(IF(T_CALC[[#This Row],[DAY]]="","",IF(AND(T_CALC[[#This Row],[DAY]]=C_N_TRADING_DAYS,$L$1&gt;C_MAX_HIST_DT),$P$1,INDEX(_xlfn.ANCHORARRAY($C$3),T_CALC[[#This Row],[DAY]]+1,6))),NA())</f>
        <v>214.58</v>
      </c>
      <c r="Q1113" s="4" cm="1" vm="5824">
        <f t="array" aca="1" ref="Q1113" ca="1">IFERROR(IF(T_CALC[[#This Row],[DAY]]="","",IF(AND(T_CALC[[#This Row],[DAY]]=C_N_TRADING_DAYS,$L$1&gt;C_MAX_HIST_DT),$Q$1,INDEX(_xlfn.ANCHORARRAY($C$3),T_CALC[[#This Row],[DAY]]+1,2))),NA())</f>
        <v>26981478</v>
      </c>
      <c r="R1113" s="4" vm="5827">
        <f ca="1">IFERROR(IF(I_SRC="Open",T_CALC[[#This Row],[Open]],IF(I_SRC="High",T_CALC[[#This Row],[High]],IF(I_SRC="low",T_CALC[[#This Row],[Low]],IF(I_SRC="Volume",T_CALC[[#This Row],[VOLUME]],T_CALC[[#This Row],[Close]])))),"")</f>
        <v>214.58</v>
      </c>
      <c r="S1113" s="4" cm="1">
        <f t="array" aca="1" ref="S1113" ca="1">IF(T_CALC[[#This Row],[DAY]]="","",IF(T_CALC[[#This Row],[DAY]]&gt;=I_MA_PER,
ROUND(SUMPRODUCT(OFFSET($Y$4,0,0,I_MA_PER),OFFSET(T_CALC[[#This Row],[Value]],-(I_MA_PER-1),0,I_MA_PER))/C_DEN,2),NA()))</f>
        <v>208.02</v>
      </c>
      <c r="T1113" s="4" t="str">
        <f ca="1">IF(T_CALC[[#This Row],[DAY]]="","",IF(T_CALC[[#This Row],[DAY]]&gt;=I_MA_PER,IF(AND(T_CALC[[#This Row],[Value]]&gt;T_CALC[[#This Row],[WMA]],R1112&lt;=S1112),"Buy",IF(AND(T_CALC[[#This Row],[Value]]&lt;T_CALC[[#This Row],[WMA]],R1112&gt;=S1112),"Sell","")),NA()))</f>
        <v/>
      </c>
      <c r="U1113" s="4">
        <f ca="1">IFERROR(IF(T_CALC[[#This Row],[Signal]]="Buy",T_CALC[[#This Row],[Value]],-10000),-10000)</f>
        <v>-10000</v>
      </c>
      <c r="V1113" s="4">
        <f ca="1">IFERROR(IF(T_CALC[[#This Row],[Signal]]="Sell",T_CALC[[#This Row],[Value]],-10000),-10000)</f>
        <v>-10000</v>
      </c>
    </row>
    <row r="1114" spans="3:22" x14ac:dyDescent="0.2">
      <c r="C1114" vm="5828">
        <f ca="1"/>
        <v>44064</v>
      </c>
      <c r="D1114" vm="5829">
        <f ca="1"/>
        <v>36249319</v>
      </c>
      <c r="E1114" vm="5830">
        <f ca="1"/>
        <v>213.86</v>
      </c>
      <c r="F1114" vm="5831">
        <f ca="1"/>
        <v>216.25</v>
      </c>
      <c r="G1114" vm="5832">
        <f ca="1"/>
        <v>212.85</v>
      </c>
      <c r="H1114" vm="5833">
        <f ca="1"/>
        <v>213.02</v>
      </c>
      <c r="K1114" s="4">
        <f ca="1">IF(ROW(T_CALC[[#This Row],[DAY]])-ROW(T_CALC[[#Headers],[DAY]])&gt;C_N_TRADING_DAYS,"",ROW(T_CALC[[#This Row],[DAY]])-ROW(T_CALC[[#Headers],[DAY]]))</f>
        <v>1111</v>
      </c>
      <c r="L1114" s="2" cm="1" vm="5828">
        <f t="array" aca="1" ref="L1114" ca="1">IFERROR(IF(T_CALC[[#This Row],[DAY]]="","",IF(AND(T_CALC[[#This Row],[DAY]]=C_N_TRADING_DAYS,$L$1&gt;C_MAX_HIST_DT),$L$1,INDEX(_xlfn.ANCHORARRAY($C$3),T_CALC[[#This Row],[DAY]]+1,1))),NA())</f>
        <v>44064</v>
      </c>
      <c r="M1114" s="4" cm="1" vm="5830">
        <f t="array" aca="1" ref="M1114" ca="1">IFERROR(IF(T_CALC[[#This Row],[DAY]]="","",IF(AND(T_CALC[[#This Row],[DAY]]=C_N_TRADING_DAYS,$L$1&gt;C_MAX_HIST_DT),$M$1,INDEX(_xlfn.ANCHORARRAY($C$3),T_CALC[[#This Row],[DAY]]+1,3))),NA())</f>
        <v>213.86</v>
      </c>
      <c r="N1114" s="4" cm="1" vm="5831">
        <f t="array" aca="1" ref="N1114" ca="1">IFERROR(IF(T_CALC[[#This Row],[DAY]]="","",IF(AND(T_CALC[[#This Row],[DAY]]=C_N_TRADING_DAYS,$L$1&gt;C_MAX_HIST_DT),$N$1,INDEX(_xlfn.ANCHORARRAY($C$3),T_CALC[[#This Row],[DAY]]+1,4))),NA())</f>
        <v>216.25</v>
      </c>
      <c r="O1114" s="4" cm="1" vm="5832">
        <f t="array" aca="1" ref="O1114" ca="1">IFERROR(IF(T_CALC[[#This Row],[DAY]]="","",IF(AND(T_CALC[[#This Row],[DAY]]=C_N_TRADING_DAYS,$L$1&gt;C_MAX_HIST_DT),$O$1,INDEX(_xlfn.ANCHORARRAY($C$3),T_CALC[[#This Row],[DAY]]+1,5))),NA())</f>
        <v>212.85</v>
      </c>
      <c r="P1114" s="4" cm="1" vm="5833">
        <f t="array" aca="1" ref="P1114" ca="1">IFERROR(IF(T_CALC[[#This Row],[DAY]]="","",IF(AND(T_CALC[[#This Row],[DAY]]=C_N_TRADING_DAYS,$L$1&gt;C_MAX_HIST_DT),$P$1,INDEX(_xlfn.ANCHORARRAY($C$3),T_CALC[[#This Row],[DAY]]+1,6))),NA())</f>
        <v>213.02</v>
      </c>
      <c r="Q1114" s="4" cm="1" vm="5829">
        <f t="array" aca="1" ref="Q1114" ca="1">IFERROR(IF(T_CALC[[#This Row],[DAY]]="","",IF(AND(T_CALC[[#This Row],[DAY]]=C_N_TRADING_DAYS,$L$1&gt;C_MAX_HIST_DT),$Q$1,INDEX(_xlfn.ANCHORARRAY($C$3),T_CALC[[#This Row],[DAY]]+1,2))),NA())</f>
        <v>36249319</v>
      </c>
      <c r="R1114" s="4" vm="5833">
        <f ca="1">IFERROR(IF(I_SRC="Open",T_CALC[[#This Row],[Open]],IF(I_SRC="High",T_CALC[[#This Row],[High]],IF(I_SRC="low",T_CALC[[#This Row],[Low]],IF(I_SRC="Volume",T_CALC[[#This Row],[VOLUME]],T_CALC[[#This Row],[Close]])))),"")</f>
        <v>213.02</v>
      </c>
      <c r="S1114" s="4" cm="1">
        <f t="array" aca="1" ref="S1114" ca="1">IF(T_CALC[[#This Row],[DAY]]="","",IF(T_CALC[[#This Row],[DAY]]&gt;=I_MA_PER,
ROUND(SUMPRODUCT(OFFSET($Y$4,0,0,I_MA_PER),OFFSET(T_CALC[[#This Row],[Value]],-(I_MA_PER-1),0,I_MA_PER))/C_DEN,2),NA()))</f>
        <v>208.33</v>
      </c>
      <c r="T1114" s="4" t="str">
        <f ca="1">IF(T_CALC[[#This Row],[DAY]]="","",IF(T_CALC[[#This Row],[DAY]]&gt;=I_MA_PER,IF(AND(T_CALC[[#This Row],[Value]]&gt;T_CALC[[#This Row],[WMA]],R1113&lt;=S1113),"Buy",IF(AND(T_CALC[[#This Row],[Value]]&lt;T_CALC[[#This Row],[WMA]],R1113&gt;=S1113),"Sell","")),NA()))</f>
        <v/>
      </c>
      <c r="U1114" s="4">
        <f ca="1">IFERROR(IF(T_CALC[[#This Row],[Signal]]="Buy",T_CALC[[#This Row],[Value]],-10000),-10000)</f>
        <v>-10000</v>
      </c>
      <c r="V1114" s="4">
        <f ca="1">IFERROR(IF(T_CALC[[#This Row],[Signal]]="Sell",T_CALC[[#This Row],[Value]],-10000),-10000)</f>
        <v>-10000</v>
      </c>
    </row>
    <row r="1115" spans="3:22" x14ac:dyDescent="0.2">
      <c r="C1115" vm="5834">
        <f ca="1"/>
        <v>44067</v>
      </c>
      <c r="D1115" vm="5835">
        <f ca="1"/>
        <v>25460147</v>
      </c>
      <c r="E1115" vm="5836">
        <f ca="1"/>
        <v>214.79</v>
      </c>
      <c r="F1115" vm="5837">
        <f ca="1"/>
        <v>215.52</v>
      </c>
      <c r="G1115" vm="5838">
        <f ca="1"/>
        <v>212.43</v>
      </c>
      <c r="H1115" vm="5839">
        <f ca="1"/>
        <v>213.69</v>
      </c>
      <c r="K1115" s="4">
        <f ca="1">IF(ROW(T_CALC[[#This Row],[DAY]])-ROW(T_CALC[[#Headers],[DAY]])&gt;C_N_TRADING_DAYS,"",ROW(T_CALC[[#This Row],[DAY]])-ROW(T_CALC[[#Headers],[DAY]]))</f>
        <v>1112</v>
      </c>
      <c r="L1115" s="2" cm="1" vm="5834">
        <f t="array" aca="1" ref="L1115" ca="1">IFERROR(IF(T_CALC[[#This Row],[DAY]]="","",IF(AND(T_CALC[[#This Row],[DAY]]=C_N_TRADING_DAYS,$L$1&gt;C_MAX_HIST_DT),$L$1,INDEX(_xlfn.ANCHORARRAY($C$3),T_CALC[[#This Row],[DAY]]+1,1))),NA())</f>
        <v>44067</v>
      </c>
      <c r="M1115" s="4" cm="1" vm="5836">
        <f t="array" aca="1" ref="M1115" ca="1">IFERROR(IF(T_CALC[[#This Row],[DAY]]="","",IF(AND(T_CALC[[#This Row],[DAY]]=C_N_TRADING_DAYS,$L$1&gt;C_MAX_HIST_DT),$M$1,INDEX(_xlfn.ANCHORARRAY($C$3),T_CALC[[#This Row],[DAY]]+1,3))),NA())</f>
        <v>214.79</v>
      </c>
      <c r="N1115" s="4" cm="1" vm="5837">
        <f t="array" aca="1" ref="N1115" ca="1">IFERROR(IF(T_CALC[[#This Row],[DAY]]="","",IF(AND(T_CALC[[#This Row],[DAY]]=C_N_TRADING_DAYS,$L$1&gt;C_MAX_HIST_DT),$N$1,INDEX(_xlfn.ANCHORARRAY($C$3),T_CALC[[#This Row],[DAY]]+1,4))),NA())</f>
        <v>215.52</v>
      </c>
      <c r="O1115" s="4" cm="1" vm="5838">
        <f t="array" aca="1" ref="O1115" ca="1">IFERROR(IF(T_CALC[[#This Row],[DAY]]="","",IF(AND(T_CALC[[#This Row],[DAY]]=C_N_TRADING_DAYS,$L$1&gt;C_MAX_HIST_DT),$O$1,INDEX(_xlfn.ANCHORARRAY($C$3),T_CALC[[#This Row],[DAY]]+1,5))),NA())</f>
        <v>212.43</v>
      </c>
      <c r="P1115" s="4" cm="1" vm="5839">
        <f t="array" aca="1" ref="P1115" ca="1">IFERROR(IF(T_CALC[[#This Row],[DAY]]="","",IF(AND(T_CALC[[#This Row],[DAY]]=C_N_TRADING_DAYS,$L$1&gt;C_MAX_HIST_DT),$P$1,INDEX(_xlfn.ANCHORARRAY($C$3),T_CALC[[#This Row],[DAY]]+1,6))),NA())</f>
        <v>213.69</v>
      </c>
      <c r="Q1115" s="4" cm="1" vm="5835">
        <f t="array" aca="1" ref="Q1115" ca="1">IFERROR(IF(T_CALC[[#This Row],[DAY]]="","",IF(AND(T_CALC[[#This Row],[DAY]]=C_N_TRADING_DAYS,$L$1&gt;C_MAX_HIST_DT),$Q$1,INDEX(_xlfn.ANCHORARRAY($C$3),T_CALC[[#This Row],[DAY]]+1,2))),NA())</f>
        <v>25460147</v>
      </c>
      <c r="R1115" s="4" vm="5839">
        <f ca="1">IFERROR(IF(I_SRC="Open",T_CALC[[#This Row],[Open]],IF(I_SRC="High",T_CALC[[#This Row],[High]],IF(I_SRC="low",T_CALC[[#This Row],[Low]],IF(I_SRC="Volume",T_CALC[[#This Row],[VOLUME]],T_CALC[[#This Row],[Close]])))),"")</f>
        <v>213.69</v>
      </c>
      <c r="S1115" s="4" cm="1">
        <f t="array" aca="1" ref="S1115" ca="1">IF(T_CALC[[#This Row],[DAY]]="","",IF(T_CALC[[#This Row],[DAY]]&gt;=I_MA_PER,
ROUND(SUMPRODUCT(OFFSET($Y$4,0,0,I_MA_PER),OFFSET(T_CALC[[#This Row],[Value]],-(I_MA_PER-1),0,I_MA_PER))/C_DEN,2),NA()))</f>
        <v>208.65</v>
      </c>
      <c r="T1115" s="4" t="str">
        <f ca="1">IF(T_CALC[[#This Row],[DAY]]="","",IF(T_CALC[[#This Row],[DAY]]&gt;=I_MA_PER,IF(AND(T_CALC[[#This Row],[Value]]&gt;T_CALC[[#This Row],[WMA]],R1114&lt;=S1114),"Buy",IF(AND(T_CALC[[#This Row],[Value]]&lt;T_CALC[[#This Row],[WMA]],R1114&gt;=S1114),"Sell","")),NA()))</f>
        <v/>
      </c>
      <c r="U1115" s="4">
        <f ca="1">IFERROR(IF(T_CALC[[#This Row],[Signal]]="Buy",T_CALC[[#This Row],[Value]],-10000),-10000)</f>
        <v>-10000</v>
      </c>
      <c r="V1115" s="4">
        <f ca="1">IFERROR(IF(T_CALC[[#This Row],[Signal]]="Sell",T_CALC[[#This Row],[Value]],-10000),-10000)</f>
        <v>-10000</v>
      </c>
    </row>
    <row r="1116" spans="3:22" x14ac:dyDescent="0.2">
      <c r="C1116" vm="5840">
        <f ca="1"/>
        <v>44068</v>
      </c>
      <c r="D1116" vm="5841">
        <f ca="1"/>
        <v>23043696</v>
      </c>
      <c r="E1116" vm="5842">
        <f ca="1"/>
        <v>213.1</v>
      </c>
      <c r="F1116" vm="5843">
        <f ca="1"/>
        <v>216.61</v>
      </c>
      <c r="G1116" vm="5842">
        <f ca="1"/>
        <v>213.1</v>
      </c>
      <c r="H1116" vm="5844">
        <f ca="1"/>
        <v>216.47</v>
      </c>
      <c r="K1116" s="4">
        <f ca="1">IF(ROW(T_CALC[[#This Row],[DAY]])-ROW(T_CALC[[#Headers],[DAY]])&gt;C_N_TRADING_DAYS,"",ROW(T_CALC[[#This Row],[DAY]])-ROW(T_CALC[[#Headers],[DAY]]))</f>
        <v>1113</v>
      </c>
      <c r="L1116" s="2" cm="1" vm="5840">
        <f t="array" aca="1" ref="L1116" ca="1">IFERROR(IF(T_CALC[[#This Row],[DAY]]="","",IF(AND(T_CALC[[#This Row],[DAY]]=C_N_TRADING_DAYS,$L$1&gt;C_MAX_HIST_DT),$L$1,INDEX(_xlfn.ANCHORARRAY($C$3),T_CALC[[#This Row],[DAY]]+1,1))),NA())</f>
        <v>44068</v>
      </c>
      <c r="M1116" s="4" cm="1" vm="5842">
        <f t="array" aca="1" ref="M1116" ca="1">IFERROR(IF(T_CALC[[#This Row],[DAY]]="","",IF(AND(T_CALC[[#This Row],[DAY]]=C_N_TRADING_DAYS,$L$1&gt;C_MAX_HIST_DT),$M$1,INDEX(_xlfn.ANCHORARRAY($C$3),T_CALC[[#This Row],[DAY]]+1,3))),NA())</f>
        <v>213.1</v>
      </c>
      <c r="N1116" s="4" cm="1" vm="5843">
        <f t="array" aca="1" ref="N1116" ca="1">IFERROR(IF(T_CALC[[#This Row],[DAY]]="","",IF(AND(T_CALC[[#This Row],[DAY]]=C_N_TRADING_DAYS,$L$1&gt;C_MAX_HIST_DT),$N$1,INDEX(_xlfn.ANCHORARRAY($C$3),T_CALC[[#This Row],[DAY]]+1,4))),NA())</f>
        <v>216.61</v>
      </c>
      <c r="O1116" s="4" cm="1" vm="5842">
        <f t="array" aca="1" ref="O1116" ca="1">IFERROR(IF(T_CALC[[#This Row],[DAY]]="","",IF(AND(T_CALC[[#This Row],[DAY]]=C_N_TRADING_DAYS,$L$1&gt;C_MAX_HIST_DT),$O$1,INDEX(_xlfn.ANCHORARRAY($C$3),T_CALC[[#This Row],[DAY]]+1,5))),NA())</f>
        <v>213.1</v>
      </c>
      <c r="P1116" s="4" cm="1" vm="5844">
        <f t="array" aca="1" ref="P1116" ca="1">IFERROR(IF(T_CALC[[#This Row],[DAY]]="","",IF(AND(T_CALC[[#This Row],[DAY]]=C_N_TRADING_DAYS,$L$1&gt;C_MAX_HIST_DT),$P$1,INDEX(_xlfn.ANCHORARRAY($C$3),T_CALC[[#This Row],[DAY]]+1,6))),NA())</f>
        <v>216.47</v>
      </c>
      <c r="Q1116" s="4" cm="1" vm="5841">
        <f t="array" aca="1" ref="Q1116" ca="1">IFERROR(IF(T_CALC[[#This Row],[DAY]]="","",IF(AND(T_CALC[[#This Row],[DAY]]=C_N_TRADING_DAYS,$L$1&gt;C_MAX_HIST_DT),$Q$1,INDEX(_xlfn.ANCHORARRAY($C$3),T_CALC[[#This Row],[DAY]]+1,2))),NA())</f>
        <v>23043696</v>
      </c>
      <c r="R1116" s="4" vm="5844">
        <f ca="1">IFERROR(IF(I_SRC="Open",T_CALC[[#This Row],[Open]],IF(I_SRC="High",T_CALC[[#This Row],[High]],IF(I_SRC="low",T_CALC[[#This Row],[Low]],IF(I_SRC="Volume",T_CALC[[#This Row],[VOLUME]],T_CALC[[#This Row],[Close]])))),"")</f>
        <v>216.47</v>
      </c>
      <c r="S1116" s="4" cm="1">
        <f t="array" aca="1" ref="S1116" ca="1">IF(T_CALC[[#This Row],[DAY]]="","",IF(T_CALC[[#This Row],[DAY]]&gt;=I_MA_PER,
ROUND(SUMPRODUCT(OFFSET($Y$4,0,0,I_MA_PER),OFFSET(T_CALC[[#This Row],[Value]],-(I_MA_PER-1),0,I_MA_PER))/C_DEN,2),NA()))</f>
        <v>209.05</v>
      </c>
      <c r="T1116" s="4" t="str">
        <f ca="1">IF(T_CALC[[#This Row],[DAY]]="","",IF(T_CALC[[#This Row],[DAY]]&gt;=I_MA_PER,IF(AND(T_CALC[[#This Row],[Value]]&gt;T_CALC[[#This Row],[WMA]],R1115&lt;=S1115),"Buy",IF(AND(T_CALC[[#This Row],[Value]]&lt;T_CALC[[#This Row],[WMA]],R1115&gt;=S1115),"Sell","")),NA()))</f>
        <v/>
      </c>
      <c r="U1116" s="4">
        <f ca="1">IFERROR(IF(T_CALC[[#This Row],[Signal]]="Buy",T_CALC[[#This Row],[Value]],-10000),-10000)</f>
        <v>-10000</v>
      </c>
      <c r="V1116" s="4">
        <f ca="1">IFERROR(IF(T_CALC[[#This Row],[Signal]]="Sell",T_CALC[[#This Row],[Value]],-10000),-10000)</f>
        <v>-10000</v>
      </c>
    </row>
    <row r="1117" spans="3:22" x14ac:dyDescent="0.2">
      <c r="C1117" vm="5845">
        <f ca="1"/>
        <v>44069</v>
      </c>
      <c r="D1117" vm="5846">
        <f ca="1"/>
        <v>39600828</v>
      </c>
      <c r="E1117" vm="5847">
        <f ca="1"/>
        <v>217.88</v>
      </c>
      <c r="F1117" vm="5848">
        <f ca="1"/>
        <v>222.09</v>
      </c>
      <c r="G1117" vm="5849">
        <f ca="1"/>
        <v>217.36</v>
      </c>
      <c r="H1117" vm="5850">
        <f ca="1"/>
        <v>221.15</v>
      </c>
      <c r="K1117" s="4">
        <f ca="1">IF(ROW(T_CALC[[#This Row],[DAY]])-ROW(T_CALC[[#Headers],[DAY]])&gt;C_N_TRADING_DAYS,"",ROW(T_CALC[[#This Row],[DAY]])-ROW(T_CALC[[#Headers],[DAY]]))</f>
        <v>1114</v>
      </c>
      <c r="L1117" s="2" cm="1" vm="5845">
        <f t="array" aca="1" ref="L1117" ca="1">IFERROR(IF(T_CALC[[#This Row],[DAY]]="","",IF(AND(T_CALC[[#This Row],[DAY]]=C_N_TRADING_DAYS,$L$1&gt;C_MAX_HIST_DT),$L$1,INDEX(_xlfn.ANCHORARRAY($C$3),T_CALC[[#This Row],[DAY]]+1,1))),NA())</f>
        <v>44069</v>
      </c>
      <c r="M1117" s="4" cm="1" vm="5847">
        <f t="array" aca="1" ref="M1117" ca="1">IFERROR(IF(T_CALC[[#This Row],[DAY]]="","",IF(AND(T_CALC[[#This Row],[DAY]]=C_N_TRADING_DAYS,$L$1&gt;C_MAX_HIST_DT),$M$1,INDEX(_xlfn.ANCHORARRAY($C$3),T_CALC[[#This Row],[DAY]]+1,3))),NA())</f>
        <v>217.88</v>
      </c>
      <c r="N1117" s="4" cm="1" vm="5848">
        <f t="array" aca="1" ref="N1117" ca="1">IFERROR(IF(T_CALC[[#This Row],[DAY]]="","",IF(AND(T_CALC[[#This Row],[DAY]]=C_N_TRADING_DAYS,$L$1&gt;C_MAX_HIST_DT),$N$1,INDEX(_xlfn.ANCHORARRAY($C$3),T_CALC[[#This Row],[DAY]]+1,4))),NA())</f>
        <v>222.09</v>
      </c>
      <c r="O1117" s="4" cm="1" vm="5849">
        <f t="array" aca="1" ref="O1117" ca="1">IFERROR(IF(T_CALC[[#This Row],[DAY]]="","",IF(AND(T_CALC[[#This Row],[DAY]]=C_N_TRADING_DAYS,$L$1&gt;C_MAX_HIST_DT),$O$1,INDEX(_xlfn.ANCHORARRAY($C$3),T_CALC[[#This Row],[DAY]]+1,5))),NA())</f>
        <v>217.36</v>
      </c>
      <c r="P1117" s="4" cm="1" vm="5850">
        <f t="array" aca="1" ref="P1117" ca="1">IFERROR(IF(T_CALC[[#This Row],[DAY]]="","",IF(AND(T_CALC[[#This Row],[DAY]]=C_N_TRADING_DAYS,$L$1&gt;C_MAX_HIST_DT),$P$1,INDEX(_xlfn.ANCHORARRAY($C$3),T_CALC[[#This Row],[DAY]]+1,6))),NA())</f>
        <v>221.15</v>
      </c>
      <c r="Q1117" s="4" cm="1" vm="5846">
        <f t="array" aca="1" ref="Q1117" ca="1">IFERROR(IF(T_CALC[[#This Row],[DAY]]="","",IF(AND(T_CALC[[#This Row],[DAY]]=C_N_TRADING_DAYS,$L$1&gt;C_MAX_HIST_DT),$Q$1,INDEX(_xlfn.ANCHORARRAY($C$3),T_CALC[[#This Row],[DAY]]+1,2))),NA())</f>
        <v>39600828</v>
      </c>
      <c r="R1117" s="4" vm="5850">
        <f ca="1">IFERROR(IF(I_SRC="Open",T_CALC[[#This Row],[Open]],IF(I_SRC="High",T_CALC[[#This Row],[High]],IF(I_SRC="low",T_CALC[[#This Row],[Low]],IF(I_SRC="Volume",T_CALC[[#This Row],[VOLUME]],T_CALC[[#This Row],[Close]])))),"")</f>
        <v>221.15</v>
      </c>
      <c r="S1117" s="4" cm="1">
        <f t="array" aca="1" ref="S1117" ca="1">IF(T_CALC[[#This Row],[DAY]]="","",IF(T_CALC[[#This Row],[DAY]]&gt;=I_MA_PER,
ROUND(SUMPRODUCT(OFFSET($Y$4,0,0,I_MA_PER),OFFSET(T_CALC[[#This Row],[Value]],-(I_MA_PER-1),0,I_MA_PER))/C_DEN,2),NA()))</f>
        <v>209.62</v>
      </c>
      <c r="T1117" s="4" t="str">
        <f ca="1">IF(T_CALC[[#This Row],[DAY]]="","",IF(T_CALC[[#This Row],[DAY]]&gt;=I_MA_PER,IF(AND(T_CALC[[#This Row],[Value]]&gt;T_CALC[[#This Row],[WMA]],R1116&lt;=S1116),"Buy",IF(AND(T_CALC[[#This Row],[Value]]&lt;T_CALC[[#This Row],[WMA]],R1116&gt;=S1116),"Sell","")),NA()))</f>
        <v/>
      </c>
      <c r="U1117" s="4">
        <f ca="1">IFERROR(IF(T_CALC[[#This Row],[Signal]]="Buy",T_CALC[[#This Row],[Value]],-10000),-10000)</f>
        <v>-10000</v>
      </c>
      <c r="V1117" s="4">
        <f ca="1">IFERROR(IF(T_CALC[[#This Row],[Signal]]="Sell",T_CALC[[#This Row],[Value]],-10000),-10000)</f>
        <v>-10000</v>
      </c>
    </row>
    <row r="1118" spans="3:22" x14ac:dyDescent="0.2">
      <c r="C1118" vm="5851">
        <f ca="1"/>
        <v>44070</v>
      </c>
      <c r="D1118" vm="5852">
        <f ca="1"/>
        <v>57602195</v>
      </c>
      <c r="E1118" vm="5853">
        <f ca="1"/>
        <v>222.89</v>
      </c>
      <c r="F1118" vm="5854">
        <f ca="1"/>
        <v>231.15</v>
      </c>
      <c r="G1118" vm="5855">
        <f ca="1"/>
        <v>219.4</v>
      </c>
      <c r="H1118" vm="5856">
        <f ca="1"/>
        <v>226.58</v>
      </c>
      <c r="K1118" s="4">
        <f ca="1">IF(ROW(T_CALC[[#This Row],[DAY]])-ROW(T_CALC[[#Headers],[DAY]])&gt;C_N_TRADING_DAYS,"",ROW(T_CALC[[#This Row],[DAY]])-ROW(T_CALC[[#Headers],[DAY]]))</f>
        <v>1115</v>
      </c>
      <c r="L1118" s="2" cm="1" vm="5851">
        <f t="array" aca="1" ref="L1118" ca="1">IFERROR(IF(T_CALC[[#This Row],[DAY]]="","",IF(AND(T_CALC[[#This Row],[DAY]]=C_N_TRADING_DAYS,$L$1&gt;C_MAX_HIST_DT),$L$1,INDEX(_xlfn.ANCHORARRAY($C$3),T_CALC[[#This Row],[DAY]]+1,1))),NA())</f>
        <v>44070</v>
      </c>
      <c r="M1118" s="4" cm="1" vm="5853">
        <f t="array" aca="1" ref="M1118" ca="1">IFERROR(IF(T_CALC[[#This Row],[DAY]]="","",IF(AND(T_CALC[[#This Row],[DAY]]=C_N_TRADING_DAYS,$L$1&gt;C_MAX_HIST_DT),$M$1,INDEX(_xlfn.ANCHORARRAY($C$3),T_CALC[[#This Row],[DAY]]+1,3))),NA())</f>
        <v>222.89</v>
      </c>
      <c r="N1118" s="4" cm="1" vm="5854">
        <f t="array" aca="1" ref="N1118" ca="1">IFERROR(IF(T_CALC[[#This Row],[DAY]]="","",IF(AND(T_CALC[[#This Row],[DAY]]=C_N_TRADING_DAYS,$L$1&gt;C_MAX_HIST_DT),$N$1,INDEX(_xlfn.ANCHORARRAY($C$3),T_CALC[[#This Row],[DAY]]+1,4))),NA())</f>
        <v>231.15</v>
      </c>
      <c r="O1118" s="4" cm="1" vm="5855">
        <f t="array" aca="1" ref="O1118" ca="1">IFERROR(IF(T_CALC[[#This Row],[DAY]]="","",IF(AND(T_CALC[[#This Row],[DAY]]=C_N_TRADING_DAYS,$L$1&gt;C_MAX_HIST_DT),$O$1,INDEX(_xlfn.ANCHORARRAY($C$3),T_CALC[[#This Row],[DAY]]+1,5))),NA())</f>
        <v>219.4</v>
      </c>
      <c r="P1118" s="4" cm="1" vm="5856">
        <f t="array" aca="1" ref="P1118" ca="1">IFERROR(IF(T_CALC[[#This Row],[DAY]]="","",IF(AND(T_CALC[[#This Row],[DAY]]=C_N_TRADING_DAYS,$L$1&gt;C_MAX_HIST_DT),$P$1,INDEX(_xlfn.ANCHORARRAY($C$3),T_CALC[[#This Row],[DAY]]+1,6))),NA())</f>
        <v>226.58</v>
      </c>
      <c r="Q1118" s="4" cm="1" vm="5852">
        <f t="array" aca="1" ref="Q1118" ca="1">IFERROR(IF(T_CALC[[#This Row],[DAY]]="","",IF(AND(T_CALC[[#This Row],[DAY]]=C_N_TRADING_DAYS,$L$1&gt;C_MAX_HIST_DT),$Q$1,INDEX(_xlfn.ANCHORARRAY($C$3),T_CALC[[#This Row],[DAY]]+1,2))),NA())</f>
        <v>57602195</v>
      </c>
      <c r="R1118" s="4" vm="5856">
        <f ca="1">IFERROR(IF(I_SRC="Open",T_CALC[[#This Row],[Open]],IF(I_SRC="High",T_CALC[[#This Row],[High]],IF(I_SRC="low",T_CALC[[#This Row],[Low]],IF(I_SRC="Volume",T_CALC[[#This Row],[VOLUME]],T_CALC[[#This Row],[Close]])))),"")</f>
        <v>226.58</v>
      </c>
      <c r="S1118" s="4" cm="1">
        <f t="array" aca="1" ref="S1118" ca="1">IF(T_CALC[[#This Row],[DAY]]="","",IF(T_CALC[[#This Row],[DAY]]&gt;=I_MA_PER,
ROUND(SUMPRODUCT(OFFSET($Y$4,0,0,I_MA_PER),OFFSET(T_CALC[[#This Row],[Value]],-(I_MA_PER-1),0,I_MA_PER))/C_DEN,2),NA()))</f>
        <v>210.38</v>
      </c>
      <c r="T1118" s="4" t="str">
        <f ca="1">IF(T_CALC[[#This Row],[DAY]]="","",IF(T_CALC[[#This Row],[DAY]]&gt;=I_MA_PER,IF(AND(T_CALC[[#This Row],[Value]]&gt;T_CALC[[#This Row],[WMA]],R1117&lt;=S1117),"Buy",IF(AND(T_CALC[[#This Row],[Value]]&lt;T_CALC[[#This Row],[WMA]],R1117&gt;=S1117),"Sell","")),NA()))</f>
        <v/>
      </c>
      <c r="U1118" s="4">
        <f ca="1">IFERROR(IF(T_CALC[[#This Row],[Signal]]="Buy",T_CALC[[#This Row],[Value]],-10000),-10000)</f>
        <v>-10000</v>
      </c>
      <c r="V1118" s="4">
        <f ca="1">IFERROR(IF(T_CALC[[#This Row],[Signal]]="Sell",T_CALC[[#This Row],[Value]],-10000),-10000)</f>
        <v>-10000</v>
      </c>
    </row>
    <row r="1119" spans="3:22" x14ac:dyDescent="0.2">
      <c r="C1119" vm="5857">
        <f ca="1"/>
        <v>44071</v>
      </c>
      <c r="D1119" vm="5858">
        <f ca="1"/>
        <v>26292896</v>
      </c>
      <c r="E1119" vm="5859">
        <f ca="1"/>
        <v>228.18</v>
      </c>
      <c r="F1119" vm="5860">
        <f ca="1"/>
        <v>230.64400000000001</v>
      </c>
      <c r="G1119" vm="5856">
        <f ca="1"/>
        <v>226.58</v>
      </c>
      <c r="H1119" vm="5861">
        <f ca="1"/>
        <v>228.91</v>
      </c>
      <c r="K1119" s="4">
        <f ca="1">IF(ROW(T_CALC[[#This Row],[DAY]])-ROW(T_CALC[[#Headers],[DAY]])&gt;C_N_TRADING_DAYS,"",ROW(T_CALC[[#This Row],[DAY]])-ROW(T_CALC[[#Headers],[DAY]]))</f>
        <v>1116</v>
      </c>
      <c r="L1119" s="2" cm="1" vm="5857">
        <f t="array" aca="1" ref="L1119" ca="1">IFERROR(IF(T_CALC[[#This Row],[DAY]]="","",IF(AND(T_CALC[[#This Row],[DAY]]=C_N_TRADING_DAYS,$L$1&gt;C_MAX_HIST_DT),$L$1,INDEX(_xlfn.ANCHORARRAY($C$3),T_CALC[[#This Row],[DAY]]+1,1))),NA())</f>
        <v>44071</v>
      </c>
      <c r="M1119" s="4" cm="1" vm="5859">
        <f t="array" aca="1" ref="M1119" ca="1">IFERROR(IF(T_CALC[[#This Row],[DAY]]="","",IF(AND(T_CALC[[#This Row],[DAY]]=C_N_TRADING_DAYS,$L$1&gt;C_MAX_HIST_DT),$M$1,INDEX(_xlfn.ANCHORARRAY($C$3),T_CALC[[#This Row],[DAY]]+1,3))),NA())</f>
        <v>228.18</v>
      </c>
      <c r="N1119" s="4" cm="1" vm="5860">
        <f t="array" aca="1" ref="N1119" ca="1">IFERROR(IF(T_CALC[[#This Row],[DAY]]="","",IF(AND(T_CALC[[#This Row],[DAY]]=C_N_TRADING_DAYS,$L$1&gt;C_MAX_HIST_DT),$N$1,INDEX(_xlfn.ANCHORARRAY($C$3),T_CALC[[#This Row],[DAY]]+1,4))),NA())</f>
        <v>230.64400000000001</v>
      </c>
      <c r="O1119" s="4" cm="1" vm="5856">
        <f t="array" aca="1" ref="O1119" ca="1">IFERROR(IF(T_CALC[[#This Row],[DAY]]="","",IF(AND(T_CALC[[#This Row],[DAY]]=C_N_TRADING_DAYS,$L$1&gt;C_MAX_HIST_DT),$O$1,INDEX(_xlfn.ANCHORARRAY($C$3),T_CALC[[#This Row],[DAY]]+1,5))),NA())</f>
        <v>226.58</v>
      </c>
      <c r="P1119" s="4" cm="1" vm="5861">
        <f t="array" aca="1" ref="P1119" ca="1">IFERROR(IF(T_CALC[[#This Row],[DAY]]="","",IF(AND(T_CALC[[#This Row],[DAY]]=C_N_TRADING_DAYS,$L$1&gt;C_MAX_HIST_DT),$P$1,INDEX(_xlfn.ANCHORARRAY($C$3),T_CALC[[#This Row],[DAY]]+1,6))),NA())</f>
        <v>228.91</v>
      </c>
      <c r="Q1119" s="4" cm="1" vm="5858">
        <f t="array" aca="1" ref="Q1119" ca="1">IFERROR(IF(T_CALC[[#This Row],[DAY]]="","",IF(AND(T_CALC[[#This Row],[DAY]]=C_N_TRADING_DAYS,$L$1&gt;C_MAX_HIST_DT),$Q$1,INDEX(_xlfn.ANCHORARRAY($C$3),T_CALC[[#This Row],[DAY]]+1,2))),NA())</f>
        <v>26292896</v>
      </c>
      <c r="R1119" s="4" vm="5861">
        <f ca="1">IFERROR(IF(I_SRC="Open",T_CALC[[#This Row],[Open]],IF(I_SRC="High",T_CALC[[#This Row],[High]],IF(I_SRC="low",T_CALC[[#This Row],[Low]],IF(I_SRC="Volume",T_CALC[[#This Row],[VOLUME]],T_CALC[[#This Row],[Close]])))),"")</f>
        <v>228.91</v>
      </c>
      <c r="S1119" s="4" cm="1">
        <f t="array" aca="1" ref="S1119" ca="1">IF(T_CALC[[#This Row],[DAY]]="","",IF(T_CALC[[#This Row],[DAY]]&gt;=I_MA_PER,
ROUND(SUMPRODUCT(OFFSET($Y$4,0,0,I_MA_PER),OFFSET(T_CALC[[#This Row],[Value]],-(I_MA_PER-1),0,I_MA_PER))/C_DEN,2),NA()))</f>
        <v>211.21</v>
      </c>
      <c r="T1119" s="4" t="str">
        <f ca="1">IF(T_CALC[[#This Row],[DAY]]="","",IF(T_CALC[[#This Row],[DAY]]&gt;=I_MA_PER,IF(AND(T_CALC[[#This Row],[Value]]&gt;T_CALC[[#This Row],[WMA]],R1118&lt;=S1118),"Buy",IF(AND(T_CALC[[#This Row],[Value]]&lt;T_CALC[[#This Row],[WMA]],R1118&gt;=S1118),"Sell","")),NA()))</f>
        <v/>
      </c>
      <c r="U1119" s="4">
        <f ca="1">IFERROR(IF(T_CALC[[#This Row],[Signal]]="Buy",T_CALC[[#This Row],[Value]],-10000),-10000)</f>
        <v>-10000</v>
      </c>
      <c r="V1119" s="4">
        <f ca="1">IFERROR(IF(T_CALC[[#This Row],[Signal]]="Sell",T_CALC[[#This Row],[Value]],-10000),-10000)</f>
        <v>-10000</v>
      </c>
    </row>
    <row r="1120" spans="3:22" x14ac:dyDescent="0.2">
      <c r="C1120" vm="5862">
        <f ca="1"/>
        <v>44074</v>
      </c>
      <c r="D1120" vm="5863">
        <f ca="1"/>
        <v>28774156</v>
      </c>
      <c r="E1120" vm="5864">
        <f ca="1"/>
        <v>227</v>
      </c>
      <c r="F1120" vm="5865">
        <f ca="1"/>
        <v>228.7</v>
      </c>
      <c r="G1120" vm="5866">
        <f ca="1"/>
        <v>224.31</v>
      </c>
      <c r="H1120" vm="5867">
        <f ca="1"/>
        <v>225.53</v>
      </c>
      <c r="K1120" s="4">
        <f ca="1">IF(ROW(T_CALC[[#This Row],[DAY]])-ROW(T_CALC[[#Headers],[DAY]])&gt;C_N_TRADING_DAYS,"",ROW(T_CALC[[#This Row],[DAY]])-ROW(T_CALC[[#Headers],[DAY]]))</f>
        <v>1117</v>
      </c>
      <c r="L1120" s="2" cm="1" vm="5862">
        <f t="array" aca="1" ref="L1120" ca="1">IFERROR(IF(T_CALC[[#This Row],[DAY]]="","",IF(AND(T_CALC[[#This Row],[DAY]]=C_N_TRADING_DAYS,$L$1&gt;C_MAX_HIST_DT),$L$1,INDEX(_xlfn.ANCHORARRAY($C$3),T_CALC[[#This Row],[DAY]]+1,1))),NA())</f>
        <v>44074</v>
      </c>
      <c r="M1120" s="4" cm="1" vm="5864">
        <f t="array" aca="1" ref="M1120" ca="1">IFERROR(IF(T_CALC[[#This Row],[DAY]]="","",IF(AND(T_CALC[[#This Row],[DAY]]=C_N_TRADING_DAYS,$L$1&gt;C_MAX_HIST_DT),$M$1,INDEX(_xlfn.ANCHORARRAY($C$3),T_CALC[[#This Row],[DAY]]+1,3))),NA())</f>
        <v>227</v>
      </c>
      <c r="N1120" s="4" cm="1" vm="5865">
        <f t="array" aca="1" ref="N1120" ca="1">IFERROR(IF(T_CALC[[#This Row],[DAY]]="","",IF(AND(T_CALC[[#This Row],[DAY]]=C_N_TRADING_DAYS,$L$1&gt;C_MAX_HIST_DT),$N$1,INDEX(_xlfn.ANCHORARRAY($C$3),T_CALC[[#This Row],[DAY]]+1,4))),NA())</f>
        <v>228.7</v>
      </c>
      <c r="O1120" s="4" cm="1" vm="5866">
        <f t="array" aca="1" ref="O1120" ca="1">IFERROR(IF(T_CALC[[#This Row],[DAY]]="","",IF(AND(T_CALC[[#This Row],[DAY]]=C_N_TRADING_DAYS,$L$1&gt;C_MAX_HIST_DT),$O$1,INDEX(_xlfn.ANCHORARRAY($C$3),T_CALC[[#This Row],[DAY]]+1,5))),NA())</f>
        <v>224.31</v>
      </c>
      <c r="P1120" s="4" cm="1" vm="5867">
        <f t="array" aca="1" ref="P1120" ca="1">IFERROR(IF(T_CALC[[#This Row],[DAY]]="","",IF(AND(T_CALC[[#This Row],[DAY]]=C_N_TRADING_DAYS,$L$1&gt;C_MAX_HIST_DT),$P$1,INDEX(_xlfn.ANCHORARRAY($C$3),T_CALC[[#This Row],[DAY]]+1,6))),NA())</f>
        <v>225.53</v>
      </c>
      <c r="Q1120" s="4" cm="1" vm="5863">
        <f t="array" aca="1" ref="Q1120" ca="1">IFERROR(IF(T_CALC[[#This Row],[DAY]]="","",IF(AND(T_CALC[[#This Row],[DAY]]=C_N_TRADING_DAYS,$L$1&gt;C_MAX_HIST_DT),$Q$1,INDEX(_xlfn.ANCHORARRAY($C$3),T_CALC[[#This Row],[DAY]]+1,2))),NA())</f>
        <v>28774156</v>
      </c>
      <c r="R1120" s="4" vm="5867">
        <f ca="1">IFERROR(IF(I_SRC="Open",T_CALC[[#This Row],[Open]],IF(I_SRC="High",T_CALC[[#This Row],[High]],IF(I_SRC="low",T_CALC[[#This Row],[Low]],IF(I_SRC="Volume",T_CALC[[#This Row],[VOLUME]],T_CALC[[#This Row],[Close]])))),"")</f>
        <v>225.53</v>
      </c>
      <c r="S1120" s="4" cm="1">
        <f t="array" aca="1" ref="S1120" ca="1">IF(T_CALC[[#This Row],[DAY]]="","",IF(T_CALC[[#This Row],[DAY]]&gt;=I_MA_PER,
ROUND(SUMPRODUCT(OFFSET($Y$4,0,0,I_MA_PER),OFFSET(T_CALC[[#This Row],[Value]],-(I_MA_PER-1),0,I_MA_PER))/C_DEN,2),NA()))</f>
        <v>211.87</v>
      </c>
      <c r="T1120" s="4" t="str">
        <f ca="1">IF(T_CALC[[#This Row],[DAY]]="","",IF(T_CALC[[#This Row],[DAY]]&gt;=I_MA_PER,IF(AND(T_CALC[[#This Row],[Value]]&gt;T_CALC[[#This Row],[WMA]],R1119&lt;=S1119),"Buy",IF(AND(T_CALC[[#This Row],[Value]]&lt;T_CALC[[#This Row],[WMA]],R1119&gt;=S1119),"Sell","")),NA()))</f>
        <v/>
      </c>
      <c r="U1120" s="4">
        <f ca="1">IFERROR(IF(T_CALC[[#This Row],[Signal]]="Buy",T_CALC[[#This Row],[Value]],-10000),-10000)</f>
        <v>-10000</v>
      </c>
      <c r="V1120" s="4">
        <f ca="1">IFERROR(IF(T_CALC[[#This Row],[Signal]]="Sell",T_CALC[[#This Row],[Value]],-10000),-10000)</f>
        <v>-10000</v>
      </c>
    </row>
    <row r="1121" spans="3:22" x14ac:dyDescent="0.2">
      <c r="C1121" vm="5868">
        <f ca="1"/>
        <v>44075</v>
      </c>
      <c r="D1121" vm="5869">
        <f ca="1"/>
        <v>25791235</v>
      </c>
      <c r="E1121" vm="5870">
        <f ca="1"/>
        <v>225.51</v>
      </c>
      <c r="F1121" vm="5871">
        <f ca="1"/>
        <v>227.45</v>
      </c>
      <c r="G1121" vm="5872">
        <f ca="1"/>
        <v>224.43</v>
      </c>
      <c r="H1121" vm="5873">
        <f ca="1"/>
        <v>227.27</v>
      </c>
      <c r="K1121" s="4">
        <f ca="1">IF(ROW(T_CALC[[#This Row],[DAY]])-ROW(T_CALC[[#Headers],[DAY]])&gt;C_N_TRADING_DAYS,"",ROW(T_CALC[[#This Row],[DAY]])-ROW(T_CALC[[#Headers],[DAY]]))</f>
        <v>1118</v>
      </c>
      <c r="L1121" s="2" cm="1" vm="5868">
        <f t="array" aca="1" ref="L1121" ca="1">IFERROR(IF(T_CALC[[#This Row],[DAY]]="","",IF(AND(T_CALC[[#This Row],[DAY]]=C_N_TRADING_DAYS,$L$1&gt;C_MAX_HIST_DT),$L$1,INDEX(_xlfn.ANCHORARRAY($C$3),T_CALC[[#This Row],[DAY]]+1,1))),NA())</f>
        <v>44075</v>
      </c>
      <c r="M1121" s="4" cm="1" vm="5870">
        <f t="array" aca="1" ref="M1121" ca="1">IFERROR(IF(T_CALC[[#This Row],[DAY]]="","",IF(AND(T_CALC[[#This Row],[DAY]]=C_N_TRADING_DAYS,$L$1&gt;C_MAX_HIST_DT),$M$1,INDEX(_xlfn.ANCHORARRAY($C$3),T_CALC[[#This Row],[DAY]]+1,3))),NA())</f>
        <v>225.51</v>
      </c>
      <c r="N1121" s="4" cm="1" vm="5871">
        <f t="array" aca="1" ref="N1121" ca="1">IFERROR(IF(T_CALC[[#This Row],[DAY]]="","",IF(AND(T_CALC[[#This Row],[DAY]]=C_N_TRADING_DAYS,$L$1&gt;C_MAX_HIST_DT),$N$1,INDEX(_xlfn.ANCHORARRAY($C$3),T_CALC[[#This Row],[DAY]]+1,4))),NA())</f>
        <v>227.45</v>
      </c>
      <c r="O1121" s="4" cm="1" vm="5872">
        <f t="array" aca="1" ref="O1121" ca="1">IFERROR(IF(T_CALC[[#This Row],[DAY]]="","",IF(AND(T_CALC[[#This Row],[DAY]]=C_N_TRADING_DAYS,$L$1&gt;C_MAX_HIST_DT),$O$1,INDEX(_xlfn.ANCHORARRAY($C$3),T_CALC[[#This Row],[DAY]]+1,5))),NA())</f>
        <v>224.43</v>
      </c>
      <c r="P1121" s="4" cm="1" vm="5873">
        <f t="array" aca="1" ref="P1121" ca="1">IFERROR(IF(T_CALC[[#This Row],[DAY]]="","",IF(AND(T_CALC[[#This Row],[DAY]]=C_N_TRADING_DAYS,$L$1&gt;C_MAX_HIST_DT),$P$1,INDEX(_xlfn.ANCHORARRAY($C$3),T_CALC[[#This Row],[DAY]]+1,6))),NA())</f>
        <v>227.27</v>
      </c>
      <c r="Q1121" s="4" cm="1" vm="5869">
        <f t="array" aca="1" ref="Q1121" ca="1">IFERROR(IF(T_CALC[[#This Row],[DAY]]="","",IF(AND(T_CALC[[#This Row],[DAY]]=C_N_TRADING_DAYS,$L$1&gt;C_MAX_HIST_DT),$Q$1,INDEX(_xlfn.ANCHORARRAY($C$3),T_CALC[[#This Row],[DAY]]+1,2))),NA())</f>
        <v>25791235</v>
      </c>
      <c r="R1121" s="4" vm="5873">
        <f ca="1">IFERROR(IF(I_SRC="Open",T_CALC[[#This Row],[Open]],IF(I_SRC="High",T_CALC[[#This Row],[High]],IF(I_SRC="low",T_CALC[[#This Row],[Low]],IF(I_SRC="Volume",T_CALC[[#This Row],[VOLUME]],T_CALC[[#This Row],[Close]])))),"")</f>
        <v>227.27</v>
      </c>
      <c r="S1121" s="4" cm="1">
        <f t="array" aca="1" ref="S1121" ca="1">IF(T_CALC[[#This Row],[DAY]]="","",IF(T_CALC[[#This Row],[DAY]]&gt;=I_MA_PER,
ROUND(SUMPRODUCT(OFFSET($Y$4,0,0,I_MA_PER),OFFSET(T_CALC[[#This Row],[Value]],-(I_MA_PER-1),0,I_MA_PER))/C_DEN,2),NA()))</f>
        <v>212.58</v>
      </c>
      <c r="T1121" s="4" t="str">
        <f ca="1">IF(T_CALC[[#This Row],[DAY]]="","",IF(T_CALC[[#This Row],[DAY]]&gt;=I_MA_PER,IF(AND(T_CALC[[#This Row],[Value]]&gt;T_CALC[[#This Row],[WMA]],R1120&lt;=S1120),"Buy",IF(AND(T_CALC[[#This Row],[Value]]&lt;T_CALC[[#This Row],[WMA]],R1120&gt;=S1120),"Sell","")),NA()))</f>
        <v/>
      </c>
      <c r="U1121" s="4">
        <f ca="1">IFERROR(IF(T_CALC[[#This Row],[Signal]]="Buy",T_CALC[[#This Row],[Value]],-10000),-10000)</f>
        <v>-10000</v>
      </c>
      <c r="V1121" s="4">
        <f ca="1">IFERROR(IF(T_CALC[[#This Row],[Signal]]="Sell",T_CALC[[#This Row],[Value]],-10000),-10000)</f>
        <v>-10000</v>
      </c>
    </row>
    <row r="1122" spans="3:22" x14ac:dyDescent="0.2">
      <c r="C1122" vm="5874">
        <f ca="1"/>
        <v>44076</v>
      </c>
      <c r="D1122" vm="5875">
        <f ca="1"/>
        <v>34080839</v>
      </c>
      <c r="E1122" vm="5876">
        <f ca="1"/>
        <v>227.97</v>
      </c>
      <c r="F1122" vm="5877">
        <f ca="1"/>
        <v>232.86</v>
      </c>
      <c r="G1122" vm="5878">
        <f ca="1"/>
        <v>227.35</v>
      </c>
      <c r="H1122" vm="5879">
        <f ca="1"/>
        <v>231.65</v>
      </c>
      <c r="K1122" s="4">
        <f ca="1">IF(ROW(T_CALC[[#This Row],[DAY]])-ROW(T_CALC[[#Headers],[DAY]])&gt;C_N_TRADING_DAYS,"",ROW(T_CALC[[#This Row],[DAY]])-ROW(T_CALC[[#Headers],[DAY]]))</f>
        <v>1119</v>
      </c>
      <c r="L1122" s="2" cm="1" vm="5874">
        <f t="array" aca="1" ref="L1122" ca="1">IFERROR(IF(T_CALC[[#This Row],[DAY]]="","",IF(AND(T_CALC[[#This Row],[DAY]]=C_N_TRADING_DAYS,$L$1&gt;C_MAX_HIST_DT),$L$1,INDEX(_xlfn.ANCHORARRAY($C$3),T_CALC[[#This Row],[DAY]]+1,1))),NA())</f>
        <v>44076</v>
      </c>
      <c r="M1122" s="4" cm="1" vm="5876">
        <f t="array" aca="1" ref="M1122" ca="1">IFERROR(IF(T_CALC[[#This Row],[DAY]]="","",IF(AND(T_CALC[[#This Row],[DAY]]=C_N_TRADING_DAYS,$L$1&gt;C_MAX_HIST_DT),$M$1,INDEX(_xlfn.ANCHORARRAY($C$3),T_CALC[[#This Row],[DAY]]+1,3))),NA())</f>
        <v>227.97</v>
      </c>
      <c r="N1122" s="4" cm="1" vm="5877">
        <f t="array" aca="1" ref="N1122" ca="1">IFERROR(IF(T_CALC[[#This Row],[DAY]]="","",IF(AND(T_CALC[[#This Row],[DAY]]=C_N_TRADING_DAYS,$L$1&gt;C_MAX_HIST_DT),$N$1,INDEX(_xlfn.ANCHORARRAY($C$3),T_CALC[[#This Row],[DAY]]+1,4))),NA())</f>
        <v>232.86</v>
      </c>
      <c r="O1122" s="4" cm="1" vm="5878">
        <f t="array" aca="1" ref="O1122" ca="1">IFERROR(IF(T_CALC[[#This Row],[DAY]]="","",IF(AND(T_CALC[[#This Row],[DAY]]=C_N_TRADING_DAYS,$L$1&gt;C_MAX_HIST_DT),$O$1,INDEX(_xlfn.ANCHORARRAY($C$3),T_CALC[[#This Row],[DAY]]+1,5))),NA())</f>
        <v>227.35</v>
      </c>
      <c r="P1122" s="4" cm="1" vm="5879">
        <f t="array" aca="1" ref="P1122" ca="1">IFERROR(IF(T_CALC[[#This Row],[DAY]]="","",IF(AND(T_CALC[[#This Row],[DAY]]=C_N_TRADING_DAYS,$L$1&gt;C_MAX_HIST_DT),$P$1,INDEX(_xlfn.ANCHORARRAY($C$3),T_CALC[[#This Row],[DAY]]+1,6))),NA())</f>
        <v>231.65</v>
      </c>
      <c r="Q1122" s="4" cm="1" vm="5875">
        <f t="array" aca="1" ref="Q1122" ca="1">IFERROR(IF(T_CALC[[#This Row],[DAY]]="","",IF(AND(T_CALC[[#This Row],[DAY]]=C_N_TRADING_DAYS,$L$1&gt;C_MAX_HIST_DT),$Q$1,INDEX(_xlfn.ANCHORARRAY($C$3),T_CALC[[#This Row],[DAY]]+1,2))),NA())</f>
        <v>34080839</v>
      </c>
      <c r="R1122" s="4" vm="5879">
        <f ca="1">IFERROR(IF(I_SRC="Open",T_CALC[[#This Row],[Open]],IF(I_SRC="High",T_CALC[[#This Row],[High]],IF(I_SRC="low",T_CALC[[#This Row],[Low]],IF(I_SRC="Volume",T_CALC[[#This Row],[VOLUME]],T_CALC[[#This Row],[Close]])))),"")</f>
        <v>231.65</v>
      </c>
      <c r="S1122" s="4" cm="1">
        <f t="array" aca="1" ref="S1122" ca="1">IF(T_CALC[[#This Row],[DAY]]="","",IF(T_CALC[[#This Row],[DAY]]&gt;=I_MA_PER,
ROUND(SUMPRODUCT(OFFSET($Y$4,0,0,I_MA_PER),OFFSET(T_CALC[[#This Row],[Value]],-(I_MA_PER-1),0,I_MA_PER))/C_DEN,2),NA()))</f>
        <v>213.45</v>
      </c>
      <c r="T1122" s="4" t="str">
        <f ca="1">IF(T_CALC[[#This Row],[DAY]]="","",IF(T_CALC[[#This Row],[DAY]]&gt;=I_MA_PER,IF(AND(T_CALC[[#This Row],[Value]]&gt;T_CALC[[#This Row],[WMA]],R1121&lt;=S1121),"Buy",IF(AND(T_CALC[[#This Row],[Value]]&lt;T_CALC[[#This Row],[WMA]],R1121&gt;=S1121),"Sell","")),NA()))</f>
        <v/>
      </c>
      <c r="U1122" s="4">
        <f ca="1">IFERROR(IF(T_CALC[[#This Row],[Signal]]="Buy",T_CALC[[#This Row],[Value]],-10000),-10000)</f>
        <v>-10000</v>
      </c>
      <c r="V1122" s="4">
        <f ca="1">IFERROR(IF(T_CALC[[#This Row],[Signal]]="Sell",T_CALC[[#This Row],[Value]],-10000),-10000)</f>
        <v>-10000</v>
      </c>
    </row>
    <row r="1123" spans="3:22" x14ac:dyDescent="0.2">
      <c r="C1123" vm="5880">
        <f ca="1"/>
        <v>44077</v>
      </c>
      <c r="D1123" vm="5881">
        <f ca="1"/>
        <v>58400288</v>
      </c>
      <c r="E1123" vm="5882">
        <f ca="1"/>
        <v>229.27</v>
      </c>
      <c r="F1123" vm="5883">
        <f ca="1"/>
        <v>229.31</v>
      </c>
      <c r="G1123" vm="5884">
        <f ca="1"/>
        <v>214.96019999999999</v>
      </c>
      <c r="H1123" vm="5885">
        <f ca="1"/>
        <v>217.3</v>
      </c>
      <c r="K1123" s="4">
        <f ca="1">IF(ROW(T_CALC[[#This Row],[DAY]])-ROW(T_CALC[[#Headers],[DAY]])&gt;C_N_TRADING_DAYS,"",ROW(T_CALC[[#This Row],[DAY]])-ROW(T_CALC[[#Headers],[DAY]]))</f>
        <v>1120</v>
      </c>
      <c r="L1123" s="2" cm="1" vm="5880">
        <f t="array" aca="1" ref="L1123" ca="1">IFERROR(IF(T_CALC[[#This Row],[DAY]]="","",IF(AND(T_CALC[[#This Row],[DAY]]=C_N_TRADING_DAYS,$L$1&gt;C_MAX_HIST_DT),$L$1,INDEX(_xlfn.ANCHORARRAY($C$3),T_CALC[[#This Row],[DAY]]+1,1))),NA())</f>
        <v>44077</v>
      </c>
      <c r="M1123" s="4" cm="1" vm="5882">
        <f t="array" aca="1" ref="M1123" ca="1">IFERROR(IF(T_CALC[[#This Row],[DAY]]="","",IF(AND(T_CALC[[#This Row],[DAY]]=C_N_TRADING_DAYS,$L$1&gt;C_MAX_HIST_DT),$M$1,INDEX(_xlfn.ANCHORARRAY($C$3),T_CALC[[#This Row],[DAY]]+1,3))),NA())</f>
        <v>229.27</v>
      </c>
      <c r="N1123" s="4" cm="1" vm="5883">
        <f t="array" aca="1" ref="N1123" ca="1">IFERROR(IF(T_CALC[[#This Row],[DAY]]="","",IF(AND(T_CALC[[#This Row],[DAY]]=C_N_TRADING_DAYS,$L$1&gt;C_MAX_HIST_DT),$N$1,INDEX(_xlfn.ANCHORARRAY($C$3),T_CALC[[#This Row],[DAY]]+1,4))),NA())</f>
        <v>229.31</v>
      </c>
      <c r="O1123" s="4" cm="1" vm="5884">
        <f t="array" aca="1" ref="O1123" ca="1">IFERROR(IF(T_CALC[[#This Row],[DAY]]="","",IF(AND(T_CALC[[#This Row],[DAY]]=C_N_TRADING_DAYS,$L$1&gt;C_MAX_HIST_DT),$O$1,INDEX(_xlfn.ANCHORARRAY($C$3),T_CALC[[#This Row],[DAY]]+1,5))),NA())</f>
        <v>214.96019999999999</v>
      </c>
      <c r="P1123" s="4" cm="1" vm="5885">
        <f t="array" aca="1" ref="P1123" ca="1">IFERROR(IF(T_CALC[[#This Row],[DAY]]="","",IF(AND(T_CALC[[#This Row],[DAY]]=C_N_TRADING_DAYS,$L$1&gt;C_MAX_HIST_DT),$P$1,INDEX(_xlfn.ANCHORARRAY($C$3),T_CALC[[#This Row],[DAY]]+1,6))),NA())</f>
        <v>217.3</v>
      </c>
      <c r="Q1123" s="4" cm="1" vm="5881">
        <f t="array" aca="1" ref="Q1123" ca="1">IFERROR(IF(T_CALC[[#This Row],[DAY]]="","",IF(AND(T_CALC[[#This Row],[DAY]]=C_N_TRADING_DAYS,$L$1&gt;C_MAX_HIST_DT),$Q$1,INDEX(_xlfn.ANCHORARRAY($C$3),T_CALC[[#This Row],[DAY]]+1,2))),NA())</f>
        <v>58400288</v>
      </c>
      <c r="R1123" s="4" vm="5885">
        <f ca="1">IFERROR(IF(I_SRC="Open",T_CALC[[#This Row],[Open]],IF(I_SRC="High",T_CALC[[#This Row],[High]],IF(I_SRC="low",T_CALC[[#This Row],[Low]],IF(I_SRC="Volume",T_CALC[[#This Row],[VOLUME]],T_CALC[[#This Row],[Close]])))),"")</f>
        <v>217.3</v>
      </c>
      <c r="S1123" s="4" cm="1">
        <f t="array" aca="1" ref="S1123" ca="1">IF(T_CALC[[#This Row],[DAY]]="","",IF(T_CALC[[#This Row],[DAY]]&gt;=I_MA_PER,
ROUND(SUMPRODUCT(OFFSET($Y$4,0,0,I_MA_PER),OFFSET(T_CALC[[#This Row],[Value]],-(I_MA_PER-1),0,I_MA_PER))/C_DEN,2),NA()))</f>
        <v>213.72</v>
      </c>
      <c r="T1123" s="4" t="str">
        <f ca="1">IF(T_CALC[[#This Row],[DAY]]="","",IF(T_CALC[[#This Row],[DAY]]&gt;=I_MA_PER,IF(AND(T_CALC[[#This Row],[Value]]&gt;T_CALC[[#This Row],[WMA]],R1122&lt;=S1122),"Buy",IF(AND(T_CALC[[#This Row],[Value]]&lt;T_CALC[[#This Row],[WMA]],R1122&gt;=S1122),"Sell","")),NA()))</f>
        <v/>
      </c>
      <c r="U1123" s="4">
        <f ca="1">IFERROR(IF(T_CALC[[#This Row],[Signal]]="Buy",T_CALC[[#This Row],[Value]],-10000),-10000)</f>
        <v>-10000</v>
      </c>
      <c r="V1123" s="4">
        <f ca="1">IFERROR(IF(T_CALC[[#This Row],[Signal]]="Sell",T_CALC[[#This Row],[Value]],-10000),-10000)</f>
        <v>-10000</v>
      </c>
    </row>
    <row r="1124" spans="3:22" x14ac:dyDescent="0.2">
      <c r="C1124" vm="5886">
        <f ca="1"/>
        <v>44078</v>
      </c>
      <c r="D1124" vm="5887">
        <f ca="1"/>
        <v>59664072</v>
      </c>
      <c r="E1124" vm="5888">
        <f ca="1"/>
        <v>215.1</v>
      </c>
      <c r="F1124" vm="5889">
        <f ca="1"/>
        <v>218.35990000000001</v>
      </c>
      <c r="G1124" vm="5890">
        <f ca="1"/>
        <v>205.19</v>
      </c>
      <c r="H1124" vm="5891">
        <f ca="1"/>
        <v>214.25</v>
      </c>
      <c r="K1124" s="4">
        <f ca="1">IF(ROW(T_CALC[[#This Row],[DAY]])-ROW(T_CALC[[#Headers],[DAY]])&gt;C_N_TRADING_DAYS,"",ROW(T_CALC[[#This Row],[DAY]])-ROW(T_CALC[[#Headers],[DAY]]))</f>
        <v>1121</v>
      </c>
      <c r="L1124" s="2" cm="1" vm="5886">
        <f t="array" aca="1" ref="L1124" ca="1">IFERROR(IF(T_CALC[[#This Row],[DAY]]="","",IF(AND(T_CALC[[#This Row],[DAY]]=C_N_TRADING_DAYS,$L$1&gt;C_MAX_HIST_DT),$L$1,INDEX(_xlfn.ANCHORARRAY($C$3),T_CALC[[#This Row],[DAY]]+1,1))),NA())</f>
        <v>44078</v>
      </c>
      <c r="M1124" s="4" cm="1" vm="5888">
        <f t="array" aca="1" ref="M1124" ca="1">IFERROR(IF(T_CALC[[#This Row],[DAY]]="","",IF(AND(T_CALC[[#This Row],[DAY]]=C_N_TRADING_DAYS,$L$1&gt;C_MAX_HIST_DT),$M$1,INDEX(_xlfn.ANCHORARRAY($C$3),T_CALC[[#This Row],[DAY]]+1,3))),NA())</f>
        <v>215.1</v>
      </c>
      <c r="N1124" s="4" cm="1" vm="5889">
        <f t="array" aca="1" ref="N1124" ca="1">IFERROR(IF(T_CALC[[#This Row],[DAY]]="","",IF(AND(T_CALC[[#This Row],[DAY]]=C_N_TRADING_DAYS,$L$1&gt;C_MAX_HIST_DT),$N$1,INDEX(_xlfn.ANCHORARRAY($C$3),T_CALC[[#This Row],[DAY]]+1,4))),NA())</f>
        <v>218.35990000000001</v>
      </c>
      <c r="O1124" s="4" cm="1" vm="5890">
        <f t="array" aca="1" ref="O1124" ca="1">IFERROR(IF(T_CALC[[#This Row],[DAY]]="","",IF(AND(T_CALC[[#This Row],[DAY]]=C_N_TRADING_DAYS,$L$1&gt;C_MAX_HIST_DT),$O$1,INDEX(_xlfn.ANCHORARRAY($C$3),T_CALC[[#This Row],[DAY]]+1,5))),NA())</f>
        <v>205.19</v>
      </c>
      <c r="P1124" s="4" cm="1" vm="5891">
        <f t="array" aca="1" ref="P1124" ca="1">IFERROR(IF(T_CALC[[#This Row],[DAY]]="","",IF(AND(T_CALC[[#This Row],[DAY]]=C_N_TRADING_DAYS,$L$1&gt;C_MAX_HIST_DT),$P$1,INDEX(_xlfn.ANCHORARRAY($C$3),T_CALC[[#This Row],[DAY]]+1,6))),NA())</f>
        <v>214.25</v>
      </c>
      <c r="Q1124" s="4" cm="1" vm="5887">
        <f t="array" aca="1" ref="Q1124" ca="1">IFERROR(IF(T_CALC[[#This Row],[DAY]]="","",IF(AND(T_CALC[[#This Row],[DAY]]=C_N_TRADING_DAYS,$L$1&gt;C_MAX_HIST_DT),$Q$1,INDEX(_xlfn.ANCHORARRAY($C$3),T_CALC[[#This Row],[DAY]]+1,2))),NA())</f>
        <v>59664072</v>
      </c>
      <c r="R1124" s="4" vm="5891">
        <f ca="1">IFERROR(IF(I_SRC="Open",T_CALC[[#This Row],[Open]],IF(I_SRC="High",T_CALC[[#This Row],[High]],IF(I_SRC="low",T_CALC[[#This Row],[Low]],IF(I_SRC="Volume",T_CALC[[#This Row],[VOLUME]],T_CALC[[#This Row],[Close]])))),"")</f>
        <v>214.25</v>
      </c>
      <c r="S1124" s="4" cm="1">
        <f t="array" aca="1" ref="S1124" ca="1">IF(T_CALC[[#This Row],[DAY]]="","",IF(T_CALC[[#This Row],[DAY]]&gt;=I_MA_PER,
ROUND(SUMPRODUCT(OFFSET($Y$4,0,0,I_MA_PER),OFFSET(T_CALC[[#This Row],[Value]],-(I_MA_PER-1),0,I_MA_PER))/C_DEN,2),NA()))</f>
        <v>213.87</v>
      </c>
      <c r="T1124" s="4" t="str">
        <f ca="1">IF(T_CALC[[#This Row],[DAY]]="","",IF(T_CALC[[#This Row],[DAY]]&gt;=I_MA_PER,IF(AND(T_CALC[[#This Row],[Value]]&gt;T_CALC[[#This Row],[WMA]],R1123&lt;=S1123),"Buy",IF(AND(T_CALC[[#This Row],[Value]]&lt;T_CALC[[#This Row],[WMA]],R1123&gt;=S1123),"Sell","")),NA()))</f>
        <v/>
      </c>
      <c r="U1124" s="4">
        <f ca="1">IFERROR(IF(T_CALC[[#This Row],[Signal]]="Buy",T_CALC[[#This Row],[Value]],-10000),-10000)</f>
        <v>-10000</v>
      </c>
      <c r="V1124" s="4">
        <f ca="1">IFERROR(IF(T_CALC[[#This Row],[Signal]]="Sell",T_CALC[[#This Row],[Value]],-10000),-10000)</f>
        <v>-10000</v>
      </c>
    </row>
    <row r="1125" spans="3:22" x14ac:dyDescent="0.2">
      <c r="C1125" vm="5892">
        <f ca="1"/>
        <v>44082</v>
      </c>
      <c r="D1125" vm="5893">
        <f ca="1"/>
        <v>52924330</v>
      </c>
      <c r="E1125" vm="5668">
        <f ca="1"/>
        <v>206.5</v>
      </c>
      <c r="F1125" vm="5894">
        <f ca="1"/>
        <v>210.03</v>
      </c>
      <c r="G1125" vm="5895">
        <f ca="1"/>
        <v>202.2</v>
      </c>
      <c r="H1125" vm="5896">
        <f ca="1"/>
        <v>202.66</v>
      </c>
      <c r="K1125" s="4">
        <f ca="1">IF(ROW(T_CALC[[#This Row],[DAY]])-ROW(T_CALC[[#Headers],[DAY]])&gt;C_N_TRADING_DAYS,"",ROW(T_CALC[[#This Row],[DAY]])-ROW(T_CALC[[#Headers],[DAY]]))</f>
        <v>1122</v>
      </c>
      <c r="L1125" s="2" cm="1" vm="5892">
        <f t="array" aca="1" ref="L1125" ca="1">IFERROR(IF(T_CALC[[#This Row],[DAY]]="","",IF(AND(T_CALC[[#This Row],[DAY]]=C_N_TRADING_DAYS,$L$1&gt;C_MAX_HIST_DT),$L$1,INDEX(_xlfn.ANCHORARRAY($C$3),T_CALC[[#This Row],[DAY]]+1,1))),NA())</f>
        <v>44082</v>
      </c>
      <c r="M1125" s="4" cm="1" vm="5668">
        <f t="array" aca="1" ref="M1125" ca="1">IFERROR(IF(T_CALC[[#This Row],[DAY]]="","",IF(AND(T_CALC[[#This Row],[DAY]]=C_N_TRADING_DAYS,$L$1&gt;C_MAX_HIST_DT),$M$1,INDEX(_xlfn.ANCHORARRAY($C$3),T_CALC[[#This Row],[DAY]]+1,3))),NA())</f>
        <v>206.5</v>
      </c>
      <c r="N1125" s="4" cm="1" vm="5894">
        <f t="array" aca="1" ref="N1125" ca="1">IFERROR(IF(T_CALC[[#This Row],[DAY]]="","",IF(AND(T_CALC[[#This Row],[DAY]]=C_N_TRADING_DAYS,$L$1&gt;C_MAX_HIST_DT),$N$1,INDEX(_xlfn.ANCHORARRAY($C$3),T_CALC[[#This Row],[DAY]]+1,4))),NA())</f>
        <v>210.03</v>
      </c>
      <c r="O1125" s="4" cm="1" vm="5895">
        <f t="array" aca="1" ref="O1125" ca="1">IFERROR(IF(T_CALC[[#This Row],[DAY]]="","",IF(AND(T_CALC[[#This Row],[DAY]]=C_N_TRADING_DAYS,$L$1&gt;C_MAX_HIST_DT),$O$1,INDEX(_xlfn.ANCHORARRAY($C$3),T_CALC[[#This Row],[DAY]]+1,5))),NA())</f>
        <v>202.2</v>
      </c>
      <c r="P1125" s="4" cm="1" vm="5896">
        <f t="array" aca="1" ref="P1125" ca="1">IFERROR(IF(T_CALC[[#This Row],[DAY]]="","",IF(AND(T_CALC[[#This Row],[DAY]]=C_N_TRADING_DAYS,$L$1&gt;C_MAX_HIST_DT),$P$1,INDEX(_xlfn.ANCHORARRAY($C$3),T_CALC[[#This Row],[DAY]]+1,6))),NA())</f>
        <v>202.66</v>
      </c>
      <c r="Q1125" s="4" cm="1" vm="5893">
        <f t="array" aca="1" ref="Q1125" ca="1">IFERROR(IF(T_CALC[[#This Row],[DAY]]="","",IF(AND(T_CALC[[#This Row],[DAY]]=C_N_TRADING_DAYS,$L$1&gt;C_MAX_HIST_DT),$Q$1,INDEX(_xlfn.ANCHORARRAY($C$3),T_CALC[[#This Row],[DAY]]+1,2))),NA())</f>
        <v>52924330</v>
      </c>
      <c r="R1125" s="4" vm="5896">
        <f ca="1">IFERROR(IF(I_SRC="Open",T_CALC[[#This Row],[Open]],IF(I_SRC="High",T_CALC[[#This Row],[High]],IF(I_SRC="low",T_CALC[[#This Row],[Low]],IF(I_SRC="Volume",T_CALC[[#This Row],[VOLUME]],T_CALC[[#This Row],[Close]])))),"")</f>
        <v>202.66</v>
      </c>
      <c r="S1125" s="4" cm="1">
        <f t="array" aca="1" ref="S1125" ca="1">IF(T_CALC[[#This Row],[DAY]]="","",IF(T_CALC[[#This Row],[DAY]]&gt;=I_MA_PER,
ROUND(SUMPRODUCT(OFFSET($Y$4,0,0,I_MA_PER),OFFSET(T_CALC[[#This Row],[Value]],-(I_MA_PER-1),0,I_MA_PER))/C_DEN,2),NA()))</f>
        <v>213.54</v>
      </c>
      <c r="T1125" s="4" t="str">
        <f ca="1">IF(T_CALC[[#This Row],[DAY]]="","",IF(T_CALC[[#This Row],[DAY]]&gt;=I_MA_PER,IF(AND(T_CALC[[#This Row],[Value]]&gt;T_CALC[[#This Row],[WMA]],R1124&lt;=S1124),"Buy",IF(AND(T_CALC[[#This Row],[Value]]&lt;T_CALC[[#This Row],[WMA]],R1124&gt;=S1124),"Sell","")),NA()))</f>
        <v>Sell</v>
      </c>
      <c r="U1125" s="4">
        <f ca="1">IFERROR(IF(T_CALC[[#This Row],[Signal]]="Buy",T_CALC[[#This Row],[Value]],-10000),-10000)</f>
        <v>-10000</v>
      </c>
      <c r="V1125" s="4" vm="5896">
        <f ca="1">IFERROR(IF(T_CALC[[#This Row],[Signal]]="Sell",T_CALC[[#This Row],[Value]],-10000),-10000)</f>
        <v>202.66</v>
      </c>
    </row>
    <row r="1126" spans="3:22" x14ac:dyDescent="0.2">
      <c r="C1126" vm="5897">
        <f ca="1"/>
        <v>44083</v>
      </c>
      <c r="D1126" vm="5898">
        <f ca="1"/>
        <v>45678986</v>
      </c>
      <c r="E1126" vm="5899">
        <f ca="1"/>
        <v>207.6</v>
      </c>
      <c r="F1126" vm="5900">
        <f ca="1"/>
        <v>214.8399</v>
      </c>
      <c r="G1126" vm="5901">
        <f ca="1"/>
        <v>206.7</v>
      </c>
      <c r="H1126" vm="5902">
        <f ca="1"/>
        <v>211.29</v>
      </c>
      <c r="K1126" s="4">
        <f ca="1">IF(ROW(T_CALC[[#This Row],[DAY]])-ROW(T_CALC[[#Headers],[DAY]])&gt;C_N_TRADING_DAYS,"",ROW(T_CALC[[#This Row],[DAY]])-ROW(T_CALC[[#Headers],[DAY]]))</f>
        <v>1123</v>
      </c>
      <c r="L1126" s="2" cm="1" vm="5897">
        <f t="array" aca="1" ref="L1126" ca="1">IFERROR(IF(T_CALC[[#This Row],[DAY]]="","",IF(AND(T_CALC[[#This Row],[DAY]]=C_N_TRADING_DAYS,$L$1&gt;C_MAX_HIST_DT),$L$1,INDEX(_xlfn.ANCHORARRAY($C$3),T_CALC[[#This Row],[DAY]]+1,1))),NA())</f>
        <v>44083</v>
      </c>
      <c r="M1126" s="4" cm="1" vm="5899">
        <f t="array" aca="1" ref="M1126" ca="1">IFERROR(IF(T_CALC[[#This Row],[DAY]]="","",IF(AND(T_CALC[[#This Row],[DAY]]=C_N_TRADING_DAYS,$L$1&gt;C_MAX_HIST_DT),$M$1,INDEX(_xlfn.ANCHORARRAY($C$3),T_CALC[[#This Row],[DAY]]+1,3))),NA())</f>
        <v>207.6</v>
      </c>
      <c r="N1126" s="4" cm="1" vm="5900">
        <f t="array" aca="1" ref="N1126" ca="1">IFERROR(IF(T_CALC[[#This Row],[DAY]]="","",IF(AND(T_CALC[[#This Row],[DAY]]=C_N_TRADING_DAYS,$L$1&gt;C_MAX_HIST_DT),$N$1,INDEX(_xlfn.ANCHORARRAY($C$3),T_CALC[[#This Row],[DAY]]+1,4))),NA())</f>
        <v>214.8399</v>
      </c>
      <c r="O1126" s="4" cm="1" vm="5901">
        <f t="array" aca="1" ref="O1126" ca="1">IFERROR(IF(T_CALC[[#This Row],[DAY]]="","",IF(AND(T_CALC[[#This Row],[DAY]]=C_N_TRADING_DAYS,$L$1&gt;C_MAX_HIST_DT),$O$1,INDEX(_xlfn.ANCHORARRAY($C$3),T_CALC[[#This Row],[DAY]]+1,5))),NA())</f>
        <v>206.7</v>
      </c>
      <c r="P1126" s="4" cm="1" vm="5902">
        <f t="array" aca="1" ref="P1126" ca="1">IFERROR(IF(T_CALC[[#This Row],[DAY]]="","",IF(AND(T_CALC[[#This Row],[DAY]]=C_N_TRADING_DAYS,$L$1&gt;C_MAX_HIST_DT),$P$1,INDEX(_xlfn.ANCHORARRAY($C$3),T_CALC[[#This Row],[DAY]]+1,6))),NA())</f>
        <v>211.29</v>
      </c>
      <c r="Q1126" s="4" cm="1" vm="5898">
        <f t="array" aca="1" ref="Q1126" ca="1">IFERROR(IF(T_CALC[[#This Row],[DAY]]="","",IF(AND(T_CALC[[#This Row],[DAY]]=C_N_TRADING_DAYS,$L$1&gt;C_MAX_HIST_DT),$Q$1,INDEX(_xlfn.ANCHORARRAY($C$3),T_CALC[[#This Row],[DAY]]+1,2))),NA())</f>
        <v>45678986</v>
      </c>
      <c r="R1126" s="4" vm="5902">
        <f ca="1">IFERROR(IF(I_SRC="Open",T_CALC[[#This Row],[Open]],IF(I_SRC="High",T_CALC[[#This Row],[High]],IF(I_SRC="low",T_CALC[[#This Row],[Low]],IF(I_SRC="Volume",T_CALC[[#This Row],[VOLUME]],T_CALC[[#This Row],[Close]])))),"")</f>
        <v>211.29</v>
      </c>
      <c r="S1126" s="4" cm="1">
        <f t="array" aca="1" ref="S1126" ca="1">IF(T_CALC[[#This Row],[DAY]]="","",IF(T_CALC[[#This Row],[DAY]]&gt;=I_MA_PER,
ROUND(SUMPRODUCT(OFFSET($Y$4,0,0,I_MA_PER),OFFSET(T_CALC[[#This Row],[Value]],-(I_MA_PER-1),0,I_MA_PER))/C_DEN,2),NA()))</f>
        <v>213.55</v>
      </c>
      <c r="T1126" s="4" t="str">
        <f ca="1">IF(T_CALC[[#This Row],[DAY]]="","",IF(T_CALC[[#This Row],[DAY]]&gt;=I_MA_PER,IF(AND(T_CALC[[#This Row],[Value]]&gt;T_CALC[[#This Row],[WMA]],R1125&lt;=S1125),"Buy",IF(AND(T_CALC[[#This Row],[Value]]&lt;T_CALC[[#This Row],[WMA]],R1125&gt;=S1125),"Sell","")),NA()))</f>
        <v/>
      </c>
      <c r="U1126" s="4">
        <f ca="1">IFERROR(IF(T_CALC[[#This Row],[Signal]]="Buy",T_CALC[[#This Row],[Value]],-10000),-10000)</f>
        <v>-10000</v>
      </c>
      <c r="V1126" s="4">
        <f ca="1">IFERROR(IF(T_CALC[[#This Row],[Signal]]="Sell",T_CALC[[#This Row],[Value]],-10000),-10000)</f>
        <v>-10000</v>
      </c>
    </row>
    <row r="1127" spans="3:22" x14ac:dyDescent="0.2">
      <c r="C1127" vm="5903">
        <f ca="1"/>
        <v>44084</v>
      </c>
      <c r="D1127" vm="5904">
        <f ca="1"/>
        <v>35461514</v>
      </c>
      <c r="E1127" vm="5905">
        <f ca="1"/>
        <v>213.4</v>
      </c>
      <c r="F1127" vm="5906">
        <f ca="1"/>
        <v>214.74</v>
      </c>
      <c r="G1127" vm="5907">
        <f ca="1"/>
        <v>204.11</v>
      </c>
      <c r="H1127" vm="5908">
        <f ca="1"/>
        <v>205.37</v>
      </c>
      <c r="K1127" s="4">
        <f ca="1">IF(ROW(T_CALC[[#This Row],[DAY]])-ROW(T_CALC[[#Headers],[DAY]])&gt;C_N_TRADING_DAYS,"",ROW(T_CALC[[#This Row],[DAY]])-ROW(T_CALC[[#Headers],[DAY]]))</f>
        <v>1124</v>
      </c>
      <c r="L1127" s="2" cm="1" vm="5903">
        <f t="array" aca="1" ref="L1127" ca="1">IFERROR(IF(T_CALC[[#This Row],[DAY]]="","",IF(AND(T_CALC[[#This Row],[DAY]]=C_N_TRADING_DAYS,$L$1&gt;C_MAX_HIST_DT),$L$1,INDEX(_xlfn.ANCHORARRAY($C$3),T_CALC[[#This Row],[DAY]]+1,1))),NA())</f>
        <v>44084</v>
      </c>
      <c r="M1127" s="4" cm="1" vm="5905">
        <f t="array" aca="1" ref="M1127" ca="1">IFERROR(IF(T_CALC[[#This Row],[DAY]]="","",IF(AND(T_CALC[[#This Row],[DAY]]=C_N_TRADING_DAYS,$L$1&gt;C_MAX_HIST_DT),$M$1,INDEX(_xlfn.ANCHORARRAY($C$3),T_CALC[[#This Row],[DAY]]+1,3))),NA())</f>
        <v>213.4</v>
      </c>
      <c r="N1127" s="4" cm="1" vm="5906">
        <f t="array" aca="1" ref="N1127" ca="1">IFERROR(IF(T_CALC[[#This Row],[DAY]]="","",IF(AND(T_CALC[[#This Row],[DAY]]=C_N_TRADING_DAYS,$L$1&gt;C_MAX_HIST_DT),$N$1,INDEX(_xlfn.ANCHORARRAY($C$3),T_CALC[[#This Row],[DAY]]+1,4))),NA())</f>
        <v>214.74</v>
      </c>
      <c r="O1127" s="4" cm="1" vm="5907">
        <f t="array" aca="1" ref="O1127" ca="1">IFERROR(IF(T_CALC[[#This Row],[DAY]]="","",IF(AND(T_CALC[[#This Row],[DAY]]=C_N_TRADING_DAYS,$L$1&gt;C_MAX_HIST_DT),$O$1,INDEX(_xlfn.ANCHORARRAY($C$3),T_CALC[[#This Row],[DAY]]+1,5))),NA())</f>
        <v>204.11</v>
      </c>
      <c r="P1127" s="4" cm="1" vm="5908">
        <f t="array" aca="1" ref="P1127" ca="1">IFERROR(IF(T_CALC[[#This Row],[DAY]]="","",IF(AND(T_CALC[[#This Row],[DAY]]=C_N_TRADING_DAYS,$L$1&gt;C_MAX_HIST_DT),$P$1,INDEX(_xlfn.ANCHORARRAY($C$3),T_CALC[[#This Row],[DAY]]+1,6))),NA())</f>
        <v>205.37</v>
      </c>
      <c r="Q1127" s="4" cm="1" vm="5904">
        <f t="array" aca="1" ref="Q1127" ca="1">IFERROR(IF(T_CALC[[#This Row],[DAY]]="","",IF(AND(T_CALC[[#This Row],[DAY]]=C_N_TRADING_DAYS,$L$1&gt;C_MAX_HIST_DT),$Q$1,INDEX(_xlfn.ANCHORARRAY($C$3),T_CALC[[#This Row],[DAY]]+1,2))),NA())</f>
        <v>35461514</v>
      </c>
      <c r="R1127" s="4" vm="5908">
        <f ca="1">IFERROR(IF(I_SRC="Open",T_CALC[[#This Row],[Open]],IF(I_SRC="High",T_CALC[[#This Row],[High]],IF(I_SRC="low",T_CALC[[#This Row],[Low]],IF(I_SRC="Volume",T_CALC[[#This Row],[VOLUME]],T_CALC[[#This Row],[Close]])))),"")</f>
        <v>205.37</v>
      </c>
      <c r="S1127" s="4" cm="1">
        <f t="array" aca="1" ref="S1127" ca="1">IF(T_CALC[[#This Row],[DAY]]="","",IF(T_CALC[[#This Row],[DAY]]&gt;=I_MA_PER,
ROUND(SUMPRODUCT(OFFSET($Y$4,0,0,I_MA_PER),OFFSET(T_CALC[[#This Row],[Value]],-(I_MA_PER-1),0,I_MA_PER))/C_DEN,2),NA()))</f>
        <v>213.32</v>
      </c>
      <c r="T1127" s="4" t="str">
        <f ca="1">IF(T_CALC[[#This Row],[DAY]]="","",IF(T_CALC[[#This Row],[DAY]]&gt;=I_MA_PER,IF(AND(T_CALC[[#This Row],[Value]]&gt;T_CALC[[#This Row],[WMA]],R1126&lt;=S1126),"Buy",IF(AND(T_CALC[[#This Row],[Value]]&lt;T_CALC[[#This Row],[WMA]],R1126&gt;=S1126),"Sell","")),NA()))</f>
        <v/>
      </c>
      <c r="U1127" s="4">
        <f ca="1">IFERROR(IF(T_CALC[[#This Row],[Signal]]="Buy",T_CALC[[#This Row],[Value]],-10000),-10000)</f>
        <v>-10000</v>
      </c>
      <c r="V1127" s="4">
        <f ca="1">IFERROR(IF(T_CALC[[#This Row],[Signal]]="Sell",T_CALC[[#This Row],[Value]],-10000),-10000)</f>
        <v>-10000</v>
      </c>
    </row>
    <row r="1128" spans="3:22" x14ac:dyDescent="0.2">
      <c r="C1128" vm="5909">
        <f ca="1"/>
        <v>44085</v>
      </c>
      <c r="D1128" vm="5910">
        <f ca="1"/>
        <v>33620073</v>
      </c>
      <c r="E1128" vm="5911">
        <f ca="1"/>
        <v>207.2</v>
      </c>
      <c r="F1128" vm="5912">
        <f ca="1"/>
        <v>208.63</v>
      </c>
      <c r="G1128" vm="5913">
        <f ca="1"/>
        <v>201.24</v>
      </c>
      <c r="H1128" vm="5914">
        <f ca="1"/>
        <v>204.03</v>
      </c>
      <c r="K1128" s="4">
        <f ca="1">IF(ROW(T_CALC[[#This Row],[DAY]])-ROW(T_CALC[[#Headers],[DAY]])&gt;C_N_TRADING_DAYS,"",ROW(T_CALC[[#This Row],[DAY]])-ROW(T_CALC[[#Headers],[DAY]]))</f>
        <v>1125</v>
      </c>
      <c r="L1128" s="2" cm="1" vm="5909">
        <f t="array" aca="1" ref="L1128" ca="1">IFERROR(IF(T_CALC[[#This Row],[DAY]]="","",IF(AND(T_CALC[[#This Row],[DAY]]=C_N_TRADING_DAYS,$L$1&gt;C_MAX_HIST_DT),$L$1,INDEX(_xlfn.ANCHORARRAY($C$3),T_CALC[[#This Row],[DAY]]+1,1))),NA())</f>
        <v>44085</v>
      </c>
      <c r="M1128" s="4" cm="1" vm="5911">
        <f t="array" aca="1" ref="M1128" ca="1">IFERROR(IF(T_CALC[[#This Row],[DAY]]="","",IF(AND(T_CALC[[#This Row],[DAY]]=C_N_TRADING_DAYS,$L$1&gt;C_MAX_HIST_DT),$M$1,INDEX(_xlfn.ANCHORARRAY($C$3),T_CALC[[#This Row],[DAY]]+1,3))),NA())</f>
        <v>207.2</v>
      </c>
      <c r="N1128" s="4" cm="1" vm="5912">
        <f t="array" aca="1" ref="N1128" ca="1">IFERROR(IF(T_CALC[[#This Row],[DAY]]="","",IF(AND(T_CALC[[#This Row],[DAY]]=C_N_TRADING_DAYS,$L$1&gt;C_MAX_HIST_DT),$N$1,INDEX(_xlfn.ANCHORARRAY($C$3),T_CALC[[#This Row],[DAY]]+1,4))),NA())</f>
        <v>208.63</v>
      </c>
      <c r="O1128" s="4" cm="1" vm="5913">
        <f t="array" aca="1" ref="O1128" ca="1">IFERROR(IF(T_CALC[[#This Row],[DAY]]="","",IF(AND(T_CALC[[#This Row],[DAY]]=C_N_TRADING_DAYS,$L$1&gt;C_MAX_HIST_DT),$O$1,INDEX(_xlfn.ANCHORARRAY($C$3),T_CALC[[#This Row],[DAY]]+1,5))),NA())</f>
        <v>201.24</v>
      </c>
      <c r="P1128" s="4" cm="1" vm="5914">
        <f t="array" aca="1" ref="P1128" ca="1">IFERROR(IF(T_CALC[[#This Row],[DAY]]="","",IF(AND(T_CALC[[#This Row],[DAY]]=C_N_TRADING_DAYS,$L$1&gt;C_MAX_HIST_DT),$P$1,INDEX(_xlfn.ANCHORARRAY($C$3),T_CALC[[#This Row],[DAY]]+1,6))),NA())</f>
        <v>204.03</v>
      </c>
      <c r="Q1128" s="4" cm="1" vm="5910">
        <f t="array" aca="1" ref="Q1128" ca="1">IFERROR(IF(T_CALC[[#This Row],[DAY]]="","",IF(AND(T_CALC[[#This Row],[DAY]]=C_N_TRADING_DAYS,$L$1&gt;C_MAX_HIST_DT),$Q$1,INDEX(_xlfn.ANCHORARRAY($C$3),T_CALC[[#This Row],[DAY]]+1,2))),NA())</f>
        <v>33620073</v>
      </c>
      <c r="R1128" s="4" vm="5914">
        <f ca="1">IFERROR(IF(I_SRC="Open",T_CALC[[#This Row],[Open]],IF(I_SRC="High",T_CALC[[#This Row],[High]],IF(I_SRC="low",T_CALC[[#This Row],[Low]],IF(I_SRC="Volume",T_CALC[[#This Row],[VOLUME]],T_CALC[[#This Row],[Close]])))),"")</f>
        <v>204.03</v>
      </c>
      <c r="S1128" s="4" cm="1">
        <f t="array" aca="1" ref="S1128" ca="1">IF(T_CALC[[#This Row],[DAY]]="","",IF(T_CALC[[#This Row],[DAY]]&gt;=I_MA_PER,
ROUND(SUMPRODUCT(OFFSET($Y$4,0,0,I_MA_PER),OFFSET(T_CALC[[#This Row],[Value]],-(I_MA_PER-1),0,I_MA_PER))/C_DEN,2),NA()))</f>
        <v>213.03</v>
      </c>
      <c r="T1128" s="4" t="str">
        <f ca="1">IF(T_CALC[[#This Row],[DAY]]="","",IF(T_CALC[[#This Row],[DAY]]&gt;=I_MA_PER,IF(AND(T_CALC[[#This Row],[Value]]&gt;T_CALC[[#This Row],[WMA]],R1127&lt;=S1127),"Buy",IF(AND(T_CALC[[#This Row],[Value]]&lt;T_CALC[[#This Row],[WMA]],R1127&gt;=S1127),"Sell","")),NA()))</f>
        <v/>
      </c>
      <c r="U1128" s="4">
        <f ca="1">IFERROR(IF(T_CALC[[#This Row],[Signal]]="Buy",T_CALC[[#This Row],[Value]],-10000),-10000)</f>
        <v>-10000</v>
      </c>
      <c r="V1128" s="4">
        <f ca="1">IFERROR(IF(T_CALC[[#This Row],[Signal]]="Sell",T_CALC[[#This Row],[Value]],-10000),-10000)</f>
        <v>-10000</v>
      </c>
    </row>
    <row r="1129" spans="3:22" x14ac:dyDescent="0.2">
      <c r="C1129" vm="5915">
        <f ca="1"/>
        <v>44088</v>
      </c>
      <c r="D1129" vm="5916">
        <f ca="1"/>
        <v>30375768</v>
      </c>
      <c r="E1129" vm="5917">
        <f ca="1"/>
        <v>204.24</v>
      </c>
      <c r="F1129" vm="5707">
        <f ca="1"/>
        <v>209.2</v>
      </c>
      <c r="G1129" vm="5914">
        <f ca="1"/>
        <v>204.03</v>
      </c>
      <c r="H1129" vm="5918">
        <f ca="1"/>
        <v>205.41</v>
      </c>
      <c r="K1129" s="4">
        <f ca="1">IF(ROW(T_CALC[[#This Row],[DAY]])-ROW(T_CALC[[#Headers],[DAY]])&gt;C_N_TRADING_DAYS,"",ROW(T_CALC[[#This Row],[DAY]])-ROW(T_CALC[[#Headers],[DAY]]))</f>
        <v>1126</v>
      </c>
      <c r="L1129" s="2" cm="1" vm="5915">
        <f t="array" aca="1" ref="L1129" ca="1">IFERROR(IF(T_CALC[[#This Row],[DAY]]="","",IF(AND(T_CALC[[#This Row],[DAY]]=C_N_TRADING_DAYS,$L$1&gt;C_MAX_HIST_DT),$L$1,INDEX(_xlfn.ANCHORARRAY($C$3),T_CALC[[#This Row],[DAY]]+1,1))),NA())</f>
        <v>44088</v>
      </c>
      <c r="M1129" s="4" cm="1" vm="5917">
        <f t="array" aca="1" ref="M1129" ca="1">IFERROR(IF(T_CALC[[#This Row],[DAY]]="","",IF(AND(T_CALC[[#This Row],[DAY]]=C_N_TRADING_DAYS,$L$1&gt;C_MAX_HIST_DT),$M$1,INDEX(_xlfn.ANCHORARRAY($C$3),T_CALC[[#This Row],[DAY]]+1,3))),NA())</f>
        <v>204.24</v>
      </c>
      <c r="N1129" s="4" cm="1" vm="5707">
        <f t="array" aca="1" ref="N1129" ca="1">IFERROR(IF(T_CALC[[#This Row],[DAY]]="","",IF(AND(T_CALC[[#This Row],[DAY]]=C_N_TRADING_DAYS,$L$1&gt;C_MAX_HIST_DT),$N$1,INDEX(_xlfn.ANCHORARRAY($C$3),T_CALC[[#This Row],[DAY]]+1,4))),NA())</f>
        <v>209.2</v>
      </c>
      <c r="O1129" s="4" cm="1" vm="5914">
        <f t="array" aca="1" ref="O1129" ca="1">IFERROR(IF(T_CALC[[#This Row],[DAY]]="","",IF(AND(T_CALC[[#This Row],[DAY]]=C_N_TRADING_DAYS,$L$1&gt;C_MAX_HIST_DT),$O$1,INDEX(_xlfn.ANCHORARRAY($C$3),T_CALC[[#This Row],[DAY]]+1,5))),NA())</f>
        <v>204.03</v>
      </c>
      <c r="P1129" s="4" cm="1" vm="5918">
        <f t="array" aca="1" ref="P1129" ca="1">IFERROR(IF(T_CALC[[#This Row],[DAY]]="","",IF(AND(T_CALC[[#This Row],[DAY]]=C_N_TRADING_DAYS,$L$1&gt;C_MAX_HIST_DT),$P$1,INDEX(_xlfn.ANCHORARRAY($C$3),T_CALC[[#This Row],[DAY]]+1,6))),NA())</f>
        <v>205.41</v>
      </c>
      <c r="Q1129" s="4" cm="1" vm="5916">
        <f t="array" aca="1" ref="Q1129" ca="1">IFERROR(IF(T_CALC[[#This Row],[DAY]]="","",IF(AND(T_CALC[[#This Row],[DAY]]=C_N_TRADING_DAYS,$L$1&gt;C_MAX_HIST_DT),$Q$1,INDEX(_xlfn.ANCHORARRAY($C$3),T_CALC[[#This Row],[DAY]]+1,2))),NA())</f>
        <v>30375768</v>
      </c>
      <c r="R1129" s="4" vm="5918">
        <f ca="1">IFERROR(IF(I_SRC="Open",T_CALC[[#This Row],[Open]],IF(I_SRC="High",T_CALC[[#This Row],[High]],IF(I_SRC="low",T_CALC[[#This Row],[Low]],IF(I_SRC="Volume",T_CALC[[#This Row],[VOLUME]],T_CALC[[#This Row],[Close]])))),"")</f>
        <v>205.41</v>
      </c>
      <c r="S1129" s="4" cm="1">
        <f t="array" aca="1" ref="S1129" ca="1">IF(T_CALC[[#This Row],[DAY]]="","",IF(T_CALC[[#This Row],[DAY]]&gt;=I_MA_PER,
ROUND(SUMPRODUCT(OFFSET($Y$4,0,0,I_MA_PER),OFFSET(T_CALC[[#This Row],[Value]],-(I_MA_PER-1),0,I_MA_PER))/C_DEN,2),NA()))</f>
        <v>212.8</v>
      </c>
      <c r="T1129" s="4" t="str">
        <f ca="1">IF(T_CALC[[#This Row],[DAY]]="","",IF(T_CALC[[#This Row],[DAY]]&gt;=I_MA_PER,IF(AND(T_CALC[[#This Row],[Value]]&gt;T_CALC[[#This Row],[WMA]],R1128&lt;=S1128),"Buy",IF(AND(T_CALC[[#This Row],[Value]]&lt;T_CALC[[#This Row],[WMA]],R1128&gt;=S1128),"Sell","")),NA()))</f>
        <v/>
      </c>
      <c r="U1129" s="4">
        <f ca="1">IFERROR(IF(T_CALC[[#This Row],[Signal]]="Buy",T_CALC[[#This Row],[Value]],-10000),-10000)</f>
        <v>-10000</v>
      </c>
      <c r="V1129" s="4">
        <f ca="1">IFERROR(IF(T_CALC[[#This Row],[Signal]]="Sell",T_CALC[[#This Row],[Value]],-10000),-10000)</f>
        <v>-10000</v>
      </c>
    </row>
    <row r="1130" spans="3:22" x14ac:dyDescent="0.2">
      <c r="C1130" vm="5919">
        <f ca="1"/>
        <v>44089</v>
      </c>
      <c r="D1130" vm="5920">
        <f ca="1"/>
        <v>21823942</v>
      </c>
      <c r="E1130" vm="5921">
        <f ca="1"/>
        <v>208.42</v>
      </c>
      <c r="F1130" vm="5922">
        <f ca="1"/>
        <v>209.78</v>
      </c>
      <c r="G1130" vm="5923">
        <f ca="1"/>
        <v>206.93</v>
      </c>
      <c r="H1130" vm="5924">
        <f ca="1"/>
        <v>208.78</v>
      </c>
      <c r="K1130" s="4">
        <f ca="1">IF(ROW(T_CALC[[#This Row],[DAY]])-ROW(T_CALC[[#Headers],[DAY]])&gt;C_N_TRADING_DAYS,"",ROW(T_CALC[[#This Row],[DAY]])-ROW(T_CALC[[#Headers],[DAY]]))</f>
        <v>1127</v>
      </c>
      <c r="L1130" s="2" cm="1" vm="5919">
        <f t="array" aca="1" ref="L1130" ca="1">IFERROR(IF(T_CALC[[#This Row],[DAY]]="","",IF(AND(T_CALC[[#This Row],[DAY]]=C_N_TRADING_DAYS,$L$1&gt;C_MAX_HIST_DT),$L$1,INDEX(_xlfn.ANCHORARRAY($C$3),T_CALC[[#This Row],[DAY]]+1,1))),NA())</f>
        <v>44089</v>
      </c>
      <c r="M1130" s="4" cm="1" vm="5921">
        <f t="array" aca="1" ref="M1130" ca="1">IFERROR(IF(T_CALC[[#This Row],[DAY]]="","",IF(AND(T_CALC[[#This Row],[DAY]]=C_N_TRADING_DAYS,$L$1&gt;C_MAX_HIST_DT),$M$1,INDEX(_xlfn.ANCHORARRAY($C$3),T_CALC[[#This Row],[DAY]]+1,3))),NA())</f>
        <v>208.42</v>
      </c>
      <c r="N1130" s="4" cm="1" vm="5922">
        <f t="array" aca="1" ref="N1130" ca="1">IFERROR(IF(T_CALC[[#This Row],[DAY]]="","",IF(AND(T_CALC[[#This Row],[DAY]]=C_N_TRADING_DAYS,$L$1&gt;C_MAX_HIST_DT),$N$1,INDEX(_xlfn.ANCHORARRAY($C$3),T_CALC[[#This Row],[DAY]]+1,4))),NA())</f>
        <v>209.78</v>
      </c>
      <c r="O1130" s="4" cm="1" vm="5923">
        <f t="array" aca="1" ref="O1130" ca="1">IFERROR(IF(T_CALC[[#This Row],[DAY]]="","",IF(AND(T_CALC[[#This Row],[DAY]]=C_N_TRADING_DAYS,$L$1&gt;C_MAX_HIST_DT),$O$1,INDEX(_xlfn.ANCHORARRAY($C$3),T_CALC[[#This Row],[DAY]]+1,5))),NA())</f>
        <v>206.93</v>
      </c>
      <c r="P1130" s="4" cm="1" vm="5924">
        <f t="array" aca="1" ref="P1130" ca="1">IFERROR(IF(T_CALC[[#This Row],[DAY]]="","",IF(AND(T_CALC[[#This Row],[DAY]]=C_N_TRADING_DAYS,$L$1&gt;C_MAX_HIST_DT),$P$1,INDEX(_xlfn.ANCHORARRAY($C$3),T_CALC[[#This Row],[DAY]]+1,6))),NA())</f>
        <v>208.78</v>
      </c>
      <c r="Q1130" s="4" cm="1" vm="5920">
        <f t="array" aca="1" ref="Q1130" ca="1">IFERROR(IF(T_CALC[[#This Row],[DAY]]="","",IF(AND(T_CALC[[#This Row],[DAY]]=C_N_TRADING_DAYS,$L$1&gt;C_MAX_HIST_DT),$Q$1,INDEX(_xlfn.ANCHORARRAY($C$3),T_CALC[[#This Row],[DAY]]+1,2))),NA())</f>
        <v>21823942</v>
      </c>
      <c r="R1130" s="4" vm="5924">
        <f ca="1">IFERROR(IF(I_SRC="Open",T_CALC[[#This Row],[Open]],IF(I_SRC="High",T_CALC[[#This Row],[High]],IF(I_SRC="low",T_CALC[[#This Row],[Low]],IF(I_SRC="Volume",T_CALC[[#This Row],[VOLUME]],T_CALC[[#This Row],[Close]])))),"")</f>
        <v>208.78</v>
      </c>
      <c r="S1130" s="4" cm="1">
        <f t="array" aca="1" ref="S1130" ca="1">IF(T_CALC[[#This Row],[DAY]]="","",IF(T_CALC[[#This Row],[DAY]]&gt;=I_MA_PER,
ROUND(SUMPRODUCT(OFFSET($Y$4,0,0,I_MA_PER),OFFSET(T_CALC[[#This Row],[Value]],-(I_MA_PER-1),0,I_MA_PER))/C_DEN,2),NA()))</f>
        <v>212.7</v>
      </c>
      <c r="T1130" s="4" t="str">
        <f ca="1">IF(T_CALC[[#This Row],[DAY]]="","",IF(T_CALC[[#This Row],[DAY]]&gt;=I_MA_PER,IF(AND(T_CALC[[#This Row],[Value]]&gt;T_CALC[[#This Row],[WMA]],R1129&lt;=S1129),"Buy",IF(AND(T_CALC[[#This Row],[Value]]&lt;T_CALC[[#This Row],[WMA]],R1129&gt;=S1129),"Sell","")),NA()))</f>
        <v/>
      </c>
      <c r="U1130" s="4">
        <f ca="1">IFERROR(IF(T_CALC[[#This Row],[Signal]]="Buy",T_CALC[[#This Row],[Value]],-10000),-10000)</f>
        <v>-10000</v>
      </c>
      <c r="V1130" s="4">
        <f ca="1">IFERROR(IF(T_CALC[[#This Row],[Signal]]="Sell",T_CALC[[#This Row],[Value]],-10000),-10000)</f>
        <v>-10000</v>
      </c>
    </row>
    <row r="1131" spans="3:22" x14ac:dyDescent="0.2">
      <c r="C1131" vm="5925">
        <f ca="1"/>
        <v>44090</v>
      </c>
      <c r="D1131" vm="5926">
        <f ca="1"/>
        <v>26372464</v>
      </c>
      <c r="E1131" vm="5927">
        <f ca="1"/>
        <v>210.62</v>
      </c>
      <c r="F1131" vm="5928">
        <f ca="1"/>
        <v>210.65</v>
      </c>
      <c r="G1131" vm="5929">
        <f ca="1"/>
        <v>204.64</v>
      </c>
      <c r="H1131" vm="5930">
        <f ca="1"/>
        <v>205.05</v>
      </c>
      <c r="K1131" s="4">
        <f ca="1">IF(ROW(T_CALC[[#This Row],[DAY]])-ROW(T_CALC[[#Headers],[DAY]])&gt;C_N_TRADING_DAYS,"",ROW(T_CALC[[#This Row],[DAY]])-ROW(T_CALC[[#Headers],[DAY]]))</f>
        <v>1128</v>
      </c>
      <c r="L1131" s="2" cm="1" vm="5925">
        <f t="array" aca="1" ref="L1131" ca="1">IFERROR(IF(T_CALC[[#This Row],[DAY]]="","",IF(AND(T_CALC[[#This Row],[DAY]]=C_N_TRADING_DAYS,$L$1&gt;C_MAX_HIST_DT),$L$1,INDEX(_xlfn.ANCHORARRAY($C$3),T_CALC[[#This Row],[DAY]]+1,1))),NA())</f>
        <v>44090</v>
      </c>
      <c r="M1131" s="4" cm="1" vm="5927">
        <f t="array" aca="1" ref="M1131" ca="1">IFERROR(IF(T_CALC[[#This Row],[DAY]]="","",IF(AND(T_CALC[[#This Row],[DAY]]=C_N_TRADING_DAYS,$L$1&gt;C_MAX_HIST_DT),$M$1,INDEX(_xlfn.ANCHORARRAY($C$3),T_CALC[[#This Row],[DAY]]+1,3))),NA())</f>
        <v>210.62</v>
      </c>
      <c r="N1131" s="4" cm="1" vm="5928">
        <f t="array" aca="1" ref="N1131" ca="1">IFERROR(IF(T_CALC[[#This Row],[DAY]]="","",IF(AND(T_CALC[[#This Row],[DAY]]=C_N_TRADING_DAYS,$L$1&gt;C_MAX_HIST_DT),$N$1,INDEX(_xlfn.ANCHORARRAY($C$3),T_CALC[[#This Row],[DAY]]+1,4))),NA())</f>
        <v>210.65</v>
      </c>
      <c r="O1131" s="4" cm="1" vm="5929">
        <f t="array" aca="1" ref="O1131" ca="1">IFERROR(IF(T_CALC[[#This Row],[DAY]]="","",IF(AND(T_CALC[[#This Row],[DAY]]=C_N_TRADING_DAYS,$L$1&gt;C_MAX_HIST_DT),$O$1,INDEX(_xlfn.ANCHORARRAY($C$3),T_CALC[[#This Row],[DAY]]+1,5))),NA())</f>
        <v>204.64</v>
      </c>
      <c r="P1131" s="4" cm="1" vm="5930">
        <f t="array" aca="1" ref="P1131" ca="1">IFERROR(IF(T_CALC[[#This Row],[DAY]]="","",IF(AND(T_CALC[[#This Row],[DAY]]=C_N_TRADING_DAYS,$L$1&gt;C_MAX_HIST_DT),$P$1,INDEX(_xlfn.ANCHORARRAY($C$3),T_CALC[[#This Row],[DAY]]+1,6))),NA())</f>
        <v>205.05</v>
      </c>
      <c r="Q1131" s="4" cm="1" vm="5926">
        <f t="array" aca="1" ref="Q1131" ca="1">IFERROR(IF(T_CALC[[#This Row],[DAY]]="","",IF(AND(T_CALC[[#This Row],[DAY]]=C_N_TRADING_DAYS,$L$1&gt;C_MAX_HIST_DT),$Q$1,INDEX(_xlfn.ANCHORARRAY($C$3),T_CALC[[#This Row],[DAY]]+1,2))),NA())</f>
        <v>26372464</v>
      </c>
      <c r="R1131" s="4" vm="5930">
        <f ca="1">IFERROR(IF(I_SRC="Open",T_CALC[[#This Row],[Open]],IF(I_SRC="High",T_CALC[[#This Row],[High]],IF(I_SRC="low",T_CALC[[#This Row],[Low]],IF(I_SRC="Volume",T_CALC[[#This Row],[VOLUME]],T_CALC[[#This Row],[Close]])))),"")</f>
        <v>205.05</v>
      </c>
      <c r="S1131" s="4" cm="1">
        <f t="array" aca="1" ref="S1131" ca="1">IF(T_CALC[[#This Row],[DAY]]="","",IF(T_CALC[[#This Row],[DAY]]&gt;=I_MA_PER,
ROUND(SUMPRODUCT(OFFSET($Y$4,0,0,I_MA_PER),OFFSET(T_CALC[[#This Row],[Value]],-(I_MA_PER-1),0,I_MA_PER))/C_DEN,2),NA()))</f>
        <v>212.46</v>
      </c>
      <c r="T1131" s="4" t="str">
        <f ca="1">IF(T_CALC[[#This Row],[DAY]]="","",IF(T_CALC[[#This Row],[DAY]]&gt;=I_MA_PER,IF(AND(T_CALC[[#This Row],[Value]]&gt;T_CALC[[#This Row],[WMA]],R1130&lt;=S1130),"Buy",IF(AND(T_CALC[[#This Row],[Value]]&lt;T_CALC[[#This Row],[WMA]],R1130&gt;=S1130),"Sell","")),NA()))</f>
        <v/>
      </c>
      <c r="U1131" s="4">
        <f ca="1">IFERROR(IF(T_CALC[[#This Row],[Signal]]="Buy",T_CALC[[#This Row],[Value]],-10000),-10000)</f>
        <v>-10000</v>
      </c>
      <c r="V1131" s="4">
        <f ca="1">IFERROR(IF(T_CALC[[#This Row],[Signal]]="Sell",T_CALC[[#This Row],[Value]],-10000),-10000)</f>
        <v>-10000</v>
      </c>
    </row>
    <row r="1132" spans="3:22" x14ac:dyDescent="0.2">
      <c r="C1132" vm="5931">
        <f ca="1"/>
        <v>44091</v>
      </c>
      <c r="D1132" vm="5932">
        <f ca="1"/>
        <v>34011257</v>
      </c>
      <c r="E1132" vm="5933">
        <f ca="1"/>
        <v>200.05</v>
      </c>
      <c r="F1132" vm="5934">
        <f ca="1"/>
        <v>204.33</v>
      </c>
      <c r="G1132" vm="5935">
        <f ca="1"/>
        <v>199.96</v>
      </c>
      <c r="H1132" vm="5936">
        <f ca="1"/>
        <v>202.91</v>
      </c>
      <c r="K1132" s="4">
        <f ca="1">IF(ROW(T_CALC[[#This Row],[DAY]])-ROW(T_CALC[[#Headers],[DAY]])&gt;C_N_TRADING_DAYS,"",ROW(T_CALC[[#This Row],[DAY]])-ROW(T_CALC[[#Headers],[DAY]]))</f>
        <v>1129</v>
      </c>
      <c r="L1132" s="2" cm="1" vm="5931">
        <f t="array" aca="1" ref="L1132" ca="1">IFERROR(IF(T_CALC[[#This Row],[DAY]]="","",IF(AND(T_CALC[[#This Row],[DAY]]=C_N_TRADING_DAYS,$L$1&gt;C_MAX_HIST_DT),$L$1,INDEX(_xlfn.ANCHORARRAY($C$3),T_CALC[[#This Row],[DAY]]+1,1))),NA())</f>
        <v>44091</v>
      </c>
      <c r="M1132" s="4" cm="1" vm="5933">
        <f t="array" aca="1" ref="M1132" ca="1">IFERROR(IF(T_CALC[[#This Row],[DAY]]="","",IF(AND(T_CALC[[#This Row],[DAY]]=C_N_TRADING_DAYS,$L$1&gt;C_MAX_HIST_DT),$M$1,INDEX(_xlfn.ANCHORARRAY($C$3),T_CALC[[#This Row],[DAY]]+1,3))),NA())</f>
        <v>200.05</v>
      </c>
      <c r="N1132" s="4" cm="1" vm="5934">
        <f t="array" aca="1" ref="N1132" ca="1">IFERROR(IF(T_CALC[[#This Row],[DAY]]="","",IF(AND(T_CALC[[#This Row],[DAY]]=C_N_TRADING_DAYS,$L$1&gt;C_MAX_HIST_DT),$N$1,INDEX(_xlfn.ANCHORARRAY($C$3),T_CALC[[#This Row],[DAY]]+1,4))),NA())</f>
        <v>204.33</v>
      </c>
      <c r="O1132" s="4" cm="1" vm="5935">
        <f t="array" aca="1" ref="O1132" ca="1">IFERROR(IF(T_CALC[[#This Row],[DAY]]="","",IF(AND(T_CALC[[#This Row],[DAY]]=C_N_TRADING_DAYS,$L$1&gt;C_MAX_HIST_DT),$O$1,INDEX(_xlfn.ANCHORARRAY($C$3),T_CALC[[#This Row],[DAY]]+1,5))),NA())</f>
        <v>199.96</v>
      </c>
      <c r="P1132" s="4" cm="1" vm="5936">
        <f t="array" aca="1" ref="P1132" ca="1">IFERROR(IF(T_CALC[[#This Row],[DAY]]="","",IF(AND(T_CALC[[#This Row],[DAY]]=C_N_TRADING_DAYS,$L$1&gt;C_MAX_HIST_DT),$P$1,INDEX(_xlfn.ANCHORARRAY($C$3),T_CALC[[#This Row],[DAY]]+1,6))),NA())</f>
        <v>202.91</v>
      </c>
      <c r="Q1132" s="4" cm="1" vm="5932">
        <f t="array" aca="1" ref="Q1132" ca="1">IFERROR(IF(T_CALC[[#This Row],[DAY]]="","",IF(AND(T_CALC[[#This Row],[DAY]]=C_N_TRADING_DAYS,$L$1&gt;C_MAX_HIST_DT),$Q$1,INDEX(_xlfn.ANCHORARRAY($C$3),T_CALC[[#This Row],[DAY]]+1,2))),NA())</f>
        <v>34011257</v>
      </c>
      <c r="R1132" s="4" vm="5936">
        <f ca="1">IFERROR(IF(I_SRC="Open",T_CALC[[#This Row],[Open]],IF(I_SRC="High",T_CALC[[#This Row],[High]],IF(I_SRC="low",T_CALC[[#This Row],[Low]],IF(I_SRC="Volume",T_CALC[[#This Row],[VOLUME]],T_CALC[[#This Row],[Close]])))),"")</f>
        <v>202.91</v>
      </c>
      <c r="S1132" s="4" cm="1">
        <f t="array" aca="1" ref="S1132" ca="1">IF(T_CALC[[#This Row],[DAY]]="","",IF(T_CALC[[#This Row],[DAY]]&gt;=I_MA_PER,
ROUND(SUMPRODUCT(OFFSET($Y$4,0,0,I_MA_PER),OFFSET(T_CALC[[#This Row],[Value]],-(I_MA_PER-1),0,I_MA_PER))/C_DEN,2),NA()))</f>
        <v>212.13</v>
      </c>
      <c r="T1132" s="4" t="str">
        <f ca="1">IF(T_CALC[[#This Row],[DAY]]="","",IF(T_CALC[[#This Row],[DAY]]&gt;=I_MA_PER,IF(AND(T_CALC[[#This Row],[Value]]&gt;T_CALC[[#This Row],[WMA]],R1131&lt;=S1131),"Buy",IF(AND(T_CALC[[#This Row],[Value]]&lt;T_CALC[[#This Row],[WMA]],R1131&gt;=S1131),"Sell","")),NA()))</f>
        <v/>
      </c>
      <c r="U1132" s="4">
        <f ca="1">IFERROR(IF(T_CALC[[#This Row],[Signal]]="Buy",T_CALC[[#This Row],[Value]],-10000),-10000)</f>
        <v>-10000</v>
      </c>
      <c r="V1132" s="4">
        <f ca="1">IFERROR(IF(T_CALC[[#This Row],[Signal]]="Sell",T_CALC[[#This Row],[Value]],-10000),-10000)</f>
        <v>-10000</v>
      </c>
    </row>
    <row r="1133" spans="3:22" x14ac:dyDescent="0.2">
      <c r="C1133" vm="5937">
        <f ca="1"/>
        <v>44092</v>
      </c>
      <c r="D1133" vm="5938">
        <f ca="1"/>
        <v>55225326</v>
      </c>
      <c r="E1133" vm="5939">
        <f ca="1"/>
        <v>202.8</v>
      </c>
      <c r="F1133" vm="5940">
        <f ca="1"/>
        <v>203.65</v>
      </c>
      <c r="G1133" vm="5941">
        <f ca="1"/>
        <v>196.25</v>
      </c>
      <c r="H1133" vm="5942">
        <f ca="1"/>
        <v>200.39</v>
      </c>
      <c r="K1133" s="4">
        <f ca="1">IF(ROW(T_CALC[[#This Row],[DAY]])-ROW(T_CALC[[#Headers],[DAY]])&gt;C_N_TRADING_DAYS,"",ROW(T_CALC[[#This Row],[DAY]])-ROW(T_CALC[[#Headers],[DAY]]))</f>
        <v>1130</v>
      </c>
      <c r="L1133" s="2" cm="1" vm="5937">
        <f t="array" aca="1" ref="L1133" ca="1">IFERROR(IF(T_CALC[[#This Row],[DAY]]="","",IF(AND(T_CALC[[#This Row],[DAY]]=C_N_TRADING_DAYS,$L$1&gt;C_MAX_HIST_DT),$L$1,INDEX(_xlfn.ANCHORARRAY($C$3),T_CALC[[#This Row],[DAY]]+1,1))),NA())</f>
        <v>44092</v>
      </c>
      <c r="M1133" s="4" cm="1" vm="5939">
        <f t="array" aca="1" ref="M1133" ca="1">IFERROR(IF(T_CALC[[#This Row],[DAY]]="","",IF(AND(T_CALC[[#This Row],[DAY]]=C_N_TRADING_DAYS,$L$1&gt;C_MAX_HIST_DT),$M$1,INDEX(_xlfn.ANCHORARRAY($C$3),T_CALC[[#This Row],[DAY]]+1,3))),NA())</f>
        <v>202.8</v>
      </c>
      <c r="N1133" s="4" cm="1" vm="5940">
        <f t="array" aca="1" ref="N1133" ca="1">IFERROR(IF(T_CALC[[#This Row],[DAY]]="","",IF(AND(T_CALC[[#This Row],[DAY]]=C_N_TRADING_DAYS,$L$1&gt;C_MAX_HIST_DT),$N$1,INDEX(_xlfn.ANCHORARRAY($C$3),T_CALC[[#This Row],[DAY]]+1,4))),NA())</f>
        <v>203.65</v>
      </c>
      <c r="O1133" s="4" cm="1" vm="5941">
        <f t="array" aca="1" ref="O1133" ca="1">IFERROR(IF(T_CALC[[#This Row],[DAY]]="","",IF(AND(T_CALC[[#This Row],[DAY]]=C_N_TRADING_DAYS,$L$1&gt;C_MAX_HIST_DT),$O$1,INDEX(_xlfn.ANCHORARRAY($C$3),T_CALC[[#This Row],[DAY]]+1,5))),NA())</f>
        <v>196.25</v>
      </c>
      <c r="P1133" s="4" cm="1" vm="5942">
        <f t="array" aca="1" ref="P1133" ca="1">IFERROR(IF(T_CALC[[#This Row],[DAY]]="","",IF(AND(T_CALC[[#This Row],[DAY]]=C_N_TRADING_DAYS,$L$1&gt;C_MAX_HIST_DT),$P$1,INDEX(_xlfn.ANCHORARRAY($C$3),T_CALC[[#This Row],[DAY]]+1,6))),NA())</f>
        <v>200.39</v>
      </c>
      <c r="Q1133" s="4" cm="1" vm="5938">
        <f t="array" aca="1" ref="Q1133" ca="1">IFERROR(IF(T_CALC[[#This Row],[DAY]]="","",IF(AND(T_CALC[[#This Row],[DAY]]=C_N_TRADING_DAYS,$L$1&gt;C_MAX_HIST_DT),$Q$1,INDEX(_xlfn.ANCHORARRAY($C$3),T_CALC[[#This Row],[DAY]]+1,2))),NA())</f>
        <v>55225326</v>
      </c>
      <c r="R1133" s="4" vm="5942">
        <f ca="1">IFERROR(IF(I_SRC="Open",T_CALC[[#This Row],[Open]],IF(I_SRC="High",T_CALC[[#This Row],[High]],IF(I_SRC="low",T_CALC[[#This Row],[Low]],IF(I_SRC="Volume",T_CALC[[#This Row],[VOLUME]],T_CALC[[#This Row],[Close]])))),"")</f>
        <v>200.39</v>
      </c>
      <c r="S1133" s="4" cm="1">
        <f t="array" aca="1" ref="S1133" ca="1">IF(T_CALC[[#This Row],[DAY]]="","",IF(T_CALC[[#This Row],[DAY]]&gt;=I_MA_PER,
ROUND(SUMPRODUCT(OFFSET($Y$4,0,0,I_MA_PER),OFFSET(T_CALC[[#This Row],[Value]],-(I_MA_PER-1),0,I_MA_PER))/C_DEN,2),NA()))</f>
        <v>211.71</v>
      </c>
      <c r="T1133" s="4" t="str">
        <f ca="1">IF(T_CALC[[#This Row],[DAY]]="","",IF(T_CALC[[#This Row],[DAY]]&gt;=I_MA_PER,IF(AND(T_CALC[[#This Row],[Value]]&gt;T_CALC[[#This Row],[WMA]],R1132&lt;=S1132),"Buy",IF(AND(T_CALC[[#This Row],[Value]]&lt;T_CALC[[#This Row],[WMA]],R1132&gt;=S1132),"Sell","")),NA()))</f>
        <v/>
      </c>
      <c r="U1133" s="4">
        <f ca="1">IFERROR(IF(T_CALC[[#This Row],[Signal]]="Buy",T_CALC[[#This Row],[Value]],-10000),-10000)</f>
        <v>-10000</v>
      </c>
      <c r="V1133" s="4">
        <f ca="1">IFERROR(IF(T_CALC[[#This Row],[Signal]]="Sell",T_CALC[[#This Row],[Value]],-10000),-10000)</f>
        <v>-10000</v>
      </c>
    </row>
    <row r="1134" spans="3:22" x14ac:dyDescent="0.2">
      <c r="C1134" vm="5943">
        <f ca="1"/>
        <v>44095</v>
      </c>
      <c r="D1134" vm="5944">
        <f ca="1"/>
        <v>39839657</v>
      </c>
      <c r="E1134" vm="5945">
        <f ca="1"/>
        <v>197.19</v>
      </c>
      <c r="F1134" vm="5946">
        <f ca="1"/>
        <v>202.71</v>
      </c>
      <c r="G1134" vm="5947">
        <f ca="1"/>
        <v>196.38</v>
      </c>
      <c r="H1134" vm="5715">
        <f ca="1"/>
        <v>202.54</v>
      </c>
      <c r="K1134" s="4">
        <f ca="1">IF(ROW(T_CALC[[#This Row],[DAY]])-ROW(T_CALC[[#Headers],[DAY]])&gt;C_N_TRADING_DAYS,"",ROW(T_CALC[[#This Row],[DAY]])-ROW(T_CALC[[#Headers],[DAY]]))</f>
        <v>1131</v>
      </c>
      <c r="L1134" s="2" cm="1" vm="5943">
        <f t="array" aca="1" ref="L1134" ca="1">IFERROR(IF(T_CALC[[#This Row],[DAY]]="","",IF(AND(T_CALC[[#This Row],[DAY]]=C_N_TRADING_DAYS,$L$1&gt;C_MAX_HIST_DT),$L$1,INDEX(_xlfn.ANCHORARRAY($C$3),T_CALC[[#This Row],[DAY]]+1,1))),NA())</f>
        <v>44095</v>
      </c>
      <c r="M1134" s="4" cm="1" vm="5945">
        <f t="array" aca="1" ref="M1134" ca="1">IFERROR(IF(T_CALC[[#This Row],[DAY]]="","",IF(AND(T_CALC[[#This Row],[DAY]]=C_N_TRADING_DAYS,$L$1&gt;C_MAX_HIST_DT),$M$1,INDEX(_xlfn.ANCHORARRAY($C$3),T_CALC[[#This Row],[DAY]]+1,3))),NA())</f>
        <v>197.19</v>
      </c>
      <c r="N1134" s="4" cm="1" vm="5946">
        <f t="array" aca="1" ref="N1134" ca="1">IFERROR(IF(T_CALC[[#This Row],[DAY]]="","",IF(AND(T_CALC[[#This Row],[DAY]]=C_N_TRADING_DAYS,$L$1&gt;C_MAX_HIST_DT),$N$1,INDEX(_xlfn.ANCHORARRAY($C$3),T_CALC[[#This Row],[DAY]]+1,4))),NA())</f>
        <v>202.71</v>
      </c>
      <c r="O1134" s="4" cm="1" vm="5947">
        <f t="array" aca="1" ref="O1134" ca="1">IFERROR(IF(T_CALC[[#This Row],[DAY]]="","",IF(AND(T_CALC[[#This Row],[DAY]]=C_N_TRADING_DAYS,$L$1&gt;C_MAX_HIST_DT),$O$1,INDEX(_xlfn.ANCHORARRAY($C$3),T_CALC[[#This Row],[DAY]]+1,5))),NA())</f>
        <v>196.38</v>
      </c>
      <c r="P1134" s="4" cm="1" vm="5715">
        <f t="array" aca="1" ref="P1134" ca="1">IFERROR(IF(T_CALC[[#This Row],[DAY]]="","",IF(AND(T_CALC[[#This Row],[DAY]]=C_N_TRADING_DAYS,$L$1&gt;C_MAX_HIST_DT),$P$1,INDEX(_xlfn.ANCHORARRAY($C$3),T_CALC[[#This Row],[DAY]]+1,6))),NA())</f>
        <v>202.54</v>
      </c>
      <c r="Q1134" s="4" cm="1" vm="5944">
        <f t="array" aca="1" ref="Q1134" ca="1">IFERROR(IF(T_CALC[[#This Row],[DAY]]="","",IF(AND(T_CALC[[#This Row],[DAY]]=C_N_TRADING_DAYS,$L$1&gt;C_MAX_HIST_DT),$Q$1,INDEX(_xlfn.ANCHORARRAY($C$3),T_CALC[[#This Row],[DAY]]+1,2))),NA())</f>
        <v>39839657</v>
      </c>
      <c r="R1134" s="4" vm="5715">
        <f ca="1">IFERROR(IF(I_SRC="Open",T_CALC[[#This Row],[Open]],IF(I_SRC="High",T_CALC[[#This Row],[High]],IF(I_SRC="low",T_CALC[[#This Row],[Low]],IF(I_SRC="Volume",T_CALC[[#This Row],[VOLUME]],T_CALC[[#This Row],[Close]])))),"")</f>
        <v>202.54</v>
      </c>
      <c r="S1134" s="4" cm="1">
        <f t="array" aca="1" ref="S1134" ca="1">IF(T_CALC[[#This Row],[DAY]]="","",IF(T_CALC[[#This Row],[DAY]]&gt;=I_MA_PER,
ROUND(SUMPRODUCT(OFFSET($Y$4,0,0,I_MA_PER),OFFSET(T_CALC[[#This Row],[Value]],-(I_MA_PER-1),0,I_MA_PER))/C_DEN,2),NA()))</f>
        <v>211.39</v>
      </c>
      <c r="T1134" s="4" t="str">
        <f ca="1">IF(T_CALC[[#This Row],[DAY]]="","",IF(T_CALC[[#This Row],[DAY]]&gt;=I_MA_PER,IF(AND(T_CALC[[#This Row],[Value]]&gt;T_CALC[[#This Row],[WMA]],R1133&lt;=S1133),"Buy",IF(AND(T_CALC[[#This Row],[Value]]&lt;T_CALC[[#This Row],[WMA]],R1133&gt;=S1133),"Sell","")),NA()))</f>
        <v/>
      </c>
      <c r="U1134" s="4">
        <f ca="1">IFERROR(IF(T_CALC[[#This Row],[Signal]]="Buy",T_CALC[[#This Row],[Value]],-10000),-10000)</f>
        <v>-10000</v>
      </c>
      <c r="V1134" s="4">
        <f ca="1">IFERROR(IF(T_CALC[[#This Row],[Signal]]="Sell",T_CALC[[#This Row],[Value]],-10000),-10000)</f>
        <v>-10000</v>
      </c>
    </row>
    <row r="1135" spans="3:22" x14ac:dyDescent="0.2">
      <c r="C1135" vm="5948">
        <f ca="1"/>
        <v>44096</v>
      </c>
      <c r="D1135" vm="5949">
        <f ca="1"/>
        <v>33517065</v>
      </c>
      <c r="E1135" vm="5950">
        <f ca="1"/>
        <v>205.06</v>
      </c>
      <c r="F1135" vm="5951">
        <f ca="1"/>
        <v>208.1</v>
      </c>
      <c r="G1135" vm="5952">
        <f ca="1"/>
        <v>202.07499999999999</v>
      </c>
      <c r="H1135" vm="5953">
        <f ca="1"/>
        <v>207.42</v>
      </c>
      <c r="K1135" s="4">
        <f ca="1">IF(ROW(T_CALC[[#This Row],[DAY]])-ROW(T_CALC[[#Headers],[DAY]])&gt;C_N_TRADING_DAYS,"",ROW(T_CALC[[#This Row],[DAY]])-ROW(T_CALC[[#Headers],[DAY]]))</f>
        <v>1132</v>
      </c>
      <c r="L1135" s="2" cm="1" vm="5948">
        <f t="array" aca="1" ref="L1135" ca="1">IFERROR(IF(T_CALC[[#This Row],[DAY]]="","",IF(AND(T_CALC[[#This Row],[DAY]]=C_N_TRADING_DAYS,$L$1&gt;C_MAX_HIST_DT),$L$1,INDEX(_xlfn.ANCHORARRAY($C$3),T_CALC[[#This Row],[DAY]]+1,1))),NA())</f>
        <v>44096</v>
      </c>
      <c r="M1135" s="4" cm="1" vm="5950">
        <f t="array" aca="1" ref="M1135" ca="1">IFERROR(IF(T_CALC[[#This Row],[DAY]]="","",IF(AND(T_CALC[[#This Row],[DAY]]=C_N_TRADING_DAYS,$L$1&gt;C_MAX_HIST_DT),$M$1,INDEX(_xlfn.ANCHORARRAY($C$3),T_CALC[[#This Row],[DAY]]+1,3))),NA())</f>
        <v>205.06</v>
      </c>
      <c r="N1135" s="4" cm="1" vm="5951">
        <f t="array" aca="1" ref="N1135" ca="1">IFERROR(IF(T_CALC[[#This Row],[DAY]]="","",IF(AND(T_CALC[[#This Row],[DAY]]=C_N_TRADING_DAYS,$L$1&gt;C_MAX_HIST_DT),$N$1,INDEX(_xlfn.ANCHORARRAY($C$3),T_CALC[[#This Row],[DAY]]+1,4))),NA())</f>
        <v>208.1</v>
      </c>
      <c r="O1135" s="4" cm="1" vm="5952">
        <f t="array" aca="1" ref="O1135" ca="1">IFERROR(IF(T_CALC[[#This Row],[DAY]]="","",IF(AND(T_CALC[[#This Row],[DAY]]=C_N_TRADING_DAYS,$L$1&gt;C_MAX_HIST_DT),$O$1,INDEX(_xlfn.ANCHORARRAY($C$3),T_CALC[[#This Row],[DAY]]+1,5))),NA())</f>
        <v>202.07499999999999</v>
      </c>
      <c r="P1135" s="4" cm="1" vm="5953">
        <f t="array" aca="1" ref="P1135" ca="1">IFERROR(IF(T_CALC[[#This Row],[DAY]]="","",IF(AND(T_CALC[[#This Row],[DAY]]=C_N_TRADING_DAYS,$L$1&gt;C_MAX_HIST_DT),$P$1,INDEX(_xlfn.ANCHORARRAY($C$3),T_CALC[[#This Row],[DAY]]+1,6))),NA())</f>
        <v>207.42</v>
      </c>
      <c r="Q1135" s="4" cm="1" vm="5949">
        <f t="array" aca="1" ref="Q1135" ca="1">IFERROR(IF(T_CALC[[#This Row],[DAY]]="","",IF(AND(T_CALC[[#This Row],[DAY]]=C_N_TRADING_DAYS,$L$1&gt;C_MAX_HIST_DT),$Q$1,INDEX(_xlfn.ANCHORARRAY($C$3),T_CALC[[#This Row],[DAY]]+1,2))),NA())</f>
        <v>33517065</v>
      </c>
      <c r="R1135" s="4" vm="5953">
        <f ca="1">IFERROR(IF(I_SRC="Open",T_CALC[[#This Row],[Open]],IF(I_SRC="High",T_CALC[[#This Row],[High]],IF(I_SRC="low",T_CALC[[#This Row],[Low]],IF(I_SRC="Volume",T_CALC[[#This Row],[VOLUME]],T_CALC[[#This Row],[Close]])))),"")</f>
        <v>207.42</v>
      </c>
      <c r="S1135" s="4" cm="1">
        <f t="array" aca="1" ref="S1135" ca="1">IF(T_CALC[[#This Row],[DAY]]="","",IF(T_CALC[[#This Row],[DAY]]&gt;=I_MA_PER,
ROUND(SUMPRODUCT(OFFSET($Y$4,0,0,I_MA_PER),OFFSET(T_CALC[[#This Row],[Value]],-(I_MA_PER-1),0,I_MA_PER))/C_DEN,2),NA()))</f>
        <v>211.27</v>
      </c>
      <c r="T1135" s="4" t="str">
        <f ca="1">IF(T_CALC[[#This Row],[DAY]]="","",IF(T_CALC[[#This Row],[DAY]]&gt;=I_MA_PER,IF(AND(T_CALC[[#This Row],[Value]]&gt;T_CALC[[#This Row],[WMA]],R1134&lt;=S1134),"Buy",IF(AND(T_CALC[[#This Row],[Value]]&lt;T_CALC[[#This Row],[WMA]],R1134&gt;=S1134),"Sell","")),NA()))</f>
        <v/>
      </c>
      <c r="U1135" s="4">
        <f ca="1">IFERROR(IF(T_CALC[[#This Row],[Signal]]="Buy",T_CALC[[#This Row],[Value]],-10000),-10000)</f>
        <v>-10000</v>
      </c>
      <c r="V1135" s="4">
        <f ca="1">IFERROR(IF(T_CALC[[#This Row],[Signal]]="Sell",T_CALC[[#This Row],[Value]],-10000),-10000)</f>
        <v>-10000</v>
      </c>
    </row>
    <row r="1136" spans="3:22" x14ac:dyDescent="0.2">
      <c r="C1136" vm="5954">
        <f ca="1"/>
        <v>44097</v>
      </c>
      <c r="D1136" vm="5955">
        <f ca="1"/>
        <v>30803780</v>
      </c>
      <c r="E1136" vm="5956">
        <f ca="1"/>
        <v>207.9</v>
      </c>
      <c r="F1136" vm="5951">
        <f ca="1"/>
        <v>208.1</v>
      </c>
      <c r="G1136" vm="5957">
        <f ca="1"/>
        <v>200.03</v>
      </c>
      <c r="H1136" vm="5958">
        <f ca="1"/>
        <v>200.59</v>
      </c>
      <c r="K1136" s="4">
        <f ca="1">IF(ROW(T_CALC[[#This Row],[DAY]])-ROW(T_CALC[[#Headers],[DAY]])&gt;C_N_TRADING_DAYS,"",ROW(T_CALC[[#This Row],[DAY]])-ROW(T_CALC[[#Headers],[DAY]]))</f>
        <v>1133</v>
      </c>
      <c r="L1136" s="2" cm="1" vm="5954">
        <f t="array" aca="1" ref="L1136" ca="1">IFERROR(IF(T_CALC[[#This Row],[DAY]]="","",IF(AND(T_CALC[[#This Row],[DAY]]=C_N_TRADING_DAYS,$L$1&gt;C_MAX_HIST_DT),$L$1,INDEX(_xlfn.ANCHORARRAY($C$3),T_CALC[[#This Row],[DAY]]+1,1))),NA())</f>
        <v>44097</v>
      </c>
      <c r="M1136" s="4" cm="1" vm="5956">
        <f t="array" aca="1" ref="M1136" ca="1">IFERROR(IF(T_CALC[[#This Row],[DAY]]="","",IF(AND(T_CALC[[#This Row],[DAY]]=C_N_TRADING_DAYS,$L$1&gt;C_MAX_HIST_DT),$M$1,INDEX(_xlfn.ANCHORARRAY($C$3),T_CALC[[#This Row],[DAY]]+1,3))),NA())</f>
        <v>207.9</v>
      </c>
      <c r="N1136" s="4" cm="1" vm="5951">
        <f t="array" aca="1" ref="N1136" ca="1">IFERROR(IF(T_CALC[[#This Row],[DAY]]="","",IF(AND(T_CALC[[#This Row],[DAY]]=C_N_TRADING_DAYS,$L$1&gt;C_MAX_HIST_DT),$N$1,INDEX(_xlfn.ANCHORARRAY($C$3),T_CALC[[#This Row],[DAY]]+1,4))),NA())</f>
        <v>208.1</v>
      </c>
      <c r="O1136" s="4" cm="1" vm="5957">
        <f t="array" aca="1" ref="O1136" ca="1">IFERROR(IF(T_CALC[[#This Row],[DAY]]="","",IF(AND(T_CALC[[#This Row],[DAY]]=C_N_TRADING_DAYS,$L$1&gt;C_MAX_HIST_DT),$O$1,INDEX(_xlfn.ANCHORARRAY($C$3),T_CALC[[#This Row],[DAY]]+1,5))),NA())</f>
        <v>200.03</v>
      </c>
      <c r="P1136" s="4" cm="1" vm="5958">
        <f t="array" aca="1" ref="P1136" ca="1">IFERROR(IF(T_CALC[[#This Row],[DAY]]="","",IF(AND(T_CALC[[#This Row],[DAY]]=C_N_TRADING_DAYS,$L$1&gt;C_MAX_HIST_DT),$P$1,INDEX(_xlfn.ANCHORARRAY($C$3),T_CALC[[#This Row],[DAY]]+1,6))),NA())</f>
        <v>200.59</v>
      </c>
      <c r="Q1136" s="4" cm="1" vm="5955">
        <f t="array" aca="1" ref="Q1136" ca="1">IFERROR(IF(T_CALC[[#This Row],[DAY]]="","",IF(AND(T_CALC[[#This Row],[DAY]]=C_N_TRADING_DAYS,$L$1&gt;C_MAX_HIST_DT),$Q$1,INDEX(_xlfn.ANCHORARRAY($C$3),T_CALC[[#This Row],[DAY]]+1,2))),NA())</f>
        <v>30803780</v>
      </c>
      <c r="R1136" s="4" vm="5958">
        <f ca="1">IFERROR(IF(I_SRC="Open",T_CALC[[#This Row],[Open]],IF(I_SRC="High",T_CALC[[#This Row],[High]],IF(I_SRC="low",T_CALC[[#This Row],[Low]],IF(I_SRC="Volume",T_CALC[[#This Row],[VOLUME]],T_CALC[[#This Row],[Close]])))),"")</f>
        <v>200.59</v>
      </c>
      <c r="S1136" s="4" cm="1">
        <f t="array" aca="1" ref="S1136" ca="1">IF(T_CALC[[#This Row],[DAY]]="","",IF(T_CALC[[#This Row],[DAY]]&gt;=I_MA_PER,
ROUND(SUMPRODUCT(OFFSET($Y$4,0,0,I_MA_PER),OFFSET(T_CALC[[#This Row],[Value]],-(I_MA_PER-1),0,I_MA_PER))/C_DEN,2),NA()))</f>
        <v>210.88</v>
      </c>
      <c r="T1136" s="4" t="str">
        <f ca="1">IF(T_CALC[[#This Row],[DAY]]="","",IF(T_CALC[[#This Row],[DAY]]&gt;=I_MA_PER,IF(AND(T_CALC[[#This Row],[Value]]&gt;T_CALC[[#This Row],[WMA]],R1135&lt;=S1135),"Buy",IF(AND(T_CALC[[#This Row],[Value]]&lt;T_CALC[[#This Row],[WMA]],R1135&gt;=S1135),"Sell","")),NA()))</f>
        <v/>
      </c>
      <c r="U1136" s="4">
        <f ca="1">IFERROR(IF(T_CALC[[#This Row],[Signal]]="Buy",T_CALC[[#This Row],[Value]],-10000),-10000)</f>
        <v>-10000</v>
      </c>
      <c r="V1136" s="4">
        <f ca="1">IFERROR(IF(T_CALC[[#This Row],[Signal]]="Sell",T_CALC[[#This Row],[Value]],-10000),-10000)</f>
        <v>-10000</v>
      </c>
    </row>
    <row r="1137" spans="3:22" x14ac:dyDescent="0.2">
      <c r="C1137" vm="5959">
        <f ca="1"/>
        <v>44098</v>
      </c>
      <c r="D1137" vm="5960">
        <f ca="1"/>
        <v>31202493</v>
      </c>
      <c r="E1137" vm="5961">
        <f ca="1"/>
        <v>199.85</v>
      </c>
      <c r="F1137" vm="5962">
        <f ca="1"/>
        <v>205.57</v>
      </c>
      <c r="G1137" vm="5963">
        <f ca="1"/>
        <v>199.2</v>
      </c>
      <c r="H1137" vm="5964">
        <f ca="1"/>
        <v>203.19</v>
      </c>
      <c r="K1137" s="4">
        <f ca="1">IF(ROW(T_CALC[[#This Row],[DAY]])-ROW(T_CALC[[#Headers],[DAY]])&gt;C_N_TRADING_DAYS,"",ROW(T_CALC[[#This Row],[DAY]])-ROW(T_CALC[[#Headers],[DAY]]))</f>
        <v>1134</v>
      </c>
      <c r="L1137" s="2" cm="1" vm="5959">
        <f t="array" aca="1" ref="L1137" ca="1">IFERROR(IF(T_CALC[[#This Row],[DAY]]="","",IF(AND(T_CALC[[#This Row],[DAY]]=C_N_TRADING_DAYS,$L$1&gt;C_MAX_HIST_DT),$L$1,INDEX(_xlfn.ANCHORARRAY($C$3),T_CALC[[#This Row],[DAY]]+1,1))),NA())</f>
        <v>44098</v>
      </c>
      <c r="M1137" s="4" cm="1" vm="5961">
        <f t="array" aca="1" ref="M1137" ca="1">IFERROR(IF(T_CALC[[#This Row],[DAY]]="","",IF(AND(T_CALC[[#This Row],[DAY]]=C_N_TRADING_DAYS,$L$1&gt;C_MAX_HIST_DT),$M$1,INDEX(_xlfn.ANCHORARRAY($C$3),T_CALC[[#This Row],[DAY]]+1,3))),NA())</f>
        <v>199.85</v>
      </c>
      <c r="N1137" s="4" cm="1" vm="5962">
        <f t="array" aca="1" ref="N1137" ca="1">IFERROR(IF(T_CALC[[#This Row],[DAY]]="","",IF(AND(T_CALC[[#This Row],[DAY]]=C_N_TRADING_DAYS,$L$1&gt;C_MAX_HIST_DT),$N$1,INDEX(_xlfn.ANCHORARRAY($C$3),T_CALC[[#This Row],[DAY]]+1,4))),NA())</f>
        <v>205.57</v>
      </c>
      <c r="O1137" s="4" cm="1" vm="5963">
        <f t="array" aca="1" ref="O1137" ca="1">IFERROR(IF(T_CALC[[#This Row],[DAY]]="","",IF(AND(T_CALC[[#This Row],[DAY]]=C_N_TRADING_DAYS,$L$1&gt;C_MAX_HIST_DT),$O$1,INDEX(_xlfn.ANCHORARRAY($C$3),T_CALC[[#This Row],[DAY]]+1,5))),NA())</f>
        <v>199.2</v>
      </c>
      <c r="P1137" s="4" cm="1" vm="5964">
        <f t="array" aca="1" ref="P1137" ca="1">IFERROR(IF(T_CALC[[#This Row],[DAY]]="","",IF(AND(T_CALC[[#This Row],[DAY]]=C_N_TRADING_DAYS,$L$1&gt;C_MAX_HIST_DT),$P$1,INDEX(_xlfn.ANCHORARRAY($C$3),T_CALC[[#This Row],[DAY]]+1,6))),NA())</f>
        <v>203.19</v>
      </c>
      <c r="Q1137" s="4" cm="1" vm="5960">
        <f t="array" aca="1" ref="Q1137" ca="1">IFERROR(IF(T_CALC[[#This Row],[DAY]]="","",IF(AND(T_CALC[[#This Row],[DAY]]=C_N_TRADING_DAYS,$L$1&gt;C_MAX_HIST_DT),$Q$1,INDEX(_xlfn.ANCHORARRAY($C$3),T_CALC[[#This Row],[DAY]]+1,2))),NA())</f>
        <v>31202493</v>
      </c>
      <c r="R1137" s="4" vm="5964">
        <f ca="1">IFERROR(IF(I_SRC="Open",T_CALC[[#This Row],[Open]],IF(I_SRC="High",T_CALC[[#This Row],[High]],IF(I_SRC="low",T_CALC[[#This Row],[Low]],IF(I_SRC="Volume",T_CALC[[#This Row],[VOLUME]],T_CALC[[#This Row],[Close]])))),"")</f>
        <v>203.19</v>
      </c>
      <c r="S1137" s="4" cm="1">
        <f t="array" aca="1" ref="S1137" ca="1">IF(T_CALC[[#This Row],[DAY]]="","",IF(T_CALC[[#This Row],[DAY]]&gt;=I_MA_PER,
ROUND(SUMPRODUCT(OFFSET($Y$4,0,0,I_MA_PER),OFFSET(T_CALC[[#This Row],[Value]],-(I_MA_PER-1),0,I_MA_PER))/C_DEN,2),NA()))</f>
        <v>210.6</v>
      </c>
      <c r="T1137" s="4" t="str">
        <f ca="1">IF(T_CALC[[#This Row],[DAY]]="","",IF(T_CALC[[#This Row],[DAY]]&gt;=I_MA_PER,IF(AND(T_CALC[[#This Row],[Value]]&gt;T_CALC[[#This Row],[WMA]],R1136&lt;=S1136),"Buy",IF(AND(T_CALC[[#This Row],[Value]]&lt;T_CALC[[#This Row],[WMA]],R1136&gt;=S1136),"Sell","")),NA()))</f>
        <v/>
      </c>
      <c r="U1137" s="4">
        <f ca="1">IFERROR(IF(T_CALC[[#This Row],[Signal]]="Buy",T_CALC[[#This Row],[Value]],-10000),-10000)</f>
        <v>-10000</v>
      </c>
      <c r="V1137" s="4">
        <f ca="1">IFERROR(IF(T_CALC[[#This Row],[Signal]]="Sell",T_CALC[[#This Row],[Value]],-10000),-10000)</f>
        <v>-10000</v>
      </c>
    </row>
    <row r="1138" spans="3:22" x14ac:dyDescent="0.2">
      <c r="C1138" vm="5965">
        <f ca="1"/>
        <v>44099</v>
      </c>
      <c r="D1138" vm="5966">
        <f ca="1"/>
        <v>29437312</v>
      </c>
      <c r="E1138" vm="5967">
        <f ca="1"/>
        <v>203.55</v>
      </c>
      <c r="F1138" vm="5968">
        <f ca="1"/>
        <v>209.04</v>
      </c>
      <c r="G1138" vm="5715">
        <f ca="1"/>
        <v>202.54</v>
      </c>
      <c r="H1138" vm="5969">
        <f ca="1"/>
        <v>207.82</v>
      </c>
      <c r="K1138" s="4">
        <f ca="1">IF(ROW(T_CALC[[#This Row],[DAY]])-ROW(T_CALC[[#Headers],[DAY]])&gt;C_N_TRADING_DAYS,"",ROW(T_CALC[[#This Row],[DAY]])-ROW(T_CALC[[#Headers],[DAY]]))</f>
        <v>1135</v>
      </c>
      <c r="L1138" s="2" cm="1" vm="5965">
        <f t="array" aca="1" ref="L1138" ca="1">IFERROR(IF(T_CALC[[#This Row],[DAY]]="","",IF(AND(T_CALC[[#This Row],[DAY]]=C_N_TRADING_DAYS,$L$1&gt;C_MAX_HIST_DT),$L$1,INDEX(_xlfn.ANCHORARRAY($C$3),T_CALC[[#This Row],[DAY]]+1,1))),NA())</f>
        <v>44099</v>
      </c>
      <c r="M1138" s="4" cm="1" vm="5967">
        <f t="array" aca="1" ref="M1138" ca="1">IFERROR(IF(T_CALC[[#This Row],[DAY]]="","",IF(AND(T_CALC[[#This Row],[DAY]]=C_N_TRADING_DAYS,$L$1&gt;C_MAX_HIST_DT),$M$1,INDEX(_xlfn.ANCHORARRAY($C$3),T_CALC[[#This Row],[DAY]]+1,3))),NA())</f>
        <v>203.55</v>
      </c>
      <c r="N1138" s="4" cm="1" vm="5968">
        <f t="array" aca="1" ref="N1138" ca="1">IFERROR(IF(T_CALC[[#This Row],[DAY]]="","",IF(AND(T_CALC[[#This Row],[DAY]]=C_N_TRADING_DAYS,$L$1&gt;C_MAX_HIST_DT),$N$1,INDEX(_xlfn.ANCHORARRAY($C$3),T_CALC[[#This Row],[DAY]]+1,4))),NA())</f>
        <v>209.04</v>
      </c>
      <c r="O1138" s="4" cm="1" vm="5715">
        <f t="array" aca="1" ref="O1138" ca="1">IFERROR(IF(T_CALC[[#This Row],[DAY]]="","",IF(AND(T_CALC[[#This Row],[DAY]]=C_N_TRADING_DAYS,$L$1&gt;C_MAX_HIST_DT),$O$1,INDEX(_xlfn.ANCHORARRAY($C$3),T_CALC[[#This Row],[DAY]]+1,5))),NA())</f>
        <v>202.54</v>
      </c>
      <c r="P1138" s="4" cm="1" vm="5969">
        <f t="array" aca="1" ref="P1138" ca="1">IFERROR(IF(T_CALC[[#This Row],[DAY]]="","",IF(AND(T_CALC[[#This Row],[DAY]]=C_N_TRADING_DAYS,$L$1&gt;C_MAX_HIST_DT),$P$1,INDEX(_xlfn.ANCHORARRAY($C$3),T_CALC[[#This Row],[DAY]]+1,6))),NA())</f>
        <v>207.82</v>
      </c>
      <c r="Q1138" s="4" cm="1" vm="5966">
        <f t="array" aca="1" ref="Q1138" ca="1">IFERROR(IF(T_CALC[[#This Row],[DAY]]="","",IF(AND(T_CALC[[#This Row],[DAY]]=C_N_TRADING_DAYS,$L$1&gt;C_MAX_HIST_DT),$Q$1,INDEX(_xlfn.ANCHORARRAY($C$3),T_CALC[[#This Row],[DAY]]+1,2))),NA())</f>
        <v>29437312</v>
      </c>
      <c r="R1138" s="4" vm="5969">
        <f ca="1">IFERROR(IF(I_SRC="Open",T_CALC[[#This Row],[Open]],IF(I_SRC="High",T_CALC[[#This Row],[High]],IF(I_SRC="low",T_CALC[[#This Row],[Low]],IF(I_SRC="Volume",T_CALC[[#This Row],[VOLUME]],T_CALC[[#This Row],[Close]])))),"")</f>
        <v>207.82</v>
      </c>
      <c r="S1138" s="4" cm="1">
        <f t="array" aca="1" ref="S1138" ca="1">IF(T_CALC[[#This Row],[DAY]]="","",IF(T_CALC[[#This Row],[DAY]]&gt;=I_MA_PER,
ROUND(SUMPRODUCT(OFFSET($Y$4,0,0,I_MA_PER),OFFSET(T_CALC[[#This Row],[Value]],-(I_MA_PER-1),0,I_MA_PER))/C_DEN,2),NA()))</f>
        <v>210.51</v>
      </c>
      <c r="T1138" s="4" t="str">
        <f ca="1">IF(T_CALC[[#This Row],[DAY]]="","",IF(T_CALC[[#This Row],[DAY]]&gt;=I_MA_PER,IF(AND(T_CALC[[#This Row],[Value]]&gt;T_CALC[[#This Row],[WMA]],R1137&lt;=S1137),"Buy",IF(AND(T_CALC[[#This Row],[Value]]&lt;T_CALC[[#This Row],[WMA]],R1137&gt;=S1137),"Sell","")),NA()))</f>
        <v/>
      </c>
      <c r="U1138" s="4">
        <f ca="1">IFERROR(IF(T_CALC[[#This Row],[Signal]]="Buy",T_CALC[[#This Row],[Value]],-10000),-10000)</f>
        <v>-10000</v>
      </c>
      <c r="V1138" s="4">
        <f ca="1">IFERROR(IF(T_CALC[[#This Row],[Signal]]="Sell",T_CALC[[#This Row],[Value]],-10000),-10000)</f>
        <v>-10000</v>
      </c>
    </row>
    <row r="1139" spans="3:22" x14ac:dyDescent="0.2">
      <c r="C1139" vm="5970">
        <f ca="1"/>
        <v>44102</v>
      </c>
      <c r="D1139" vm="5971">
        <f ca="1"/>
        <v>32004936</v>
      </c>
      <c r="E1139" vm="5972">
        <f ca="1"/>
        <v>210.88</v>
      </c>
      <c r="F1139" vm="5973">
        <f ca="1"/>
        <v>212.57</v>
      </c>
      <c r="G1139" vm="5974">
        <f ca="1"/>
        <v>208.06</v>
      </c>
      <c r="H1139" vm="5797">
        <f ca="1"/>
        <v>209.44</v>
      </c>
      <c r="K1139" s="4">
        <f ca="1">IF(ROW(T_CALC[[#This Row],[DAY]])-ROW(T_CALC[[#Headers],[DAY]])&gt;C_N_TRADING_DAYS,"",ROW(T_CALC[[#This Row],[DAY]])-ROW(T_CALC[[#Headers],[DAY]]))</f>
        <v>1136</v>
      </c>
      <c r="L1139" s="2" cm="1" vm="5970">
        <f t="array" aca="1" ref="L1139" ca="1">IFERROR(IF(T_CALC[[#This Row],[DAY]]="","",IF(AND(T_CALC[[#This Row],[DAY]]=C_N_TRADING_DAYS,$L$1&gt;C_MAX_HIST_DT),$L$1,INDEX(_xlfn.ANCHORARRAY($C$3),T_CALC[[#This Row],[DAY]]+1,1))),NA())</f>
        <v>44102</v>
      </c>
      <c r="M1139" s="4" cm="1" vm="5972">
        <f t="array" aca="1" ref="M1139" ca="1">IFERROR(IF(T_CALC[[#This Row],[DAY]]="","",IF(AND(T_CALC[[#This Row],[DAY]]=C_N_TRADING_DAYS,$L$1&gt;C_MAX_HIST_DT),$M$1,INDEX(_xlfn.ANCHORARRAY($C$3),T_CALC[[#This Row],[DAY]]+1,3))),NA())</f>
        <v>210.88</v>
      </c>
      <c r="N1139" s="4" cm="1" vm="5973">
        <f t="array" aca="1" ref="N1139" ca="1">IFERROR(IF(T_CALC[[#This Row],[DAY]]="","",IF(AND(T_CALC[[#This Row],[DAY]]=C_N_TRADING_DAYS,$L$1&gt;C_MAX_HIST_DT),$N$1,INDEX(_xlfn.ANCHORARRAY($C$3),T_CALC[[#This Row],[DAY]]+1,4))),NA())</f>
        <v>212.57</v>
      </c>
      <c r="O1139" s="4" cm="1" vm="5974">
        <f t="array" aca="1" ref="O1139" ca="1">IFERROR(IF(T_CALC[[#This Row],[DAY]]="","",IF(AND(T_CALC[[#This Row],[DAY]]=C_N_TRADING_DAYS,$L$1&gt;C_MAX_HIST_DT),$O$1,INDEX(_xlfn.ANCHORARRAY($C$3),T_CALC[[#This Row],[DAY]]+1,5))),NA())</f>
        <v>208.06</v>
      </c>
      <c r="P1139" s="4" cm="1" vm="5797">
        <f t="array" aca="1" ref="P1139" ca="1">IFERROR(IF(T_CALC[[#This Row],[DAY]]="","",IF(AND(T_CALC[[#This Row],[DAY]]=C_N_TRADING_DAYS,$L$1&gt;C_MAX_HIST_DT),$P$1,INDEX(_xlfn.ANCHORARRAY($C$3),T_CALC[[#This Row],[DAY]]+1,6))),NA())</f>
        <v>209.44</v>
      </c>
      <c r="Q1139" s="4" cm="1" vm="5971">
        <f t="array" aca="1" ref="Q1139" ca="1">IFERROR(IF(T_CALC[[#This Row],[DAY]]="","",IF(AND(T_CALC[[#This Row],[DAY]]=C_N_TRADING_DAYS,$L$1&gt;C_MAX_HIST_DT),$Q$1,INDEX(_xlfn.ANCHORARRAY($C$3),T_CALC[[#This Row],[DAY]]+1,2))),NA())</f>
        <v>32004936</v>
      </c>
      <c r="R1139" s="4" vm="5797">
        <f ca="1">IFERROR(IF(I_SRC="Open",T_CALC[[#This Row],[Open]],IF(I_SRC="High",T_CALC[[#This Row],[High]],IF(I_SRC="low",T_CALC[[#This Row],[Low]],IF(I_SRC="Volume",T_CALC[[#This Row],[VOLUME]],T_CALC[[#This Row],[Close]])))),"")</f>
        <v>209.44</v>
      </c>
      <c r="S1139" s="4" cm="1">
        <f t="array" aca="1" ref="S1139" ca="1">IF(T_CALC[[#This Row],[DAY]]="","",IF(T_CALC[[#This Row],[DAY]]&gt;=I_MA_PER,
ROUND(SUMPRODUCT(OFFSET($Y$4,0,0,I_MA_PER),OFFSET(T_CALC[[#This Row],[Value]],-(I_MA_PER-1),0,I_MA_PER))/C_DEN,2),NA()))</f>
        <v>210.47</v>
      </c>
      <c r="T1139" s="4" t="str">
        <f ca="1">IF(T_CALC[[#This Row],[DAY]]="","",IF(T_CALC[[#This Row],[DAY]]&gt;=I_MA_PER,IF(AND(T_CALC[[#This Row],[Value]]&gt;T_CALC[[#This Row],[WMA]],R1138&lt;=S1138),"Buy",IF(AND(T_CALC[[#This Row],[Value]]&lt;T_CALC[[#This Row],[WMA]],R1138&gt;=S1138),"Sell","")),NA()))</f>
        <v/>
      </c>
      <c r="U1139" s="4">
        <f ca="1">IFERROR(IF(T_CALC[[#This Row],[Signal]]="Buy",T_CALC[[#This Row],[Value]],-10000),-10000)</f>
        <v>-10000</v>
      </c>
      <c r="V1139" s="4">
        <f ca="1">IFERROR(IF(T_CALC[[#This Row],[Signal]]="Sell",T_CALC[[#This Row],[Value]],-10000),-10000)</f>
        <v>-10000</v>
      </c>
    </row>
    <row r="1140" spans="3:22" x14ac:dyDescent="0.2">
      <c r="C1140" vm="5975">
        <f ca="1"/>
        <v>44103</v>
      </c>
      <c r="D1140" vm="5976">
        <f ca="1"/>
        <v>24464472</v>
      </c>
      <c r="E1140" vm="5977">
        <f ca="1"/>
        <v>209.35</v>
      </c>
      <c r="F1140" vm="5648">
        <f ca="1"/>
        <v>210.07</v>
      </c>
      <c r="G1140" vm="5978">
        <f ca="1"/>
        <v>206.81</v>
      </c>
      <c r="H1140" vm="5979">
        <f ca="1"/>
        <v>207.26</v>
      </c>
      <c r="K1140" s="4">
        <f ca="1">IF(ROW(T_CALC[[#This Row],[DAY]])-ROW(T_CALC[[#Headers],[DAY]])&gt;C_N_TRADING_DAYS,"",ROW(T_CALC[[#This Row],[DAY]])-ROW(T_CALC[[#Headers],[DAY]]))</f>
        <v>1137</v>
      </c>
      <c r="L1140" s="2" cm="1" vm="5975">
        <f t="array" aca="1" ref="L1140" ca="1">IFERROR(IF(T_CALC[[#This Row],[DAY]]="","",IF(AND(T_CALC[[#This Row],[DAY]]=C_N_TRADING_DAYS,$L$1&gt;C_MAX_HIST_DT),$L$1,INDEX(_xlfn.ANCHORARRAY($C$3),T_CALC[[#This Row],[DAY]]+1,1))),NA())</f>
        <v>44103</v>
      </c>
      <c r="M1140" s="4" cm="1" vm="5977">
        <f t="array" aca="1" ref="M1140" ca="1">IFERROR(IF(T_CALC[[#This Row],[DAY]]="","",IF(AND(T_CALC[[#This Row],[DAY]]=C_N_TRADING_DAYS,$L$1&gt;C_MAX_HIST_DT),$M$1,INDEX(_xlfn.ANCHORARRAY($C$3),T_CALC[[#This Row],[DAY]]+1,3))),NA())</f>
        <v>209.35</v>
      </c>
      <c r="N1140" s="4" cm="1" vm="5648">
        <f t="array" aca="1" ref="N1140" ca="1">IFERROR(IF(T_CALC[[#This Row],[DAY]]="","",IF(AND(T_CALC[[#This Row],[DAY]]=C_N_TRADING_DAYS,$L$1&gt;C_MAX_HIST_DT),$N$1,INDEX(_xlfn.ANCHORARRAY($C$3),T_CALC[[#This Row],[DAY]]+1,4))),NA())</f>
        <v>210.07</v>
      </c>
      <c r="O1140" s="4" cm="1" vm="5978">
        <f t="array" aca="1" ref="O1140" ca="1">IFERROR(IF(T_CALC[[#This Row],[DAY]]="","",IF(AND(T_CALC[[#This Row],[DAY]]=C_N_TRADING_DAYS,$L$1&gt;C_MAX_HIST_DT),$O$1,INDEX(_xlfn.ANCHORARRAY($C$3),T_CALC[[#This Row],[DAY]]+1,5))),NA())</f>
        <v>206.81</v>
      </c>
      <c r="P1140" s="4" cm="1" vm="5979">
        <f t="array" aca="1" ref="P1140" ca="1">IFERROR(IF(T_CALC[[#This Row],[DAY]]="","",IF(AND(T_CALC[[#This Row],[DAY]]=C_N_TRADING_DAYS,$L$1&gt;C_MAX_HIST_DT),$P$1,INDEX(_xlfn.ANCHORARRAY($C$3),T_CALC[[#This Row],[DAY]]+1,6))),NA())</f>
        <v>207.26</v>
      </c>
      <c r="Q1140" s="4" cm="1" vm="5976">
        <f t="array" aca="1" ref="Q1140" ca="1">IFERROR(IF(T_CALC[[#This Row],[DAY]]="","",IF(AND(T_CALC[[#This Row],[DAY]]=C_N_TRADING_DAYS,$L$1&gt;C_MAX_HIST_DT),$Q$1,INDEX(_xlfn.ANCHORARRAY($C$3),T_CALC[[#This Row],[DAY]]+1,2))),NA())</f>
        <v>24464472</v>
      </c>
      <c r="R1140" s="4" vm="5979">
        <f ca="1">IFERROR(IF(I_SRC="Open",T_CALC[[#This Row],[Open]],IF(I_SRC="High",T_CALC[[#This Row],[High]],IF(I_SRC="low",T_CALC[[#This Row],[Low]],IF(I_SRC="Volume",T_CALC[[#This Row],[VOLUME]],T_CALC[[#This Row],[Close]])))),"")</f>
        <v>207.26</v>
      </c>
      <c r="S1140" s="4" cm="1">
        <f t="array" aca="1" ref="S1140" ca="1">IF(T_CALC[[#This Row],[DAY]]="","",IF(T_CALC[[#This Row],[DAY]]&gt;=I_MA_PER,
ROUND(SUMPRODUCT(OFFSET($Y$4,0,0,I_MA_PER),OFFSET(T_CALC[[#This Row],[Value]],-(I_MA_PER-1),0,I_MA_PER))/C_DEN,2),NA()))</f>
        <v>210.35</v>
      </c>
      <c r="T1140" s="4" t="str">
        <f ca="1">IF(T_CALC[[#This Row],[DAY]]="","",IF(T_CALC[[#This Row],[DAY]]&gt;=I_MA_PER,IF(AND(T_CALC[[#This Row],[Value]]&gt;T_CALC[[#This Row],[WMA]],R1139&lt;=S1139),"Buy",IF(AND(T_CALC[[#This Row],[Value]]&lt;T_CALC[[#This Row],[WMA]],R1139&gt;=S1139),"Sell","")),NA()))</f>
        <v/>
      </c>
      <c r="U1140" s="4">
        <f ca="1">IFERROR(IF(T_CALC[[#This Row],[Signal]]="Buy",T_CALC[[#This Row],[Value]],-10000),-10000)</f>
        <v>-10000</v>
      </c>
      <c r="V1140" s="4">
        <f ca="1">IFERROR(IF(T_CALC[[#This Row],[Signal]]="Sell",T_CALC[[#This Row],[Value]],-10000),-10000)</f>
        <v>-10000</v>
      </c>
    </row>
    <row r="1141" spans="3:22" x14ac:dyDescent="0.2">
      <c r="C1141" vm="5980">
        <f ca="1"/>
        <v>44104</v>
      </c>
      <c r="D1141" vm="5981">
        <f ca="1"/>
        <v>33829088</v>
      </c>
      <c r="E1141" vm="5982">
        <f ca="1"/>
        <v>207.73</v>
      </c>
      <c r="F1141" vm="5983">
        <f ca="1"/>
        <v>211.98</v>
      </c>
      <c r="G1141" vm="5984">
        <f ca="1"/>
        <v>206.54</v>
      </c>
      <c r="H1141" vm="5985">
        <f ca="1"/>
        <v>210.33</v>
      </c>
      <c r="K1141" s="4">
        <f ca="1">IF(ROW(T_CALC[[#This Row],[DAY]])-ROW(T_CALC[[#Headers],[DAY]])&gt;C_N_TRADING_DAYS,"",ROW(T_CALC[[#This Row],[DAY]])-ROW(T_CALC[[#Headers],[DAY]]))</f>
        <v>1138</v>
      </c>
      <c r="L1141" s="2" cm="1" vm="5980">
        <f t="array" aca="1" ref="L1141" ca="1">IFERROR(IF(T_CALC[[#This Row],[DAY]]="","",IF(AND(T_CALC[[#This Row],[DAY]]=C_N_TRADING_DAYS,$L$1&gt;C_MAX_HIST_DT),$L$1,INDEX(_xlfn.ANCHORARRAY($C$3),T_CALC[[#This Row],[DAY]]+1,1))),NA())</f>
        <v>44104</v>
      </c>
      <c r="M1141" s="4" cm="1" vm="5982">
        <f t="array" aca="1" ref="M1141" ca="1">IFERROR(IF(T_CALC[[#This Row],[DAY]]="","",IF(AND(T_CALC[[#This Row],[DAY]]=C_N_TRADING_DAYS,$L$1&gt;C_MAX_HIST_DT),$M$1,INDEX(_xlfn.ANCHORARRAY($C$3),T_CALC[[#This Row],[DAY]]+1,3))),NA())</f>
        <v>207.73</v>
      </c>
      <c r="N1141" s="4" cm="1" vm="5983">
        <f t="array" aca="1" ref="N1141" ca="1">IFERROR(IF(T_CALC[[#This Row],[DAY]]="","",IF(AND(T_CALC[[#This Row],[DAY]]=C_N_TRADING_DAYS,$L$1&gt;C_MAX_HIST_DT),$N$1,INDEX(_xlfn.ANCHORARRAY($C$3),T_CALC[[#This Row],[DAY]]+1,4))),NA())</f>
        <v>211.98</v>
      </c>
      <c r="O1141" s="4" cm="1" vm="5984">
        <f t="array" aca="1" ref="O1141" ca="1">IFERROR(IF(T_CALC[[#This Row],[DAY]]="","",IF(AND(T_CALC[[#This Row],[DAY]]=C_N_TRADING_DAYS,$L$1&gt;C_MAX_HIST_DT),$O$1,INDEX(_xlfn.ANCHORARRAY($C$3),T_CALC[[#This Row],[DAY]]+1,5))),NA())</f>
        <v>206.54</v>
      </c>
      <c r="P1141" s="4" cm="1" vm="5985">
        <f t="array" aca="1" ref="P1141" ca="1">IFERROR(IF(T_CALC[[#This Row],[DAY]]="","",IF(AND(T_CALC[[#This Row],[DAY]]=C_N_TRADING_DAYS,$L$1&gt;C_MAX_HIST_DT),$P$1,INDEX(_xlfn.ANCHORARRAY($C$3),T_CALC[[#This Row],[DAY]]+1,6))),NA())</f>
        <v>210.33</v>
      </c>
      <c r="Q1141" s="4" cm="1" vm="5981">
        <f t="array" aca="1" ref="Q1141" ca="1">IFERROR(IF(T_CALC[[#This Row],[DAY]]="","",IF(AND(T_CALC[[#This Row],[DAY]]=C_N_TRADING_DAYS,$L$1&gt;C_MAX_HIST_DT),$Q$1,INDEX(_xlfn.ANCHORARRAY($C$3),T_CALC[[#This Row],[DAY]]+1,2))),NA())</f>
        <v>33829088</v>
      </c>
      <c r="R1141" s="4" vm="5985">
        <f ca="1">IFERROR(IF(I_SRC="Open",T_CALC[[#This Row],[Open]],IF(I_SRC="High",T_CALC[[#This Row],[High]],IF(I_SRC="low",T_CALC[[#This Row],[Low]],IF(I_SRC="Volume",T_CALC[[#This Row],[VOLUME]],T_CALC[[#This Row],[Close]])))),"")</f>
        <v>210.33</v>
      </c>
      <c r="S1141" s="4" cm="1">
        <f t="array" aca="1" ref="S1141" ca="1">IF(T_CALC[[#This Row],[DAY]]="","",IF(T_CALC[[#This Row],[DAY]]&gt;=I_MA_PER,
ROUND(SUMPRODUCT(OFFSET($Y$4,0,0,I_MA_PER),OFFSET(T_CALC[[#This Row],[Value]],-(I_MA_PER-1),0,I_MA_PER))/C_DEN,2),NA()))</f>
        <v>210.34</v>
      </c>
      <c r="T1141" s="4" t="str">
        <f ca="1">IF(T_CALC[[#This Row],[DAY]]="","",IF(T_CALC[[#This Row],[DAY]]&gt;=I_MA_PER,IF(AND(T_CALC[[#This Row],[Value]]&gt;T_CALC[[#This Row],[WMA]],R1140&lt;=S1140),"Buy",IF(AND(T_CALC[[#This Row],[Value]]&lt;T_CALC[[#This Row],[WMA]],R1140&gt;=S1140),"Sell","")),NA()))</f>
        <v/>
      </c>
      <c r="U1141" s="4">
        <f ca="1">IFERROR(IF(T_CALC[[#This Row],[Signal]]="Buy",T_CALC[[#This Row],[Value]],-10000),-10000)</f>
        <v>-10000</v>
      </c>
      <c r="V1141" s="4">
        <f ca="1">IFERROR(IF(T_CALC[[#This Row],[Signal]]="Sell",T_CALC[[#This Row],[Value]],-10000),-10000)</f>
        <v>-10000</v>
      </c>
    </row>
    <row r="1142" spans="3:22" x14ac:dyDescent="0.2">
      <c r="C1142" vm="5986">
        <f ca="1"/>
        <v>44105</v>
      </c>
      <c r="D1142" vm="5987">
        <f ca="1"/>
        <v>27158418</v>
      </c>
      <c r="E1142" vm="5988">
        <f ca="1"/>
        <v>213.49</v>
      </c>
      <c r="F1142" vm="5989">
        <f ca="1"/>
        <v>213.99</v>
      </c>
      <c r="G1142" vm="5990">
        <f ca="1"/>
        <v>211.32</v>
      </c>
      <c r="H1142" vm="5991">
        <f ca="1"/>
        <v>212.46</v>
      </c>
      <c r="K1142" s="4">
        <f ca="1">IF(ROW(T_CALC[[#This Row],[DAY]])-ROW(T_CALC[[#Headers],[DAY]])&gt;C_N_TRADING_DAYS,"",ROW(T_CALC[[#This Row],[DAY]])-ROW(T_CALC[[#Headers],[DAY]]))</f>
        <v>1139</v>
      </c>
      <c r="L1142" s="2" cm="1" vm="5986">
        <f t="array" aca="1" ref="L1142" ca="1">IFERROR(IF(T_CALC[[#This Row],[DAY]]="","",IF(AND(T_CALC[[#This Row],[DAY]]=C_N_TRADING_DAYS,$L$1&gt;C_MAX_HIST_DT),$L$1,INDEX(_xlfn.ANCHORARRAY($C$3),T_CALC[[#This Row],[DAY]]+1,1))),NA())</f>
        <v>44105</v>
      </c>
      <c r="M1142" s="4" cm="1" vm="5988">
        <f t="array" aca="1" ref="M1142" ca="1">IFERROR(IF(T_CALC[[#This Row],[DAY]]="","",IF(AND(T_CALC[[#This Row],[DAY]]=C_N_TRADING_DAYS,$L$1&gt;C_MAX_HIST_DT),$M$1,INDEX(_xlfn.ANCHORARRAY($C$3),T_CALC[[#This Row],[DAY]]+1,3))),NA())</f>
        <v>213.49</v>
      </c>
      <c r="N1142" s="4" cm="1" vm="5989">
        <f t="array" aca="1" ref="N1142" ca="1">IFERROR(IF(T_CALC[[#This Row],[DAY]]="","",IF(AND(T_CALC[[#This Row],[DAY]]=C_N_TRADING_DAYS,$L$1&gt;C_MAX_HIST_DT),$N$1,INDEX(_xlfn.ANCHORARRAY($C$3),T_CALC[[#This Row],[DAY]]+1,4))),NA())</f>
        <v>213.99</v>
      </c>
      <c r="O1142" s="4" cm="1" vm="5990">
        <f t="array" aca="1" ref="O1142" ca="1">IFERROR(IF(T_CALC[[#This Row],[DAY]]="","",IF(AND(T_CALC[[#This Row],[DAY]]=C_N_TRADING_DAYS,$L$1&gt;C_MAX_HIST_DT),$O$1,INDEX(_xlfn.ANCHORARRAY($C$3),T_CALC[[#This Row],[DAY]]+1,5))),NA())</f>
        <v>211.32</v>
      </c>
      <c r="P1142" s="4" cm="1" vm="5991">
        <f t="array" aca="1" ref="P1142" ca="1">IFERROR(IF(T_CALC[[#This Row],[DAY]]="","",IF(AND(T_CALC[[#This Row],[DAY]]=C_N_TRADING_DAYS,$L$1&gt;C_MAX_HIST_DT),$P$1,INDEX(_xlfn.ANCHORARRAY($C$3),T_CALC[[#This Row],[DAY]]+1,6))),NA())</f>
        <v>212.46</v>
      </c>
      <c r="Q1142" s="4" cm="1" vm="5987">
        <f t="array" aca="1" ref="Q1142" ca="1">IFERROR(IF(T_CALC[[#This Row],[DAY]]="","",IF(AND(T_CALC[[#This Row],[DAY]]=C_N_TRADING_DAYS,$L$1&gt;C_MAX_HIST_DT),$Q$1,INDEX(_xlfn.ANCHORARRAY($C$3),T_CALC[[#This Row],[DAY]]+1,2))),NA())</f>
        <v>27158418</v>
      </c>
      <c r="R1142" s="4" vm="5991">
        <f ca="1">IFERROR(IF(I_SRC="Open",T_CALC[[#This Row],[Open]],IF(I_SRC="High",T_CALC[[#This Row],[High]],IF(I_SRC="low",T_CALC[[#This Row],[Low]],IF(I_SRC="Volume",T_CALC[[#This Row],[VOLUME]],T_CALC[[#This Row],[Close]])))),"")</f>
        <v>212.46</v>
      </c>
      <c r="S1142" s="4" cm="1">
        <f t="array" aca="1" ref="S1142" ca="1">IF(T_CALC[[#This Row],[DAY]]="","",IF(T_CALC[[#This Row],[DAY]]&gt;=I_MA_PER,
ROUND(SUMPRODUCT(OFFSET($Y$4,0,0,I_MA_PER),OFFSET(T_CALC[[#This Row],[Value]],-(I_MA_PER-1),0,I_MA_PER))/C_DEN,2),NA()))</f>
        <v>210.42</v>
      </c>
      <c r="T1142" s="4" t="str">
        <f ca="1">IF(T_CALC[[#This Row],[DAY]]="","",IF(T_CALC[[#This Row],[DAY]]&gt;=I_MA_PER,IF(AND(T_CALC[[#This Row],[Value]]&gt;T_CALC[[#This Row],[WMA]],R1141&lt;=S1141),"Buy",IF(AND(T_CALC[[#This Row],[Value]]&lt;T_CALC[[#This Row],[WMA]],R1141&gt;=S1141),"Sell","")),NA()))</f>
        <v>Buy</v>
      </c>
      <c r="U1142" s="4" vm="5991">
        <f ca="1">IFERROR(IF(T_CALC[[#This Row],[Signal]]="Buy",T_CALC[[#This Row],[Value]],-10000),-10000)</f>
        <v>212.46</v>
      </c>
      <c r="V1142" s="4">
        <f ca="1">IFERROR(IF(T_CALC[[#This Row],[Signal]]="Sell",T_CALC[[#This Row],[Value]],-10000),-10000)</f>
        <v>-10000</v>
      </c>
    </row>
    <row r="1143" spans="3:22" x14ac:dyDescent="0.2">
      <c r="C1143" vm="5992">
        <f ca="1"/>
        <v>44106</v>
      </c>
      <c r="D1143" vm="5993">
        <f ca="1"/>
        <v>33154781</v>
      </c>
      <c r="E1143" vm="5994">
        <f ca="1"/>
        <v>208</v>
      </c>
      <c r="F1143" vm="5995">
        <f ca="1"/>
        <v>210.99</v>
      </c>
      <c r="G1143" vm="5996">
        <f ca="1"/>
        <v>205.54</v>
      </c>
      <c r="H1143" vm="5997">
        <f ca="1"/>
        <v>206.19</v>
      </c>
      <c r="K1143" s="4">
        <f ca="1">IF(ROW(T_CALC[[#This Row],[DAY]])-ROW(T_CALC[[#Headers],[DAY]])&gt;C_N_TRADING_DAYS,"",ROW(T_CALC[[#This Row],[DAY]])-ROW(T_CALC[[#Headers],[DAY]]))</f>
        <v>1140</v>
      </c>
      <c r="L1143" s="2" cm="1" vm="5992">
        <f t="array" aca="1" ref="L1143" ca="1">IFERROR(IF(T_CALC[[#This Row],[DAY]]="","",IF(AND(T_CALC[[#This Row],[DAY]]=C_N_TRADING_DAYS,$L$1&gt;C_MAX_HIST_DT),$L$1,INDEX(_xlfn.ANCHORARRAY($C$3),T_CALC[[#This Row],[DAY]]+1,1))),NA())</f>
        <v>44106</v>
      </c>
      <c r="M1143" s="4" cm="1" vm="5994">
        <f t="array" aca="1" ref="M1143" ca="1">IFERROR(IF(T_CALC[[#This Row],[DAY]]="","",IF(AND(T_CALC[[#This Row],[DAY]]=C_N_TRADING_DAYS,$L$1&gt;C_MAX_HIST_DT),$M$1,INDEX(_xlfn.ANCHORARRAY($C$3),T_CALC[[#This Row],[DAY]]+1,3))),NA())</f>
        <v>208</v>
      </c>
      <c r="N1143" s="4" cm="1" vm="5995">
        <f t="array" aca="1" ref="N1143" ca="1">IFERROR(IF(T_CALC[[#This Row],[DAY]]="","",IF(AND(T_CALC[[#This Row],[DAY]]=C_N_TRADING_DAYS,$L$1&gt;C_MAX_HIST_DT),$N$1,INDEX(_xlfn.ANCHORARRAY($C$3),T_CALC[[#This Row],[DAY]]+1,4))),NA())</f>
        <v>210.99</v>
      </c>
      <c r="O1143" s="4" cm="1" vm="5996">
        <f t="array" aca="1" ref="O1143" ca="1">IFERROR(IF(T_CALC[[#This Row],[DAY]]="","",IF(AND(T_CALC[[#This Row],[DAY]]=C_N_TRADING_DAYS,$L$1&gt;C_MAX_HIST_DT),$O$1,INDEX(_xlfn.ANCHORARRAY($C$3),T_CALC[[#This Row],[DAY]]+1,5))),NA())</f>
        <v>205.54</v>
      </c>
      <c r="P1143" s="4" cm="1" vm="5997">
        <f t="array" aca="1" ref="P1143" ca="1">IFERROR(IF(T_CALC[[#This Row],[DAY]]="","",IF(AND(T_CALC[[#This Row],[DAY]]=C_N_TRADING_DAYS,$L$1&gt;C_MAX_HIST_DT),$P$1,INDEX(_xlfn.ANCHORARRAY($C$3),T_CALC[[#This Row],[DAY]]+1,6))),NA())</f>
        <v>206.19</v>
      </c>
      <c r="Q1143" s="4" cm="1" vm="5993">
        <f t="array" aca="1" ref="Q1143" ca="1">IFERROR(IF(T_CALC[[#This Row],[DAY]]="","",IF(AND(T_CALC[[#This Row],[DAY]]=C_N_TRADING_DAYS,$L$1&gt;C_MAX_HIST_DT),$Q$1,INDEX(_xlfn.ANCHORARRAY($C$3),T_CALC[[#This Row],[DAY]]+1,2))),NA())</f>
        <v>33154781</v>
      </c>
      <c r="R1143" s="4" vm="5997">
        <f ca="1">IFERROR(IF(I_SRC="Open",T_CALC[[#This Row],[Open]],IF(I_SRC="High",T_CALC[[#This Row],[High]],IF(I_SRC="low",T_CALC[[#This Row],[Low]],IF(I_SRC="Volume",T_CALC[[#This Row],[VOLUME]],T_CALC[[#This Row],[Close]])))),"")</f>
        <v>206.19</v>
      </c>
      <c r="S1143" s="4" cm="1">
        <f t="array" aca="1" ref="S1143" ca="1">IF(T_CALC[[#This Row],[DAY]]="","",IF(T_CALC[[#This Row],[DAY]]&gt;=I_MA_PER,
ROUND(SUMPRODUCT(OFFSET($Y$4,0,0,I_MA_PER),OFFSET(T_CALC[[#This Row],[Value]],-(I_MA_PER-1),0,I_MA_PER))/C_DEN,2),NA()))</f>
        <v>210.26</v>
      </c>
      <c r="T1143" s="4" t="str">
        <f ca="1">IF(T_CALC[[#This Row],[DAY]]="","",IF(T_CALC[[#This Row],[DAY]]&gt;=I_MA_PER,IF(AND(T_CALC[[#This Row],[Value]]&gt;T_CALC[[#This Row],[WMA]],R1142&lt;=S1142),"Buy",IF(AND(T_CALC[[#This Row],[Value]]&lt;T_CALC[[#This Row],[WMA]],R1142&gt;=S1142),"Sell","")),NA()))</f>
        <v>Sell</v>
      </c>
      <c r="U1143" s="4">
        <f ca="1">IFERROR(IF(T_CALC[[#This Row],[Signal]]="Buy",T_CALC[[#This Row],[Value]],-10000),-10000)</f>
        <v>-10000</v>
      </c>
      <c r="V1143" s="4" vm="5997">
        <f ca="1">IFERROR(IF(T_CALC[[#This Row],[Signal]]="Sell",T_CALC[[#This Row],[Value]],-10000),-10000)</f>
        <v>206.19</v>
      </c>
    </row>
    <row r="1144" spans="3:22" x14ac:dyDescent="0.2">
      <c r="C1144" vm="5998">
        <f ca="1"/>
        <v>44109</v>
      </c>
      <c r="D1144" vm="5999">
        <f ca="1"/>
        <v>21331561</v>
      </c>
      <c r="E1144" vm="6000">
        <f ca="1"/>
        <v>207.22</v>
      </c>
      <c r="F1144" vm="6001">
        <f ca="1"/>
        <v>210.41</v>
      </c>
      <c r="G1144" vm="6002">
        <f ca="1"/>
        <v>206.98</v>
      </c>
      <c r="H1144" vm="6003">
        <f ca="1"/>
        <v>210.38</v>
      </c>
      <c r="K1144" s="4">
        <f ca="1">IF(ROW(T_CALC[[#This Row],[DAY]])-ROW(T_CALC[[#Headers],[DAY]])&gt;C_N_TRADING_DAYS,"",ROW(T_CALC[[#This Row],[DAY]])-ROW(T_CALC[[#Headers],[DAY]]))</f>
        <v>1141</v>
      </c>
      <c r="L1144" s="2" cm="1" vm="5998">
        <f t="array" aca="1" ref="L1144" ca="1">IFERROR(IF(T_CALC[[#This Row],[DAY]]="","",IF(AND(T_CALC[[#This Row],[DAY]]=C_N_TRADING_DAYS,$L$1&gt;C_MAX_HIST_DT),$L$1,INDEX(_xlfn.ANCHORARRAY($C$3),T_CALC[[#This Row],[DAY]]+1,1))),NA())</f>
        <v>44109</v>
      </c>
      <c r="M1144" s="4" cm="1" vm="6000">
        <f t="array" aca="1" ref="M1144" ca="1">IFERROR(IF(T_CALC[[#This Row],[DAY]]="","",IF(AND(T_CALC[[#This Row],[DAY]]=C_N_TRADING_DAYS,$L$1&gt;C_MAX_HIST_DT),$M$1,INDEX(_xlfn.ANCHORARRAY($C$3),T_CALC[[#This Row],[DAY]]+1,3))),NA())</f>
        <v>207.22</v>
      </c>
      <c r="N1144" s="4" cm="1" vm="6001">
        <f t="array" aca="1" ref="N1144" ca="1">IFERROR(IF(T_CALC[[#This Row],[DAY]]="","",IF(AND(T_CALC[[#This Row],[DAY]]=C_N_TRADING_DAYS,$L$1&gt;C_MAX_HIST_DT),$N$1,INDEX(_xlfn.ANCHORARRAY($C$3),T_CALC[[#This Row],[DAY]]+1,4))),NA())</f>
        <v>210.41</v>
      </c>
      <c r="O1144" s="4" cm="1" vm="6002">
        <f t="array" aca="1" ref="O1144" ca="1">IFERROR(IF(T_CALC[[#This Row],[DAY]]="","",IF(AND(T_CALC[[#This Row],[DAY]]=C_N_TRADING_DAYS,$L$1&gt;C_MAX_HIST_DT),$O$1,INDEX(_xlfn.ANCHORARRAY($C$3),T_CALC[[#This Row],[DAY]]+1,5))),NA())</f>
        <v>206.98</v>
      </c>
      <c r="P1144" s="4" cm="1" vm="6003">
        <f t="array" aca="1" ref="P1144" ca="1">IFERROR(IF(T_CALC[[#This Row],[DAY]]="","",IF(AND(T_CALC[[#This Row],[DAY]]=C_N_TRADING_DAYS,$L$1&gt;C_MAX_HIST_DT),$P$1,INDEX(_xlfn.ANCHORARRAY($C$3),T_CALC[[#This Row],[DAY]]+1,6))),NA())</f>
        <v>210.38</v>
      </c>
      <c r="Q1144" s="4" cm="1" vm="5999">
        <f t="array" aca="1" ref="Q1144" ca="1">IFERROR(IF(T_CALC[[#This Row],[DAY]]="","",IF(AND(T_CALC[[#This Row],[DAY]]=C_N_TRADING_DAYS,$L$1&gt;C_MAX_HIST_DT),$Q$1,INDEX(_xlfn.ANCHORARRAY($C$3),T_CALC[[#This Row],[DAY]]+1,2))),NA())</f>
        <v>21331561</v>
      </c>
      <c r="R1144" s="4" vm="6003">
        <f ca="1">IFERROR(IF(I_SRC="Open",T_CALC[[#This Row],[Open]],IF(I_SRC="High",T_CALC[[#This Row],[High]],IF(I_SRC="low",T_CALC[[#This Row],[Low]],IF(I_SRC="Volume",T_CALC[[#This Row],[VOLUME]],T_CALC[[#This Row],[Close]])))),"")</f>
        <v>210.38</v>
      </c>
      <c r="S1144" s="4" cm="1">
        <f t="array" aca="1" ref="S1144" ca="1">IF(T_CALC[[#This Row],[DAY]]="","",IF(T_CALC[[#This Row],[DAY]]&gt;=I_MA_PER,
ROUND(SUMPRODUCT(OFFSET($Y$4,0,0,I_MA_PER),OFFSET(T_CALC[[#This Row],[Value]],-(I_MA_PER-1),0,I_MA_PER))/C_DEN,2),NA()))</f>
        <v>210.25</v>
      </c>
      <c r="T1144" s="4" t="str">
        <f ca="1">IF(T_CALC[[#This Row],[DAY]]="","",IF(T_CALC[[#This Row],[DAY]]&gt;=I_MA_PER,IF(AND(T_CALC[[#This Row],[Value]]&gt;T_CALC[[#This Row],[WMA]],R1143&lt;=S1143),"Buy",IF(AND(T_CALC[[#This Row],[Value]]&lt;T_CALC[[#This Row],[WMA]],R1143&gt;=S1143),"Sell","")),NA()))</f>
        <v>Buy</v>
      </c>
      <c r="U1144" s="4" vm="6003">
        <f ca="1">IFERROR(IF(T_CALC[[#This Row],[Signal]]="Buy",T_CALC[[#This Row],[Value]],-10000),-10000)</f>
        <v>210.38</v>
      </c>
      <c r="V1144" s="4">
        <f ca="1">IFERROR(IF(T_CALC[[#This Row],[Signal]]="Sell",T_CALC[[#This Row],[Value]],-10000),-10000)</f>
        <v>-10000</v>
      </c>
    </row>
    <row r="1145" spans="3:22" x14ac:dyDescent="0.2">
      <c r="C1145" vm="6004">
        <f ca="1"/>
        <v>44110</v>
      </c>
      <c r="D1145" vm="6005">
        <f ca="1"/>
        <v>28554261</v>
      </c>
      <c r="E1145" vm="6006">
        <f ca="1"/>
        <v>208.82</v>
      </c>
      <c r="F1145" vm="6007">
        <f ca="1"/>
        <v>210.18</v>
      </c>
      <c r="G1145" vm="6008">
        <f ca="1"/>
        <v>204.82</v>
      </c>
      <c r="H1145" vm="6009">
        <f ca="1"/>
        <v>205.91</v>
      </c>
      <c r="K1145" s="4">
        <f ca="1">IF(ROW(T_CALC[[#This Row],[DAY]])-ROW(T_CALC[[#Headers],[DAY]])&gt;C_N_TRADING_DAYS,"",ROW(T_CALC[[#This Row],[DAY]])-ROW(T_CALC[[#Headers],[DAY]]))</f>
        <v>1142</v>
      </c>
      <c r="L1145" s="2" cm="1" vm="6004">
        <f t="array" aca="1" ref="L1145" ca="1">IFERROR(IF(T_CALC[[#This Row],[DAY]]="","",IF(AND(T_CALC[[#This Row],[DAY]]=C_N_TRADING_DAYS,$L$1&gt;C_MAX_HIST_DT),$L$1,INDEX(_xlfn.ANCHORARRAY($C$3),T_CALC[[#This Row],[DAY]]+1,1))),NA())</f>
        <v>44110</v>
      </c>
      <c r="M1145" s="4" cm="1" vm="6006">
        <f t="array" aca="1" ref="M1145" ca="1">IFERROR(IF(T_CALC[[#This Row],[DAY]]="","",IF(AND(T_CALC[[#This Row],[DAY]]=C_N_TRADING_DAYS,$L$1&gt;C_MAX_HIST_DT),$M$1,INDEX(_xlfn.ANCHORARRAY($C$3),T_CALC[[#This Row],[DAY]]+1,3))),NA())</f>
        <v>208.82</v>
      </c>
      <c r="N1145" s="4" cm="1" vm="6007">
        <f t="array" aca="1" ref="N1145" ca="1">IFERROR(IF(T_CALC[[#This Row],[DAY]]="","",IF(AND(T_CALC[[#This Row],[DAY]]=C_N_TRADING_DAYS,$L$1&gt;C_MAX_HIST_DT),$N$1,INDEX(_xlfn.ANCHORARRAY($C$3),T_CALC[[#This Row],[DAY]]+1,4))),NA())</f>
        <v>210.18</v>
      </c>
      <c r="O1145" s="4" cm="1" vm="6008">
        <f t="array" aca="1" ref="O1145" ca="1">IFERROR(IF(T_CALC[[#This Row],[DAY]]="","",IF(AND(T_CALC[[#This Row],[DAY]]=C_N_TRADING_DAYS,$L$1&gt;C_MAX_HIST_DT),$O$1,INDEX(_xlfn.ANCHORARRAY($C$3),T_CALC[[#This Row],[DAY]]+1,5))),NA())</f>
        <v>204.82</v>
      </c>
      <c r="P1145" s="4" cm="1" vm="6009">
        <f t="array" aca="1" ref="P1145" ca="1">IFERROR(IF(T_CALC[[#This Row],[DAY]]="","",IF(AND(T_CALC[[#This Row],[DAY]]=C_N_TRADING_DAYS,$L$1&gt;C_MAX_HIST_DT),$P$1,INDEX(_xlfn.ANCHORARRAY($C$3),T_CALC[[#This Row],[DAY]]+1,6))),NA())</f>
        <v>205.91</v>
      </c>
      <c r="Q1145" s="4" cm="1" vm="6005">
        <f t="array" aca="1" ref="Q1145" ca="1">IFERROR(IF(T_CALC[[#This Row],[DAY]]="","",IF(AND(T_CALC[[#This Row],[DAY]]=C_N_TRADING_DAYS,$L$1&gt;C_MAX_HIST_DT),$Q$1,INDEX(_xlfn.ANCHORARRAY($C$3),T_CALC[[#This Row],[DAY]]+1,2))),NA())</f>
        <v>28554261</v>
      </c>
      <c r="R1145" s="4" vm="6009">
        <f ca="1">IFERROR(IF(I_SRC="Open",T_CALC[[#This Row],[Open]],IF(I_SRC="High",T_CALC[[#This Row],[High]],IF(I_SRC="low",T_CALC[[#This Row],[Low]],IF(I_SRC="Volume",T_CALC[[#This Row],[VOLUME]],T_CALC[[#This Row],[Close]])))),"")</f>
        <v>205.91</v>
      </c>
      <c r="S1145" s="4" cm="1">
        <f t="array" aca="1" ref="S1145" ca="1">IF(T_CALC[[#This Row],[DAY]]="","",IF(T_CALC[[#This Row],[DAY]]&gt;=I_MA_PER,
ROUND(SUMPRODUCT(OFFSET($Y$4,0,0,I_MA_PER),OFFSET(T_CALC[[#This Row],[Value]],-(I_MA_PER-1),0,I_MA_PER))/C_DEN,2),NA()))</f>
        <v>210.06</v>
      </c>
      <c r="T1145" s="4" t="str">
        <f ca="1">IF(T_CALC[[#This Row],[DAY]]="","",IF(T_CALC[[#This Row],[DAY]]&gt;=I_MA_PER,IF(AND(T_CALC[[#This Row],[Value]]&gt;T_CALC[[#This Row],[WMA]],R1144&lt;=S1144),"Buy",IF(AND(T_CALC[[#This Row],[Value]]&lt;T_CALC[[#This Row],[WMA]],R1144&gt;=S1144),"Sell","")),NA()))</f>
        <v>Sell</v>
      </c>
      <c r="U1145" s="4">
        <f ca="1">IFERROR(IF(T_CALC[[#This Row],[Signal]]="Buy",T_CALC[[#This Row],[Value]],-10000),-10000)</f>
        <v>-10000</v>
      </c>
      <c r="V1145" s="4" vm="6009">
        <f ca="1">IFERROR(IF(T_CALC[[#This Row],[Signal]]="Sell",T_CALC[[#This Row],[Value]],-10000),-10000)</f>
        <v>205.91</v>
      </c>
    </row>
    <row r="1146" spans="3:22" x14ac:dyDescent="0.2">
      <c r="C1146" vm="6010">
        <f ca="1"/>
        <v>44111</v>
      </c>
      <c r="D1146" vm="6011">
        <f ca="1"/>
        <v>25681054</v>
      </c>
      <c r="E1146" vm="6012">
        <f ca="1"/>
        <v>207.06</v>
      </c>
      <c r="F1146" vm="6013">
        <f ca="1"/>
        <v>210.11</v>
      </c>
      <c r="G1146" vm="6014">
        <f ca="1"/>
        <v>206.72</v>
      </c>
      <c r="H1146" vm="6015">
        <f ca="1"/>
        <v>209.83</v>
      </c>
      <c r="K1146" s="4">
        <f ca="1">IF(ROW(T_CALC[[#This Row],[DAY]])-ROW(T_CALC[[#Headers],[DAY]])&gt;C_N_TRADING_DAYS,"",ROW(T_CALC[[#This Row],[DAY]])-ROW(T_CALC[[#Headers],[DAY]]))</f>
        <v>1143</v>
      </c>
      <c r="L1146" s="2" cm="1" vm="6010">
        <f t="array" aca="1" ref="L1146" ca="1">IFERROR(IF(T_CALC[[#This Row],[DAY]]="","",IF(AND(T_CALC[[#This Row],[DAY]]=C_N_TRADING_DAYS,$L$1&gt;C_MAX_HIST_DT),$L$1,INDEX(_xlfn.ANCHORARRAY($C$3),T_CALC[[#This Row],[DAY]]+1,1))),NA())</f>
        <v>44111</v>
      </c>
      <c r="M1146" s="4" cm="1" vm="6012">
        <f t="array" aca="1" ref="M1146" ca="1">IFERROR(IF(T_CALC[[#This Row],[DAY]]="","",IF(AND(T_CALC[[#This Row],[DAY]]=C_N_TRADING_DAYS,$L$1&gt;C_MAX_HIST_DT),$M$1,INDEX(_xlfn.ANCHORARRAY($C$3),T_CALC[[#This Row],[DAY]]+1,3))),NA())</f>
        <v>207.06</v>
      </c>
      <c r="N1146" s="4" cm="1" vm="6013">
        <f t="array" aca="1" ref="N1146" ca="1">IFERROR(IF(T_CALC[[#This Row],[DAY]]="","",IF(AND(T_CALC[[#This Row],[DAY]]=C_N_TRADING_DAYS,$L$1&gt;C_MAX_HIST_DT),$N$1,INDEX(_xlfn.ANCHORARRAY($C$3),T_CALC[[#This Row],[DAY]]+1,4))),NA())</f>
        <v>210.11</v>
      </c>
      <c r="O1146" s="4" cm="1" vm="6014">
        <f t="array" aca="1" ref="O1146" ca="1">IFERROR(IF(T_CALC[[#This Row],[DAY]]="","",IF(AND(T_CALC[[#This Row],[DAY]]=C_N_TRADING_DAYS,$L$1&gt;C_MAX_HIST_DT),$O$1,INDEX(_xlfn.ANCHORARRAY($C$3),T_CALC[[#This Row],[DAY]]+1,5))),NA())</f>
        <v>206.72</v>
      </c>
      <c r="P1146" s="4" cm="1" vm="6015">
        <f t="array" aca="1" ref="P1146" ca="1">IFERROR(IF(T_CALC[[#This Row],[DAY]]="","",IF(AND(T_CALC[[#This Row],[DAY]]=C_N_TRADING_DAYS,$L$1&gt;C_MAX_HIST_DT),$P$1,INDEX(_xlfn.ANCHORARRAY($C$3),T_CALC[[#This Row],[DAY]]+1,6))),NA())</f>
        <v>209.83</v>
      </c>
      <c r="Q1146" s="4" cm="1" vm="6011">
        <f t="array" aca="1" ref="Q1146" ca="1">IFERROR(IF(T_CALC[[#This Row],[DAY]]="","",IF(AND(T_CALC[[#This Row],[DAY]]=C_N_TRADING_DAYS,$L$1&gt;C_MAX_HIST_DT),$Q$1,INDEX(_xlfn.ANCHORARRAY($C$3),T_CALC[[#This Row],[DAY]]+1,2))),NA())</f>
        <v>25681054</v>
      </c>
      <c r="R1146" s="4" vm="6015">
        <f ca="1">IFERROR(IF(I_SRC="Open",T_CALC[[#This Row],[Open]],IF(I_SRC="High",T_CALC[[#This Row],[High]],IF(I_SRC="low",T_CALC[[#This Row],[Low]],IF(I_SRC="Volume",T_CALC[[#This Row],[VOLUME]],T_CALC[[#This Row],[Close]])))),"")</f>
        <v>209.83</v>
      </c>
      <c r="S1146" s="4" cm="1">
        <f t="array" aca="1" ref="S1146" ca="1">IF(T_CALC[[#This Row],[DAY]]="","",IF(T_CALC[[#This Row],[DAY]]&gt;=I_MA_PER,
ROUND(SUMPRODUCT(OFFSET($Y$4,0,0,I_MA_PER),OFFSET(T_CALC[[#This Row],[Value]],-(I_MA_PER-1),0,I_MA_PER))/C_DEN,2),NA()))</f>
        <v>210.03</v>
      </c>
      <c r="T1146" s="4" t="str">
        <f ca="1">IF(T_CALC[[#This Row],[DAY]]="","",IF(T_CALC[[#This Row],[DAY]]&gt;=I_MA_PER,IF(AND(T_CALC[[#This Row],[Value]]&gt;T_CALC[[#This Row],[WMA]],R1145&lt;=S1145),"Buy",IF(AND(T_CALC[[#This Row],[Value]]&lt;T_CALC[[#This Row],[WMA]],R1145&gt;=S1145),"Sell","")),NA()))</f>
        <v/>
      </c>
      <c r="U1146" s="4">
        <f ca="1">IFERROR(IF(T_CALC[[#This Row],[Signal]]="Buy",T_CALC[[#This Row],[Value]],-10000),-10000)</f>
        <v>-10000</v>
      </c>
      <c r="V1146" s="4">
        <f ca="1">IFERROR(IF(T_CALC[[#This Row],[Signal]]="Sell",T_CALC[[#This Row],[Value]],-10000),-10000)</f>
        <v>-10000</v>
      </c>
    </row>
    <row r="1147" spans="3:22" x14ac:dyDescent="0.2">
      <c r="C1147" vm="6016">
        <f ca="1"/>
        <v>44112</v>
      </c>
      <c r="D1147" vm="6017">
        <f ca="1"/>
        <v>19925837</v>
      </c>
      <c r="E1147" vm="6018">
        <f ca="1"/>
        <v>210.51</v>
      </c>
      <c r="F1147" vm="6019">
        <f ca="1"/>
        <v>211.19</v>
      </c>
      <c r="G1147" vm="6020">
        <f ca="1"/>
        <v>208.32</v>
      </c>
      <c r="H1147" vm="6021">
        <f ca="1"/>
        <v>210.58</v>
      </c>
      <c r="K1147" s="4">
        <f ca="1">IF(ROW(T_CALC[[#This Row],[DAY]])-ROW(T_CALC[[#Headers],[DAY]])&gt;C_N_TRADING_DAYS,"",ROW(T_CALC[[#This Row],[DAY]])-ROW(T_CALC[[#Headers],[DAY]]))</f>
        <v>1144</v>
      </c>
      <c r="L1147" s="2" cm="1" vm="6016">
        <f t="array" aca="1" ref="L1147" ca="1">IFERROR(IF(T_CALC[[#This Row],[DAY]]="","",IF(AND(T_CALC[[#This Row],[DAY]]=C_N_TRADING_DAYS,$L$1&gt;C_MAX_HIST_DT),$L$1,INDEX(_xlfn.ANCHORARRAY($C$3),T_CALC[[#This Row],[DAY]]+1,1))),NA())</f>
        <v>44112</v>
      </c>
      <c r="M1147" s="4" cm="1" vm="6018">
        <f t="array" aca="1" ref="M1147" ca="1">IFERROR(IF(T_CALC[[#This Row],[DAY]]="","",IF(AND(T_CALC[[#This Row],[DAY]]=C_N_TRADING_DAYS,$L$1&gt;C_MAX_HIST_DT),$M$1,INDEX(_xlfn.ANCHORARRAY($C$3),T_CALC[[#This Row],[DAY]]+1,3))),NA())</f>
        <v>210.51</v>
      </c>
      <c r="N1147" s="4" cm="1" vm="6019">
        <f t="array" aca="1" ref="N1147" ca="1">IFERROR(IF(T_CALC[[#This Row],[DAY]]="","",IF(AND(T_CALC[[#This Row],[DAY]]=C_N_TRADING_DAYS,$L$1&gt;C_MAX_HIST_DT),$N$1,INDEX(_xlfn.ANCHORARRAY($C$3),T_CALC[[#This Row],[DAY]]+1,4))),NA())</f>
        <v>211.19</v>
      </c>
      <c r="O1147" s="4" cm="1" vm="6020">
        <f t="array" aca="1" ref="O1147" ca="1">IFERROR(IF(T_CALC[[#This Row],[DAY]]="","",IF(AND(T_CALC[[#This Row],[DAY]]=C_N_TRADING_DAYS,$L$1&gt;C_MAX_HIST_DT),$O$1,INDEX(_xlfn.ANCHORARRAY($C$3),T_CALC[[#This Row],[DAY]]+1,5))),NA())</f>
        <v>208.32</v>
      </c>
      <c r="P1147" s="4" cm="1" vm="6021">
        <f t="array" aca="1" ref="P1147" ca="1">IFERROR(IF(T_CALC[[#This Row],[DAY]]="","",IF(AND(T_CALC[[#This Row],[DAY]]=C_N_TRADING_DAYS,$L$1&gt;C_MAX_HIST_DT),$P$1,INDEX(_xlfn.ANCHORARRAY($C$3),T_CALC[[#This Row],[DAY]]+1,6))),NA())</f>
        <v>210.58</v>
      </c>
      <c r="Q1147" s="4" cm="1" vm="6017">
        <f t="array" aca="1" ref="Q1147" ca="1">IFERROR(IF(T_CALC[[#This Row],[DAY]]="","",IF(AND(T_CALC[[#This Row],[DAY]]=C_N_TRADING_DAYS,$L$1&gt;C_MAX_HIST_DT),$Q$1,INDEX(_xlfn.ANCHORARRAY($C$3),T_CALC[[#This Row],[DAY]]+1,2))),NA())</f>
        <v>19925837</v>
      </c>
      <c r="R1147" s="4" vm="6021">
        <f ca="1">IFERROR(IF(I_SRC="Open",T_CALC[[#This Row],[Open]],IF(I_SRC="High",T_CALC[[#This Row],[High]],IF(I_SRC="low",T_CALC[[#This Row],[Low]],IF(I_SRC="Volume",T_CALC[[#This Row],[VOLUME]],T_CALC[[#This Row],[Close]])))),"")</f>
        <v>210.58</v>
      </c>
      <c r="S1147" s="4" cm="1">
        <f t="array" aca="1" ref="S1147" ca="1">IF(T_CALC[[#This Row],[DAY]]="","",IF(T_CALC[[#This Row],[DAY]]&gt;=I_MA_PER,
ROUND(SUMPRODUCT(OFFSET($Y$4,0,0,I_MA_PER),OFFSET(T_CALC[[#This Row],[Value]],-(I_MA_PER-1),0,I_MA_PER))/C_DEN,2),NA()))</f>
        <v>210.02</v>
      </c>
      <c r="T1147" s="4" t="str">
        <f ca="1">IF(T_CALC[[#This Row],[DAY]]="","",IF(T_CALC[[#This Row],[DAY]]&gt;=I_MA_PER,IF(AND(T_CALC[[#This Row],[Value]]&gt;T_CALC[[#This Row],[WMA]],R1146&lt;=S1146),"Buy",IF(AND(T_CALC[[#This Row],[Value]]&lt;T_CALC[[#This Row],[WMA]],R1146&gt;=S1146),"Sell","")),NA()))</f>
        <v>Buy</v>
      </c>
      <c r="U1147" s="4" vm="6021">
        <f ca="1">IFERROR(IF(T_CALC[[#This Row],[Signal]]="Buy",T_CALC[[#This Row],[Value]],-10000),-10000)</f>
        <v>210.58</v>
      </c>
      <c r="V1147" s="4">
        <f ca="1">IFERROR(IF(T_CALC[[#This Row],[Signal]]="Sell",T_CALC[[#This Row],[Value]],-10000),-10000)</f>
        <v>-10000</v>
      </c>
    </row>
    <row r="1148" spans="3:22" x14ac:dyDescent="0.2">
      <c r="C1148" vm="6022">
        <f ca="1"/>
        <v>44113</v>
      </c>
      <c r="D1148" vm="6023">
        <f ca="1"/>
        <v>26458047</v>
      </c>
      <c r="E1148" vm="6024">
        <f ca="1"/>
        <v>211.23</v>
      </c>
      <c r="F1148" vm="6025">
        <f ca="1"/>
        <v>215.86</v>
      </c>
      <c r="G1148" vm="6024">
        <f ca="1"/>
        <v>211.23</v>
      </c>
      <c r="H1148" vm="6026">
        <f ca="1"/>
        <v>215.81</v>
      </c>
      <c r="K1148" s="4">
        <f ca="1">IF(ROW(T_CALC[[#This Row],[DAY]])-ROW(T_CALC[[#Headers],[DAY]])&gt;C_N_TRADING_DAYS,"",ROW(T_CALC[[#This Row],[DAY]])-ROW(T_CALC[[#Headers],[DAY]]))</f>
        <v>1145</v>
      </c>
      <c r="L1148" s="2" cm="1" vm="6022">
        <f t="array" aca="1" ref="L1148" ca="1">IFERROR(IF(T_CALC[[#This Row],[DAY]]="","",IF(AND(T_CALC[[#This Row],[DAY]]=C_N_TRADING_DAYS,$L$1&gt;C_MAX_HIST_DT),$L$1,INDEX(_xlfn.ANCHORARRAY($C$3),T_CALC[[#This Row],[DAY]]+1,1))),NA())</f>
        <v>44113</v>
      </c>
      <c r="M1148" s="4" cm="1" vm="6024">
        <f t="array" aca="1" ref="M1148" ca="1">IFERROR(IF(T_CALC[[#This Row],[DAY]]="","",IF(AND(T_CALC[[#This Row],[DAY]]=C_N_TRADING_DAYS,$L$1&gt;C_MAX_HIST_DT),$M$1,INDEX(_xlfn.ANCHORARRAY($C$3),T_CALC[[#This Row],[DAY]]+1,3))),NA())</f>
        <v>211.23</v>
      </c>
      <c r="N1148" s="4" cm="1" vm="6025">
        <f t="array" aca="1" ref="N1148" ca="1">IFERROR(IF(T_CALC[[#This Row],[DAY]]="","",IF(AND(T_CALC[[#This Row],[DAY]]=C_N_TRADING_DAYS,$L$1&gt;C_MAX_HIST_DT),$N$1,INDEX(_xlfn.ANCHORARRAY($C$3),T_CALC[[#This Row],[DAY]]+1,4))),NA())</f>
        <v>215.86</v>
      </c>
      <c r="O1148" s="4" cm="1" vm="6024">
        <f t="array" aca="1" ref="O1148" ca="1">IFERROR(IF(T_CALC[[#This Row],[DAY]]="","",IF(AND(T_CALC[[#This Row],[DAY]]=C_N_TRADING_DAYS,$L$1&gt;C_MAX_HIST_DT),$O$1,INDEX(_xlfn.ANCHORARRAY($C$3),T_CALC[[#This Row],[DAY]]+1,5))),NA())</f>
        <v>211.23</v>
      </c>
      <c r="P1148" s="4" cm="1" vm="6026">
        <f t="array" aca="1" ref="P1148" ca="1">IFERROR(IF(T_CALC[[#This Row],[DAY]]="","",IF(AND(T_CALC[[#This Row],[DAY]]=C_N_TRADING_DAYS,$L$1&gt;C_MAX_HIST_DT),$P$1,INDEX(_xlfn.ANCHORARRAY($C$3),T_CALC[[#This Row],[DAY]]+1,6))),NA())</f>
        <v>215.81</v>
      </c>
      <c r="Q1148" s="4" cm="1" vm="6023">
        <f t="array" aca="1" ref="Q1148" ca="1">IFERROR(IF(T_CALC[[#This Row],[DAY]]="","",IF(AND(T_CALC[[#This Row],[DAY]]=C_N_TRADING_DAYS,$L$1&gt;C_MAX_HIST_DT),$Q$1,INDEX(_xlfn.ANCHORARRAY($C$3),T_CALC[[#This Row],[DAY]]+1,2))),NA())</f>
        <v>26458047</v>
      </c>
      <c r="R1148" s="4" vm="6026">
        <f ca="1">IFERROR(IF(I_SRC="Open",T_CALC[[#This Row],[Open]],IF(I_SRC="High",T_CALC[[#This Row],[High]],IF(I_SRC="low",T_CALC[[#This Row],[Low]],IF(I_SRC="Volume",T_CALC[[#This Row],[VOLUME]],T_CALC[[#This Row],[Close]])))),"")</f>
        <v>215.81</v>
      </c>
      <c r="S1148" s="4" cm="1">
        <f t="array" aca="1" ref="S1148" ca="1">IF(T_CALC[[#This Row],[DAY]]="","",IF(T_CALC[[#This Row],[DAY]]&gt;=I_MA_PER,
ROUND(SUMPRODUCT(OFFSET($Y$4,0,0,I_MA_PER),OFFSET(T_CALC[[#This Row],[Value]],-(I_MA_PER-1),0,I_MA_PER))/C_DEN,2),NA()))</f>
        <v>210.21</v>
      </c>
      <c r="T1148" s="4" t="str">
        <f ca="1">IF(T_CALC[[#This Row],[DAY]]="","",IF(T_CALC[[#This Row],[DAY]]&gt;=I_MA_PER,IF(AND(T_CALC[[#This Row],[Value]]&gt;T_CALC[[#This Row],[WMA]],R1147&lt;=S1147),"Buy",IF(AND(T_CALC[[#This Row],[Value]]&lt;T_CALC[[#This Row],[WMA]],R1147&gt;=S1147),"Sell","")),NA()))</f>
        <v/>
      </c>
      <c r="U1148" s="4">
        <f ca="1">IFERROR(IF(T_CALC[[#This Row],[Signal]]="Buy",T_CALC[[#This Row],[Value]],-10000),-10000)</f>
        <v>-10000</v>
      </c>
      <c r="V1148" s="4">
        <f ca="1">IFERROR(IF(T_CALC[[#This Row],[Signal]]="Sell",T_CALC[[#This Row],[Value]],-10000),-10000)</f>
        <v>-10000</v>
      </c>
    </row>
    <row r="1149" spans="3:22" x14ac:dyDescent="0.2">
      <c r="C1149" vm="6027">
        <f ca="1"/>
        <v>44116</v>
      </c>
      <c r="D1149" vm="6028">
        <f ca="1"/>
        <v>40461368</v>
      </c>
      <c r="E1149" vm="6029">
        <f ca="1"/>
        <v>218.79</v>
      </c>
      <c r="F1149" vm="6030">
        <f ca="1"/>
        <v>223.86</v>
      </c>
      <c r="G1149" vm="6031">
        <f ca="1"/>
        <v>216.81</v>
      </c>
      <c r="H1149" vm="6032">
        <f ca="1"/>
        <v>221.4</v>
      </c>
      <c r="K1149" s="4">
        <f ca="1">IF(ROW(T_CALC[[#This Row],[DAY]])-ROW(T_CALC[[#Headers],[DAY]])&gt;C_N_TRADING_DAYS,"",ROW(T_CALC[[#This Row],[DAY]])-ROW(T_CALC[[#Headers],[DAY]]))</f>
        <v>1146</v>
      </c>
      <c r="L1149" s="2" cm="1" vm="6027">
        <f t="array" aca="1" ref="L1149" ca="1">IFERROR(IF(T_CALC[[#This Row],[DAY]]="","",IF(AND(T_CALC[[#This Row],[DAY]]=C_N_TRADING_DAYS,$L$1&gt;C_MAX_HIST_DT),$L$1,INDEX(_xlfn.ANCHORARRAY($C$3),T_CALC[[#This Row],[DAY]]+1,1))),NA())</f>
        <v>44116</v>
      </c>
      <c r="M1149" s="4" cm="1" vm="6029">
        <f t="array" aca="1" ref="M1149" ca="1">IFERROR(IF(T_CALC[[#This Row],[DAY]]="","",IF(AND(T_CALC[[#This Row],[DAY]]=C_N_TRADING_DAYS,$L$1&gt;C_MAX_HIST_DT),$M$1,INDEX(_xlfn.ANCHORARRAY($C$3),T_CALC[[#This Row],[DAY]]+1,3))),NA())</f>
        <v>218.79</v>
      </c>
      <c r="N1149" s="4" cm="1" vm="6030">
        <f t="array" aca="1" ref="N1149" ca="1">IFERROR(IF(T_CALC[[#This Row],[DAY]]="","",IF(AND(T_CALC[[#This Row],[DAY]]=C_N_TRADING_DAYS,$L$1&gt;C_MAX_HIST_DT),$N$1,INDEX(_xlfn.ANCHORARRAY($C$3),T_CALC[[#This Row],[DAY]]+1,4))),NA())</f>
        <v>223.86</v>
      </c>
      <c r="O1149" s="4" cm="1" vm="6031">
        <f t="array" aca="1" ref="O1149" ca="1">IFERROR(IF(T_CALC[[#This Row],[DAY]]="","",IF(AND(T_CALC[[#This Row],[DAY]]=C_N_TRADING_DAYS,$L$1&gt;C_MAX_HIST_DT),$O$1,INDEX(_xlfn.ANCHORARRAY($C$3),T_CALC[[#This Row],[DAY]]+1,5))),NA())</f>
        <v>216.81</v>
      </c>
      <c r="P1149" s="4" cm="1" vm="6032">
        <f t="array" aca="1" ref="P1149" ca="1">IFERROR(IF(T_CALC[[#This Row],[DAY]]="","",IF(AND(T_CALC[[#This Row],[DAY]]=C_N_TRADING_DAYS,$L$1&gt;C_MAX_HIST_DT),$P$1,INDEX(_xlfn.ANCHORARRAY($C$3),T_CALC[[#This Row],[DAY]]+1,6))),NA())</f>
        <v>221.4</v>
      </c>
      <c r="Q1149" s="4" cm="1" vm="6028">
        <f t="array" aca="1" ref="Q1149" ca="1">IFERROR(IF(T_CALC[[#This Row],[DAY]]="","",IF(AND(T_CALC[[#This Row],[DAY]]=C_N_TRADING_DAYS,$L$1&gt;C_MAX_HIST_DT),$Q$1,INDEX(_xlfn.ANCHORARRAY($C$3),T_CALC[[#This Row],[DAY]]+1,2))),NA())</f>
        <v>40461368</v>
      </c>
      <c r="R1149" s="4" vm="6032">
        <f ca="1">IFERROR(IF(I_SRC="Open",T_CALC[[#This Row],[Open]],IF(I_SRC="High",T_CALC[[#This Row],[High]],IF(I_SRC="low",T_CALC[[#This Row],[Low]],IF(I_SRC="Volume",T_CALC[[#This Row],[VOLUME]],T_CALC[[#This Row],[Close]])))),"")</f>
        <v>221.4</v>
      </c>
      <c r="S1149" s="4" cm="1">
        <f t="array" aca="1" ref="S1149" ca="1">IF(T_CALC[[#This Row],[DAY]]="","",IF(T_CALC[[#This Row],[DAY]]&gt;=I_MA_PER,
ROUND(SUMPRODUCT(OFFSET($Y$4,0,0,I_MA_PER),OFFSET(T_CALC[[#This Row],[Value]],-(I_MA_PER-1),0,I_MA_PER))/C_DEN,2),NA()))</f>
        <v>210.6</v>
      </c>
      <c r="T1149" s="4" t="str">
        <f ca="1">IF(T_CALC[[#This Row],[DAY]]="","",IF(T_CALC[[#This Row],[DAY]]&gt;=I_MA_PER,IF(AND(T_CALC[[#This Row],[Value]]&gt;T_CALC[[#This Row],[WMA]],R1148&lt;=S1148),"Buy",IF(AND(T_CALC[[#This Row],[Value]]&lt;T_CALC[[#This Row],[WMA]],R1148&gt;=S1148),"Sell","")),NA()))</f>
        <v/>
      </c>
      <c r="U1149" s="4">
        <f ca="1">IFERROR(IF(T_CALC[[#This Row],[Signal]]="Buy",T_CALC[[#This Row],[Value]],-10000),-10000)</f>
        <v>-10000</v>
      </c>
      <c r="V1149" s="4">
        <f ca="1">IFERROR(IF(T_CALC[[#This Row],[Signal]]="Sell",T_CALC[[#This Row],[Value]],-10000),-10000)</f>
        <v>-10000</v>
      </c>
    </row>
    <row r="1150" spans="3:22" x14ac:dyDescent="0.2">
      <c r="C1150" vm="6033">
        <f ca="1"/>
        <v>44117</v>
      </c>
      <c r="D1150" vm="6034">
        <f ca="1"/>
        <v>28950843</v>
      </c>
      <c r="E1150" vm="6035">
        <f ca="1"/>
        <v>222.72</v>
      </c>
      <c r="F1150" vm="6036">
        <f ca="1"/>
        <v>225.21</v>
      </c>
      <c r="G1150" vm="6037">
        <f ca="1"/>
        <v>220.43</v>
      </c>
      <c r="H1150" vm="6038">
        <f ca="1"/>
        <v>222.86</v>
      </c>
      <c r="K1150" s="4">
        <f ca="1">IF(ROW(T_CALC[[#This Row],[DAY]])-ROW(T_CALC[[#Headers],[DAY]])&gt;C_N_TRADING_DAYS,"",ROW(T_CALC[[#This Row],[DAY]])-ROW(T_CALC[[#Headers],[DAY]]))</f>
        <v>1147</v>
      </c>
      <c r="L1150" s="2" cm="1" vm="6033">
        <f t="array" aca="1" ref="L1150" ca="1">IFERROR(IF(T_CALC[[#This Row],[DAY]]="","",IF(AND(T_CALC[[#This Row],[DAY]]=C_N_TRADING_DAYS,$L$1&gt;C_MAX_HIST_DT),$L$1,INDEX(_xlfn.ANCHORARRAY($C$3),T_CALC[[#This Row],[DAY]]+1,1))),NA())</f>
        <v>44117</v>
      </c>
      <c r="M1150" s="4" cm="1" vm="6035">
        <f t="array" aca="1" ref="M1150" ca="1">IFERROR(IF(T_CALC[[#This Row],[DAY]]="","",IF(AND(T_CALC[[#This Row],[DAY]]=C_N_TRADING_DAYS,$L$1&gt;C_MAX_HIST_DT),$M$1,INDEX(_xlfn.ANCHORARRAY($C$3),T_CALC[[#This Row],[DAY]]+1,3))),NA())</f>
        <v>222.72</v>
      </c>
      <c r="N1150" s="4" cm="1" vm="6036">
        <f t="array" aca="1" ref="N1150" ca="1">IFERROR(IF(T_CALC[[#This Row],[DAY]]="","",IF(AND(T_CALC[[#This Row],[DAY]]=C_N_TRADING_DAYS,$L$1&gt;C_MAX_HIST_DT),$N$1,INDEX(_xlfn.ANCHORARRAY($C$3),T_CALC[[#This Row],[DAY]]+1,4))),NA())</f>
        <v>225.21</v>
      </c>
      <c r="O1150" s="4" cm="1" vm="6037">
        <f t="array" aca="1" ref="O1150" ca="1">IFERROR(IF(T_CALC[[#This Row],[DAY]]="","",IF(AND(T_CALC[[#This Row],[DAY]]=C_N_TRADING_DAYS,$L$1&gt;C_MAX_HIST_DT),$O$1,INDEX(_xlfn.ANCHORARRAY($C$3),T_CALC[[#This Row],[DAY]]+1,5))),NA())</f>
        <v>220.43</v>
      </c>
      <c r="P1150" s="4" cm="1" vm="6038">
        <f t="array" aca="1" ref="P1150" ca="1">IFERROR(IF(T_CALC[[#This Row],[DAY]]="","",IF(AND(T_CALC[[#This Row],[DAY]]=C_N_TRADING_DAYS,$L$1&gt;C_MAX_HIST_DT),$P$1,INDEX(_xlfn.ANCHORARRAY($C$3),T_CALC[[#This Row],[DAY]]+1,6))),NA())</f>
        <v>222.86</v>
      </c>
      <c r="Q1150" s="4" cm="1" vm="6034">
        <f t="array" aca="1" ref="Q1150" ca="1">IFERROR(IF(T_CALC[[#This Row],[DAY]]="","",IF(AND(T_CALC[[#This Row],[DAY]]=C_N_TRADING_DAYS,$L$1&gt;C_MAX_HIST_DT),$Q$1,INDEX(_xlfn.ANCHORARRAY($C$3),T_CALC[[#This Row],[DAY]]+1,2))),NA())</f>
        <v>28950843</v>
      </c>
      <c r="R1150" s="4" vm="6038">
        <f ca="1">IFERROR(IF(I_SRC="Open",T_CALC[[#This Row],[Open]],IF(I_SRC="High",T_CALC[[#This Row],[High]],IF(I_SRC="low",T_CALC[[#This Row],[Low]],IF(I_SRC="Volume",T_CALC[[#This Row],[VOLUME]],T_CALC[[#This Row],[Close]])))),"")</f>
        <v>222.86</v>
      </c>
      <c r="S1150" s="4" cm="1">
        <f t="array" aca="1" ref="S1150" ca="1">IF(T_CALC[[#This Row],[DAY]]="","",IF(T_CALC[[#This Row],[DAY]]&gt;=I_MA_PER,
ROUND(SUMPRODUCT(OFFSET($Y$4,0,0,I_MA_PER),OFFSET(T_CALC[[#This Row],[Value]],-(I_MA_PER-1),0,I_MA_PER))/C_DEN,2),NA()))</f>
        <v>211.05</v>
      </c>
      <c r="T1150" s="4" t="str">
        <f ca="1">IF(T_CALC[[#This Row],[DAY]]="","",IF(T_CALC[[#This Row],[DAY]]&gt;=I_MA_PER,IF(AND(T_CALC[[#This Row],[Value]]&gt;T_CALC[[#This Row],[WMA]],R1149&lt;=S1149),"Buy",IF(AND(T_CALC[[#This Row],[Value]]&lt;T_CALC[[#This Row],[WMA]],R1149&gt;=S1149),"Sell","")),NA()))</f>
        <v/>
      </c>
      <c r="U1150" s="4">
        <f ca="1">IFERROR(IF(T_CALC[[#This Row],[Signal]]="Buy",T_CALC[[#This Row],[Value]],-10000),-10000)</f>
        <v>-10000</v>
      </c>
      <c r="V1150" s="4">
        <f ca="1">IFERROR(IF(T_CALC[[#This Row],[Signal]]="Sell",T_CALC[[#This Row],[Value]],-10000),-10000)</f>
        <v>-10000</v>
      </c>
    </row>
    <row r="1151" spans="3:22" x14ac:dyDescent="0.2">
      <c r="C1151" vm="6039">
        <f ca="1"/>
        <v>44118</v>
      </c>
      <c r="D1151" vm="6040">
        <f ca="1"/>
        <v>23451713</v>
      </c>
      <c r="E1151" vm="6041">
        <f ca="1"/>
        <v>223</v>
      </c>
      <c r="F1151" vm="6042">
        <f ca="1"/>
        <v>224.22</v>
      </c>
      <c r="G1151" vm="6043">
        <f ca="1"/>
        <v>219.13</v>
      </c>
      <c r="H1151" vm="6044">
        <f ca="1"/>
        <v>220.86</v>
      </c>
      <c r="K1151" s="4">
        <f ca="1">IF(ROW(T_CALC[[#This Row],[DAY]])-ROW(T_CALC[[#Headers],[DAY]])&gt;C_N_TRADING_DAYS,"",ROW(T_CALC[[#This Row],[DAY]])-ROW(T_CALC[[#Headers],[DAY]]))</f>
        <v>1148</v>
      </c>
      <c r="L1151" s="2" cm="1" vm="6039">
        <f t="array" aca="1" ref="L1151" ca="1">IFERROR(IF(T_CALC[[#This Row],[DAY]]="","",IF(AND(T_CALC[[#This Row],[DAY]]=C_N_TRADING_DAYS,$L$1&gt;C_MAX_HIST_DT),$L$1,INDEX(_xlfn.ANCHORARRAY($C$3),T_CALC[[#This Row],[DAY]]+1,1))),NA())</f>
        <v>44118</v>
      </c>
      <c r="M1151" s="4" cm="1" vm="6041">
        <f t="array" aca="1" ref="M1151" ca="1">IFERROR(IF(T_CALC[[#This Row],[DAY]]="","",IF(AND(T_CALC[[#This Row],[DAY]]=C_N_TRADING_DAYS,$L$1&gt;C_MAX_HIST_DT),$M$1,INDEX(_xlfn.ANCHORARRAY($C$3),T_CALC[[#This Row],[DAY]]+1,3))),NA())</f>
        <v>223</v>
      </c>
      <c r="N1151" s="4" cm="1" vm="6042">
        <f t="array" aca="1" ref="N1151" ca="1">IFERROR(IF(T_CALC[[#This Row],[DAY]]="","",IF(AND(T_CALC[[#This Row],[DAY]]=C_N_TRADING_DAYS,$L$1&gt;C_MAX_HIST_DT),$N$1,INDEX(_xlfn.ANCHORARRAY($C$3),T_CALC[[#This Row],[DAY]]+1,4))),NA())</f>
        <v>224.22</v>
      </c>
      <c r="O1151" s="4" cm="1" vm="6043">
        <f t="array" aca="1" ref="O1151" ca="1">IFERROR(IF(T_CALC[[#This Row],[DAY]]="","",IF(AND(T_CALC[[#This Row],[DAY]]=C_N_TRADING_DAYS,$L$1&gt;C_MAX_HIST_DT),$O$1,INDEX(_xlfn.ANCHORARRAY($C$3),T_CALC[[#This Row],[DAY]]+1,5))),NA())</f>
        <v>219.13</v>
      </c>
      <c r="P1151" s="4" cm="1" vm="6044">
        <f t="array" aca="1" ref="P1151" ca="1">IFERROR(IF(T_CALC[[#This Row],[DAY]]="","",IF(AND(T_CALC[[#This Row],[DAY]]=C_N_TRADING_DAYS,$L$1&gt;C_MAX_HIST_DT),$P$1,INDEX(_xlfn.ANCHORARRAY($C$3),T_CALC[[#This Row],[DAY]]+1,6))),NA())</f>
        <v>220.86</v>
      </c>
      <c r="Q1151" s="4" cm="1" vm="6040">
        <f t="array" aca="1" ref="Q1151" ca="1">IFERROR(IF(T_CALC[[#This Row],[DAY]]="","",IF(AND(T_CALC[[#This Row],[DAY]]=C_N_TRADING_DAYS,$L$1&gt;C_MAX_HIST_DT),$Q$1,INDEX(_xlfn.ANCHORARRAY($C$3),T_CALC[[#This Row],[DAY]]+1,2))),NA())</f>
        <v>23451713</v>
      </c>
      <c r="R1151" s="4" vm="6044">
        <f ca="1">IFERROR(IF(I_SRC="Open",T_CALC[[#This Row],[Open]],IF(I_SRC="High",T_CALC[[#This Row],[High]],IF(I_SRC="low",T_CALC[[#This Row],[Low]],IF(I_SRC="Volume",T_CALC[[#This Row],[VOLUME]],T_CALC[[#This Row],[Close]])))),"")</f>
        <v>220.86</v>
      </c>
      <c r="S1151" s="4" cm="1">
        <f t="array" aca="1" ref="S1151" ca="1">IF(T_CALC[[#This Row],[DAY]]="","",IF(T_CALC[[#This Row],[DAY]]&gt;=I_MA_PER,
ROUND(SUMPRODUCT(OFFSET($Y$4,0,0,I_MA_PER),OFFSET(T_CALC[[#This Row],[Value]],-(I_MA_PER-1),0,I_MA_PER))/C_DEN,2),NA()))</f>
        <v>211.41</v>
      </c>
      <c r="T1151" s="4" t="str">
        <f ca="1">IF(T_CALC[[#This Row],[DAY]]="","",IF(T_CALC[[#This Row],[DAY]]&gt;=I_MA_PER,IF(AND(T_CALC[[#This Row],[Value]]&gt;T_CALC[[#This Row],[WMA]],R1150&lt;=S1150),"Buy",IF(AND(T_CALC[[#This Row],[Value]]&lt;T_CALC[[#This Row],[WMA]],R1150&gt;=S1150),"Sell","")),NA()))</f>
        <v/>
      </c>
      <c r="U1151" s="4">
        <f ca="1">IFERROR(IF(T_CALC[[#This Row],[Signal]]="Buy",T_CALC[[#This Row],[Value]],-10000),-10000)</f>
        <v>-10000</v>
      </c>
      <c r="V1151" s="4">
        <f ca="1">IFERROR(IF(T_CALC[[#This Row],[Signal]]="Sell",T_CALC[[#This Row],[Value]],-10000),-10000)</f>
        <v>-10000</v>
      </c>
    </row>
    <row r="1152" spans="3:22" x14ac:dyDescent="0.2">
      <c r="C1152" vm="6045">
        <f ca="1"/>
        <v>44119</v>
      </c>
      <c r="D1152" vm="6046">
        <f ca="1"/>
        <v>22733064</v>
      </c>
      <c r="E1152" vm="6047">
        <f ca="1"/>
        <v>217.1</v>
      </c>
      <c r="F1152" vm="6048">
        <f ca="1"/>
        <v>220.36</v>
      </c>
      <c r="G1152" vm="6049">
        <f ca="1"/>
        <v>216.01</v>
      </c>
      <c r="H1152" vm="6050">
        <f ca="1"/>
        <v>219.66</v>
      </c>
      <c r="K1152" s="4">
        <f ca="1">IF(ROW(T_CALC[[#This Row],[DAY]])-ROW(T_CALC[[#Headers],[DAY]])&gt;C_N_TRADING_DAYS,"",ROW(T_CALC[[#This Row],[DAY]])-ROW(T_CALC[[#Headers],[DAY]]))</f>
        <v>1149</v>
      </c>
      <c r="L1152" s="2" cm="1" vm="6045">
        <f t="array" aca="1" ref="L1152" ca="1">IFERROR(IF(T_CALC[[#This Row],[DAY]]="","",IF(AND(T_CALC[[#This Row],[DAY]]=C_N_TRADING_DAYS,$L$1&gt;C_MAX_HIST_DT),$L$1,INDEX(_xlfn.ANCHORARRAY($C$3),T_CALC[[#This Row],[DAY]]+1,1))),NA())</f>
        <v>44119</v>
      </c>
      <c r="M1152" s="4" cm="1" vm="6047">
        <f t="array" aca="1" ref="M1152" ca="1">IFERROR(IF(T_CALC[[#This Row],[DAY]]="","",IF(AND(T_CALC[[#This Row],[DAY]]=C_N_TRADING_DAYS,$L$1&gt;C_MAX_HIST_DT),$M$1,INDEX(_xlfn.ANCHORARRAY($C$3),T_CALC[[#This Row],[DAY]]+1,3))),NA())</f>
        <v>217.1</v>
      </c>
      <c r="N1152" s="4" cm="1" vm="6048">
        <f t="array" aca="1" ref="N1152" ca="1">IFERROR(IF(T_CALC[[#This Row],[DAY]]="","",IF(AND(T_CALC[[#This Row],[DAY]]=C_N_TRADING_DAYS,$L$1&gt;C_MAX_HIST_DT),$N$1,INDEX(_xlfn.ANCHORARRAY($C$3),T_CALC[[#This Row],[DAY]]+1,4))),NA())</f>
        <v>220.36</v>
      </c>
      <c r="O1152" s="4" cm="1" vm="6049">
        <f t="array" aca="1" ref="O1152" ca="1">IFERROR(IF(T_CALC[[#This Row],[DAY]]="","",IF(AND(T_CALC[[#This Row],[DAY]]=C_N_TRADING_DAYS,$L$1&gt;C_MAX_HIST_DT),$O$1,INDEX(_xlfn.ANCHORARRAY($C$3),T_CALC[[#This Row],[DAY]]+1,5))),NA())</f>
        <v>216.01</v>
      </c>
      <c r="P1152" s="4" cm="1" vm="6050">
        <f t="array" aca="1" ref="P1152" ca="1">IFERROR(IF(T_CALC[[#This Row],[DAY]]="","",IF(AND(T_CALC[[#This Row],[DAY]]=C_N_TRADING_DAYS,$L$1&gt;C_MAX_HIST_DT),$P$1,INDEX(_xlfn.ANCHORARRAY($C$3),T_CALC[[#This Row],[DAY]]+1,6))),NA())</f>
        <v>219.66</v>
      </c>
      <c r="Q1152" s="4" cm="1" vm="6046">
        <f t="array" aca="1" ref="Q1152" ca="1">IFERROR(IF(T_CALC[[#This Row],[DAY]]="","",IF(AND(T_CALC[[#This Row],[DAY]]=C_N_TRADING_DAYS,$L$1&gt;C_MAX_HIST_DT),$Q$1,INDEX(_xlfn.ANCHORARRAY($C$3),T_CALC[[#This Row],[DAY]]+1,2))),NA())</f>
        <v>22733064</v>
      </c>
      <c r="R1152" s="4" vm="6050">
        <f ca="1">IFERROR(IF(I_SRC="Open",T_CALC[[#This Row],[Open]],IF(I_SRC="High",T_CALC[[#This Row],[High]],IF(I_SRC="low",T_CALC[[#This Row],[Low]],IF(I_SRC="Volume",T_CALC[[#This Row],[VOLUME]],T_CALC[[#This Row],[Close]])))),"")</f>
        <v>219.66</v>
      </c>
      <c r="S1152" s="4" cm="1">
        <f t="array" aca="1" ref="S1152" ca="1">IF(T_CALC[[#This Row],[DAY]]="","",IF(T_CALC[[#This Row],[DAY]]&gt;=I_MA_PER,
ROUND(SUMPRODUCT(OFFSET($Y$4,0,0,I_MA_PER),OFFSET(T_CALC[[#This Row],[Value]],-(I_MA_PER-1),0,I_MA_PER))/C_DEN,2),NA()))</f>
        <v>211.71</v>
      </c>
      <c r="T1152" s="4" t="str">
        <f ca="1">IF(T_CALC[[#This Row],[DAY]]="","",IF(T_CALC[[#This Row],[DAY]]&gt;=I_MA_PER,IF(AND(T_CALC[[#This Row],[Value]]&gt;T_CALC[[#This Row],[WMA]],R1151&lt;=S1151),"Buy",IF(AND(T_CALC[[#This Row],[Value]]&lt;T_CALC[[#This Row],[WMA]],R1151&gt;=S1151),"Sell","")),NA()))</f>
        <v/>
      </c>
      <c r="U1152" s="4">
        <f ca="1">IFERROR(IF(T_CALC[[#This Row],[Signal]]="Buy",T_CALC[[#This Row],[Value]],-10000),-10000)</f>
        <v>-10000</v>
      </c>
      <c r="V1152" s="4">
        <f ca="1">IFERROR(IF(T_CALC[[#This Row],[Signal]]="Sell",T_CALC[[#This Row],[Value]],-10000),-10000)</f>
        <v>-10000</v>
      </c>
    </row>
    <row r="1153" spans="3:22" x14ac:dyDescent="0.2">
      <c r="C1153" vm="6051">
        <f ca="1"/>
        <v>44120</v>
      </c>
      <c r="D1153" vm="6052">
        <f ca="1"/>
        <v>26057882</v>
      </c>
      <c r="E1153" vm="6053">
        <f ca="1"/>
        <v>220.15</v>
      </c>
      <c r="F1153" vm="6054">
        <f ca="1"/>
        <v>222.29</v>
      </c>
      <c r="G1153" vm="6055">
        <f ca="1"/>
        <v>219.32</v>
      </c>
      <c r="H1153" vm="6050">
        <f ca="1"/>
        <v>219.66</v>
      </c>
      <c r="K1153" s="4">
        <f ca="1">IF(ROW(T_CALC[[#This Row],[DAY]])-ROW(T_CALC[[#Headers],[DAY]])&gt;C_N_TRADING_DAYS,"",ROW(T_CALC[[#This Row],[DAY]])-ROW(T_CALC[[#Headers],[DAY]]))</f>
        <v>1150</v>
      </c>
      <c r="L1153" s="2" cm="1" vm="6051">
        <f t="array" aca="1" ref="L1153" ca="1">IFERROR(IF(T_CALC[[#This Row],[DAY]]="","",IF(AND(T_CALC[[#This Row],[DAY]]=C_N_TRADING_DAYS,$L$1&gt;C_MAX_HIST_DT),$L$1,INDEX(_xlfn.ANCHORARRAY($C$3),T_CALC[[#This Row],[DAY]]+1,1))),NA())</f>
        <v>44120</v>
      </c>
      <c r="M1153" s="4" cm="1" vm="6053">
        <f t="array" aca="1" ref="M1153" ca="1">IFERROR(IF(T_CALC[[#This Row],[DAY]]="","",IF(AND(T_CALC[[#This Row],[DAY]]=C_N_TRADING_DAYS,$L$1&gt;C_MAX_HIST_DT),$M$1,INDEX(_xlfn.ANCHORARRAY($C$3),T_CALC[[#This Row],[DAY]]+1,3))),NA())</f>
        <v>220.15</v>
      </c>
      <c r="N1153" s="4" cm="1" vm="6054">
        <f t="array" aca="1" ref="N1153" ca="1">IFERROR(IF(T_CALC[[#This Row],[DAY]]="","",IF(AND(T_CALC[[#This Row],[DAY]]=C_N_TRADING_DAYS,$L$1&gt;C_MAX_HIST_DT),$N$1,INDEX(_xlfn.ANCHORARRAY($C$3),T_CALC[[#This Row],[DAY]]+1,4))),NA())</f>
        <v>222.29</v>
      </c>
      <c r="O1153" s="4" cm="1" vm="6055">
        <f t="array" aca="1" ref="O1153" ca="1">IFERROR(IF(T_CALC[[#This Row],[DAY]]="","",IF(AND(T_CALC[[#This Row],[DAY]]=C_N_TRADING_DAYS,$L$1&gt;C_MAX_HIST_DT),$O$1,INDEX(_xlfn.ANCHORARRAY($C$3),T_CALC[[#This Row],[DAY]]+1,5))),NA())</f>
        <v>219.32</v>
      </c>
      <c r="P1153" s="4" cm="1" vm="6050">
        <f t="array" aca="1" ref="P1153" ca="1">IFERROR(IF(T_CALC[[#This Row],[DAY]]="","",IF(AND(T_CALC[[#This Row],[DAY]]=C_N_TRADING_DAYS,$L$1&gt;C_MAX_HIST_DT),$P$1,INDEX(_xlfn.ANCHORARRAY($C$3),T_CALC[[#This Row],[DAY]]+1,6))),NA())</f>
        <v>219.66</v>
      </c>
      <c r="Q1153" s="4" cm="1" vm="6052">
        <f t="array" aca="1" ref="Q1153" ca="1">IFERROR(IF(T_CALC[[#This Row],[DAY]]="","",IF(AND(T_CALC[[#This Row],[DAY]]=C_N_TRADING_DAYS,$L$1&gt;C_MAX_HIST_DT),$Q$1,INDEX(_xlfn.ANCHORARRAY($C$3),T_CALC[[#This Row],[DAY]]+1,2))),NA())</f>
        <v>26057882</v>
      </c>
      <c r="R1153" s="4" vm="6050">
        <f ca="1">IFERROR(IF(I_SRC="Open",T_CALC[[#This Row],[Open]],IF(I_SRC="High",T_CALC[[#This Row],[High]],IF(I_SRC="low",T_CALC[[#This Row],[Low]],IF(I_SRC="Volume",T_CALC[[#This Row],[VOLUME]],T_CALC[[#This Row],[Close]])))),"")</f>
        <v>219.66</v>
      </c>
      <c r="S1153" s="4" cm="1">
        <f t="array" aca="1" ref="S1153" ca="1">IF(T_CALC[[#This Row],[DAY]]="","",IF(T_CALC[[#This Row],[DAY]]&gt;=I_MA_PER,
ROUND(SUMPRODUCT(OFFSET($Y$4,0,0,I_MA_PER),OFFSET(T_CALC[[#This Row],[Value]],-(I_MA_PER-1),0,I_MA_PER))/C_DEN,2),NA()))</f>
        <v>212.01</v>
      </c>
      <c r="T1153" s="4" t="str">
        <f ca="1">IF(T_CALC[[#This Row],[DAY]]="","",IF(T_CALC[[#This Row],[DAY]]&gt;=I_MA_PER,IF(AND(T_CALC[[#This Row],[Value]]&gt;T_CALC[[#This Row],[WMA]],R1152&lt;=S1152),"Buy",IF(AND(T_CALC[[#This Row],[Value]]&lt;T_CALC[[#This Row],[WMA]],R1152&gt;=S1152),"Sell","")),NA()))</f>
        <v/>
      </c>
      <c r="U1153" s="4">
        <f ca="1">IFERROR(IF(T_CALC[[#This Row],[Signal]]="Buy",T_CALC[[#This Row],[Value]],-10000),-10000)</f>
        <v>-10000</v>
      </c>
      <c r="V1153" s="4">
        <f ca="1">IFERROR(IF(T_CALC[[#This Row],[Signal]]="Sell",T_CALC[[#This Row],[Value]],-10000),-10000)</f>
        <v>-10000</v>
      </c>
    </row>
    <row r="1154" spans="3:22" x14ac:dyDescent="0.2">
      <c r="C1154" vm="6056">
        <f ca="1"/>
        <v>44123</v>
      </c>
      <c r="D1154" vm="6057">
        <f ca="1"/>
        <v>27625841</v>
      </c>
      <c r="E1154" vm="6058">
        <f ca="1"/>
        <v>220.41499999999999</v>
      </c>
      <c r="F1154" vm="6059">
        <f ca="1"/>
        <v>222.3</v>
      </c>
      <c r="G1154" vm="6060">
        <f ca="1"/>
        <v>213.72</v>
      </c>
      <c r="H1154" vm="6061">
        <f ca="1"/>
        <v>214.22</v>
      </c>
      <c r="K1154" s="4">
        <f ca="1">IF(ROW(T_CALC[[#This Row],[DAY]])-ROW(T_CALC[[#Headers],[DAY]])&gt;C_N_TRADING_DAYS,"",ROW(T_CALC[[#This Row],[DAY]])-ROW(T_CALC[[#Headers],[DAY]]))</f>
        <v>1151</v>
      </c>
      <c r="L1154" s="2" cm="1" vm="6056">
        <f t="array" aca="1" ref="L1154" ca="1">IFERROR(IF(T_CALC[[#This Row],[DAY]]="","",IF(AND(T_CALC[[#This Row],[DAY]]=C_N_TRADING_DAYS,$L$1&gt;C_MAX_HIST_DT),$L$1,INDEX(_xlfn.ANCHORARRAY($C$3),T_CALC[[#This Row],[DAY]]+1,1))),NA())</f>
        <v>44123</v>
      </c>
      <c r="M1154" s="4" cm="1" vm="6058">
        <f t="array" aca="1" ref="M1154" ca="1">IFERROR(IF(T_CALC[[#This Row],[DAY]]="","",IF(AND(T_CALC[[#This Row],[DAY]]=C_N_TRADING_DAYS,$L$1&gt;C_MAX_HIST_DT),$M$1,INDEX(_xlfn.ANCHORARRAY($C$3),T_CALC[[#This Row],[DAY]]+1,3))),NA())</f>
        <v>220.41499999999999</v>
      </c>
      <c r="N1154" s="4" cm="1" vm="6059">
        <f t="array" aca="1" ref="N1154" ca="1">IFERROR(IF(T_CALC[[#This Row],[DAY]]="","",IF(AND(T_CALC[[#This Row],[DAY]]=C_N_TRADING_DAYS,$L$1&gt;C_MAX_HIST_DT),$N$1,INDEX(_xlfn.ANCHORARRAY($C$3),T_CALC[[#This Row],[DAY]]+1,4))),NA())</f>
        <v>222.3</v>
      </c>
      <c r="O1154" s="4" cm="1" vm="6060">
        <f t="array" aca="1" ref="O1154" ca="1">IFERROR(IF(T_CALC[[#This Row],[DAY]]="","",IF(AND(T_CALC[[#This Row],[DAY]]=C_N_TRADING_DAYS,$L$1&gt;C_MAX_HIST_DT),$O$1,INDEX(_xlfn.ANCHORARRAY($C$3),T_CALC[[#This Row],[DAY]]+1,5))),NA())</f>
        <v>213.72</v>
      </c>
      <c r="P1154" s="4" cm="1" vm="6061">
        <f t="array" aca="1" ref="P1154" ca="1">IFERROR(IF(T_CALC[[#This Row],[DAY]]="","",IF(AND(T_CALC[[#This Row],[DAY]]=C_N_TRADING_DAYS,$L$1&gt;C_MAX_HIST_DT),$P$1,INDEX(_xlfn.ANCHORARRAY($C$3),T_CALC[[#This Row],[DAY]]+1,6))),NA())</f>
        <v>214.22</v>
      </c>
      <c r="Q1154" s="4" cm="1" vm="6057">
        <f t="array" aca="1" ref="Q1154" ca="1">IFERROR(IF(T_CALC[[#This Row],[DAY]]="","",IF(AND(T_CALC[[#This Row],[DAY]]=C_N_TRADING_DAYS,$L$1&gt;C_MAX_HIST_DT),$Q$1,INDEX(_xlfn.ANCHORARRAY($C$3),T_CALC[[#This Row],[DAY]]+1,2))),NA())</f>
        <v>27625841</v>
      </c>
      <c r="R1154" s="4" vm="6061">
        <f ca="1">IFERROR(IF(I_SRC="Open",T_CALC[[#This Row],[Open]],IF(I_SRC="High",T_CALC[[#This Row],[High]],IF(I_SRC="low",T_CALC[[#This Row],[Low]],IF(I_SRC="Volume",T_CALC[[#This Row],[VOLUME]],T_CALC[[#This Row],[Close]])))),"")</f>
        <v>214.22</v>
      </c>
      <c r="S1154" s="4" cm="1">
        <f t="array" aca="1" ref="S1154" ca="1">IF(T_CALC[[#This Row],[DAY]]="","",IF(T_CALC[[#This Row],[DAY]]&gt;=I_MA_PER,
ROUND(SUMPRODUCT(OFFSET($Y$4,0,0,I_MA_PER),OFFSET(T_CALC[[#This Row],[Value]],-(I_MA_PER-1),0,I_MA_PER))/C_DEN,2),NA()))</f>
        <v>212.1</v>
      </c>
      <c r="T1154" s="4" t="str">
        <f ca="1">IF(T_CALC[[#This Row],[DAY]]="","",IF(T_CALC[[#This Row],[DAY]]&gt;=I_MA_PER,IF(AND(T_CALC[[#This Row],[Value]]&gt;T_CALC[[#This Row],[WMA]],R1153&lt;=S1153),"Buy",IF(AND(T_CALC[[#This Row],[Value]]&lt;T_CALC[[#This Row],[WMA]],R1153&gt;=S1153),"Sell","")),NA()))</f>
        <v/>
      </c>
      <c r="U1154" s="4">
        <f ca="1">IFERROR(IF(T_CALC[[#This Row],[Signal]]="Buy",T_CALC[[#This Row],[Value]],-10000),-10000)</f>
        <v>-10000</v>
      </c>
      <c r="V1154" s="4">
        <f ca="1">IFERROR(IF(T_CALC[[#This Row],[Signal]]="Sell",T_CALC[[#This Row],[Value]],-10000),-10000)</f>
        <v>-10000</v>
      </c>
    </row>
    <row r="1155" spans="3:22" x14ac:dyDescent="0.2">
      <c r="C1155" vm="6062">
        <f ca="1"/>
        <v>44124</v>
      </c>
      <c r="D1155" vm="6063">
        <f ca="1"/>
        <v>22753511</v>
      </c>
      <c r="E1155" vm="5667">
        <f ca="1"/>
        <v>215.8</v>
      </c>
      <c r="F1155" vm="6064">
        <f ca="1"/>
        <v>217.37</v>
      </c>
      <c r="G1155" vm="6065">
        <f ca="1"/>
        <v>213.09010000000001</v>
      </c>
      <c r="H1155" vm="6066">
        <f ca="1"/>
        <v>214.65</v>
      </c>
      <c r="K1155" s="4">
        <f ca="1">IF(ROW(T_CALC[[#This Row],[DAY]])-ROW(T_CALC[[#Headers],[DAY]])&gt;C_N_TRADING_DAYS,"",ROW(T_CALC[[#This Row],[DAY]])-ROW(T_CALC[[#Headers],[DAY]]))</f>
        <v>1152</v>
      </c>
      <c r="L1155" s="2" cm="1" vm="6062">
        <f t="array" aca="1" ref="L1155" ca="1">IFERROR(IF(T_CALC[[#This Row],[DAY]]="","",IF(AND(T_CALC[[#This Row],[DAY]]=C_N_TRADING_DAYS,$L$1&gt;C_MAX_HIST_DT),$L$1,INDEX(_xlfn.ANCHORARRAY($C$3),T_CALC[[#This Row],[DAY]]+1,1))),NA())</f>
        <v>44124</v>
      </c>
      <c r="M1155" s="4" cm="1" vm="5667">
        <f t="array" aca="1" ref="M1155" ca="1">IFERROR(IF(T_CALC[[#This Row],[DAY]]="","",IF(AND(T_CALC[[#This Row],[DAY]]=C_N_TRADING_DAYS,$L$1&gt;C_MAX_HIST_DT),$M$1,INDEX(_xlfn.ANCHORARRAY($C$3),T_CALC[[#This Row],[DAY]]+1,3))),NA())</f>
        <v>215.8</v>
      </c>
      <c r="N1155" s="4" cm="1" vm="6064">
        <f t="array" aca="1" ref="N1155" ca="1">IFERROR(IF(T_CALC[[#This Row],[DAY]]="","",IF(AND(T_CALC[[#This Row],[DAY]]=C_N_TRADING_DAYS,$L$1&gt;C_MAX_HIST_DT),$N$1,INDEX(_xlfn.ANCHORARRAY($C$3),T_CALC[[#This Row],[DAY]]+1,4))),NA())</f>
        <v>217.37</v>
      </c>
      <c r="O1155" s="4" cm="1" vm="6065">
        <f t="array" aca="1" ref="O1155" ca="1">IFERROR(IF(T_CALC[[#This Row],[DAY]]="","",IF(AND(T_CALC[[#This Row],[DAY]]=C_N_TRADING_DAYS,$L$1&gt;C_MAX_HIST_DT),$O$1,INDEX(_xlfn.ANCHORARRAY($C$3),T_CALC[[#This Row],[DAY]]+1,5))),NA())</f>
        <v>213.09010000000001</v>
      </c>
      <c r="P1155" s="4" cm="1" vm="6066">
        <f t="array" aca="1" ref="P1155" ca="1">IFERROR(IF(T_CALC[[#This Row],[DAY]]="","",IF(AND(T_CALC[[#This Row],[DAY]]=C_N_TRADING_DAYS,$L$1&gt;C_MAX_HIST_DT),$P$1,INDEX(_xlfn.ANCHORARRAY($C$3),T_CALC[[#This Row],[DAY]]+1,6))),NA())</f>
        <v>214.65</v>
      </c>
      <c r="Q1155" s="4" cm="1" vm="6063">
        <f t="array" aca="1" ref="Q1155" ca="1">IFERROR(IF(T_CALC[[#This Row],[DAY]]="","",IF(AND(T_CALC[[#This Row],[DAY]]=C_N_TRADING_DAYS,$L$1&gt;C_MAX_HIST_DT),$Q$1,INDEX(_xlfn.ANCHORARRAY($C$3),T_CALC[[#This Row],[DAY]]+1,2))),NA())</f>
        <v>22753511</v>
      </c>
      <c r="R1155" s="4" vm="6066">
        <f ca="1">IFERROR(IF(I_SRC="Open",T_CALC[[#This Row],[Open]],IF(I_SRC="High",T_CALC[[#This Row],[High]],IF(I_SRC="low",T_CALC[[#This Row],[Low]],IF(I_SRC="Volume",T_CALC[[#This Row],[VOLUME]],T_CALC[[#This Row],[Close]])))),"")</f>
        <v>214.65</v>
      </c>
      <c r="S1155" s="4" cm="1">
        <f t="array" aca="1" ref="S1155" ca="1">IF(T_CALC[[#This Row],[DAY]]="","",IF(T_CALC[[#This Row],[DAY]]&gt;=I_MA_PER,
ROUND(SUMPRODUCT(OFFSET($Y$4,0,0,I_MA_PER),OFFSET(T_CALC[[#This Row],[Value]],-(I_MA_PER-1),0,I_MA_PER))/C_DEN,2),NA()))</f>
        <v>212.2</v>
      </c>
      <c r="T1155" s="4" t="str">
        <f ca="1">IF(T_CALC[[#This Row],[DAY]]="","",IF(T_CALC[[#This Row],[DAY]]&gt;=I_MA_PER,IF(AND(T_CALC[[#This Row],[Value]]&gt;T_CALC[[#This Row],[WMA]],R1154&lt;=S1154),"Buy",IF(AND(T_CALC[[#This Row],[Value]]&lt;T_CALC[[#This Row],[WMA]],R1154&gt;=S1154),"Sell","")),NA()))</f>
        <v/>
      </c>
      <c r="U1155" s="4">
        <f ca="1">IFERROR(IF(T_CALC[[#This Row],[Signal]]="Buy",T_CALC[[#This Row],[Value]],-10000),-10000)</f>
        <v>-10000</v>
      </c>
      <c r="V1155" s="4">
        <f ca="1">IFERROR(IF(T_CALC[[#This Row],[Signal]]="Sell",T_CALC[[#This Row],[Value]],-10000),-10000)</f>
        <v>-10000</v>
      </c>
    </row>
    <row r="1156" spans="3:22" x14ac:dyDescent="0.2">
      <c r="C1156" vm="6067">
        <f ca="1"/>
        <v>44125</v>
      </c>
      <c r="D1156" vm="6068">
        <f ca="1"/>
        <v>22724906</v>
      </c>
      <c r="E1156" vm="6069">
        <f ca="1"/>
        <v>213.12</v>
      </c>
      <c r="F1156" vm="6070">
        <f ca="1"/>
        <v>216.92</v>
      </c>
      <c r="G1156" vm="6069">
        <f ca="1"/>
        <v>213.12</v>
      </c>
      <c r="H1156" vm="6071">
        <f ca="1"/>
        <v>214.8</v>
      </c>
      <c r="K1156" s="4">
        <f ca="1">IF(ROW(T_CALC[[#This Row],[DAY]])-ROW(T_CALC[[#Headers],[DAY]])&gt;C_N_TRADING_DAYS,"",ROW(T_CALC[[#This Row],[DAY]])-ROW(T_CALC[[#Headers],[DAY]]))</f>
        <v>1153</v>
      </c>
      <c r="L1156" s="2" cm="1" vm="6067">
        <f t="array" aca="1" ref="L1156" ca="1">IFERROR(IF(T_CALC[[#This Row],[DAY]]="","",IF(AND(T_CALC[[#This Row],[DAY]]=C_N_TRADING_DAYS,$L$1&gt;C_MAX_HIST_DT),$L$1,INDEX(_xlfn.ANCHORARRAY($C$3),T_CALC[[#This Row],[DAY]]+1,1))),NA())</f>
        <v>44125</v>
      </c>
      <c r="M1156" s="4" cm="1" vm="6069">
        <f t="array" aca="1" ref="M1156" ca="1">IFERROR(IF(T_CALC[[#This Row],[DAY]]="","",IF(AND(T_CALC[[#This Row],[DAY]]=C_N_TRADING_DAYS,$L$1&gt;C_MAX_HIST_DT),$M$1,INDEX(_xlfn.ANCHORARRAY($C$3),T_CALC[[#This Row],[DAY]]+1,3))),NA())</f>
        <v>213.12</v>
      </c>
      <c r="N1156" s="4" cm="1" vm="6070">
        <f t="array" aca="1" ref="N1156" ca="1">IFERROR(IF(T_CALC[[#This Row],[DAY]]="","",IF(AND(T_CALC[[#This Row],[DAY]]=C_N_TRADING_DAYS,$L$1&gt;C_MAX_HIST_DT),$N$1,INDEX(_xlfn.ANCHORARRAY($C$3),T_CALC[[#This Row],[DAY]]+1,4))),NA())</f>
        <v>216.92</v>
      </c>
      <c r="O1156" s="4" cm="1" vm="6069">
        <f t="array" aca="1" ref="O1156" ca="1">IFERROR(IF(T_CALC[[#This Row],[DAY]]="","",IF(AND(T_CALC[[#This Row],[DAY]]=C_N_TRADING_DAYS,$L$1&gt;C_MAX_HIST_DT),$O$1,INDEX(_xlfn.ANCHORARRAY($C$3),T_CALC[[#This Row],[DAY]]+1,5))),NA())</f>
        <v>213.12</v>
      </c>
      <c r="P1156" s="4" cm="1" vm="6071">
        <f t="array" aca="1" ref="P1156" ca="1">IFERROR(IF(T_CALC[[#This Row],[DAY]]="","",IF(AND(T_CALC[[#This Row],[DAY]]=C_N_TRADING_DAYS,$L$1&gt;C_MAX_HIST_DT),$P$1,INDEX(_xlfn.ANCHORARRAY($C$3),T_CALC[[#This Row],[DAY]]+1,6))),NA())</f>
        <v>214.8</v>
      </c>
      <c r="Q1156" s="4" cm="1" vm="6068">
        <f t="array" aca="1" ref="Q1156" ca="1">IFERROR(IF(T_CALC[[#This Row],[DAY]]="","",IF(AND(T_CALC[[#This Row],[DAY]]=C_N_TRADING_DAYS,$L$1&gt;C_MAX_HIST_DT),$Q$1,INDEX(_xlfn.ANCHORARRAY($C$3),T_CALC[[#This Row],[DAY]]+1,2))),NA())</f>
        <v>22724906</v>
      </c>
      <c r="R1156" s="4" vm="6071">
        <f ca="1">IFERROR(IF(I_SRC="Open",T_CALC[[#This Row],[Open]],IF(I_SRC="High",T_CALC[[#This Row],[High]],IF(I_SRC="low",T_CALC[[#This Row],[Low]],IF(I_SRC="Volume",T_CALC[[#This Row],[VOLUME]],T_CALC[[#This Row],[Close]])))),"")</f>
        <v>214.8</v>
      </c>
      <c r="S1156" s="4" cm="1">
        <f t="array" aca="1" ref="S1156" ca="1">IF(T_CALC[[#This Row],[DAY]]="","",IF(T_CALC[[#This Row],[DAY]]&gt;=I_MA_PER,
ROUND(SUMPRODUCT(OFFSET($Y$4,0,0,I_MA_PER),OFFSET(T_CALC[[#This Row],[Value]],-(I_MA_PER-1),0,I_MA_PER))/C_DEN,2),NA()))</f>
        <v>212.3</v>
      </c>
      <c r="T1156" s="4" t="str">
        <f ca="1">IF(T_CALC[[#This Row],[DAY]]="","",IF(T_CALC[[#This Row],[DAY]]&gt;=I_MA_PER,IF(AND(T_CALC[[#This Row],[Value]]&gt;T_CALC[[#This Row],[WMA]],R1155&lt;=S1155),"Buy",IF(AND(T_CALC[[#This Row],[Value]]&lt;T_CALC[[#This Row],[WMA]],R1155&gt;=S1155),"Sell","")),NA()))</f>
        <v/>
      </c>
      <c r="U1156" s="4">
        <f ca="1">IFERROR(IF(T_CALC[[#This Row],[Signal]]="Buy",T_CALC[[#This Row],[Value]],-10000),-10000)</f>
        <v>-10000</v>
      </c>
      <c r="V1156" s="4">
        <f ca="1">IFERROR(IF(T_CALC[[#This Row],[Signal]]="Sell",T_CALC[[#This Row],[Value]],-10000),-10000)</f>
        <v>-10000</v>
      </c>
    </row>
    <row r="1157" spans="3:22" x14ac:dyDescent="0.2">
      <c r="C1157" vm="6072">
        <f ca="1"/>
        <v>44126</v>
      </c>
      <c r="D1157" vm="6073">
        <f ca="1"/>
        <v>22351450</v>
      </c>
      <c r="E1157" vm="6074">
        <f ca="1"/>
        <v>213.93</v>
      </c>
      <c r="F1157" vm="6075">
        <f ca="1"/>
        <v>216.05500000000001</v>
      </c>
      <c r="G1157" vm="6076">
        <f ca="1"/>
        <v>211.7</v>
      </c>
      <c r="H1157" vm="6077">
        <f ca="1"/>
        <v>214.89</v>
      </c>
      <c r="K1157" s="4">
        <f ca="1">IF(ROW(T_CALC[[#This Row],[DAY]])-ROW(T_CALC[[#Headers],[DAY]])&gt;C_N_TRADING_DAYS,"",ROW(T_CALC[[#This Row],[DAY]])-ROW(T_CALC[[#Headers],[DAY]]))</f>
        <v>1154</v>
      </c>
      <c r="L1157" s="2" cm="1" vm="6072">
        <f t="array" aca="1" ref="L1157" ca="1">IFERROR(IF(T_CALC[[#This Row],[DAY]]="","",IF(AND(T_CALC[[#This Row],[DAY]]=C_N_TRADING_DAYS,$L$1&gt;C_MAX_HIST_DT),$L$1,INDEX(_xlfn.ANCHORARRAY($C$3),T_CALC[[#This Row],[DAY]]+1,1))),NA())</f>
        <v>44126</v>
      </c>
      <c r="M1157" s="4" cm="1" vm="6074">
        <f t="array" aca="1" ref="M1157" ca="1">IFERROR(IF(T_CALC[[#This Row],[DAY]]="","",IF(AND(T_CALC[[#This Row],[DAY]]=C_N_TRADING_DAYS,$L$1&gt;C_MAX_HIST_DT),$M$1,INDEX(_xlfn.ANCHORARRAY($C$3),T_CALC[[#This Row],[DAY]]+1,3))),NA())</f>
        <v>213.93</v>
      </c>
      <c r="N1157" s="4" cm="1" vm="6075">
        <f t="array" aca="1" ref="N1157" ca="1">IFERROR(IF(T_CALC[[#This Row],[DAY]]="","",IF(AND(T_CALC[[#This Row],[DAY]]=C_N_TRADING_DAYS,$L$1&gt;C_MAX_HIST_DT),$N$1,INDEX(_xlfn.ANCHORARRAY($C$3),T_CALC[[#This Row],[DAY]]+1,4))),NA())</f>
        <v>216.05500000000001</v>
      </c>
      <c r="O1157" s="4" cm="1" vm="6076">
        <f t="array" aca="1" ref="O1157" ca="1">IFERROR(IF(T_CALC[[#This Row],[DAY]]="","",IF(AND(T_CALC[[#This Row],[DAY]]=C_N_TRADING_DAYS,$L$1&gt;C_MAX_HIST_DT),$O$1,INDEX(_xlfn.ANCHORARRAY($C$3),T_CALC[[#This Row],[DAY]]+1,5))),NA())</f>
        <v>211.7</v>
      </c>
      <c r="P1157" s="4" cm="1" vm="6077">
        <f t="array" aca="1" ref="P1157" ca="1">IFERROR(IF(T_CALC[[#This Row],[DAY]]="","",IF(AND(T_CALC[[#This Row],[DAY]]=C_N_TRADING_DAYS,$L$1&gt;C_MAX_HIST_DT),$P$1,INDEX(_xlfn.ANCHORARRAY($C$3),T_CALC[[#This Row],[DAY]]+1,6))),NA())</f>
        <v>214.89</v>
      </c>
      <c r="Q1157" s="4" cm="1" vm="6073">
        <f t="array" aca="1" ref="Q1157" ca="1">IFERROR(IF(T_CALC[[#This Row],[DAY]]="","",IF(AND(T_CALC[[#This Row],[DAY]]=C_N_TRADING_DAYS,$L$1&gt;C_MAX_HIST_DT),$Q$1,INDEX(_xlfn.ANCHORARRAY($C$3),T_CALC[[#This Row],[DAY]]+1,2))),NA())</f>
        <v>22351450</v>
      </c>
      <c r="R1157" s="4" vm="6077">
        <f ca="1">IFERROR(IF(I_SRC="Open",T_CALC[[#This Row],[Open]],IF(I_SRC="High",T_CALC[[#This Row],[High]],IF(I_SRC="low",T_CALC[[#This Row],[Low]],IF(I_SRC="Volume",T_CALC[[#This Row],[VOLUME]],T_CALC[[#This Row],[Close]])))),"")</f>
        <v>214.89</v>
      </c>
      <c r="S1157" s="4" cm="1">
        <f t="array" aca="1" ref="S1157" ca="1">IF(T_CALC[[#This Row],[DAY]]="","",IF(T_CALC[[#This Row],[DAY]]&gt;=I_MA_PER,
ROUND(SUMPRODUCT(OFFSET($Y$4,0,0,I_MA_PER),OFFSET(T_CALC[[#This Row],[Value]],-(I_MA_PER-1),0,I_MA_PER))/C_DEN,2),NA()))</f>
        <v>212.39</v>
      </c>
      <c r="T1157" s="4" t="str">
        <f ca="1">IF(T_CALC[[#This Row],[DAY]]="","",IF(T_CALC[[#This Row],[DAY]]&gt;=I_MA_PER,IF(AND(T_CALC[[#This Row],[Value]]&gt;T_CALC[[#This Row],[WMA]],R1156&lt;=S1156),"Buy",IF(AND(T_CALC[[#This Row],[Value]]&lt;T_CALC[[#This Row],[WMA]],R1156&gt;=S1156),"Sell","")),NA()))</f>
        <v/>
      </c>
      <c r="U1157" s="4">
        <f ca="1">IFERROR(IF(T_CALC[[#This Row],[Signal]]="Buy",T_CALC[[#This Row],[Value]],-10000),-10000)</f>
        <v>-10000</v>
      </c>
      <c r="V1157" s="4">
        <f ca="1">IFERROR(IF(T_CALC[[#This Row],[Signal]]="Sell",T_CALC[[#This Row],[Value]],-10000),-10000)</f>
        <v>-10000</v>
      </c>
    </row>
    <row r="1158" spans="3:22" x14ac:dyDescent="0.2">
      <c r="C1158" vm="6078">
        <f ca="1"/>
        <v>44127</v>
      </c>
      <c r="D1158" vm="6079">
        <f ca="1"/>
        <v>18879608</v>
      </c>
      <c r="E1158" vm="6080">
        <f ca="1"/>
        <v>215.03</v>
      </c>
      <c r="F1158" vm="6081">
        <f ca="1"/>
        <v>216.28</v>
      </c>
      <c r="G1158" vm="6082">
        <f ca="1"/>
        <v>213.16</v>
      </c>
      <c r="H1158" vm="6083">
        <f ca="1"/>
        <v>216.23</v>
      </c>
      <c r="K1158" s="4">
        <f ca="1">IF(ROW(T_CALC[[#This Row],[DAY]])-ROW(T_CALC[[#Headers],[DAY]])&gt;C_N_TRADING_DAYS,"",ROW(T_CALC[[#This Row],[DAY]])-ROW(T_CALC[[#Headers],[DAY]]))</f>
        <v>1155</v>
      </c>
      <c r="L1158" s="2" cm="1" vm="6078">
        <f t="array" aca="1" ref="L1158" ca="1">IFERROR(IF(T_CALC[[#This Row],[DAY]]="","",IF(AND(T_CALC[[#This Row],[DAY]]=C_N_TRADING_DAYS,$L$1&gt;C_MAX_HIST_DT),$L$1,INDEX(_xlfn.ANCHORARRAY($C$3),T_CALC[[#This Row],[DAY]]+1,1))),NA())</f>
        <v>44127</v>
      </c>
      <c r="M1158" s="4" cm="1" vm="6080">
        <f t="array" aca="1" ref="M1158" ca="1">IFERROR(IF(T_CALC[[#This Row],[DAY]]="","",IF(AND(T_CALC[[#This Row],[DAY]]=C_N_TRADING_DAYS,$L$1&gt;C_MAX_HIST_DT),$M$1,INDEX(_xlfn.ANCHORARRAY($C$3),T_CALC[[#This Row],[DAY]]+1,3))),NA())</f>
        <v>215.03</v>
      </c>
      <c r="N1158" s="4" cm="1" vm="6081">
        <f t="array" aca="1" ref="N1158" ca="1">IFERROR(IF(T_CALC[[#This Row],[DAY]]="","",IF(AND(T_CALC[[#This Row],[DAY]]=C_N_TRADING_DAYS,$L$1&gt;C_MAX_HIST_DT),$N$1,INDEX(_xlfn.ANCHORARRAY($C$3),T_CALC[[#This Row],[DAY]]+1,4))),NA())</f>
        <v>216.28</v>
      </c>
      <c r="O1158" s="4" cm="1" vm="6082">
        <f t="array" aca="1" ref="O1158" ca="1">IFERROR(IF(T_CALC[[#This Row],[DAY]]="","",IF(AND(T_CALC[[#This Row],[DAY]]=C_N_TRADING_DAYS,$L$1&gt;C_MAX_HIST_DT),$O$1,INDEX(_xlfn.ANCHORARRAY($C$3),T_CALC[[#This Row],[DAY]]+1,5))),NA())</f>
        <v>213.16</v>
      </c>
      <c r="P1158" s="4" cm="1" vm="6083">
        <f t="array" aca="1" ref="P1158" ca="1">IFERROR(IF(T_CALC[[#This Row],[DAY]]="","",IF(AND(T_CALC[[#This Row],[DAY]]=C_N_TRADING_DAYS,$L$1&gt;C_MAX_HIST_DT),$P$1,INDEX(_xlfn.ANCHORARRAY($C$3),T_CALC[[#This Row],[DAY]]+1,6))),NA())</f>
        <v>216.23</v>
      </c>
      <c r="Q1158" s="4" cm="1" vm="6079">
        <f t="array" aca="1" ref="Q1158" ca="1">IFERROR(IF(T_CALC[[#This Row],[DAY]]="","",IF(AND(T_CALC[[#This Row],[DAY]]=C_N_TRADING_DAYS,$L$1&gt;C_MAX_HIST_DT),$Q$1,INDEX(_xlfn.ANCHORARRAY($C$3),T_CALC[[#This Row],[DAY]]+1,2))),NA())</f>
        <v>18879608</v>
      </c>
      <c r="R1158" s="4" vm="6083">
        <f ca="1">IFERROR(IF(I_SRC="Open",T_CALC[[#This Row],[Open]],IF(I_SRC="High",T_CALC[[#This Row],[High]],IF(I_SRC="low",T_CALC[[#This Row],[Low]],IF(I_SRC="Volume",T_CALC[[#This Row],[VOLUME]],T_CALC[[#This Row],[Close]])))),"")</f>
        <v>216.23</v>
      </c>
      <c r="S1158" s="4" cm="1">
        <f t="array" aca="1" ref="S1158" ca="1">IF(T_CALC[[#This Row],[DAY]]="","",IF(T_CALC[[#This Row],[DAY]]&gt;=I_MA_PER,
ROUND(SUMPRODUCT(OFFSET($Y$4,0,0,I_MA_PER),OFFSET(T_CALC[[#This Row],[Value]],-(I_MA_PER-1),0,I_MA_PER))/C_DEN,2),NA()))</f>
        <v>212.54</v>
      </c>
      <c r="T1158" s="4" t="str">
        <f ca="1">IF(T_CALC[[#This Row],[DAY]]="","",IF(T_CALC[[#This Row],[DAY]]&gt;=I_MA_PER,IF(AND(T_CALC[[#This Row],[Value]]&gt;T_CALC[[#This Row],[WMA]],R1157&lt;=S1157),"Buy",IF(AND(T_CALC[[#This Row],[Value]]&lt;T_CALC[[#This Row],[WMA]],R1157&gt;=S1157),"Sell","")),NA()))</f>
        <v/>
      </c>
      <c r="U1158" s="4">
        <f ca="1">IFERROR(IF(T_CALC[[#This Row],[Signal]]="Buy",T_CALC[[#This Row],[Value]],-10000),-10000)</f>
        <v>-10000</v>
      </c>
      <c r="V1158" s="4">
        <f ca="1">IFERROR(IF(T_CALC[[#This Row],[Signal]]="Sell",T_CALC[[#This Row],[Value]],-10000),-10000)</f>
        <v>-10000</v>
      </c>
    </row>
    <row r="1159" spans="3:22" x14ac:dyDescent="0.2">
      <c r="C1159" vm="6084">
        <f ca="1"/>
        <v>44130</v>
      </c>
      <c r="D1159" vm="6085">
        <f ca="1"/>
        <v>37111561</v>
      </c>
      <c r="E1159" vm="6086">
        <f ca="1"/>
        <v>213.85</v>
      </c>
      <c r="F1159" vm="6087">
        <f ca="1"/>
        <v>216.3399</v>
      </c>
      <c r="G1159" vm="5951">
        <f ca="1"/>
        <v>208.1</v>
      </c>
      <c r="H1159" vm="6088">
        <f ca="1"/>
        <v>210.08</v>
      </c>
      <c r="K1159" s="4">
        <f ca="1">IF(ROW(T_CALC[[#This Row],[DAY]])-ROW(T_CALC[[#Headers],[DAY]])&gt;C_N_TRADING_DAYS,"",ROW(T_CALC[[#This Row],[DAY]])-ROW(T_CALC[[#Headers],[DAY]]))</f>
        <v>1156</v>
      </c>
      <c r="L1159" s="2" cm="1" vm="6084">
        <f t="array" aca="1" ref="L1159" ca="1">IFERROR(IF(T_CALC[[#This Row],[DAY]]="","",IF(AND(T_CALC[[#This Row],[DAY]]=C_N_TRADING_DAYS,$L$1&gt;C_MAX_HIST_DT),$L$1,INDEX(_xlfn.ANCHORARRAY($C$3),T_CALC[[#This Row],[DAY]]+1,1))),NA())</f>
        <v>44130</v>
      </c>
      <c r="M1159" s="4" cm="1" vm="6086">
        <f t="array" aca="1" ref="M1159" ca="1">IFERROR(IF(T_CALC[[#This Row],[DAY]]="","",IF(AND(T_CALC[[#This Row],[DAY]]=C_N_TRADING_DAYS,$L$1&gt;C_MAX_HIST_DT),$M$1,INDEX(_xlfn.ANCHORARRAY($C$3),T_CALC[[#This Row],[DAY]]+1,3))),NA())</f>
        <v>213.85</v>
      </c>
      <c r="N1159" s="4" cm="1" vm="6087">
        <f t="array" aca="1" ref="N1159" ca="1">IFERROR(IF(T_CALC[[#This Row],[DAY]]="","",IF(AND(T_CALC[[#This Row],[DAY]]=C_N_TRADING_DAYS,$L$1&gt;C_MAX_HIST_DT),$N$1,INDEX(_xlfn.ANCHORARRAY($C$3),T_CALC[[#This Row],[DAY]]+1,4))),NA())</f>
        <v>216.3399</v>
      </c>
      <c r="O1159" s="4" cm="1" vm="5951">
        <f t="array" aca="1" ref="O1159" ca="1">IFERROR(IF(T_CALC[[#This Row],[DAY]]="","",IF(AND(T_CALC[[#This Row],[DAY]]=C_N_TRADING_DAYS,$L$1&gt;C_MAX_HIST_DT),$O$1,INDEX(_xlfn.ANCHORARRAY($C$3),T_CALC[[#This Row],[DAY]]+1,5))),NA())</f>
        <v>208.1</v>
      </c>
      <c r="P1159" s="4" cm="1" vm="6088">
        <f t="array" aca="1" ref="P1159" ca="1">IFERROR(IF(T_CALC[[#This Row],[DAY]]="","",IF(AND(T_CALC[[#This Row],[DAY]]=C_N_TRADING_DAYS,$L$1&gt;C_MAX_HIST_DT),$P$1,INDEX(_xlfn.ANCHORARRAY($C$3),T_CALC[[#This Row],[DAY]]+1,6))),NA())</f>
        <v>210.08</v>
      </c>
      <c r="Q1159" s="4" cm="1" vm="6085">
        <f t="array" aca="1" ref="Q1159" ca="1">IFERROR(IF(T_CALC[[#This Row],[DAY]]="","",IF(AND(T_CALC[[#This Row],[DAY]]=C_N_TRADING_DAYS,$L$1&gt;C_MAX_HIST_DT),$Q$1,INDEX(_xlfn.ANCHORARRAY($C$3),T_CALC[[#This Row],[DAY]]+1,2))),NA())</f>
        <v>37111561</v>
      </c>
      <c r="R1159" s="4" vm="6088">
        <f ca="1">IFERROR(IF(I_SRC="Open",T_CALC[[#This Row],[Open]],IF(I_SRC="High",T_CALC[[#This Row],[High]],IF(I_SRC="low",T_CALC[[#This Row],[Low]],IF(I_SRC="Volume",T_CALC[[#This Row],[VOLUME]],T_CALC[[#This Row],[Close]])))),"")</f>
        <v>210.08</v>
      </c>
      <c r="S1159" s="4" cm="1">
        <f t="array" aca="1" ref="S1159" ca="1">IF(T_CALC[[#This Row],[DAY]]="","",IF(T_CALC[[#This Row],[DAY]]&gt;=I_MA_PER,
ROUND(SUMPRODUCT(OFFSET($Y$4,0,0,I_MA_PER),OFFSET(T_CALC[[#This Row],[Value]],-(I_MA_PER-1),0,I_MA_PER))/C_DEN,2),NA()))</f>
        <v>212.43</v>
      </c>
      <c r="T1159" s="4" t="str">
        <f ca="1">IF(T_CALC[[#This Row],[DAY]]="","",IF(T_CALC[[#This Row],[DAY]]&gt;=I_MA_PER,IF(AND(T_CALC[[#This Row],[Value]]&gt;T_CALC[[#This Row],[WMA]],R1158&lt;=S1158),"Buy",IF(AND(T_CALC[[#This Row],[Value]]&lt;T_CALC[[#This Row],[WMA]],R1158&gt;=S1158),"Sell","")),NA()))</f>
        <v>Sell</v>
      </c>
      <c r="U1159" s="4">
        <f ca="1">IFERROR(IF(T_CALC[[#This Row],[Signal]]="Buy",T_CALC[[#This Row],[Value]],-10000),-10000)</f>
        <v>-10000</v>
      </c>
      <c r="V1159" s="4" vm="6088">
        <f ca="1">IFERROR(IF(T_CALC[[#This Row],[Signal]]="Sell",T_CALC[[#This Row],[Value]],-10000),-10000)</f>
        <v>210.08</v>
      </c>
    </row>
    <row r="1160" spans="3:22" x14ac:dyDescent="0.2">
      <c r="C1160" vm="6089">
        <f ca="1"/>
        <v>44131</v>
      </c>
      <c r="D1160" vm="6090">
        <f ca="1"/>
        <v>36700325</v>
      </c>
      <c r="E1160" vm="6091">
        <f ca="1"/>
        <v>211.59</v>
      </c>
      <c r="F1160" vm="5643">
        <f ca="1"/>
        <v>214.67</v>
      </c>
      <c r="G1160" vm="6092">
        <f ca="1"/>
        <v>210.32900000000001</v>
      </c>
      <c r="H1160" vm="6093">
        <f ca="1"/>
        <v>213.25</v>
      </c>
      <c r="K1160" s="4">
        <f ca="1">IF(ROW(T_CALC[[#This Row],[DAY]])-ROW(T_CALC[[#Headers],[DAY]])&gt;C_N_TRADING_DAYS,"",ROW(T_CALC[[#This Row],[DAY]])-ROW(T_CALC[[#Headers],[DAY]]))</f>
        <v>1157</v>
      </c>
      <c r="L1160" s="2" cm="1" vm="6089">
        <f t="array" aca="1" ref="L1160" ca="1">IFERROR(IF(T_CALC[[#This Row],[DAY]]="","",IF(AND(T_CALC[[#This Row],[DAY]]=C_N_TRADING_DAYS,$L$1&gt;C_MAX_HIST_DT),$L$1,INDEX(_xlfn.ANCHORARRAY($C$3),T_CALC[[#This Row],[DAY]]+1,1))),NA())</f>
        <v>44131</v>
      </c>
      <c r="M1160" s="4" cm="1" vm="6091">
        <f t="array" aca="1" ref="M1160" ca="1">IFERROR(IF(T_CALC[[#This Row],[DAY]]="","",IF(AND(T_CALC[[#This Row],[DAY]]=C_N_TRADING_DAYS,$L$1&gt;C_MAX_HIST_DT),$M$1,INDEX(_xlfn.ANCHORARRAY($C$3),T_CALC[[#This Row],[DAY]]+1,3))),NA())</f>
        <v>211.59</v>
      </c>
      <c r="N1160" s="4" cm="1" vm="5643">
        <f t="array" aca="1" ref="N1160" ca="1">IFERROR(IF(T_CALC[[#This Row],[DAY]]="","",IF(AND(T_CALC[[#This Row],[DAY]]=C_N_TRADING_DAYS,$L$1&gt;C_MAX_HIST_DT),$N$1,INDEX(_xlfn.ANCHORARRAY($C$3),T_CALC[[#This Row],[DAY]]+1,4))),NA())</f>
        <v>214.67</v>
      </c>
      <c r="O1160" s="4" cm="1" vm="6092">
        <f t="array" aca="1" ref="O1160" ca="1">IFERROR(IF(T_CALC[[#This Row],[DAY]]="","",IF(AND(T_CALC[[#This Row],[DAY]]=C_N_TRADING_DAYS,$L$1&gt;C_MAX_HIST_DT),$O$1,INDEX(_xlfn.ANCHORARRAY($C$3),T_CALC[[#This Row],[DAY]]+1,5))),NA())</f>
        <v>210.32900000000001</v>
      </c>
      <c r="P1160" s="4" cm="1" vm="6093">
        <f t="array" aca="1" ref="P1160" ca="1">IFERROR(IF(T_CALC[[#This Row],[DAY]]="","",IF(AND(T_CALC[[#This Row],[DAY]]=C_N_TRADING_DAYS,$L$1&gt;C_MAX_HIST_DT),$P$1,INDEX(_xlfn.ANCHORARRAY($C$3),T_CALC[[#This Row],[DAY]]+1,6))),NA())</f>
        <v>213.25</v>
      </c>
      <c r="Q1160" s="4" cm="1" vm="6090">
        <f t="array" aca="1" ref="Q1160" ca="1">IFERROR(IF(T_CALC[[#This Row],[DAY]]="","",IF(AND(T_CALC[[#This Row],[DAY]]=C_N_TRADING_DAYS,$L$1&gt;C_MAX_HIST_DT),$Q$1,INDEX(_xlfn.ANCHORARRAY($C$3),T_CALC[[#This Row],[DAY]]+1,2))),NA())</f>
        <v>36700325</v>
      </c>
      <c r="R1160" s="4" vm="6093">
        <f ca="1">IFERROR(IF(I_SRC="Open",T_CALC[[#This Row],[Open]],IF(I_SRC="High",T_CALC[[#This Row],[High]],IF(I_SRC="low",T_CALC[[#This Row],[Low]],IF(I_SRC="Volume",T_CALC[[#This Row],[VOLUME]],T_CALC[[#This Row],[Close]])))),"")</f>
        <v>213.25</v>
      </c>
      <c r="S1160" s="4" cm="1">
        <f t="array" aca="1" ref="S1160" ca="1">IF(T_CALC[[#This Row],[DAY]]="","",IF(T_CALC[[#This Row],[DAY]]&gt;=I_MA_PER,
ROUND(SUMPRODUCT(OFFSET($Y$4,0,0,I_MA_PER),OFFSET(T_CALC[[#This Row],[Value]],-(I_MA_PER-1),0,I_MA_PER))/C_DEN,2),NA()))</f>
        <v>212.45</v>
      </c>
      <c r="T1160" s="4" t="str">
        <f ca="1">IF(T_CALC[[#This Row],[DAY]]="","",IF(T_CALC[[#This Row],[DAY]]&gt;=I_MA_PER,IF(AND(T_CALC[[#This Row],[Value]]&gt;T_CALC[[#This Row],[WMA]],R1159&lt;=S1159),"Buy",IF(AND(T_CALC[[#This Row],[Value]]&lt;T_CALC[[#This Row],[WMA]],R1159&gt;=S1159),"Sell","")),NA()))</f>
        <v>Buy</v>
      </c>
      <c r="U1160" s="4" vm="6093">
        <f ca="1">IFERROR(IF(T_CALC[[#This Row],[Signal]]="Buy",T_CALC[[#This Row],[Value]],-10000),-10000)</f>
        <v>213.25</v>
      </c>
      <c r="V1160" s="4">
        <f ca="1">IFERROR(IF(T_CALC[[#This Row],[Signal]]="Sell",T_CALC[[#This Row],[Value]],-10000),-10000)</f>
        <v>-10000</v>
      </c>
    </row>
    <row r="1161" spans="3:22" x14ac:dyDescent="0.2">
      <c r="C1161" vm="6094">
        <f ca="1"/>
        <v>44132</v>
      </c>
      <c r="D1161" vm="6095">
        <f ca="1"/>
        <v>51195593</v>
      </c>
      <c r="E1161" vm="6096">
        <f ca="1"/>
        <v>207.67</v>
      </c>
      <c r="F1161" vm="6097">
        <f ca="1"/>
        <v>208.84</v>
      </c>
      <c r="G1161" vm="6098">
        <f ca="1"/>
        <v>202.1</v>
      </c>
      <c r="H1161" vm="6099">
        <f ca="1"/>
        <v>202.68</v>
      </c>
      <c r="K1161" s="4">
        <f ca="1">IF(ROW(T_CALC[[#This Row],[DAY]])-ROW(T_CALC[[#Headers],[DAY]])&gt;C_N_TRADING_DAYS,"",ROW(T_CALC[[#This Row],[DAY]])-ROW(T_CALC[[#Headers],[DAY]]))</f>
        <v>1158</v>
      </c>
      <c r="L1161" s="2" cm="1" vm="6094">
        <f t="array" aca="1" ref="L1161" ca="1">IFERROR(IF(T_CALC[[#This Row],[DAY]]="","",IF(AND(T_CALC[[#This Row],[DAY]]=C_N_TRADING_DAYS,$L$1&gt;C_MAX_HIST_DT),$L$1,INDEX(_xlfn.ANCHORARRAY($C$3),T_CALC[[#This Row],[DAY]]+1,1))),NA())</f>
        <v>44132</v>
      </c>
      <c r="M1161" s="4" cm="1" vm="6096">
        <f t="array" aca="1" ref="M1161" ca="1">IFERROR(IF(T_CALC[[#This Row],[DAY]]="","",IF(AND(T_CALC[[#This Row],[DAY]]=C_N_TRADING_DAYS,$L$1&gt;C_MAX_HIST_DT),$M$1,INDEX(_xlfn.ANCHORARRAY($C$3),T_CALC[[#This Row],[DAY]]+1,3))),NA())</f>
        <v>207.67</v>
      </c>
      <c r="N1161" s="4" cm="1" vm="6097">
        <f t="array" aca="1" ref="N1161" ca="1">IFERROR(IF(T_CALC[[#This Row],[DAY]]="","",IF(AND(T_CALC[[#This Row],[DAY]]=C_N_TRADING_DAYS,$L$1&gt;C_MAX_HIST_DT),$N$1,INDEX(_xlfn.ANCHORARRAY($C$3),T_CALC[[#This Row],[DAY]]+1,4))),NA())</f>
        <v>208.84</v>
      </c>
      <c r="O1161" s="4" cm="1" vm="6098">
        <f t="array" aca="1" ref="O1161" ca="1">IFERROR(IF(T_CALC[[#This Row],[DAY]]="","",IF(AND(T_CALC[[#This Row],[DAY]]=C_N_TRADING_DAYS,$L$1&gt;C_MAX_HIST_DT),$O$1,INDEX(_xlfn.ANCHORARRAY($C$3),T_CALC[[#This Row],[DAY]]+1,5))),NA())</f>
        <v>202.1</v>
      </c>
      <c r="P1161" s="4" cm="1" vm="6099">
        <f t="array" aca="1" ref="P1161" ca="1">IFERROR(IF(T_CALC[[#This Row],[DAY]]="","",IF(AND(T_CALC[[#This Row],[DAY]]=C_N_TRADING_DAYS,$L$1&gt;C_MAX_HIST_DT),$P$1,INDEX(_xlfn.ANCHORARRAY($C$3),T_CALC[[#This Row],[DAY]]+1,6))),NA())</f>
        <v>202.68</v>
      </c>
      <c r="Q1161" s="4" cm="1" vm="6095">
        <f t="array" aca="1" ref="Q1161" ca="1">IFERROR(IF(T_CALC[[#This Row],[DAY]]="","",IF(AND(T_CALC[[#This Row],[DAY]]=C_N_TRADING_DAYS,$L$1&gt;C_MAX_HIST_DT),$Q$1,INDEX(_xlfn.ANCHORARRAY($C$3),T_CALC[[#This Row],[DAY]]+1,2))),NA())</f>
        <v>51195593</v>
      </c>
      <c r="R1161" s="4" vm="6099">
        <f ca="1">IFERROR(IF(I_SRC="Open",T_CALC[[#This Row],[Open]],IF(I_SRC="High",T_CALC[[#This Row],[High]],IF(I_SRC="low",T_CALC[[#This Row],[Low]],IF(I_SRC="Volume",T_CALC[[#This Row],[VOLUME]],T_CALC[[#This Row],[Close]])))),"")</f>
        <v>202.68</v>
      </c>
      <c r="S1161" s="4" cm="1">
        <f t="array" aca="1" ref="S1161" ca="1">IF(T_CALC[[#This Row],[DAY]]="","",IF(T_CALC[[#This Row],[DAY]]&gt;=I_MA_PER,
ROUND(SUMPRODUCT(OFFSET($Y$4,0,0,I_MA_PER),OFFSET(T_CALC[[#This Row],[Value]],-(I_MA_PER-1),0,I_MA_PER))/C_DEN,2),NA()))</f>
        <v>212.06</v>
      </c>
      <c r="T1161" s="4" t="str">
        <f ca="1">IF(T_CALC[[#This Row],[DAY]]="","",IF(T_CALC[[#This Row],[DAY]]&gt;=I_MA_PER,IF(AND(T_CALC[[#This Row],[Value]]&gt;T_CALC[[#This Row],[WMA]],R1160&lt;=S1160),"Buy",IF(AND(T_CALC[[#This Row],[Value]]&lt;T_CALC[[#This Row],[WMA]],R1160&gt;=S1160),"Sell","")),NA()))</f>
        <v>Sell</v>
      </c>
      <c r="U1161" s="4">
        <f ca="1">IFERROR(IF(T_CALC[[#This Row],[Signal]]="Buy",T_CALC[[#This Row],[Value]],-10000),-10000)</f>
        <v>-10000</v>
      </c>
      <c r="V1161" s="4" vm="6099">
        <f ca="1">IFERROR(IF(T_CALC[[#This Row],[Signal]]="Sell",T_CALC[[#This Row],[Value]],-10000),-10000)</f>
        <v>202.68</v>
      </c>
    </row>
    <row r="1162" spans="3:22" x14ac:dyDescent="0.2">
      <c r="C1162" vm="6100">
        <f ca="1"/>
        <v>44133</v>
      </c>
      <c r="D1162" vm="6101">
        <f ca="1"/>
        <v>31432563</v>
      </c>
      <c r="E1162" vm="6102">
        <f ca="1"/>
        <v>204.07</v>
      </c>
      <c r="F1162" vm="6103">
        <f ca="1"/>
        <v>207.36</v>
      </c>
      <c r="G1162" vm="6104">
        <f ca="1"/>
        <v>203.37</v>
      </c>
      <c r="H1162" vm="6105">
        <f ca="1"/>
        <v>204.72</v>
      </c>
      <c r="K1162" s="4">
        <f ca="1">IF(ROW(T_CALC[[#This Row],[DAY]])-ROW(T_CALC[[#Headers],[DAY]])&gt;C_N_TRADING_DAYS,"",ROW(T_CALC[[#This Row],[DAY]])-ROW(T_CALC[[#Headers],[DAY]]))</f>
        <v>1159</v>
      </c>
      <c r="L1162" s="2" cm="1" vm="6100">
        <f t="array" aca="1" ref="L1162" ca="1">IFERROR(IF(T_CALC[[#This Row],[DAY]]="","",IF(AND(T_CALC[[#This Row],[DAY]]=C_N_TRADING_DAYS,$L$1&gt;C_MAX_HIST_DT),$L$1,INDEX(_xlfn.ANCHORARRAY($C$3),T_CALC[[#This Row],[DAY]]+1,1))),NA())</f>
        <v>44133</v>
      </c>
      <c r="M1162" s="4" cm="1" vm="6102">
        <f t="array" aca="1" ref="M1162" ca="1">IFERROR(IF(T_CALC[[#This Row],[DAY]]="","",IF(AND(T_CALC[[#This Row],[DAY]]=C_N_TRADING_DAYS,$L$1&gt;C_MAX_HIST_DT),$M$1,INDEX(_xlfn.ANCHORARRAY($C$3),T_CALC[[#This Row],[DAY]]+1,3))),NA())</f>
        <v>204.07</v>
      </c>
      <c r="N1162" s="4" cm="1" vm="6103">
        <f t="array" aca="1" ref="N1162" ca="1">IFERROR(IF(T_CALC[[#This Row],[DAY]]="","",IF(AND(T_CALC[[#This Row],[DAY]]=C_N_TRADING_DAYS,$L$1&gt;C_MAX_HIST_DT),$N$1,INDEX(_xlfn.ANCHORARRAY($C$3),T_CALC[[#This Row],[DAY]]+1,4))),NA())</f>
        <v>207.36</v>
      </c>
      <c r="O1162" s="4" cm="1" vm="6104">
        <f t="array" aca="1" ref="O1162" ca="1">IFERROR(IF(T_CALC[[#This Row],[DAY]]="","",IF(AND(T_CALC[[#This Row],[DAY]]=C_N_TRADING_DAYS,$L$1&gt;C_MAX_HIST_DT),$O$1,INDEX(_xlfn.ANCHORARRAY($C$3),T_CALC[[#This Row],[DAY]]+1,5))),NA())</f>
        <v>203.37</v>
      </c>
      <c r="P1162" s="4" cm="1" vm="6105">
        <f t="array" aca="1" ref="P1162" ca="1">IFERROR(IF(T_CALC[[#This Row],[DAY]]="","",IF(AND(T_CALC[[#This Row],[DAY]]=C_N_TRADING_DAYS,$L$1&gt;C_MAX_HIST_DT),$P$1,INDEX(_xlfn.ANCHORARRAY($C$3),T_CALC[[#This Row],[DAY]]+1,6))),NA())</f>
        <v>204.72</v>
      </c>
      <c r="Q1162" s="4" cm="1" vm="6101">
        <f t="array" aca="1" ref="Q1162" ca="1">IFERROR(IF(T_CALC[[#This Row],[DAY]]="","",IF(AND(T_CALC[[#This Row],[DAY]]=C_N_TRADING_DAYS,$L$1&gt;C_MAX_HIST_DT),$Q$1,INDEX(_xlfn.ANCHORARRAY($C$3),T_CALC[[#This Row],[DAY]]+1,2))),NA())</f>
        <v>31432563</v>
      </c>
      <c r="R1162" s="4" vm="6105">
        <f ca="1">IFERROR(IF(I_SRC="Open",T_CALC[[#This Row],[Open]],IF(I_SRC="High",T_CALC[[#This Row],[High]],IF(I_SRC="low",T_CALC[[#This Row],[Low]],IF(I_SRC="Volume",T_CALC[[#This Row],[VOLUME]],T_CALC[[#This Row],[Close]])))),"")</f>
        <v>204.72</v>
      </c>
      <c r="S1162" s="4" cm="1">
        <f t="array" aca="1" ref="S1162" ca="1">IF(T_CALC[[#This Row],[DAY]]="","",IF(T_CALC[[#This Row],[DAY]]&gt;=I_MA_PER,
ROUND(SUMPRODUCT(OFFSET($Y$4,0,0,I_MA_PER),OFFSET(T_CALC[[#This Row],[Value]],-(I_MA_PER-1),0,I_MA_PER))/C_DEN,2),NA()))</f>
        <v>211.75</v>
      </c>
      <c r="T1162" s="4" t="str">
        <f ca="1">IF(T_CALC[[#This Row],[DAY]]="","",IF(T_CALC[[#This Row],[DAY]]&gt;=I_MA_PER,IF(AND(T_CALC[[#This Row],[Value]]&gt;T_CALC[[#This Row],[WMA]],R1161&lt;=S1161),"Buy",IF(AND(T_CALC[[#This Row],[Value]]&lt;T_CALC[[#This Row],[WMA]],R1161&gt;=S1161),"Sell","")),NA()))</f>
        <v/>
      </c>
      <c r="U1162" s="4">
        <f ca="1">IFERROR(IF(T_CALC[[#This Row],[Signal]]="Buy",T_CALC[[#This Row],[Value]],-10000),-10000)</f>
        <v>-10000</v>
      </c>
      <c r="V1162" s="4">
        <f ca="1">IFERROR(IF(T_CALC[[#This Row],[Signal]]="Sell",T_CALC[[#This Row],[Value]],-10000),-10000)</f>
        <v>-10000</v>
      </c>
    </row>
    <row r="1163" spans="3:22" x14ac:dyDescent="0.2">
      <c r="C1163" vm="6106">
        <f ca="1"/>
        <v>44134</v>
      </c>
      <c r="D1163" vm="6107">
        <f ca="1"/>
        <v>36980111</v>
      </c>
      <c r="E1163" vm="6108">
        <f ca="1"/>
        <v>203.5</v>
      </c>
      <c r="F1163" vm="6109">
        <f ca="1"/>
        <v>204.29</v>
      </c>
      <c r="G1163" vm="6110">
        <f ca="1"/>
        <v>199.62</v>
      </c>
      <c r="H1163" vm="6111">
        <f ca="1"/>
        <v>202.47</v>
      </c>
      <c r="K1163" s="4">
        <f ca="1">IF(ROW(T_CALC[[#This Row],[DAY]])-ROW(T_CALC[[#Headers],[DAY]])&gt;C_N_TRADING_DAYS,"",ROW(T_CALC[[#This Row],[DAY]])-ROW(T_CALC[[#Headers],[DAY]]))</f>
        <v>1160</v>
      </c>
      <c r="L1163" s="2" cm="1" vm="6106">
        <f t="array" aca="1" ref="L1163" ca="1">IFERROR(IF(T_CALC[[#This Row],[DAY]]="","",IF(AND(T_CALC[[#This Row],[DAY]]=C_N_TRADING_DAYS,$L$1&gt;C_MAX_HIST_DT),$L$1,INDEX(_xlfn.ANCHORARRAY($C$3),T_CALC[[#This Row],[DAY]]+1,1))),NA())</f>
        <v>44134</v>
      </c>
      <c r="M1163" s="4" cm="1" vm="6108">
        <f t="array" aca="1" ref="M1163" ca="1">IFERROR(IF(T_CALC[[#This Row],[DAY]]="","",IF(AND(T_CALC[[#This Row],[DAY]]=C_N_TRADING_DAYS,$L$1&gt;C_MAX_HIST_DT),$M$1,INDEX(_xlfn.ANCHORARRAY($C$3),T_CALC[[#This Row],[DAY]]+1,3))),NA())</f>
        <v>203.5</v>
      </c>
      <c r="N1163" s="4" cm="1" vm="6109">
        <f t="array" aca="1" ref="N1163" ca="1">IFERROR(IF(T_CALC[[#This Row],[DAY]]="","",IF(AND(T_CALC[[#This Row],[DAY]]=C_N_TRADING_DAYS,$L$1&gt;C_MAX_HIST_DT),$N$1,INDEX(_xlfn.ANCHORARRAY($C$3),T_CALC[[#This Row],[DAY]]+1,4))),NA())</f>
        <v>204.29</v>
      </c>
      <c r="O1163" s="4" cm="1" vm="6110">
        <f t="array" aca="1" ref="O1163" ca="1">IFERROR(IF(T_CALC[[#This Row],[DAY]]="","",IF(AND(T_CALC[[#This Row],[DAY]]=C_N_TRADING_DAYS,$L$1&gt;C_MAX_HIST_DT),$O$1,INDEX(_xlfn.ANCHORARRAY($C$3),T_CALC[[#This Row],[DAY]]+1,5))),NA())</f>
        <v>199.62</v>
      </c>
      <c r="P1163" s="4" cm="1" vm="6111">
        <f t="array" aca="1" ref="P1163" ca="1">IFERROR(IF(T_CALC[[#This Row],[DAY]]="","",IF(AND(T_CALC[[#This Row],[DAY]]=C_N_TRADING_DAYS,$L$1&gt;C_MAX_HIST_DT),$P$1,INDEX(_xlfn.ANCHORARRAY($C$3),T_CALC[[#This Row],[DAY]]+1,6))),NA())</f>
        <v>202.47</v>
      </c>
      <c r="Q1163" s="4" cm="1" vm="6107">
        <f t="array" aca="1" ref="Q1163" ca="1">IFERROR(IF(T_CALC[[#This Row],[DAY]]="","",IF(AND(T_CALC[[#This Row],[DAY]]=C_N_TRADING_DAYS,$L$1&gt;C_MAX_HIST_DT),$Q$1,INDEX(_xlfn.ANCHORARRAY($C$3),T_CALC[[#This Row],[DAY]]+1,2))),NA())</f>
        <v>36980111</v>
      </c>
      <c r="R1163" s="4" vm="6111">
        <f ca="1">IFERROR(IF(I_SRC="Open",T_CALC[[#This Row],[Open]],IF(I_SRC="High",T_CALC[[#This Row],[High]],IF(I_SRC="low",T_CALC[[#This Row],[Low]],IF(I_SRC="Volume",T_CALC[[#This Row],[VOLUME]],T_CALC[[#This Row],[Close]])))),"")</f>
        <v>202.47</v>
      </c>
      <c r="S1163" s="4" cm="1">
        <f t="array" aca="1" ref="S1163" ca="1">IF(T_CALC[[#This Row],[DAY]]="","",IF(T_CALC[[#This Row],[DAY]]&gt;=I_MA_PER,
ROUND(SUMPRODUCT(OFFSET($Y$4,0,0,I_MA_PER),OFFSET(T_CALC[[#This Row],[Value]],-(I_MA_PER-1),0,I_MA_PER))/C_DEN,2),NA()))</f>
        <v>211.35</v>
      </c>
      <c r="T1163" s="4" t="str">
        <f ca="1">IF(T_CALC[[#This Row],[DAY]]="","",IF(T_CALC[[#This Row],[DAY]]&gt;=I_MA_PER,IF(AND(T_CALC[[#This Row],[Value]]&gt;T_CALC[[#This Row],[WMA]],R1162&lt;=S1162),"Buy",IF(AND(T_CALC[[#This Row],[Value]]&lt;T_CALC[[#This Row],[WMA]],R1162&gt;=S1162),"Sell","")),NA()))</f>
        <v/>
      </c>
      <c r="U1163" s="4">
        <f ca="1">IFERROR(IF(T_CALC[[#This Row],[Signal]]="Buy",T_CALC[[#This Row],[Value]],-10000),-10000)</f>
        <v>-10000</v>
      </c>
      <c r="V1163" s="4">
        <f ca="1">IFERROR(IF(T_CALC[[#This Row],[Signal]]="Sell",T_CALC[[#This Row],[Value]],-10000),-10000)</f>
        <v>-10000</v>
      </c>
    </row>
    <row r="1164" spans="3:22" x14ac:dyDescent="0.2">
      <c r="C1164" vm="6112">
        <f ca="1"/>
        <v>44137</v>
      </c>
      <c r="D1164" vm="6113">
        <f ca="1"/>
        <v>30842163</v>
      </c>
      <c r="E1164" vm="6109">
        <f ca="1"/>
        <v>204.29</v>
      </c>
      <c r="F1164" vm="6114">
        <f ca="1"/>
        <v>205.28</v>
      </c>
      <c r="G1164" vm="6115">
        <f ca="1"/>
        <v>200.12</v>
      </c>
      <c r="H1164" vm="6116">
        <f ca="1"/>
        <v>202.33</v>
      </c>
      <c r="K1164" s="4">
        <f ca="1">IF(ROW(T_CALC[[#This Row],[DAY]])-ROW(T_CALC[[#Headers],[DAY]])&gt;C_N_TRADING_DAYS,"",ROW(T_CALC[[#This Row],[DAY]])-ROW(T_CALC[[#Headers],[DAY]]))</f>
        <v>1161</v>
      </c>
      <c r="L1164" s="2" cm="1" vm="6112">
        <f t="array" aca="1" ref="L1164" ca="1">IFERROR(IF(T_CALC[[#This Row],[DAY]]="","",IF(AND(T_CALC[[#This Row],[DAY]]=C_N_TRADING_DAYS,$L$1&gt;C_MAX_HIST_DT),$L$1,INDEX(_xlfn.ANCHORARRAY($C$3),T_CALC[[#This Row],[DAY]]+1,1))),NA())</f>
        <v>44137</v>
      </c>
      <c r="M1164" s="4" cm="1" vm="6109">
        <f t="array" aca="1" ref="M1164" ca="1">IFERROR(IF(T_CALC[[#This Row],[DAY]]="","",IF(AND(T_CALC[[#This Row],[DAY]]=C_N_TRADING_DAYS,$L$1&gt;C_MAX_HIST_DT),$M$1,INDEX(_xlfn.ANCHORARRAY($C$3),T_CALC[[#This Row],[DAY]]+1,3))),NA())</f>
        <v>204.29</v>
      </c>
      <c r="N1164" s="4" cm="1" vm="6114">
        <f t="array" aca="1" ref="N1164" ca="1">IFERROR(IF(T_CALC[[#This Row],[DAY]]="","",IF(AND(T_CALC[[#This Row],[DAY]]=C_N_TRADING_DAYS,$L$1&gt;C_MAX_HIST_DT),$N$1,INDEX(_xlfn.ANCHORARRAY($C$3),T_CALC[[#This Row],[DAY]]+1,4))),NA())</f>
        <v>205.28</v>
      </c>
      <c r="O1164" s="4" cm="1" vm="6115">
        <f t="array" aca="1" ref="O1164" ca="1">IFERROR(IF(T_CALC[[#This Row],[DAY]]="","",IF(AND(T_CALC[[#This Row],[DAY]]=C_N_TRADING_DAYS,$L$1&gt;C_MAX_HIST_DT),$O$1,INDEX(_xlfn.ANCHORARRAY($C$3),T_CALC[[#This Row],[DAY]]+1,5))),NA())</f>
        <v>200.12</v>
      </c>
      <c r="P1164" s="4" cm="1" vm="6116">
        <f t="array" aca="1" ref="P1164" ca="1">IFERROR(IF(T_CALC[[#This Row],[DAY]]="","",IF(AND(T_CALC[[#This Row],[DAY]]=C_N_TRADING_DAYS,$L$1&gt;C_MAX_HIST_DT),$P$1,INDEX(_xlfn.ANCHORARRAY($C$3),T_CALC[[#This Row],[DAY]]+1,6))),NA())</f>
        <v>202.33</v>
      </c>
      <c r="Q1164" s="4" cm="1" vm="6113">
        <f t="array" aca="1" ref="Q1164" ca="1">IFERROR(IF(T_CALC[[#This Row],[DAY]]="","",IF(AND(T_CALC[[#This Row],[DAY]]=C_N_TRADING_DAYS,$L$1&gt;C_MAX_HIST_DT),$Q$1,INDEX(_xlfn.ANCHORARRAY($C$3),T_CALC[[#This Row],[DAY]]+1,2))),NA())</f>
        <v>30842163</v>
      </c>
      <c r="R1164" s="4" vm="6116">
        <f ca="1">IFERROR(IF(I_SRC="Open",T_CALC[[#This Row],[Open]],IF(I_SRC="High",T_CALC[[#This Row],[High]],IF(I_SRC="low",T_CALC[[#This Row],[Low]],IF(I_SRC="Volume",T_CALC[[#This Row],[VOLUME]],T_CALC[[#This Row],[Close]])))),"")</f>
        <v>202.33</v>
      </c>
      <c r="S1164" s="4" cm="1">
        <f t="array" aca="1" ref="S1164" ca="1">IF(T_CALC[[#This Row],[DAY]]="","",IF(T_CALC[[#This Row],[DAY]]&gt;=I_MA_PER,
ROUND(SUMPRODUCT(OFFSET($Y$4,0,0,I_MA_PER),OFFSET(T_CALC[[#This Row],[Value]],-(I_MA_PER-1),0,I_MA_PER))/C_DEN,2),NA()))</f>
        <v>210.96</v>
      </c>
      <c r="T1164" s="4" t="str">
        <f ca="1">IF(T_CALC[[#This Row],[DAY]]="","",IF(T_CALC[[#This Row],[DAY]]&gt;=I_MA_PER,IF(AND(T_CALC[[#This Row],[Value]]&gt;T_CALC[[#This Row],[WMA]],R1163&lt;=S1163),"Buy",IF(AND(T_CALC[[#This Row],[Value]]&lt;T_CALC[[#This Row],[WMA]],R1163&gt;=S1163),"Sell","")),NA()))</f>
        <v/>
      </c>
      <c r="U1164" s="4">
        <f ca="1">IFERROR(IF(T_CALC[[#This Row],[Signal]]="Buy",T_CALC[[#This Row],[Value]],-10000),-10000)</f>
        <v>-10000</v>
      </c>
      <c r="V1164" s="4">
        <f ca="1">IFERROR(IF(T_CALC[[#This Row],[Signal]]="Sell",T_CALC[[#This Row],[Value]],-10000),-10000)</f>
        <v>-10000</v>
      </c>
    </row>
    <row r="1165" spans="3:22" x14ac:dyDescent="0.2">
      <c r="C1165" vm="6117">
        <f ca="1"/>
        <v>44138</v>
      </c>
      <c r="D1165" vm="6118">
        <f ca="1"/>
        <v>27512030</v>
      </c>
      <c r="E1165" vm="6119">
        <f ca="1"/>
        <v>203.89</v>
      </c>
      <c r="F1165" vm="6120">
        <f ca="1"/>
        <v>208.12</v>
      </c>
      <c r="G1165" vm="6121">
        <f ca="1"/>
        <v>203.12</v>
      </c>
      <c r="H1165" vm="6122">
        <f ca="1"/>
        <v>206.43</v>
      </c>
      <c r="K1165" s="4">
        <f ca="1">IF(ROW(T_CALC[[#This Row],[DAY]])-ROW(T_CALC[[#Headers],[DAY]])&gt;C_N_TRADING_DAYS,"",ROW(T_CALC[[#This Row],[DAY]])-ROW(T_CALC[[#Headers],[DAY]]))</f>
        <v>1162</v>
      </c>
      <c r="L1165" s="2" cm="1" vm="6117">
        <f t="array" aca="1" ref="L1165" ca="1">IFERROR(IF(T_CALC[[#This Row],[DAY]]="","",IF(AND(T_CALC[[#This Row],[DAY]]=C_N_TRADING_DAYS,$L$1&gt;C_MAX_HIST_DT),$L$1,INDEX(_xlfn.ANCHORARRAY($C$3),T_CALC[[#This Row],[DAY]]+1,1))),NA())</f>
        <v>44138</v>
      </c>
      <c r="M1165" s="4" cm="1" vm="6119">
        <f t="array" aca="1" ref="M1165" ca="1">IFERROR(IF(T_CALC[[#This Row],[DAY]]="","",IF(AND(T_CALC[[#This Row],[DAY]]=C_N_TRADING_DAYS,$L$1&gt;C_MAX_HIST_DT),$M$1,INDEX(_xlfn.ANCHORARRAY($C$3),T_CALC[[#This Row],[DAY]]+1,3))),NA())</f>
        <v>203.89</v>
      </c>
      <c r="N1165" s="4" cm="1" vm="6120">
        <f t="array" aca="1" ref="N1165" ca="1">IFERROR(IF(T_CALC[[#This Row],[DAY]]="","",IF(AND(T_CALC[[#This Row],[DAY]]=C_N_TRADING_DAYS,$L$1&gt;C_MAX_HIST_DT),$N$1,INDEX(_xlfn.ANCHORARRAY($C$3),T_CALC[[#This Row],[DAY]]+1,4))),NA())</f>
        <v>208.12</v>
      </c>
      <c r="O1165" s="4" cm="1" vm="6121">
        <f t="array" aca="1" ref="O1165" ca="1">IFERROR(IF(T_CALC[[#This Row],[DAY]]="","",IF(AND(T_CALC[[#This Row],[DAY]]=C_N_TRADING_DAYS,$L$1&gt;C_MAX_HIST_DT),$O$1,INDEX(_xlfn.ANCHORARRAY($C$3),T_CALC[[#This Row],[DAY]]+1,5))),NA())</f>
        <v>203.12</v>
      </c>
      <c r="P1165" s="4" cm="1" vm="6122">
        <f t="array" aca="1" ref="P1165" ca="1">IFERROR(IF(T_CALC[[#This Row],[DAY]]="","",IF(AND(T_CALC[[#This Row],[DAY]]=C_N_TRADING_DAYS,$L$1&gt;C_MAX_HIST_DT),$P$1,INDEX(_xlfn.ANCHORARRAY($C$3),T_CALC[[#This Row],[DAY]]+1,6))),NA())</f>
        <v>206.43</v>
      </c>
      <c r="Q1165" s="4" cm="1" vm="6118">
        <f t="array" aca="1" ref="Q1165" ca="1">IFERROR(IF(T_CALC[[#This Row],[DAY]]="","",IF(AND(T_CALC[[#This Row],[DAY]]=C_N_TRADING_DAYS,$L$1&gt;C_MAX_HIST_DT),$Q$1,INDEX(_xlfn.ANCHORARRAY($C$3),T_CALC[[#This Row],[DAY]]+1,2))),NA())</f>
        <v>27512030</v>
      </c>
      <c r="R1165" s="4" vm="6122">
        <f ca="1">IFERROR(IF(I_SRC="Open",T_CALC[[#This Row],[Open]],IF(I_SRC="High",T_CALC[[#This Row],[High]],IF(I_SRC="low",T_CALC[[#This Row],[Low]],IF(I_SRC="Volume",T_CALC[[#This Row],[VOLUME]],T_CALC[[#This Row],[Close]])))),"")</f>
        <v>206.43</v>
      </c>
      <c r="S1165" s="4" cm="1">
        <f t="array" aca="1" ref="S1165" ca="1">IF(T_CALC[[#This Row],[DAY]]="","",IF(T_CALC[[#This Row],[DAY]]&gt;=I_MA_PER,
ROUND(SUMPRODUCT(OFFSET($Y$4,0,0,I_MA_PER),OFFSET(T_CALC[[#This Row],[Value]],-(I_MA_PER-1),0,I_MA_PER))/C_DEN,2),NA()))</f>
        <v>210.74</v>
      </c>
      <c r="T1165" s="4" t="str">
        <f ca="1">IF(T_CALC[[#This Row],[DAY]]="","",IF(T_CALC[[#This Row],[DAY]]&gt;=I_MA_PER,IF(AND(T_CALC[[#This Row],[Value]]&gt;T_CALC[[#This Row],[WMA]],R1164&lt;=S1164),"Buy",IF(AND(T_CALC[[#This Row],[Value]]&lt;T_CALC[[#This Row],[WMA]],R1164&gt;=S1164),"Sell","")),NA()))</f>
        <v/>
      </c>
      <c r="U1165" s="4">
        <f ca="1">IFERROR(IF(T_CALC[[#This Row],[Signal]]="Buy",T_CALC[[#This Row],[Value]],-10000),-10000)</f>
        <v>-10000</v>
      </c>
      <c r="V1165" s="4">
        <f ca="1">IFERROR(IF(T_CALC[[#This Row],[Signal]]="Sell",T_CALC[[#This Row],[Value]],-10000),-10000)</f>
        <v>-10000</v>
      </c>
    </row>
    <row r="1166" spans="3:22" x14ac:dyDescent="0.2">
      <c r="C1166" vm="6123">
        <f ca="1"/>
        <v>44139</v>
      </c>
      <c r="D1166" vm="6124">
        <f ca="1"/>
        <v>42311777</v>
      </c>
      <c r="E1166" vm="6125">
        <f ca="1"/>
        <v>214.02</v>
      </c>
      <c r="F1166" vm="6126">
        <f ca="1"/>
        <v>218.32</v>
      </c>
      <c r="G1166" vm="6127">
        <f ca="1"/>
        <v>212.41849999999999</v>
      </c>
      <c r="H1166" vm="6128">
        <f ca="1"/>
        <v>216.39</v>
      </c>
      <c r="K1166" s="4">
        <f ca="1">IF(ROW(T_CALC[[#This Row],[DAY]])-ROW(T_CALC[[#Headers],[DAY]])&gt;C_N_TRADING_DAYS,"",ROW(T_CALC[[#This Row],[DAY]])-ROW(T_CALC[[#Headers],[DAY]]))</f>
        <v>1163</v>
      </c>
      <c r="L1166" s="2" cm="1" vm="6123">
        <f t="array" aca="1" ref="L1166" ca="1">IFERROR(IF(T_CALC[[#This Row],[DAY]]="","",IF(AND(T_CALC[[#This Row],[DAY]]=C_N_TRADING_DAYS,$L$1&gt;C_MAX_HIST_DT),$L$1,INDEX(_xlfn.ANCHORARRAY($C$3),T_CALC[[#This Row],[DAY]]+1,1))),NA())</f>
        <v>44139</v>
      </c>
      <c r="M1166" s="4" cm="1" vm="6125">
        <f t="array" aca="1" ref="M1166" ca="1">IFERROR(IF(T_CALC[[#This Row],[DAY]]="","",IF(AND(T_CALC[[#This Row],[DAY]]=C_N_TRADING_DAYS,$L$1&gt;C_MAX_HIST_DT),$M$1,INDEX(_xlfn.ANCHORARRAY($C$3),T_CALC[[#This Row],[DAY]]+1,3))),NA())</f>
        <v>214.02</v>
      </c>
      <c r="N1166" s="4" cm="1" vm="6126">
        <f t="array" aca="1" ref="N1166" ca="1">IFERROR(IF(T_CALC[[#This Row],[DAY]]="","",IF(AND(T_CALC[[#This Row],[DAY]]=C_N_TRADING_DAYS,$L$1&gt;C_MAX_HIST_DT),$N$1,INDEX(_xlfn.ANCHORARRAY($C$3),T_CALC[[#This Row],[DAY]]+1,4))),NA())</f>
        <v>218.32</v>
      </c>
      <c r="O1166" s="4" cm="1" vm="6127">
        <f t="array" aca="1" ref="O1166" ca="1">IFERROR(IF(T_CALC[[#This Row],[DAY]]="","",IF(AND(T_CALC[[#This Row],[DAY]]=C_N_TRADING_DAYS,$L$1&gt;C_MAX_HIST_DT),$O$1,INDEX(_xlfn.ANCHORARRAY($C$3),T_CALC[[#This Row],[DAY]]+1,5))),NA())</f>
        <v>212.41849999999999</v>
      </c>
      <c r="P1166" s="4" cm="1" vm="6128">
        <f t="array" aca="1" ref="P1166" ca="1">IFERROR(IF(T_CALC[[#This Row],[DAY]]="","",IF(AND(T_CALC[[#This Row],[DAY]]=C_N_TRADING_DAYS,$L$1&gt;C_MAX_HIST_DT),$P$1,INDEX(_xlfn.ANCHORARRAY($C$3),T_CALC[[#This Row],[DAY]]+1,6))),NA())</f>
        <v>216.39</v>
      </c>
      <c r="Q1166" s="4" cm="1" vm="6124">
        <f t="array" aca="1" ref="Q1166" ca="1">IFERROR(IF(T_CALC[[#This Row],[DAY]]="","",IF(AND(T_CALC[[#This Row],[DAY]]=C_N_TRADING_DAYS,$L$1&gt;C_MAX_HIST_DT),$Q$1,INDEX(_xlfn.ANCHORARRAY($C$3),T_CALC[[#This Row],[DAY]]+1,2))),NA())</f>
        <v>42311777</v>
      </c>
      <c r="R1166" s="4" vm="6128">
        <f ca="1">IFERROR(IF(I_SRC="Open",T_CALC[[#This Row],[Open]],IF(I_SRC="High",T_CALC[[#This Row],[High]],IF(I_SRC="low",T_CALC[[#This Row],[Low]],IF(I_SRC="Volume",T_CALC[[#This Row],[VOLUME]],T_CALC[[#This Row],[Close]])))),"")</f>
        <v>216.39</v>
      </c>
      <c r="S1166" s="4" cm="1">
        <f t="array" aca="1" ref="S1166" ca="1">IF(T_CALC[[#This Row],[DAY]]="","",IF(T_CALC[[#This Row],[DAY]]&gt;=I_MA_PER,
ROUND(SUMPRODUCT(OFFSET($Y$4,0,0,I_MA_PER),OFFSET(T_CALC[[#This Row],[Value]],-(I_MA_PER-1),0,I_MA_PER))/C_DEN,2),NA()))</f>
        <v>210.92</v>
      </c>
      <c r="T1166" s="4" t="str">
        <f ca="1">IF(T_CALC[[#This Row],[DAY]]="","",IF(T_CALC[[#This Row],[DAY]]&gt;=I_MA_PER,IF(AND(T_CALC[[#This Row],[Value]]&gt;T_CALC[[#This Row],[WMA]],R1165&lt;=S1165),"Buy",IF(AND(T_CALC[[#This Row],[Value]]&lt;T_CALC[[#This Row],[WMA]],R1165&gt;=S1165),"Sell","")),NA()))</f>
        <v>Buy</v>
      </c>
      <c r="U1166" s="4" vm="6128">
        <f ca="1">IFERROR(IF(T_CALC[[#This Row],[Signal]]="Buy",T_CALC[[#This Row],[Value]],-10000),-10000)</f>
        <v>216.39</v>
      </c>
      <c r="V1166" s="4">
        <f ca="1">IFERROR(IF(T_CALC[[#This Row],[Signal]]="Sell",T_CALC[[#This Row],[Value]],-10000),-10000)</f>
        <v>-10000</v>
      </c>
    </row>
    <row r="1167" spans="3:22" x14ac:dyDescent="0.2">
      <c r="C1167" vm="6129">
        <f ca="1"/>
        <v>44140</v>
      </c>
      <c r="D1167" vm="6130">
        <f ca="1"/>
        <v>36080137</v>
      </c>
      <c r="E1167" vm="6131">
        <f ca="1"/>
        <v>222.04</v>
      </c>
      <c r="F1167" vm="6132">
        <f ca="1"/>
        <v>224.12</v>
      </c>
      <c r="G1167" vm="5850">
        <f ca="1"/>
        <v>221.15</v>
      </c>
      <c r="H1167" vm="6133">
        <f ca="1"/>
        <v>223.29</v>
      </c>
      <c r="K1167" s="4">
        <f ca="1">IF(ROW(T_CALC[[#This Row],[DAY]])-ROW(T_CALC[[#Headers],[DAY]])&gt;C_N_TRADING_DAYS,"",ROW(T_CALC[[#This Row],[DAY]])-ROW(T_CALC[[#Headers],[DAY]]))</f>
        <v>1164</v>
      </c>
      <c r="L1167" s="2" cm="1" vm="6129">
        <f t="array" aca="1" ref="L1167" ca="1">IFERROR(IF(T_CALC[[#This Row],[DAY]]="","",IF(AND(T_CALC[[#This Row],[DAY]]=C_N_TRADING_DAYS,$L$1&gt;C_MAX_HIST_DT),$L$1,INDEX(_xlfn.ANCHORARRAY($C$3),T_CALC[[#This Row],[DAY]]+1,1))),NA())</f>
        <v>44140</v>
      </c>
      <c r="M1167" s="4" cm="1" vm="6131">
        <f t="array" aca="1" ref="M1167" ca="1">IFERROR(IF(T_CALC[[#This Row],[DAY]]="","",IF(AND(T_CALC[[#This Row],[DAY]]=C_N_TRADING_DAYS,$L$1&gt;C_MAX_HIST_DT),$M$1,INDEX(_xlfn.ANCHORARRAY($C$3),T_CALC[[#This Row],[DAY]]+1,3))),NA())</f>
        <v>222.04</v>
      </c>
      <c r="N1167" s="4" cm="1" vm="6132">
        <f t="array" aca="1" ref="N1167" ca="1">IFERROR(IF(T_CALC[[#This Row],[DAY]]="","",IF(AND(T_CALC[[#This Row],[DAY]]=C_N_TRADING_DAYS,$L$1&gt;C_MAX_HIST_DT),$N$1,INDEX(_xlfn.ANCHORARRAY($C$3),T_CALC[[#This Row],[DAY]]+1,4))),NA())</f>
        <v>224.12</v>
      </c>
      <c r="O1167" s="4" cm="1" vm="5850">
        <f t="array" aca="1" ref="O1167" ca="1">IFERROR(IF(T_CALC[[#This Row],[DAY]]="","",IF(AND(T_CALC[[#This Row],[DAY]]=C_N_TRADING_DAYS,$L$1&gt;C_MAX_HIST_DT),$O$1,INDEX(_xlfn.ANCHORARRAY($C$3),T_CALC[[#This Row],[DAY]]+1,5))),NA())</f>
        <v>221.15</v>
      </c>
      <c r="P1167" s="4" cm="1" vm="6133">
        <f t="array" aca="1" ref="P1167" ca="1">IFERROR(IF(T_CALC[[#This Row],[DAY]]="","",IF(AND(T_CALC[[#This Row],[DAY]]=C_N_TRADING_DAYS,$L$1&gt;C_MAX_HIST_DT),$P$1,INDEX(_xlfn.ANCHORARRAY($C$3),T_CALC[[#This Row],[DAY]]+1,6))),NA())</f>
        <v>223.29</v>
      </c>
      <c r="Q1167" s="4" cm="1" vm="6130">
        <f t="array" aca="1" ref="Q1167" ca="1">IFERROR(IF(T_CALC[[#This Row],[DAY]]="","",IF(AND(T_CALC[[#This Row],[DAY]]=C_N_TRADING_DAYS,$L$1&gt;C_MAX_HIST_DT),$Q$1,INDEX(_xlfn.ANCHORARRAY($C$3),T_CALC[[#This Row],[DAY]]+1,2))),NA())</f>
        <v>36080137</v>
      </c>
      <c r="R1167" s="4" vm="6133">
        <f ca="1">IFERROR(IF(I_SRC="Open",T_CALC[[#This Row],[Open]],IF(I_SRC="High",T_CALC[[#This Row],[High]],IF(I_SRC="low",T_CALC[[#This Row],[Low]],IF(I_SRC="Volume",T_CALC[[#This Row],[VOLUME]],T_CALC[[#This Row],[Close]])))),"")</f>
        <v>223.29</v>
      </c>
      <c r="S1167" s="4" cm="1">
        <f t="array" aca="1" ref="S1167" ca="1">IF(T_CALC[[#This Row],[DAY]]="","",IF(T_CALC[[#This Row],[DAY]]&gt;=I_MA_PER,
ROUND(SUMPRODUCT(OFFSET($Y$4,0,0,I_MA_PER),OFFSET(T_CALC[[#This Row],[Value]],-(I_MA_PER-1),0,I_MA_PER))/C_DEN,2),NA()))</f>
        <v>211.36</v>
      </c>
      <c r="T1167" s="4" t="str">
        <f ca="1">IF(T_CALC[[#This Row],[DAY]]="","",IF(T_CALC[[#This Row],[DAY]]&gt;=I_MA_PER,IF(AND(T_CALC[[#This Row],[Value]]&gt;T_CALC[[#This Row],[WMA]],R1166&lt;=S1166),"Buy",IF(AND(T_CALC[[#This Row],[Value]]&lt;T_CALC[[#This Row],[WMA]],R1166&gt;=S1166),"Sell","")),NA()))</f>
        <v/>
      </c>
      <c r="U1167" s="4">
        <f ca="1">IFERROR(IF(T_CALC[[#This Row],[Signal]]="Buy",T_CALC[[#This Row],[Value]],-10000),-10000)</f>
        <v>-10000</v>
      </c>
      <c r="V1167" s="4">
        <f ca="1">IFERROR(IF(T_CALC[[#This Row],[Signal]]="Sell",T_CALC[[#This Row],[Value]],-10000),-10000)</f>
        <v>-10000</v>
      </c>
    </row>
    <row r="1168" spans="3:22" x14ac:dyDescent="0.2">
      <c r="C1168" vm="6134">
        <f ca="1"/>
        <v>44141</v>
      </c>
      <c r="D1168" vm="6135">
        <f ca="1"/>
        <v>25231895</v>
      </c>
      <c r="E1168" vm="6136">
        <f ca="1"/>
        <v>222.26</v>
      </c>
      <c r="F1168" vm="6137">
        <f ca="1"/>
        <v>224.36</v>
      </c>
      <c r="G1168" vm="6138">
        <f ca="1"/>
        <v>218.03</v>
      </c>
      <c r="H1168" vm="6139">
        <f ca="1"/>
        <v>223.72</v>
      </c>
      <c r="K1168" s="4">
        <f ca="1">IF(ROW(T_CALC[[#This Row],[DAY]])-ROW(T_CALC[[#Headers],[DAY]])&gt;C_N_TRADING_DAYS,"",ROW(T_CALC[[#This Row],[DAY]])-ROW(T_CALC[[#Headers],[DAY]]))</f>
        <v>1165</v>
      </c>
      <c r="L1168" s="2" cm="1" vm="6134">
        <f t="array" aca="1" ref="L1168" ca="1">IFERROR(IF(T_CALC[[#This Row],[DAY]]="","",IF(AND(T_CALC[[#This Row],[DAY]]=C_N_TRADING_DAYS,$L$1&gt;C_MAX_HIST_DT),$L$1,INDEX(_xlfn.ANCHORARRAY($C$3),T_CALC[[#This Row],[DAY]]+1,1))),NA())</f>
        <v>44141</v>
      </c>
      <c r="M1168" s="4" cm="1" vm="6136">
        <f t="array" aca="1" ref="M1168" ca="1">IFERROR(IF(T_CALC[[#This Row],[DAY]]="","",IF(AND(T_CALC[[#This Row],[DAY]]=C_N_TRADING_DAYS,$L$1&gt;C_MAX_HIST_DT),$M$1,INDEX(_xlfn.ANCHORARRAY($C$3),T_CALC[[#This Row],[DAY]]+1,3))),NA())</f>
        <v>222.26</v>
      </c>
      <c r="N1168" s="4" cm="1" vm="6137">
        <f t="array" aca="1" ref="N1168" ca="1">IFERROR(IF(T_CALC[[#This Row],[DAY]]="","",IF(AND(T_CALC[[#This Row],[DAY]]=C_N_TRADING_DAYS,$L$1&gt;C_MAX_HIST_DT),$N$1,INDEX(_xlfn.ANCHORARRAY($C$3),T_CALC[[#This Row],[DAY]]+1,4))),NA())</f>
        <v>224.36</v>
      </c>
      <c r="O1168" s="4" cm="1" vm="6138">
        <f t="array" aca="1" ref="O1168" ca="1">IFERROR(IF(T_CALC[[#This Row],[DAY]]="","",IF(AND(T_CALC[[#This Row],[DAY]]=C_N_TRADING_DAYS,$L$1&gt;C_MAX_HIST_DT),$O$1,INDEX(_xlfn.ANCHORARRAY($C$3),T_CALC[[#This Row],[DAY]]+1,5))),NA())</f>
        <v>218.03</v>
      </c>
      <c r="P1168" s="4" cm="1" vm="6139">
        <f t="array" aca="1" ref="P1168" ca="1">IFERROR(IF(T_CALC[[#This Row],[DAY]]="","",IF(AND(T_CALC[[#This Row],[DAY]]=C_N_TRADING_DAYS,$L$1&gt;C_MAX_HIST_DT),$P$1,INDEX(_xlfn.ANCHORARRAY($C$3),T_CALC[[#This Row],[DAY]]+1,6))),NA())</f>
        <v>223.72</v>
      </c>
      <c r="Q1168" s="4" cm="1" vm="6135">
        <f t="array" aca="1" ref="Q1168" ca="1">IFERROR(IF(T_CALC[[#This Row],[DAY]]="","",IF(AND(T_CALC[[#This Row],[DAY]]=C_N_TRADING_DAYS,$L$1&gt;C_MAX_HIST_DT),$Q$1,INDEX(_xlfn.ANCHORARRAY($C$3),T_CALC[[#This Row],[DAY]]+1,2))),NA())</f>
        <v>25231895</v>
      </c>
      <c r="R1168" s="4" vm="6139">
        <f ca="1">IFERROR(IF(I_SRC="Open",T_CALC[[#This Row],[Open]],IF(I_SRC="High",T_CALC[[#This Row],[High]],IF(I_SRC="low",T_CALC[[#This Row],[Low]],IF(I_SRC="Volume",T_CALC[[#This Row],[VOLUME]],T_CALC[[#This Row],[Close]])))),"")</f>
        <v>223.72</v>
      </c>
      <c r="S1168" s="4" cm="1">
        <f t="array" aca="1" ref="S1168" ca="1">IF(T_CALC[[#This Row],[DAY]]="","",IF(T_CALC[[#This Row],[DAY]]&gt;=I_MA_PER,
ROUND(SUMPRODUCT(OFFSET($Y$4,0,0,I_MA_PER),OFFSET(T_CALC[[#This Row],[Value]],-(I_MA_PER-1),0,I_MA_PER))/C_DEN,2),NA()))</f>
        <v>211.83</v>
      </c>
      <c r="T1168" s="4" t="str">
        <f ca="1">IF(T_CALC[[#This Row],[DAY]]="","",IF(T_CALC[[#This Row],[DAY]]&gt;=I_MA_PER,IF(AND(T_CALC[[#This Row],[Value]]&gt;T_CALC[[#This Row],[WMA]],R1167&lt;=S1167),"Buy",IF(AND(T_CALC[[#This Row],[Value]]&lt;T_CALC[[#This Row],[WMA]],R1167&gt;=S1167),"Sell","")),NA()))</f>
        <v/>
      </c>
      <c r="U1168" s="4">
        <f ca="1">IFERROR(IF(T_CALC[[#This Row],[Signal]]="Buy",T_CALC[[#This Row],[Value]],-10000),-10000)</f>
        <v>-10000</v>
      </c>
      <c r="V1168" s="4">
        <f ca="1">IFERROR(IF(T_CALC[[#This Row],[Signal]]="Sell",T_CALC[[#This Row],[Value]],-10000),-10000)</f>
        <v>-10000</v>
      </c>
    </row>
    <row r="1169" spans="3:22" x14ac:dyDescent="0.2">
      <c r="C1169" vm="6140">
        <f ca="1"/>
        <v>44144</v>
      </c>
      <c r="D1169" vm="6141">
        <f ca="1"/>
        <v>44394950</v>
      </c>
      <c r="E1169" vm="6142">
        <f ca="1"/>
        <v>224.435</v>
      </c>
      <c r="F1169" vm="6143">
        <f ca="1"/>
        <v>228.12</v>
      </c>
      <c r="G1169" vm="5847">
        <f ca="1"/>
        <v>217.88</v>
      </c>
      <c r="H1169" vm="6144">
        <f ca="1"/>
        <v>218.39</v>
      </c>
      <c r="K1169" s="4">
        <f ca="1">IF(ROW(T_CALC[[#This Row],[DAY]])-ROW(T_CALC[[#Headers],[DAY]])&gt;C_N_TRADING_DAYS,"",ROW(T_CALC[[#This Row],[DAY]])-ROW(T_CALC[[#Headers],[DAY]]))</f>
        <v>1166</v>
      </c>
      <c r="L1169" s="2" cm="1" vm="6140">
        <f t="array" aca="1" ref="L1169" ca="1">IFERROR(IF(T_CALC[[#This Row],[DAY]]="","",IF(AND(T_CALC[[#This Row],[DAY]]=C_N_TRADING_DAYS,$L$1&gt;C_MAX_HIST_DT),$L$1,INDEX(_xlfn.ANCHORARRAY($C$3),T_CALC[[#This Row],[DAY]]+1,1))),NA())</f>
        <v>44144</v>
      </c>
      <c r="M1169" s="4" cm="1" vm="6142">
        <f t="array" aca="1" ref="M1169" ca="1">IFERROR(IF(T_CALC[[#This Row],[DAY]]="","",IF(AND(T_CALC[[#This Row],[DAY]]=C_N_TRADING_DAYS,$L$1&gt;C_MAX_HIST_DT),$M$1,INDEX(_xlfn.ANCHORARRAY($C$3),T_CALC[[#This Row],[DAY]]+1,3))),NA())</f>
        <v>224.435</v>
      </c>
      <c r="N1169" s="4" cm="1" vm="6143">
        <f t="array" aca="1" ref="N1169" ca="1">IFERROR(IF(T_CALC[[#This Row],[DAY]]="","",IF(AND(T_CALC[[#This Row],[DAY]]=C_N_TRADING_DAYS,$L$1&gt;C_MAX_HIST_DT),$N$1,INDEX(_xlfn.ANCHORARRAY($C$3),T_CALC[[#This Row],[DAY]]+1,4))),NA())</f>
        <v>228.12</v>
      </c>
      <c r="O1169" s="4" cm="1" vm="5847">
        <f t="array" aca="1" ref="O1169" ca="1">IFERROR(IF(T_CALC[[#This Row],[DAY]]="","",IF(AND(T_CALC[[#This Row],[DAY]]=C_N_TRADING_DAYS,$L$1&gt;C_MAX_HIST_DT),$O$1,INDEX(_xlfn.ANCHORARRAY($C$3),T_CALC[[#This Row],[DAY]]+1,5))),NA())</f>
        <v>217.88</v>
      </c>
      <c r="P1169" s="4" cm="1" vm="6144">
        <f t="array" aca="1" ref="P1169" ca="1">IFERROR(IF(T_CALC[[#This Row],[DAY]]="","",IF(AND(T_CALC[[#This Row],[DAY]]=C_N_TRADING_DAYS,$L$1&gt;C_MAX_HIST_DT),$P$1,INDEX(_xlfn.ANCHORARRAY($C$3),T_CALC[[#This Row],[DAY]]+1,6))),NA())</f>
        <v>218.39</v>
      </c>
      <c r="Q1169" s="4" cm="1" vm="6141">
        <f t="array" aca="1" ref="Q1169" ca="1">IFERROR(IF(T_CALC[[#This Row],[DAY]]="","",IF(AND(T_CALC[[#This Row],[DAY]]=C_N_TRADING_DAYS,$L$1&gt;C_MAX_HIST_DT),$Q$1,INDEX(_xlfn.ANCHORARRAY($C$3),T_CALC[[#This Row],[DAY]]+1,2))),NA())</f>
        <v>44394950</v>
      </c>
      <c r="R1169" s="4" vm="6144">
        <f ca="1">IFERROR(IF(I_SRC="Open",T_CALC[[#This Row],[Open]],IF(I_SRC="High",T_CALC[[#This Row],[High]],IF(I_SRC="low",T_CALC[[#This Row],[Low]],IF(I_SRC="Volume",T_CALC[[#This Row],[VOLUME]],T_CALC[[#This Row],[Close]])))),"")</f>
        <v>218.39</v>
      </c>
      <c r="S1169" s="4" cm="1">
        <f t="array" aca="1" ref="S1169" ca="1">IF(T_CALC[[#This Row],[DAY]]="","",IF(T_CALC[[#This Row],[DAY]]&gt;=I_MA_PER,
ROUND(SUMPRODUCT(OFFSET($Y$4,0,0,I_MA_PER),OFFSET(T_CALC[[#This Row],[Value]],-(I_MA_PER-1),0,I_MA_PER))/C_DEN,2),NA()))</f>
        <v>212.08</v>
      </c>
      <c r="T1169" s="4" t="str">
        <f ca="1">IF(T_CALC[[#This Row],[DAY]]="","",IF(T_CALC[[#This Row],[DAY]]&gt;=I_MA_PER,IF(AND(T_CALC[[#This Row],[Value]]&gt;T_CALC[[#This Row],[WMA]],R1168&lt;=S1168),"Buy",IF(AND(T_CALC[[#This Row],[Value]]&lt;T_CALC[[#This Row],[WMA]],R1168&gt;=S1168),"Sell","")),NA()))</f>
        <v/>
      </c>
      <c r="U1169" s="4">
        <f ca="1">IFERROR(IF(T_CALC[[#This Row],[Signal]]="Buy",T_CALC[[#This Row],[Value]],-10000),-10000)</f>
        <v>-10000</v>
      </c>
      <c r="V1169" s="4">
        <f ca="1">IFERROR(IF(T_CALC[[#This Row],[Signal]]="Sell",T_CALC[[#This Row],[Value]],-10000),-10000)</f>
        <v>-10000</v>
      </c>
    </row>
    <row r="1170" spans="3:22" x14ac:dyDescent="0.2">
      <c r="C1170" vm="6145">
        <f ca="1"/>
        <v>44145</v>
      </c>
      <c r="D1170" vm="6146">
        <f ca="1"/>
        <v>44045120</v>
      </c>
      <c r="E1170" vm="6147">
        <f ca="1"/>
        <v>214.5</v>
      </c>
      <c r="F1170" vm="6148">
        <f ca="1"/>
        <v>216.5</v>
      </c>
      <c r="G1170" vm="6149">
        <f ca="1"/>
        <v>209.72</v>
      </c>
      <c r="H1170" vm="6150">
        <f ca="1"/>
        <v>211.01</v>
      </c>
      <c r="K1170" s="4">
        <f ca="1">IF(ROW(T_CALC[[#This Row],[DAY]])-ROW(T_CALC[[#Headers],[DAY]])&gt;C_N_TRADING_DAYS,"",ROW(T_CALC[[#This Row],[DAY]])-ROW(T_CALC[[#Headers],[DAY]]))</f>
        <v>1167</v>
      </c>
      <c r="L1170" s="2" cm="1" vm="6145">
        <f t="array" aca="1" ref="L1170" ca="1">IFERROR(IF(T_CALC[[#This Row],[DAY]]="","",IF(AND(T_CALC[[#This Row],[DAY]]=C_N_TRADING_DAYS,$L$1&gt;C_MAX_HIST_DT),$L$1,INDEX(_xlfn.ANCHORARRAY($C$3),T_CALC[[#This Row],[DAY]]+1,1))),NA())</f>
        <v>44145</v>
      </c>
      <c r="M1170" s="4" cm="1" vm="6147">
        <f t="array" aca="1" ref="M1170" ca="1">IFERROR(IF(T_CALC[[#This Row],[DAY]]="","",IF(AND(T_CALC[[#This Row],[DAY]]=C_N_TRADING_DAYS,$L$1&gt;C_MAX_HIST_DT),$M$1,INDEX(_xlfn.ANCHORARRAY($C$3),T_CALC[[#This Row],[DAY]]+1,3))),NA())</f>
        <v>214.5</v>
      </c>
      <c r="N1170" s="4" cm="1" vm="6148">
        <f t="array" aca="1" ref="N1170" ca="1">IFERROR(IF(T_CALC[[#This Row],[DAY]]="","",IF(AND(T_CALC[[#This Row],[DAY]]=C_N_TRADING_DAYS,$L$1&gt;C_MAX_HIST_DT),$N$1,INDEX(_xlfn.ANCHORARRAY($C$3),T_CALC[[#This Row],[DAY]]+1,4))),NA())</f>
        <v>216.5</v>
      </c>
      <c r="O1170" s="4" cm="1" vm="6149">
        <f t="array" aca="1" ref="O1170" ca="1">IFERROR(IF(T_CALC[[#This Row],[DAY]]="","",IF(AND(T_CALC[[#This Row],[DAY]]=C_N_TRADING_DAYS,$L$1&gt;C_MAX_HIST_DT),$O$1,INDEX(_xlfn.ANCHORARRAY($C$3),T_CALC[[#This Row],[DAY]]+1,5))),NA())</f>
        <v>209.72</v>
      </c>
      <c r="P1170" s="4" cm="1" vm="6150">
        <f t="array" aca="1" ref="P1170" ca="1">IFERROR(IF(T_CALC[[#This Row],[DAY]]="","",IF(AND(T_CALC[[#This Row],[DAY]]=C_N_TRADING_DAYS,$L$1&gt;C_MAX_HIST_DT),$P$1,INDEX(_xlfn.ANCHORARRAY($C$3),T_CALC[[#This Row],[DAY]]+1,6))),NA())</f>
        <v>211.01</v>
      </c>
      <c r="Q1170" s="4" cm="1" vm="6146">
        <f t="array" aca="1" ref="Q1170" ca="1">IFERROR(IF(T_CALC[[#This Row],[DAY]]="","",IF(AND(T_CALC[[#This Row],[DAY]]=C_N_TRADING_DAYS,$L$1&gt;C_MAX_HIST_DT),$Q$1,INDEX(_xlfn.ANCHORARRAY($C$3),T_CALC[[#This Row],[DAY]]+1,2))),NA())</f>
        <v>44045120</v>
      </c>
      <c r="R1170" s="4" vm="6150">
        <f ca="1">IFERROR(IF(I_SRC="Open",T_CALC[[#This Row],[Open]],IF(I_SRC="High",T_CALC[[#This Row],[High]],IF(I_SRC="low",T_CALC[[#This Row],[Low]],IF(I_SRC="Volume",T_CALC[[#This Row],[VOLUME]],T_CALC[[#This Row],[Close]])))),"")</f>
        <v>211.01</v>
      </c>
      <c r="S1170" s="4" cm="1">
        <f t="array" aca="1" ref="S1170" ca="1">IF(T_CALC[[#This Row],[DAY]]="","",IF(T_CALC[[#This Row],[DAY]]&gt;=I_MA_PER,
ROUND(SUMPRODUCT(OFFSET($Y$4,0,0,I_MA_PER),OFFSET(T_CALC[[#This Row],[Value]],-(I_MA_PER-1),0,I_MA_PER))/C_DEN,2),NA()))</f>
        <v>212.05</v>
      </c>
      <c r="T1170" s="4" t="str">
        <f ca="1">IF(T_CALC[[#This Row],[DAY]]="","",IF(T_CALC[[#This Row],[DAY]]&gt;=I_MA_PER,IF(AND(T_CALC[[#This Row],[Value]]&gt;T_CALC[[#This Row],[WMA]],R1169&lt;=S1169),"Buy",IF(AND(T_CALC[[#This Row],[Value]]&lt;T_CALC[[#This Row],[WMA]],R1169&gt;=S1169),"Sell","")),NA()))</f>
        <v>Sell</v>
      </c>
      <c r="U1170" s="4">
        <f ca="1">IFERROR(IF(T_CALC[[#This Row],[Signal]]="Buy",T_CALC[[#This Row],[Value]],-10000),-10000)</f>
        <v>-10000</v>
      </c>
      <c r="V1170" s="4" vm="6150">
        <f ca="1">IFERROR(IF(T_CALC[[#This Row],[Signal]]="Sell",T_CALC[[#This Row],[Value]],-10000),-10000)</f>
        <v>211.01</v>
      </c>
    </row>
    <row r="1171" spans="3:22" x14ac:dyDescent="0.2">
      <c r="C1171" vm="6151">
        <f ca="1"/>
        <v>44146</v>
      </c>
      <c r="D1171" vm="6152">
        <f ca="1"/>
        <v>29440788</v>
      </c>
      <c r="E1171" vm="6153">
        <f ca="1"/>
        <v>212.39</v>
      </c>
      <c r="F1171" vm="6154">
        <f ca="1"/>
        <v>218.04</v>
      </c>
      <c r="G1171" vm="6155">
        <f ca="1"/>
        <v>212.2</v>
      </c>
      <c r="H1171" vm="6156">
        <f ca="1"/>
        <v>216.55</v>
      </c>
      <c r="K1171" s="4">
        <f ca="1">IF(ROW(T_CALC[[#This Row],[DAY]])-ROW(T_CALC[[#Headers],[DAY]])&gt;C_N_TRADING_DAYS,"",ROW(T_CALC[[#This Row],[DAY]])-ROW(T_CALC[[#Headers],[DAY]]))</f>
        <v>1168</v>
      </c>
      <c r="L1171" s="2" cm="1" vm="6151">
        <f t="array" aca="1" ref="L1171" ca="1">IFERROR(IF(T_CALC[[#This Row],[DAY]]="","",IF(AND(T_CALC[[#This Row],[DAY]]=C_N_TRADING_DAYS,$L$1&gt;C_MAX_HIST_DT),$L$1,INDEX(_xlfn.ANCHORARRAY($C$3),T_CALC[[#This Row],[DAY]]+1,1))),NA())</f>
        <v>44146</v>
      </c>
      <c r="M1171" s="4" cm="1" vm="6153">
        <f t="array" aca="1" ref="M1171" ca="1">IFERROR(IF(T_CALC[[#This Row],[DAY]]="","",IF(AND(T_CALC[[#This Row],[DAY]]=C_N_TRADING_DAYS,$L$1&gt;C_MAX_HIST_DT),$M$1,INDEX(_xlfn.ANCHORARRAY($C$3),T_CALC[[#This Row],[DAY]]+1,3))),NA())</f>
        <v>212.39</v>
      </c>
      <c r="N1171" s="4" cm="1" vm="6154">
        <f t="array" aca="1" ref="N1171" ca="1">IFERROR(IF(T_CALC[[#This Row],[DAY]]="","",IF(AND(T_CALC[[#This Row],[DAY]]=C_N_TRADING_DAYS,$L$1&gt;C_MAX_HIST_DT),$N$1,INDEX(_xlfn.ANCHORARRAY($C$3),T_CALC[[#This Row],[DAY]]+1,4))),NA())</f>
        <v>218.04</v>
      </c>
      <c r="O1171" s="4" cm="1" vm="6155">
        <f t="array" aca="1" ref="O1171" ca="1">IFERROR(IF(T_CALC[[#This Row],[DAY]]="","",IF(AND(T_CALC[[#This Row],[DAY]]=C_N_TRADING_DAYS,$L$1&gt;C_MAX_HIST_DT),$O$1,INDEX(_xlfn.ANCHORARRAY($C$3),T_CALC[[#This Row],[DAY]]+1,5))),NA())</f>
        <v>212.2</v>
      </c>
      <c r="P1171" s="4" cm="1" vm="6156">
        <f t="array" aca="1" ref="P1171" ca="1">IFERROR(IF(T_CALC[[#This Row],[DAY]]="","",IF(AND(T_CALC[[#This Row],[DAY]]=C_N_TRADING_DAYS,$L$1&gt;C_MAX_HIST_DT),$P$1,INDEX(_xlfn.ANCHORARRAY($C$3),T_CALC[[#This Row],[DAY]]+1,6))),NA())</f>
        <v>216.55</v>
      </c>
      <c r="Q1171" s="4" cm="1" vm="6152">
        <f t="array" aca="1" ref="Q1171" ca="1">IFERROR(IF(T_CALC[[#This Row],[DAY]]="","",IF(AND(T_CALC[[#This Row],[DAY]]=C_N_TRADING_DAYS,$L$1&gt;C_MAX_HIST_DT),$Q$1,INDEX(_xlfn.ANCHORARRAY($C$3),T_CALC[[#This Row],[DAY]]+1,2))),NA())</f>
        <v>29440788</v>
      </c>
      <c r="R1171" s="4" vm="6156">
        <f ca="1">IFERROR(IF(I_SRC="Open",T_CALC[[#This Row],[Open]],IF(I_SRC="High",T_CALC[[#This Row],[High]],IF(I_SRC="low",T_CALC[[#This Row],[Low]],IF(I_SRC="Volume",T_CALC[[#This Row],[VOLUME]],T_CALC[[#This Row],[Close]])))),"")</f>
        <v>216.55</v>
      </c>
      <c r="S1171" s="4" cm="1">
        <f t="array" aca="1" ref="S1171" ca="1">IF(T_CALC[[#This Row],[DAY]]="","",IF(T_CALC[[#This Row],[DAY]]&gt;=I_MA_PER,
ROUND(SUMPRODUCT(OFFSET($Y$4,0,0,I_MA_PER),OFFSET(T_CALC[[#This Row],[Value]],-(I_MA_PER-1),0,I_MA_PER))/C_DEN,2),NA()))</f>
        <v>212.26</v>
      </c>
      <c r="T1171" s="4" t="str">
        <f ca="1">IF(T_CALC[[#This Row],[DAY]]="","",IF(T_CALC[[#This Row],[DAY]]&gt;=I_MA_PER,IF(AND(T_CALC[[#This Row],[Value]]&gt;T_CALC[[#This Row],[WMA]],R1170&lt;=S1170),"Buy",IF(AND(T_CALC[[#This Row],[Value]]&lt;T_CALC[[#This Row],[WMA]],R1170&gt;=S1170),"Sell","")),NA()))</f>
        <v>Buy</v>
      </c>
      <c r="U1171" s="4" vm="6156">
        <f ca="1">IFERROR(IF(T_CALC[[#This Row],[Signal]]="Buy",T_CALC[[#This Row],[Value]],-10000),-10000)</f>
        <v>216.55</v>
      </c>
      <c r="V1171" s="4">
        <f ca="1">IFERROR(IF(T_CALC[[#This Row],[Signal]]="Sell",T_CALC[[#This Row],[Value]],-10000),-10000)</f>
        <v>-10000</v>
      </c>
    </row>
    <row r="1172" spans="3:22" x14ac:dyDescent="0.2">
      <c r="C1172" vm="6157">
        <f ca="1"/>
        <v>44147</v>
      </c>
      <c r="D1172" vm="6158">
        <f ca="1"/>
        <v>21616115</v>
      </c>
      <c r="E1172" vm="6159">
        <f ca="1"/>
        <v>217.21</v>
      </c>
      <c r="F1172" vm="6160">
        <f ca="1"/>
        <v>219.11</v>
      </c>
      <c r="G1172" vm="6161">
        <f ca="1"/>
        <v>214.46</v>
      </c>
      <c r="H1172" vm="6162">
        <f ca="1"/>
        <v>215.44</v>
      </c>
      <c r="K1172" s="4">
        <f ca="1">IF(ROW(T_CALC[[#This Row],[DAY]])-ROW(T_CALC[[#Headers],[DAY]])&gt;C_N_TRADING_DAYS,"",ROW(T_CALC[[#This Row],[DAY]])-ROW(T_CALC[[#Headers],[DAY]]))</f>
        <v>1169</v>
      </c>
      <c r="L1172" s="2" cm="1" vm="6157">
        <f t="array" aca="1" ref="L1172" ca="1">IFERROR(IF(T_CALC[[#This Row],[DAY]]="","",IF(AND(T_CALC[[#This Row],[DAY]]=C_N_TRADING_DAYS,$L$1&gt;C_MAX_HIST_DT),$L$1,INDEX(_xlfn.ANCHORARRAY($C$3),T_CALC[[#This Row],[DAY]]+1,1))),NA())</f>
        <v>44147</v>
      </c>
      <c r="M1172" s="4" cm="1" vm="6159">
        <f t="array" aca="1" ref="M1172" ca="1">IFERROR(IF(T_CALC[[#This Row],[DAY]]="","",IF(AND(T_CALC[[#This Row],[DAY]]=C_N_TRADING_DAYS,$L$1&gt;C_MAX_HIST_DT),$M$1,INDEX(_xlfn.ANCHORARRAY($C$3),T_CALC[[#This Row],[DAY]]+1,3))),NA())</f>
        <v>217.21</v>
      </c>
      <c r="N1172" s="4" cm="1" vm="6160">
        <f t="array" aca="1" ref="N1172" ca="1">IFERROR(IF(T_CALC[[#This Row],[DAY]]="","",IF(AND(T_CALC[[#This Row],[DAY]]=C_N_TRADING_DAYS,$L$1&gt;C_MAX_HIST_DT),$N$1,INDEX(_xlfn.ANCHORARRAY($C$3),T_CALC[[#This Row],[DAY]]+1,4))),NA())</f>
        <v>219.11</v>
      </c>
      <c r="O1172" s="4" cm="1" vm="6161">
        <f t="array" aca="1" ref="O1172" ca="1">IFERROR(IF(T_CALC[[#This Row],[DAY]]="","",IF(AND(T_CALC[[#This Row],[DAY]]=C_N_TRADING_DAYS,$L$1&gt;C_MAX_HIST_DT),$O$1,INDEX(_xlfn.ANCHORARRAY($C$3),T_CALC[[#This Row],[DAY]]+1,5))),NA())</f>
        <v>214.46</v>
      </c>
      <c r="P1172" s="4" cm="1" vm="6162">
        <f t="array" aca="1" ref="P1172" ca="1">IFERROR(IF(T_CALC[[#This Row],[DAY]]="","",IF(AND(T_CALC[[#This Row],[DAY]]=C_N_TRADING_DAYS,$L$1&gt;C_MAX_HIST_DT),$P$1,INDEX(_xlfn.ANCHORARRAY($C$3),T_CALC[[#This Row],[DAY]]+1,6))),NA())</f>
        <v>215.44</v>
      </c>
      <c r="Q1172" s="4" cm="1" vm="6158">
        <f t="array" aca="1" ref="Q1172" ca="1">IFERROR(IF(T_CALC[[#This Row],[DAY]]="","",IF(AND(T_CALC[[#This Row],[DAY]]=C_N_TRADING_DAYS,$L$1&gt;C_MAX_HIST_DT),$Q$1,INDEX(_xlfn.ANCHORARRAY($C$3),T_CALC[[#This Row],[DAY]]+1,2))),NA())</f>
        <v>21616115</v>
      </c>
      <c r="R1172" s="4" vm="6162">
        <f ca="1">IFERROR(IF(I_SRC="Open",T_CALC[[#This Row],[Open]],IF(I_SRC="High",T_CALC[[#This Row],[High]],IF(I_SRC="low",T_CALC[[#This Row],[Low]],IF(I_SRC="Volume",T_CALC[[#This Row],[VOLUME]],T_CALC[[#This Row],[Close]])))),"")</f>
        <v>215.44</v>
      </c>
      <c r="S1172" s="4" cm="1">
        <f t="array" aca="1" ref="S1172" ca="1">IF(T_CALC[[#This Row],[DAY]]="","",IF(T_CALC[[#This Row],[DAY]]&gt;=I_MA_PER,
ROUND(SUMPRODUCT(OFFSET($Y$4,0,0,I_MA_PER),OFFSET(T_CALC[[#This Row],[Value]],-(I_MA_PER-1),0,I_MA_PER))/C_DEN,2),NA()))</f>
        <v>212.42</v>
      </c>
      <c r="T1172" s="4" t="str">
        <f ca="1">IF(T_CALC[[#This Row],[DAY]]="","",IF(T_CALC[[#This Row],[DAY]]&gt;=I_MA_PER,IF(AND(T_CALC[[#This Row],[Value]]&gt;T_CALC[[#This Row],[WMA]],R1171&lt;=S1171),"Buy",IF(AND(T_CALC[[#This Row],[Value]]&lt;T_CALC[[#This Row],[WMA]],R1171&gt;=S1171),"Sell","")),NA()))</f>
        <v/>
      </c>
      <c r="U1172" s="4">
        <f ca="1">IFERROR(IF(T_CALC[[#This Row],[Signal]]="Buy",T_CALC[[#This Row],[Value]],-10000),-10000)</f>
        <v>-10000</v>
      </c>
      <c r="V1172" s="4">
        <f ca="1">IFERROR(IF(T_CALC[[#This Row],[Signal]]="Sell",T_CALC[[#This Row],[Value]],-10000),-10000)</f>
        <v>-10000</v>
      </c>
    </row>
    <row r="1173" spans="3:22" x14ac:dyDescent="0.2">
      <c r="C1173" vm="6163">
        <f ca="1"/>
        <v>44148</v>
      </c>
      <c r="D1173" vm="6164">
        <f ca="1"/>
        <v>18630307</v>
      </c>
      <c r="E1173" vm="6165">
        <f ca="1"/>
        <v>216.36</v>
      </c>
      <c r="F1173" vm="6166">
        <f ca="1"/>
        <v>217.42</v>
      </c>
      <c r="G1173" vm="6167">
        <f ca="1"/>
        <v>214.16</v>
      </c>
      <c r="H1173" vm="6168">
        <f ca="1"/>
        <v>216.51</v>
      </c>
      <c r="K1173" s="4">
        <f ca="1">IF(ROW(T_CALC[[#This Row],[DAY]])-ROW(T_CALC[[#Headers],[DAY]])&gt;C_N_TRADING_DAYS,"",ROW(T_CALC[[#This Row],[DAY]])-ROW(T_CALC[[#Headers],[DAY]]))</f>
        <v>1170</v>
      </c>
      <c r="L1173" s="2" cm="1" vm="6163">
        <f t="array" aca="1" ref="L1173" ca="1">IFERROR(IF(T_CALC[[#This Row],[DAY]]="","",IF(AND(T_CALC[[#This Row],[DAY]]=C_N_TRADING_DAYS,$L$1&gt;C_MAX_HIST_DT),$L$1,INDEX(_xlfn.ANCHORARRAY($C$3),T_CALC[[#This Row],[DAY]]+1,1))),NA())</f>
        <v>44148</v>
      </c>
      <c r="M1173" s="4" cm="1" vm="6165">
        <f t="array" aca="1" ref="M1173" ca="1">IFERROR(IF(T_CALC[[#This Row],[DAY]]="","",IF(AND(T_CALC[[#This Row],[DAY]]=C_N_TRADING_DAYS,$L$1&gt;C_MAX_HIST_DT),$M$1,INDEX(_xlfn.ANCHORARRAY($C$3),T_CALC[[#This Row],[DAY]]+1,3))),NA())</f>
        <v>216.36</v>
      </c>
      <c r="N1173" s="4" cm="1" vm="6166">
        <f t="array" aca="1" ref="N1173" ca="1">IFERROR(IF(T_CALC[[#This Row],[DAY]]="","",IF(AND(T_CALC[[#This Row],[DAY]]=C_N_TRADING_DAYS,$L$1&gt;C_MAX_HIST_DT),$N$1,INDEX(_xlfn.ANCHORARRAY($C$3),T_CALC[[#This Row],[DAY]]+1,4))),NA())</f>
        <v>217.42</v>
      </c>
      <c r="O1173" s="4" cm="1" vm="6167">
        <f t="array" aca="1" ref="O1173" ca="1">IFERROR(IF(T_CALC[[#This Row],[DAY]]="","",IF(AND(T_CALC[[#This Row],[DAY]]=C_N_TRADING_DAYS,$L$1&gt;C_MAX_HIST_DT),$O$1,INDEX(_xlfn.ANCHORARRAY($C$3),T_CALC[[#This Row],[DAY]]+1,5))),NA())</f>
        <v>214.16</v>
      </c>
      <c r="P1173" s="4" cm="1" vm="6168">
        <f t="array" aca="1" ref="P1173" ca="1">IFERROR(IF(T_CALC[[#This Row],[DAY]]="","",IF(AND(T_CALC[[#This Row],[DAY]]=C_N_TRADING_DAYS,$L$1&gt;C_MAX_HIST_DT),$P$1,INDEX(_xlfn.ANCHORARRAY($C$3),T_CALC[[#This Row],[DAY]]+1,6))),NA())</f>
        <v>216.51</v>
      </c>
      <c r="Q1173" s="4" cm="1" vm="6164">
        <f t="array" aca="1" ref="Q1173" ca="1">IFERROR(IF(T_CALC[[#This Row],[DAY]]="","",IF(AND(T_CALC[[#This Row],[DAY]]=C_N_TRADING_DAYS,$L$1&gt;C_MAX_HIST_DT),$Q$1,INDEX(_xlfn.ANCHORARRAY($C$3),T_CALC[[#This Row],[DAY]]+1,2))),NA())</f>
        <v>18630307</v>
      </c>
      <c r="R1173" s="4" vm="6168">
        <f ca="1">IFERROR(IF(I_SRC="Open",T_CALC[[#This Row],[Open]],IF(I_SRC="High",T_CALC[[#This Row],[High]],IF(I_SRC="low",T_CALC[[#This Row],[Low]],IF(I_SRC="Volume",T_CALC[[#This Row],[VOLUME]],T_CALC[[#This Row],[Close]])))),"")</f>
        <v>216.51</v>
      </c>
      <c r="S1173" s="4" cm="1">
        <f t="array" aca="1" ref="S1173" ca="1">IF(T_CALC[[#This Row],[DAY]]="","",IF(T_CALC[[#This Row],[DAY]]&gt;=I_MA_PER,
ROUND(SUMPRODUCT(OFFSET($Y$4,0,0,I_MA_PER),OFFSET(T_CALC[[#This Row],[Value]],-(I_MA_PER-1),0,I_MA_PER))/C_DEN,2),NA()))</f>
        <v>212.64</v>
      </c>
      <c r="T1173" s="4" t="str">
        <f ca="1">IF(T_CALC[[#This Row],[DAY]]="","",IF(T_CALC[[#This Row],[DAY]]&gt;=I_MA_PER,IF(AND(T_CALC[[#This Row],[Value]]&gt;T_CALC[[#This Row],[WMA]],R1172&lt;=S1172),"Buy",IF(AND(T_CALC[[#This Row],[Value]]&lt;T_CALC[[#This Row],[WMA]],R1172&gt;=S1172),"Sell","")),NA()))</f>
        <v/>
      </c>
      <c r="U1173" s="4">
        <f ca="1">IFERROR(IF(T_CALC[[#This Row],[Signal]]="Buy",T_CALC[[#This Row],[Value]],-10000),-10000)</f>
        <v>-10000</v>
      </c>
      <c r="V1173" s="4">
        <f ca="1">IFERROR(IF(T_CALC[[#This Row],[Signal]]="Sell",T_CALC[[#This Row],[Value]],-10000),-10000)</f>
        <v>-10000</v>
      </c>
    </row>
    <row r="1174" spans="3:22" x14ac:dyDescent="0.2">
      <c r="C1174" vm="6169">
        <f ca="1"/>
        <v>44151</v>
      </c>
      <c r="D1174" vm="6170">
        <f ca="1"/>
        <v>24953344</v>
      </c>
      <c r="E1174" vm="6171">
        <f ca="1"/>
        <v>214.87</v>
      </c>
      <c r="F1174" vm="6172">
        <f ca="1"/>
        <v>217.74</v>
      </c>
      <c r="G1174" vm="6173">
        <f ca="1"/>
        <v>214.52</v>
      </c>
      <c r="H1174" vm="6174">
        <f ca="1"/>
        <v>217.23</v>
      </c>
      <c r="K1174" s="4">
        <f ca="1">IF(ROW(T_CALC[[#This Row],[DAY]])-ROW(T_CALC[[#Headers],[DAY]])&gt;C_N_TRADING_DAYS,"",ROW(T_CALC[[#This Row],[DAY]])-ROW(T_CALC[[#Headers],[DAY]]))</f>
        <v>1171</v>
      </c>
      <c r="L1174" s="2" cm="1" vm="6169">
        <f t="array" aca="1" ref="L1174" ca="1">IFERROR(IF(T_CALC[[#This Row],[DAY]]="","",IF(AND(T_CALC[[#This Row],[DAY]]=C_N_TRADING_DAYS,$L$1&gt;C_MAX_HIST_DT),$L$1,INDEX(_xlfn.ANCHORARRAY($C$3),T_CALC[[#This Row],[DAY]]+1,1))),NA())</f>
        <v>44151</v>
      </c>
      <c r="M1174" s="4" cm="1" vm="6171">
        <f t="array" aca="1" ref="M1174" ca="1">IFERROR(IF(T_CALC[[#This Row],[DAY]]="","",IF(AND(T_CALC[[#This Row],[DAY]]=C_N_TRADING_DAYS,$L$1&gt;C_MAX_HIST_DT),$M$1,INDEX(_xlfn.ANCHORARRAY($C$3),T_CALC[[#This Row],[DAY]]+1,3))),NA())</f>
        <v>214.87</v>
      </c>
      <c r="N1174" s="4" cm="1" vm="6172">
        <f t="array" aca="1" ref="N1174" ca="1">IFERROR(IF(T_CALC[[#This Row],[DAY]]="","",IF(AND(T_CALC[[#This Row],[DAY]]=C_N_TRADING_DAYS,$L$1&gt;C_MAX_HIST_DT),$N$1,INDEX(_xlfn.ANCHORARRAY($C$3),T_CALC[[#This Row],[DAY]]+1,4))),NA())</f>
        <v>217.74</v>
      </c>
      <c r="O1174" s="4" cm="1" vm="6173">
        <f t="array" aca="1" ref="O1174" ca="1">IFERROR(IF(T_CALC[[#This Row],[DAY]]="","",IF(AND(T_CALC[[#This Row],[DAY]]=C_N_TRADING_DAYS,$L$1&gt;C_MAX_HIST_DT),$O$1,INDEX(_xlfn.ANCHORARRAY($C$3),T_CALC[[#This Row],[DAY]]+1,5))),NA())</f>
        <v>214.52</v>
      </c>
      <c r="P1174" s="4" cm="1" vm="6174">
        <f t="array" aca="1" ref="P1174" ca="1">IFERROR(IF(T_CALC[[#This Row],[DAY]]="","",IF(AND(T_CALC[[#This Row],[DAY]]=C_N_TRADING_DAYS,$L$1&gt;C_MAX_HIST_DT),$P$1,INDEX(_xlfn.ANCHORARRAY($C$3),T_CALC[[#This Row],[DAY]]+1,6))),NA())</f>
        <v>217.23</v>
      </c>
      <c r="Q1174" s="4" cm="1" vm="6170">
        <f t="array" aca="1" ref="Q1174" ca="1">IFERROR(IF(T_CALC[[#This Row],[DAY]]="","",IF(AND(T_CALC[[#This Row],[DAY]]=C_N_TRADING_DAYS,$L$1&gt;C_MAX_HIST_DT),$Q$1,INDEX(_xlfn.ANCHORARRAY($C$3),T_CALC[[#This Row],[DAY]]+1,2))),NA())</f>
        <v>24953344</v>
      </c>
      <c r="R1174" s="4" vm="6174">
        <f ca="1">IFERROR(IF(I_SRC="Open",T_CALC[[#This Row],[Open]],IF(I_SRC="High",T_CALC[[#This Row],[High]],IF(I_SRC="low",T_CALC[[#This Row],[Low]],IF(I_SRC="Volume",T_CALC[[#This Row],[VOLUME]],T_CALC[[#This Row],[Close]])))),"")</f>
        <v>217.23</v>
      </c>
      <c r="S1174" s="4" cm="1">
        <f t="array" aca="1" ref="S1174" ca="1">IF(T_CALC[[#This Row],[DAY]]="","",IF(T_CALC[[#This Row],[DAY]]&gt;=I_MA_PER,
ROUND(SUMPRODUCT(OFFSET($Y$4,0,0,I_MA_PER),OFFSET(T_CALC[[#This Row],[Value]],-(I_MA_PER-1),0,I_MA_PER))/C_DEN,2),NA()))</f>
        <v>212.89</v>
      </c>
      <c r="T1174" s="4" t="str">
        <f ca="1">IF(T_CALC[[#This Row],[DAY]]="","",IF(T_CALC[[#This Row],[DAY]]&gt;=I_MA_PER,IF(AND(T_CALC[[#This Row],[Value]]&gt;T_CALC[[#This Row],[WMA]],R1173&lt;=S1173),"Buy",IF(AND(T_CALC[[#This Row],[Value]]&lt;T_CALC[[#This Row],[WMA]],R1173&gt;=S1173),"Sell","")),NA()))</f>
        <v/>
      </c>
      <c r="U1174" s="4">
        <f ca="1">IFERROR(IF(T_CALC[[#This Row],[Signal]]="Buy",T_CALC[[#This Row],[Value]],-10000),-10000)</f>
        <v>-10000</v>
      </c>
      <c r="V1174" s="4">
        <f ca="1">IFERROR(IF(T_CALC[[#This Row],[Signal]]="Sell",T_CALC[[#This Row],[Value]],-10000),-10000)</f>
        <v>-10000</v>
      </c>
    </row>
    <row r="1175" spans="3:22" x14ac:dyDescent="0.2">
      <c r="C1175" vm="6175">
        <f ca="1"/>
        <v>44152</v>
      </c>
      <c r="D1175" vm="6176">
        <f ca="1"/>
        <v>24154112</v>
      </c>
      <c r="E1175" vm="6177">
        <f ca="1"/>
        <v>216.1</v>
      </c>
      <c r="F1175" vm="6178">
        <f ca="1"/>
        <v>217.68</v>
      </c>
      <c r="G1175" vm="5661">
        <f ca="1"/>
        <v>214.08</v>
      </c>
      <c r="H1175" vm="6161">
        <f ca="1"/>
        <v>214.46</v>
      </c>
      <c r="K1175" s="4">
        <f ca="1">IF(ROW(T_CALC[[#This Row],[DAY]])-ROW(T_CALC[[#Headers],[DAY]])&gt;C_N_TRADING_DAYS,"",ROW(T_CALC[[#This Row],[DAY]])-ROW(T_CALC[[#Headers],[DAY]]))</f>
        <v>1172</v>
      </c>
      <c r="L1175" s="2" cm="1" vm="6175">
        <f t="array" aca="1" ref="L1175" ca="1">IFERROR(IF(T_CALC[[#This Row],[DAY]]="","",IF(AND(T_CALC[[#This Row],[DAY]]=C_N_TRADING_DAYS,$L$1&gt;C_MAX_HIST_DT),$L$1,INDEX(_xlfn.ANCHORARRAY($C$3),T_CALC[[#This Row],[DAY]]+1,1))),NA())</f>
        <v>44152</v>
      </c>
      <c r="M1175" s="4" cm="1" vm="6177">
        <f t="array" aca="1" ref="M1175" ca="1">IFERROR(IF(T_CALC[[#This Row],[DAY]]="","",IF(AND(T_CALC[[#This Row],[DAY]]=C_N_TRADING_DAYS,$L$1&gt;C_MAX_HIST_DT),$M$1,INDEX(_xlfn.ANCHORARRAY($C$3),T_CALC[[#This Row],[DAY]]+1,3))),NA())</f>
        <v>216.1</v>
      </c>
      <c r="N1175" s="4" cm="1" vm="6178">
        <f t="array" aca="1" ref="N1175" ca="1">IFERROR(IF(T_CALC[[#This Row],[DAY]]="","",IF(AND(T_CALC[[#This Row],[DAY]]=C_N_TRADING_DAYS,$L$1&gt;C_MAX_HIST_DT),$N$1,INDEX(_xlfn.ANCHORARRAY($C$3),T_CALC[[#This Row],[DAY]]+1,4))),NA())</f>
        <v>217.68</v>
      </c>
      <c r="O1175" s="4" cm="1" vm="5661">
        <f t="array" aca="1" ref="O1175" ca="1">IFERROR(IF(T_CALC[[#This Row],[DAY]]="","",IF(AND(T_CALC[[#This Row],[DAY]]=C_N_TRADING_DAYS,$L$1&gt;C_MAX_HIST_DT),$O$1,INDEX(_xlfn.ANCHORARRAY($C$3),T_CALC[[#This Row],[DAY]]+1,5))),NA())</f>
        <v>214.08</v>
      </c>
      <c r="P1175" s="4" cm="1" vm="6161">
        <f t="array" aca="1" ref="P1175" ca="1">IFERROR(IF(T_CALC[[#This Row],[DAY]]="","",IF(AND(T_CALC[[#This Row],[DAY]]=C_N_TRADING_DAYS,$L$1&gt;C_MAX_HIST_DT),$P$1,INDEX(_xlfn.ANCHORARRAY($C$3),T_CALC[[#This Row],[DAY]]+1,6))),NA())</f>
        <v>214.46</v>
      </c>
      <c r="Q1175" s="4" cm="1" vm="6176">
        <f t="array" aca="1" ref="Q1175" ca="1">IFERROR(IF(T_CALC[[#This Row],[DAY]]="","",IF(AND(T_CALC[[#This Row],[DAY]]=C_N_TRADING_DAYS,$L$1&gt;C_MAX_HIST_DT),$Q$1,INDEX(_xlfn.ANCHORARRAY($C$3),T_CALC[[#This Row],[DAY]]+1,2))),NA())</f>
        <v>24154112</v>
      </c>
      <c r="R1175" s="4" vm="6161">
        <f ca="1">IFERROR(IF(I_SRC="Open",T_CALC[[#This Row],[Open]],IF(I_SRC="High",T_CALC[[#This Row],[High]],IF(I_SRC="low",T_CALC[[#This Row],[Low]],IF(I_SRC="Volume",T_CALC[[#This Row],[VOLUME]],T_CALC[[#This Row],[Close]])))),"")</f>
        <v>214.46</v>
      </c>
      <c r="S1175" s="4" cm="1">
        <f t="array" aca="1" ref="S1175" ca="1">IF(T_CALC[[#This Row],[DAY]]="","",IF(T_CALC[[#This Row],[DAY]]&gt;=I_MA_PER,
ROUND(SUMPRODUCT(OFFSET($Y$4,0,0,I_MA_PER),OFFSET(T_CALC[[#This Row],[Value]],-(I_MA_PER-1),0,I_MA_PER))/C_DEN,2),NA()))</f>
        <v>213.03</v>
      </c>
      <c r="T1175" s="4" t="str">
        <f ca="1">IF(T_CALC[[#This Row],[DAY]]="","",IF(T_CALC[[#This Row],[DAY]]&gt;=I_MA_PER,IF(AND(T_CALC[[#This Row],[Value]]&gt;T_CALC[[#This Row],[WMA]],R1174&lt;=S1174),"Buy",IF(AND(T_CALC[[#This Row],[Value]]&lt;T_CALC[[#This Row],[WMA]],R1174&gt;=S1174),"Sell","")),NA()))</f>
        <v/>
      </c>
      <c r="U1175" s="4">
        <f ca="1">IFERROR(IF(T_CALC[[#This Row],[Signal]]="Buy",T_CALC[[#This Row],[Value]],-10000),-10000)</f>
        <v>-10000</v>
      </c>
      <c r="V1175" s="4">
        <f ca="1">IFERROR(IF(T_CALC[[#This Row],[Signal]]="Sell",T_CALC[[#This Row],[Value]],-10000),-10000)</f>
        <v>-10000</v>
      </c>
    </row>
    <row r="1176" spans="3:22" x14ac:dyDescent="0.2">
      <c r="C1176" vm="6179">
        <f ca="1"/>
        <v>44153</v>
      </c>
      <c r="D1176" vm="6180">
        <f ca="1"/>
        <v>28372789</v>
      </c>
      <c r="E1176" vm="6181">
        <f ca="1"/>
        <v>213.65</v>
      </c>
      <c r="F1176" vm="6182">
        <f ca="1"/>
        <v>215.17</v>
      </c>
      <c r="G1176" vm="5778">
        <f ca="1"/>
        <v>210.93</v>
      </c>
      <c r="H1176" vm="5662">
        <f ca="1"/>
        <v>211.08</v>
      </c>
      <c r="K1176" s="4">
        <f ca="1">IF(ROW(T_CALC[[#This Row],[DAY]])-ROW(T_CALC[[#Headers],[DAY]])&gt;C_N_TRADING_DAYS,"",ROW(T_CALC[[#This Row],[DAY]])-ROW(T_CALC[[#Headers],[DAY]]))</f>
        <v>1173</v>
      </c>
      <c r="L1176" s="2" cm="1" vm="6179">
        <f t="array" aca="1" ref="L1176" ca="1">IFERROR(IF(T_CALC[[#This Row],[DAY]]="","",IF(AND(T_CALC[[#This Row],[DAY]]=C_N_TRADING_DAYS,$L$1&gt;C_MAX_HIST_DT),$L$1,INDEX(_xlfn.ANCHORARRAY($C$3),T_CALC[[#This Row],[DAY]]+1,1))),NA())</f>
        <v>44153</v>
      </c>
      <c r="M1176" s="4" cm="1" vm="6181">
        <f t="array" aca="1" ref="M1176" ca="1">IFERROR(IF(T_CALC[[#This Row],[DAY]]="","",IF(AND(T_CALC[[#This Row],[DAY]]=C_N_TRADING_DAYS,$L$1&gt;C_MAX_HIST_DT),$M$1,INDEX(_xlfn.ANCHORARRAY($C$3),T_CALC[[#This Row],[DAY]]+1,3))),NA())</f>
        <v>213.65</v>
      </c>
      <c r="N1176" s="4" cm="1" vm="6182">
        <f t="array" aca="1" ref="N1176" ca="1">IFERROR(IF(T_CALC[[#This Row],[DAY]]="","",IF(AND(T_CALC[[#This Row],[DAY]]=C_N_TRADING_DAYS,$L$1&gt;C_MAX_HIST_DT),$N$1,INDEX(_xlfn.ANCHORARRAY($C$3),T_CALC[[#This Row],[DAY]]+1,4))),NA())</f>
        <v>215.17</v>
      </c>
      <c r="O1176" s="4" cm="1" vm="5778">
        <f t="array" aca="1" ref="O1176" ca="1">IFERROR(IF(T_CALC[[#This Row],[DAY]]="","",IF(AND(T_CALC[[#This Row],[DAY]]=C_N_TRADING_DAYS,$L$1&gt;C_MAX_HIST_DT),$O$1,INDEX(_xlfn.ANCHORARRAY($C$3),T_CALC[[#This Row],[DAY]]+1,5))),NA())</f>
        <v>210.93</v>
      </c>
      <c r="P1176" s="4" cm="1" vm="5662">
        <f t="array" aca="1" ref="P1176" ca="1">IFERROR(IF(T_CALC[[#This Row],[DAY]]="","",IF(AND(T_CALC[[#This Row],[DAY]]=C_N_TRADING_DAYS,$L$1&gt;C_MAX_HIST_DT),$P$1,INDEX(_xlfn.ANCHORARRAY($C$3),T_CALC[[#This Row],[DAY]]+1,6))),NA())</f>
        <v>211.08</v>
      </c>
      <c r="Q1176" s="4" cm="1" vm="6180">
        <f t="array" aca="1" ref="Q1176" ca="1">IFERROR(IF(T_CALC[[#This Row],[DAY]]="","",IF(AND(T_CALC[[#This Row],[DAY]]=C_N_TRADING_DAYS,$L$1&gt;C_MAX_HIST_DT),$Q$1,INDEX(_xlfn.ANCHORARRAY($C$3),T_CALC[[#This Row],[DAY]]+1,2))),NA())</f>
        <v>28372789</v>
      </c>
      <c r="R1176" s="4" vm="5662">
        <f ca="1">IFERROR(IF(I_SRC="Open",T_CALC[[#This Row],[Open]],IF(I_SRC="High",T_CALC[[#This Row],[High]],IF(I_SRC="low",T_CALC[[#This Row],[Low]],IF(I_SRC="Volume",T_CALC[[#This Row],[VOLUME]],T_CALC[[#This Row],[Close]])))),"")</f>
        <v>211.08</v>
      </c>
      <c r="S1176" s="4" cm="1">
        <f t="array" aca="1" ref="S1176" ca="1">IF(T_CALC[[#This Row],[DAY]]="","",IF(T_CALC[[#This Row],[DAY]]&gt;=I_MA_PER,
ROUND(SUMPRODUCT(OFFSET($Y$4,0,0,I_MA_PER),OFFSET(T_CALC[[#This Row],[Value]],-(I_MA_PER-1),0,I_MA_PER))/C_DEN,2),NA()))</f>
        <v>213.03</v>
      </c>
      <c r="T1176" s="4" t="str">
        <f ca="1">IF(T_CALC[[#This Row],[DAY]]="","",IF(T_CALC[[#This Row],[DAY]]&gt;=I_MA_PER,IF(AND(T_CALC[[#This Row],[Value]]&gt;T_CALC[[#This Row],[WMA]],R1175&lt;=S1175),"Buy",IF(AND(T_CALC[[#This Row],[Value]]&lt;T_CALC[[#This Row],[WMA]],R1175&gt;=S1175),"Sell","")),NA()))</f>
        <v>Sell</v>
      </c>
      <c r="U1176" s="4">
        <f ca="1">IFERROR(IF(T_CALC[[#This Row],[Signal]]="Buy",T_CALC[[#This Row],[Value]],-10000),-10000)</f>
        <v>-10000</v>
      </c>
      <c r="V1176" s="4" vm="5662">
        <f ca="1">IFERROR(IF(T_CALC[[#This Row],[Signal]]="Sell",T_CALC[[#This Row],[Value]],-10000),-10000)</f>
        <v>211.08</v>
      </c>
    </row>
    <row r="1177" spans="3:22" x14ac:dyDescent="0.2">
      <c r="C1177" vm="6183">
        <f ca="1"/>
        <v>44154</v>
      </c>
      <c r="D1177" vm="6184">
        <f ca="1"/>
        <v>24792746</v>
      </c>
      <c r="E1177" vm="6185">
        <f ca="1"/>
        <v>211.38</v>
      </c>
      <c r="F1177" vm="6186">
        <f ca="1"/>
        <v>213.03</v>
      </c>
      <c r="G1177" vm="6187">
        <f ca="1"/>
        <v>209.93</v>
      </c>
      <c r="H1177" vm="6188">
        <f ca="1"/>
        <v>212.42</v>
      </c>
      <c r="K1177" s="4">
        <f ca="1">IF(ROW(T_CALC[[#This Row],[DAY]])-ROW(T_CALC[[#Headers],[DAY]])&gt;C_N_TRADING_DAYS,"",ROW(T_CALC[[#This Row],[DAY]])-ROW(T_CALC[[#Headers],[DAY]]))</f>
        <v>1174</v>
      </c>
      <c r="L1177" s="2" cm="1" vm="6183">
        <f t="array" aca="1" ref="L1177" ca="1">IFERROR(IF(T_CALC[[#This Row],[DAY]]="","",IF(AND(T_CALC[[#This Row],[DAY]]=C_N_TRADING_DAYS,$L$1&gt;C_MAX_HIST_DT),$L$1,INDEX(_xlfn.ANCHORARRAY($C$3),T_CALC[[#This Row],[DAY]]+1,1))),NA())</f>
        <v>44154</v>
      </c>
      <c r="M1177" s="4" cm="1" vm="6185">
        <f t="array" aca="1" ref="M1177" ca="1">IFERROR(IF(T_CALC[[#This Row],[DAY]]="","",IF(AND(T_CALC[[#This Row],[DAY]]=C_N_TRADING_DAYS,$L$1&gt;C_MAX_HIST_DT),$M$1,INDEX(_xlfn.ANCHORARRAY($C$3),T_CALC[[#This Row],[DAY]]+1,3))),NA())</f>
        <v>211.38</v>
      </c>
      <c r="N1177" s="4" cm="1" vm="6186">
        <f t="array" aca="1" ref="N1177" ca="1">IFERROR(IF(T_CALC[[#This Row],[DAY]]="","",IF(AND(T_CALC[[#This Row],[DAY]]=C_N_TRADING_DAYS,$L$1&gt;C_MAX_HIST_DT),$N$1,INDEX(_xlfn.ANCHORARRAY($C$3),T_CALC[[#This Row],[DAY]]+1,4))),NA())</f>
        <v>213.03</v>
      </c>
      <c r="O1177" s="4" cm="1" vm="6187">
        <f t="array" aca="1" ref="O1177" ca="1">IFERROR(IF(T_CALC[[#This Row],[DAY]]="","",IF(AND(T_CALC[[#This Row],[DAY]]=C_N_TRADING_DAYS,$L$1&gt;C_MAX_HIST_DT),$O$1,INDEX(_xlfn.ANCHORARRAY($C$3),T_CALC[[#This Row],[DAY]]+1,5))),NA())</f>
        <v>209.93</v>
      </c>
      <c r="P1177" s="4" cm="1" vm="6188">
        <f t="array" aca="1" ref="P1177" ca="1">IFERROR(IF(T_CALC[[#This Row],[DAY]]="","",IF(AND(T_CALC[[#This Row],[DAY]]=C_N_TRADING_DAYS,$L$1&gt;C_MAX_HIST_DT),$P$1,INDEX(_xlfn.ANCHORARRAY($C$3),T_CALC[[#This Row],[DAY]]+1,6))),NA())</f>
        <v>212.42</v>
      </c>
      <c r="Q1177" s="4" cm="1" vm="6184">
        <f t="array" aca="1" ref="Q1177" ca="1">IFERROR(IF(T_CALC[[#This Row],[DAY]]="","",IF(AND(T_CALC[[#This Row],[DAY]]=C_N_TRADING_DAYS,$L$1&gt;C_MAX_HIST_DT),$Q$1,INDEX(_xlfn.ANCHORARRAY($C$3),T_CALC[[#This Row],[DAY]]+1,2))),NA())</f>
        <v>24792746</v>
      </c>
      <c r="R1177" s="4" vm="6188">
        <f ca="1">IFERROR(IF(I_SRC="Open",T_CALC[[#This Row],[Open]],IF(I_SRC="High",T_CALC[[#This Row],[High]],IF(I_SRC="low",T_CALC[[#This Row],[Low]],IF(I_SRC="Volume",T_CALC[[#This Row],[VOLUME]],T_CALC[[#This Row],[Close]])))),"")</f>
        <v>212.42</v>
      </c>
      <c r="S1177" s="4" cm="1">
        <f t="array" aca="1" ref="S1177" ca="1">IF(T_CALC[[#This Row],[DAY]]="","",IF(T_CALC[[#This Row],[DAY]]&gt;=I_MA_PER,
ROUND(SUMPRODUCT(OFFSET($Y$4,0,0,I_MA_PER),OFFSET(T_CALC[[#This Row],[Value]],-(I_MA_PER-1),0,I_MA_PER))/C_DEN,2),NA()))</f>
        <v>213.08</v>
      </c>
      <c r="T1177" s="4" t="str">
        <f ca="1">IF(T_CALC[[#This Row],[DAY]]="","",IF(T_CALC[[#This Row],[DAY]]&gt;=I_MA_PER,IF(AND(T_CALC[[#This Row],[Value]]&gt;T_CALC[[#This Row],[WMA]],R1176&lt;=S1176),"Buy",IF(AND(T_CALC[[#This Row],[Value]]&lt;T_CALC[[#This Row],[WMA]],R1176&gt;=S1176),"Sell","")),NA()))</f>
        <v/>
      </c>
      <c r="U1177" s="4">
        <f ca="1">IFERROR(IF(T_CALC[[#This Row],[Signal]]="Buy",T_CALC[[#This Row],[Value]],-10000),-10000)</f>
        <v>-10000</v>
      </c>
      <c r="V1177" s="4">
        <f ca="1">IFERROR(IF(T_CALC[[#This Row],[Signal]]="Sell",T_CALC[[#This Row],[Value]],-10000),-10000)</f>
        <v>-10000</v>
      </c>
    </row>
    <row r="1178" spans="3:22" x14ac:dyDescent="0.2">
      <c r="C1178" vm="6189">
        <f ca="1"/>
        <v>44155</v>
      </c>
      <c r="D1178" vm="6190">
        <f ca="1"/>
        <v>22843119</v>
      </c>
      <c r="E1178" vm="6155">
        <f ca="1"/>
        <v>212.2</v>
      </c>
      <c r="F1178" vm="6191">
        <f ca="1"/>
        <v>213.285</v>
      </c>
      <c r="G1178" vm="6192">
        <f ca="1"/>
        <v>210</v>
      </c>
      <c r="H1178" vm="6193">
        <f ca="1"/>
        <v>210.39</v>
      </c>
      <c r="K1178" s="4">
        <f ca="1">IF(ROW(T_CALC[[#This Row],[DAY]])-ROW(T_CALC[[#Headers],[DAY]])&gt;C_N_TRADING_DAYS,"",ROW(T_CALC[[#This Row],[DAY]])-ROW(T_CALC[[#Headers],[DAY]]))</f>
        <v>1175</v>
      </c>
      <c r="L1178" s="2" cm="1" vm="6189">
        <f t="array" aca="1" ref="L1178" ca="1">IFERROR(IF(T_CALC[[#This Row],[DAY]]="","",IF(AND(T_CALC[[#This Row],[DAY]]=C_N_TRADING_DAYS,$L$1&gt;C_MAX_HIST_DT),$L$1,INDEX(_xlfn.ANCHORARRAY($C$3),T_CALC[[#This Row],[DAY]]+1,1))),NA())</f>
        <v>44155</v>
      </c>
      <c r="M1178" s="4" cm="1" vm="6155">
        <f t="array" aca="1" ref="M1178" ca="1">IFERROR(IF(T_CALC[[#This Row],[DAY]]="","",IF(AND(T_CALC[[#This Row],[DAY]]=C_N_TRADING_DAYS,$L$1&gt;C_MAX_HIST_DT),$M$1,INDEX(_xlfn.ANCHORARRAY($C$3),T_CALC[[#This Row],[DAY]]+1,3))),NA())</f>
        <v>212.2</v>
      </c>
      <c r="N1178" s="4" cm="1" vm="6191">
        <f t="array" aca="1" ref="N1178" ca="1">IFERROR(IF(T_CALC[[#This Row],[DAY]]="","",IF(AND(T_CALC[[#This Row],[DAY]]=C_N_TRADING_DAYS,$L$1&gt;C_MAX_HIST_DT),$N$1,INDEX(_xlfn.ANCHORARRAY($C$3),T_CALC[[#This Row],[DAY]]+1,4))),NA())</f>
        <v>213.285</v>
      </c>
      <c r="O1178" s="4" cm="1" vm="6192">
        <f t="array" aca="1" ref="O1178" ca="1">IFERROR(IF(T_CALC[[#This Row],[DAY]]="","",IF(AND(T_CALC[[#This Row],[DAY]]=C_N_TRADING_DAYS,$L$1&gt;C_MAX_HIST_DT),$O$1,INDEX(_xlfn.ANCHORARRAY($C$3),T_CALC[[#This Row],[DAY]]+1,5))),NA())</f>
        <v>210</v>
      </c>
      <c r="P1178" s="4" cm="1" vm="6193">
        <f t="array" aca="1" ref="P1178" ca="1">IFERROR(IF(T_CALC[[#This Row],[DAY]]="","",IF(AND(T_CALC[[#This Row],[DAY]]=C_N_TRADING_DAYS,$L$1&gt;C_MAX_HIST_DT),$P$1,INDEX(_xlfn.ANCHORARRAY($C$3),T_CALC[[#This Row],[DAY]]+1,6))),NA())</f>
        <v>210.39</v>
      </c>
      <c r="Q1178" s="4" cm="1" vm="6190">
        <f t="array" aca="1" ref="Q1178" ca="1">IFERROR(IF(T_CALC[[#This Row],[DAY]]="","",IF(AND(T_CALC[[#This Row],[DAY]]=C_N_TRADING_DAYS,$L$1&gt;C_MAX_HIST_DT),$Q$1,INDEX(_xlfn.ANCHORARRAY($C$3),T_CALC[[#This Row],[DAY]]+1,2))),NA())</f>
        <v>22843119</v>
      </c>
      <c r="R1178" s="4" vm="6193">
        <f ca="1">IFERROR(IF(I_SRC="Open",T_CALC[[#This Row],[Open]],IF(I_SRC="High",T_CALC[[#This Row],[High]],IF(I_SRC="low",T_CALC[[#This Row],[Low]],IF(I_SRC="Volume",T_CALC[[#This Row],[VOLUME]],T_CALC[[#This Row],[Close]])))),"")</f>
        <v>210.39</v>
      </c>
      <c r="S1178" s="4" cm="1">
        <f t="array" aca="1" ref="S1178" ca="1">IF(T_CALC[[#This Row],[DAY]]="","",IF(T_CALC[[#This Row],[DAY]]&gt;=I_MA_PER,
ROUND(SUMPRODUCT(OFFSET($Y$4,0,0,I_MA_PER),OFFSET(T_CALC[[#This Row],[Value]],-(I_MA_PER-1),0,I_MA_PER))/C_DEN,2),NA()))</f>
        <v>213.05</v>
      </c>
      <c r="T1178" s="4" t="str">
        <f ca="1">IF(T_CALC[[#This Row],[DAY]]="","",IF(T_CALC[[#This Row],[DAY]]&gt;=I_MA_PER,IF(AND(T_CALC[[#This Row],[Value]]&gt;T_CALC[[#This Row],[WMA]],R1177&lt;=S1177),"Buy",IF(AND(T_CALC[[#This Row],[Value]]&lt;T_CALC[[#This Row],[WMA]],R1177&gt;=S1177),"Sell","")),NA()))</f>
        <v/>
      </c>
      <c r="U1178" s="4">
        <f ca="1">IFERROR(IF(T_CALC[[#This Row],[Signal]]="Buy",T_CALC[[#This Row],[Value]],-10000),-10000)</f>
        <v>-10000</v>
      </c>
      <c r="V1178" s="4">
        <f ca="1">IFERROR(IF(T_CALC[[#This Row],[Signal]]="Sell",T_CALC[[#This Row],[Value]],-10000),-10000)</f>
        <v>-10000</v>
      </c>
    </row>
    <row r="1179" spans="3:22" x14ac:dyDescent="0.2">
      <c r="C1179" vm="6194">
        <f ca="1"/>
        <v>44158</v>
      </c>
      <c r="D1179" vm="6195">
        <f ca="1"/>
        <v>25683507</v>
      </c>
      <c r="E1179" vm="6196">
        <f ca="1"/>
        <v>210.95</v>
      </c>
      <c r="F1179" vm="6197">
        <f ca="1"/>
        <v>212.29</v>
      </c>
      <c r="G1179" vm="6198">
        <f ca="1"/>
        <v>208.16</v>
      </c>
      <c r="H1179" vm="6013">
        <f ca="1"/>
        <v>210.11</v>
      </c>
      <c r="K1179" s="4">
        <f ca="1">IF(ROW(T_CALC[[#This Row],[DAY]])-ROW(T_CALC[[#Headers],[DAY]])&gt;C_N_TRADING_DAYS,"",ROW(T_CALC[[#This Row],[DAY]])-ROW(T_CALC[[#Headers],[DAY]]))</f>
        <v>1176</v>
      </c>
      <c r="L1179" s="2" cm="1" vm="6194">
        <f t="array" aca="1" ref="L1179" ca="1">IFERROR(IF(T_CALC[[#This Row],[DAY]]="","",IF(AND(T_CALC[[#This Row],[DAY]]=C_N_TRADING_DAYS,$L$1&gt;C_MAX_HIST_DT),$L$1,INDEX(_xlfn.ANCHORARRAY($C$3),T_CALC[[#This Row],[DAY]]+1,1))),NA())</f>
        <v>44158</v>
      </c>
      <c r="M1179" s="4" cm="1" vm="6196">
        <f t="array" aca="1" ref="M1179" ca="1">IFERROR(IF(T_CALC[[#This Row],[DAY]]="","",IF(AND(T_CALC[[#This Row],[DAY]]=C_N_TRADING_DAYS,$L$1&gt;C_MAX_HIST_DT),$M$1,INDEX(_xlfn.ANCHORARRAY($C$3),T_CALC[[#This Row],[DAY]]+1,3))),NA())</f>
        <v>210.95</v>
      </c>
      <c r="N1179" s="4" cm="1" vm="6197">
        <f t="array" aca="1" ref="N1179" ca="1">IFERROR(IF(T_CALC[[#This Row],[DAY]]="","",IF(AND(T_CALC[[#This Row],[DAY]]=C_N_TRADING_DAYS,$L$1&gt;C_MAX_HIST_DT),$N$1,INDEX(_xlfn.ANCHORARRAY($C$3),T_CALC[[#This Row],[DAY]]+1,4))),NA())</f>
        <v>212.29</v>
      </c>
      <c r="O1179" s="4" cm="1" vm="6198">
        <f t="array" aca="1" ref="O1179" ca="1">IFERROR(IF(T_CALC[[#This Row],[DAY]]="","",IF(AND(T_CALC[[#This Row],[DAY]]=C_N_TRADING_DAYS,$L$1&gt;C_MAX_HIST_DT),$O$1,INDEX(_xlfn.ANCHORARRAY($C$3),T_CALC[[#This Row],[DAY]]+1,5))),NA())</f>
        <v>208.16</v>
      </c>
      <c r="P1179" s="4" cm="1" vm="6013">
        <f t="array" aca="1" ref="P1179" ca="1">IFERROR(IF(T_CALC[[#This Row],[DAY]]="","",IF(AND(T_CALC[[#This Row],[DAY]]=C_N_TRADING_DAYS,$L$1&gt;C_MAX_HIST_DT),$P$1,INDEX(_xlfn.ANCHORARRAY($C$3),T_CALC[[#This Row],[DAY]]+1,6))),NA())</f>
        <v>210.11</v>
      </c>
      <c r="Q1179" s="4" cm="1" vm="6195">
        <f t="array" aca="1" ref="Q1179" ca="1">IFERROR(IF(T_CALC[[#This Row],[DAY]]="","",IF(AND(T_CALC[[#This Row],[DAY]]=C_N_TRADING_DAYS,$L$1&gt;C_MAX_HIST_DT),$Q$1,INDEX(_xlfn.ANCHORARRAY($C$3),T_CALC[[#This Row],[DAY]]+1,2))),NA())</f>
        <v>25683507</v>
      </c>
      <c r="R1179" s="4" vm="6013">
        <f ca="1">IFERROR(IF(I_SRC="Open",T_CALC[[#This Row],[Open]],IF(I_SRC="High",T_CALC[[#This Row],[High]],IF(I_SRC="low",T_CALC[[#This Row],[Low]],IF(I_SRC="Volume",T_CALC[[#This Row],[VOLUME]],T_CALC[[#This Row],[Close]])))),"")</f>
        <v>210.11</v>
      </c>
      <c r="S1179" s="4" cm="1">
        <f t="array" aca="1" ref="S1179" ca="1">IF(T_CALC[[#This Row],[DAY]]="","",IF(T_CALC[[#This Row],[DAY]]&gt;=I_MA_PER,
ROUND(SUMPRODUCT(OFFSET($Y$4,0,0,I_MA_PER),OFFSET(T_CALC[[#This Row],[Value]],-(I_MA_PER-1),0,I_MA_PER))/C_DEN,2),NA()))</f>
        <v>213</v>
      </c>
      <c r="T1179" s="4" t="str">
        <f ca="1">IF(T_CALC[[#This Row],[DAY]]="","",IF(T_CALC[[#This Row],[DAY]]&gt;=I_MA_PER,IF(AND(T_CALC[[#This Row],[Value]]&gt;T_CALC[[#This Row],[WMA]],R1178&lt;=S1178),"Buy",IF(AND(T_CALC[[#This Row],[Value]]&lt;T_CALC[[#This Row],[WMA]],R1178&gt;=S1178),"Sell","")),NA()))</f>
        <v/>
      </c>
      <c r="U1179" s="4">
        <f ca="1">IFERROR(IF(T_CALC[[#This Row],[Signal]]="Buy",T_CALC[[#This Row],[Value]],-10000),-10000)</f>
        <v>-10000</v>
      </c>
      <c r="V1179" s="4">
        <f ca="1">IFERROR(IF(T_CALC[[#This Row],[Signal]]="Sell",T_CALC[[#This Row],[Value]],-10000),-10000)</f>
        <v>-10000</v>
      </c>
    </row>
    <row r="1180" spans="3:22" x14ac:dyDescent="0.2">
      <c r="C1180" vm="6199">
        <f ca="1"/>
        <v>44159</v>
      </c>
      <c r="D1180" vm="6200">
        <f ca="1"/>
        <v>33979731</v>
      </c>
      <c r="E1180" vm="5804">
        <f ca="1"/>
        <v>209.59</v>
      </c>
      <c r="F1180" vm="5891">
        <f ca="1"/>
        <v>214.25</v>
      </c>
      <c r="G1180" vm="6201">
        <f ca="1"/>
        <v>208.86</v>
      </c>
      <c r="H1180" vm="5830">
        <f ca="1"/>
        <v>213.86</v>
      </c>
      <c r="K1180" s="4">
        <f ca="1">IF(ROW(T_CALC[[#This Row],[DAY]])-ROW(T_CALC[[#Headers],[DAY]])&gt;C_N_TRADING_DAYS,"",ROW(T_CALC[[#This Row],[DAY]])-ROW(T_CALC[[#Headers],[DAY]]))</f>
        <v>1177</v>
      </c>
      <c r="L1180" s="2" cm="1" vm="6199">
        <f t="array" aca="1" ref="L1180" ca="1">IFERROR(IF(T_CALC[[#This Row],[DAY]]="","",IF(AND(T_CALC[[#This Row],[DAY]]=C_N_TRADING_DAYS,$L$1&gt;C_MAX_HIST_DT),$L$1,INDEX(_xlfn.ANCHORARRAY($C$3),T_CALC[[#This Row],[DAY]]+1,1))),NA())</f>
        <v>44159</v>
      </c>
      <c r="M1180" s="4" cm="1" vm="5804">
        <f t="array" aca="1" ref="M1180" ca="1">IFERROR(IF(T_CALC[[#This Row],[DAY]]="","",IF(AND(T_CALC[[#This Row],[DAY]]=C_N_TRADING_DAYS,$L$1&gt;C_MAX_HIST_DT),$M$1,INDEX(_xlfn.ANCHORARRAY($C$3),T_CALC[[#This Row],[DAY]]+1,3))),NA())</f>
        <v>209.59</v>
      </c>
      <c r="N1180" s="4" cm="1" vm="5891">
        <f t="array" aca="1" ref="N1180" ca="1">IFERROR(IF(T_CALC[[#This Row],[DAY]]="","",IF(AND(T_CALC[[#This Row],[DAY]]=C_N_TRADING_DAYS,$L$1&gt;C_MAX_HIST_DT),$N$1,INDEX(_xlfn.ANCHORARRAY($C$3),T_CALC[[#This Row],[DAY]]+1,4))),NA())</f>
        <v>214.25</v>
      </c>
      <c r="O1180" s="4" cm="1" vm="6201">
        <f t="array" aca="1" ref="O1180" ca="1">IFERROR(IF(T_CALC[[#This Row],[DAY]]="","",IF(AND(T_CALC[[#This Row],[DAY]]=C_N_TRADING_DAYS,$L$1&gt;C_MAX_HIST_DT),$O$1,INDEX(_xlfn.ANCHORARRAY($C$3),T_CALC[[#This Row],[DAY]]+1,5))),NA())</f>
        <v>208.86</v>
      </c>
      <c r="P1180" s="4" cm="1" vm="5830">
        <f t="array" aca="1" ref="P1180" ca="1">IFERROR(IF(T_CALC[[#This Row],[DAY]]="","",IF(AND(T_CALC[[#This Row],[DAY]]=C_N_TRADING_DAYS,$L$1&gt;C_MAX_HIST_DT),$P$1,INDEX(_xlfn.ANCHORARRAY($C$3),T_CALC[[#This Row],[DAY]]+1,6))),NA())</f>
        <v>213.86</v>
      </c>
      <c r="Q1180" s="4" cm="1" vm="6200">
        <f t="array" aca="1" ref="Q1180" ca="1">IFERROR(IF(T_CALC[[#This Row],[DAY]]="","",IF(AND(T_CALC[[#This Row],[DAY]]=C_N_TRADING_DAYS,$L$1&gt;C_MAX_HIST_DT),$Q$1,INDEX(_xlfn.ANCHORARRAY($C$3),T_CALC[[#This Row],[DAY]]+1,2))),NA())</f>
        <v>33979731</v>
      </c>
      <c r="R1180" s="4" vm="5830">
        <f ca="1">IFERROR(IF(I_SRC="Open",T_CALC[[#This Row],[Open]],IF(I_SRC="High",T_CALC[[#This Row],[High]],IF(I_SRC="low",T_CALC[[#This Row],[Low]],IF(I_SRC="Volume",T_CALC[[#This Row],[VOLUME]],T_CALC[[#This Row],[Close]])))),"")</f>
        <v>213.86</v>
      </c>
      <c r="S1180" s="4" cm="1">
        <f t="array" aca="1" ref="S1180" ca="1">IF(T_CALC[[#This Row],[DAY]]="","",IF(T_CALC[[#This Row],[DAY]]&gt;=I_MA_PER,
ROUND(SUMPRODUCT(OFFSET($Y$4,0,0,I_MA_PER),OFFSET(T_CALC[[#This Row],[Value]],-(I_MA_PER-1),0,I_MA_PER))/C_DEN,2),NA()))</f>
        <v>213.09</v>
      </c>
      <c r="T1180" s="4" t="str">
        <f ca="1">IF(T_CALC[[#This Row],[DAY]]="","",IF(T_CALC[[#This Row],[DAY]]&gt;=I_MA_PER,IF(AND(T_CALC[[#This Row],[Value]]&gt;T_CALC[[#This Row],[WMA]],R1179&lt;=S1179),"Buy",IF(AND(T_CALC[[#This Row],[Value]]&lt;T_CALC[[#This Row],[WMA]],R1179&gt;=S1179),"Sell","")),NA()))</f>
        <v>Buy</v>
      </c>
      <c r="U1180" s="4" vm="5830">
        <f ca="1">IFERROR(IF(T_CALC[[#This Row],[Signal]]="Buy",T_CALC[[#This Row],[Value]],-10000),-10000)</f>
        <v>213.86</v>
      </c>
      <c r="V1180" s="4">
        <f ca="1">IFERROR(IF(T_CALC[[#This Row],[Signal]]="Sell",T_CALC[[#This Row],[Value]],-10000),-10000)</f>
        <v>-10000</v>
      </c>
    </row>
    <row r="1181" spans="3:22" x14ac:dyDescent="0.2">
      <c r="C1181" vm="6202">
        <f ca="1"/>
        <v>44160</v>
      </c>
      <c r="D1181" vm="6203">
        <f ca="1"/>
        <v>21012887</v>
      </c>
      <c r="E1181" vm="6204">
        <f ca="1"/>
        <v>215.11</v>
      </c>
      <c r="F1181" vm="6205">
        <f ca="1"/>
        <v>215.29</v>
      </c>
      <c r="G1181" vm="5991">
        <f ca="1"/>
        <v>212.46</v>
      </c>
      <c r="H1181" vm="6206">
        <f ca="1"/>
        <v>213.87</v>
      </c>
      <c r="K1181" s="4">
        <f ca="1">IF(ROW(T_CALC[[#This Row],[DAY]])-ROW(T_CALC[[#Headers],[DAY]])&gt;C_N_TRADING_DAYS,"",ROW(T_CALC[[#This Row],[DAY]])-ROW(T_CALC[[#Headers],[DAY]]))</f>
        <v>1178</v>
      </c>
      <c r="L1181" s="2" cm="1" vm="6202">
        <f t="array" aca="1" ref="L1181" ca="1">IFERROR(IF(T_CALC[[#This Row],[DAY]]="","",IF(AND(T_CALC[[#This Row],[DAY]]=C_N_TRADING_DAYS,$L$1&gt;C_MAX_HIST_DT),$L$1,INDEX(_xlfn.ANCHORARRAY($C$3),T_CALC[[#This Row],[DAY]]+1,1))),NA())</f>
        <v>44160</v>
      </c>
      <c r="M1181" s="4" cm="1" vm="6204">
        <f t="array" aca="1" ref="M1181" ca="1">IFERROR(IF(T_CALC[[#This Row],[DAY]]="","",IF(AND(T_CALC[[#This Row],[DAY]]=C_N_TRADING_DAYS,$L$1&gt;C_MAX_HIST_DT),$M$1,INDEX(_xlfn.ANCHORARRAY($C$3),T_CALC[[#This Row],[DAY]]+1,3))),NA())</f>
        <v>215.11</v>
      </c>
      <c r="N1181" s="4" cm="1" vm="6205">
        <f t="array" aca="1" ref="N1181" ca="1">IFERROR(IF(T_CALC[[#This Row],[DAY]]="","",IF(AND(T_CALC[[#This Row],[DAY]]=C_N_TRADING_DAYS,$L$1&gt;C_MAX_HIST_DT),$N$1,INDEX(_xlfn.ANCHORARRAY($C$3),T_CALC[[#This Row],[DAY]]+1,4))),NA())</f>
        <v>215.29</v>
      </c>
      <c r="O1181" s="4" cm="1" vm="5991">
        <f t="array" aca="1" ref="O1181" ca="1">IFERROR(IF(T_CALC[[#This Row],[DAY]]="","",IF(AND(T_CALC[[#This Row],[DAY]]=C_N_TRADING_DAYS,$L$1&gt;C_MAX_HIST_DT),$O$1,INDEX(_xlfn.ANCHORARRAY($C$3),T_CALC[[#This Row],[DAY]]+1,5))),NA())</f>
        <v>212.46</v>
      </c>
      <c r="P1181" s="4" cm="1" vm="6206">
        <f t="array" aca="1" ref="P1181" ca="1">IFERROR(IF(T_CALC[[#This Row],[DAY]]="","",IF(AND(T_CALC[[#This Row],[DAY]]=C_N_TRADING_DAYS,$L$1&gt;C_MAX_HIST_DT),$P$1,INDEX(_xlfn.ANCHORARRAY($C$3),T_CALC[[#This Row],[DAY]]+1,6))),NA())</f>
        <v>213.87</v>
      </c>
      <c r="Q1181" s="4" cm="1" vm="6203">
        <f t="array" aca="1" ref="Q1181" ca="1">IFERROR(IF(T_CALC[[#This Row],[DAY]]="","",IF(AND(T_CALC[[#This Row],[DAY]]=C_N_TRADING_DAYS,$L$1&gt;C_MAX_HIST_DT),$Q$1,INDEX(_xlfn.ANCHORARRAY($C$3),T_CALC[[#This Row],[DAY]]+1,2))),NA())</f>
        <v>21012887</v>
      </c>
      <c r="R1181" s="4" vm="6206">
        <f ca="1">IFERROR(IF(I_SRC="Open",T_CALC[[#This Row],[Open]],IF(I_SRC="High",T_CALC[[#This Row],[High]],IF(I_SRC="low",T_CALC[[#This Row],[Low]],IF(I_SRC="Volume",T_CALC[[#This Row],[VOLUME]],T_CALC[[#This Row],[Close]])))),"")</f>
        <v>213.87</v>
      </c>
      <c r="S1181" s="4" cm="1">
        <f t="array" aca="1" ref="S1181" ca="1">IF(T_CALC[[#This Row],[DAY]]="","",IF(T_CALC[[#This Row],[DAY]]&gt;=I_MA_PER,
ROUND(SUMPRODUCT(OFFSET($Y$4,0,0,I_MA_PER),OFFSET(T_CALC[[#This Row],[Value]],-(I_MA_PER-1),0,I_MA_PER))/C_DEN,2),NA()))</f>
        <v>213.18</v>
      </c>
      <c r="T1181" s="4" t="str">
        <f ca="1">IF(T_CALC[[#This Row],[DAY]]="","",IF(T_CALC[[#This Row],[DAY]]&gt;=I_MA_PER,IF(AND(T_CALC[[#This Row],[Value]]&gt;T_CALC[[#This Row],[WMA]],R1180&lt;=S1180),"Buy",IF(AND(T_CALC[[#This Row],[Value]]&lt;T_CALC[[#This Row],[WMA]],R1180&gt;=S1180),"Sell","")),NA()))</f>
        <v/>
      </c>
      <c r="U1181" s="4">
        <f ca="1">IFERROR(IF(T_CALC[[#This Row],[Signal]]="Buy",T_CALC[[#This Row],[Value]],-10000),-10000)</f>
        <v>-10000</v>
      </c>
      <c r="V1181" s="4">
        <f ca="1">IFERROR(IF(T_CALC[[#This Row],[Signal]]="Sell",T_CALC[[#This Row],[Value]],-10000),-10000)</f>
        <v>-10000</v>
      </c>
    </row>
    <row r="1182" spans="3:22" x14ac:dyDescent="0.2">
      <c r="C1182" vm="6207">
        <f ca="1"/>
        <v>44162</v>
      </c>
      <c r="D1182" vm="6208">
        <f ca="1"/>
        <v>14512213</v>
      </c>
      <c r="E1182" vm="5776">
        <f ca="1"/>
        <v>214.85</v>
      </c>
      <c r="F1182" vm="6209">
        <f ca="1"/>
        <v>216.27</v>
      </c>
      <c r="G1182" vm="6210">
        <f ca="1"/>
        <v>214.04</v>
      </c>
      <c r="H1182" vm="6211">
        <f ca="1"/>
        <v>215.23</v>
      </c>
      <c r="K1182" s="4">
        <f ca="1">IF(ROW(T_CALC[[#This Row],[DAY]])-ROW(T_CALC[[#Headers],[DAY]])&gt;C_N_TRADING_DAYS,"",ROW(T_CALC[[#This Row],[DAY]])-ROW(T_CALC[[#Headers],[DAY]]))</f>
        <v>1179</v>
      </c>
      <c r="L1182" s="2" cm="1" vm="6207">
        <f t="array" aca="1" ref="L1182" ca="1">IFERROR(IF(T_CALC[[#This Row],[DAY]]="","",IF(AND(T_CALC[[#This Row],[DAY]]=C_N_TRADING_DAYS,$L$1&gt;C_MAX_HIST_DT),$L$1,INDEX(_xlfn.ANCHORARRAY($C$3),T_CALC[[#This Row],[DAY]]+1,1))),NA())</f>
        <v>44162</v>
      </c>
      <c r="M1182" s="4" cm="1" vm="5776">
        <f t="array" aca="1" ref="M1182" ca="1">IFERROR(IF(T_CALC[[#This Row],[DAY]]="","",IF(AND(T_CALC[[#This Row],[DAY]]=C_N_TRADING_DAYS,$L$1&gt;C_MAX_HIST_DT),$M$1,INDEX(_xlfn.ANCHORARRAY($C$3),T_CALC[[#This Row],[DAY]]+1,3))),NA())</f>
        <v>214.85</v>
      </c>
      <c r="N1182" s="4" cm="1" vm="6209">
        <f t="array" aca="1" ref="N1182" ca="1">IFERROR(IF(T_CALC[[#This Row],[DAY]]="","",IF(AND(T_CALC[[#This Row],[DAY]]=C_N_TRADING_DAYS,$L$1&gt;C_MAX_HIST_DT),$N$1,INDEX(_xlfn.ANCHORARRAY($C$3),T_CALC[[#This Row],[DAY]]+1,4))),NA())</f>
        <v>216.27</v>
      </c>
      <c r="O1182" s="4" cm="1" vm="6210">
        <f t="array" aca="1" ref="O1182" ca="1">IFERROR(IF(T_CALC[[#This Row],[DAY]]="","",IF(AND(T_CALC[[#This Row],[DAY]]=C_N_TRADING_DAYS,$L$1&gt;C_MAX_HIST_DT),$O$1,INDEX(_xlfn.ANCHORARRAY($C$3),T_CALC[[#This Row],[DAY]]+1,5))),NA())</f>
        <v>214.04</v>
      </c>
      <c r="P1182" s="4" cm="1" vm="6211">
        <f t="array" aca="1" ref="P1182" ca="1">IFERROR(IF(T_CALC[[#This Row],[DAY]]="","",IF(AND(T_CALC[[#This Row],[DAY]]=C_N_TRADING_DAYS,$L$1&gt;C_MAX_HIST_DT),$P$1,INDEX(_xlfn.ANCHORARRAY($C$3),T_CALC[[#This Row],[DAY]]+1,6))),NA())</f>
        <v>215.23</v>
      </c>
      <c r="Q1182" s="4" cm="1" vm="6208">
        <f t="array" aca="1" ref="Q1182" ca="1">IFERROR(IF(T_CALC[[#This Row],[DAY]]="","",IF(AND(T_CALC[[#This Row],[DAY]]=C_N_TRADING_DAYS,$L$1&gt;C_MAX_HIST_DT),$Q$1,INDEX(_xlfn.ANCHORARRAY($C$3),T_CALC[[#This Row],[DAY]]+1,2))),NA())</f>
        <v>14512213</v>
      </c>
      <c r="R1182" s="4" vm="6211">
        <f ca="1">IFERROR(IF(I_SRC="Open",T_CALC[[#This Row],[Open]],IF(I_SRC="High",T_CALC[[#This Row],[High]],IF(I_SRC="low",T_CALC[[#This Row],[Low]],IF(I_SRC="Volume",T_CALC[[#This Row],[VOLUME]],T_CALC[[#This Row],[Close]])))),"")</f>
        <v>215.23</v>
      </c>
      <c r="S1182" s="4" cm="1">
        <f t="array" aca="1" ref="S1182" ca="1">IF(T_CALC[[#This Row],[DAY]]="","",IF(T_CALC[[#This Row],[DAY]]&gt;=I_MA_PER,
ROUND(SUMPRODUCT(OFFSET($Y$4,0,0,I_MA_PER),OFFSET(T_CALC[[#This Row],[Value]],-(I_MA_PER-1),0,I_MA_PER))/C_DEN,2),NA()))</f>
        <v>213.31</v>
      </c>
      <c r="T1182" s="4" t="str">
        <f ca="1">IF(T_CALC[[#This Row],[DAY]]="","",IF(T_CALC[[#This Row],[DAY]]&gt;=I_MA_PER,IF(AND(T_CALC[[#This Row],[Value]]&gt;T_CALC[[#This Row],[WMA]],R1181&lt;=S1181),"Buy",IF(AND(T_CALC[[#This Row],[Value]]&lt;T_CALC[[#This Row],[WMA]],R1181&gt;=S1181),"Sell","")),NA()))</f>
        <v/>
      </c>
      <c r="U1182" s="4">
        <f ca="1">IFERROR(IF(T_CALC[[#This Row],[Signal]]="Buy",T_CALC[[#This Row],[Value]],-10000),-10000)</f>
        <v>-10000</v>
      </c>
      <c r="V1182" s="4">
        <f ca="1">IFERROR(IF(T_CALC[[#This Row],[Signal]]="Sell",T_CALC[[#This Row],[Value]],-10000),-10000)</f>
        <v>-10000</v>
      </c>
    </row>
    <row r="1183" spans="3:22" x14ac:dyDescent="0.2">
      <c r="C1183" vm="6212">
        <f ca="1"/>
        <v>44165</v>
      </c>
      <c r="D1183" vm="6213">
        <f ca="1"/>
        <v>33064753</v>
      </c>
      <c r="E1183" vm="6214">
        <f ca="1"/>
        <v>214.1</v>
      </c>
      <c r="F1183" vm="6215">
        <f ca="1"/>
        <v>214.76</v>
      </c>
      <c r="G1183" vm="6216">
        <f ca="1"/>
        <v>210.83500000000001</v>
      </c>
      <c r="H1183" vm="6217">
        <f ca="1"/>
        <v>214.07</v>
      </c>
      <c r="K1183" s="4">
        <f ca="1">IF(ROW(T_CALC[[#This Row],[DAY]])-ROW(T_CALC[[#Headers],[DAY]])&gt;C_N_TRADING_DAYS,"",ROW(T_CALC[[#This Row],[DAY]])-ROW(T_CALC[[#Headers],[DAY]]))</f>
        <v>1180</v>
      </c>
      <c r="L1183" s="2" cm="1" vm="6212">
        <f t="array" aca="1" ref="L1183" ca="1">IFERROR(IF(T_CALC[[#This Row],[DAY]]="","",IF(AND(T_CALC[[#This Row],[DAY]]=C_N_TRADING_DAYS,$L$1&gt;C_MAX_HIST_DT),$L$1,INDEX(_xlfn.ANCHORARRAY($C$3),T_CALC[[#This Row],[DAY]]+1,1))),NA())</f>
        <v>44165</v>
      </c>
      <c r="M1183" s="4" cm="1" vm="6214">
        <f t="array" aca="1" ref="M1183" ca="1">IFERROR(IF(T_CALC[[#This Row],[DAY]]="","",IF(AND(T_CALC[[#This Row],[DAY]]=C_N_TRADING_DAYS,$L$1&gt;C_MAX_HIST_DT),$M$1,INDEX(_xlfn.ANCHORARRAY($C$3),T_CALC[[#This Row],[DAY]]+1,3))),NA())</f>
        <v>214.1</v>
      </c>
      <c r="N1183" s="4" cm="1" vm="6215">
        <f t="array" aca="1" ref="N1183" ca="1">IFERROR(IF(T_CALC[[#This Row],[DAY]]="","",IF(AND(T_CALC[[#This Row],[DAY]]=C_N_TRADING_DAYS,$L$1&gt;C_MAX_HIST_DT),$N$1,INDEX(_xlfn.ANCHORARRAY($C$3),T_CALC[[#This Row],[DAY]]+1,4))),NA())</f>
        <v>214.76</v>
      </c>
      <c r="O1183" s="4" cm="1" vm="6216">
        <f t="array" aca="1" ref="O1183" ca="1">IFERROR(IF(T_CALC[[#This Row],[DAY]]="","",IF(AND(T_CALC[[#This Row],[DAY]]=C_N_TRADING_DAYS,$L$1&gt;C_MAX_HIST_DT),$O$1,INDEX(_xlfn.ANCHORARRAY($C$3),T_CALC[[#This Row],[DAY]]+1,5))),NA())</f>
        <v>210.83500000000001</v>
      </c>
      <c r="P1183" s="4" cm="1" vm="6217">
        <f t="array" aca="1" ref="P1183" ca="1">IFERROR(IF(T_CALC[[#This Row],[DAY]]="","",IF(AND(T_CALC[[#This Row],[DAY]]=C_N_TRADING_DAYS,$L$1&gt;C_MAX_HIST_DT),$P$1,INDEX(_xlfn.ANCHORARRAY($C$3),T_CALC[[#This Row],[DAY]]+1,6))),NA())</f>
        <v>214.07</v>
      </c>
      <c r="Q1183" s="4" cm="1" vm="6213">
        <f t="array" aca="1" ref="Q1183" ca="1">IFERROR(IF(T_CALC[[#This Row],[DAY]]="","",IF(AND(T_CALC[[#This Row],[DAY]]=C_N_TRADING_DAYS,$L$1&gt;C_MAX_HIST_DT),$Q$1,INDEX(_xlfn.ANCHORARRAY($C$3),T_CALC[[#This Row],[DAY]]+1,2))),NA())</f>
        <v>33064753</v>
      </c>
      <c r="R1183" s="4" vm="6217">
        <f ca="1">IFERROR(IF(I_SRC="Open",T_CALC[[#This Row],[Open]],IF(I_SRC="High",T_CALC[[#This Row],[High]],IF(I_SRC="low",T_CALC[[#This Row],[Low]],IF(I_SRC="Volume",T_CALC[[#This Row],[VOLUME]],T_CALC[[#This Row],[Close]])))),"")</f>
        <v>214.07</v>
      </c>
      <c r="S1183" s="4" cm="1">
        <f t="array" aca="1" ref="S1183" ca="1">IF(T_CALC[[#This Row],[DAY]]="","",IF(T_CALC[[#This Row],[DAY]]&gt;=I_MA_PER,
ROUND(SUMPRODUCT(OFFSET($Y$4,0,0,I_MA_PER),OFFSET(T_CALC[[#This Row],[Value]],-(I_MA_PER-1),0,I_MA_PER))/C_DEN,2),NA()))</f>
        <v>213.39</v>
      </c>
      <c r="T1183" s="4" t="str">
        <f ca="1">IF(T_CALC[[#This Row],[DAY]]="","",IF(T_CALC[[#This Row],[DAY]]&gt;=I_MA_PER,IF(AND(T_CALC[[#This Row],[Value]]&gt;T_CALC[[#This Row],[WMA]],R1182&lt;=S1182),"Buy",IF(AND(T_CALC[[#This Row],[Value]]&lt;T_CALC[[#This Row],[WMA]],R1182&gt;=S1182),"Sell","")),NA()))</f>
        <v/>
      </c>
      <c r="U1183" s="4">
        <f ca="1">IFERROR(IF(T_CALC[[#This Row],[Signal]]="Buy",T_CALC[[#This Row],[Value]],-10000),-10000)</f>
        <v>-10000</v>
      </c>
      <c r="V1183" s="4">
        <f ca="1">IFERROR(IF(T_CALC[[#This Row],[Signal]]="Sell",T_CALC[[#This Row],[Value]],-10000),-10000)</f>
        <v>-10000</v>
      </c>
    </row>
    <row r="1184" spans="3:22" x14ac:dyDescent="0.2">
      <c r="C1184" vm="6218">
        <f ca="1"/>
        <v>44166</v>
      </c>
      <c r="D1184" vm="6219">
        <f ca="1"/>
        <v>30931318</v>
      </c>
      <c r="E1184" vm="6220">
        <f ca="1"/>
        <v>214.51</v>
      </c>
      <c r="F1184" vm="6221">
        <f ca="1"/>
        <v>217.32</v>
      </c>
      <c r="G1184" vm="6222">
        <f ca="1"/>
        <v>213.35</v>
      </c>
      <c r="H1184" vm="6223">
        <f ca="1"/>
        <v>216.21</v>
      </c>
      <c r="K1184" s="4">
        <f ca="1">IF(ROW(T_CALC[[#This Row],[DAY]])-ROW(T_CALC[[#Headers],[DAY]])&gt;C_N_TRADING_DAYS,"",ROW(T_CALC[[#This Row],[DAY]])-ROW(T_CALC[[#Headers],[DAY]]))</f>
        <v>1181</v>
      </c>
      <c r="L1184" s="2" cm="1" vm="6218">
        <f t="array" aca="1" ref="L1184" ca="1">IFERROR(IF(T_CALC[[#This Row],[DAY]]="","",IF(AND(T_CALC[[#This Row],[DAY]]=C_N_TRADING_DAYS,$L$1&gt;C_MAX_HIST_DT),$L$1,INDEX(_xlfn.ANCHORARRAY($C$3),T_CALC[[#This Row],[DAY]]+1,1))),NA())</f>
        <v>44166</v>
      </c>
      <c r="M1184" s="4" cm="1" vm="6220">
        <f t="array" aca="1" ref="M1184" ca="1">IFERROR(IF(T_CALC[[#This Row],[DAY]]="","",IF(AND(T_CALC[[#This Row],[DAY]]=C_N_TRADING_DAYS,$L$1&gt;C_MAX_HIST_DT),$M$1,INDEX(_xlfn.ANCHORARRAY($C$3),T_CALC[[#This Row],[DAY]]+1,3))),NA())</f>
        <v>214.51</v>
      </c>
      <c r="N1184" s="4" cm="1" vm="6221">
        <f t="array" aca="1" ref="N1184" ca="1">IFERROR(IF(T_CALC[[#This Row],[DAY]]="","",IF(AND(T_CALC[[#This Row],[DAY]]=C_N_TRADING_DAYS,$L$1&gt;C_MAX_HIST_DT),$N$1,INDEX(_xlfn.ANCHORARRAY($C$3),T_CALC[[#This Row],[DAY]]+1,4))),NA())</f>
        <v>217.32</v>
      </c>
      <c r="O1184" s="4" cm="1" vm="6222">
        <f t="array" aca="1" ref="O1184" ca="1">IFERROR(IF(T_CALC[[#This Row],[DAY]]="","",IF(AND(T_CALC[[#This Row],[DAY]]=C_N_TRADING_DAYS,$L$1&gt;C_MAX_HIST_DT),$O$1,INDEX(_xlfn.ANCHORARRAY($C$3),T_CALC[[#This Row],[DAY]]+1,5))),NA())</f>
        <v>213.35</v>
      </c>
      <c r="P1184" s="4" cm="1" vm="6223">
        <f t="array" aca="1" ref="P1184" ca="1">IFERROR(IF(T_CALC[[#This Row],[DAY]]="","",IF(AND(T_CALC[[#This Row],[DAY]]=C_N_TRADING_DAYS,$L$1&gt;C_MAX_HIST_DT),$P$1,INDEX(_xlfn.ANCHORARRAY($C$3),T_CALC[[#This Row],[DAY]]+1,6))),NA())</f>
        <v>216.21</v>
      </c>
      <c r="Q1184" s="4" cm="1" vm="6219">
        <f t="array" aca="1" ref="Q1184" ca="1">IFERROR(IF(T_CALC[[#This Row],[DAY]]="","",IF(AND(T_CALC[[#This Row],[DAY]]=C_N_TRADING_DAYS,$L$1&gt;C_MAX_HIST_DT),$Q$1,INDEX(_xlfn.ANCHORARRAY($C$3),T_CALC[[#This Row],[DAY]]+1,2))),NA())</f>
        <v>30931318</v>
      </c>
      <c r="R1184" s="4" vm="6223">
        <f ca="1">IFERROR(IF(I_SRC="Open",T_CALC[[#This Row],[Open]],IF(I_SRC="High",T_CALC[[#This Row],[High]],IF(I_SRC="low",T_CALC[[#This Row],[Low]],IF(I_SRC="Volume",T_CALC[[#This Row],[VOLUME]],T_CALC[[#This Row],[Close]])))),"")</f>
        <v>216.21</v>
      </c>
      <c r="S1184" s="4" cm="1">
        <f t="array" aca="1" ref="S1184" ca="1">IF(T_CALC[[#This Row],[DAY]]="","",IF(T_CALC[[#This Row],[DAY]]&gt;=I_MA_PER,
ROUND(SUMPRODUCT(OFFSET($Y$4,0,0,I_MA_PER),OFFSET(T_CALC[[#This Row],[Value]],-(I_MA_PER-1),0,I_MA_PER))/C_DEN,2),NA()))</f>
        <v>213.55</v>
      </c>
      <c r="T1184" s="4" t="str">
        <f ca="1">IF(T_CALC[[#This Row],[DAY]]="","",IF(T_CALC[[#This Row],[DAY]]&gt;=I_MA_PER,IF(AND(T_CALC[[#This Row],[Value]]&gt;T_CALC[[#This Row],[WMA]],R1183&lt;=S1183),"Buy",IF(AND(T_CALC[[#This Row],[Value]]&lt;T_CALC[[#This Row],[WMA]],R1183&gt;=S1183),"Sell","")),NA()))</f>
        <v/>
      </c>
      <c r="U1184" s="4">
        <f ca="1">IFERROR(IF(T_CALC[[#This Row],[Signal]]="Buy",T_CALC[[#This Row],[Value]],-10000),-10000)</f>
        <v>-10000</v>
      </c>
      <c r="V1184" s="4">
        <f ca="1">IFERROR(IF(T_CALC[[#This Row],[Signal]]="Sell",T_CALC[[#This Row],[Value]],-10000),-10000)</f>
        <v>-10000</v>
      </c>
    </row>
    <row r="1185" spans="3:22" x14ac:dyDescent="0.2">
      <c r="C1185" vm="6224">
        <f ca="1"/>
        <v>44167</v>
      </c>
      <c r="D1185" vm="6225">
        <f ca="1"/>
        <v>23724509</v>
      </c>
      <c r="E1185" vm="6226">
        <f ca="1"/>
        <v>214.88</v>
      </c>
      <c r="F1185" vm="6227">
        <f ca="1"/>
        <v>215.47</v>
      </c>
      <c r="G1185" vm="6228">
        <f ca="1"/>
        <v>212.8</v>
      </c>
      <c r="H1185" vm="6229">
        <f ca="1"/>
        <v>215.37</v>
      </c>
      <c r="K1185" s="4">
        <f ca="1">IF(ROW(T_CALC[[#This Row],[DAY]])-ROW(T_CALC[[#Headers],[DAY]])&gt;C_N_TRADING_DAYS,"",ROW(T_CALC[[#This Row],[DAY]])-ROW(T_CALC[[#Headers],[DAY]]))</f>
        <v>1182</v>
      </c>
      <c r="L1185" s="2" cm="1" vm="6224">
        <f t="array" aca="1" ref="L1185" ca="1">IFERROR(IF(T_CALC[[#This Row],[DAY]]="","",IF(AND(T_CALC[[#This Row],[DAY]]=C_N_TRADING_DAYS,$L$1&gt;C_MAX_HIST_DT),$L$1,INDEX(_xlfn.ANCHORARRAY($C$3),T_CALC[[#This Row],[DAY]]+1,1))),NA())</f>
        <v>44167</v>
      </c>
      <c r="M1185" s="4" cm="1" vm="6226">
        <f t="array" aca="1" ref="M1185" ca="1">IFERROR(IF(T_CALC[[#This Row],[DAY]]="","",IF(AND(T_CALC[[#This Row],[DAY]]=C_N_TRADING_DAYS,$L$1&gt;C_MAX_HIST_DT),$M$1,INDEX(_xlfn.ANCHORARRAY($C$3),T_CALC[[#This Row],[DAY]]+1,3))),NA())</f>
        <v>214.88</v>
      </c>
      <c r="N1185" s="4" cm="1" vm="6227">
        <f t="array" aca="1" ref="N1185" ca="1">IFERROR(IF(T_CALC[[#This Row],[DAY]]="","",IF(AND(T_CALC[[#This Row],[DAY]]=C_N_TRADING_DAYS,$L$1&gt;C_MAX_HIST_DT),$N$1,INDEX(_xlfn.ANCHORARRAY($C$3),T_CALC[[#This Row],[DAY]]+1,4))),NA())</f>
        <v>215.47</v>
      </c>
      <c r="O1185" s="4" cm="1" vm="6228">
        <f t="array" aca="1" ref="O1185" ca="1">IFERROR(IF(T_CALC[[#This Row],[DAY]]="","",IF(AND(T_CALC[[#This Row],[DAY]]=C_N_TRADING_DAYS,$L$1&gt;C_MAX_HIST_DT),$O$1,INDEX(_xlfn.ANCHORARRAY($C$3),T_CALC[[#This Row],[DAY]]+1,5))),NA())</f>
        <v>212.8</v>
      </c>
      <c r="P1185" s="4" cm="1" vm="6229">
        <f t="array" aca="1" ref="P1185" ca="1">IFERROR(IF(T_CALC[[#This Row],[DAY]]="","",IF(AND(T_CALC[[#This Row],[DAY]]=C_N_TRADING_DAYS,$L$1&gt;C_MAX_HIST_DT),$P$1,INDEX(_xlfn.ANCHORARRAY($C$3),T_CALC[[#This Row],[DAY]]+1,6))),NA())</f>
        <v>215.37</v>
      </c>
      <c r="Q1185" s="4" cm="1" vm="6225">
        <f t="array" aca="1" ref="Q1185" ca="1">IFERROR(IF(T_CALC[[#This Row],[DAY]]="","",IF(AND(T_CALC[[#This Row],[DAY]]=C_N_TRADING_DAYS,$L$1&gt;C_MAX_HIST_DT),$Q$1,INDEX(_xlfn.ANCHORARRAY($C$3),T_CALC[[#This Row],[DAY]]+1,2))),NA())</f>
        <v>23724509</v>
      </c>
      <c r="R1185" s="4" vm="6229">
        <f ca="1">IFERROR(IF(I_SRC="Open",T_CALC[[#This Row],[Open]],IF(I_SRC="High",T_CALC[[#This Row],[High]],IF(I_SRC="low",T_CALC[[#This Row],[Low]],IF(I_SRC="Volume",T_CALC[[#This Row],[VOLUME]],T_CALC[[#This Row],[Close]])))),"")</f>
        <v>215.37</v>
      </c>
      <c r="S1185" s="4" cm="1">
        <f t="array" aca="1" ref="S1185" ca="1">IF(T_CALC[[#This Row],[DAY]]="","",IF(T_CALC[[#This Row],[DAY]]&gt;=I_MA_PER,
ROUND(SUMPRODUCT(OFFSET($Y$4,0,0,I_MA_PER),OFFSET(T_CALC[[#This Row],[Value]],-(I_MA_PER-1),0,I_MA_PER))/C_DEN,2),NA()))</f>
        <v>213.66</v>
      </c>
      <c r="T1185" s="4" t="str">
        <f ca="1">IF(T_CALC[[#This Row],[DAY]]="","",IF(T_CALC[[#This Row],[DAY]]&gt;=I_MA_PER,IF(AND(T_CALC[[#This Row],[Value]]&gt;T_CALC[[#This Row],[WMA]],R1184&lt;=S1184),"Buy",IF(AND(T_CALC[[#This Row],[Value]]&lt;T_CALC[[#This Row],[WMA]],R1184&gt;=S1184),"Sell","")),NA()))</f>
        <v/>
      </c>
      <c r="U1185" s="4">
        <f ca="1">IFERROR(IF(T_CALC[[#This Row],[Signal]]="Buy",T_CALC[[#This Row],[Value]],-10000),-10000)</f>
        <v>-10000</v>
      </c>
      <c r="V1185" s="4">
        <f ca="1">IFERROR(IF(T_CALC[[#This Row],[Signal]]="Sell",T_CALC[[#This Row],[Value]],-10000),-10000)</f>
        <v>-10000</v>
      </c>
    </row>
    <row r="1186" spans="3:22" x14ac:dyDescent="0.2">
      <c r="C1186" vm="6230">
        <f ca="1"/>
        <v>44168</v>
      </c>
      <c r="D1186" vm="6231">
        <f ca="1"/>
        <v>25120922</v>
      </c>
      <c r="E1186" vm="6232">
        <f ca="1"/>
        <v>214.61</v>
      </c>
      <c r="F1186" vm="6233">
        <f ca="1"/>
        <v>216.37569999999999</v>
      </c>
      <c r="G1186" vm="6181">
        <f ca="1"/>
        <v>213.65</v>
      </c>
      <c r="H1186" vm="6234">
        <f ca="1"/>
        <v>214.24</v>
      </c>
      <c r="K1186" s="4">
        <f ca="1">IF(ROW(T_CALC[[#This Row],[DAY]])-ROW(T_CALC[[#Headers],[DAY]])&gt;C_N_TRADING_DAYS,"",ROW(T_CALC[[#This Row],[DAY]])-ROW(T_CALC[[#Headers],[DAY]]))</f>
        <v>1183</v>
      </c>
      <c r="L1186" s="2" cm="1" vm="6230">
        <f t="array" aca="1" ref="L1186" ca="1">IFERROR(IF(T_CALC[[#This Row],[DAY]]="","",IF(AND(T_CALC[[#This Row],[DAY]]=C_N_TRADING_DAYS,$L$1&gt;C_MAX_HIST_DT),$L$1,INDEX(_xlfn.ANCHORARRAY($C$3),T_CALC[[#This Row],[DAY]]+1,1))),NA())</f>
        <v>44168</v>
      </c>
      <c r="M1186" s="4" cm="1" vm="6232">
        <f t="array" aca="1" ref="M1186" ca="1">IFERROR(IF(T_CALC[[#This Row],[DAY]]="","",IF(AND(T_CALC[[#This Row],[DAY]]=C_N_TRADING_DAYS,$L$1&gt;C_MAX_HIST_DT),$M$1,INDEX(_xlfn.ANCHORARRAY($C$3),T_CALC[[#This Row],[DAY]]+1,3))),NA())</f>
        <v>214.61</v>
      </c>
      <c r="N1186" s="4" cm="1" vm="6233">
        <f t="array" aca="1" ref="N1186" ca="1">IFERROR(IF(T_CALC[[#This Row],[DAY]]="","",IF(AND(T_CALC[[#This Row],[DAY]]=C_N_TRADING_DAYS,$L$1&gt;C_MAX_HIST_DT),$N$1,INDEX(_xlfn.ANCHORARRAY($C$3),T_CALC[[#This Row],[DAY]]+1,4))),NA())</f>
        <v>216.37569999999999</v>
      </c>
      <c r="O1186" s="4" cm="1" vm="6181">
        <f t="array" aca="1" ref="O1186" ca="1">IFERROR(IF(T_CALC[[#This Row],[DAY]]="","",IF(AND(T_CALC[[#This Row],[DAY]]=C_N_TRADING_DAYS,$L$1&gt;C_MAX_HIST_DT),$O$1,INDEX(_xlfn.ANCHORARRAY($C$3),T_CALC[[#This Row],[DAY]]+1,5))),NA())</f>
        <v>213.65</v>
      </c>
      <c r="P1186" s="4" cm="1" vm="6234">
        <f t="array" aca="1" ref="P1186" ca="1">IFERROR(IF(T_CALC[[#This Row],[DAY]]="","",IF(AND(T_CALC[[#This Row],[DAY]]=C_N_TRADING_DAYS,$L$1&gt;C_MAX_HIST_DT),$P$1,INDEX(_xlfn.ANCHORARRAY($C$3),T_CALC[[#This Row],[DAY]]+1,6))),NA())</f>
        <v>214.24</v>
      </c>
      <c r="Q1186" s="4" cm="1" vm="6231">
        <f t="array" aca="1" ref="Q1186" ca="1">IFERROR(IF(T_CALC[[#This Row],[DAY]]="","",IF(AND(T_CALC[[#This Row],[DAY]]=C_N_TRADING_DAYS,$L$1&gt;C_MAX_HIST_DT),$Q$1,INDEX(_xlfn.ANCHORARRAY($C$3),T_CALC[[#This Row],[DAY]]+1,2))),NA())</f>
        <v>25120922</v>
      </c>
      <c r="R1186" s="4" vm="6234">
        <f ca="1">IFERROR(IF(I_SRC="Open",T_CALC[[#This Row],[Open]],IF(I_SRC="High",T_CALC[[#This Row],[High]],IF(I_SRC="low",T_CALC[[#This Row],[Low]],IF(I_SRC="Volume",T_CALC[[#This Row],[VOLUME]],T_CALC[[#This Row],[Close]])))),"")</f>
        <v>214.24</v>
      </c>
      <c r="S1186" s="4" cm="1">
        <f t="array" aca="1" ref="S1186" ca="1">IF(T_CALC[[#This Row],[DAY]]="","",IF(T_CALC[[#This Row],[DAY]]&gt;=I_MA_PER,
ROUND(SUMPRODUCT(OFFSET($Y$4,0,0,I_MA_PER),OFFSET(T_CALC[[#This Row],[Value]],-(I_MA_PER-1),0,I_MA_PER))/C_DEN,2),NA()))</f>
        <v>213.71</v>
      </c>
      <c r="T1186" s="4" t="str">
        <f ca="1">IF(T_CALC[[#This Row],[DAY]]="","",IF(T_CALC[[#This Row],[DAY]]&gt;=I_MA_PER,IF(AND(T_CALC[[#This Row],[Value]]&gt;T_CALC[[#This Row],[WMA]],R1185&lt;=S1185),"Buy",IF(AND(T_CALC[[#This Row],[Value]]&lt;T_CALC[[#This Row],[WMA]],R1185&gt;=S1185),"Sell","")),NA()))</f>
        <v/>
      </c>
      <c r="U1186" s="4">
        <f ca="1">IFERROR(IF(T_CALC[[#This Row],[Signal]]="Buy",T_CALC[[#This Row],[Value]],-10000),-10000)</f>
        <v>-10000</v>
      </c>
      <c r="V1186" s="4">
        <f ca="1">IFERROR(IF(T_CALC[[#This Row],[Signal]]="Sell",T_CALC[[#This Row],[Value]],-10000),-10000)</f>
        <v>-10000</v>
      </c>
    </row>
    <row r="1187" spans="3:22" x14ac:dyDescent="0.2">
      <c r="C1187" vm="6235">
        <f ca="1"/>
        <v>44169</v>
      </c>
      <c r="D1187" vm="6236">
        <f ca="1"/>
        <v>24666039</v>
      </c>
      <c r="E1187" vm="6061">
        <f ca="1"/>
        <v>214.22</v>
      </c>
      <c r="F1187" vm="6237">
        <f ca="1"/>
        <v>215.38</v>
      </c>
      <c r="G1187" vm="6238">
        <f ca="1"/>
        <v>213.18</v>
      </c>
      <c r="H1187" vm="6239">
        <f ca="1"/>
        <v>214.36</v>
      </c>
      <c r="K1187" s="4">
        <f ca="1">IF(ROW(T_CALC[[#This Row],[DAY]])-ROW(T_CALC[[#Headers],[DAY]])&gt;C_N_TRADING_DAYS,"",ROW(T_CALC[[#This Row],[DAY]])-ROW(T_CALC[[#Headers],[DAY]]))</f>
        <v>1184</v>
      </c>
      <c r="L1187" s="2" cm="1" vm="6235">
        <f t="array" aca="1" ref="L1187" ca="1">IFERROR(IF(T_CALC[[#This Row],[DAY]]="","",IF(AND(T_CALC[[#This Row],[DAY]]=C_N_TRADING_DAYS,$L$1&gt;C_MAX_HIST_DT),$L$1,INDEX(_xlfn.ANCHORARRAY($C$3),T_CALC[[#This Row],[DAY]]+1,1))),NA())</f>
        <v>44169</v>
      </c>
      <c r="M1187" s="4" cm="1" vm="6061">
        <f t="array" aca="1" ref="M1187" ca="1">IFERROR(IF(T_CALC[[#This Row],[DAY]]="","",IF(AND(T_CALC[[#This Row],[DAY]]=C_N_TRADING_DAYS,$L$1&gt;C_MAX_HIST_DT),$M$1,INDEX(_xlfn.ANCHORARRAY($C$3),T_CALC[[#This Row],[DAY]]+1,3))),NA())</f>
        <v>214.22</v>
      </c>
      <c r="N1187" s="4" cm="1" vm="6237">
        <f t="array" aca="1" ref="N1187" ca="1">IFERROR(IF(T_CALC[[#This Row],[DAY]]="","",IF(AND(T_CALC[[#This Row],[DAY]]=C_N_TRADING_DAYS,$L$1&gt;C_MAX_HIST_DT),$N$1,INDEX(_xlfn.ANCHORARRAY($C$3),T_CALC[[#This Row],[DAY]]+1,4))),NA())</f>
        <v>215.38</v>
      </c>
      <c r="O1187" s="4" cm="1" vm="6238">
        <f t="array" aca="1" ref="O1187" ca="1">IFERROR(IF(T_CALC[[#This Row],[DAY]]="","",IF(AND(T_CALC[[#This Row],[DAY]]=C_N_TRADING_DAYS,$L$1&gt;C_MAX_HIST_DT),$O$1,INDEX(_xlfn.ANCHORARRAY($C$3),T_CALC[[#This Row],[DAY]]+1,5))),NA())</f>
        <v>213.18</v>
      </c>
      <c r="P1187" s="4" cm="1" vm="6239">
        <f t="array" aca="1" ref="P1187" ca="1">IFERROR(IF(T_CALC[[#This Row],[DAY]]="","",IF(AND(T_CALC[[#This Row],[DAY]]=C_N_TRADING_DAYS,$L$1&gt;C_MAX_HIST_DT),$P$1,INDEX(_xlfn.ANCHORARRAY($C$3),T_CALC[[#This Row],[DAY]]+1,6))),NA())</f>
        <v>214.36</v>
      </c>
      <c r="Q1187" s="4" cm="1" vm="6236">
        <f t="array" aca="1" ref="Q1187" ca="1">IFERROR(IF(T_CALC[[#This Row],[DAY]]="","",IF(AND(T_CALC[[#This Row],[DAY]]=C_N_TRADING_DAYS,$L$1&gt;C_MAX_HIST_DT),$Q$1,INDEX(_xlfn.ANCHORARRAY($C$3),T_CALC[[#This Row],[DAY]]+1,2))),NA())</f>
        <v>24666039</v>
      </c>
      <c r="R1187" s="4" vm="6239">
        <f ca="1">IFERROR(IF(I_SRC="Open",T_CALC[[#This Row],[Open]],IF(I_SRC="High",T_CALC[[#This Row],[High]],IF(I_SRC="low",T_CALC[[#This Row],[Low]],IF(I_SRC="Volume",T_CALC[[#This Row],[VOLUME]],T_CALC[[#This Row],[Close]])))),"")</f>
        <v>214.36</v>
      </c>
      <c r="S1187" s="4" cm="1">
        <f t="array" aca="1" ref="S1187" ca="1">IF(T_CALC[[#This Row],[DAY]]="","",IF(T_CALC[[#This Row],[DAY]]&gt;=I_MA_PER,
ROUND(SUMPRODUCT(OFFSET($Y$4,0,0,I_MA_PER),OFFSET(T_CALC[[#This Row],[Value]],-(I_MA_PER-1),0,I_MA_PER))/C_DEN,2),NA()))</f>
        <v>213.77</v>
      </c>
      <c r="T1187" s="4" t="str">
        <f ca="1">IF(T_CALC[[#This Row],[DAY]]="","",IF(T_CALC[[#This Row],[DAY]]&gt;=I_MA_PER,IF(AND(T_CALC[[#This Row],[Value]]&gt;T_CALC[[#This Row],[WMA]],R1186&lt;=S1186),"Buy",IF(AND(T_CALC[[#This Row],[Value]]&lt;T_CALC[[#This Row],[WMA]],R1186&gt;=S1186),"Sell","")),NA()))</f>
        <v/>
      </c>
      <c r="U1187" s="4">
        <f ca="1">IFERROR(IF(T_CALC[[#This Row],[Signal]]="Buy",T_CALC[[#This Row],[Value]],-10000),-10000)</f>
        <v>-10000</v>
      </c>
      <c r="V1187" s="4">
        <f ca="1">IFERROR(IF(T_CALC[[#This Row],[Signal]]="Sell",T_CALC[[#This Row],[Value]],-10000),-10000)</f>
        <v>-10000</v>
      </c>
    </row>
    <row r="1188" spans="3:22" x14ac:dyDescent="0.2">
      <c r="C1188" vm="6240">
        <f ca="1"/>
        <v>44172</v>
      </c>
      <c r="D1188" vm="6241">
        <f ca="1"/>
        <v>24619997</v>
      </c>
      <c r="E1188" vm="6242">
        <f ca="1"/>
        <v>214.37</v>
      </c>
      <c r="F1188" vm="6243">
        <f ca="1"/>
        <v>215.54</v>
      </c>
      <c r="G1188" vm="6244">
        <f ca="1"/>
        <v>212.99</v>
      </c>
      <c r="H1188" vm="6245">
        <f ca="1"/>
        <v>214.29</v>
      </c>
      <c r="K1188" s="4">
        <f ca="1">IF(ROW(T_CALC[[#This Row],[DAY]])-ROW(T_CALC[[#Headers],[DAY]])&gt;C_N_TRADING_DAYS,"",ROW(T_CALC[[#This Row],[DAY]])-ROW(T_CALC[[#Headers],[DAY]]))</f>
        <v>1185</v>
      </c>
      <c r="L1188" s="2" cm="1" vm="6240">
        <f t="array" aca="1" ref="L1188" ca="1">IFERROR(IF(T_CALC[[#This Row],[DAY]]="","",IF(AND(T_CALC[[#This Row],[DAY]]=C_N_TRADING_DAYS,$L$1&gt;C_MAX_HIST_DT),$L$1,INDEX(_xlfn.ANCHORARRAY($C$3),T_CALC[[#This Row],[DAY]]+1,1))),NA())</f>
        <v>44172</v>
      </c>
      <c r="M1188" s="4" cm="1" vm="6242">
        <f t="array" aca="1" ref="M1188" ca="1">IFERROR(IF(T_CALC[[#This Row],[DAY]]="","",IF(AND(T_CALC[[#This Row],[DAY]]=C_N_TRADING_DAYS,$L$1&gt;C_MAX_HIST_DT),$M$1,INDEX(_xlfn.ANCHORARRAY($C$3),T_CALC[[#This Row],[DAY]]+1,3))),NA())</f>
        <v>214.37</v>
      </c>
      <c r="N1188" s="4" cm="1" vm="6243">
        <f t="array" aca="1" ref="N1188" ca="1">IFERROR(IF(T_CALC[[#This Row],[DAY]]="","",IF(AND(T_CALC[[#This Row],[DAY]]=C_N_TRADING_DAYS,$L$1&gt;C_MAX_HIST_DT),$N$1,INDEX(_xlfn.ANCHORARRAY($C$3),T_CALC[[#This Row],[DAY]]+1,4))),NA())</f>
        <v>215.54</v>
      </c>
      <c r="O1188" s="4" cm="1" vm="6244">
        <f t="array" aca="1" ref="O1188" ca="1">IFERROR(IF(T_CALC[[#This Row],[DAY]]="","",IF(AND(T_CALC[[#This Row],[DAY]]=C_N_TRADING_DAYS,$L$1&gt;C_MAX_HIST_DT),$O$1,INDEX(_xlfn.ANCHORARRAY($C$3),T_CALC[[#This Row],[DAY]]+1,5))),NA())</f>
        <v>212.99</v>
      </c>
      <c r="P1188" s="4" cm="1" vm="6245">
        <f t="array" aca="1" ref="P1188" ca="1">IFERROR(IF(T_CALC[[#This Row],[DAY]]="","",IF(AND(T_CALC[[#This Row],[DAY]]=C_N_TRADING_DAYS,$L$1&gt;C_MAX_HIST_DT),$P$1,INDEX(_xlfn.ANCHORARRAY($C$3),T_CALC[[#This Row],[DAY]]+1,6))),NA())</f>
        <v>214.29</v>
      </c>
      <c r="Q1188" s="4" cm="1" vm="6241">
        <f t="array" aca="1" ref="Q1188" ca="1">IFERROR(IF(T_CALC[[#This Row],[DAY]]="","",IF(AND(T_CALC[[#This Row],[DAY]]=C_N_TRADING_DAYS,$L$1&gt;C_MAX_HIST_DT),$Q$1,INDEX(_xlfn.ANCHORARRAY($C$3),T_CALC[[#This Row],[DAY]]+1,2))),NA())</f>
        <v>24619997</v>
      </c>
      <c r="R1188" s="4" vm="6245">
        <f ca="1">IFERROR(IF(I_SRC="Open",T_CALC[[#This Row],[Open]],IF(I_SRC="High",T_CALC[[#This Row],[High]],IF(I_SRC="low",T_CALC[[#This Row],[Low]],IF(I_SRC="Volume",T_CALC[[#This Row],[VOLUME]],T_CALC[[#This Row],[Close]])))),"")</f>
        <v>214.29</v>
      </c>
      <c r="S1188" s="4" cm="1">
        <f t="array" aca="1" ref="S1188" ca="1">IF(T_CALC[[#This Row],[DAY]]="","",IF(T_CALC[[#This Row],[DAY]]&gt;=I_MA_PER,
ROUND(SUMPRODUCT(OFFSET($Y$4,0,0,I_MA_PER),OFFSET(T_CALC[[#This Row],[Value]],-(I_MA_PER-1),0,I_MA_PER))/C_DEN,2),NA()))</f>
        <v>213.81</v>
      </c>
      <c r="T1188" s="4" t="str">
        <f ca="1">IF(T_CALC[[#This Row],[DAY]]="","",IF(T_CALC[[#This Row],[DAY]]&gt;=I_MA_PER,IF(AND(T_CALC[[#This Row],[Value]]&gt;T_CALC[[#This Row],[WMA]],R1187&lt;=S1187),"Buy",IF(AND(T_CALC[[#This Row],[Value]]&lt;T_CALC[[#This Row],[WMA]],R1187&gt;=S1187),"Sell","")),NA()))</f>
        <v/>
      </c>
      <c r="U1188" s="4">
        <f ca="1">IFERROR(IF(T_CALC[[#This Row],[Signal]]="Buy",T_CALC[[#This Row],[Value]],-10000),-10000)</f>
        <v>-10000</v>
      </c>
      <c r="V1188" s="4">
        <f ca="1">IFERROR(IF(T_CALC[[#This Row],[Signal]]="Sell",T_CALC[[#This Row],[Value]],-10000),-10000)</f>
        <v>-10000</v>
      </c>
    </row>
    <row r="1189" spans="3:22" x14ac:dyDescent="0.2">
      <c r="C1189" vm="6246">
        <f ca="1"/>
        <v>44173</v>
      </c>
      <c r="D1189" vm="6247">
        <f ca="1"/>
        <v>23284094</v>
      </c>
      <c r="E1189" vm="6248">
        <f ca="1"/>
        <v>213.97</v>
      </c>
      <c r="F1189" vm="6249">
        <f ca="1"/>
        <v>216.95</v>
      </c>
      <c r="G1189" vm="6250">
        <f ca="1"/>
        <v>212.89</v>
      </c>
      <c r="H1189" vm="6049">
        <f ca="1"/>
        <v>216.01</v>
      </c>
      <c r="K1189" s="4">
        <f ca="1">IF(ROW(T_CALC[[#This Row],[DAY]])-ROW(T_CALC[[#Headers],[DAY]])&gt;C_N_TRADING_DAYS,"",ROW(T_CALC[[#This Row],[DAY]])-ROW(T_CALC[[#Headers],[DAY]]))</f>
        <v>1186</v>
      </c>
      <c r="L1189" s="2" cm="1" vm="6246">
        <f t="array" aca="1" ref="L1189" ca="1">IFERROR(IF(T_CALC[[#This Row],[DAY]]="","",IF(AND(T_CALC[[#This Row],[DAY]]=C_N_TRADING_DAYS,$L$1&gt;C_MAX_HIST_DT),$L$1,INDEX(_xlfn.ANCHORARRAY($C$3),T_CALC[[#This Row],[DAY]]+1,1))),NA())</f>
        <v>44173</v>
      </c>
      <c r="M1189" s="4" cm="1" vm="6248">
        <f t="array" aca="1" ref="M1189" ca="1">IFERROR(IF(T_CALC[[#This Row],[DAY]]="","",IF(AND(T_CALC[[#This Row],[DAY]]=C_N_TRADING_DAYS,$L$1&gt;C_MAX_HIST_DT),$M$1,INDEX(_xlfn.ANCHORARRAY($C$3),T_CALC[[#This Row],[DAY]]+1,3))),NA())</f>
        <v>213.97</v>
      </c>
      <c r="N1189" s="4" cm="1" vm="6249">
        <f t="array" aca="1" ref="N1189" ca="1">IFERROR(IF(T_CALC[[#This Row],[DAY]]="","",IF(AND(T_CALC[[#This Row],[DAY]]=C_N_TRADING_DAYS,$L$1&gt;C_MAX_HIST_DT),$N$1,INDEX(_xlfn.ANCHORARRAY($C$3),T_CALC[[#This Row],[DAY]]+1,4))),NA())</f>
        <v>216.95</v>
      </c>
      <c r="O1189" s="4" cm="1" vm="6250">
        <f t="array" aca="1" ref="O1189" ca="1">IFERROR(IF(T_CALC[[#This Row],[DAY]]="","",IF(AND(T_CALC[[#This Row],[DAY]]=C_N_TRADING_DAYS,$L$1&gt;C_MAX_HIST_DT),$O$1,INDEX(_xlfn.ANCHORARRAY($C$3),T_CALC[[#This Row],[DAY]]+1,5))),NA())</f>
        <v>212.89</v>
      </c>
      <c r="P1189" s="4" cm="1" vm="6049">
        <f t="array" aca="1" ref="P1189" ca="1">IFERROR(IF(T_CALC[[#This Row],[DAY]]="","",IF(AND(T_CALC[[#This Row],[DAY]]=C_N_TRADING_DAYS,$L$1&gt;C_MAX_HIST_DT),$P$1,INDEX(_xlfn.ANCHORARRAY($C$3),T_CALC[[#This Row],[DAY]]+1,6))),NA())</f>
        <v>216.01</v>
      </c>
      <c r="Q1189" s="4" cm="1" vm="6247">
        <f t="array" aca="1" ref="Q1189" ca="1">IFERROR(IF(T_CALC[[#This Row],[DAY]]="","",IF(AND(T_CALC[[#This Row],[DAY]]=C_N_TRADING_DAYS,$L$1&gt;C_MAX_HIST_DT),$Q$1,INDEX(_xlfn.ANCHORARRAY($C$3),T_CALC[[#This Row],[DAY]]+1,2))),NA())</f>
        <v>23284094</v>
      </c>
      <c r="R1189" s="4" vm="6049">
        <f ca="1">IFERROR(IF(I_SRC="Open",T_CALC[[#This Row],[Open]],IF(I_SRC="High",T_CALC[[#This Row],[High]],IF(I_SRC="low",T_CALC[[#This Row],[Low]],IF(I_SRC="Volume",T_CALC[[#This Row],[VOLUME]],T_CALC[[#This Row],[Close]])))),"")</f>
        <v>216.01</v>
      </c>
      <c r="S1189" s="4" cm="1">
        <f t="array" aca="1" ref="S1189" ca="1">IF(T_CALC[[#This Row],[DAY]]="","",IF(T_CALC[[#This Row],[DAY]]&gt;=I_MA_PER,
ROUND(SUMPRODUCT(OFFSET($Y$4,0,0,I_MA_PER),OFFSET(T_CALC[[#This Row],[Value]],-(I_MA_PER-1),0,I_MA_PER))/C_DEN,2),NA()))</f>
        <v>213.91</v>
      </c>
      <c r="T1189" s="4" t="str">
        <f ca="1">IF(T_CALC[[#This Row],[DAY]]="","",IF(T_CALC[[#This Row],[DAY]]&gt;=I_MA_PER,IF(AND(T_CALC[[#This Row],[Value]]&gt;T_CALC[[#This Row],[WMA]],R1188&lt;=S1188),"Buy",IF(AND(T_CALC[[#This Row],[Value]]&lt;T_CALC[[#This Row],[WMA]],R1188&gt;=S1188),"Sell","")),NA()))</f>
        <v/>
      </c>
      <c r="U1189" s="4">
        <f ca="1">IFERROR(IF(T_CALC[[#This Row],[Signal]]="Buy",T_CALC[[#This Row],[Value]],-10000),-10000)</f>
        <v>-10000</v>
      </c>
      <c r="V1189" s="4">
        <f ca="1">IFERROR(IF(T_CALC[[#This Row],[Signal]]="Sell",T_CALC[[#This Row],[Value]],-10000),-10000)</f>
        <v>-10000</v>
      </c>
    </row>
    <row r="1190" spans="3:22" x14ac:dyDescent="0.2">
      <c r="C1190" vm="6251">
        <f ca="1"/>
        <v>44174</v>
      </c>
      <c r="D1190" vm="6252">
        <f ca="1"/>
        <v>32440603</v>
      </c>
      <c r="E1190" vm="6253">
        <f ca="1"/>
        <v>215.16</v>
      </c>
      <c r="F1190" vm="6254">
        <f ca="1"/>
        <v>215.22499999999999</v>
      </c>
      <c r="G1190" vm="6255">
        <f ca="1"/>
        <v>211.214</v>
      </c>
      <c r="H1190" vm="6256">
        <f ca="1"/>
        <v>211.8</v>
      </c>
      <c r="K1190" s="4">
        <f ca="1">IF(ROW(T_CALC[[#This Row],[DAY]])-ROW(T_CALC[[#Headers],[DAY]])&gt;C_N_TRADING_DAYS,"",ROW(T_CALC[[#This Row],[DAY]])-ROW(T_CALC[[#Headers],[DAY]]))</f>
        <v>1187</v>
      </c>
      <c r="L1190" s="2" cm="1" vm="6251">
        <f t="array" aca="1" ref="L1190" ca="1">IFERROR(IF(T_CALC[[#This Row],[DAY]]="","",IF(AND(T_CALC[[#This Row],[DAY]]=C_N_TRADING_DAYS,$L$1&gt;C_MAX_HIST_DT),$L$1,INDEX(_xlfn.ANCHORARRAY($C$3),T_CALC[[#This Row],[DAY]]+1,1))),NA())</f>
        <v>44174</v>
      </c>
      <c r="M1190" s="4" cm="1" vm="6253">
        <f t="array" aca="1" ref="M1190" ca="1">IFERROR(IF(T_CALC[[#This Row],[DAY]]="","",IF(AND(T_CALC[[#This Row],[DAY]]=C_N_TRADING_DAYS,$L$1&gt;C_MAX_HIST_DT),$M$1,INDEX(_xlfn.ANCHORARRAY($C$3),T_CALC[[#This Row],[DAY]]+1,3))),NA())</f>
        <v>215.16</v>
      </c>
      <c r="N1190" s="4" cm="1" vm="6254">
        <f t="array" aca="1" ref="N1190" ca="1">IFERROR(IF(T_CALC[[#This Row],[DAY]]="","",IF(AND(T_CALC[[#This Row],[DAY]]=C_N_TRADING_DAYS,$L$1&gt;C_MAX_HIST_DT),$N$1,INDEX(_xlfn.ANCHORARRAY($C$3),T_CALC[[#This Row],[DAY]]+1,4))),NA())</f>
        <v>215.22499999999999</v>
      </c>
      <c r="O1190" s="4" cm="1" vm="6255">
        <f t="array" aca="1" ref="O1190" ca="1">IFERROR(IF(T_CALC[[#This Row],[DAY]]="","",IF(AND(T_CALC[[#This Row],[DAY]]=C_N_TRADING_DAYS,$L$1&gt;C_MAX_HIST_DT),$O$1,INDEX(_xlfn.ANCHORARRAY($C$3),T_CALC[[#This Row],[DAY]]+1,5))),NA())</f>
        <v>211.214</v>
      </c>
      <c r="P1190" s="4" cm="1" vm="6256">
        <f t="array" aca="1" ref="P1190" ca="1">IFERROR(IF(T_CALC[[#This Row],[DAY]]="","",IF(AND(T_CALC[[#This Row],[DAY]]=C_N_TRADING_DAYS,$L$1&gt;C_MAX_HIST_DT),$P$1,INDEX(_xlfn.ANCHORARRAY($C$3),T_CALC[[#This Row],[DAY]]+1,6))),NA())</f>
        <v>211.8</v>
      </c>
      <c r="Q1190" s="4" cm="1" vm="6252">
        <f t="array" aca="1" ref="Q1190" ca="1">IFERROR(IF(T_CALC[[#This Row],[DAY]]="","",IF(AND(T_CALC[[#This Row],[DAY]]=C_N_TRADING_DAYS,$L$1&gt;C_MAX_HIST_DT),$Q$1,INDEX(_xlfn.ANCHORARRAY($C$3),T_CALC[[#This Row],[DAY]]+1,2))),NA())</f>
        <v>32440603</v>
      </c>
      <c r="R1190" s="4" vm="6256">
        <f ca="1">IFERROR(IF(I_SRC="Open",T_CALC[[#This Row],[Open]],IF(I_SRC="High",T_CALC[[#This Row],[High]],IF(I_SRC="low",T_CALC[[#This Row],[Low]],IF(I_SRC="Volume",T_CALC[[#This Row],[VOLUME]],T_CALC[[#This Row],[Close]])))),"")</f>
        <v>211.8</v>
      </c>
      <c r="S1190" s="4" cm="1">
        <f t="array" aca="1" ref="S1190" ca="1">IF(T_CALC[[#This Row],[DAY]]="","",IF(T_CALC[[#This Row],[DAY]]&gt;=I_MA_PER,
ROUND(SUMPRODUCT(OFFSET($Y$4,0,0,I_MA_PER),OFFSET(T_CALC[[#This Row],[Value]],-(I_MA_PER-1),0,I_MA_PER))/C_DEN,2),NA()))</f>
        <v>213.85</v>
      </c>
      <c r="T1190" s="4" t="str">
        <f ca="1">IF(T_CALC[[#This Row],[DAY]]="","",IF(T_CALC[[#This Row],[DAY]]&gt;=I_MA_PER,IF(AND(T_CALC[[#This Row],[Value]]&gt;T_CALC[[#This Row],[WMA]],R1189&lt;=S1189),"Buy",IF(AND(T_CALC[[#This Row],[Value]]&lt;T_CALC[[#This Row],[WMA]],R1189&gt;=S1189),"Sell","")),NA()))</f>
        <v>Sell</v>
      </c>
      <c r="U1190" s="4">
        <f ca="1">IFERROR(IF(T_CALC[[#This Row],[Signal]]="Buy",T_CALC[[#This Row],[Value]],-10000),-10000)</f>
        <v>-10000</v>
      </c>
      <c r="V1190" s="4" vm="6256">
        <f ca="1">IFERROR(IF(T_CALC[[#This Row],[Signal]]="Sell",T_CALC[[#This Row],[Value]],-10000),-10000)</f>
        <v>211.8</v>
      </c>
    </row>
    <row r="1191" spans="3:22" x14ac:dyDescent="0.2">
      <c r="C1191" vm="6257">
        <f ca="1"/>
        <v>44175</v>
      </c>
      <c r="D1191" vm="6258">
        <f ca="1"/>
        <v>26467017</v>
      </c>
      <c r="E1191" vm="6259">
        <f ca="1"/>
        <v>211.77</v>
      </c>
      <c r="F1191" vm="6260">
        <f ca="1"/>
        <v>213.08</v>
      </c>
      <c r="G1191" vm="6261">
        <f ca="1"/>
        <v>210.36</v>
      </c>
      <c r="H1191" vm="6262">
        <f ca="1"/>
        <v>210.52</v>
      </c>
      <c r="K1191" s="4">
        <f ca="1">IF(ROW(T_CALC[[#This Row],[DAY]])-ROW(T_CALC[[#Headers],[DAY]])&gt;C_N_TRADING_DAYS,"",ROW(T_CALC[[#This Row],[DAY]])-ROW(T_CALC[[#Headers],[DAY]]))</f>
        <v>1188</v>
      </c>
      <c r="L1191" s="2" cm="1" vm="6257">
        <f t="array" aca="1" ref="L1191" ca="1">IFERROR(IF(T_CALC[[#This Row],[DAY]]="","",IF(AND(T_CALC[[#This Row],[DAY]]=C_N_TRADING_DAYS,$L$1&gt;C_MAX_HIST_DT),$L$1,INDEX(_xlfn.ANCHORARRAY($C$3),T_CALC[[#This Row],[DAY]]+1,1))),NA())</f>
        <v>44175</v>
      </c>
      <c r="M1191" s="4" cm="1" vm="6259">
        <f t="array" aca="1" ref="M1191" ca="1">IFERROR(IF(T_CALC[[#This Row],[DAY]]="","",IF(AND(T_CALC[[#This Row],[DAY]]=C_N_TRADING_DAYS,$L$1&gt;C_MAX_HIST_DT),$M$1,INDEX(_xlfn.ANCHORARRAY($C$3),T_CALC[[#This Row],[DAY]]+1,3))),NA())</f>
        <v>211.77</v>
      </c>
      <c r="N1191" s="4" cm="1" vm="6260">
        <f t="array" aca="1" ref="N1191" ca="1">IFERROR(IF(T_CALC[[#This Row],[DAY]]="","",IF(AND(T_CALC[[#This Row],[DAY]]=C_N_TRADING_DAYS,$L$1&gt;C_MAX_HIST_DT),$N$1,INDEX(_xlfn.ANCHORARRAY($C$3),T_CALC[[#This Row],[DAY]]+1,4))),NA())</f>
        <v>213.08</v>
      </c>
      <c r="O1191" s="4" cm="1" vm="6261">
        <f t="array" aca="1" ref="O1191" ca="1">IFERROR(IF(T_CALC[[#This Row],[DAY]]="","",IF(AND(T_CALC[[#This Row],[DAY]]=C_N_TRADING_DAYS,$L$1&gt;C_MAX_HIST_DT),$O$1,INDEX(_xlfn.ANCHORARRAY($C$3),T_CALC[[#This Row],[DAY]]+1,5))),NA())</f>
        <v>210.36</v>
      </c>
      <c r="P1191" s="4" cm="1" vm="6262">
        <f t="array" aca="1" ref="P1191" ca="1">IFERROR(IF(T_CALC[[#This Row],[DAY]]="","",IF(AND(T_CALC[[#This Row],[DAY]]=C_N_TRADING_DAYS,$L$1&gt;C_MAX_HIST_DT),$P$1,INDEX(_xlfn.ANCHORARRAY($C$3),T_CALC[[#This Row],[DAY]]+1,6))),NA())</f>
        <v>210.52</v>
      </c>
      <c r="Q1191" s="4" cm="1" vm="6258">
        <f t="array" aca="1" ref="Q1191" ca="1">IFERROR(IF(T_CALC[[#This Row],[DAY]]="","",IF(AND(T_CALC[[#This Row],[DAY]]=C_N_TRADING_DAYS,$L$1&gt;C_MAX_HIST_DT),$Q$1,INDEX(_xlfn.ANCHORARRAY($C$3),T_CALC[[#This Row],[DAY]]+1,2))),NA())</f>
        <v>26467017</v>
      </c>
      <c r="R1191" s="4" vm="6262">
        <f ca="1">IFERROR(IF(I_SRC="Open",T_CALC[[#This Row],[Open]],IF(I_SRC="High",T_CALC[[#This Row],[High]],IF(I_SRC="low",T_CALC[[#This Row],[Low]],IF(I_SRC="Volume",T_CALC[[#This Row],[VOLUME]],T_CALC[[#This Row],[Close]])))),"")</f>
        <v>210.52</v>
      </c>
      <c r="S1191" s="4" cm="1">
        <f t="array" aca="1" ref="S1191" ca="1">IF(T_CALC[[#This Row],[DAY]]="","",IF(T_CALC[[#This Row],[DAY]]&gt;=I_MA_PER,
ROUND(SUMPRODUCT(OFFSET($Y$4,0,0,I_MA_PER),OFFSET(T_CALC[[#This Row],[Value]],-(I_MA_PER-1),0,I_MA_PER))/C_DEN,2),NA()))</f>
        <v>213.73</v>
      </c>
      <c r="T1191" s="4" t="str">
        <f ca="1">IF(T_CALC[[#This Row],[DAY]]="","",IF(T_CALC[[#This Row],[DAY]]&gt;=I_MA_PER,IF(AND(T_CALC[[#This Row],[Value]]&gt;T_CALC[[#This Row],[WMA]],R1190&lt;=S1190),"Buy",IF(AND(T_CALC[[#This Row],[Value]]&lt;T_CALC[[#This Row],[WMA]],R1190&gt;=S1190),"Sell","")),NA()))</f>
        <v/>
      </c>
      <c r="U1191" s="4">
        <f ca="1">IFERROR(IF(T_CALC[[#This Row],[Signal]]="Buy",T_CALC[[#This Row],[Value]],-10000),-10000)</f>
        <v>-10000</v>
      </c>
      <c r="V1191" s="4">
        <f ca="1">IFERROR(IF(T_CALC[[#This Row],[Signal]]="Sell",T_CALC[[#This Row],[Value]],-10000),-10000)</f>
        <v>-10000</v>
      </c>
    </row>
    <row r="1192" spans="3:22" x14ac:dyDescent="0.2">
      <c r="C1192" vm="6263">
        <f ca="1"/>
        <v>44176</v>
      </c>
      <c r="D1192" vm="6264">
        <f ca="1"/>
        <v>30979440</v>
      </c>
      <c r="E1192" vm="6265">
        <f ca="1"/>
        <v>210.05</v>
      </c>
      <c r="F1192" vm="6266">
        <f ca="1"/>
        <v>213.32</v>
      </c>
      <c r="G1192" vm="6267">
        <f ca="1"/>
        <v>209.11</v>
      </c>
      <c r="H1192" vm="5649">
        <f ca="1"/>
        <v>213.26</v>
      </c>
      <c r="K1192" s="4">
        <f ca="1">IF(ROW(T_CALC[[#This Row],[DAY]])-ROW(T_CALC[[#Headers],[DAY]])&gt;C_N_TRADING_DAYS,"",ROW(T_CALC[[#This Row],[DAY]])-ROW(T_CALC[[#Headers],[DAY]]))</f>
        <v>1189</v>
      </c>
      <c r="L1192" s="2" cm="1" vm="6263">
        <f t="array" aca="1" ref="L1192" ca="1">IFERROR(IF(T_CALC[[#This Row],[DAY]]="","",IF(AND(T_CALC[[#This Row],[DAY]]=C_N_TRADING_DAYS,$L$1&gt;C_MAX_HIST_DT),$L$1,INDEX(_xlfn.ANCHORARRAY($C$3),T_CALC[[#This Row],[DAY]]+1,1))),NA())</f>
        <v>44176</v>
      </c>
      <c r="M1192" s="4" cm="1" vm="6265">
        <f t="array" aca="1" ref="M1192" ca="1">IFERROR(IF(T_CALC[[#This Row],[DAY]]="","",IF(AND(T_CALC[[#This Row],[DAY]]=C_N_TRADING_DAYS,$L$1&gt;C_MAX_HIST_DT),$M$1,INDEX(_xlfn.ANCHORARRAY($C$3),T_CALC[[#This Row],[DAY]]+1,3))),NA())</f>
        <v>210.05</v>
      </c>
      <c r="N1192" s="4" cm="1" vm="6266">
        <f t="array" aca="1" ref="N1192" ca="1">IFERROR(IF(T_CALC[[#This Row],[DAY]]="","",IF(AND(T_CALC[[#This Row],[DAY]]=C_N_TRADING_DAYS,$L$1&gt;C_MAX_HIST_DT),$N$1,INDEX(_xlfn.ANCHORARRAY($C$3),T_CALC[[#This Row],[DAY]]+1,4))),NA())</f>
        <v>213.32</v>
      </c>
      <c r="O1192" s="4" cm="1" vm="6267">
        <f t="array" aca="1" ref="O1192" ca="1">IFERROR(IF(T_CALC[[#This Row],[DAY]]="","",IF(AND(T_CALC[[#This Row],[DAY]]=C_N_TRADING_DAYS,$L$1&gt;C_MAX_HIST_DT),$O$1,INDEX(_xlfn.ANCHORARRAY($C$3),T_CALC[[#This Row],[DAY]]+1,5))),NA())</f>
        <v>209.11</v>
      </c>
      <c r="P1192" s="4" cm="1" vm="5649">
        <f t="array" aca="1" ref="P1192" ca="1">IFERROR(IF(T_CALC[[#This Row],[DAY]]="","",IF(AND(T_CALC[[#This Row],[DAY]]=C_N_TRADING_DAYS,$L$1&gt;C_MAX_HIST_DT),$P$1,INDEX(_xlfn.ANCHORARRAY($C$3),T_CALC[[#This Row],[DAY]]+1,6))),NA())</f>
        <v>213.26</v>
      </c>
      <c r="Q1192" s="4" cm="1" vm="6264">
        <f t="array" aca="1" ref="Q1192" ca="1">IFERROR(IF(T_CALC[[#This Row],[DAY]]="","",IF(AND(T_CALC[[#This Row],[DAY]]=C_N_TRADING_DAYS,$L$1&gt;C_MAX_HIST_DT),$Q$1,INDEX(_xlfn.ANCHORARRAY($C$3),T_CALC[[#This Row],[DAY]]+1,2))),NA())</f>
        <v>30979440</v>
      </c>
      <c r="R1192" s="4" vm="5649">
        <f ca="1">IFERROR(IF(I_SRC="Open",T_CALC[[#This Row],[Open]],IF(I_SRC="High",T_CALC[[#This Row],[High]],IF(I_SRC="low",T_CALC[[#This Row],[Low]],IF(I_SRC="Volume",T_CALC[[#This Row],[VOLUME]],T_CALC[[#This Row],[Close]])))),"")</f>
        <v>213.26</v>
      </c>
      <c r="S1192" s="4" cm="1">
        <f t="array" aca="1" ref="S1192" ca="1">IF(T_CALC[[#This Row],[DAY]]="","",IF(T_CALC[[#This Row],[DAY]]&gt;=I_MA_PER,
ROUND(SUMPRODUCT(OFFSET($Y$4,0,0,I_MA_PER),OFFSET(T_CALC[[#This Row],[Value]],-(I_MA_PER-1),0,I_MA_PER))/C_DEN,2),NA()))</f>
        <v>213.71</v>
      </c>
      <c r="T1192" s="4" t="str">
        <f ca="1">IF(T_CALC[[#This Row],[DAY]]="","",IF(T_CALC[[#This Row],[DAY]]&gt;=I_MA_PER,IF(AND(T_CALC[[#This Row],[Value]]&gt;T_CALC[[#This Row],[WMA]],R1191&lt;=S1191),"Buy",IF(AND(T_CALC[[#This Row],[Value]]&lt;T_CALC[[#This Row],[WMA]],R1191&gt;=S1191),"Sell","")),NA()))</f>
        <v/>
      </c>
      <c r="U1192" s="4">
        <f ca="1">IFERROR(IF(T_CALC[[#This Row],[Signal]]="Buy",T_CALC[[#This Row],[Value]],-10000),-10000)</f>
        <v>-10000</v>
      </c>
      <c r="V1192" s="4">
        <f ca="1">IFERROR(IF(T_CALC[[#This Row],[Signal]]="Sell",T_CALC[[#This Row],[Value]],-10000),-10000)</f>
        <v>-10000</v>
      </c>
    </row>
    <row r="1193" spans="3:22" x14ac:dyDescent="0.2">
      <c r="C1193" vm="6268">
        <f ca="1"/>
        <v>44179</v>
      </c>
      <c r="D1193" vm="6269">
        <f ca="1"/>
        <v>28798379</v>
      </c>
      <c r="E1193" vm="5842">
        <f ca="1"/>
        <v>213.1</v>
      </c>
      <c r="F1193" vm="6223">
        <f ca="1"/>
        <v>216.21</v>
      </c>
      <c r="G1193" vm="6270">
        <f ca="1"/>
        <v>212.88</v>
      </c>
      <c r="H1193" vm="6271">
        <f ca="1"/>
        <v>214.2</v>
      </c>
      <c r="K1193" s="4">
        <f ca="1">IF(ROW(T_CALC[[#This Row],[DAY]])-ROW(T_CALC[[#Headers],[DAY]])&gt;C_N_TRADING_DAYS,"",ROW(T_CALC[[#This Row],[DAY]])-ROW(T_CALC[[#Headers],[DAY]]))</f>
        <v>1190</v>
      </c>
      <c r="L1193" s="2" cm="1" vm="6268">
        <f t="array" aca="1" ref="L1193" ca="1">IFERROR(IF(T_CALC[[#This Row],[DAY]]="","",IF(AND(T_CALC[[#This Row],[DAY]]=C_N_TRADING_DAYS,$L$1&gt;C_MAX_HIST_DT),$L$1,INDEX(_xlfn.ANCHORARRAY($C$3),T_CALC[[#This Row],[DAY]]+1,1))),NA())</f>
        <v>44179</v>
      </c>
      <c r="M1193" s="4" cm="1" vm="5842">
        <f t="array" aca="1" ref="M1193" ca="1">IFERROR(IF(T_CALC[[#This Row],[DAY]]="","",IF(AND(T_CALC[[#This Row],[DAY]]=C_N_TRADING_DAYS,$L$1&gt;C_MAX_HIST_DT),$M$1,INDEX(_xlfn.ANCHORARRAY($C$3),T_CALC[[#This Row],[DAY]]+1,3))),NA())</f>
        <v>213.1</v>
      </c>
      <c r="N1193" s="4" cm="1" vm="6223">
        <f t="array" aca="1" ref="N1193" ca="1">IFERROR(IF(T_CALC[[#This Row],[DAY]]="","",IF(AND(T_CALC[[#This Row],[DAY]]=C_N_TRADING_DAYS,$L$1&gt;C_MAX_HIST_DT),$N$1,INDEX(_xlfn.ANCHORARRAY($C$3),T_CALC[[#This Row],[DAY]]+1,4))),NA())</f>
        <v>216.21</v>
      </c>
      <c r="O1193" s="4" cm="1" vm="6270">
        <f t="array" aca="1" ref="O1193" ca="1">IFERROR(IF(T_CALC[[#This Row],[DAY]]="","",IF(AND(T_CALC[[#This Row],[DAY]]=C_N_TRADING_DAYS,$L$1&gt;C_MAX_HIST_DT),$O$1,INDEX(_xlfn.ANCHORARRAY($C$3),T_CALC[[#This Row],[DAY]]+1,5))),NA())</f>
        <v>212.88</v>
      </c>
      <c r="P1193" s="4" cm="1" vm="6271">
        <f t="array" aca="1" ref="P1193" ca="1">IFERROR(IF(T_CALC[[#This Row],[DAY]]="","",IF(AND(T_CALC[[#This Row],[DAY]]=C_N_TRADING_DAYS,$L$1&gt;C_MAX_HIST_DT),$P$1,INDEX(_xlfn.ANCHORARRAY($C$3),T_CALC[[#This Row],[DAY]]+1,6))),NA())</f>
        <v>214.2</v>
      </c>
      <c r="Q1193" s="4" cm="1" vm="6269">
        <f t="array" aca="1" ref="Q1193" ca="1">IFERROR(IF(T_CALC[[#This Row],[DAY]]="","",IF(AND(T_CALC[[#This Row],[DAY]]=C_N_TRADING_DAYS,$L$1&gt;C_MAX_HIST_DT),$Q$1,INDEX(_xlfn.ANCHORARRAY($C$3),T_CALC[[#This Row],[DAY]]+1,2))),NA())</f>
        <v>28798379</v>
      </c>
      <c r="R1193" s="4" vm="6271">
        <f ca="1">IFERROR(IF(I_SRC="Open",T_CALC[[#This Row],[Open]],IF(I_SRC="High",T_CALC[[#This Row],[High]],IF(I_SRC="low",T_CALC[[#This Row],[Low]],IF(I_SRC="Volume",T_CALC[[#This Row],[VOLUME]],T_CALC[[#This Row],[Close]])))),"")</f>
        <v>214.2</v>
      </c>
      <c r="S1193" s="4" cm="1">
        <f t="array" aca="1" ref="S1193" ca="1">IF(T_CALC[[#This Row],[DAY]]="","",IF(T_CALC[[#This Row],[DAY]]&gt;=I_MA_PER,
ROUND(SUMPRODUCT(OFFSET($Y$4,0,0,I_MA_PER),OFFSET(T_CALC[[#This Row],[Value]],-(I_MA_PER-1),0,I_MA_PER))/C_DEN,2),NA()))</f>
        <v>213.74</v>
      </c>
      <c r="T1193" s="4" t="str">
        <f ca="1">IF(T_CALC[[#This Row],[DAY]]="","",IF(T_CALC[[#This Row],[DAY]]&gt;=I_MA_PER,IF(AND(T_CALC[[#This Row],[Value]]&gt;T_CALC[[#This Row],[WMA]],R1192&lt;=S1192),"Buy",IF(AND(T_CALC[[#This Row],[Value]]&lt;T_CALC[[#This Row],[WMA]],R1192&gt;=S1192),"Sell","")),NA()))</f>
        <v>Buy</v>
      </c>
      <c r="U1193" s="4" vm="6271">
        <f ca="1">IFERROR(IF(T_CALC[[#This Row],[Signal]]="Buy",T_CALC[[#This Row],[Value]],-10000),-10000)</f>
        <v>214.2</v>
      </c>
      <c r="V1193" s="4">
        <f ca="1">IFERROR(IF(T_CALC[[#This Row],[Signal]]="Sell",T_CALC[[#This Row],[Value]],-10000),-10000)</f>
        <v>-10000</v>
      </c>
    </row>
    <row r="1194" spans="3:22" x14ac:dyDescent="0.2">
      <c r="C1194" vm="6272">
        <f ca="1"/>
        <v>44180</v>
      </c>
      <c r="D1194" vm="6273">
        <f ca="1"/>
        <v>27018106</v>
      </c>
      <c r="E1194" vm="6274">
        <f ca="1"/>
        <v>215.16499999999999</v>
      </c>
      <c r="F1194" vm="6275">
        <f ca="1"/>
        <v>215.42</v>
      </c>
      <c r="G1194" vm="6276">
        <f ca="1"/>
        <v>212.24</v>
      </c>
      <c r="H1194" vm="6277">
        <f ca="1"/>
        <v>214.13</v>
      </c>
      <c r="K1194" s="4">
        <f ca="1">IF(ROW(T_CALC[[#This Row],[DAY]])-ROW(T_CALC[[#Headers],[DAY]])&gt;C_N_TRADING_DAYS,"",ROW(T_CALC[[#This Row],[DAY]])-ROW(T_CALC[[#Headers],[DAY]]))</f>
        <v>1191</v>
      </c>
      <c r="L1194" s="2" cm="1" vm="6272">
        <f t="array" aca="1" ref="L1194" ca="1">IFERROR(IF(T_CALC[[#This Row],[DAY]]="","",IF(AND(T_CALC[[#This Row],[DAY]]=C_N_TRADING_DAYS,$L$1&gt;C_MAX_HIST_DT),$L$1,INDEX(_xlfn.ANCHORARRAY($C$3),T_CALC[[#This Row],[DAY]]+1,1))),NA())</f>
        <v>44180</v>
      </c>
      <c r="M1194" s="4" cm="1" vm="6274">
        <f t="array" aca="1" ref="M1194" ca="1">IFERROR(IF(T_CALC[[#This Row],[DAY]]="","",IF(AND(T_CALC[[#This Row],[DAY]]=C_N_TRADING_DAYS,$L$1&gt;C_MAX_HIST_DT),$M$1,INDEX(_xlfn.ANCHORARRAY($C$3),T_CALC[[#This Row],[DAY]]+1,3))),NA())</f>
        <v>215.16499999999999</v>
      </c>
      <c r="N1194" s="4" cm="1" vm="6275">
        <f t="array" aca="1" ref="N1194" ca="1">IFERROR(IF(T_CALC[[#This Row],[DAY]]="","",IF(AND(T_CALC[[#This Row],[DAY]]=C_N_TRADING_DAYS,$L$1&gt;C_MAX_HIST_DT),$N$1,INDEX(_xlfn.ANCHORARRAY($C$3),T_CALC[[#This Row],[DAY]]+1,4))),NA())</f>
        <v>215.42</v>
      </c>
      <c r="O1194" s="4" cm="1" vm="6276">
        <f t="array" aca="1" ref="O1194" ca="1">IFERROR(IF(T_CALC[[#This Row],[DAY]]="","",IF(AND(T_CALC[[#This Row],[DAY]]=C_N_TRADING_DAYS,$L$1&gt;C_MAX_HIST_DT),$O$1,INDEX(_xlfn.ANCHORARRAY($C$3),T_CALC[[#This Row],[DAY]]+1,5))),NA())</f>
        <v>212.24</v>
      </c>
      <c r="P1194" s="4" cm="1" vm="6277">
        <f t="array" aca="1" ref="P1194" ca="1">IFERROR(IF(T_CALC[[#This Row],[DAY]]="","",IF(AND(T_CALC[[#This Row],[DAY]]=C_N_TRADING_DAYS,$L$1&gt;C_MAX_HIST_DT),$P$1,INDEX(_xlfn.ANCHORARRAY($C$3),T_CALC[[#This Row],[DAY]]+1,6))),NA())</f>
        <v>214.13</v>
      </c>
      <c r="Q1194" s="4" cm="1" vm="6273">
        <f t="array" aca="1" ref="Q1194" ca="1">IFERROR(IF(T_CALC[[#This Row],[DAY]]="","",IF(AND(T_CALC[[#This Row],[DAY]]=C_N_TRADING_DAYS,$L$1&gt;C_MAX_HIST_DT),$Q$1,INDEX(_xlfn.ANCHORARRAY($C$3),T_CALC[[#This Row],[DAY]]+1,2))),NA())</f>
        <v>27018106</v>
      </c>
      <c r="R1194" s="4" vm="6277">
        <f ca="1">IFERROR(IF(I_SRC="Open",T_CALC[[#This Row],[Open]],IF(I_SRC="High",T_CALC[[#This Row],[High]],IF(I_SRC="low",T_CALC[[#This Row],[Low]],IF(I_SRC="Volume",T_CALC[[#This Row],[VOLUME]],T_CALC[[#This Row],[Close]])))),"")</f>
        <v>214.13</v>
      </c>
      <c r="S1194" s="4" cm="1">
        <f t="array" aca="1" ref="S1194" ca="1">IF(T_CALC[[#This Row],[DAY]]="","",IF(T_CALC[[#This Row],[DAY]]&gt;=I_MA_PER,
ROUND(SUMPRODUCT(OFFSET($Y$4,0,0,I_MA_PER),OFFSET(T_CALC[[#This Row],[Value]],-(I_MA_PER-1),0,I_MA_PER))/C_DEN,2),NA()))</f>
        <v>213.75</v>
      </c>
      <c r="T1194" s="4" t="str">
        <f ca="1">IF(T_CALC[[#This Row],[DAY]]="","",IF(T_CALC[[#This Row],[DAY]]&gt;=I_MA_PER,IF(AND(T_CALC[[#This Row],[Value]]&gt;T_CALC[[#This Row],[WMA]],R1193&lt;=S1193),"Buy",IF(AND(T_CALC[[#This Row],[Value]]&lt;T_CALC[[#This Row],[WMA]],R1193&gt;=S1193),"Sell","")),NA()))</f>
        <v/>
      </c>
      <c r="U1194" s="4">
        <f ca="1">IFERROR(IF(T_CALC[[#This Row],[Signal]]="Buy",T_CALC[[#This Row],[Value]],-10000),-10000)</f>
        <v>-10000</v>
      </c>
      <c r="V1194" s="4">
        <f ca="1">IFERROR(IF(T_CALC[[#This Row],[Signal]]="Sell",T_CALC[[#This Row],[Value]],-10000),-10000)</f>
        <v>-10000</v>
      </c>
    </row>
    <row r="1195" spans="3:22" x14ac:dyDescent="0.2">
      <c r="C1195" vm="6278">
        <f ca="1"/>
        <v>44181</v>
      </c>
      <c r="D1195" vm="6279">
        <f ca="1"/>
        <v>35023253</v>
      </c>
      <c r="E1195" vm="6280">
        <f ca="1"/>
        <v>214.75</v>
      </c>
      <c r="F1195" vm="6281">
        <f ca="1"/>
        <v>220.11</v>
      </c>
      <c r="G1195" vm="6282">
        <f ca="1"/>
        <v>214.72</v>
      </c>
      <c r="H1195" vm="6283">
        <f ca="1"/>
        <v>219.28</v>
      </c>
      <c r="K1195" s="4">
        <f ca="1">IF(ROW(T_CALC[[#This Row],[DAY]])-ROW(T_CALC[[#Headers],[DAY]])&gt;C_N_TRADING_DAYS,"",ROW(T_CALC[[#This Row],[DAY]])-ROW(T_CALC[[#Headers],[DAY]]))</f>
        <v>1192</v>
      </c>
      <c r="L1195" s="2" cm="1" vm="6278">
        <f t="array" aca="1" ref="L1195" ca="1">IFERROR(IF(T_CALC[[#This Row],[DAY]]="","",IF(AND(T_CALC[[#This Row],[DAY]]=C_N_TRADING_DAYS,$L$1&gt;C_MAX_HIST_DT),$L$1,INDEX(_xlfn.ANCHORARRAY($C$3),T_CALC[[#This Row],[DAY]]+1,1))),NA())</f>
        <v>44181</v>
      </c>
      <c r="M1195" s="4" cm="1" vm="6280">
        <f t="array" aca="1" ref="M1195" ca="1">IFERROR(IF(T_CALC[[#This Row],[DAY]]="","",IF(AND(T_CALC[[#This Row],[DAY]]=C_N_TRADING_DAYS,$L$1&gt;C_MAX_HIST_DT),$M$1,INDEX(_xlfn.ANCHORARRAY($C$3),T_CALC[[#This Row],[DAY]]+1,3))),NA())</f>
        <v>214.75</v>
      </c>
      <c r="N1195" s="4" cm="1" vm="6281">
        <f t="array" aca="1" ref="N1195" ca="1">IFERROR(IF(T_CALC[[#This Row],[DAY]]="","",IF(AND(T_CALC[[#This Row],[DAY]]=C_N_TRADING_DAYS,$L$1&gt;C_MAX_HIST_DT),$N$1,INDEX(_xlfn.ANCHORARRAY($C$3),T_CALC[[#This Row],[DAY]]+1,4))),NA())</f>
        <v>220.11</v>
      </c>
      <c r="O1195" s="4" cm="1" vm="6282">
        <f t="array" aca="1" ref="O1195" ca="1">IFERROR(IF(T_CALC[[#This Row],[DAY]]="","",IF(AND(T_CALC[[#This Row],[DAY]]=C_N_TRADING_DAYS,$L$1&gt;C_MAX_HIST_DT),$O$1,INDEX(_xlfn.ANCHORARRAY($C$3),T_CALC[[#This Row],[DAY]]+1,5))),NA())</f>
        <v>214.72</v>
      </c>
      <c r="P1195" s="4" cm="1" vm="6283">
        <f t="array" aca="1" ref="P1195" ca="1">IFERROR(IF(T_CALC[[#This Row],[DAY]]="","",IF(AND(T_CALC[[#This Row],[DAY]]=C_N_TRADING_DAYS,$L$1&gt;C_MAX_HIST_DT),$P$1,INDEX(_xlfn.ANCHORARRAY($C$3),T_CALC[[#This Row],[DAY]]+1,6))),NA())</f>
        <v>219.28</v>
      </c>
      <c r="Q1195" s="4" cm="1" vm="6279">
        <f t="array" aca="1" ref="Q1195" ca="1">IFERROR(IF(T_CALC[[#This Row],[DAY]]="","",IF(AND(T_CALC[[#This Row],[DAY]]=C_N_TRADING_DAYS,$L$1&gt;C_MAX_HIST_DT),$Q$1,INDEX(_xlfn.ANCHORARRAY($C$3),T_CALC[[#This Row],[DAY]]+1,2))),NA())</f>
        <v>35023253</v>
      </c>
      <c r="R1195" s="4" vm="6283">
        <f ca="1">IFERROR(IF(I_SRC="Open",T_CALC[[#This Row],[Open]],IF(I_SRC="High",T_CALC[[#This Row],[High]],IF(I_SRC="low",T_CALC[[#This Row],[Low]],IF(I_SRC="Volume",T_CALC[[#This Row],[VOLUME]],T_CALC[[#This Row],[Close]])))),"")</f>
        <v>219.28</v>
      </c>
      <c r="S1195" s="4" cm="1">
        <f t="array" aca="1" ref="S1195" ca="1">IF(T_CALC[[#This Row],[DAY]]="","",IF(T_CALC[[#This Row],[DAY]]&gt;=I_MA_PER,
ROUND(SUMPRODUCT(OFFSET($Y$4,0,0,I_MA_PER),OFFSET(T_CALC[[#This Row],[Value]],-(I_MA_PER-1),0,I_MA_PER))/C_DEN,2),NA()))</f>
        <v>213.97</v>
      </c>
      <c r="T1195" s="4" t="str">
        <f ca="1">IF(T_CALC[[#This Row],[DAY]]="","",IF(T_CALC[[#This Row],[DAY]]&gt;=I_MA_PER,IF(AND(T_CALC[[#This Row],[Value]]&gt;T_CALC[[#This Row],[WMA]],R1194&lt;=S1194),"Buy",IF(AND(T_CALC[[#This Row],[Value]]&lt;T_CALC[[#This Row],[WMA]],R1194&gt;=S1194),"Sell","")),NA()))</f>
        <v/>
      </c>
      <c r="U1195" s="4">
        <f ca="1">IFERROR(IF(T_CALC[[#This Row],[Signal]]="Buy",T_CALC[[#This Row],[Value]],-10000),-10000)</f>
        <v>-10000</v>
      </c>
      <c r="V1195" s="4">
        <f ca="1">IFERROR(IF(T_CALC[[#This Row],[Signal]]="Sell",T_CALC[[#This Row],[Value]],-10000),-10000)</f>
        <v>-10000</v>
      </c>
    </row>
    <row r="1196" spans="3:22" x14ac:dyDescent="0.2">
      <c r="C1196" vm="6284">
        <f ca="1"/>
        <v>44182</v>
      </c>
      <c r="D1196" vm="6285">
        <f ca="1"/>
        <v>32515784</v>
      </c>
      <c r="E1196" vm="6286">
        <f ca="1"/>
        <v>219.87</v>
      </c>
      <c r="F1196" vm="6287">
        <f ca="1"/>
        <v>220.89</v>
      </c>
      <c r="G1196" vm="6288">
        <f ca="1"/>
        <v>217.92</v>
      </c>
      <c r="H1196" vm="6289">
        <f ca="1"/>
        <v>219.42</v>
      </c>
      <c r="K1196" s="4">
        <f ca="1">IF(ROW(T_CALC[[#This Row],[DAY]])-ROW(T_CALC[[#Headers],[DAY]])&gt;C_N_TRADING_DAYS,"",ROW(T_CALC[[#This Row],[DAY]])-ROW(T_CALC[[#Headers],[DAY]]))</f>
        <v>1193</v>
      </c>
      <c r="L1196" s="2" cm="1" vm="6284">
        <f t="array" aca="1" ref="L1196" ca="1">IFERROR(IF(T_CALC[[#This Row],[DAY]]="","",IF(AND(T_CALC[[#This Row],[DAY]]=C_N_TRADING_DAYS,$L$1&gt;C_MAX_HIST_DT),$L$1,INDEX(_xlfn.ANCHORARRAY($C$3),T_CALC[[#This Row],[DAY]]+1,1))),NA())</f>
        <v>44182</v>
      </c>
      <c r="M1196" s="4" cm="1" vm="6286">
        <f t="array" aca="1" ref="M1196" ca="1">IFERROR(IF(T_CALC[[#This Row],[DAY]]="","",IF(AND(T_CALC[[#This Row],[DAY]]=C_N_TRADING_DAYS,$L$1&gt;C_MAX_HIST_DT),$M$1,INDEX(_xlfn.ANCHORARRAY($C$3),T_CALC[[#This Row],[DAY]]+1,3))),NA())</f>
        <v>219.87</v>
      </c>
      <c r="N1196" s="4" cm="1" vm="6287">
        <f t="array" aca="1" ref="N1196" ca="1">IFERROR(IF(T_CALC[[#This Row],[DAY]]="","",IF(AND(T_CALC[[#This Row],[DAY]]=C_N_TRADING_DAYS,$L$1&gt;C_MAX_HIST_DT),$N$1,INDEX(_xlfn.ANCHORARRAY($C$3),T_CALC[[#This Row],[DAY]]+1,4))),NA())</f>
        <v>220.89</v>
      </c>
      <c r="O1196" s="4" cm="1" vm="6288">
        <f t="array" aca="1" ref="O1196" ca="1">IFERROR(IF(T_CALC[[#This Row],[DAY]]="","",IF(AND(T_CALC[[#This Row],[DAY]]=C_N_TRADING_DAYS,$L$1&gt;C_MAX_HIST_DT),$O$1,INDEX(_xlfn.ANCHORARRAY($C$3),T_CALC[[#This Row],[DAY]]+1,5))),NA())</f>
        <v>217.92</v>
      </c>
      <c r="P1196" s="4" cm="1" vm="6289">
        <f t="array" aca="1" ref="P1196" ca="1">IFERROR(IF(T_CALC[[#This Row],[DAY]]="","",IF(AND(T_CALC[[#This Row],[DAY]]=C_N_TRADING_DAYS,$L$1&gt;C_MAX_HIST_DT),$P$1,INDEX(_xlfn.ANCHORARRAY($C$3),T_CALC[[#This Row],[DAY]]+1,6))),NA())</f>
        <v>219.42</v>
      </c>
      <c r="Q1196" s="4" cm="1" vm="6285">
        <f t="array" aca="1" ref="Q1196" ca="1">IFERROR(IF(T_CALC[[#This Row],[DAY]]="","",IF(AND(T_CALC[[#This Row],[DAY]]=C_N_TRADING_DAYS,$L$1&gt;C_MAX_HIST_DT),$Q$1,INDEX(_xlfn.ANCHORARRAY($C$3),T_CALC[[#This Row],[DAY]]+1,2))),NA())</f>
        <v>32515784</v>
      </c>
      <c r="R1196" s="4" vm="6289">
        <f ca="1">IFERROR(IF(I_SRC="Open",T_CALC[[#This Row],[Open]],IF(I_SRC="High",T_CALC[[#This Row],[High]],IF(I_SRC="low",T_CALC[[#This Row],[Low]],IF(I_SRC="Volume",T_CALC[[#This Row],[VOLUME]],T_CALC[[#This Row],[Close]])))),"")</f>
        <v>219.42</v>
      </c>
      <c r="S1196" s="4" cm="1">
        <f t="array" aca="1" ref="S1196" ca="1">IF(T_CALC[[#This Row],[DAY]]="","",IF(T_CALC[[#This Row],[DAY]]&gt;=I_MA_PER,
ROUND(SUMPRODUCT(OFFSET($Y$4,0,0,I_MA_PER),OFFSET(T_CALC[[#This Row],[Value]],-(I_MA_PER-1),0,I_MA_PER))/C_DEN,2),NA()))</f>
        <v>214.17</v>
      </c>
      <c r="T1196" s="4" t="str">
        <f ca="1">IF(T_CALC[[#This Row],[DAY]]="","",IF(T_CALC[[#This Row],[DAY]]&gt;=I_MA_PER,IF(AND(T_CALC[[#This Row],[Value]]&gt;T_CALC[[#This Row],[WMA]],R1195&lt;=S1195),"Buy",IF(AND(T_CALC[[#This Row],[Value]]&lt;T_CALC[[#This Row],[WMA]],R1195&gt;=S1195),"Sell","")),NA()))</f>
        <v/>
      </c>
      <c r="U1196" s="4">
        <f ca="1">IFERROR(IF(T_CALC[[#This Row],[Signal]]="Buy",T_CALC[[#This Row],[Value]],-10000),-10000)</f>
        <v>-10000</v>
      </c>
      <c r="V1196" s="4">
        <f ca="1">IFERROR(IF(T_CALC[[#This Row],[Signal]]="Sell",T_CALC[[#This Row],[Value]],-10000),-10000)</f>
        <v>-10000</v>
      </c>
    </row>
    <row r="1197" spans="3:22" x14ac:dyDescent="0.2">
      <c r="C1197" vm="6290">
        <f ca="1"/>
        <v>44183</v>
      </c>
      <c r="D1197" vm="6291">
        <f ca="1"/>
        <v>63354922</v>
      </c>
      <c r="E1197" vm="6292">
        <f ca="1"/>
        <v>218.59</v>
      </c>
      <c r="F1197" vm="6293">
        <f ca="1"/>
        <v>219.69</v>
      </c>
      <c r="G1197" vm="6294">
        <f ca="1"/>
        <v>216.02</v>
      </c>
      <c r="H1197" vm="6292">
        <f ca="1"/>
        <v>218.59</v>
      </c>
      <c r="K1197" s="4">
        <f ca="1">IF(ROW(T_CALC[[#This Row],[DAY]])-ROW(T_CALC[[#Headers],[DAY]])&gt;C_N_TRADING_DAYS,"",ROW(T_CALC[[#This Row],[DAY]])-ROW(T_CALC[[#Headers],[DAY]]))</f>
        <v>1194</v>
      </c>
      <c r="L1197" s="2" cm="1" vm="6290">
        <f t="array" aca="1" ref="L1197" ca="1">IFERROR(IF(T_CALC[[#This Row],[DAY]]="","",IF(AND(T_CALC[[#This Row],[DAY]]=C_N_TRADING_DAYS,$L$1&gt;C_MAX_HIST_DT),$L$1,INDEX(_xlfn.ANCHORARRAY($C$3),T_CALC[[#This Row],[DAY]]+1,1))),NA())</f>
        <v>44183</v>
      </c>
      <c r="M1197" s="4" cm="1" vm="6292">
        <f t="array" aca="1" ref="M1197" ca="1">IFERROR(IF(T_CALC[[#This Row],[DAY]]="","",IF(AND(T_CALC[[#This Row],[DAY]]=C_N_TRADING_DAYS,$L$1&gt;C_MAX_HIST_DT),$M$1,INDEX(_xlfn.ANCHORARRAY($C$3),T_CALC[[#This Row],[DAY]]+1,3))),NA())</f>
        <v>218.59</v>
      </c>
      <c r="N1197" s="4" cm="1" vm="6293">
        <f t="array" aca="1" ref="N1197" ca="1">IFERROR(IF(T_CALC[[#This Row],[DAY]]="","",IF(AND(T_CALC[[#This Row],[DAY]]=C_N_TRADING_DAYS,$L$1&gt;C_MAX_HIST_DT),$N$1,INDEX(_xlfn.ANCHORARRAY($C$3),T_CALC[[#This Row],[DAY]]+1,4))),NA())</f>
        <v>219.69</v>
      </c>
      <c r="O1197" s="4" cm="1" vm="6294">
        <f t="array" aca="1" ref="O1197" ca="1">IFERROR(IF(T_CALC[[#This Row],[DAY]]="","",IF(AND(T_CALC[[#This Row],[DAY]]=C_N_TRADING_DAYS,$L$1&gt;C_MAX_HIST_DT),$O$1,INDEX(_xlfn.ANCHORARRAY($C$3),T_CALC[[#This Row],[DAY]]+1,5))),NA())</f>
        <v>216.02</v>
      </c>
      <c r="P1197" s="4" cm="1" vm="6292">
        <f t="array" aca="1" ref="P1197" ca="1">IFERROR(IF(T_CALC[[#This Row],[DAY]]="","",IF(AND(T_CALC[[#This Row],[DAY]]=C_N_TRADING_DAYS,$L$1&gt;C_MAX_HIST_DT),$P$1,INDEX(_xlfn.ANCHORARRAY($C$3),T_CALC[[#This Row],[DAY]]+1,6))),NA())</f>
        <v>218.59</v>
      </c>
      <c r="Q1197" s="4" cm="1" vm="6291">
        <f t="array" aca="1" ref="Q1197" ca="1">IFERROR(IF(T_CALC[[#This Row],[DAY]]="","",IF(AND(T_CALC[[#This Row],[DAY]]=C_N_TRADING_DAYS,$L$1&gt;C_MAX_HIST_DT),$Q$1,INDEX(_xlfn.ANCHORARRAY($C$3),T_CALC[[#This Row],[DAY]]+1,2))),NA())</f>
        <v>63354922</v>
      </c>
      <c r="R1197" s="4" vm="6292">
        <f ca="1">IFERROR(IF(I_SRC="Open",T_CALC[[#This Row],[Open]],IF(I_SRC="High",T_CALC[[#This Row],[High]],IF(I_SRC="low",T_CALC[[#This Row],[Low]],IF(I_SRC="Volume",T_CALC[[#This Row],[VOLUME]],T_CALC[[#This Row],[Close]])))),"")</f>
        <v>218.59</v>
      </c>
      <c r="S1197" s="4" cm="1">
        <f t="array" aca="1" ref="S1197" ca="1">IF(T_CALC[[#This Row],[DAY]]="","",IF(T_CALC[[#This Row],[DAY]]&gt;=I_MA_PER,
ROUND(SUMPRODUCT(OFFSET($Y$4,0,0,I_MA_PER),OFFSET(T_CALC[[#This Row],[Value]],-(I_MA_PER-1),0,I_MA_PER))/C_DEN,2),NA()))</f>
        <v>214.34</v>
      </c>
      <c r="T1197" s="4" t="str">
        <f ca="1">IF(T_CALC[[#This Row],[DAY]]="","",IF(T_CALC[[#This Row],[DAY]]&gt;=I_MA_PER,IF(AND(T_CALC[[#This Row],[Value]]&gt;T_CALC[[#This Row],[WMA]],R1196&lt;=S1196),"Buy",IF(AND(T_CALC[[#This Row],[Value]]&lt;T_CALC[[#This Row],[WMA]],R1196&gt;=S1196),"Sell","")),NA()))</f>
        <v/>
      </c>
      <c r="U1197" s="4">
        <f ca="1">IFERROR(IF(T_CALC[[#This Row],[Signal]]="Buy",T_CALC[[#This Row],[Value]],-10000),-10000)</f>
        <v>-10000</v>
      </c>
      <c r="V1197" s="4">
        <f ca="1">IFERROR(IF(T_CALC[[#This Row],[Signal]]="Sell",T_CALC[[#This Row],[Value]],-10000),-10000)</f>
        <v>-10000</v>
      </c>
    </row>
    <row r="1198" spans="3:22" x14ac:dyDescent="0.2">
      <c r="C1198" vm="6295">
        <f ca="1"/>
        <v>44186</v>
      </c>
      <c r="D1198" vm="6296">
        <f ca="1"/>
        <v>37181886</v>
      </c>
      <c r="E1198" vm="6297">
        <f ca="1"/>
        <v>217.55</v>
      </c>
      <c r="F1198" vm="6298">
        <f ca="1"/>
        <v>224</v>
      </c>
      <c r="G1198" vm="6299">
        <f ca="1"/>
        <v>217.2801</v>
      </c>
      <c r="H1198" vm="6300">
        <f ca="1"/>
        <v>222.59</v>
      </c>
      <c r="K1198" s="4">
        <f ca="1">IF(ROW(T_CALC[[#This Row],[DAY]])-ROW(T_CALC[[#Headers],[DAY]])&gt;C_N_TRADING_DAYS,"",ROW(T_CALC[[#This Row],[DAY]])-ROW(T_CALC[[#Headers],[DAY]]))</f>
        <v>1195</v>
      </c>
      <c r="L1198" s="2" cm="1" vm="6295">
        <f t="array" aca="1" ref="L1198" ca="1">IFERROR(IF(T_CALC[[#This Row],[DAY]]="","",IF(AND(T_CALC[[#This Row],[DAY]]=C_N_TRADING_DAYS,$L$1&gt;C_MAX_HIST_DT),$L$1,INDEX(_xlfn.ANCHORARRAY($C$3),T_CALC[[#This Row],[DAY]]+1,1))),NA())</f>
        <v>44186</v>
      </c>
      <c r="M1198" s="4" cm="1" vm="6297">
        <f t="array" aca="1" ref="M1198" ca="1">IFERROR(IF(T_CALC[[#This Row],[DAY]]="","",IF(AND(T_CALC[[#This Row],[DAY]]=C_N_TRADING_DAYS,$L$1&gt;C_MAX_HIST_DT),$M$1,INDEX(_xlfn.ANCHORARRAY($C$3),T_CALC[[#This Row],[DAY]]+1,3))),NA())</f>
        <v>217.55</v>
      </c>
      <c r="N1198" s="4" cm="1" vm="6298">
        <f t="array" aca="1" ref="N1198" ca="1">IFERROR(IF(T_CALC[[#This Row],[DAY]]="","",IF(AND(T_CALC[[#This Row],[DAY]]=C_N_TRADING_DAYS,$L$1&gt;C_MAX_HIST_DT),$N$1,INDEX(_xlfn.ANCHORARRAY($C$3),T_CALC[[#This Row],[DAY]]+1,4))),NA())</f>
        <v>224</v>
      </c>
      <c r="O1198" s="4" cm="1" vm="6299">
        <f t="array" aca="1" ref="O1198" ca="1">IFERROR(IF(T_CALC[[#This Row],[DAY]]="","",IF(AND(T_CALC[[#This Row],[DAY]]=C_N_TRADING_DAYS,$L$1&gt;C_MAX_HIST_DT),$O$1,INDEX(_xlfn.ANCHORARRAY($C$3),T_CALC[[#This Row],[DAY]]+1,5))),NA())</f>
        <v>217.2801</v>
      </c>
      <c r="P1198" s="4" cm="1" vm="6300">
        <f t="array" aca="1" ref="P1198" ca="1">IFERROR(IF(T_CALC[[#This Row],[DAY]]="","",IF(AND(T_CALC[[#This Row],[DAY]]=C_N_TRADING_DAYS,$L$1&gt;C_MAX_HIST_DT),$P$1,INDEX(_xlfn.ANCHORARRAY($C$3),T_CALC[[#This Row],[DAY]]+1,6))),NA())</f>
        <v>222.59</v>
      </c>
      <c r="Q1198" s="4" cm="1" vm="6296">
        <f t="array" aca="1" ref="Q1198" ca="1">IFERROR(IF(T_CALC[[#This Row],[DAY]]="","",IF(AND(T_CALC[[#This Row],[DAY]]=C_N_TRADING_DAYS,$L$1&gt;C_MAX_HIST_DT),$Q$1,INDEX(_xlfn.ANCHORARRAY($C$3),T_CALC[[#This Row],[DAY]]+1,2))),NA())</f>
        <v>37181886</v>
      </c>
      <c r="R1198" s="4" vm="6300">
        <f ca="1">IFERROR(IF(I_SRC="Open",T_CALC[[#This Row],[Open]],IF(I_SRC="High",T_CALC[[#This Row],[High]],IF(I_SRC="low",T_CALC[[#This Row],[Low]],IF(I_SRC="Volume",T_CALC[[#This Row],[VOLUME]],T_CALC[[#This Row],[Close]])))),"")</f>
        <v>222.59</v>
      </c>
      <c r="S1198" s="4" cm="1">
        <f t="array" aca="1" ref="S1198" ca="1">IF(T_CALC[[#This Row],[DAY]]="","",IF(T_CALC[[#This Row],[DAY]]&gt;=I_MA_PER,
ROUND(SUMPRODUCT(OFFSET($Y$4,0,0,I_MA_PER),OFFSET(T_CALC[[#This Row],[Value]],-(I_MA_PER-1),0,I_MA_PER))/C_DEN,2),NA()))</f>
        <v>214.66</v>
      </c>
      <c r="T1198" s="4" t="str">
        <f ca="1">IF(T_CALC[[#This Row],[DAY]]="","",IF(T_CALC[[#This Row],[DAY]]&gt;=I_MA_PER,IF(AND(T_CALC[[#This Row],[Value]]&gt;T_CALC[[#This Row],[WMA]],R1197&lt;=S1197),"Buy",IF(AND(T_CALC[[#This Row],[Value]]&lt;T_CALC[[#This Row],[WMA]],R1197&gt;=S1197),"Sell","")),NA()))</f>
        <v/>
      </c>
      <c r="U1198" s="4">
        <f ca="1">IFERROR(IF(T_CALC[[#This Row],[Signal]]="Buy",T_CALC[[#This Row],[Value]],-10000),-10000)</f>
        <v>-10000</v>
      </c>
      <c r="V1198" s="4">
        <f ca="1">IFERROR(IF(T_CALC[[#This Row],[Signal]]="Sell",T_CALC[[#This Row],[Value]],-10000),-10000)</f>
        <v>-10000</v>
      </c>
    </row>
    <row r="1199" spans="3:22" x14ac:dyDescent="0.2">
      <c r="C1199" vm="6301">
        <f ca="1"/>
        <v>44187</v>
      </c>
      <c r="D1199" vm="6302">
        <f ca="1"/>
        <v>22643397</v>
      </c>
      <c r="E1199" vm="6303">
        <f ca="1"/>
        <v>222.69</v>
      </c>
      <c r="F1199" vm="6304">
        <f ca="1"/>
        <v>225.63</v>
      </c>
      <c r="G1199" vm="6305">
        <f ca="1"/>
        <v>221.85</v>
      </c>
      <c r="H1199" vm="6306">
        <f ca="1"/>
        <v>223.94</v>
      </c>
      <c r="K1199" s="4">
        <f ca="1">IF(ROW(T_CALC[[#This Row],[DAY]])-ROW(T_CALC[[#Headers],[DAY]])&gt;C_N_TRADING_DAYS,"",ROW(T_CALC[[#This Row],[DAY]])-ROW(T_CALC[[#Headers],[DAY]]))</f>
        <v>1196</v>
      </c>
      <c r="L1199" s="2" cm="1" vm="6301">
        <f t="array" aca="1" ref="L1199" ca="1">IFERROR(IF(T_CALC[[#This Row],[DAY]]="","",IF(AND(T_CALC[[#This Row],[DAY]]=C_N_TRADING_DAYS,$L$1&gt;C_MAX_HIST_DT),$L$1,INDEX(_xlfn.ANCHORARRAY($C$3),T_CALC[[#This Row],[DAY]]+1,1))),NA())</f>
        <v>44187</v>
      </c>
      <c r="M1199" s="4" cm="1" vm="6303">
        <f t="array" aca="1" ref="M1199" ca="1">IFERROR(IF(T_CALC[[#This Row],[DAY]]="","",IF(AND(T_CALC[[#This Row],[DAY]]=C_N_TRADING_DAYS,$L$1&gt;C_MAX_HIST_DT),$M$1,INDEX(_xlfn.ANCHORARRAY($C$3),T_CALC[[#This Row],[DAY]]+1,3))),NA())</f>
        <v>222.69</v>
      </c>
      <c r="N1199" s="4" cm="1" vm="6304">
        <f t="array" aca="1" ref="N1199" ca="1">IFERROR(IF(T_CALC[[#This Row],[DAY]]="","",IF(AND(T_CALC[[#This Row],[DAY]]=C_N_TRADING_DAYS,$L$1&gt;C_MAX_HIST_DT),$N$1,INDEX(_xlfn.ANCHORARRAY($C$3),T_CALC[[#This Row],[DAY]]+1,4))),NA())</f>
        <v>225.63</v>
      </c>
      <c r="O1199" s="4" cm="1" vm="6305">
        <f t="array" aca="1" ref="O1199" ca="1">IFERROR(IF(T_CALC[[#This Row],[DAY]]="","",IF(AND(T_CALC[[#This Row],[DAY]]=C_N_TRADING_DAYS,$L$1&gt;C_MAX_HIST_DT),$O$1,INDEX(_xlfn.ANCHORARRAY($C$3),T_CALC[[#This Row],[DAY]]+1,5))),NA())</f>
        <v>221.85</v>
      </c>
      <c r="P1199" s="4" cm="1" vm="6306">
        <f t="array" aca="1" ref="P1199" ca="1">IFERROR(IF(T_CALC[[#This Row],[DAY]]="","",IF(AND(T_CALC[[#This Row],[DAY]]=C_N_TRADING_DAYS,$L$1&gt;C_MAX_HIST_DT),$P$1,INDEX(_xlfn.ANCHORARRAY($C$3),T_CALC[[#This Row],[DAY]]+1,6))),NA())</f>
        <v>223.94</v>
      </c>
      <c r="Q1199" s="4" cm="1" vm="6302">
        <f t="array" aca="1" ref="Q1199" ca="1">IFERROR(IF(T_CALC[[#This Row],[DAY]]="","",IF(AND(T_CALC[[#This Row],[DAY]]=C_N_TRADING_DAYS,$L$1&gt;C_MAX_HIST_DT),$Q$1,INDEX(_xlfn.ANCHORARRAY($C$3),T_CALC[[#This Row],[DAY]]+1,2))),NA())</f>
        <v>22643397</v>
      </c>
      <c r="R1199" s="4" vm="6306">
        <f ca="1">IFERROR(IF(I_SRC="Open",T_CALC[[#This Row],[Open]],IF(I_SRC="High",T_CALC[[#This Row],[High]],IF(I_SRC="low",T_CALC[[#This Row],[Low]],IF(I_SRC="Volume",T_CALC[[#This Row],[VOLUME]],T_CALC[[#This Row],[Close]])))),"")</f>
        <v>223.94</v>
      </c>
      <c r="S1199" s="4" cm="1">
        <f t="array" aca="1" ref="S1199" ca="1">IF(T_CALC[[#This Row],[DAY]]="","",IF(T_CALC[[#This Row],[DAY]]&gt;=I_MA_PER,
ROUND(SUMPRODUCT(OFFSET($Y$4,0,0,I_MA_PER),OFFSET(T_CALC[[#This Row],[Value]],-(I_MA_PER-1),0,I_MA_PER))/C_DEN,2),NA()))</f>
        <v>215.03</v>
      </c>
      <c r="T1199" s="4" t="str">
        <f ca="1">IF(T_CALC[[#This Row],[DAY]]="","",IF(T_CALC[[#This Row],[DAY]]&gt;=I_MA_PER,IF(AND(T_CALC[[#This Row],[Value]]&gt;T_CALC[[#This Row],[WMA]],R1198&lt;=S1198),"Buy",IF(AND(T_CALC[[#This Row],[Value]]&lt;T_CALC[[#This Row],[WMA]],R1198&gt;=S1198),"Sell","")),NA()))</f>
        <v/>
      </c>
      <c r="U1199" s="4">
        <f ca="1">IFERROR(IF(T_CALC[[#This Row],[Signal]]="Buy",T_CALC[[#This Row],[Value]],-10000),-10000)</f>
        <v>-10000</v>
      </c>
      <c r="V1199" s="4">
        <f ca="1">IFERROR(IF(T_CALC[[#This Row],[Signal]]="Sell",T_CALC[[#This Row],[Value]],-10000),-10000)</f>
        <v>-10000</v>
      </c>
    </row>
    <row r="1200" spans="3:22" x14ac:dyDescent="0.2">
      <c r="C1200" vm="6307">
        <f ca="1"/>
        <v>44188</v>
      </c>
      <c r="D1200" vm="6308">
        <f ca="1"/>
        <v>18699638</v>
      </c>
      <c r="E1200" vm="6309">
        <f ca="1"/>
        <v>223.11</v>
      </c>
      <c r="F1200" vm="6310">
        <f ca="1"/>
        <v>223.55889999999999</v>
      </c>
      <c r="G1200" vm="6311">
        <f ca="1"/>
        <v>220.8</v>
      </c>
      <c r="H1200" vm="6312">
        <f ca="1"/>
        <v>221.02</v>
      </c>
      <c r="K1200" s="4">
        <f ca="1">IF(ROW(T_CALC[[#This Row],[DAY]])-ROW(T_CALC[[#Headers],[DAY]])&gt;C_N_TRADING_DAYS,"",ROW(T_CALC[[#This Row],[DAY]])-ROW(T_CALC[[#Headers],[DAY]]))</f>
        <v>1197</v>
      </c>
      <c r="L1200" s="2" cm="1" vm="6307">
        <f t="array" aca="1" ref="L1200" ca="1">IFERROR(IF(T_CALC[[#This Row],[DAY]]="","",IF(AND(T_CALC[[#This Row],[DAY]]=C_N_TRADING_DAYS,$L$1&gt;C_MAX_HIST_DT),$L$1,INDEX(_xlfn.ANCHORARRAY($C$3),T_CALC[[#This Row],[DAY]]+1,1))),NA())</f>
        <v>44188</v>
      </c>
      <c r="M1200" s="4" cm="1" vm="6309">
        <f t="array" aca="1" ref="M1200" ca="1">IFERROR(IF(T_CALC[[#This Row],[DAY]]="","",IF(AND(T_CALC[[#This Row],[DAY]]=C_N_TRADING_DAYS,$L$1&gt;C_MAX_HIST_DT),$M$1,INDEX(_xlfn.ANCHORARRAY($C$3),T_CALC[[#This Row],[DAY]]+1,3))),NA())</f>
        <v>223.11</v>
      </c>
      <c r="N1200" s="4" cm="1" vm="6310">
        <f t="array" aca="1" ref="N1200" ca="1">IFERROR(IF(T_CALC[[#This Row],[DAY]]="","",IF(AND(T_CALC[[#This Row],[DAY]]=C_N_TRADING_DAYS,$L$1&gt;C_MAX_HIST_DT),$N$1,INDEX(_xlfn.ANCHORARRAY($C$3),T_CALC[[#This Row],[DAY]]+1,4))),NA())</f>
        <v>223.55889999999999</v>
      </c>
      <c r="O1200" s="4" cm="1" vm="6311">
        <f t="array" aca="1" ref="O1200" ca="1">IFERROR(IF(T_CALC[[#This Row],[DAY]]="","",IF(AND(T_CALC[[#This Row],[DAY]]=C_N_TRADING_DAYS,$L$1&gt;C_MAX_HIST_DT),$O$1,INDEX(_xlfn.ANCHORARRAY($C$3),T_CALC[[#This Row],[DAY]]+1,5))),NA())</f>
        <v>220.8</v>
      </c>
      <c r="P1200" s="4" cm="1" vm="6312">
        <f t="array" aca="1" ref="P1200" ca="1">IFERROR(IF(T_CALC[[#This Row],[DAY]]="","",IF(AND(T_CALC[[#This Row],[DAY]]=C_N_TRADING_DAYS,$L$1&gt;C_MAX_HIST_DT),$P$1,INDEX(_xlfn.ANCHORARRAY($C$3),T_CALC[[#This Row],[DAY]]+1,6))),NA())</f>
        <v>221.02</v>
      </c>
      <c r="Q1200" s="4" cm="1" vm="6308">
        <f t="array" aca="1" ref="Q1200" ca="1">IFERROR(IF(T_CALC[[#This Row],[DAY]]="","",IF(AND(T_CALC[[#This Row],[DAY]]=C_N_TRADING_DAYS,$L$1&gt;C_MAX_HIST_DT),$Q$1,INDEX(_xlfn.ANCHORARRAY($C$3),T_CALC[[#This Row],[DAY]]+1,2))),NA())</f>
        <v>18699638</v>
      </c>
      <c r="R1200" s="4" vm="6312">
        <f ca="1">IFERROR(IF(I_SRC="Open",T_CALC[[#This Row],[Open]],IF(I_SRC="High",T_CALC[[#This Row],[High]],IF(I_SRC="low",T_CALC[[#This Row],[Low]],IF(I_SRC="Volume",T_CALC[[#This Row],[VOLUME]],T_CALC[[#This Row],[Close]])))),"")</f>
        <v>221.02</v>
      </c>
      <c r="S1200" s="4" cm="1">
        <f t="array" aca="1" ref="S1200" ca="1">IF(T_CALC[[#This Row],[DAY]]="","",IF(T_CALC[[#This Row],[DAY]]&gt;=I_MA_PER,
ROUND(SUMPRODUCT(OFFSET($Y$4,0,0,I_MA_PER),OFFSET(T_CALC[[#This Row],[Value]],-(I_MA_PER-1),0,I_MA_PER))/C_DEN,2),NA()))</f>
        <v>215.28</v>
      </c>
      <c r="T1200" s="4" t="str">
        <f ca="1">IF(T_CALC[[#This Row],[DAY]]="","",IF(T_CALC[[#This Row],[DAY]]&gt;=I_MA_PER,IF(AND(T_CALC[[#This Row],[Value]]&gt;T_CALC[[#This Row],[WMA]],R1199&lt;=S1199),"Buy",IF(AND(T_CALC[[#This Row],[Value]]&lt;T_CALC[[#This Row],[WMA]],R1199&gt;=S1199),"Sell","")),NA()))</f>
        <v/>
      </c>
      <c r="U1200" s="4">
        <f ca="1">IFERROR(IF(T_CALC[[#This Row],[Signal]]="Buy",T_CALC[[#This Row],[Value]],-10000),-10000)</f>
        <v>-10000</v>
      </c>
      <c r="V1200" s="4">
        <f ca="1">IFERROR(IF(T_CALC[[#This Row],[Signal]]="Sell",T_CALC[[#This Row],[Value]],-10000),-10000)</f>
        <v>-10000</v>
      </c>
    </row>
    <row r="1201" spans="3:22" x14ac:dyDescent="0.2">
      <c r="C1201" vm="6313">
        <f ca="1"/>
        <v>44189</v>
      </c>
      <c r="D1201" vm="6314">
        <f ca="1"/>
        <v>10550572</v>
      </c>
      <c r="E1201" vm="6315">
        <f ca="1"/>
        <v>221.42</v>
      </c>
      <c r="F1201" vm="6316">
        <f ca="1"/>
        <v>223.61</v>
      </c>
      <c r="G1201" vm="6317">
        <f ca="1"/>
        <v>221.2</v>
      </c>
      <c r="H1201" vm="6318">
        <f ca="1"/>
        <v>222.75</v>
      </c>
      <c r="K1201" s="4">
        <f ca="1">IF(ROW(T_CALC[[#This Row],[DAY]])-ROW(T_CALC[[#Headers],[DAY]])&gt;C_N_TRADING_DAYS,"",ROW(T_CALC[[#This Row],[DAY]])-ROW(T_CALC[[#Headers],[DAY]]))</f>
        <v>1198</v>
      </c>
      <c r="L1201" s="2" cm="1" vm="6313">
        <f t="array" aca="1" ref="L1201" ca="1">IFERROR(IF(T_CALC[[#This Row],[DAY]]="","",IF(AND(T_CALC[[#This Row],[DAY]]=C_N_TRADING_DAYS,$L$1&gt;C_MAX_HIST_DT),$L$1,INDEX(_xlfn.ANCHORARRAY($C$3),T_CALC[[#This Row],[DAY]]+1,1))),NA())</f>
        <v>44189</v>
      </c>
      <c r="M1201" s="4" cm="1" vm="6315">
        <f t="array" aca="1" ref="M1201" ca="1">IFERROR(IF(T_CALC[[#This Row],[DAY]]="","",IF(AND(T_CALC[[#This Row],[DAY]]=C_N_TRADING_DAYS,$L$1&gt;C_MAX_HIST_DT),$M$1,INDEX(_xlfn.ANCHORARRAY($C$3),T_CALC[[#This Row],[DAY]]+1,3))),NA())</f>
        <v>221.42</v>
      </c>
      <c r="N1201" s="4" cm="1" vm="6316">
        <f t="array" aca="1" ref="N1201" ca="1">IFERROR(IF(T_CALC[[#This Row],[DAY]]="","",IF(AND(T_CALC[[#This Row],[DAY]]=C_N_TRADING_DAYS,$L$1&gt;C_MAX_HIST_DT),$N$1,INDEX(_xlfn.ANCHORARRAY($C$3),T_CALC[[#This Row],[DAY]]+1,4))),NA())</f>
        <v>223.61</v>
      </c>
      <c r="O1201" s="4" cm="1" vm="6317">
        <f t="array" aca="1" ref="O1201" ca="1">IFERROR(IF(T_CALC[[#This Row],[DAY]]="","",IF(AND(T_CALC[[#This Row],[DAY]]=C_N_TRADING_DAYS,$L$1&gt;C_MAX_HIST_DT),$O$1,INDEX(_xlfn.ANCHORARRAY($C$3),T_CALC[[#This Row],[DAY]]+1,5))),NA())</f>
        <v>221.2</v>
      </c>
      <c r="P1201" s="4" cm="1" vm="6318">
        <f t="array" aca="1" ref="P1201" ca="1">IFERROR(IF(T_CALC[[#This Row],[DAY]]="","",IF(AND(T_CALC[[#This Row],[DAY]]=C_N_TRADING_DAYS,$L$1&gt;C_MAX_HIST_DT),$P$1,INDEX(_xlfn.ANCHORARRAY($C$3),T_CALC[[#This Row],[DAY]]+1,6))),NA())</f>
        <v>222.75</v>
      </c>
      <c r="Q1201" s="4" cm="1" vm="6314">
        <f t="array" aca="1" ref="Q1201" ca="1">IFERROR(IF(T_CALC[[#This Row],[DAY]]="","",IF(AND(T_CALC[[#This Row],[DAY]]=C_N_TRADING_DAYS,$L$1&gt;C_MAX_HIST_DT),$Q$1,INDEX(_xlfn.ANCHORARRAY($C$3),T_CALC[[#This Row],[DAY]]+1,2))),NA())</f>
        <v>10550572</v>
      </c>
      <c r="R1201" s="4" vm="6318">
        <f ca="1">IFERROR(IF(I_SRC="Open",T_CALC[[#This Row],[Open]],IF(I_SRC="High",T_CALC[[#This Row],[High]],IF(I_SRC="low",T_CALC[[#This Row],[Low]],IF(I_SRC="Volume",T_CALC[[#This Row],[VOLUME]],T_CALC[[#This Row],[Close]])))),"")</f>
        <v>222.75</v>
      </c>
      <c r="S1201" s="4" cm="1">
        <f t="array" aca="1" ref="S1201" ca="1">IF(T_CALC[[#This Row],[DAY]]="","",IF(T_CALC[[#This Row],[DAY]]&gt;=I_MA_PER,
ROUND(SUMPRODUCT(OFFSET($Y$4,0,0,I_MA_PER),OFFSET(T_CALC[[#This Row],[Value]],-(I_MA_PER-1),0,I_MA_PER))/C_DEN,2),NA()))</f>
        <v>215.6</v>
      </c>
      <c r="T1201" s="4" t="str">
        <f ca="1">IF(T_CALC[[#This Row],[DAY]]="","",IF(T_CALC[[#This Row],[DAY]]&gt;=I_MA_PER,IF(AND(T_CALC[[#This Row],[Value]]&gt;T_CALC[[#This Row],[WMA]],R1200&lt;=S1200),"Buy",IF(AND(T_CALC[[#This Row],[Value]]&lt;T_CALC[[#This Row],[WMA]],R1200&gt;=S1200),"Sell","")),NA()))</f>
        <v/>
      </c>
      <c r="U1201" s="4">
        <f ca="1">IFERROR(IF(T_CALC[[#This Row],[Signal]]="Buy",T_CALC[[#This Row],[Value]],-10000),-10000)</f>
        <v>-10000</v>
      </c>
      <c r="V1201" s="4">
        <f ca="1">IFERROR(IF(T_CALC[[#This Row],[Signal]]="Sell",T_CALC[[#This Row],[Value]],-10000),-10000)</f>
        <v>-10000</v>
      </c>
    </row>
    <row r="1202" spans="3:22" x14ac:dyDescent="0.2">
      <c r="C1202" vm="6319">
        <f ca="1"/>
        <v>44193</v>
      </c>
      <c r="D1202" vm="6320">
        <f ca="1"/>
        <v>17933496</v>
      </c>
      <c r="E1202" vm="6321">
        <f ca="1"/>
        <v>224.45</v>
      </c>
      <c r="F1202" vm="6322">
        <f ca="1"/>
        <v>226.03</v>
      </c>
      <c r="G1202" vm="6323">
        <f ca="1"/>
        <v>223.02</v>
      </c>
      <c r="H1202" vm="6324">
        <f ca="1"/>
        <v>224.96</v>
      </c>
      <c r="K1202" s="4">
        <f ca="1">IF(ROW(T_CALC[[#This Row],[DAY]])-ROW(T_CALC[[#Headers],[DAY]])&gt;C_N_TRADING_DAYS,"",ROW(T_CALC[[#This Row],[DAY]])-ROW(T_CALC[[#Headers],[DAY]]))</f>
        <v>1199</v>
      </c>
      <c r="L1202" s="2" cm="1" vm="6319">
        <f t="array" aca="1" ref="L1202" ca="1">IFERROR(IF(T_CALC[[#This Row],[DAY]]="","",IF(AND(T_CALC[[#This Row],[DAY]]=C_N_TRADING_DAYS,$L$1&gt;C_MAX_HIST_DT),$L$1,INDEX(_xlfn.ANCHORARRAY($C$3),T_CALC[[#This Row],[DAY]]+1,1))),NA())</f>
        <v>44193</v>
      </c>
      <c r="M1202" s="4" cm="1" vm="6321">
        <f t="array" aca="1" ref="M1202" ca="1">IFERROR(IF(T_CALC[[#This Row],[DAY]]="","",IF(AND(T_CALC[[#This Row],[DAY]]=C_N_TRADING_DAYS,$L$1&gt;C_MAX_HIST_DT),$M$1,INDEX(_xlfn.ANCHORARRAY($C$3),T_CALC[[#This Row],[DAY]]+1,3))),NA())</f>
        <v>224.45</v>
      </c>
      <c r="N1202" s="4" cm="1" vm="6322">
        <f t="array" aca="1" ref="N1202" ca="1">IFERROR(IF(T_CALC[[#This Row],[DAY]]="","",IF(AND(T_CALC[[#This Row],[DAY]]=C_N_TRADING_DAYS,$L$1&gt;C_MAX_HIST_DT),$N$1,INDEX(_xlfn.ANCHORARRAY($C$3),T_CALC[[#This Row],[DAY]]+1,4))),NA())</f>
        <v>226.03</v>
      </c>
      <c r="O1202" s="4" cm="1" vm="6323">
        <f t="array" aca="1" ref="O1202" ca="1">IFERROR(IF(T_CALC[[#This Row],[DAY]]="","",IF(AND(T_CALC[[#This Row],[DAY]]=C_N_TRADING_DAYS,$L$1&gt;C_MAX_HIST_DT),$O$1,INDEX(_xlfn.ANCHORARRAY($C$3),T_CALC[[#This Row],[DAY]]+1,5))),NA())</f>
        <v>223.02</v>
      </c>
      <c r="P1202" s="4" cm="1" vm="6324">
        <f t="array" aca="1" ref="P1202" ca="1">IFERROR(IF(T_CALC[[#This Row],[DAY]]="","",IF(AND(T_CALC[[#This Row],[DAY]]=C_N_TRADING_DAYS,$L$1&gt;C_MAX_HIST_DT),$P$1,INDEX(_xlfn.ANCHORARRAY($C$3),T_CALC[[#This Row],[DAY]]+1,6))),NA())</f>
        <v>224.96</v>
      </c>
      <c r="Q1202" s="4" cm="1" vm="6320">
        <f t="array" aca="1" ref="Q1202" ca="1">IFERROR(IF(T_CALC[[#This Row],[DAY]]="","",IF(AND(T_CALC[[#This Row],[DAY]]=C_N_TRADING_DAYS,$L$1&gt;C_MAX_HIST_DT),$Q$1,INDEX(_xlfn.ANCHORARRAY($C$3),T_CALC[[#This Row],[DAY]]+1,2))),NA())</f>
        <v>17933496</v>
      </c>
      <c r="R1202" s="4" vm="6324">
        <f ca="1">IFERROR(IF(I_SRC="Open",T_CALC[[#This Row],[Open]],IF(I_SRC="High",T_CALC[[#This Row],[High]],IF(I_SRC="low",T_CALC[[#This Row],[Low]],IF(I_SRC="Volume",T_CALC[[#This Row],[VOLUME]],T_CALC[[#This Row],[Close]])))),"")</f>
        <v>224.96</v>
      </c>
      <c r="S1202" s="4" cm="1">
        <f t="array" aca="1" ref="S1202" ca="1">IF(T_CALC[[#This Row],[DAY]]="","",IF(T_CALC[[#This Row],[DAY]]&gt;=I_MA_PER,
ROUND(SUMPRODUCT(OFFSET($Y$4,0,0,I_MA_PER),OFFSET(T_CALC[[#This Row],[Value]],-(I_MA_PER-1),0,I_MA_PER))/C_DEN,2),NA()))</f>
        <v>216</v>
      </c>
      <c r="T1202" s="4" t="str">
        <f ca="1">IF(T_CALC[[#This Row],[DAY]]="","",IF(T_CALC[[#This Row],[DAY]]&gt;=I_MA_PER,IF(AND(T_CALC[[#This Row],[Value]]&gt;T_CALC[[#This Row],[WMA]],R1201&lt;=S1201),"Buy",IF(AND(T_CALC[[#This Row],[Value]]&lt;T_CALC[[#This Row],[WMA]],R1201&gt;=S1201),"Sell","")),NA()))</f>
        <v/>
      </c>
      <c r="U1202" s="4">
        <f ca="1">IFERROR(IF(T_CALC[[#This Row],[Signal]]="Buy",T_CALC[[#This Row],[Value]],-10000),-10000)</f>
        <v>-10000</v>
      </c>
      <c r="V1202" s="4">
        <f ca="1">IFERROR(IF(T_CALC[[#This Row],[Signal]]="Sell",T_CALC[[#This Row],[Value]],-10000),-10000)</f>
        <v>-10000</v>
      </c>
    </row>
    <row r="1203" spans="3:22" x14ac:dyDescent="0.2">
      <c r="C1203" vm="6325">
        <f ca="1"/>
        <v>44194</v>
      </c>
      <c r="D1203" vm="6326">
        <f ca="1"/>
        <v>17403213</v>
      </c>
      <c r="E1203" vm="6327">
        <f ca="1"/>
        <v>226.31</v>
      </c>
      <c r="F1203" vm="6328">
        <f ca="1"/>
        <v>227.18</v>
      </c>
      <c r="G1203" vm="6329">
        <f ca="1"/>
        <v>223.58</v>
      </c>
      <c r="H1203" vm="6330">
        <f ca="1"/>
        <v>224.15</v>
      </c>
      <c r="K1203" s="4">
        <f ca="1">IF(ROW(T_CALC[[#This Row],[DAY]])-ROW(T_CALC[[#Headers],[DAY]])&gt;C_N_TRADING_DAYS,"",ROW(T_CALC[[#This Row],[DAY]])-ROW(T_CALC[[#Headers],[DAY]]))</f>
        <v>1200</v>
      </c>
      <c r="L1203" s="2" cm="1" vm="6325">
        <f t="array" aca="1" ref="L1203" ca="1">IFERROR(IF(T_CALC[[#This Row],[DAY]]="","",IF(AND(T_CALC[[#This Row],[DAY]]=C_N_TRADING_DAYS,$L$1&gt;C_MAX_HIST_DT),$L$1,INDEX(_xlfn.ANCHORARRAY($C$3),T_CALC[[#This Row],[DAY]]+1,1))),NA())</f>
        <v>44194</v>
      </c>
      <c r="M1203" s="4" cm="1" vm="6327">
        <f t="array" aca="1" ref="M1203" ca="1">IFERROR(IF(T_CALC[[#This Row],[DAY]]="","",IF(AND(T_CALC[[#This Row],[DAY]]=C_N_TRADING_DAYS,$L$1&gt;C_MAX_HIST_DT),$M$1,INDEX(_xlfn.ANCHORARRAY($C$3),T_CALC[[#This Row],[DAY]]+1,3))),NA())</f>
        <v>226.31</v>
      </c>
      <c r="N1203" s="4" cm="1" vm="6328">
        <f t="array" aca="1" ref="N1203" ca="1">IFERROR(IF(T_CALC[[#This Row],[DAY]]="","",IF(AND(T_CALC[[#This Row],[DAY]]=C_N_TRADING_DAYS,$L$1&gt;C_MAX_HIST_DT),$N$1,INDEX(_xlfn.ANCHORARRAY($C$3),T_CALC[[#This Row],[DAY]]+1,4))),NA())</f>
        <v>227.18</v>
      </c>
      <c r="O1203" s="4" cm="1" vm="6329">
        <f t="array" aca="1" ref="O1203" ca="1">IFERROR(IF(T_CALC[[#This Row],[DAY]]="","",IF(AND(T_CALC[[#This Row],[DAY]]=C_N_TRADING_DAYS,$L$1&gt;C_MAX_HIST_DT),$O$1,INDEX(_xlfn.ANCHORARRAY($C$3),T_CALC[[#This Row],[DAY]]+1,5))),NA())</f>
        <v>223.58</v>
      </c>
      <c r="P1203" s="4" cm="1" vm="6330">
        <f t="array" aca="1" ref="P1203" ca="1">IFERROR(IF(T_CALC[[#This Row],[DAY]]="","",IF(AND(T_CALC[[#This Row],[DAY]]=C_N_TRADING_DAYS,$L$1&gt;C_MAX_HIST_DT),$P$1,INDEX(_xlfn.ANCHORARRAY($C$3),T_CALC[[#This Row],[DAY]]+1,6))),NA())</f>
        <v>224.15</v>
      </c>
      <c r="Q1203" s="4" cm="1" vm="6326">
        <f t="array" aca="1" ref="Q1203" ca="1">IFERROR(IF(T_CALC[[#This Row],[DAY]]="","",IF(AND(T_CALC[[#This Row],[DAY]]=C_N_TRADING_DAYS,$L$1&gt;C_MAX_HIST_DT),$Q$1,INDEX(_xlfn.ANCHORARRAY($C$3),T_CALC[[#This Row],[DAY]]+1,2))),NA())</f>
        <v>17403213</v>
      </c>
      <c r="R1203" s="4" vm="6330">
        <f ca="1">IFERROR(IF(I_SRC="Open",T_CALC[[#This Row],[Open]],IF(I_SRC="High",T_CALC[[#This Row],[High]],IF(I_SRC="low",T_CALC[[#This Row],[Low]],IF(I_SRC="Volume",T_CALC[[#This Row],[VOLUME]],T_CALC[[#This Row],[Close]])))),"")</f>
        <v>224.15</v>
      </c>
      <c r="S1203" s="4" cm="1">
        <f t="array" aca="1" ref="S1203" ca="1">IF(T_CALC[[#This Row],[DAY]]="","",IF(T_CALC[[#This Row],[DAY]]&gt;=I_MA_PER,
ROUND(SUMPRODUCT(OFFSET($Y$4,0,0,I_MA_PER),OFFSET(T_CALC[[#This Row],[Value]],-(I_MA_PER-1),0,I_MA_PER))/C_DEN,2),NA()))</f>
        <v>216.37</v>
      </c>
      <c r="T1203" s="4" t="str">
        <f ca="1">IF(T_CALC[[#This Row],[DAY]]="","",IF(T_CALC[[#This Row],[DAY]]&gt;=I_MA_PER,IF(AND(T_CALC[[#This Row],[Value]]&gt;T_CALC[[#This Row],[WMA]],R1202&lt;=S1202),"Buy",IF(AND(T_CALC[[#This Row],[Value]]&lt;T_CALC[[#This Row],[WMA]],R1202&gt;=S1202),"Sell","")),NA()))</f>
        <v/>
      </c>
      <c r="U1203" s="4">
        <f ca="1">IFERROR(IF(T_CALC[[#This Row],[Signal]]="Buy",T_CALC[[#This Row],[Value]],-10000),-10000)</f>
        <v>-10000</v>
      </c>
      <c r="V1203" s="4">
        <f ca="1">IFERROR(IF(T_CALC[[#This Row],[Signal]]="Sell",T_CALC[[#This Row],[Value]],-10000),-10000)</f>
        <v>-10000</v>
      </c>
    </row>
    <row r="1204" spans="3:22" x14ac:dyDescent="0.2">
      <c r="C1204" vm="46">
        <f ca="1"/>
        <v>44195</v>
      </c>
      <c r="D1204" vm="6331">
        <f ca="1"/>
        <v>20272337</v>
      </c>
      <c r="E1204" vm="6332">
        <f ca="1"/>
        <v>225.23</v>
      </c>
      <c r="F1204" vm="6304">
        <f ca="1"/>
        <v>225.63</v>
      </c>
      <c r="G1204" vm="6333">
        <f ca="1"/>
        <v>221.47</v>
      </c>
      <c r="H1204" vm="6334">
        <f ca="1"/>
        <v>221.68</v>
      </c>
      <c r="K1204" s="4">
        <f ca="1">IF(ROW(T_CALC[[#This Row],[DAY]])-ROW(T_CALC[[#Headers],[DAY]])&gt;C_N_TRADING_DAYS,"",ROW(T_CALC[[#This Row],[DAY]])-ROW(T_CALC[[#Headers],[DAY]]))</f>
        <v>1201</v>
      </c>
      <c r="L1204" s="2" cm="1" vm="46">
        <f t="array" aca="1" ref="L1204" ca="1">IFERROR(IF(T_CALC[[#This Row],[DAY]]="","",IF(AND(T_CALC[[#This Row],[DAY]]=C_N_TRADING_DAYS,$L$1&gt;C_MAX_HIST_DT),$L$1,INDEX(_xlfn.ANCHORARRAY($C$3),T_CALC[[#This Row],[DAY]]+1,1))),NA())</f>
        <v>44195</v>
      </c>
      <c r="M1204" s="4" cm="1" vm="6332">
        <f t="array" aca="1" ref="M1204" ca="1">IFERROR(IF(T_CALC[[#This Row],[DAY]]="","",IF(AND(T_CALC[[#This Row],[DAY]]=C_N_TRADING_DAYS,$L$1&gt;C_MAX_HIST_DT),$M$1,INDEX(_xlfn.ANCHORARRAY($C$3),T_CALC[[#This Row],[DAY]]+1,3))),NA())</f>
        <v>225.23</v>
      </c>
      <c r="N1204" s="4" cm="1" vm="6304">
        <f t="array" aca="1" ref="N1204" ca="1">IFERROR(IF(T_CALC[[#This Row],[DAY]]="","",IF(AND(T_CALC[[#This Row],[DAY]]=C_N_TRADING_DAYS,$L$1&gt;C_MAX_HIST_DT),$N$1,INDEX(_xlfn.ANCHORARRAY($C$3),T_CALC[[#This Row],[DAY]]+1,4))),NA())</f>
        <v>225.63</v>
      </c>
      <c r="O1204" s="4" cm="1" vm="6333">
        <f t="array" aca="1" ref="O1204" ca="1">IFERROR(IF(T_CALC[[#This Row],[DAY]]="","",IF(AND(T_CALC[[#This Row],[DAY]]=C_N_TRADING_DAYS,$L$1&gt;C_MAX_HIST_DT),$O$1,INDEX(_xlfn.ANCHORARRAY($C$3),T_CALC[[#This Row],[DAY]]+1,5))),NA())</f>
        <v>221.47</v>
      </c>
      <c r="P1204" s="4" cm="1" vm="6334">
        <f t="array" aca="1" ref="P1204" ca="1">IFERROR(IF(T_CALC[[#This Row],[DAY]]="","",IF(AND(T_CALC[[#This Row],[DAY]]=C_N_TRADING_DAYS,$L$1&gt;C_MAX_HIST_DT),$P$1,INDEX(_xlfn.ANCHORARRAY($C$3),T_CALC[[#This Row],[DAY]]+1,6))),NA())</f>
        <v>221.68</v>
      </c>
      <c r="Q1204" s="4" cm="1" vm="6331">
        <f t="array" aca="1" ref="Q1204" ca="1">IFERROR(IF(T_CALC[[#This Row],[DAY]]="","",IF(AND(T_CALC[[#This Row],[DAY]]=C_N_TRADING_DAYS,$L$1&gt;C_MAX_HIST_DT),$Q$1,INDEX(_xlfn.ANCHORARRAY($C$3),T_CALC[[#This Row],[DAY]]+1,2))),NA())</f>
        <v>20272337</v>
      </c>
      <c r="R1204" s="4" vm="6334">
        <f ca="1">IFERROR(IF(I_SRC="Open",T_CALC[[#This Row],[Open]],IF(I_SRC="High",T_CALC[[#This Row],[High]],IF(I_SRC="low",T_CALC[[#This Row],[Low]],IF(I_SRC="Volume",T_CALC[[#This Row],[VOLUME]],T_CALC[[#This Row],[Close]])))),"")</f>
        <v>221.68</v>
      </c>
      <c r="S1204" s="4" cm="1">
        <f t="array" aca="1" ref="S1204" ca="1">IF(T_CALC[[#This Row],[DAY]]="","",IF(T_CALC[[#This Row],[DAY]]&gt;=I_MA_PER,
ROUND(SUMPRODUCT(OFFSET($Y$4,0,0,I_MA_PER),OFFSET(T_CALC[[#This Row],[Value]],-(I_MA_PER-1),0,I_MA_PER))/C_DEN,2),NA()))</f>
        <v>216.64</v>
      </c>
      <c r="T1204" s="4" t="str">
        <f ca="1">IF(T_CALC[[#This Row],[DAY]]="","",IF(T_CALC[[#This Row],[DAY]]&gt;=I_MA_PER,IF(AND(T_CALC[[#This Row],[Value]]&gt;T_CALC[[#This Row],[WMA]],R1203&lt;=S1203),"Buy",IF(AND(T_CALC[[#This Row],[Value]]&lt;T_CALC[[#This Row],[WMA]],R1203&gt;=S1203),"Sell","")),NA()))</f>
        <v/>
      </c>
      <c r="U1204" s="4">
        <f ca="1">IFERROR(IF(T_CALC[[#This Row],[Signal]]="Buy",T_CALC[[#This Row],[Value]],-10000),-10000)</f>
        <v>-10000</v>
      </c>
      <c r="V1204" s="4">
        <f ca="1">IFERROR(IF(T_CALC[[#This Row],[Signal]]="Sell",T_CALC[[#This Row],[Value]],-10000),-10000)</f>
        <v>-10000</v>
      </c>
    </row>
    <row r="1205" spans="3:22" x14ac:dyDescent="0.2">
      <c r="C1205" vm="6335">
        <f ca="1"/>
        <v>44196</v>
      </c>
      <c r="D1205" vm="6336">
        <f ca="1"/>
        <v>20942132</v>
      </c>
      <c r="E1205" vm="6337">
        <f ca="1"/>
        <v>221.7</v>
      </c>
      <c r="F1205" vm="6041">
        <f ca="1"/>
        <v>223</v>
      </c>
      <c r="G1205" vm="6338">
        <f ca="1"/>
        <v>219.68</v>
      </c>
      <c r="H1205" vm="6339">
        <f ca="1"/>
        <v>222.42</v>
      </c>
      <c r="K1205" s="4">
        <f ca="1">IF(ROW(T_CALC[[#This Row],[DAY]])-ROW(T_CALC[[#Headers],[DAY]])&gt;C_N_TRADING_DAYS,"",ROW(T_CALC[[#This Row],[DAY]])-ROW(T_CALC[[#Headers],[DAY]]))</f>
        <v>1202</v>
      </c>
      <c r="L1205" s="2" cm="1" vm="6335">
        <f t="array" aca="1" ref="L1205" ca="1">IFERROR(IF(T_CALC[[#This Row],[DAY]]="","",IF(AND(T_CALC[[#This Row],[DAY]]=C_N_TRADING_DAYS,$L$1&gt;C_MAX_HIST_DT),$L$1,INDEX(_xlfn.ANCHORARRAY($C$3),T_CALC[[#This Row],[DAY]]+1,1))),NA())</f>
        <v>44196</v>
      </c>
      <c r="M1205" s="4" cm="1" vm="6337">
        <f t="array" aca="1" ref="M1205" ca="1">IFERROR(IF(T_CALC[[#This Row],[DAY]]="","",IF(AND(T_CALC[[#This Row],[DAY]]=C_N_TRADING_DAYS,$L$1&gt;C_MAX_HIST_DT),$M$1,INDEX(_xlfn.ANCHORARRAY($C$3),T_CALC[[#This Row],[DAY]]+1,3))),NA())</f>
        <v>221.7</v>
      </c>
      <c r="N1205" s="4" cm="1" vm="6041">
        <f t="array" aca="1" ref="N1205" ca="1">IFERROR(IF(T_CALC[[#This Row],[DAY]]="","",IF(AND(T_CALC[[#This Row],[DAY]]=C_N_TRADING_DAYS,$L$1&gt;C_MAX_HIST_DT),$N$1,INDEX(_xlfn.ANCHORARRAY($C$3),T_CALC[[#This Row],[DAY]]+1,4))),NA())</f>
        <v>223</v>
      </c>
      <c r="O1205" s="4" cm="1" vm="6338">
        <f t="array" aca="1" ref="O1205" ca="1">IFERROR(IF(T_CALC[[#This Row],[DAY]]="","",IF(AND(T_CALC[[#This Row],[DAY]]=C_N_TRADING_DAYS,$L$1&gt;C_MAX_HIST_DT),$O$1,INDEX(_xlfn.ANCHORARRAY($C$3),T_CALC[[#This Row],[DAY]]+1,5))),NA())</f>
        <v>219.68</v>
      </c>
      <c r="P1205" s="4" cm="1" vm="6339">
        <f t="array" aca="1" ref="P1205" ca="1">IFERROR(IF(T_CALC[[#This Row],[DAY]]="","",IF(AND(T_CALC[[#This Row],[DAY]]=C_N_TRADING_DAYS,$L$1&gt;C_MAX_HIST_DT),$P$1,INDEX(_xlfn.ANCHORARRAY($C$3),T_CALC[[#This Row],[DAY]]+1,6))),NA())</f>
        <v>222.42</v>
      </c>
      <c r="Q1205" s="4" cm="1" vm="6336">
        <f t="array" aca="1" ref="Q1205" ca="1">IFERROR(IF(T_CALC[[#This Row],[DAY]]="","",IF(AND(T_CALC[[#This Row],[DAY]]=C_N_TRADING_DAYS,$L$1&gt;C_MAX_HIST_DT),$Q$1,INDEX(_xlfn.ANCHORARRAY($C$3),T_CALC[[#This Row],[DAY]]+1,2))),NA())</f>
        <v>20942132</v>
      </c>
      <c r="R1205" s="4" vm="6339">
        <f ca="1">IFERROR(IF(I_SRC="Open",T_CALC[[#This Row],[Open]],IF(I_SRC="High",T_CALC[[#This Row],[High]],IF(I_SRC="low",T_CALC[[#This Row],[Low]],IF(I_SRC="Volume",T_CALC[[#This Row],[VOLUME]],T_CALC[[#This Row],[Close]])))),"")</f>
        <v>222.42</v>
      </c>
      <c r="S1205" s="4" cm="1">
        <f t="array" aca="1" ref="S1205" ca="1">IF(T_CALC[[#This Row],[DAY]]="","",IF(T_CALC[[#This Row],[DAY]]&gt;=I_MA_PER,
ROUND(SUMPRODUCT(OFFSET($Y$4,0,0,I_MA_PER),OFFSET(T_CALC[[#This Row],[Value]],-(I_MA_PER-1),0,I_MA_PER))/C_DEN,2),NA()))</f>
        <v>216.93</v>
      </c>
      <c r="T1205" s="4" t="str">
        <f ca="1">IF(T_CALC[[#This Row],[DAY]]="","",IF(T_CALC[[#This Row],[DAY]]&gt;=I_MA_PER,IF(AND(T_CALC[[#This Row],[Value]]&gt;T_CALC[[#This Row],[WMA]],R1204&lt;=S1204),"Buy",IF(AND(T_CALC[[#This Row],[Value]]&lt;T_CALC[[#This Row],[WMA]],R1204&gt;=S1204),"Sell","")),NA()))</f>
        <v/>
      </c>
      <c r="U1205" s="4">
        <f ca="1">IFERROR(IF(T_CALC[[#This Row],[Signal]]="Buy",T_CALC[[#This Row],[Value]],-10000),-10000)</f>
        <v>-10000</v>
      </c>
      <c r="V1205" s="4">
        <f ca="1">IFERROR(IF(T_CALC[[#This Row],[Signal]]="Sell",T_CALC[[#This Row],[Value]],-10000),-10000)</f>
        <v>-10000</v>
      </c>
    </row>
    <row r="1206" spans="3:22" x14ac:dyDescent="0.2">
      <c r="C1206" vm="6340">
        <f ca="1"/>
        <v>44200</v>
      </c>
      <c r="D1206" vm="6341">
        <f ca="1"/>
        <v>37130139</v>
      </c>
      <c r="E1206" vm="6342">
        <f ca="1"/>
        <v>222.53</v>
      </c>
      <c r="F1206" vm="6041">
        <f ca="1"/>
        <v>223</v>
      </c>
      <c r="G1206" vm="6343">
        <f ca="1"/>
        <v>214.81</v>
      </c>
      <c r="H1206" vm="6344">
        <f ca="1"/>
        <v>217.69</v>
      </c>
      <c r="K1206" s="4">
        <f ca="1">IF(ROW(T_CALC[[#This Row],[DAY]])-ROW(T_CALC[[#Headers],[DAY]])&gt;C_N_TRADING_DAYS,"",ROW(T_CALC[[#This Row],[DAY]])-ROW(T_CALC[[#Headers],[DAY]]))</f>
        <v>1203</v>
      </c>
      <c r="L1206" s="2" cm="1" vm="6340">
        <f t="array" aca="1" ref="L1206" ca="1">IFERROR(IF(T_CALC[[#This Row],[DAY]]="","",IF(AND(T_CALC[[#This Row],[DAY]]=C_N_TRADING_DAYS,$L$1&gt;C_MAX_HIST_DT),$L$1,INDEX(_xlfn.ANCHORARRAY($C$3),T_CALC[[#This Row],[DAY]]+1,1))),NA())</f>
        <v>44200</v>
      </c>
      <c r="M1206" s="4" cm="1" vm="6342">
        <f t="array" aca="1" ref="M1206" ca="1">IFERROR(IF(T_CALC[[#This Row],[DAY]]="","",IF(AND(T_CALC[[#This Row],[DAY]]=C_N_TRADING_DAYS,$L$1&gt;C_MAX_HIST_DT),$M$1,INDEX(_xlfn.ANCHORARRAY($C$3),T_CALC[[#This Row],[DAY]]+1,3))),NA())</f>
        <v>222.53</v>
      </c>
      <c r="N1206" s="4" cm="1" vm="6041">
        <f t="array" aca="1" ref="N1206" ca="1">IFERROR(IF(T_CALC[[#This Row],[DAY]]="","",IF(AND(T_CALC[[#This Row],[DAY]]=C_N_TRADING_DAYS,$L$1&gt;C_MAX_HIST_DT),$N$1,INDEX(_xlfn.ANCHORARRAY($C$3),T_CALC[[#This Row],[DAY]]+1,4))),NA())</f>
        <v>223</v>
      </c>
      <c r="O1206" s="4" cm="1" vm="6343">
        <f t="array" aca="1" ref="O1206" ca="1">IFERROR(IF(T_CALC[[#This Row],[DAY]]="","",IF(AND(T_CALC[[#This Row],[DAY]]=C_N_TRADING_DAYS,$L$1&gt;C_MAX_HIST_DT),$O$1,INDEX(_xlfn.ANCHORARRAY($C$3),T_CALC[[#This Row],[DAY]]+1,5))),NA())</f>
        <v>214.81</v>
      </c>
      <c r="P1206" s="4" cm="1" vm="6344">
        <f t="array" aca="1" ref="P1206" ca="1">IFERROR(IF(T_CALC[[#This Row],[DAY]]="","",IF(AND(T_CALC[[#This Row],[DAY]]=C_N_TRADING_DAYS,$L$1&gt;C_MAX_HIST_DT),$P$1,INDEX(_xlfn.ANCHORARRAY($C$3),T_CALC[[#This Row],[DAY]]+1,6))),NA())</f>
        <v>217.69</v>
      </c>
      <c r="Q1206" s="4" cm="1" vm="6341">
        <f t="array" aca="1" ref="Q1206" ca="1">IFERROR(IF(T_CALC[[#This Row],[DAY]]="","",IF(AND(T_CALC[[#This Row],[DAY]]=C_N_TRADING_DAYS,$L$1&gt;C_MAX_HIST_DT),$Q$1,INDEX(_xlfn.ANCHORARRAY($C$3),T_CALC[[#This Row],[DAY]]+1,2))),NA())</f>
        <v>37130139</v>
      </c>
      <c r="R1206" s="4" vm="6344">
        <f ca="1">IFERROR(IF(I_SRC="Open",T_CALC[[#This Row],[Open]],IF(I_SRC="High",T_CALC[[#This Row],[High]],IF(I_SRC="low",T_CALC[[#This Row],[Low]],IF(I_SRC="Volume",T_CALC[[#This Row],[VOLUME]],T_CALC[[#This Row],[Close]])))),"")</f>
        <v>217.69</v>
      </c>
      <c r="S1206" s="4" cm="1">
        <f t="array" aca="1" ref="S1206" ca="1">IF(T_CALC[[#This Row],[DAY]]="","",IF(T_CALC[[#This Row],[DAY]]&gt;=I_MA_PER,
ROUND(SUMPRODUCT(OFFSET($Y$4,0,0,I_MA_PER),OFFSET(T_CALC[[#This Row],[Value]],-(I_MA_PER-1),0,I_MA_PER))/C_DEN,2),NA()))</f>
        <v>217.03</v>
      </c>
      <c r="T1206" s="4" t="str">
        <f ca="1">IF(T_CALC[[#This Row],[DAY]]="","",IF(T_CALC[[#This Row],[DAY]]&gt;=I_MA_PER,IF(AND(T_CALC[[#This Row],[Value]]&gt;T_CALC[[#This Row],[WMA]],R1205&lt;=S1205),"Buy",IF(AND(T_CALC[[#This Row],[Value]]&lt;T_CALC[[#This Row],[WMA]],R1205&gt;=S1205),"Sell","")),NA()))</f>
        <v/>
      </c>
      <c r="U1206" s="4">
        <f ca="1">IFERROR(IF(T_CALC[[#This Row],[Signal]]="Buy",T_CALC[[#This Row],[Value]],-10000),-10000)</f>
        <v>-10000</v>
      </c>
      <c r="V1206" s="4">
        <f ca="1">IFERROR(IF(T_CALC[[#This Row],[Signal]]="Sell",T_CALC[[#This Row],[Value]],-10000),-10000)</f>
        <v>-10000</v>
      </c>
    </row>
    <row r="1207" spans="3:22" x14ac:dyDescent="0.2">
      <c r="C1207" vm="6345">
        <f ca="1"/>
        <v>44201</v>
      </c>
      <c r="D1207" vm="6346">
        <f ca="1"/>
        <v>23822953</v>
      </c>
      <c r="E1207" vm="6347">
        <f ca="1"/>
        <v>217.26</v>
      </c>
      <c r="F1207" vm="6348">
        <f ca="1"/>
        <v>218.52</v>
      </c>
      <c r="G1207" vm="5777">
        <f ca="1"/>
        <v>215.7</v>
      </c>
      <c r="H1207" vm="6349">
        <f ca="1"/>
        <v>217.9</v>
      </c>
      <c r="K1207" s="4">
        <f ca="1">IF(ROW(T_CALC[[#This Row],[DAY]])-ROW(T_CALC[[#Headers],[DAY]])&gt;C_N_TRADING_DAYS,"",ROW(T_CALC[[#This Row],[DAY]])-ROW(T_CALC[[#Headers],[DAY]]))</f>
        <v>1204</v>
      </c>
      <c r="L1207" s="2" cm="1" vm="6345">
        <f t="array" aca="1" ref="L1207" ca="1">IFERROR(IF(T_CALC[[#This Row],[DAY]]="","",IF(AND(T_CALC[[#This Row],[DAY]]=C_N_TRADING_DAYS,$L$1&gt;C_MAX_HIST_DT),$L$1,INDEX(_xlfn.ANCHORARRAY($C$3),T_CALC[[#This Row],[DAY]]+1,1))),NA())</f>
        <v>44201</v>
      </c>
      <c r="M1207" s="4" cm="1" vm="6347">
        <f t="array" aca="1" ref="M1207" ca="1">IFERROR(IF(T_CALC[[#This Row],[DAY]]="","",IF(AND(T_CALC[[#This Row],[DAY]]=C_N_TRADING_DAYS,$L$1&gt;C_MAX_HIST_DT),$M$1,INDEX(_xlfn.ANCHORARRAY($C$3),T_CALC[[#This Row],[DAY]]+1,3))),NA())</f>
        <v>217.26</v>
      </c>
      <c r="N1207" s="4" cm="1" vm="6348">
        <f t="array" aca="1" ref="N1207" ca="1">IFERROR(IF(T_CALC[[#This Row],[DAY]]="","",IF(AND(T_CALC[[#This Row],[DAY]]=C_N_TRADING_DAYS,$L$1&gt;C_MAX_HIST_DT),$N$1,INDEX(_xlfn.ANCHORARRAY($C$3),T_CALC[[#This Row],[DAY]]+1,4))),NA())</f>
        <v>218.52</v>
      </c>
      <c r="O1207" s="4" cm="1" vm="5777">
        <f t="array" aca="1" ref="O1207" ca="1">IFERROR(IF(T_CALC[[#This Row],[DAY]]="","",IF(AND(T_CALC[[#This Row],[DAY]]=C_N_TRADING_DAYS,$L$1&gt;C_MAX_HIST_DT),$O$1,INDEX(_xlfn.ANCHORARRAY($C$3),T_CALC[[#This Row],[DAY]]+1,5))),NA())</f>
        <v>215.7</v>
      </c>
      <c r="P1207" s="4" cm="1" vm="6349">
        <f t="array" aca="1" ref="P1207" ca="1">IFERROR(IF(T_CALC[[#This Row],[DAY]]="","",IF(AND(T_CALC[[#This Row],[DAY]]=C_N_TRADING_DAYS,$L$1&gt;C_MAX_HIST_DT),$P$1,INDEX(_xlfn.ANCHORARRAY($C$3),T_CALC[[#This Row],[DAY]]+1,6))),NA())</f>
        <v>217.9</v>
      </c>
      <c r="Q1207" s="4" cm="1" vm="6346">
        <f t="array" aca="1" ref="Q1207" ca="1">IFERROR(IF(T_CALC[[#This Row],[DAY]]="","",IF(AND(T_CALC[[#This Row],[DAY]]=C_N_TRADING_DAYS,$L$1&gt;C_MAX_HIST_DT),$Q$1,INDEX(_xlfn.ANCHORARRAY($C$3),T_CALC[[#This Row],[DAY]]+1,2))),NA())</f>
        <v>23822953</v>
      </c>
      <c r="R1207" s="4" vm="6349">
        <f ca="1">IFERROR(IF(I_SRC="Open",T_CALC[[#This Row],[Open]],IF(I_SRC="High",T_CALC[[#This Row],[High]],IF(I_SRC="low",T_CALC[[#This Row],[Low]],IF(I_SRC="Volume",T_CALC[[#This Row],[VOLUME]],T_CALC[[#This Row],[Close]])))),"")</f>
        <v>217.9</v>
      </c>
      <c r="S1207" s="4" cm="1">
        <f t="array" aca="1" ref="S1207" ca="1">IF(T_CALC[[#This Row],[DAY]]="","",IF(T_CALC[[#This Row],[DAY]]&gt;=I_MA_PER,
ROUND(SUMPRODUCT(OFFSET($Y$4,0,0,I_MA_PER),OFFSET(T_CALC[[#This Row],[Value]],-(I_MA_PER-1),0,I_MA_PER))/C_DEN,2),NA()))</f>
        <v>217.14</v>
      </c>
      <c r="T1207" s="4" t="str">
        <f ca="1">IF(T_CALC[[#This Row],[DAY]]="","",IF(T_CALC[[#This Row],[DAY]]&gt;=I_MA_PER,IF(AND(T_CALC[[#This Row],[Value]]&gt;T_CALC[[#This Row],[WMA]],R1206&lt;=S1206),"Buy",IF(AND(T_CALC[[#This Row],[Value]]&lt;T_CALC[[#This Row],[WMA]],R1206&gt;=S1206),"Sell","")),NA()))</f>
        <v/>
      </c>
      <c r="U1207" s="4">
        <f ca="1">IFERROR(IF(T_CALC[[#This Row],[Signal]]="Buy",T_CALC[[#This Row],[Value]],-10000),-10000)</f>
        <v>-10000</v>
      </c>
      <c r="V1207" s="4">
        <f ca="1">IFERROR(IF(T_CALC[[#This Row],[Signal]]="Sell",T_CALC[[#This Row],[Value]],-10000),-10000)</f>
        <v>-10000</v>
      </c>
    </row>
    <row r="1208" spans="3:22" x14ac:dyDescent="0.2">
      <c r="C1208" vm="6350">
        <f ca="1"/>
        <v>44202</v>
      </c>
      <c r="D1208" vm="6351">
        <f ca="1"/>
        <v>35930653</v>
      </c>
      <c r="E1208" vm="6352">
        <f ca="1"/>
        <v>212.17</v>
      </c>
      <c r="F1208" vm="6353">
        <f ca="1"/>
        <v>216.48990000000001</v>
      </c>
      <c r="G1208" vm="6354">
        <f ca="1"/>
        <v>211.94</v>
      </c>
      <c r="H1208" vm="6355">
        <f ca="1"/>
        <v>212.25</v>
      </c>
      <c r="K1208" s="4">
        <f ca="1">IF(ROW(T_CALC[[#This Row],[DAY]])-ROW(T_CALC[[#Headers],[DAY]])&gt;C_N_TRADING_DAYS,"",ROW(T_CALC[[#This Row],[DAY]])-ROW(T_CALC[[#Headers],[DAY]]))</f>
        <v>1205</v>
      </c>
      <c r="L1208" s="2" cm="1" vm="6350">
        <f t="array" aca="1" ref="L1208" ca="1">IFERROR(IF(T_CALC[[#This Row],[DAY]]="","",IF(AND(T_CALC[[#This Row],[DAY]]=C_N_TRADING_DAYS,$L$1&gt;C_MAX_HIST_DT),$L$1,INDEX(_xlfn.ANCHORARRAY($C$3),T_CALC[[#This Row],[DAY]]+1,1))),NA())</f>
        <v>44202</v>
      </c>
      <c r="M1208" s="4" cm="1" vm="6352">
        <f t="array" aca="1" ref="M1208" ca="1">IFERROR(IF(T_CALC[[#This Row],[DAY]]="","",IF(AND(T_CALC[[#This Row],[DAY]]=C_N_TRADING_DAYS,$L$1&gt;C_MAX_HIST_DT),$M$1,INDEX(_xlfn.ANCHORARRAY($C$3),T_CALC[[#This Row],[DAY]]+1,3))),NA())</f>
        <v>212.17</v>
      </c>
      <c r="N1208" s="4" cm="1" vm="6353">
        <f t="array" aca="1" ref="N1208" ca="1">IFERROR(IF(T_CALC[[#This Row],[DAY]]="","",IF(AND(T_CALC[[#This Row],[DAY]]=C_N_TRADING_DAYS,$L$1&gt;C_MAX_HIST_DT),$N$1,INDEX(_xlfn.ANCHORARRAY($C$3),T_CALC[[#This Row],[DAY]]+1,4))),NA())</f>
        <v>216.48990000000001</v>
      </c>
      <c r="O1208" s="4" cm="1" vm="6354">
        <f t="array" aca="1" ref="O1208" ca="1">IFERROR(IF(T_CALC[[#This Row],[DAY]]="","",IF(AND(T_CALC[[#This Row],[DAY]]=C_N_TRADING_DAYS,$L$1&gt;C_MAX_HIST_DT),$O$1,INDEX(_xlfn.ANCHORARRAY($C$3),T_CALC[[#This Row],[DAY]]+1,5))),NA())</f>
        <v>211.94</v>
      </c>
      <c r="P1208" s="4" cm="1" vm="6355">
        <f t="array" aca="1" ref="P1208" ca="1">IFERROR(IF(T_CALC[[#This Row],[DAY]]="","",IF(AND(T_CALC[[#This Row],[DAY]]=C_N_TRADING_DAYS,$L$1&gt;C_MAX_HIST_DT),$P$1,INDEX(_xlfn.ANCHORARRAY($C$3),T_CALC[[#This Row],[DAY]]+1,6))),NA())</f>
        <v>212.25</v>
      </c>
      <c r="Q1208" s="4" cm="1" vm="6351">
        <f t="array" aca="1" ref="Q1208" ca="1">IFERROR(IF(T_CALC[[#This Row],[DAY]]="","",IF(AND(T_CALC[[#This Row],[DAY]]=C_N_TRADING_DAYS,$L$1&gt;C_MAX_HIST_DT),$Q$1,INDEX(_xlfn.ANCHORARRAY($C$3),T_CALC[[#This Row],[DAY]]+1,2))),NA())</f>
        <v>35930653</v>
      </c>
      <c r="R1208" s="4" vm="6355">
        <f ca="1">IFERROR(IF(I_SRC="Open",T_CALC[[#This Row],[Open]],IF(I_SRC="High",T_CALC[[#This Row],[High]],IF(I_SRC="low",T_CALC[[#This Row],[Low]],IF(I_SRC="Volume",T_CALC[[#This Row],[VOLUME]],T_CALC[[#This Row],[Close]])))),"")</f>
        <v>212.25</v>
      </c>
      <c r="S1208" s="4" cm="1">
        <f t="array" aca="1" ref="S1208" ca="1">IF(T_CALC[[#This Row],[DAY]]="","",IF(T_CALC[[#This Row],[DAY]]&gt;=I_MA_PER,
ROUND(SUMPRODUCT(OFFSET($Y$4,0,0,I_MA_PER),OFFSET(T_CALC[[#This Row],[Value]],-(I_MA_PER-1),0,I_MA_PER))/C_DEN,2),NA()))</f>
        <v>217.02</v>
      </c>
      <c r="T1208" s="4" t="str">
        <f ca="1">IF(T_CALC[[#This Row],[DAY]]="","",IF(T_CALC[[#This Row],[DAY]]&gt;=I_MA_PER,IF(AND(T_CALC[[#This Row],[Value]]&gt;T_CALC[[#This Row],[WMA]],R1207&lt;=S1207),"Buy",IF(AND(T_CALC[[#This Row],[Value]]&lt;T_CALC[[#This Row],[WMA]],R1207&gt;=S1207),"Sell","")),NA()))</f>
        <v>Sell</v>
      </c>
      <c r="U1208" s="4">
        <f ca="1">IFERROR(IF(T_CALC[[#This Row],[Signal]]="Buy",T_CALC[[#This Row],[Value]],-10000),-10000)</f>
        <v>-10000</v>
      </c>
      <c r="V1208" s="4" vm="6355">
        <f ca="1">IFERROR(IF(T_CALC[[#This Row],[Signal]]="Sell",T_CALC[[#This Row],[Value]],-10000),-10000)</f>
        <v>212.25</v>
      </c>
    </row>
    <row r="1209" spans="3:22" x14ac:dyDescent="0.2">
      <c r="C1209" vm="6356">
        <f ca="1"/>
        <v>44203</v>
      </c>
      <c r="D1209" vm="6357">
        <f ca="1"/>
        <v>27694480</v>
      </c>
      <c r="E1209" vm="6210">
        <f ca="1"/>
        <v>214.04</v>
      </c>
      <c r="F1209" vm="6358">
        <f ca="1"/>
        <v>219.34</v>
      </c>
      <c r="G1209" vm="6359">
        <f ca="1"/>
        <v>213.71</v>
      </c>
      <c r="H1209" vm="6360">
        <f ca="1"/>
        <v>218.29</v>
      </c>
      <c r="K1209" s="4">
        <f ca="1">IF(ROW(T_CALC[[#This Row],[DAY]])-ROW(T_CALC[[#Headers],[DAY]])&gt;C_N_TRADING_DAYS,"",ROW(T_CALC[[#This Row],[DAY]])-ROW(T_CALC[[#Headers],[DAY]]))</f>
        <v>1206</v>
      </c>
      <c r="L1209" s="2" cm="1" vm="6356">
        <f t="array" aca="1" ref="L1209" ca="1">IFERROR(IF(T_CALC[[#This Row],[DAY]]="","",IF(AND(T_CALC[[#This Row],[DAY]]=C_N_TRADING_DAYS,$L$1&gt;C_MAX_HIST_DT),$L$1,INDEX(_xlfn.ANCHORARRAY($C$3),T_CALC[[#This Row],[DAY]]+1,1))),NA())</f>
        <v>44203</v>
      </c>
      <c r="M1209" s="4" cm="1" vm="6210">
        <f t="array" aca="1" ref="M1209" ca="1">IFERROR(IF(T_CALC[[#This Row],[DAY]]="","",IF(AND(T_CALC[[#This Row],[DAY]]=C_N_TRADING_DAYS,$L$1&gt;C_MAX_HIST_DT),$M$1,INDEX(_xlfn.ANCHORARRAY($C$3),T_CALC[[#This Row],[DAY]]+1,3))),NA())</f>
        <v>214.04</v>
      </c>
      <c r="N1209" s="4" cm="1" vm="6358">
        <f t="array" aca="1" ref="N1209" ca="1">IFERROR(IF(T_CALC[[#This Row],[DAY]]="","",IF(AND(T_CALC[[#This Row],[DAY]]=C_N_TRADING_DAYS,$L$1&gt;C_MAX_HIST_DT),$N$1,INDEX(_xlfn.ANCHORARRAY($C$3),T_CALC[[#This Row],[DAY]]+1,4))),NA())</f>
        <v>219.34</v>
      </c>
      <c r="O1209" s="4" cm="1" vm="6359">
        <f t="array" aca="1" ref="O1209" ca="1">IFERROR(IF(T_CALC[[#This Row],[DAY]]="","",IF(AND(T_CALC[[#This Row],[DAY]]=C_N_TRADING_DAYS,$L$1&gt;C_MAX_HIST_DT),$O$1,INDEX(_xlfn.ANCHORARRAY($C$3),T_CALC[[#This Row],[DAY]]+1,5))),NA())</f>
        <v>213.71</v>
      </c>
      <c r="P1209" s="4" cm="1" vm="6360">
        <f t="array" aca="1" ref="P1209" ca="1">IFERROR(IF(T_CALC[[#This Row],[DAY]]="","",IF(AND(T_CALC[[#This Row],[DAY]]=C_N_TRADING_DAYS,$L$1&gt;C_MAX_HIST_DT),$P$1,INDEX(_xlfn.ANCHORARRAY($C$3),T_CALC[[#This Row],[DAY]]+1,6))),NA())</f>
        <v>218.29</v>
      </c>
      <c r="Q1209" s="4" cm="1" vm="6357">
        <f t="array" aca="1" ref="Q1209" ca="1">IFERROR(IF(T_CALC[[#This Row],[DAY]]="","",IF(AND(T_CALC[[#This Row],[DAY]]=C_N_TRADING_DAYS,$L$1&gt;C_MAX_HIST_DT),$Q$1,INDEX(_xlfn.ANCHORARRAY($C$3),T_CALC[[#This Row],[DAY]]+1,2))),NA())</f>
        <v>27694480</v>
      </c>
      <c r="R1209" s="4" vm="6360">
        <f ca="1">IFERROR(IF(I_SRC="Open",T_CALC[[#This Row],[Open]],IF(I_SRC="High",T_CALC[[#This Row],[High]],IF(I_SRC="low",T_CALC[[#This Row],[Low]],IF(I_SRC="Volume",T_CALC[[#This Row],[VOLUME]],T_CALC[[#This Row],[Close]])))),"")</f>
        <v>218.29</v>
      </c>
      <c r="S1209" s="4" cm="1">
        <f t="array" aca="1" ref="S1209" ca="1">IF(T_CALC[[#This Row],[DAY]]="","",IF(T_CALC[[#This Row],[DAY]]&gt;=I_MA_PER,
ROUND(SUMPRODUCT(OFFSET($Y$4,0,0,I_MA_PER),OFFSET(T_CALC[[#This Row],[Value]],-(I_MA_PER-1),0,I_MA_PER))/C_DEN,2),NA()))</f>
        <v>217.14</v>
      </c>
      <c r="T1209" s="4" t="str">
        <f ca="1">IF(T_CALC[[#This Row],[DAY]]="","",IF(T_CALC[[#This Row],[DAY]]&gt;=I_MA_PER,IF(AND(T_CALC[[#This Row],[Value]]&gt;T_CALC[[#This Row],[WMA]],R1208&lt;=S1208),"Buy",IF(AND(T_CALC[[#This Row],[Value]]&lt;T_CALC[[#This Row],[WMA]],R1208&gt;=S1208),"Sell","")),NA()))</f>
        <v>Buy</v>
      </c>
      <c r="U1209" s="4" vm="6360">
        <f ca="1">IFERROR(IF(T_CALC[[#This Row],[Signal]]="Buy",T_CALC[[#This Row],[Value]],-10000),-10000)</f>
        <v>218.29</v>
      </c>
      <c r="V1209" s="4">
        <f ca="1">IFERROR(IF(T_CALC[[#This Row],[Signal]]="Sell",T_CALC[[#This Row],[Value]],-10000),-10000)</f>
        <v>-10000</v>
      </c>
    </row>
    <row r="1210" spans="3:22" x14ac:dyDescent="0.2">
      <c r="C1210" vm="6361">
        <f ca="1"/>
        <v>44204</v>
      </c>
      <c r="D1210" vm="6362">
        <f ca="1"/>
        <v>22956206</v>
      </c>
      <c r="E1210" vm="6363">
        <f ca="1"/>
        <v>218.68</v>
      </c>
      <c r="F1210" vm="6364">
        <f ca="1"/>
        <v>220.58</v>
      </c>
      <c r="G1210" vm="6365">
        <f ca="1"/>
        <v>217.02610000000001</v>
      </c>
      <c r="H1210" vm="6366">
        <f ca="1"/>
        <v>219.62</v>
      </c>
      <c r="K1210" s="4">
        <f ca="1">IF(ROW(T_CALC[[#This Row],[DAY]])-ROW(T_CALC[[#Headers],[DAY]])&gt;C_N_TRADING_DAYS,"",ROW(T_CALC[[#This Row],[DAY]])-ROW(T_CALC[[#Headers],[DAY]]))</f>
        <v>1207</v>
      </c>
      <c r="L1210" s="2" cm="1" vm="6361">
        <f t="array" aca="1" ref="L1210" ca="1">IFERROR(IF(T_CALC[[#This Row],[DAY]]="","",IF(AND(T_CALC[[#This Row],[DAY]]=C_N_TRADING_DAYS,$L$1&gt;C_MAX_HIST_DT),$L$1,INDEX(_xlfn.ANCHORARRAY($C$3),T_CALC[[#This Row],[DAY]]+1,1))),NA())</f>
        <v>44204</v>
      </c>
      <c r="M1210" s="4" cm="1" vm="6363">
        <f t="array" aca="1" ref="M1210" ca="1">IFERROR(IF(T_CALC[[#This Row],[DAY]]="","",IF(AND(T_CALC[[#This Row],[DAY]]=C_N_TRADING_DAYS,$L$1&gt;C_MAX_HIST_DT),$M$1,INDEX(_xlfn.ANCHORARRAY($C$3),T_CALC[[#This Row],[DAY]]+1,3))),NA())</f>
        <v>218.68</v>
      </c>
      <c r="N1210" s="4" cm="1" vm="6364">
        <f t="array" aca="1" ref="N1210" ca="1">IFERROR(IF(T_CALC[[#This Row],[DAY]]="","",IF(AND(T_CALC[[#This Row],[DAY]]=C_N_TRADING_DAYS,$L$1&gt;C_MAX_HIST_DT),$N$1,INDEX(_xlfn.ANCHORARRAY($C$3),T_CALC[[#This Row],[DAY]]+1,4))),NA())</f>
        <v>220.58</v>
      </c>
      <c r="O1210" s="4" cm="1" vm="6365">
        <f t="array" aca="1" ref="O1210" ca="1">IFERROR(IF(T_CALC[[#This Row],[DAY]]="","",IF(AND(T_CALC[[#This Row],[DAY]]=C_N_TRADING_DAYS,$L$1&gt;C_MAX_HIST_DT),$O$1,INDEX(_xlfn.ANCHORARRAY($C$3),T_CALC[[#This Row],[DAY]]+1,5))),NA())</f>
        <v>217.02610000000001</v>
      </c>
      <c r="P1210" s="4" cm="1" vm="6366">
        <f t="array" aca="1" ref="P1210" ca="1">IFERROR(IF(T_CALC[[#This Row],[DAY]]="","",IF(AND(T_CALC[[#This Row],[DAY]]=C_N_TRADING_DAYS,$L$1&gt;C_MAX_HIST_DT),$P$1,INDEX(_xlfn.ANCHORARRAY($C$3),T_CALC[[#This Row],[DAY]]+1,6))),NA())</f>
        <v>219.62</v>
      </c>
      <c r="Q1210" s="4" cm="1" vm="6362">
        <f t="array" aca="1" ref="Q1210" ca="1">IFERROR(IF(T_CALC[[#This Row],[DAY]]="","",IF(AND(T_CALC[[#This Row],[DAY]]=C_N_TRADING_DAYS,$L$1&gt;C_MAX_HIST_DT),$Q$1,INDEX(_xlfn.ANCHORARRAY($C$3),T_CALC[[#This Row],[DAY]]+1,2))),NA())</f>
        <v>22956206</v>
      </c>
      <c r="R1210" s="4" vm="6366">
        <f ca="1">IFERROR(IF(I_SRC="Open",T_CALC[[#This Row],[Open]],IF(I_SRC="High",T_CALC[[#This Row],[High]],IF(I_SRC="low",T_CALC[[#This Row],[Low]],IF(I_SRC="Volume",T_CALC[[#This Row],[VOLUME]],T_CALC[[#This Row],[Close]])))),"")</f>
        <v>219.62</v>
      </c>
      <c r="S1210" s="4" cm="1">
        <f t="array" aca="1" ref="S1210" ca="1">IF(T_CALC[[#This Row],[DAY]]="","",IF(T_CALC[[#This Row],[DAY]]&gt;=I_MA_PER,
ROUND(SUMPRODUCT(OFFSET($Y$4,0,0,I_MA_PER),OFFSET(T_CALC[[#This Row],[Value]],-(I_MA_PER-1),0,I_MA_PER))/C_DEN,2),NA()))</f>
        <v>217.31</v>
      </c>
      <c r="T1210" s="4" t="str">
        <f ca="1">IF(T_CALC[[#This Row],[DAY]]="","",IF(T_CALC[[#This Row],[DAY]]&gt;=I_MA_PER,IF(AND(T_CALC[[#This Row],[Value]]&gt;T_CALC[[#This Row],[WMA]],R1209&lt;=S1209),"Buy",IF(AND(T_CALC[[#This Row],[Value]]&lt;T_CALC[[#This Row],[WMA]],R1209&gt;=S1209),"Sell","")),NA()))</f>
        <v/>
      </c>
      <c r="U1210" s="4">
        <f ca="1">IFERROR(IF(T_CALC[[#This Row],[Signal]]="Buy",T_CALC[[#This Row],[Value]],-10000),-10000)</f>
        <v>-10000</v>
      </c>
      <c r="V1210" s="4">
        <f ca="1">IFERROR(IF(T_CALC[[#This Row],[Signal]]="Sell",T_CALC[[#This Row],[Value]],-10000),-10000)</f>
        <v>-10000</v>
      </c>
    </row>
    <row r="1211" spans="3:22" x14ac:dyDescent="0.2">
      <c r="C1211" vm="6367">
        <f ca="1"/>
        <v>44207</v>
      </c>
      <c r="D1211" vm="6368">
        <f ca="1"/>
        <v>23047029</v>
      </c>
      <c r="E1211" vm="6369">
        <f ca="1"/>
        <v>218.47</v>
      </c>
      <c r="F1211" vm="6370">
        <f ca="1"/>
        <v>218.91</v>
      </c>
      <c r="G1211" vm="6371">
        <f ca="1"/>
        <v>216.73</v>
      </c>
      <c r="H1211" vm="6372">
        <f ca="1"/>
        <v>217.49</v>
      </c>
      <c r="K1211" s="4">
        <f ca="1">IF(ROW(T_CALC[[#This Row],[DAY]])-ROW(T_CALC[[#Headers],[DAY]])&gt;C_N_TRADING_DAYS,"",ROW(T_CALC[[#This Row],[DAY]])-ROW(T_CALC[[#Headers],[DAY]]))</f>
        <v>1208</v>
      </c>
      <c r="L1211" s="2" cm="1" vm="6367">
        <f t="array" aca="1" ref="L1211" ca="1">IFERROR(IF(T_CALC[[#This Row],[DAY]]="","",IF(AND(T_CALC[[#This Row],[DAY]]=C_N_TRADING_DAYS,$L$1&gt;C_MAX_HIST_DT),$L$1,INDEX(_xlfn.ANCHORARRAY($C$3),T_CALC[[#This Row],[DAY]]+1,1))),NA())</f>
        <v>44207</v>
      </c>
      <c r="M1211" s="4" cm="1" vm="6369">
        <f t="array" aca="1" ref="M1211" ca="1">IFERROR(IF(T_CALC[[#This Row],[DAY]]="","",IF(AND(T_CALC[[#This Row],[DAY]]=C_N_TRADING_DAYS,$L$1&gt;C_MAX_HIST_DT),$M$1,INDEX(_xlfn.ANCHORARRAY($C$3),T_CALC[[#This Row],[DAY]]+1,3))),NA())</f>
        <v>218.47</v>
      </c>
      <c r="N1211" s="4" cm="1" vm="6370">
        <f t="array" aca="1" ref="N1211" ca="1">IFERROR(IF(T_CALC[[#This Row],[DAY]]="","",IF(AND(T_CALC[[#This Row],[DAY]]=C_N_TRADING_DAYS,$L$1&gt;C_MAX_HIST_DT),$N$1,INDEX(_xlfn.ANCHORARRAY($C$3),T_CALC[[#This Row],[DAY]]+1,4))),NA())</f>
        <v>218.91</v>
      </c>
      <c r="O1211" s="4" cm="1" vm="6371">
        <f t="array" aca="1" ref="O1211" ca="1">IFERROR(IF(T_CALC[[#This Row],[DAY]]="","",IF(AND(T_CALC[[#This Row],[DAY]]=C_N_TRADING_DAYS,$L$1&gt;C_MAX_HIST_DT),$O$1,INDEX(_xlfn.ANCHORARRAY($C$3),T_CALC[[#This Row],[DAY]]+1,5))),NA())</f>
        <v>216.73</v>
      </c>
      <c r="P1211" s="4" cm="1" vm="6372">
        <f t="array" aca="1" ref="P1211" ca="1">IFERROR(IF(T_CALC[[#This Row],[DAY]]="","",IF(AND(T_CALC[[#This Row],[DAY]]=C_N_TRADING_DAYS,$L$1&gt;C_MAX_HIST_DT),$P$1,INDEX(_xlfn.ANCHORARRAY($C$3),T_CALC[[#This Row],[DAY]]+1,6))),NA())</f>
        <v>217.49</v>
      </c>
      <c r="Q1211" s="4" cm="1" vm="6368">
        <f t="array" aca="1" ref="Q1211" ca="1">IFERROR(IF(T_CALC[[#This Row],[DAY]]="","",IF(AND(T_CALC[[#This Row],[DAY]]=C_N_TRADING_DAYS,$L$1&gt;C_MAX_HIST_DT),$Q$1,INDEX(_xlfn.ANCHORARRAY($C$3),T_CALC[[#This Row],[DAY]]+1,2))),NA())</f>
        <v>23047029</v>
      </c>
      <c r="R1211" s="4" vm="6372">
        <f ca="1">IFERROR(IF(I_SRC="Open",T_CALC[[#This Row],[Open]],IF(I_SRC="High",T_CALC[[#This Row],[High]],IF(I_SRC="low",T_CALC[[#This Row],[Low]],IF(I_SRC="Volume",T_CALC[[#This Row],[VOLUME]],T_CALC[[#This Row],[Close]])))),"")</f>
        <v>217.49</v>
      </c>
      <c r="S1211" s="4" cm="1">
        <f t="array" aca="1" ref="S1211" ca="1">IF(T_CALC[[#This Row],[DAY]]="","",IF(T_CALC[[#This Row],[DAY]]&gt;=I_MA_PER,
ROUND(SUMPRODUCT(OFFSET($Y$4,0,0,I_MA_PER),OFFSET(T_CALC[[#This Row],[Value]],-(I_MA_PER-1),0,I_MA_PER))/C_DEN,2),NA()))</f>
        <v>217.39</v>
      </c>
      <c r="T1211" s="4" t="str">
        <f ca="1">IF(T_CALC[[#This Row],[DAY]]="","",IF(T_CALC[[#This Row],[DAY]]&gt;=I_MA_PER,IF(AND(T_CALC[[#This Row],[Value]]&gt;T_CALC[[#This Row],[WMA]],R1210&lt;=S1210),"Buy",IF(AND(T_CALC[[#This Row],[Value]]&lt;T_CALC[[#This Row],[WMA]],R1210&gt;=S1210),"Sell","")),NA()))</f>
        <v/>
      </c>
      <c r="U1211" s="4">
        <f ca="1">IFERROR(IF(T_CALC[[#This Row],[Signal]]="Buy",T_CALC[[#This Row],[Value]],-10000),-10000)</f>
        <v>-10000</v>
      </c>
      <c r="V1211" s="4">
        <f ca="1">IFERROR(IF(T_CALC[[#This Row],[Signal]]="Sell",T_CALC[[#This Row],[Value]],-10000),-10000)</f>
        <v>-10000</v>
      </c>
    </row>
    <row r="1212" spans="3:22" x14ac:dyDescent="0.2">
      <c r="C1212" vm="6373">
        <f ca="1"/>
        <v>44208</v>
      </c>
      <c r="D1212" vm="6374">
        <f ca="1"/>
        <v>23249336</v>
      </c>
      <c r="E1212" vm="6148">
        <f ca="1"/>
        <v>216.5</v>
      </c>
      <c r="F1212" vm="6047">
        <f ca="1"/>
        <v>217.1</v>
      </c>
      <c r="G1212" vm="6375">
        <f ca="1"/>
        <v>213.3202</v>
      </c>
      <c r="H1212" vm="6376">
        <f ca="1"/>
        <v>214.93</v>
      </c>
      <c r="K1212" s="4">
        <f ca="1">IF(ROW(T_CALC[[#This Row],[DAY]])-ROW(T_CALC[[#Headers],[DAY]])&gt;C_N_TRADING_DAYS,"",ROW(T_CALC[[#This Row],[DAY]])-ROW(T_CALC[[#Headers],[DAY]]))</f>
        <v>1209</v>
      </c>
      <c r="L1212" s="2" cm="1" vm="6373">
        <f t="array" aca="1" ref="L1212" ca="1">IFERROR(IF(T_CALC[[#This Row],[DAY]]="","",IF(AND(T_CALC[[#This Row],[DAY]]=C_N_TRADING_DAYS,$L$1&gt;C_MAX_HIST_DT),$L$1,INDEX(_xlfn.ANCHORARRAY($C$3),T_CALC[[#This Row],[DAY]]+1,1))),NA())</f>
        <v>44208</v>
      </c>
      <c r="M1212" s="4" cm="1" vm="6148">
        <f t="array" aca="1" ref="M1212" ca="1">IFERROR(IF(T_CALC[[#This Row],[DAY]]="","",IF(AND(T_CALC[[#This Row],[DAY]]=C_N_TRADING_DAYS,$L$1&gt;C_MAX_HIST_DT),$M$1,INDEX(_xlfn.ANCHORARRAY($C$3),T_CALC[[#This Row],[DAY]]+1,3))),NA())</f>
        <v>216.5</v>
      </c>
      <c r="N1212" s="4" cm="1" vm="6047">
        <f t="array" aca="1" ref="N1212" ca="1">IFERROR(IF(T_CALC[[#This Row],[DAY]]="","",IF(AND(T_CALC[[#This Row],[DAY]]=C_N_TRADING_DAYS,$L$1&gt;C_MAX_HIST_DT),$N$1,INDEX(_xlfn.ANCHORARRAY($C$3),T_CALC[[#This Row],[DAY]]+1,4))),NA())</f>
        <v>217.1</v>
      </c>
      <c r="O1212" s="4" cm="1" vm="6375">
        <f t="array" aca="1" ref="O1212" ca="1">IFERROR(IF(T_CALC[[#This Row],[DAY]]="","",IF(AND(T_CALC[[#This Row],[DAY]]=C_N_TRADING_DAYS,$L$1&gt;C_MAX_HIST_DT),$O$1,INDEX(_xlfn.ANCHORARRAY($C$3),T_CALC[[#This Row],[DAY]]+1,5))),NA())</f>
        <v>213.3202</v>
      </c>
      <c r="P1212" s="4" cm="1" vm="6376">
        <f t="array" aca="1" ref="P1212" ca="1">IFERROR(IF(T_CALC[[#This Row],[DAY]]="","",IF(AND(T_CALC[[#This Row],[DAY]]=C_N_TRADING_DAYS,$L$1&gt;C_MAX_HIST_DT),$P$1,INDEX(_xlfn.ANCHORARRAY($C$3),T_CALC[[#This Row],[DAY]]+1,6))),NA())</f>
        <v>214.93</v>
      </c>
      <c r="Q1212" s="4" cm="1" vm="6374">
        <f t="array" aca="1" ref="Q1212" ca="1">IFERROR(IF(T_CALC[[#This Row],[DAY]]="","",IF(AND(T_CALC[[#This Row],[DAY]]=C_N_TRADING_DAYS,$L$1&gt;C_MAX_HIST_DT),$Q$1,INDEX(_xlfn.ANCHORARRAY($C$3),T_CALC[[#This Row],[DAY]]+1,2))),NA())</f>
        <v>23249336</v>
      </c>
      <c r="R1212" s="4" vm="6376">
        <f ca="1">IFERROR(IF(I_SRC="Open",T_CALC[[#This Row],[Open]],IF(I_SRC="High",T_CALC[[#This Row],[High]],IF(I_SRC="low",T_CALC[[#This Row],[Low]],IF(I_SRC="Volume",T_CALC[[#This Row],[VOLUME]],T_CALC[[#This Row],[Close]])))),"")</f>
        <v>214.93</v>
      </c>
      <c r="S1212" s="4" cm="1">
        <f t="array" aca="1" ref="S1212" ca="1">IF(T_CALC[[#This Row],[DAY]]="","",IF(T_CALC[[#This Row],[DAY]]&gt;=I_MA_PER,
ROUND(SUMPRODUCT(OFFSET($Y$4,0,0,I_MA_PER),OFFSET(T_CALC[[#This Row],[Value]],-(I_MA_PER-1),0,I_MA_PER))/C_DEN,2),NA()))</f>
        <v>217.36</v>
      </c>
      <c r="T1212" s="4" t="str">
        <f ca="1">IF(T_CALC[[#This Row],[DAY]]="","",IF(T_CALC[[#This Row],[DAY]]&gt;=I_MA_PER,IF(AND(T_CALC[[#This Row],[Value]]&gt;T_CALC[[#This Row],[WMA]],R1211&lt;=S1211),"Buy",IF(AND(T_CALC[[#This Row],[Value]]&lt;T_CALC[[#This Row],[WMA]],R1211&gt;=S1211),"Sell","")),NA()))</f>
        <v>Sell</v>
      </c>
      <c r="U1212" s="4">
        <f ca="1">IFERROR(IF(T_CALC[[#This Row],[Signal]]="Buy",T_CALC[[#This Row],[Value]],-10000),-10000)</f>
        <v>-10000</v>
      </c>
      <c r="V1212" s="4" vm="6376">
        <f ca="1">IFERROR(IF(T_CALC[[#This Row],[Signal]]="Sell",T_CALC[[#This Row],[Value]],-10000),-10000)</f>
        <v>214.93</v>
      </c>
    </row>
    <row r="1213" spans="3:22" x14ac:dyDescent="0.2">
      <c r="C1213" vm="6377">
        <f ca="1"/>
        <v>44209</v>
      </c>
      <c r="D1213" vm="6378">
        <f ca="1"/>
        <v>20087080</v>
      </c>
      <c r="E1213" vm="6125">
        <f ca="1"/>
        <v>214.02</v>
      </c>
      <c r="F1213" vm="6379">
        <f ca="1"/>
        <v>216.76</v>
      </c>
      <c r="G1213" vm="6380">
        <f ca="1"/>
        <v>213.92660000000001</v>
      </c>
      <c r="H1213" vm="6381">
        <f ca="1"/>
        <v>216.34</v>
      </c>
      <c r="K1213" s="4">
        <f ca="1">IF(ROW(T_CALC[[#This Row],[DAY]])-ROW(T_CALC[[#Headers],[DAY]])&gt;C_N_TRADING_DAYS,"",ROW(T_CALC[[#This Row],[DAY]])-ROW(T_CALC[[#Headers],[DAY]]))</f>
        <v>1210</v>
      </c>
      <c r="L1213" s="2" cm="1" vm="6377">
        <f t="array" aca="1" ref="L1213" ca="1">IFERROR(IF(T_CALC[[#This Row],[DAY]]="","",IF(AND(T_CALC[[#This Row],[DAY]]=C_N_TRADING_DAYS,$L$1&gt;C_MAX_HIST_DT),$L$1,INDEX(_xlfn.ANCHORARRAY($C$3),T_CALC[[#This Row],[DAY]]+1,1))),NA())</f>
        <v>44209</v>
      </c>
      <c r="M1213" s="4" cm="1" vm="6125">
        <f t="array" aca="1" ref="M1213" ca="1">IFERROR(IF(T_CALC[[#This Row],[DAY]]="","",IF(AND(T_CALC[[#This Row],[DAY]]=C_N_TRADING_DAYS,$L$1&gt;C_MAX_HIST_DT),$M$1,INDEX(_xlfn.ANCHORARRAY($C$3),T_CALC[[#This Row],[DAY]]+1,3))),NA())</f>
        <v>214.02</v>
      </c>
      <c r="N1213" s="4" cm="1" vm="6379">
        <f t="array" aca="1" ref="N1213" ca="1">IFERROR(IF(T_CALC[[#This Row],[DAY]]="","",IF(AND(T_CALC[[#This Row],[DAY]]=C_N_TRADING_DAYS,$L$1&gt;C_MAX_HIST_DT),$N$1,INDEX(_xlfn.ANCHORARRAY($C$3),T_CALC[[#This Row],[DAY]]+1,4))),NA())</f>
        <v>216.76</v>
      </c>
      <c r="O1213" s="4" cm="1" vm="6380">
        <f t="array" aca="1" ref="O1213" ca="1">IFERROR(IF(T_CALC[[#This Row],[DAY]]="","",IF(AND(T_CALC[[#This Row],[DAY]]=C_N_TRADING_DAYS,$L$1&gt;C_MAX_HIST_DT),$O$1,INDEX(_xlfn.ANCHORARRAY($C$3),T_CALC[[#This Row],[DAY]]+1,5))),NA())</f>
        <v>213.92660000000001</v>
      </c>
      <c r="P1213" s="4" cm="1" vm="6381">
        <f t="array" aca="1" ref="P1213" ca="1">IFERROR(IF(T_CALC[[#This Row],[DAY]]="","",IF(AND(T_CALC[[#This Row],[DAY]]=C_N_TRADING_DAYS,$L$1&gt;C_MAX_HIST_DT),$P$1,INDEX(_xlfn.ANCHORARRAY($C$3),T_CALC[[#This Row],[DAY]]+1,6))),NA())</f>
        <v>216.34</v>
      </c>
      <c r="Q1213" s="4" cm="1" vm="6378">
        <f t="array" aca="1" ref="Q1213" ca="1">IFERROR(IF(T_CALC[[#This Row],[DAY]]="","",IF(AND(T_CALC[[#This Row],[DAY]]=C_N_TRADING_DAYS,$L$1&gt;C_MAX_HIST_DT),$Q$1,INDEX(_xlfn.ANCHORARRAY($C$3),T_CALC[[#This Row],[DAY]]+1,2))),NA())</f>
        <v>20087080</v>
      </c>
      <c r="R1213" s="4" vm="6381">
        <f ca="1">IFERROR(IF(I_SRC="Open",T_CALC[[#This Row],[Open]],IF(I_SRC="High",T_CALC[[#This Row],[High]],IF(I_SRC="low",T_CALC[[#This Row],[Low]],IF(I_SRC="Volume",T_CALC[[#This Row],[VOLUME]],T_CALC[[#This Row],[Close]])))),"")</f>
        <v>216.34</v>
      </c>
      <c r="S1213" s="4" cm="1">
        <f t="array" aca="1" ref="S1213" ca="1">IF(T_CALC[[#This Row],[DAY]]="","",IF(T_CALC[[#This Row],[DAY]]&gt;=I_MA_PER,
ROUND(SUMPRODUCT(OFFSET($Y$4,0,0,I_MA_PER),OFFSET(T_CALC[[#This Row],[Value]],-(I_MA_PER-1),0,I_MA_PER))/C_DEN,2),NA()))</f>
        <v>217.37</v>
      </c>
      <c r="T1213" s="4" t="str">
        <f ca="1">IF(T_CALC[[#This Row],[DAY]]="","",IF(T_CALC[[#This Row],[DAY]]&gt;=I_MA_PER,IF(AND(T_CALC[[#This Row],[Value]]&gt;T_CALC[[#This Row],[WMA]],R1212&lt;=S1212),"Buy",IF(AND(T_CALC[[#This Row],[Value]]&lt;T_CALC[[#This Row],[WMA]],R1212&gt;=S1212),"Sell","")),NA()))</f>
        <v/>
      </c>
      <c r="U1213" s="4">
        <f ca="1">IFERROR(IF(T_CALC[[#This Row],[Signal]]="Buy",T_CALC[[#This Row],[Value]],-10000),-10000)</f>
        <v>-10000</v>
      </c>
      <c r="V1213" s="4">
        <f ca="1">IFERROR(IF(T_CALC[[#This Row],[Signal]]="Sell",T_CALC[[#This Row],[Value]],-10000),-10000)</f>
        <v>-10000</v>
      </c>
    </row>
    <row r="1214" spans="3:22" x14ac:dyDescent="0.2">
      <c r="C1214" vm="6382">
        <f ca="1"/>
        <v>44210</v>
      </c>
      <c r="D1214" vm="6383">
        <f ca="1"/>
        <v>29346737</v>
      </c>
      <c r="E1214" vm="6384">
        <f ca="1"/>
        <v>215.91</v>
      </c>
      <c r="F1214" vm="6385">
        <f ca="1"/>
        <v>217.46</v>
      </c>
      <c r="G1214" vm="6386">
        <f ca="1"/>
        <v>212.74</v>
      </c>
      <c r="H1214" vm="5833">
        <f ca="1"/>
        <v>213.02</v>
      </c>
      <c r="K1214" s="4">
        <f ca="1">IF(ROW(T_CALC[[#This Row],[DAY]])-ROW(T_CALC[[#Headers],[DAY]])&gt;C_N_TRADING_DAYS,"",ROW(T_CALC[[#This Row],[DAY]])-ROW(T_CALC[[#Headers],[DAY]]))</f>
        <v>1211</v>
      </c>
      <c r="L1214" s="2" cm="1" vm="6382">
        <f t="array" aca="1" ref="L1214" ca="1">IFERROR(IF(T_CALC[[#This Row],[DAY]]="","",IF(AND(T_CALC[[#This Row],[DAY]]=C_N_TRADING_DAYS,$L$1&gt;C_MAX_HIST_DT),$L$1,INDEX(_xlfn.ANCHORARRAY($C$3),T_CALC[[#This Row],[DAY]]+1,1))),NA())</f>
        <v>44210</v>
      </c>
      <c r="M1214" s="4" cm="1" vm="6384">
        <f t="array" aca="1" ref="M1214" ca="1">IFERROR(IF(T_CALC[[#This Row],[DAY]]="","",IF(AND(T_CALC[[#This Row],[DAY]]=C_N_TRADING_DAYS,$L$1&gt;C_MAX_HIST_DT),$M$1,INDEX(_xlfn.ANCHORARRAY($C$3),T_CALC[[#This Row],[DAY]]+1,3))),NA())</f>
        <v>215.91</v>
      </c>
      <c r="N1214" s="4" cm="1" vm="6385">
        <f t="array" aca="1" ref="N1214" ca="1">IFERROR(IF(T_CALC[[#This Row],[DAY]]="","",IF(AND(T_CALC[[#This Row],[DAY]]=C_N_TRADING_DAYS,$L$1&gt;C_MAX_HIST_DT),$N$1,INDEX(_xlfn.ANCHORARRAY($C$3),T_CALC[[#This Row],[DAY]]+1,4))),NA())</f>
        <v>217.46</v>
      </c>
      <c r="O1214" s="4" cm="1" vm="6386">
        <f t="array" aca="1" ref="O1214" ca="1">IFERROR(IF(T_CALC[[#This Row],[DAY]]="","",IF(AND(T_CALC[[#This Row],[DAY]]=C_N_TRADING_DAYS,$L$1&gt;C_MAX_HIST_DT),$O$1,INDEX(_xlfn.ANCHORARRAY($C$3),T_CALC[[#This Row],[DAY]]+1,5))),NA())</f>
        <v>212.74</v>
      </c>
      <c r="P1214" s="4" cm="1" vm="5833">
        <f t="array" aca="1" ref="P1214" ca="1">IFERROR(IF(T_CALC[[#This Row],[DAY]]="","",IF(AND(T_CALC[[#This Row],[DAY]]=C_N_TRADING_DAYS,$L$1&gt;C_MAX_HIST_DT),$P$1,INDEX(_xlfn.ANCHORARRAY($C$3),T_CALC[[#This Row],[DAY]]+1,6))),NA())</f>
        <v>213.02</v>
      </c>
      <c r="Q1214" s="4" cm="1" vm="6383">
        <f t="array" aca="1" ref="Q1214" ca="1">IFERROR(IF(T_CALC[[#This Row],[DAY]]="","",IF(AND(T_CALC[[#This Row],[DAY]]=C_N_TRADING_DAYS,$L$1&gt;C_MAX_HIST_DT),$Q$1,INDEX(_xlfn.ANCHORARRAY($C$3),T_CALC[[#This Row],[DAY]]+1,2))),NA())</f>
        <v>29346737</v>
      </c>
      <c r="R1214" s="4" vm="5833">
        <f ca="1">IFERROR(IF(I_SRC="Open",T_CALC[[#This Row],[Open]],IF(I_SRC="High",T_CALC[[#This Row],[High]],IF(I_SRC="low",T_CALC[[#This Row],[Low]],IF(I_SRC="Volume",T_CALC[[#This Row],[VOLUME]],T_CALC[[#This Row],[Close]])))),"")</f>
        <v>213.02</v>
      </c>
      <c r="S1214" s="4" cm="1">
        <f t="array" aca="1" ref="S1214" ca="1">IF(T_CALC[[#This Row],[DAY]]="","",IF(T_CALC[[#This Row],[DAY]]&gt;=I_MA_PER,
ROUND(SUMPRODUCT(OFFSET($Y$4,0,0,I_MA_PER),OFFSET(T_CALC[[#This Row],[Value]],-(I_MA_PER-1),0,I_MA_PER))/C_DEN,2),NA()))</f>
        <v>217.24</v>
      </c>
      <c r="T1214" s="4" t="str">
        <f ca="1">IF(T_CALC[[#This Row],[DAY]]="","",IF(T_CALC[[#This Row],[DAY]]&gt;=I_MA_PER,IF(AND(T_CALC[[#This Row],[Value]]&gt;T_CALC[[#This Row],[WMA]],R1213&lt;=S1213),"Buy",IF(AND(T_CALC[[#This Row],[Value]]&lt;T_CALC[[#This Row],[WMA]],R1213&gt;=S1213),"Sell","")),NA()))</f>
        <v/>
      </c>
      <c r="U1214" s="4">
        <f ca="1">IFERROR(IF(T_CALC[[#This Row],[Signal]]="Buy",T_CALC[[#This Row],[Value]],-10000),-10000)</f>
        <v>-10000</v>
      </c>
      <c r="V1214" s="4">
        <f ca="1">IFERROR(IF(T_CALC[[#This Row],[Signal]]="Sell",T_CALC[[#This Row],[Value]],-10000),-10000)</f>
        <v>-10000</v>
      </c>
    </row>
    <row r="1215" spans="3:22" x14ac:dyDescent="0.2">
      <c r="C1215" vm="6387">
        <f ca="1"/>
        <v>44211</v>
      </c>
      <c r="D1215" vm="6388">
        <f ca="1"/>
        <v>31746512</v>
      </c>
      <c r="E1215" vm="6389">
        <f ca="1"/>
        <v>213.52</v>
      </c>
      <c r="F1215" vm="6220">
        <f ca="1"/>
        <v>214.51</v>
      </c>
      <c r="G1215" vm="6390">
        <f ca="1"/>
        <v>212.03</v>
      </c>
      <c r="H1215" vm="6391">
        <f ca="1"/>
        <v>212.65</v>
      </c>
      <c r="K1215" s="4">
        <f ca="1">IF(ROW(T_CALC[[#This Row],[DAY]])-ROW(T_CALC[[#Headers],[DAY]])&gt;C_N_TRADING_DAYS,"",ROW(T_CALC[[#This Row],[DAY]])-ROW(T_CALC[[#Headers],[DAY]]))</f>
        <v>1212</v>
      </c>
      <c r="L1215" s="2" cm="1" vm="6387">
        <f t="array" aca="1" ref="L1215" ca="1">IFERROR(IF(T_CALC[[#This Row],[DAY]]="","",IF(AND(T_CALC[[#This Row],[DAY]]=C_N_TRADING_DAYS,$L$1&gt;C_MAX_HIST_DT),$L$1,INDEX(_xlfn.ANCHORARRAY($C$3),T_CALC[[#This Row],[DAY]]+1,1))),NA())</f>
        <v>44211</v>
      </c>
      <c r="M1215" s="4" cm="1" vm="6389">
        <f t="array" aca="1" ref="M1215" ca="1">IFERROR(IF(T_CALC[[#This Row],[DAY]]="","",IF(AND(T_CALC[[#This Row],[DAY]]=C_N_TRADING_DAYS,$L$1&gt;C_MAX_HIST_DT),$M$1,INDEX(_xlfn.ANCHORARRAY($C$3),T_CALC[[#This Row],[DAY]]+1,3))),NA())</f>
        <v>213.52</v>
      </c>
      <c r="N1215" s="4" cm="1" vm="6220">
        <f t="array" aca="1" ref="N1215" ca="1">IFERROR(IF(T_CALC[[#This Row],[DAY]]="","",IF(AND(T_CALC[[#This Row],[DAY]]=C_N_TRADING_DAYS,$L$1&gt;C_MAX_HIST_DT),$N$1,INDEX(_xlfn.ANCHORARRAY($C$3),T_CALC[[#This Row],[DAY]]+1,4))),NA())</f>
        <v>214.51</v>
      </c>
      <c r="O1215" s="4" cm="1" vm="6390">
        <f t="array" aca="1" ref="O1215" ca="1">IFERROR(IF(T_CALC[[#This Row],[DAY]]="","",IF(AND(T_CALC[[#This Row],[DAY]]=C_N_TRADING_DAYS,$L$1&gt;C_MAX_HIST_DT),$O$1,INDEX(_xlfn.ANCHORARRAY($C$3),T_CALC[[#This Row],[DAY]]+1,5))),NA())</f>
        <v>212.03</v>
      </c>
      <c r="P1215" s="4" cm="1" vm="6391">
        <f t="array" aca="1" ref="P1215" ca="1">IFERROR(IF(T_CALC[[#This Row],[DAY]]="","",IF(AND(T_CALC[[#This Row],[DAY]]=C_N_TRADING_DAYS,$L$1&gt;C_MAX_HIST_DT),$P$1,INDEX(_xlfn.ANCHORARRAY($C$3),T_CALC[[#This Row],[DAY]]+1,6))),NA())</f>
        <v>212.65</v>
      </c>
      <c r="Q1215" s="4" cm="1" vm="6388">
        <f t="array" aca="1" ref="Q1215" ca="1">IFERROR(IF(T_CALC[[#This Row],[DAY]]="","",IF(AND(T_CALC[[#This Row],[DAY]]=C_N_TRADING_DAYS,$L$1&gt;C_MAX_HIST_DT),$Q$1,INDEX(_xlfn.ANCHORARRAY($C$3),T_CALC[[#This Row],[DAY]]+1,2))),NA())</f>
        <v>31746512</v>
      </c>
      <c r="R1215" s="4" vm="6391">
        <f ca="1">IFERROR(IF(I_SRC="Open",T_CALC[[#This Row],[Open]],IF(I_SRC="High",T_CALC[[#This Row],[High]],IF(I_SRC="low",T_CALC[[#This Row],[Low]],IF(I_SRC="Volume",T_CALC[[#This Row],[VOLUME]],T_CALC[[#This Row],[Close]])))),"")</f>
        <v>212.65</v>
      </c>
      <c r="S1215" s="4" cm="1">
        <f t="array" aca="1" ref="S1215" ca="1">IF(T_CALC[[#This Row],[DAY]]="","",IF(T_CALC[[#This Row],[DAY]]&gt;=I_MA_PER,
ROUND(SUMPRODUCT(OFFSET($Y$4,0,0,I_MA_PER),OFFSET(T_CALC[[#This Row],[Value]],-(I_MA_PER-1),0,I_MA_PER))/C_DEN,2),NA()))</f>
        <v>217.09</v>
      </c>
      <c r="T1215" s="4" t="str">
        <f ca="1">IF(T_CALC[[#This Row],[DAY]]="","",IF(T_CALC[[#This Row],[DAY]]&gt;=I_MA_PER,IF(AND(T_CALC[[#This Row],[Value]]&gt;T_CALC[[#This Row],[WMA]],R1214&lt;=S1214),"Buy",IF(AND(T_CALC[[#This Row],[Value]]&lt;T_CALC[[#This Row],[WMA]],R1214&gt;=S1214),"Sell","")),NA()))</f>
        <v/>
      </c>
      <c r="U1215" s="4">
        <f ca="1">IFERROR(IF(T_CALC[[#This Row],[Signal]]="Buy",T_CALC[[#This Row],[Value]],-10000),-10000)</f>
        <v>-10000</v>
      </c>
      <c r="V1215" s="4">
        <f ca="1">IFERROR(IF(T_CALC[[#This Row],[Signal]]="Sell",T_CALC[[#This Row],[Value]],-10000),-10000)</f>
        <v>-10000</v>
      </c>
    </row>
    <row r="1216" spans="3:22" x14ac:dyDescent="0.2">
      <c r="C1216" vm="6392">
        <f ca="1"/>
        <v>44215</v>
      </c>
      <c r="D1216" vm="6393">
        <f ca="1"/>
        <v>30480859</v>
      </c>
      <c r="E1216" vm="6394">
        <f ca="1"/>
        <v>213.75</v>
      </c>
      <c r="F1216" vm="6395">
        <f ca="1"/>
        <v>216.98</v>
      </c>
      <c r="G1216" vm="6396">
        <f ca="1"/>
        <v>212.63</v>
      </c>
      <c r="H1216" vm="6397">
        <f ca="1"/>
        <v>216.44</v>
      </c>
      <c r="K1216" s="4">
        <f ca="1">IF(ROW(T_CALC[[#This Row],[DAY]])-ROW(T_CALC[[#Headers],[DAY]])&gt;C_N_TRADING_DAYS,"",ROW(T_CALC[[#This Row],[DAY]])-ROW(T_CALC[[#Headers],[DAY]]))</f>
        <v>1213</v>
      </c>
      <c r="L1216" s="2" cm="1" vm="6392">
        <f t="array" aca="1" ref="L1216" ca="1">IFERROR(IF(T_CALC[[#This Row],[DAY]]="","",IF(AND(T_CALC[[#This Row],[DAY]]=C_N_TRADING_DAYS,$L$1&gt;C_MAX_HIST_DT),$L$1,INDEX(_xlfn.ANCHORARRAY($C$3),T_CALC[[#This Row],[DAY]]+1,1))),NA())</f>
        <v>44215</v>
      </c>
      <c r="M1216" s="4" cm="1" vm="6394">
        <f t="array" aca="1" ref="M1216" ca="1">IFERROR(IF(T_CALC[[#This Row],[DAY]]="","",IF(AND(T_CALC[[#This Row],[DAY]]=C_N_TRADING_DAYS,$L$1&gt;C_MAX_HIST_DT),$M$1,INDEX(_xlfn.ANCHORARRAY($C$3),T_CALC[[#This Row],[DAY]]+1,3))),NA())</f>
        <v>213.75</v>
      </c>
      <c r="N1216" s="4" cm="1" vm="6395">
        <f t="array" aca="1" ref="N1216" ca="1">IFERROR(IF(T_CALC[[#This Row],[DAY]]="","",IF(AND(T_CALC[[#This Row],[DAY]]=C_N_TRADING_DAYS,$L$1&gt;C_MAX_HIST_DT),$N$1,INDEX(_xlfn.ANCHORARRAY($C$3),T_CALC[[#This Row],[DAY]]+1,4))),NA())</f>
        <v>216.98</v>
      </c>
      <c r="O1216" s="4" cm="1" vm="6396">
        <f t="array" aca="1" ref="O1216" ca="1">IFERROR(IF(T_CALC[[#This Row],[DAY]]="","",IF(AND(T_CALC[[#This Row],[DAY]]=C_N_TRADING_DAYS,$L$1&gt;C_MAX_HIST_DT),$O$1,INDEX(_xlfn.ANCHORARRAY($C$3),T_CALC[[#This Row],[DAY]]+1,5))),NA())</f>
        <v>212.63</v>
      </c>
      <c r="P1216" s="4" cm="1" vm="6397">
        <f t="array" aca="1" ref="P1216" ca="1">IFERROR(IF(T_CALC[[#This Row],[DAY]]="","",IF(AND(T_CALC[[#This Row],[DAY]]=C_N_TRADING_DAYS,$L$1&gt;C_MAX_HIST_DT),$P$1,INDEX(_xlfn.ANCHORARRAY($C$3),T_CALC[[#This Row],[DAY]]+1,6))),NA())</f>
        <v>216.44</v>
      </c>
      <c r="Q1216" s="4" cm="1" vm="6393">
        <f t="array" aca="1" ref="Q1216" ca="1">IFERROR(IF(T_CALC[[#This Row],[DAY]]="","",IF(AND(T_CALC[[#This Row],[DAY]]=C_N_TRADING_DAYS,$L$1&gt;C_MAX_HIST_DT),$Q$1,INDEX(_xlfn.ANCHORARRAY($C$3),T_CALC[[#This Row],[DAY]]+1,2))),NA())</f>
        <v>30480859</v>
      </c>
      <c r="R1216" s="4" vm="6397">
        <f ca="1">IFERROR(IF(I_SRC="Open",T_CALC[[#This Row],[Open]],IF(I_SRC="High",T_CALC[[#This Row],[High]],IF(I_SRC="low",T_CALC[[#This Row],[Low]],IF(I_SRC="Volume",T_CALC[[#This Row],[VOLUME]],T_CALC[[#This Row],[Close]])))),"")</f>
        <v>216.44</v>
      </c>
      <c r="S1216" s="4" cm="1">
        <f t="array" aca="1" ref="S1216" ca="1">IF(T_CALC[[#This Row],[DAY]]="","",IF(T_CALC[[#This Row],[DAY]]&gt;=I_MA_PER,
ROUND(SUMPRODUCT(OFFSET($Y$4,0,0,I_MA_PER),OFFSET(T_CALC[[#This Row],[Value]],-(I_MA_PER-1),0,I_MA_PER))/C_DEN,2),NA()))</f>
        <v>217.09</v>
      </c>
      <c r="T1216" s="4" t="str">
        <f ca="1">IF(T_CALC[[#This Row],[DAY]]="","",IF(T_CALC[[#This Row],[DAY]]&gt;=I_MA_PER,IF(AND(T_CALC[[#This Row],[Value]]&gt;T_CALC[[#This Row],[WMA]],R1215&lt;=S1215),"Buy",IF(AND(T_CALC[[#This Row],[Value]]&lt;T_CALC[[#This Row],[WMA]],R1215&gt;=S1215),"Sell","")),NA()))</f>
        <v/>
      </c>
      <c r="U1216" s="4">
        <f ca="1">IFERROR(IF(T_CALC[[#This Row],[Signal]]="Buy",T_CALC[[#This Row],[Value]],-10000),-10000)</f>
        <v>-10000</v>
      </c>
      <c r="V1216" s="4">
        <f ca="1">IFERROR(IF(T_CALC[[#This Row],[Signal]]="Sell",T_CALC[[#This Row],[Value]],-10000),-10000)</f>
        <v>-10000</v>
      </c>
    </row>
    <row r="1217" spans="3:22" x14ac:dyDescent="0.2">
      <c r="C1217" vm="6398">
        <f ca="1"/>
        <v>44216</v>
      </c>
      <c r="D1217" vm="6399">
        <f ca="1"/>
        <v>37777260</v>
      </c>
      <c r="E1217" vm="6400">
        <f ca="1"/>
        <v>217.7</v>
      </c>
      <c r="F1217" vm="6401">
        <f ca="1"/>
        <v>225.79</v>
      </c>
      <c r="G1217" vm="6402">
        <f ca="1"/>
        <v>217.29079999999999</v>
      </c>
      <c r="H1217" vm="6403">
        <f ca="1"/>
        <v>224.34</v>
      </c>
      <c r="K1217" s="4">
        <f ca="1">IF(ROW(T_CALC[[#This Row],[DAY]])-ROW(T_CALC[[#Headers],[DAY]])&gt;C_N_TRADING_DAYS,"",ROW(T_CALC[[#This Row],[DAY]])-ROW(T_CALC[[#Headers],[DAY]]))</f>
        <v>1214</v>
      </c>
      <c r="L1217" s="2" cm="1" vm="6398">
        <f t="array" aca="1" ref="L1217" ca="1">IFERROR(IF(T_CALC[[#This Row],[DAY]]="","",IF(AND(T_CALC[[#This Row],[DAY]]=C_N_TRADING_DAYS,$L$1&gt;C_MAX_HIST_DT),$L$1,INDEX(_xlfn.ANCHORARRAY($C$3),T_CALC[[#This Row],[DAY]]+1,1))),NA())</f>
        <v>44216</v>
      </c>
      <c r="M1217" s="4" cm="1" vm="6400">
        <f t="array" aca="1" ref="M1217" ca="1">IFERROR(IF(T_CALC[[#This Row],[DAY]]="","",IF(AND(T_CALC[[#This Row],[DAY]]=C_N_TRADING_DAYS,$L$1&gt;C_MAX_HIST_DT),$M$1,INDEX(_xlfn.ANCHORARRAY($C$3),T_CALC[[#This Row],[DAY]]+1,3))),NA())</f>
        <v>217.7</v>
      </c>
      <c r="N1217" s="4" cm="1" vm="6401">
        <f t="array" aca="1" ref="N1217" ca="1">IFERROR(IF(T_CALC[[#This Row],[DAY]]="","",IF(AND(T_CALC[[#This Row],[DAY]]=C_N_TRADING_DAYS,$L$1&gt;C_MAX_HIST_DT),$N$1,INDEX(_xlfn.ANCHORARRAY($C$3),T_CALC[[#This Row],[DAY]]+1,4))),NA())</f>
        <v>225.79</v>
      </c>
      <c r="O1217" s="4" cm="1" vm="6402">
        <f t="array" aca="1" ref="O1217" ca="1">IFERROR(IF(T_CALC[[#This Row],[DAY]]="","",IF(AND(T_CALC[[#This Row],[DAY]]=C_N_TRADING_DAYS,$L$1&gt;C_MAX_HIST_DT),$O$1,INDEX(_xlfn.ANCHORARRAY($C$3),T_CALC[[#This Row],[DAY]]+1,5))),NA())</f>
        <v>217.29079999999999</v>
      </c>
      <c r="P1217" s="4" cm="1" vm="6403">
        <f t="array" aca="1" ref="P1217" ca="1">IFERROR(IF(T_CALC[[#This Row],[DAY]]="","",IF(AND(T_CALC[[#This Row],[DAY]]=C_N_TRADING_DAYS,$L$1&gt;C_MAX_HIST_DT),$P$1,INDEX(_xlfn.ANCHORARRAY($C$3),T_CALC[[#This Row],[DAY]]+1,6))),NA())</f>
        <v>224.34</v>
      </c>
      <c r="Q1217" s="4" cm="1" vm="6399">
        <f t="array" aca="1" ref="Q1217" ca="1">IFERROR(IF(T_CALC[[#This Row],[DAY]]="","",IF(AND(T_CALC[[#This Row],[DAY]]=C_N_TRADING_DAYS,$L$1&gt;C_MAX_HIST_DT),$Q$1,INDEX(_xlfn.ANCHORARRAY($C$3),T_CALC[[#This Row],[DAY]]+1,2))),NA())</f>
        <v>37777260</v>
      </c>
      <c r="R1217" s="4" vm="6403">
        <f ca="1">IFERROR(IF(I_SRC="Open",T_CALC[[#This Row],[Open]],IF(I_SRC="High",T_CALC[[#This Row],[High]],IF(I_SRC="low",T_CALC[[#This Row],[Low]],IF(I_SRC="Volume",T_CALC[[#This Row],[VOLUME]],T_CALC[[#This Row],[Close]])))),"")</f>
        <v>224.34</v>
      </c>
      <c r="S1217" s="4" cm="1">
        <f t="array" aca="1" ref="S1217" ca="1">IF(T_CALC[[#This Row],[DAY]]="","",IF(T_CALC[[#This Row],[DAY]]&gt;=I_MA_PER,
ROUND(SUMPRODUCT(OFFSET($Y$4,0,0,I_MA_PER),OFFSET(T_CALC[[#This Row],[Value]],-(I_MA_PER-1),0,I_MA_PER))/C_DEN,2),NA()))</f>
        <v>217.39</v>
      </c>
      <c r="T1217" s="4" t="str">
        <f ca="1">IF(T_CALC[[#This Row],[DAY]]="","",IF(T_CALC[[#This Row],[DAY]]&gt;=I_MA_PER,IF(AND(T_CALC[[#This Row],[Value]]&gt;T_CALC[[#This Row],[WMA]],R1216&lt;=S1216),"Buy",IF(AND(T_CALC[[#This Row],[Value]]&lt;T_CALC[[#This Row],[WMA]],R1216&gt;=S1216),"Sell","")),NA()))</f>
        <v>Buy</v>
      </c>
      <c r="U1217" s="4" vm="6403">
        <f ca="1">IFERROR(IF(T_CALC[[#This Row],[Signal]]="Buy",T_CALC[[#This Row],[Value]],-10000),-10000)</f>
        <v>224.34</v>
      </c>
      <c r="V1217" s="4">
        <f ca="1">IFERROR(IF(T_CALC[[#This Row],[Signal]]="Sell",T_CALC[[#This Row],[Value]],-10000),-10000)</f>
        <v>-10000</v>
      </c>
    </row>
    <row r="1218" spans="3:22" x14ac:dyDescent="0.2">
      <c r="C1218" vm="6404">
        <f ca="1"/>
        <v>44217</v>
      </c>
      <c r="D1218" vm="6405">
        <f ca="1"/>
        <v>30749553</v>
      </c>
      <c r="E1218" vm="6406">
        <f ca="1"/>
        <v>224.7</v>
      </c>
      <c r="F1218" vm="6407">
        <f ca="1"/>
        <v>226.3</v>
      </c>
      <c r="G1218" vm="6339">
        <f ca="1"/>
        <v>222.42</v>
      </c>
      <c r="H1218" vm="6408">
        <f ca="1"/>
        <v>224.97</v>
      </c>
      <c r="K1218" s="4">
        <f ca="1">IF(ROW(T_CALC[[#This Row],[DAY]])-ROW(T_CALC[[#Headers],[DAY]])&gt;C_N_TRADING_DAYS,"",ROW(T_CALC[[#This Row],[DAY]])-ROW(T_CALC[[#Headers],[DAY]]))</f>
        <v>1215</v>
      </c>
      <c r="L1218" s="2" cm="1" vm="6404">
        <f t="array" aca="1" ref="L1218" ca="1">IFERROR(IF(T_CALC[[#This Row],[DAY]]="","",IF(AND(T_CALC[[#This Row],[DAY]]=C_N_TRADING_DAYS,$L$1&gt;C_MAX_HIST_DT),$L$1,INDEX(_xlfn.ANCHORARRAY($C$3),T_CALC[[#This Row],[DAY]]+1,1))),NA())</f>
        <v>44217</v>
      </c>
      <c r="M1218" s="4" cm="1" vm="6406">
        <f t="array" aca="1" ref="M1218" ca="1">IFERROR(IF(T_CALC[[#This Row],[DAY]]="","",IF(AND(T_CALC[[#This Row],[DAY]]=C_N_TRADING_DAYS,$L$1&gt;C_MAX_HIST_DT),$M$1,INDEX(_xlfn.ANCHORARRAY($C$3),T_CALC[[#This Row],[DAY]]+1,3))),NA())</f>
        <v>224.7</v>
      </c>
      <c r="N1218" s="4" cm="1" vm="6407">
        <f t="array" aca="1" ref="N1218" ca="1">IFERROR(IF(T_CALC[[#This Row],[DAY]]="","",IF(AND(T_CALC[[#This Row],[DAY]]=C_N_TRADING_DAYS,$L$1&gt;C_MAX_HIST_DT),$N$1,INDEX(_xlfn.ANCHORARRAY($C$3),T_CALC[[#This Row],[DAY]]+1,4))),NA())</f>
        <v>226.3</v>
      </c>
      <c r="O1218" s="4" cm="1" vm="6339">
        <f t="array" aca="1" ref="O1218" ca="1">IFERROR(IF(T_CALC[[#This Row],[DAY]]="","",IF(AND(T_CALC[[#This Row],[DAY]]=C_N_TRADING_DAYS,$L$1&gt;C_MAX_HIST_DT),$O$1,INDEX(_xlfn.ANCHORARRAY($C$3),T_CALC[[#This Row],[DAY]]+1,5))),NA())</f>
        <v>222.42</v>
      </c>
      <c r="P1218" s="4" cm="1" vm="6408">
        <f t="array" aca="1" ref="P1218" ca="1">IFERROR(IF(T_CALC[[#This Row],[DAY]]="","",IF(AND(T_CALC[[#This Row],[DAY]]=C_N_TRADING_DAYS,$L$1&gt;C_MAX_HIST_DT),$P$1,INDEX(_xlfn.ANCHORARRAY($C$3),T_CALC[[#This Row],[DAY]]+1,6))),NA())</f>
        <v>224.97</v>
      </c>
      <c r="Q1218" s="4" cm="1" vm="6405">
        <f t="array" aca="1" ref="Q1218" ca="1">IFERROR(IF(T_CALC[[#This Row],[DAY]]="","",IF(AND(T_CALC[[#This Row],[DAY]]=C_N_TRADING_DAYS,$L$1&gt;C_MAX_HIST_DT),$Q$1,INDEX(_xlfn.ANCHORARRAY($C$3),T_CALC[[#This Row],[DAY]]+1,2))),NA())</f>
        <v>30749553</v>
      </c>
      <c r="R1218" s="4" vm="6408">
        <f ca="1">IFERROR(IF(I_SRC="Open",T_CALC[[#This Row],[Open]],IF(I_SRC="High",T_CALC[[#This Row],[High]],IF(I_SRC="low",T_CALC[[#This Row],[Low]],IF(I_SRC="Volume",T_CALC[[#This Row],[VOLUME]],T_CALC[[#This Row],[Close]])))),"")</f>
        <v>224.97</v>
      </c>
      <c r="S1218" s="4" cm="1">
        <f t="array" aca="1" ref="S1218" ca="1">IF(T_CALC[[#This Row],[DAY]]="","",IF(T_CALC[[#This Row],[DAY]]&gt;=I_MA_PER,
ROUND(SUMPRODUCT(OFFSET($Y$4,0,0,I_MA_PER),OFFSET(T_CALC[[#This Row],[Value]],-(I_MA_PER-1),0,I_MA_PER))/C_DEN,2),NA()))</f>
        <v>217.72</v>
      </c>
      <c r="T1218" s="4" t="str">
        <f ca="1">IF(T_CALC[[#This Row],[DAY]]="","",IF(T_CALC[[#This Row],[DAY]]&gt;=I_MA_PER,IF(AND(T_CALC[[#This Row],[Value]]&gt;T_CALC[[#This Row],[WMA]],R1217&lt;=S1217),"Buy",IF(AND(T_CALC[[#This Row],[Value]]&lt;T_CALC[[#This Row],[WMA]],R1217&gt;=S1217),"Sell","")),NA()))</f>
        <v/>
      </c>
      <c r="U1218" s="4">
        <f ca="1">IFERROR(IF(T_CALC[[#This Row],[Signal]]="Buy",T_CALC[[#This Row],[Value]],-10000),-10000)</f>
        <v>-10000</v>
      </c>
      <c r="V1218" s="4">
        <f ca="1">IFERROR(IF(T_CALC[[#This Row],[Signal]]="Sell",T_CALC[[#This Row],[Value]],-10000),-10000)</f>
        <v>-10000</v>
      </c>
    </row>
    <row r="1219" spans="3:22" x14ac:dyDescent="0.2">
      <c r="C1219" vm="6409">
        <f ca="1"/>
        <v>44218</v>
      </c>
      <c r="D1219" vm="6410">
        <f ca="1"/>
        <v>30172663</v>
      </c>
      <c r="E1219" vm="6411">
        <f ca="1"/>
        <v>227.08</v>
      </c>
      <c r="F1219" vm="6412">
        <f ca="1"/>
        <v>230.07</v>
      </c>
      <c r="G1219" vm="6413">
        <f ca="1"/>
        <v>225.8</v>
      </c>
      <c r="H1219" vm="6414">
        <f ca="1"/>
        <v>225.95</v>
      </c>
      <c r="K1219" s="4">
        <f ca="1">IF(ROW(T_CALC[[#This Row],[DAY]])-ROW(T_CALC[[#Headers],[DAY]])&gt;C_N_TRADING_DAYS,"",ROW(T_CALC[[#This Row],[DAY]])-ROW(T_CALC[[#Headers],[DAY]]))</f>
        <v>1216</v>
      </c>
      <c r="L1219" s="2" cm="1" vm="6409">
        <f t="array" aca="1" ref="L1219" ca="1">IFERROR(IF(T_CALC[[#This Row],[DAY]]="","",IF(AND(T_CALC[[#This Row],[DAY]]=C_N_TRADING_DAYS,$L$1&gt;C_MAX_HIST_DT),$L$1,INDEX(_xlfn.ANCHORARRAY($C$3),T_CALC[[#This Row],[DAY]]+1,1))),NA())</f>
        <v>44218</v>
      </c>
      <c r="M1219" s="4" cm="1" vm="6411">
        <f t="array" aca="1" ref="M1219" ca="1">IFERROR(IF(T_CALC[[#This Row],[DAY]]="","",IF(AND(T_CALC[[#This Row],[DAY]]=C_N_TRADING_DAYS,$L$1&gt;C_MAX_HIST_DT),$M$1,INDEX(_xlfn.ANCHORARRAY($C$3),T_CALC[[#This Row],[DAY]]+1,3))),NA())</f>
        <v>227.08</v>
      </c>
      <c r="N1219" s="4" cm="1" vm="6412">
        <f t="array" aca="1" ref="N1219" ca="1">IFERROR(IF(T_CALC[[#This Row],[DAY]]="","",IF(AND(T_CALC[[#This Row],[DAY]]=C_N_TRADING_DAYS,$L$1&gt;C_MAX_HIST_DT),$N$1,INDEX(_xlfn.ANCHORARRAY($C$3),T_CALC[[#This Row],[DAY]]+1,4))),NA())</f>
        <v>230.07</v>
      </c>
      <c r="O1219" s="4" cm="1" vm="6413">
        <f t="array" aca="1" ref="O1219" ca="1">IFERROR(IF(T_CALC[[#This Row],[DAY]]="","",IF(AND(T_CALC[[#This Row],[DAY]]=C_N_TRADING_DAYS,$L$1&gt;C_MAX_HIST_DT),$O$1,INDEX(_xlfn.ANCHORARRAY($C$3),T_CALC[[#This Row],[DAY]]+1,5))),NA())</f>
        <v>225.8</v>
      </c>
      <c r="P1219" s="4" cm="1" vm="6414">
        <f t="array" aca="1" ref="P1219" ca="1">IFERROR(IF(T_CALC[[#This Row],[DAY]]="","",IF(AND(T_CALC[[#This Row],[DAY]]=C_N_TRADING_DAYS,$L$1&gt;C_MAX_HIST_DT),$P$1,INDEX(_xlfn.ANCHORARRAY($C$3),T_CALC[[#This Row],[DAY]]+1,6))),NA())</f>
        <v>225.95</v>
      </c>
      <c r="Q1219" s="4" cm="1" vm="6410">
        <f t="array" aca="1" ref="Q1219" ca="1">IFERROR(IF(T_CALC[[#This Row],[DAY]]="","",IF(AND(T_CALC[[#This Row],[DAY]]=C_N_TRADING_DAYS,$L$1&gt;C_MAX_HIST_DT),$Q$1,INDEX(_xlfn.ANCHORARRAY($C$3),T_CALC[[#This Row],[DAY]]+1,2))),NA())</f>
        <v>30172663</v>
      </c>
      <c r="R1219" s="4" vm="6414">
        <f ca="1">IFERROR(IF(I_SRC="Open",T_CALC[[#This Row],[Open]],IF(I_SRC="High",T_CALC[[#This Row],[High]],IF(I_SRC="low",T_CALC[[#This Row],[Low]],IF(I_SRC="Volume",T_CALC[[#This Row],[VOLUME]],T_CALC[[#This Row],[Close]])))),"")</f>
        <v>225.95</v>
      </c>
      <c r="S1219" s="4" cm="1">
        <f t="array" aca="1" ref="S1219" ca="1">IF(T_CALC[[#This Row],[DAY]]="","",IF(T_CALC[[#This Row],[DAY]]&gt;=I_MA_PER,
ROUND(SUMPRODUCT(OFFSET($Y$4,0,0,I_MA_PER),OFFSET(T_CALC[[#This Row],[Value]],-(I_MA_PER-1),0,I_MA_PER))/C_DEN,2),NA()))</f>
        <v>218.08</v>
      </c>
      <c r="T1219" s="4" t="str">
        <f ca="1">IF(T_CALC[[#This Row],[DAY]]="","",IF(T_CALC[[#This Row],[DAY]]&gt;=I_MA_PER,IF(AND(T_CALC[[#This Row],[Value]]&gt;T_CALC[[#This Row],[WMA]],R1218&lt;=S1218),"Buy",IF(AND(T_CALC[[#This Row],[Value]]&lt;T_CALC[[#This Row],[WMA]],R1218&gt;=S1218),"Sell","")),NA()))</f>
        <v/>
      </c>
      <c r="U1219" s="4">
        <f ca="1">IFERROR(IF(T_CALC[[#This Row],[Signal]]="Buy",T_CALC[[#This Row],[Value]],-10000),-10000)</f>
        <v>-10000</v>
      </c>
      <c r="V1219" s="4">
        <f ca="1">IFERROR(IF(T_CALC[[#This Row],[Signal]]="Sell",T_CALC[[#This Row],[Value]],-10000),-10000)</f>
        <v>-10000</v>
      </c>
    </row>
    <row r="1220" spans="3:22" x14ac:dyDescent="0.2">
      <c r="C1220" vm="6415">
        <f ca="1"/>
        <v>44221</v>
      </c>
      <c r="D1220" vm="6416">
        <f ca="1"/>
        <v>33152095</v>
      </c>
      <c r="E1220" vm="6417">
        <f ca="1"/>
        <v>229.12</v>
      </c>
      <c r="F1220" vm="6418">
        <f ca="1"/>
        <v>229.78</v>
      </c>
      <c r="G1220" vm="6042">
        <f ca="1"/>
        <v>224.22</v>
      </c>
      <c r="H1220" vm="6419">
        <f ca="1"/>
        <v>229.53</v>
      </c>
      <c r="K1220" s="4">
        <f ca="1">IF(ROW(T_CALC[[#This Row],[DAY]])-ROW(T_CALC[[#Headers],[DAY]])&gt;C_N_TRADING_DAYS,"",ROW(T_CALC[[#This Row],[DAY]])-ROW(T_CALC[[#Headers],[DAY]]))</f>
        <v>1217</v>
      </c>
      <c r="L1220" s="2" cm="1" vm="6415">
        <f t="array" aca="1" ref="L1220" ca="1">IFERROR(IF(T_CALC[[#This Row],[DAY]]="","",IF(AND(T_CALC[[#This Row],[DAY]]=C_N_TRADING_DAYS,$L$1&gt;C_MAX_HIST_DT),$L$1,INDEX(_xlfn.ANCHORARRAY($C$3),T_CALC[[#This Row],[DAY]]+1,1))),NA())</f>
        <v>44221</v>
      </c>
      <c r="M1220" s="4" cm="1" vm="6417">
        <f t="array" aca="1" ref="M1220" ca="1">IFERROR(IF(T_CALC[[#This Row],[DAY]]="","",IF(AND(T_CALC[[#This Row],[DAY]]=C_N_TRADING_DAYS,$L$1&gt;C_MAX_HIST_DT),$M$1,INDEX(_xlfn.ANCHORARRAY($C$3),T_CALC[[#This Row],[DAY]]+1,3))),NA())</f>
        <v>229.12</v>
      </c>
      <c r="N1220" s="4" cm="1" vm="6418">
        <f t="array" aca="1" ref="N1220" ca="1">IFERROR(IF(T_CALC[[#This Row],[DAY]]="","",IF(AND(T_CALC[[#This Row],[DAY]]=C_N_TRADING_DAYS,$L$1&gt;C_MAX_HIST_DT),$N$1,INDEX(_xlfn.ANCHORARRAY($C$3),T_CALC[[#This Row],[DAY]]+1,4))),NA())</f>
        <v>229.78</v>
      </c>
      <c r="O1220" s="4" cm="1" vm="6042">
        <f t="array" aca="1" ref="O1220" ca="1">IFERROR(IF(T_CALC[[#This Row],[DAY]]="","",IF(AND(T_CALC[[#This Row],[DAY]]=C_N_TRADING_DAYS,$L$1&gt;C_MAX_HIST_DT),$O$1,INDEX(_xlfn.ANCHORARRAY($C$3),T_CALC[[#This Row],[DAY]]+1,5))),NA())</f>
        <v>224.22</v>
      </c>
      <c r="P1220" s="4" cm="1" vm="6419">
        <f t="array" aca="1" ref="P1220" ca="1">IFERROR(IF(T_CALC[[#This Row],[DAY]]="","",IF(AND(T_CALC[[#This Row],[DAY]]=C_N_TRADING_DAYS,$L$1&gt;C_MAX_HIST_DT),$P$1,INDEX(_xlfn.ANCHORARRAY($C$3),T_CALC[[#This Row],[DAY]]+1,6))),NA())</f>
        <v>229.53</v>
      </c>
      <c r="Q1220" s="4" cm="1" vm="6416">
        <f t="array" aca="1" ref="Q1220" ca="1">IFERROR(IF(T_CALC[[#This Row],[DAY]]="","",IF(AND(T_CALC[[#This Row],[DAY]]=C_N_TRADING_DAYS,$L$1&gt;C_MAX_HIST_DT),$Q$1,INDEX(_xlfn.ANCHORARRAY($C$3),T_CALC[[#This Row],[DAY]]+1,2))),NA())</f>
        <v>33152095</v>
      </c>
      <c r="R1220" s="4" vm="6419">
        <f ca="1">IFERROR(IF(I_SRC="Open",T_CALC[[#This Row],[Open]],IF(I_SRC="High",T_CALC[[#This Row],[High]],IF(I_SRC="low",T_CALC[[#This Row],[Low]],IF(I_SRC="Volume",T_CALC[[#This Row],[VOLUME]],T_CALC[[#This Row],[Close]])))),"")</f>
        <v>229.53</v>
      </c>
      <c r="S1220" s="4" cm="1">
        <f t="array" aca="1" ref="S1220" ca="1">IF(T_CALC[[#This Row],[DAY]]="","",IF(T_CALC[[#This Row],[DAY]]&gt;=I_MA_PER,
ROUND(SUMPRODUCT(OFFSET($Y$4,0,0,I_MA_PER),OFFSET(T_CALC[[#This Row],[Value]],-(I_MA_PER-1),0,I_MA_PER))/C_DEN,2),NA()))</f>
        <v>218.58</v>
      </c>
      <c r="T1220" s="4" t="str">
        <f ca="1">IF(T_CALC[[#This Row],[DAY]]="","",IF(T_CALC[[#This Row],[DAY]]&gt;=I_MA_PER,IF(AND(T_CALC[[#This Row],[Value]]&gt;T_CALC[[#This Row],[WMA]],R1219&lt;=S1219),"Buy",IF(AND(T_CALC[[#This Row],[Value]]&lt;T_CALC[[#This Row],[WMA]],R1219&gt;=S1219),"Sell","")),NA()))</f>
        <v/>
      </c>
      <c r="U1220" s="4">
        <f ca="1">IFERROR(IF(T_CALC[[#This Row],[Signal]]="Buy",T_CALC[[#This Row],[Value]],-10000),-10000)</f>
        <v>-10000</v>
      </c>
      <c r="V1220" s="4">
        <f ca="1">IFERROR(IF(T_CALC[[#This Row],[Signal]]="Sell",T_CALC[[#This Row],[Value]],-10000),-10000)</f>
        <v>-10000</v>
      </c>
    </row>
    <row r="1221" spans="3:22" x14ac:dyDescent="0.2">
      <c r="C1221" vm="6420">
        <f ca="1"/>
        <v>44222</v>
      </c>
      <c r="D1221" vm="6421">
        <f ca="1"/>
        <v>49169601</v>
      </c>
      <c r="E1221" vm="6422">
        <f ca="1"/>
        <v>231.86</v>
      </c>
      <c r="F1221" vm="6423">
        <f ca="1"/>
        <v>234.18</v>
      </c>
      <c r="G1221" vm="6424">
        <f ca="1"/>
        <v>230.08</v>
      </c>
      <c r="H1221" vm="6425">
        <f ca="1"/>
        <v>232.33</v>
      </c>
      <c r="K1221" s="4">
        <f ca="1">IF(ROW(T_CALC[[#This Row],[DAY]])-ROW(T_CALC[[#Headers],[DAY]])&gt;C_N_TRADING_DAYS,"",ROW(T_CALC[[#This Row],[DAY]])-ROW(T_CALC[[#Headers],[DAY]]))</f>
        <v>1218</v>
      </c>
      <c r="L1221" s="2" cm="1" vm="6420">
        <f t="array" aca="1" ref="L1221" ca="1">IFERROR(IF(T_CALC[[#This Row],[DAY]]="","",IF(AND(T_CALC[[#This Row],[DAY]]=C_N_TRADING_DAYS,$L$1&gt;C_MAX_HIST_DT),$L$1,INDEX(_xlfn.ANCHORARRAY($C$3),T_CALC[[#This Row],[DAY]]+1,1))),NA())</f>
        <v>44222</v>
      </c>
      <c r="M1221" s="4" cm="1" vm="6422">
        <f t="array" aca="1" ref="M1221" ca="1">IFERROR(IF(T_CALC[[#This Row],[DAY]]="","",IF(AND(T_CALC[[#This Row],[DAY]]=C_N_TRADING_DAYS,$L$1&gt;C_MAX_HIST_DT),$M$1,INDEX(_xlfn.ANCHORARRAY($C$3),T_CALC[[#This Row],[DAY]]+1,3))),NA())</f>
        <v>231.86</v>
      </c>
      <c r="N1221" s="4" cm="1" vm="6423">
        <f t="array" aca="1" ref="N1221" ca="1">IFERROR(IF(T_CALC[[#This Row],[DAY]]="","",IF(AND(T_CALC[[#This Row],[DAY]]=C_N_TRADING_DAYS,$L$1&gt;C_MAX_HIST_DT),$N$1,INDEX(_xlfn.ANCHORARRAY($C$3),T_CALC[[#This Row],[DAY]]+1,4))),NA())</f>
        <v>234.18</v>
      </c>
      <c r="O1221" s="4" cm="1" vm="6424">
        <f t="array" aca="1" ref="O1221" ca="1">IFERROR(IF(T_CALC[[#This Row],[DAY]]="","",IF(AND(T_CALC[[#This Row],[DAY]]=C_N_TRADING_DAYS,$L$1&gt;C_MAX_HIST_DT),$O$1,INDEX(_xlfn.ANCHORARRAY($C$3),T_CALC[[#This Row],[DAY]]+1,5))),NA())</f>
        <v>230.08</v>
      </c>
      <c r="P1221" s="4" cm="1" vm="6425">
        <f t="array" aca="1" ref="P1221" ca="1">IFERROR(IF(T_CALC[[#This Row],[DAY]]="","",IF(AND(T_CALC[[#This Row],[DAY]]=C_N_TRADING_DAYS,$L$1&gt;C_MAX_HIST_DT),$P$1,INDEX(_xlfn.ANCHORARRAY($C$3),T_CALC[[#This Row],[DAY]]+1,6))),NA())</f>
        <v>232.33</v>
      </c>
      <c r="Q1221" s="4" cm="1" vm="6421">
        <f t="array" aca="1" ref="Q1221" ca="1">IFERROR(IF(T_CALC[[#This Row],[DAY]]="","",IF(AND(T_CALC[[#This Row],[DAY]]=C_N_TRADING_DAYS,$L$1&gt;C_MAX_HIST_DT),$Q$1,INDEX(_xlfn.ANCHORARRAY($C$3),T_CALC[[#This Row],[DAY]]+1,2))),NA())</f>
        <v>49169601</v>
      </c>
      <c r="R1221" s="4" vm="6425">
        <f ca="1">IFERROR(IF(I_SRC="Open",T_CALC[[#This Row],[Open]],IF(I_SRC="High",T_CALC[[#This Row],[High]],IF(I_SRC="low",T_CALC[[#This Row],[Low]],IF(I_SRC="Volume",T_CALC[[#This Row],[VOLUME]],T_CALC[[#This Row],[Close]])))),"")</f>
        <v>232.33</v>
      </c>
      <c r="S1221" s="4" cm="1">
        <f t="array" aca="1" ref="S1221" ca="1">IF(T_CALC[[#This Row],[DAY]]="","",IF(T_CALC[[#This Row],[DAY]]&gt;=I_MA_PER,
ROUND(SUMPRODUCT(OFFSET($Y$4,0,0,I_MA_PER),OFFSET(T_CALC[[#This Row],[Value]],-(I_MA_PER-1),0,I_MA_PER))/C_DEN,2),NA()))</f>
        <v>219.18</v>
      </c>
      <c r="T1221" s="4" t="str">
        <f ca="1">IF(T_CALC[[#This Row],[DAY]]="","",IF(T_CALC[[#This Row],[DAY]]&gt;=I_MA_PER,IF(AND(T_CALC[[#This Row],[Value]]&gt;T_CALC[[#This Row],[WMA]],R1220&lt;=S1220),"Buy",IF(AND(T_CALC[[#This Row],[Value]]&lt;T_CALC[[#This Row],[WMA]],R1220&gt;=S1220),"Sell","")),NA()))</f>
        <v/>
      </c>
      <c r="U1221" s="4">
        <f ca="1">IFERROR(IF(T_CALC[[#This Row],[Signal]]="Buy",T_CALC[[#This Row],[Value]],-10000),-10000)</f>
        <v>-10000</v>
      </c>
      <c r="V1221" s="4">
        <f ca="1">IFERROR(IF(T_CALC[[#This Row],[Signal]]="Sell",T_CALC[[#This Row],[Value]],-10000),-10000)</f>
        <v>-10000</v>
      </c>
    </row>
    <row r="1222" spans="3:22" x14ac:dyDescent="0.2">
      <c r="C1222" vm="6426">
        <f ca="1"/>
        <v>44223</v>
      </c>
      <c r="D1222" vm="6427">
        <f ca="1"/>
        <v>69870638</v>
      </c>
      <c r="E1222" vm="6428">
        <f ca="1"/>
        <v>238</v>
      </c>
      <c r="F1222" vm="6429">
        <f ca="1"/>
        <v>240.44</v>
      </c>
      <c r="G1222" vm="6430">
        <f ca="1"/>
        <v>230.14</v>
      </c>
      <c r="H1222" vm="6431">
        <f ca="1"/>
        <v>232.9</v>
      </c>
      <c r="K1222" s="4">
        <f ca="1">IF(ROW(T_CALC[[#This Row],[DAY]])-ROW(T_CALC[[#Headers],[DAY]])&gt;C_N_TRADING_DAYS,"",ROW(T_CALC[[#This Row],[DAY]])-ROW(T_CALC[[#Headers],[DAY]]))</f>
        <v>1219</v>
      </c>
      <c r="L1222" s="2" cm="1" vm="6426">
        <f t="array" aca="1" ref="L1222" ca="1">IFERROR(IF(T_CALC[[#This Row],[DAY]]="","",IF(AND(T_CALC[[#This Row],[DAY]]=C_N_TRADING_DAYS,$L$1&gt;C_MAX_HIST_DT),$L$1,INDEX(_xlfn.ANCHORARRAY($C$3),T_CALC[[#This Row],[DAY]]+1,1))),NA())</f>
        <v>44223</v>
      </c>
      <c r="M1222" s="4" cm="1" vm="6428">
        <f t="array" aca="1" ref="M1222" ca="1">IFERROR(IF(T_CALC[[#This Row],[DAY]]="","",IF(AND(T_CALC[[#This Row],[DAY]]=C_N_TRADING_DAYS,$L$1&gt;C_MAX_HIST_DT),$M$1,INDEX(_xlfn.ANCHORARRAY($C$3),T_CALC[[#This Row],[DAY]]+1,3))),NA())</f>
        <v>238</v>
      </c>
      <c r="N1222" s="4" cm="1" vm="6429">
        <f t="array" aca="1" ref="N1222" ca="1">IFERROR(IF(T_CALC[[#This Row],[DAY]]="","",IF(AND(T_CALC[[#This Row],[DAY]]=C_N_TRADING_DAYS,$L$1&gt;C_MAX_HIST_DT),$N$1,INDEX(_xlfn.ANCHORARRAY($C$3),T_CALC[[#This Row],[DAY]]+1,4))),NA())</f>
        <v>240.44</v>
      </c>
      <c r="O1222" s="4" cm="1" vm="6430">
        <f t="array" aca="1" ref="O1222" ca="1">IFERROR(IF(T_CALC[[#This Row],[DAY]]="","",IF(AND(T_CALC[[#This Row],[DAY]]=C_N_TRADING_DAYS,$L$1&gt;C_MAX_HIST_DT),$O$1,INDEX(_xlfn.ANCHORARRAY($C$3),T_CALC[[#This Row],[DAY]]+1,5))),NA())</f>
        <v>230.14</v>
      </c>
      <c r="P1222" s="4" cm="1" vm="6431">
        <f t="array" aca="1" ref="P1222" ca="1">IFERROR(IF(T_CALC[[#This Row],[DAY]]="","",IF(AND(T_CALC[[#This Row],[DAY]]=C_N_TRADING_DAYS,$L$1&gt;C_MAX_HIST_DT),$P$1,INDEX(_xlfn.ANCHORARRAY($C$3),T_CALC[[#This Row],[DAY]]+1,6))),NA())</f>
        <v>232.9</v>
      </c>
      <c r="Q1222" s="4" cm="1" vm="6427">
        <f t="array" aca="1" ref="Q1222" ca="1">IFERROR(IF(T_CALC[[#This Row],[DAY]]="","",IF(AND(T_CALC[[#This Row],[DAY]]=C_N_TRADING_DAYS,$L$1&gt;C_MAX_HIST_DT),$Q$1,INDEX(_xlfn.ANCHORARRAY($C$3),T_CALC[[#This Row],[DAY]]+1,2))),NA())</f>
        <v>69870638</v>
      </c>
      <c r="R1222" s="4" vm="6431">
        <f ca="1">IFERROR(IF(I_SRC="Open",T_CALC[[#This Row],[Open]],IF(I_SRC="High",T_CALC[[#This Row],[High]],IF(I_SRC="low",T_CALC[[#This Row],[Low]],IF(I_SRC="Volume",T_CALC[[#This Row],[VOLUME]],T_CALC[[#This Row],[Close]])))),"")</f>
        <v>232.9</v>
      </c>
      <c r="S1222" s="4" cm="1">
        <f t="array" aca="1" ref="S1222" ca="1">IF(T_CALC[[#This Row],[DAY]]="","",IF(T_CALC[[#This Row],[DAY]]&gt;=I_MA_PER,
ROUND(SUMPRODUCT(OFFSET($Y$4,0,0,I_MA_PER),OFFSET(T_CALC[[#This Row],[Value]],-(I_MA_PER-1),0,I_MA_PER))/C_DEN,2),NA()))</f>
        <v>219.78</v>
      </c>
      <c r="T1222" s="4" t="str">
        <f ca="1">IF(T_CALC[[#This Row],[DAY]]="","",IF(T_CALC[[#This Row],[DAY]]&gt;=I_MA_PER,IF(AND(T_CALC[[#This Row],[Value]]&gt;T_CALC[[#This Row],[WMA]],R1221&lt;=S1221),"Buy",IF(AND(T_CALC[[#This Row],[Value]]&lt;T_CALC[[#This Row],[WMA]],R1221&gt;=S1221),"Sell","")),NA()))</f>
        <v/>
      </c>
      <c r="U1222" s="4">
        <f ca="1">IFERROR(IF(T_CALC[[#This Row],[Signal]]="Buy",T_CALC[[#This Row],[Value]],-10000),-10000)</f>
        <v>-10000</v>
      </c>
      <c r="V1222" s="4">
        <f ca="1">IFERROR(IF(T_CALC[[#This Row],[Signal]]="Sell",T_CALC[[#This Row],[Value]],-10000),-10000)</f>
        <v>-10000</v>
      </c>
    </row>
    <row r="1223" spans="3:22" x14ac:dyDescent="0.2">
      <c r="C1223" vm="6432">
        <f ca="1"/>
        <v>44224</v>
      </c>
      <c r="D1223" vm="6433">
        <f ca="1"/>
        <v>49111159</v>
      </c>
      <c r="E1223" vm="6434">
        <f ca="1"/>
        <v>235.61</v>
      </c>
      <c r="F1223" vm="6435">
        <f ca="1"/>
        <v>242.64</v>
      </c>
      <c r="G1223" vm="6436">
        <f ca="1"/>
        <v>235.09</v>
      </c>
      <c r="H1223" vm="6437">
        <f ca="1"/>
        <v>238.93</v>
      </c>
      <c r="K1223" s="4">
        <f ca="1">IF(ROW(T_CALC[[#This Row],[DAY]])-ROW(T_CALC[[#Headers],[DAY]])&gt;C_N_TRADING_DAYS,"",ROW(T_CALC[[#This Row],[DAY]])-ROW(T_CALC[[#Headers],[DAY]]))</f>
        <v>1220</v>
      </c>
      <c r="L1223" s="2" cm="1" vm="6432">
        <f t="array" aca="1" ref="L1223" ca="1">IFERROR(IF(T_CALC[[#This Row],[DAY]]="","",IF(AND(T_CALC[[#This Row],[DAY]]=C_N_TRADING_DAYS,$L$1&gt;C_MAX_HIST_DT),$L$1,INDEX(_xlfn.ANCHORARRAY($C$3),T_CALC[[#This Row],[DAY]]+1,1))),NA())</f>
        <v>44224</v>
      </c>
      <c r="M1223" s="4" cm="1" vm="6434">
        <f t="array" aca="1" ref="M1223" ca="1">IFERROR(IF(T_CALC[[#This Row],[DAY]]="","",IF(AND(T_CALC[[#This Row],[DAY]]=C_N_TRADING_DAYS,$L$1&gt;C_MAX_HIST_DT),$M$1,INDEX(_xlfn.ANCHORARRAY($C$3),T_CALC[[#This Row],[DAY]]+1,3))),NA())</f>
        <v>235.61</v>
      </c>
      <c r="N1223" s="4" cm="1" vm="6435">
        <f t="array" aca="1" ref="N1223" ca="1">IFERROR(IF(T_CALC[[#This Row],[DAY]]="","",IF(AND(T_CALC[[#This Row],[DAY]]=C_N_TRADING_DAYS,$L$1&gt;C_MAX_HIST_DT),$N$1,INDEX(_xlfn.ANCHORARRAY($C$3),T_CALC[[#This Row],[DAY]]+1,4))),NA())</f>
        <v>242.64</v>
      </c>
      <c r="O1223" s="4" cm="1" vm="6436">
        <f t="array" aca="1" ref="O1223" ca="1">IFERROR(IF(T_CALC[[#This Row],[DAY]]="","",IF(AND(T_CALC[[#This Row],[DAY]]=C_N_TRADING_DAYS,$L$1&gt;C_MAX_HIST_DT),$O$1,INDEX(_xlfn.ANCHORARRAY($C$3),T_CALC[[#This Row],[DAY]]+1,5))),NA())</f>
        <v>235.09</v>
      </c>
      <c r="P1223" s="4" cm="1" vm="6437">
        <f t="array" aca="1" ref="P1223" ca="1">IFERROR(IF(T_CALC[[#This Row],[DAY]]="","",IF(AND(T_CALC[[#This Row],[DAY]]=C_N_TRADING_DAYS,$L$1&gt;C_MAX_HIST_DT),$P$1,INDEX(_xlfn.ANCHORARRAY($C$3),T_CALC[[#This Row],[DAY]]+1,6))),NA())</f>
        <v>238.93</v>
      </c>
      <c r="Q1223" s="4" cm="1" vm="6433">
        <f t="array" aca="1" ref="Q1223" ca="1">IFERROR(IF(T_CALC[[#This Row],[DAY]]="","",IF(AND(T_CALC[[#This Row],[DAY]]=C_N_TRADING_DAYS,$L$1&gt;C_MAX_HIST_DT),$Q$1,INDEX(_xlfn.ANCHORARRAY($C$3),T_CALC[[#This Row],[DAY]]+1,2))),NA())</f>
        <v>49111159</v>
      </c>
      <c r="R1223" s="4" vm="6437">
        <f ca="1">IFERROR(IF(I_SRC="Open",T_CALC[[#This Row],[Open]],IF(I_SRC="High",T_CALC[[#This Row],[High]],IF(I_SRC="low",T_CALC[[#This Row],[Low]],IF(I_SRC="Volume",T_CALC[[#This Row],[VOLUME]],T_CALC[[#This Row],[Close]])))),"")</f>
        <v>238.93</v>
      </c>
      <c r="S1223" s="4" cm="1">
        <f t="array" aca="1" ref="S1223" ca="1">IF(T_CALC[[#This Row],[DAY]]="","",IF(T_CALC[[#This Row],[DAY]]&gt;=I_MA_PER,
ROUND(SUMPRODUCT(OFFSET($Y$4,0,0,I_MA_PER),OFFSET(T_CALC[[#This Row],[Value]],-(I_MA_PER-1),0,I_MA_PER))/C_DEN,2),NA()))</f>
        <v>220.61</v>
      </c>
      <c r="T1223" s="4" t="str">
        <f ca="1">IF(T_CALC[[#This Row],[DAY]]="","",IF(T_CALC[[#This Row],[DAY]]&gt;=I_MA_PER,IF(AND(T_CALC[[#This Row],[Value]]&gt;T_CALC[[#This Row],[WMA]],R1222&lt;=S1222),"Buy",IF(AND(T_CALC[[#This Row],[Value]]&lt;T_CALC[[#This Row],[WMA]],R1222&gt;=S1222),"Sell","")),NA()))</f>
        <v/>
      </c>
      <c r="U1223" s="4">
        <f ca="1">IFERROR(IF(T_CALC[[#This Row],[Signal]]="Buy",T_CALC[[#This Row],[Value]],-10000),-10000)</f>
        <v>-10000</v>
      </c>
      <c r="V1223" s="4">
        <f ca="1">IFERROR(IF(T_CALC[[#This Row],[Signal]]="Sell",T_CALC[[#This Row],[Value]],-10000),-10000)</f>
        <v>-10000</v>
      </c>
    </row>
    <row r="1224" spans="3:22" x14ac:dyDescent="0.2">
      <c r="C1224" vm="6438">
        <f ca="1"/>
        <v>44225</v>
      </c>
      <c r="D1224" vm="6439">
        <f ca="1"/>
        <v>42503138</v>
      </c>
      <c r="E1224" vm="6440">
        <f ca="1"/>
        <v>235.99</v>
      </c>
      <c r="F1224" vm="6441">
        <f ca="1"/>
        <v>238.02</v>
      </c>
      <c r="G1224" vm="6442">
        <f ca="1"/>
        <v>231.35</v>
      </c>
      <c r="H1224" vm="6443">
        <f ca="1"/>
        <v>231.96</v>
      </c>
      <c r="K1224" s="4">
        <f ca="1">IF(ROW(T_CALC[[#This Row],[DAY]])-ROW(T_CALC[[#Headers],[DAY]])&gt;C_N_TRADING_DAYS,"",ROW(T_CALC[[#This Row],[DAY]])-ROW(T_CALC[[#Headers],[DAY]]))</f>
        <v>1221</v>
      </c>
      <c r="L1224" s="2" cm="1" vm="6438">
        <f t="array" aca="1" ref="L1224" ca="1">IFERROR(IF(T_CALC[[#This Row],[DAY]]="","",IF(AND(T_CALC[[#This Row],[DAY]]=C_N_TRADING_DAYS,$L$1&gt;C_MAX_HIST_DT),$L$1,INDEX(_xlfn.ANCHORARRAY($C$3),T_CALC[[#This Row],[DAY]]+1,1))),NA())</f>
        <v>44225</v>
      </c>
      <c r="M1224" s="4" cm="1" vm="6440">
        <f t="array" aca="1" ref="M1224" ca="1">IFERROR(IF(T_CALC[[#This Row],[DAY]]="","",IF(AND(T_CALC[[#This Row],[DAY]]=C_N_TRADING_DAYS,$L$1&gt;C_MAX_HIST_DT),$M$1,INDEX(_xlfn.ANCHORARRAY($C$3),T_CALC[[#This Row],[DAY]]+1,3))),NA())</f>
        <v>235.99</v>
      </c>
      <c r="N1224" s="4" cm="1" vm="6441">
        <f t="array" aca="1" ref="N1224" ca="1">IFERROR(IF(T_CALC[[#This Row],[DAY]]="","",IF(AND(T_CALC[[#This Row],[DAY]]=C_N_TRADING_DAYS,$L$1&gt;C_MAX_HIST_DT),$N$1,INDEX(_xlfn.ANCHORARRAY($C$3),T_CALC[[#This Row],[DAY]]+1,4))),NA())</f>
        <v>238.02</v>
      </c>
      <c r="O1224" s="4" cm="1" vm="6442">
        <f t="array" aca="1" ref="O1224" ca="1">IFERROR(IF(T_CALC[[#This Row],[DAY]]="","",IF(AND(T_CALC[[#This Row],[DAY]]=C_N_TRADING_DAYS,$L$1&gt;C_MAX_HIST_DT),$O$1,INDEX(_xlfn.ANCHORARRAY($C$3),T_CALC[[#This Row],[DAY]]+1,5))),NA())</f>
        <v>231.35</v>
      </c>
      <c r="P1224" s="4" cm="1" vm="6443">
        <f t="array" aca="1" ref="P1224" ca="1">IFERROR(IF(T_CALC[[#This Row],[DAY]]="","",IF(AND(T_CALC[[#This Row],[DAY]]=C_N_TRADING_DAYS,$L$1&gt;C_MAX_HIST_DT),$P$1,INDEX(_xlfn.ANCHORARRAY($C$3),T_CALC[[#This Row],[DAY]]+1,6))),NA())</f>
        <v>231.96</v>
      </c>
      <c r="Q1224" s="4" cm="1" vm="6439">
        <f t="array" aca="1" ref="Q1224" ca="1">IFERROR(IF(T_CALC[[#This Row],[DAY]]="","",IF(AND(T_CALC[[#This Row],[DAY]]=C_N_TRADING_DAYS,$L$1&gt;C_MAX_HIST_DT),$Q$1,INDEX(_xlfn.ANCHORARRAY($C$3),T_CALC[[#This Row],[DAY]]+1,2))),NA())</f>
        <v>42503138</v>
      </c>
      <c r="R1224" s="4" vm="6443">
        <f ca="1">IFERROR(IF(I_SRC="Open",T_CALC[[#This Row],[Open]],IF(I_SRC="High",T_CALC[[#This Row],[High]],IF(I_SRC="low",T_CALC[[#This Row],[Low]],IF(I_SRC="Volume",T_CALC[[#This Row],[VOLUME]],T_CALC[[#This Row],[Close]])))),"")</f>
        <v>231.96</v>
      </c>
      <c r="S1224" s="4" cm="1">
        <f t="array" aca="1" ref="S1224" ca="1">IF(T_CALC[[#This Row],[DAY]]="","",IF(T_CALC[[#This Row],[DAY]]&gt;=I_MA_PER,
ROUND(SUMPRODUCT(OFFSET($Y$4,0,0,I_MA_PER),OFFSET(T_CALC[[#This Row],[Value]],-(I_MA_PER-1),0,I_MA_PER))/C_DEN,2),NA()))</f>
        <v>221.15</v>
      </c>
      <c r="T1224" s="4" t="str">
        <f ca="1">IF(T_CALC[[#This Row],[DAY]]="","",IF(T_CALC[[#This Row],[DAY]]&gt;=I_MA_PER,IF(AND(T_CALC[[#This Row],[Value]]&gt;T_CALC[[#This Row],[WMA]],R1223&lt;=S1223),"Buy",IF(AND(T_CALC[[#This Row],[Value]]&lt;T_CALC[[#This Row],[WMA]],R1223&gt;=S1223),"Sell","")),NA()))</f>
        <v/>
      </c>
      <c r="U1224" s="4">
        <f ca="1">IFERROR(IF(T_CALC[[#This Row],[Signal]]="Buy",T_CALC[[#This Row],[Value]],-10000),-10000)</f>
        <v>-10000</v>
      </c>
      <c r="V1224" s="4">
        <f ca="1">IFERROR(IF(T_CALC[[#This Row],[Signal]]="Sell",T_CALC[[#This Row],[Value]],-10000),-10000)</f>
        <v>-10000</v>
      </c>
    </row>
    <row r="1225" spans="3:22" x14ac:dyDescent="0.2">
      <c r="C1225" vm="6444">
        <f ca="1"/>
        <v>44228</v>
      </c>
      <c r="D1225" vm="6445">
        <f ca="1"/>
        <v>33314193</v>
      </c>
      <c r="E1225" vm="6446">
        <f ca="1"/>
        <v>235.06</v>
      </c>
      <c r="F1225" vm="6447">
        <f ca="1"/>
        <v>242.5</v>
      </c>
      <c r="G1225" vm="6448">
        <f ca="1"/>
        <v>232.43</v>
      </c>
      <c r="H1225" vm="6449">
        <f ca="1"/>
        <v>239.65</v>
      </c>
      <c r="K1225" s="4">
        <f ca="1">IF(ROW(T_CALC[[#This Row],[DAY]])-ROW(T_CALC[[#Headers],[DAY]])&gt;C_N_TRADING_DAYS,"",ROW(T_CALC[[#This Row],[DAY]])-ROW(T_CALC[[#Headers],[DAY]]))</f>
        <v>1222</v>
      </c>
      <c r="L1225" s="2" cm="1" vm="6444">
        <f t="array" aca="1" ref="L1225" ca="1">IFERROR(IF(T_CALC[[#This Row],[DAY]]="","",IF(AND(T_CALC[[#This Row],[DAY]]=C_N_TRADING_DAYS,$L$1&gt;C_MAX_HIST_DT),$L$1,INDEX(_xlfn.ANCHORARRAY($C$3),T_CALC[[#This Row],[DAY]]+1,1))),NA())</f>
        <v>44228</v>
      </c>
      <c r="M1225" s="4" cm="1" vm="6446">
        <f t="array" aca="1" ref="M1225" ca="1">IFERROR(IF(T_CALC[[#This Row],[DAY]]="","",IF(AND(T_CALC[[#This Row],[DAY]]=C_N_TRADING_DAYS,$L$1&gt;C_MAX_HIST_DT),$M$1,INDEX(_xlfn.ANCHORARRAY($C$3),T_CALC[[#This Row],[DAY]]+1,3))),NA())</f>
        <v>235.06</v>
      </c>
      <c r="N1225" s="4" cm="1" vm="6447">
        <f t="array" aca="1" ref="N1225" ca="1">IFERROR(IF(T_CALC[[#This Row],[DAY]]="","",IF(AND(T_CALC[[#This Row],[DAY]]=C_N_TRADING_DAYS,$L$1&gt;C_MAX_HIST_DT),$N$1,INDEX(_xlfn.ANCHORARRAY($C$3),T_CALC[[#This Row],[DAY]]+1,4))),NA())</f>
        <v>242.5</v>
      </c>
      <c r="O1225" s="4" cm="1" vm="6448">
        <f t="array" aca="1" ref="O1225" ca="1">IFERROR(IF(T_CALC[[#This Row],[DAY]]="","",IF(AND(T_CALC[[#This Row],[DAY]]=C_N_TRADING_DAYS,$L$1&gt;C_MAX_HIST_DT),$O$1,INDEX(_xlfn.ANCHORARRAY($C$3),T_CALC[[#This Row],[DAY]]+1,5))),NA())</f>
        <v>232.43</v>
      </c>
      <c r="P1225" s="4" cm="1" vm="6449">
        <f t="array" aca="1" ref="P1225" ca="1">IFERROR(IF(T_CALC[[#This Row],[DAY]]="","",IF(AND(T_CALC[[#This Row],[DAY]]=C_N_TRADING_DAYS,$L$1&gt;C_MAX_HIST_DT),$P$1,INDEX(_xlfn.ANCHORARRAY($C$3),T_CALC[[#This Row],[DAY]]+1,6))),NA())</f>
        <v>239.65</v>
      </c>
      <c r="Q1225" s="4" cm="1" vm="6445">
        <f t="array" aca="1" ref="Q1225" ca="1">IFERROR(IF(T_CALC[[#This Row],[DAY]]="","",IF(AND(T_CALC[[#This Row],[DAY]]=C_N_TRADING_DAYS,$L$1&gt;C_MAX_HIST_DT),$Q$1,INDEX(_xlfn.ANCHORARRAY($C$3),T_CALC[[#This Row],[DAY]]+1,2))),NA())</f>
        <v>33314193</v>
      </c>
      <c r="R1225" s="4" vm="6449">
        <f ca="1">IFERROR(IF(I_SRC="Open",T_CALC[[#This Row],[Open]],IF(I_SRC="High",T_CALC[[#This Row],[High]],IF(I_SRC="low",T_CALC[[#This Row],[Low]],IF(I_SRC="Volume",T_CALC[[#This Row],[VOLUME]],T_CALC[[#This Row],[Close]])))),"")</f>
        <v>239.65</v>
      </c>
      <c r="S1225" s="4" cm="1">
        <f t="array" aca="1" ref="S1225" ca="1">IF(T_CALC[[#This Row],[DAY]]="","",IF(T_CALC[[#This Row],[DAY]]&gt;=I_MA_PER,
ROUND(SUMPRODUCT(OFFSET($Y$4,0,0,I_MA_PER),OFFSET(T_CALC[[#This Row],[Value]],-(I_MA_PER-1),0,I_MA_PER))/C_DEN,2),NA()))</f>
        <v>221.98</v>
      </c>
      <c r="T1225" s="4" t="str">
        <f ca="1">IF(T_CALC[[#This Row],[DAY]]="","",IF(T_CALC[[#This Row],[DAY]]&gt;=I_MA_PER,IF(AND(T_CALC[[#This Row],[Value]]&gt;T_CALC[[#This Row],[WMA]],R1224&lt;=S1224),"Buy",IF(AND(T_CALC[[#This Row],[Value]]&lt;T_CALC[[#This Row],[WMA]],R1224&gt;=S1224),"Sell","")),NA()))</f>
        <v/>
      </c>
      <c r="U1225" s="4">
        <f ca="1">IFERROR(IF(T_CALC[[#This Row],[Signal]]="Buy",T_CALC[[#This Row],[Value]],-10000),-10000)</f>
        <v>-10000</v>
      </c>
      <c r="V1225" s="4">
        <f ca="1">IFERROR(IF(T_CALC[[#This Row],[Signal]]="Sell",T_CALC[[#This Row],[Value]],-10000),-10000)</f>
        <v>-10000</v>
      </c>
    </row>
    <row r="1226" spans="3:22" x14ac:dyDescent="0.2">
      <c r="C1226" vm="6450">
        <f ca="1"/>
        <v>44229</v>
      </c>
      <c r="D1226" vm="6451">
        <f ca="1"/>
        <v>25916337</v>
      </c>
      <c r="E1226" vm="6452">
        <f ca="1"/>
        <v>241.3</v>
      </c>
      <c r="F1226" vm="6453">
        <f ca="1"/>
        <v>242.31</v>
      </c>
      <c r="G1226" vm="6454">
        <f ca="1"/>
        <v>238.69</v>
      </c>
      <c r="H1226" vm="6455">
        <f ca="1"/>
        <v>239.51</v>
      </c>
      <c r="K1226" s="4">
        <f ca="1">IF(ROW(T_CALC[[#This Row],[DAY]])-ROW(T_CALC[[#Headers],[DAY]])&gt;C_N_TRADING_DAYS,"",ROW(T_CALC[[#This Row],[DAY]])-ROW(T_CALC[[#Headers],[DAY]]))</f>
        <v>1223</v>
      </c>
      <c r="L1226" s="2" cm="1" vm="6450">
        <f t="array" aca="1" ref="L1226" ca="1">IFERROR(IF(T_CALC[[#This Row],[DAY]]="","",IF(AND(T_CALC[[#This Row],[DAY]]=C_N_TRADING_DAYS,$L$1&gt;C_MAX_HIST_DT),$L$1,INDEX(_xlfn.ANCHORARRAY($C$3),T_CALC[[#This Row],[DAY]]+1,1))),NA())</f>
        <v>44229</v>
      </c>
      <c r="M1226" s="4" cm="1" vm="6452">
        <f t="array" aca="1" ref="M1226" ca="1">IFERROR(IF(T_CALC[[#This Row],[DAY]]="","",IF(AND(T_CALC[[#This Row],[DAY]]=C_N_TRADING_DAYS,$L$1&gt;C_MAX_HIST_DT),$M$1,INDEX(_xlfn.ANCHORARRAY($C$3),T_CALC[[#This Row],[DAY]]+1,3))),NA())</f>
        <v>241.3</v>
      </c>
      <c r="N1226" s="4" cm="1" vm="6453">
        <f t="array" aca="1" ref="N1226" ca="1">IFERROR(IF(T_CALC[[#This Row],[DAY]]="","",IF(AND(T_CALC[[#This Row],[DAY]]=C_N_TRADING_DAYS,$L$1&gt;C_MAX_HIST_DT),$N$1,INDEX(_xlfn.ANCHORARRAY($C$3),T_CALC[[#This Row],[DAY]]+1,4))),NA())</f>
        <v>242.31</v>
      </c>
      <c r="O1226" s="4" cm="1" vm="6454">
        <f t="array" aca="1" ref="O1226" ca="1">IFERROR(IF(T_CALC[[#This Row],[DAY]]="","",IF(AND(T_CALC[[#This Row],[DAY]]=C_N_TRADING_DAYS,$L$1&gt;C_MAX_HIST_DT),$O$1,INDEX(_xlfn.ANCHORARRAY($C$3),T_CALC[[#This Row],[DAY]]+1,5))),NA())</f>
        <v>238.69</v>
      </c>
      <c r="P1226" s="4" cm="1" vm="6455">
        <f t="array" aca="1" ref="P1226" ca="1">IFERROR(IF(T_CALC[[#This Row],[DAY]]="","",IF(AND(T_CALC[[#This Row],[DAY]]=C_N_TRADING_DAYS,$L$1&gt;C_MAX_HIST_DT),$P$1,INDEX(_xlfn.ANCHORARRAY($C$3),T_CALC[[#This Row],[DAY]]+1,6))),NA())</f>
        <v>239.51</v>
      </c>
      <c r="Q1226" s="4" cm="1" vm="6451">
        <f t="array" aca="1" ref="Q1226" ca="1">IFERROR(IF(T_CALC[[#This Row],[DAY]]="","",IF(AND(T_CALC[[#This Row],[DAY]]=C_N_TRADING_DAYS,$L$1&gt;C_MAX_HIST_DT),$Q$1,INDEX(_xlfn.ANCHORARRAY($C$3),T_CALC[[#This Row],[DAY]]+1,2))),NA())</f>
        <v>25916337</v>
      </c>
      <c r="R1226" s="4" vm="6455">
        <f ca="1">IFERROR(IF(I_SRC="Open",T_CALC[[#This Row],[Open]],IF(I_SRC="High",T_CALC[[#This Row],[High]],IF(I_SRC="low",T_CALC[[#This Row],[Low]],IF(I_SRC="Volume",T_CALC[[#This Row],[VOLUME]],T_CALC[[#This Row],[Close]])))),"")</f>
        <v>239.51</v>
      </c>
      <c r="S1226" s="4" cm="1">
        <f t="array" aca="1" ref="S1226" ca="1">IF(T_CALC[[#This Row],[DAY]]="","",IF(T_CALC[[#This Row],[DAY]]&gt;=I_MA_PER,
ROUND(SUMPRODUCT(OFFSET($Y$4,0,0,I_MA_PER),OFFSET(T_CALC[[#This Row],[Value]],-(I_MA_PER-1),0,I_MA_PER))/C_DEN,2),NA()))</f>
        <v>222.78</v>
      </c>
      <c r="T1226" s="4" t="str">
        <f ca="1">IF(T_CALC[[#This Row],[DAY]]="","",IF(T_CALC[[#This Row],[DAY]]&gt;=I_MA_PER,IF(AND(T_CALC[[#This Row],[Value]]&gt;T_CALC[[#This Row],[WMA]],R1225&lt;=S1225),"Buy",IF(AND(T_CALC[[#This Row],[Value]]&lt;T_CALC[[#This Row],[WMA]],R1225&gt;=S1225),"Sell","")),NA()))</f>
        <v/>
      </c>
      <c r="U1226" s="4">
        <f ca="1">IFERROR(IF(T_CALC[[#This Row],[Signal]]="Buy",T_CALC[[#This Row],[Value]],-10000),-10000)</f>
        <v>-10000</v>
      </c>
      <c r="V1226" s="4">
        <f ca="1">IFERROR(IF(T_CALC[[#This Row],[Signal]]="Sell",T_CALC[[#This Row],[Value]],-10000),-10000)</f>
        <v>-10000</v>
      </c>
    </row>
    <row r="1227" spans="3:22" x14ac:dyDescent="0.2">
      <c r="C1227" vm="6456">
        <f ca="1"/>
        <v>44230</v>
      </c>
      <c r="D1227" vm="6457">
        <f ca="1"/>
        <v>27158104</v>
      </c>
      <c r="E1227" vm="6458">
        <f ca="1"/>
        <v>239.57</v>
      </c>
      <c r="F1227" vm="6459">
        <f ca="1"/>
        <v>245.09</v>
      </c>
      <c r="G1227" vm="6460">
        <f ca="1"/>
        <v>239.26</v>
      </c>
      <c r="H1227" vm="6461">
        <f ca="1"/>
        <v>243</v>
      </c>
      <c r="K1227" s="4">
        <f ca="1">IF(ROW(T_CALC[[#This Row],[DAY]])-ROW(T_CALC[[#Headers],[DAY]])&gt;C_N_TRADING_DAYS,"",ROW(T_CALC[[#This Row],[DAY]])-ROW(T_CALC[[#Headers],[DAY]]))</f>
        <v>1224</v>
      </c>
      <c r="L1227" s="2" cm="1" vm="6456">
        <f t="array" aca="1" ref="L1227" ca="1">IFERROR(IF(T_CALC[[#This Row],[DAY]]="","",IF(AND(T_CALC[[#This Row],[DAY]]=C_N_TRADING_DAYS,$L$1&gt;C_MAX_HIST_DT),$L$1,INDEX(_xlfn.ANCHORARRAY($C$3),T_CALC[[#This Row],[DAY]]+1,1))),NA())</f>
        <v>44230</v>
      </c>
      <c r="M1227" s="4" cm="1" vm="6458">
        <f t="array" aca="1" ref="M1227" ca="1">IFERROR(IF(T_CALC[[#This Row],[DAY]]="","",IF(AND(T_CALC[[#This Row],[DAY]]=C_N_TRADING_DAYS,$L$1&gt;C_MAX_HIST_DT),$M$1,INDEX(_xlfn.ANCHORARRAY($C$3),T_CALC[[#This Row],[DAY]]+1,3))),NA())</f>
        <v>239.57</v>
      </c>
      <c r="N1227" s="4" cm="1" vm="6459">
        <f t="array" aca="1" ref="N1227" ca="1">IFERROR(IF(T_CALC[[#This Row],[DAY]]="","",IF(AND(T_CALC[[#This Row],[DAY]]=C_N_TRADING_DAYS,$L$1&gt;C_MAX_HIST_DT),$N$1,INDEX(_xlfn.ANCHORARRAY($C$3),T_CALC[[#This Row],[DAY]]+1,4))),NA())</f>
        <v>245.09</v>
      </c>
      <c r="O1227" s="4" cm="1" vm="6460">
        <f t="array" aca="1" ref="O1227" ca="1">IFERROR(IF(T_CALC[[#This Row],[DAY]]="","",IF(AND(T_CALC[[#This Row],[DAY]]=C_N_TRADING_DAYS,$L$1&gt;C_MAX_HIST_DT),$O$1,INDEX(_xlfn.ANCHORARRAY($C$3),T_CALC[[#This Row],[DAY]]+1,5))),NA())</f>
        <v>239.26</v>
      </c>
      <c r="P1227" s="4" cm="1" vm="6461">
        <f t="array" aca="1" ref="P1227" ca="1">IFERROR(IF(T_CALC[[#This Row],[DAY]]="","",IF(AND(T_CALC[[#This Row],[DAY]]=C_N_TRADING_DAYS,$L$1&gt;C_MAX_HIST_DT),$P$1,INDEX(_xlfn.ANCHORARRAY($C$3),T_CALC[[#This Row],[DAY]]+1,6))),NA())</f>
        <v>243</v>
      </c>
      <c r="Q1227" s="4" cm="1" vm="6457">
        <f t="array" aca="1" ref="Q1227" ca="1">IFERROR(IF(T_CALC[[#This Row],[DAY]]="","",IF(AND(T_CALC[[#This Row],[DAY]]=C_N_TRADING_DAYS,$L$1&gt;C_MAX_HIST_DT),$Q$1,INDEX(_xlfn.ANCHORARRAY($C$3),T_CALC[[#This Row],[DAY]]+1,2))),NA())</f>
        <v>27158104</v>
      </c>
      <c r="R1227" s="4" vm="6461">
        <f ca="1">IFERROR(IF(I_SRC="Open",T_CALC[[#This Row],[Open]],IF(I_SRC="High",T_CALC[[#This Row],[High]],IF(I_SRC="low",T_CALC[[#This Row],[Low]],IF(I_SRC="Volume",T_CALC[[#This Row],[VOLUME]],T_CALC[[#This Row],[Close]])))),"")</f>
        <v>243</v>
      </c>
      <c r="S1227" s="4" cm="1">
        <f t="array" aca="1" ref="S1227" ca="1">IF(T_CALC[[#This Row],[DAY]]="","",IF(T_CALC[[#This Row],[DAY]]&gt;=I_MA_PER,
ROUND(SUMPRODUCT(OFFSET($Y$4,0,0,I_MA_PER),OFFSET(T_CALC[[#This Row],[Value]],-(I_MA_PER-1),0,I_MA_PER))/C_DEN,2),NA()))</f>
        <v>223.69</v>
      </c>
      <c r="T1227" s="4" t="str">
        <f ca="1">IF(T_CALC[[#This Row],[DAY]]="","",IF(T_CALC[[#This Row],[DAY]]&gt;=I_MA_PER,IF(AND(T_CALC[[#This Row],[Value]]&gt;T_CALC[[#This Row],[WMA]],R1226&lt;=S1226),"Buy",IF(AND(T_CALC[[#This Row],[Value]]&lt;T_CALC[[#This Row],[WMA]],R1226&gt;=S1226),"Sell","")),NA()))</f>
        <v/>
      </c>
      <c r="U1227" s="4">
        <f ca="1">IFERROR(IF(T_CALC[[#This Row],[Signal]]="Buy",T_CALC[[#This Row],[Value]],-10000),-10000)</f>
        <v>-10000</v>
      </c>
      <c r="V1227" s="4">
        <f ca="1">IFERROR(IF(T_CALC[[#This Row],[Signal]]="Sell",T_CALC[[#This Row],[Value]],-10000),-10000)</f>
        <v>-10000</v>
      </c>
    </row>
    <row r="1228" spans="3:22" x14ac:dyDescent="0.2">
      <c r="C1228" vm="6462">
        <f ca="1"/>
        <v>44231</v>
      </c>
      <c r="D1228" vm="6463">
        <f ca="1"/>
        <v>25296100</v>
      </c>
      <c r="E1228" vm="6464">
        <f ca="1"/>
        <v>242.66</v>
      </c>
      <c r="F1228" vm="6465">
        <f ca="1"/>
        <v>243.23990000000001</v>
      </c>
      <c r="G1228" vm="6466">
        <f ca="1"/>
        <v>240.37</v>
      </c>
      <c r="H1228" vm="6467">
        <f ca="1"/>
        <v>242.01</v>
      </c>
      <c r="K1228" s="4">
        <f ca="1">IF(ROW(T_CALC[[#This Row],[DAY]])-ROW(T_CALC[[#Headers],[DAY]])&gt;C_N_TRADING_DAYS,"",ROW(T_CALC[[#This Row],[DAY]])-ROW(T_CALC[[#Headers],[DAY]]))</f>
        <v>1225</v>
      </c>
      <c r="L1228" s="2" cm="1" vm="6462">
        <f t="array" aca="1" ref="L1228" ca="1">IFERROR(IF(T_CALC[[#This Row],[DAY]]="","",IF(AND(T_CALC[[#This Row],[DAY]]=C_N_TRADING_DAYS,$L$1&gt;C_MAX_HIST_DT),$L$1,INDEX(_xlfn.ANCHORARRAY($C$3),T_CALC[[#This Row],[DAY]]+1,1))),NA())</f>
        <v>44231</v>
      </c>
      <c r="M1228" s="4" cm="1" vm="6464">
        <f t="array" aca="1" ref="M1228" ca="1">IFERROR(IF(T_CALC[[#This Row],[DAY]]="","",IF(AND(T_CALC[[#This Row],[DAY]]=C_N_TRADING_DAYS,$L$1&gt;C_MAX_HIST_DT),$M$1,INDEX(_xlfn.ANCHORARRAY($C$3),T_CALC[[#This Row],[DAY]]+1,3))),NA())</f>
        <v>242.66</v>
      </c>
      <c r="N1228" s="4" cm="1" vm="6465">
        <f t="array" aca="1" ref="N1228" ca="1">IFERROR(IF(T_CALC[[#This Row],[DAY]]="","",IF(AND(T_CALC[[#This Row],[DAY]]=C_N_TRADING_DAYS,$L$1&gt;C_MAX_HIST_DT),$N$1,INDEX(_xlfn.ANCHORARRAY($C$3),T_CALC[[#This Row],[DAY]]+1,4))),NA())</f>
        <v>243.23990000000001</v>
      </c>
      <c r="O1228" s="4" cm="1" vm="6466">
        <f t="array" aca="1" ref="O1228" ca="1">IFERROR(IF(T_CALC[[#This Row],[DAY]]="","",IF(AND(T_CALC[[#This Row],[DAY]]=C_N_TRADING_DAYS,$L$1&gt;C_MAX_HIST_DT),$O$1,INDEX(_xlfn.ANCHORARRAY($C$3),T_CALC[[#This Row],[DAY]]+1,5))),NA())</f>
        <v>240.37</v>
      </c>
      <c r="P1228" s="4" cm="1" vm="6467">
        <f t="array" aca="1" ref="P1228" ca="1">IFERROR(IF(T_CALC[[#This Row],[DAY]]="","",IF(AND(T_CALC[[#This Row],[DAY]]=C_N_TRADING_DAYS,$L$1&gt;C_MAX_HIST_DT),$P$1,INDEX(_xlfn.ANCHORARRAY($C$3),T_CALC[[#This Row],[DAY]]+1,6))),NA())</f>
        <v>242.01</v>
      </c>
      <c r="Q1228" s="4" cm="1" vm="6463">
        <f t="array" aca="1" ref="Q1228" ca="1">IFERROR(IF(T_CALC[[#This Row],[DAY]]="","",IF(AND(T_CALC[[#This Row],[DAY]]=C_N_TRADING_DAYS,$L$1&gt;C_MAX_HIST_DT),$Q$1,INDEX(_xlfn.ANCHORARRAY($C$3),T_CALC[[#This Row],[DAY]]+1,2))),NA())</f>
        <v>25296100</v>
      </c>
      <c r="R1228" s="4" vm="6467">
        <f ca="1">IFERROR(IF(I_SRC="Open",T_CALC[[#This Row],[Open]],IF(I_SRC="High",T_CALC[[#This Row],[High]],IF(I_SRC="low",T_CALC[[#This Row],[Low]],IF(I_SRC="Volume",T_CALC[[#This Row],[VOLUME]],T_CALC[[#This Row],[Close]])))),"")</f>
        <v>242.01</v>
      </c>
      <c r="S1228" s="4" cm="1">
        <f t="array" aca="1" ref="S1228" ca="1">IF(T_CALC[[#This Row],[DAY]]="","",IF(T_CALC[[#This Row],[DAY]]&gt;=I_MA_PER,
ROUND(SUMPRODUCT(OFFSET($Y$4,0,0,I_MA_PER),OFFSET(T_CALC[[#This Row],[Value]],-(I_MA_PER-1),0,I_MA_PER))/C_DEN,2),NA()))</f>
        <v>224.55</v>
      </c>
      <c r="T1228" s="4" t="str">
        <f ca="1">IF(T_CALC[[#This Row],[DAY]]="","",IF(T_CALC[[#This Row],[DAY]]&gt;=I_MA_PER,IF(AND(T_CALC[[#This Row],[Value]]&gt;T_CALC[[#This Row],[WMA]],R1227&lt;=S1227),"Buy",IF(AND(T_CALC[[#This Row],[Value]]&lt;T_CALC[[#This Row],[WMA]],R1227&gt;=S1227),"Sell","")),NA()))</f>
        <v/>
      </c>
      <c r="U1228" s="4">
        <f ca="1">IFERROR(IF(T_CALC[[#This Row],[Signal]]="Buy",T_CALC[[#This Row],[Value]],-10000),-10000)</f>
        <v>-10000</v>
      </c>
      <c r="V1228" s="4">
        <f ca="1">IFERROR(IF(T_CALC[[#This Row],[Signal]]="Sell",T_CALC[[#This Row],[Value]],-10000),-10000)</f>
        <v>-10000</v>
      </c>
    </row>
    <row r="1229" spans="3:22" x14ac:dyDescent="0.2">
      <c r="C1229" vm="6468">
        <f ca="1"/>
        <v>44232</v>
      </c>
      <c r="D1229" vm="6469">
        <f ca="1"/>
        <v>18054752</v>
      </c>
      <c r="E1229" vm="6470">
        <f ca="1"/>
        <v>242.23</v>
      </c>
      <c r="F1229" vm="6471">
        <f ca="1"/>
        <v>243.28</v>
      </c>
      <c r="G1229" vm="6472">
        <f ca="1"/>
        <v>240.42</v>
      </c>
      <c r="H1229" vm="6473">
        <f ca="1"/>
        <v>242.2</v>
      </c>
      <c r="K1229" s="4">
        <f ca="1">IF(ROW(T_CALC[[#This Row],[DAY]])-ROW(T_CALC[[#Headers],[DAY]])&gt;C_N_TRADING_DAYS,"",ROW(T_CALC[[#This Row],[DAY]])-ROW(T_CALC[[#Headers],[DAY]]))</f>
        <v>1226</v>
      </c>
      <c r="L1229" s="2" cm="1" vm="6468">
        <f t="array" aca="1" ref="L1229" ca="1">IFERROR(IF(T_CALC[[#This Row],[DAY]]="","",IF(AND(T_CALC[[#This Row],[DAY]]=C_N_TRADING_DAYS,$L$1&gt;C_MAX_HIST_DT),$L$1,INDEX(_xlfn.ANCHORARRAY($C$3),T_CALC[[#This Row],[DAY]]+1,1))),NA())</f>
        <v>44232</v>
      </c>
      <c r="M1229" s="4" cm="1" vm="6470">
        <f t="array" aca="1" ref="M1229" ca="1">IFERROR(IF(T_CALC[[#This Row],[DAY]]="","",IF(AND(T_CALC[[#This Row],[DAY]]=C_N_TRADING_DAYS,$L$1&gt;C_MAX_HIST_DT),$M$1,INDEX(_xlfn.ANCHORARRAY($C$3),T_CALC[[#This Row],[DAY]]+1,3))),NA())</f>
        <v>242.23</v>
      </c>
      <c r="N1229" s="4" cm="1" vm="6471">
        <f t="array" aca="1" ref="N1229" ca="1">IFERROR(IF(T_CALC[[#This Row],[DAY]]="","",IF(AND(T_CALC[[#This Row],[DAY]]=C_N_TRADING_DAYS,$L$1&gt;C_MAX_HIST_DT),$N$1,INDEX(_xlfn.ANCHORARRAY($C$3),T_CALC[[#This Row],[DAY]]+1,4))),NA())</f>
        <v>243.28</v>
      </c>
      <c r="O1229" s="4" cm="1" vm="6472">
        <f t="array" aca="1" ref="O1229" ca="1">IFERROR(IF(T_CALC[[#This Row],[DAY]]="","",IF(AND(T_CALC[[#This Row],[DAY]]=C_N_TRADING_DAYS,$L$1&gt;C_MAX_HIST_DT),$O$1,INDEX(_xlfn.ANCHORARRAY($C$3),T_CALC[[#This Row],[DAY]]+1,5))),NA())</f>
        <v>240.42</v>
      </c>
      <c r="P1229" s="4" cm="1" vm="6473">
        <f t="array" aca="1" ref="P1229" ca="1">IFERROR(IF(T_CALC[[#This Row],[DAY]]="","",IF(AND(T_CALC[[#This Row],[DAY]]=C_N_TRADING_DAYS,$L$1&gt;C_MAX_HIST_DT),$P$1,INDEX(_xlfn.ANCHORARRAY($C$3),T_CALC[[#This Row],[DAY]]+1,6))),NA())</f>
        <v>242.2</v>
      </c>
      <c r="Q1229" s="4" cm="1" vm="6469">
        <f t="array" aca="1" ref="Q1229" ca="1">IFERROR(IF(T_CALC[[#This Row],[DAY]]="","",IF(AND(T_CALC[[#This Row],[DAY]]=C_N_TRADING_DAYS,$L$1&gt;C_MAX_HIST_DT),$Q$1,INDEX(_xlfn.ANCHORARRAY($C$3),T_CALC[[#This Row],[DAY]]+1,2))),NA())</f>
        <v>18054752</v>
      </c>
      <c r="R1229" s="4" vm="6473">
        <f ca="1">IFERROR(IF(I_SRC="Open",T_CALC[[#This Row],[Open]],IF(I_SRC="High",T_CALC[[#This Row],[High]],IF(I_SRC="low",T_CALC[[#This Row],[Low]],IF(I_SRC="Volume",T_CALC[[#This Row],[VOLUME]],T_CALC[[#This Row],[Close]])))),"")</f>
        <v>242.2</v>
      </c>
      <c r="S1229" s="4" cm="1">
        <f t="array" aca="1" ref="S1229" ca="1">IF(T_CALC[[#This Row],[DAY]]="","",IF(T_CALC[[#This Row],[DAY]]&gt;=I_MA_PER,
ROUND(SUMPRODUCT(OFFSET($Y$4,0,0,I_MA_PER),OFFSET(T_CALC[[#This Row],[Value]],-(I_MA_PER-1),0,I_MA_PER))/C_DEN,2),NA()))</f>
        <v>225.38</v>
      </c>
      <c r="T1229" s="4" t="str">
        <f ca="1">IF(T_CALC[[#This Row],[DAY]]="","",IF(T_CALC[[#This Row],[DAY]]&gt;=I_MA_PER,IF(AND(T_CALC[[#This Row],[Value]]&gt;T_CALC[[#This Row],[WMA]],R1228&lt;=S1228),"Buy",IF(AND(T_CALC[[#This Row],[Value]]&lt;T_CALC[[#This Row],[WMA]],R1228&gt;=S1228),"Sell","")),NA()))</f>
        <v/>
      </c>
      <c r="U1229" s="4">
        <f ca="1">IFERROR(IF(T_CALC[[#This Row],[Signal]]="Buy",T_CALC[[#This Row],[Value]],-10000),-10000)</f>
        <v>-10000</v>
      </c>
      <c r="V1229" s="4">
        <f ca="1">IFERROR(IF(T_CALC[[#This Row],[Signal]]="Sell",T_CALC[[#This Row],[Value]],-10000),-10000)</f>
        <v>-10000</v>
      </c>
    </row>
    <row r="1230" spans="3:22" x14ac:dyDescent="0.2">
      <c r="C1230" vm="6474">
        <f ca="1"/>
        <v>44235</v>
      </c>
      <c r="D1230" vm="6475">
        <f ca="1"/>
        <v>22211929</v>
      </c>
      <c r="E1230" vm="6476">
        <f ca="1"/>
        <v>243.15</v>
      </c>
      <c r="F1230" vm="6477">
        <f ca="1"/>
        <v>243.68</v>
      </c>
      <c r="G1230" vm="6478">
        <f ca="1"/>
        <v>240.81</v>
      </c>
      <c r="H1230" vm="6479">
        <f ca="1"/>
        <v>242.47</v>
      </c>
      <c r="K1230" s="4">
        <f ca="1">IF(ROW(T_CALC[[#This Row],[DAY]])-ROW(T_CALC[[#Headers],[DAY]])&gt;C_N_TRADING_DAYS,"",ROW(T_CALC[[#This Row],[DAY]])-ROW(T_CALC[[#Headers],[DAY]]))</f>
        <v>1227</v>
      </c>
      <c r="L1230" s="2" cm="1" vm="6474">
        <f t="array" aca="1" ref="L1230" ca="1">IFERROR(IF(T_CALC[[#This Row],[DAY]]="","",IF(AND(T_CALC[[#This Row],[DAY]]=C_N_TRADING_DAYS,$L$1&gt;C_MAX_HIST_DT),$L$1,INDEX(_xlfn.ANCHORARRAY($C$3),T_CALC[[#This Row],[DAY]]+1,1))),NA())</f>
        <v>44235</v>
      </c>
      <c r="M1230" s="4" cm="1" vm="6476">
        <f t="array" aca="1" ref="M1230" ca="1">IFERROR(IF(T_CALC[[#This Row],[DAY]]="","",IF(AND(T_CALC[[#This Row],[DAY]]=C_N_TRADING_DAYS,$L$1&gt;C_MAX_HIST_DT),$M$1,INDEX(_xlfn.ANCHORARRAY($C$3),T_CALC[[#This Row],[DAY]]+1,3))),NA())</f>
        <v>243.15</v>
      </c>
      <c r="N1230" s="4" cm="1" vm="6477">
        <f t="array" aca="1" ref="N1230" ca="1">IFERROR(IF(T_CALC[[#This Row],[DAY]]="","",IF(AND(T_CALC[[#This Row],[DAY]]=C_N_TRADING_DAYS,$L$1&gt;C_MAX_HIST_DT),$N$1,INDEX(_xlfn.ANCHORARRAY($C$3),T_CALC[[#This Row],[DAY]]+1,4))),NA())</f>
        <v>243.68</v>
      </c>
      <c r="O1230" s="4" cm="1" vm="6478">
        <f t="array" aca="1" ref="O1230" ca="1">IFERROR(IF(T_CALC[[#This Row],[DAY]]="","",IF(AND(T_CALC[[#This Row],[DAY]]=C_N_TRADING_DAYS,$L$1&gt;C_MAX_HIST_DT),$O$1,INDEX(_xlfn.ANCHORARRAY($C$3),T_CALC[[#This Row],[DAY]]+1,5))),NA())</f>
        <v>240.81</v>
      </c>
      <c r="P1230" s="4" cm="1" vm="6479">
        <f t="array" aca="1" ref="P1230" ca="1">IFERROR(IF(T_CALC[[#This Row],[DAY]]="","",IF(AND(T_CALC[[#This Row],[DAY]]=C_N_TRADING_DAYS,$L$1&gt;C_MAX_HIST_DT),$P$1,INDEX(_xlfn.ANCHORARRAY($C$3),T_CALC[[#This Row],[DAY]]+1,6))),NA())</f>
        <v>242.47</v>
      </c>
      <c r="Q1230" s="4" cm="1" vm="6475">
        <f t="array" aca="1" ref="Q1230" ca="1">IFERROR(IF(T_CALC[[#This Row],[DAY]]="","",IF(AND(T_CALC[[#This Row],[DAY]]=C_N_TRADING_DAYS,$L$1&gt;C_MAX_HIST_DT),$Q$1,INDEX(_xlfn.ANCHORARRAY($C$3),T_CALC[[#This Row],[DAY]]+1,2))),NA())</f>
        <v>22211929</v>
      </c>
      <c r="R1230" s="4" vm="6479">
        <f ca="1">IFERROR(IF(I_SRC="Open",T_CALC[[#This Row],[Open]],IF(I_SRC="High",T_CALC[[#This Row],[High]],IF(I_SRC="low",T_CALC[[#This Row],[Low]],IF(I_SRC="Volume",T_CALC[[#This Row],[VOLUME]],T_CALC[[#This Row],[Close]])))),"")</f>
        <v>242.47</v>
      </c>
      <c r="S1230" s="4" cm="1">
        <f t="array" aca="1" ref="S1230" ca="1">IF(T_CALC[[#This Row],[DAY]]="","",IF(T_CALC[[#This Row],[DAY]]&gt;=I_MA_PER,
ROUND(SUMPRODUCT(OFFSET($Y$4,0,0,I_MA_PER),OFFSET(T_CALC[[#This Row],[Value]],-(I_MA_PER-1),0,I_MA_PER))/C_DEN,2),NA()))</f>
        <v>226.2</v>
      </c>
      <c r="T1230" s="4" t="str">
        <f ca="1">IF(T_CALC[[#This Row],[DAY]]="","",IF(T_CALC[[#This Row],[DAY]]&gt;=I_MA_PER,IF(AND(T_CALC[[#This Row],[Value]]&gt;T_CALC[[#This Row],[WMA]],R1229&lt;=S1229),"Buy",IF(AND(T_CALC[[#This Row],[Value]]&lt;T_CALC[[#This Row],[WMA]],R1229&gt;=S1229),"Sell","")),NA()))</f>
        <v/>
      </c>
      <c r="U1230" s="4">
        <f ca="1">IFERROR(IF(T_CALC[[#This Row],[Signal]]="Buy",T_CALC[[#This Row],[Value]],-10000),-10000)</f>
        <v>-10000</v>
      </c>
      <c r="V1230" s="4">
        <f ca="1">IFERROR(IF(T_CALC[[#This Row],[Signal]]="Sell",T_CALC[[#This Row],[Value]],-10000),-10000)</f>
        <v>-10000</v>
      </c>
    </row>
    <row r="1231" spans="3:22" x14ac:dyDescent="0.2">
      <c r="C1231" vm="6480">
        <f ca="1"/>
        <v>44236</v>
      </c>
      <c r="D1231" vm="6481">
        <f ca="1"/>
        <v>23564953</v>
      </c>
      <c r="E1231" vm="6482">
        <f ca="1"/>
        <v>241.87</v>
      </c>
      <c r="F1231" vm="6483">
        <f ca="1"/>
        <v>244.76</v>
      </c>
      <c r="G1231" vm="6484">
        <f ca="1"/>
        <v>241.38</v>
      </c>
      <c r="H1231" vm="6485">
        <f ca="1"/>
        <v>243.77</v>
      </c>
      <c r="K1231" s="4">
        <f ca="1">IF(ROW(T_CALC[[#This Row],[DAY]])-ROW(T_CALC[[#Headers],[DAY]])&gt;C_N_TRADING_DAYS,"",ROW(T_CALC[[#This Row],[DAY]])-ROW(T_CALC[[#Headers],[DAY]]))</f>
        <v>1228</v>
      </c>
      <c r="L1231" s="2" cm="1" vm="6480">
        <f t="array" aca="1" ref="L1231" ca="1">IFERROR(IF(T_CALC[[#This Row],[DAY]]="","",IF(AND(T_CALC[[#This Row],[DAY]]=C_N_TRADING_DAYS,$L$1&gt;C_MAX_HIST_DT),$L$1,INDEX(_xlfn.ANCHORARRAY($C$3),T_CALC[[#This Row],[DAY]]+1,1))),NA())</f>
        <v>44236</v>
      </c>
      <c r="M1231" s="4" cm="1" vm="6482">
        <f t="array" aca="1" ref="M1231" ca="1">IFERROR(IF(T_CALC[[#This Row],[DAY]]="","",IF(AND(T_CALC[[#This Row],[DAY]]=C_N_TRADING_DAYS,$L$1&gt;C_MAX_HIST_DT),$M$1,INDEX(_xlfn.ANCHORARRAY($C$3),T_CALC[[#This Row],[DAY]]+1,3))),NA())</f>
        <v>241.87</v>
      </c>
      <c r="N1231" s="4" cm="1" vm="6483">
        <f t="array" aca="1" ref="N1231" ca="1">IFERROR(IF(T_CALC[[#This Row],[DAY]]="","",IF(AND(T_CALC[[#This Row],[DAY]]=C_N_TRADING_DAYS,$L$1&gt;C_MAX_HIST_DT),$N$1,INDEX(_xlfn.ANCHORARRAY($C$3),T_CALC[[#This Row],[DAY]]+1,4))),NA())</f>
        <v>244.76</v>
      </c>
      <c r="O1231" s="4" cm="1" vm="6484">
        <f t="array" aca="1" ref="O1231" ca="1">IFERROR(IF(T_CALC[[#This Row],[DAY]]="","",IF(AND(T_CALC[[#This Row],[DAY]]=C_N_TRADING_DAYS,$L$1&gt;C_MAX_HIST_DT),$O$1,INDEX(_xlfn.ANCHORARRAY($C$3),T_CALC[[#This Row],[DAY]]+1,5))),NA())</f>
        <v>241.38</v>
      </c>
      <c r="P1231" s="4" cm="1" vm="6485">
        <f t="array" aca="1" ref="P1231" ca="1">IFERROR(IF(T_CALC[[#This Row],[DAY]]="","",IF(AND(T_CALC[[#This Row],[DAY]]=C_N_TRADING_DAYS,$L$1&gt;C_MAX_HIST_DT),$P$1,INDEX(_xlfn.ANCHORARRAY($C$3),T_CALC[[#This Row],[DAY]]+1,6))),NA())</f>
        <v>243.77</v>
      </c>
      <c r="Q1231" s="4" cm="1" vm="6481">
        <f t="array" aca="1" ref="Q1231" ca="1">IFERROR(IF(T_CALC[[#This Row],[DAY]]="","",IF(AND(T_CALC[[#This Row],[DAY]]=C_N_TRADING_DAYS,$L$1&gt;C_MAX_HIST_DT),$Q$1,INDEX(_xlfn.ANCHORARRAY($C$3),T_CALC[[#This Row],[DAY]]+1,2))),NA())</f>
        <v>23564953</v>
      </c>
      <c r="R1231" s="4" vm="6485">
        <f ca="1">IFERROR(IF(I_SRC="Open",T_CALC[[#This Row],[Open]],IF(I_SRC="High",T_CALC[[#This Row],[High]],IF(I_SRC="low",T_CALC[[#This Row],[Low]],IF(I_SRC="Volume",T_CALC[[#This Row],[VOLUME]],T_CALC[[#This Row],[Close]])))),"")</f>
        <v>243.77</v>
      </c>
      <c r="S1231" s="4" cm="1">
        <f t="array" aca="1" ref="S1231" ca="1">IF(T_CALC[[#This Row],[DAY]]="","",IF(T_CALC[[#This Row],[DAY]]&gt;=I_MA_PER,
ROUND(SUMPRODUCT(OFFSET($Y$4,0,0,I_MA_PER),OFFSET(T_CALC[[#This Row],[Value]],-(I_MA_PER-1),0,I_MA_PER))/C_DEN,2),NA()))</f>
        <v>227.05</v>
      </c>
      <c r="T1231" s="4" t="str">
        <f ca="1">IF(T_CALC[[#This Row],[DAY]]="","",IF(T_CALC[[#This Row],[DAY]]&gt;=I_MA_PER,IF(AND(T_CALC[[#This Row],[Value]]&gt;T_CALC[[#This Row],[WMA]],R1230&lt;=S1230),"Buy",IF(AND(T_CALC[[#This Row],[Value]]&lt;T_CALC[[#This Row],[WMA]],R1230&gt;=S1230),"Sell","")),NA()))</f>
        <v/>
      </c>
      <c r="U1231" s="4">
        <f ca="1">IFERROR(IF(T_CALC[[#This Row],[Signal]]="Buy",T_CALC[[#This Row],[Value]],-10000),-10000)</f>
        <v>-10000</v>
      </c>
      <c r="V1231" s="4">
        <f ca="1">IFERROR(IF(T_CALC[[#This Row],[Signal]]="Sell",T_CALC[[#This Row],[Value]],-10000),-10000)</f>
        <v>-10000</v>
      </c>
    </row>
    <row r="1232" spans="3:22" x14ac:dyDescent="0.2">
      <c r="C1232" vm="6486">
        <f ca="1"/>
        <v>44237</v>
      </c>
      <c r="D1232" vm="6487">
        <f ca="1"/>
        <v>22186706</v>
      </c>
      <c r="E1232" vm="6488">
        <f ca="1"/>
        <v>245</v>
      </c>
      <c r="F1232" vm="6489">
        <f ca="1"/>
        <v>245.92</v>
      </c>
      <c r="G1232" vm="6490">
        <f ca="1"/>
        <v>240.89</v>
      </c>
      <c r="H1232" vm="6491">
        <f ca="1"/>
        <v>242.82</v>
      </c>
      <c r="K1232" s="4">
        <f ca="1">IF(ROW(T_CALC[[#This Row],[DAY]])-ROW(T_CALC[[#Headers],[DAY]])&gt;C_N_TRADING_DAYS,"",ROW(T_CALC[[#This Row],[DAY]])-ROW(T_CALC[[#Headers],[DAY]]))</f>
        <v>1229</v>
      </c>
      <c r="L1232" s="2" cm="1" vm="6486">
        <f t="array" aca="1" ref="L1232" ca="1">IFERROR(IF(T_CALC[[#This Row],[DAY]]="","",IF(AND(T_CALC[[#This Row],[DAY]]=C_N_TRADING_DAYS,$L$1&gt;C_MAX_HIST_DT),$L$1,INDEX(_xlfn.ANCHORARRAY($C$3),T_CALC[[#This Row],[DAY]]+1,1))),NA())</f>
        <v>44237</v>
      </c>
      <c r="M1232" s="4" cm="1" vm="6488">
        <f t="array" aca="1" ref="M1232" ca="1">IFERROR(IF(T_CALC[[#This Row],[DAY]]="","",IF(AND(T_CALC[[#This Row],[DAY]]=C_N_TRADING_DAYS,$L$1&gt;C_MAX_HIST_DT),$M$1,INDEX(_xlfn.ANCHORARRAY($C$3),T_CALC[[#This Row],[DAY]]+1,3))),NA())</f>
        <v>245</v>
      </c>
      <c r="N1232" s="4" cm="1" vm="6489">
        <f t="array" aca="1" ref="N1232" ca="1">IFERROR(IF(T_CALC[[#This Row],[DAY]]="","",IF(AND(T_CALC[[#This Row],[DAY]]=C_N_TRADING_DAYS,$L$1&gt;C_MAX_HIST_DT),$N$1,INDEX(_xlfn.ANCHORARRAY($C$3),T_CALC[[#This Row],[DAY]]+1,4))),NA())</f>
        <v>245.92</v>
      </c>
      <c r="O1232" s="4" cm="1" vm="6490">
        <f t="array" aca="1" ref="O1232" ca="1">IFERROR(IF(T_CALC[[#This Row],[DAY]]="","",IF(AND(T_CALC[[#This Row],[DAY]]=C_N_TRADING_DAYS,$L$1&gt;C_MAX_HIST_DT),$O$1,INDEX(_xlfn.ANCHORARRAY($C$3),T_CALC[[#This Row],[DAY]]+1,5))),NA())</f>
        <v>240.89</v>
      </c>
      <c r="P1232" s="4" cm="1" vm="6491">
        <f t="array" aca="1" ref="P1232" ca="1">IFERROR(IF(T_CALC[[#This Row],[DAY]]="","",IF(AND(T_CALC[[#This Row],[DAY]]=C_N_TRADING_DAYS,$L$1&gt;C_MAX_HIST_DT),$P$1,INDEX(_xlfn.ANCHORARRAY($C$3),T_CALC[[#This Row],[DAY]]+1,6))),NA())</f>
        <v>242.82</v>
      </c>
      <c r="Q1232" s="4" cm="1" vm="6487">
        <f t="array" aca="1" ref="Q1232" ca="1">IFERROR(IF(T_CALC[[#This Row],[DAY]]="","",IF(AND(T_CALC[[#This Row],[DAY]]=C_N_TRADING_DAYS,$L$1&gt;C_MAX_HIST_DT),$Q$1,INDEX(_xlfn.ANCHORARRAY($C$3),T_CALC[[#This Row],[DAY]]+1,2))),NA())</f>
        <v>22186706</v>
      </c>
      <c r="R1232" s="4" vm="6491">
        <f ca="1">IFERROR(IF(I_SRC="Open",T_CALC[[#This Row],[Open]],IF(I_SRC="High",T_CALC[[#This Row],[High]],IF(I_SRC="low",T_CALC[[#This Row],[Low]],IF(I_SRC="Volume",T_CALC[[#This Row],[VOLUME]],T_CALC[[#This Row],[Close]])))),"")</f>
        <v>242.82</v>
      </c>
      <c r="S1232" s="4" cm="1">
        <f t="array" aca="1" ref="S1232" ca="1">IF(T_CALC[[#This Row],[DAY]]="","",IF(T_CALC[[#This Row],[DAY]]&gt;=I_MA_PER,
ROUND(SUMPRODUCT(OFFSET($Y$4,0,0,I_MA_PER),OFFSET(T_CALC[[#This Row],[Value]],-(I_MA_PER-1),0,I_MA_PER))/C_DEN,2),NA()))</f>
        <v>227.84</v>
      </c>
      <c r="T1232" s="4" t="str">
        <f ca="1">IF(T_CALC[[#This Row],[DAY]]="","",IF(T_CALC[[#This Row],[DAY]]&gt;=I_MA_PER,IF(AND(T_CALC[[#This Row],[Value]]&gt;T_CALC[[#This Row],[WMA]],R1231&lt;=S1231),"Buy",IF(AND(T_CALC[[#This Row],[Value]]&lt;T_CALC[[#This Row],[WMA]],R1231&gt;=S1231),"Sell","")),NA()))</f>
        <v/>
      </c>
      <c r="U1232" s="4">
        <f ca="1">IFERROR(IF(T_CALC[[#This Row],[Signal]]="Buy",T_CALC[[#This Row],[Value]],-10000),-10000)</f>
        <v>-10000</v>
      </c>
      <c r="V1232" s="4">
        <f ca="1">IFERROR(IF(T_CALC[[#This Row],[Signal]]="Sell",T_CALC[[#This Row],[Value]],-10000),-10000)</f>
        <v>-10000</v>
      </c>
    </row>
    <row r="1233" spans="3:22" x14ac:dyDescent="0.2">
      <c r="C1233" vm="6492">
        <f ca="1"/>
        <v>44238</v>
      </c>
      <c r="D1233" vm="6493">
        <f ca="1"/>
        <v>15751059</v>
      </c>
      <c r="E1233" vm="6494">
        <f ca="1"/>
        <v>244.78</v>
      </c>
      <c r="F1233" vm="6495">
        <f ca="1"/>
        <v>245.15</v>
      </c>
      <c r="G1233" vm="6496">
        <f ca="1"/>
        <v>242.15</v>
      </c>
      <c r="H1233" vm="6497">
        <f ca="1"/>
        <v>244.49</v>
      </c>
      <c r="K1233" s="4">
        <f ca="1">IF(ROW(T_CALC[[#This Row],[DAY]])-ROW(T_CALC[[#Headers],[DAY]])&gt;C_N_TRADING_DAYS,"",ROW(T_CALC[[#This Row],[DAY]])-ROW(T_CALC[[#Headers],[DAY]]))</f>
        <v>1230</v>
      </c>
      <c r="L1233" s="2" cm="1" vm="6492">
        <f t="array" aca="1" ref="L1233" ca="1">IFERROR(IF(T_CALC[[#This Row],[DAY]]="","",IF(AND(T_CALC[[#This Row],[DAY]]=C_N_TRADING_DAYS,$L$1&gt;C_MAX_HIST_DT),$L$1,INDEX(_xlfn.ANCHORARRAY($C$3),T_CALC[[#This Row],[DAY]]+1,1))),NA())</f>
        <v>44238</v>
      </c>
      <c r="M1233" s="4" cm="1" vm="6494">
        <f t="array" aca="1" ref="M1233" ca="1">IFERROR(IF(T_CALC[[#This Row],[DAY]]="","",IF(AND(T_CALC[[#This Row],[DAY]]=C_N_TRADING_DAYS,$L$1&gt;C_MAX_HIST_DT),$M$1,INDEX(_xlfn.ANCHORARRAY($C$3),T_CALC[[#This Row],[DAY]]+1,3))),NA())</f>
        <v>244.78</v>
      </c>
      <c r="N1233" s="4" cm="1" vm="6495">
        <f t="array" aca="1" ref="N1233" ca="1">IFERROR(IF(T_CALC[[#This Row],[DAY]]="","",IF(AND(T_CALC[[#This Row],[DAY]]=C_N_TRADING_DAYS,$L$1&gt;C_MAX_HIST_DT),$N$1,INDEX(_xlfn.ANCHORARRAY($C$3),T_CALC[[#This Row],[DAY]]+1,4))),NA())</f>
        <v>245.15</v>
      </c>
      <c r="O1233" s="4" cm="1" vm="6496">
        <f t="array" aca="1" ref="O1233" ca="1">IFERROR(IF(T_CALC[[#This Row],[DAY]]="","",IF(AND(T_CALC[[#This Row],[DAY]]=C_N_TRADING_DAYS,$L$1&gt;C_MAX_HIST_DT),$O$1,INDEX(_xlfn.ANCHORARRAY($C$3),T_CALC[[#This Row],[DAY]]+1,5))),NA())</f>
        <v>242.15</v>
      </c>
      <c r="P1233" s="4" cm="1" vm="6497">
        <f t="array" aca="1" ref="P1233" ca="1">IFERROR(IF(T_CALC[[#This Row],[DAY]]="","",IF(AND(T_CALC[[#This Row],[DAY]]=C_N_TRADING_DAYS,$L$1&gt;C_MAX_HIST_DT),$P$1,INDEX(_xlfn.ANCHORARRAY($C$3),T_CALC[[#This Row],[DAY]]+1,6))),NA())</f>
        <v>244.49</v>
      </c>
      <c r="Q1233" s="4" cm="1" vm="6493">
        <f t="array" aca="1" ref="Q1233" ca="1">IFERROR(IF(T_CALC[[#This Row],[DAY]]="","",IF(AND(T_CALC[[#This Row],[DAY]]=C_N_TRADING_DAYS,$L$1&gt;C_MAX_HIST_DT),$Q$1,INDEX(_xlfn.ANCHORARRAY($C$3),T_CALC[[#This Row],[DAY]]+1,2))),NA())</f>
        <v>15751059</v>
      </c>
      <c r="R1233" s="4" vm="6497">
        <f ca="1">IFERROR(IF(I_SRC="Open",T_CALC[[#This Row],[Open]],IF(I_SRC="High",T_CALC[[#This Row],[High]],IF(I_SRC="low",T_CALC[[#This Row],[Low]],IF(I_SRC="Volume",T_CALC[[#This Row],[VOLUME]],T_CALC[[#This Row],[Close]])))),"")</f>
        <v>244.49</v>
      </c>
      <c r="S1233" s="4" cm="1">
        <f t="array" aca="1" ref="S1233" ca="1">IF(T_CALC[[#This Row],[DAY]]="","",IF(T_CALC[[#This Row],[DAY]]&gt;=I_MA_PER,
ROUND(SUMPRODUCT(OFFSET($Y$4,0,0,I_MA_PER),OFFSET(T_CALC[[#This Row],[Value]],-(I_MA_PER-1),0,I_MA_PER))/C_DEN,2),NA()))</f>
        <v>228.68</v>
      </c>
      <c r="T1233" s="4" t="str">
        <f ca="1">IF(T_CALC[[#This Row],[DAY]]="","",IF(T_CALC[[#This Row],[DAY]]&gt;=I_MA_PER,IF(AND(T_CALC[[#This Row],[Value]]&gt;T_CALC[[#This Row],[WMA]],R1232&lt;=S1232),"Buy",IF(AND(T_CALC[[#This Row],[Value]]&lt;T_CALC[[#This Row],[WMA]],R1232&gt;=S1232),"Sell","")),NA()))</f>
        <v/>
      </c>
      <c r="U1233" s="4">
        <f ca="1">IFERROR(IF(T_CALC[[#This Row],[Signal]]="Buy",T_CALC[[#This Row],[Value]],-10000),-10000)</f>
        <v>-10000</v>
      </c>
      <c r="V1233" s="4">
        <f ca="1">IFERROR(IF(T_CALC[[#This Row],[Signal]]="Sell",T_CALC[[#This Row],[Value]],-10000),-10000)</f>
        <v>-10000</v>
      </c>
    </row>
    <row r="1234" spans="3:22" x14ac:dyDescent="0.2">
      <c r="C1234" vm="6498">
        <f ca="1"/>
        <v>44239</v>
      </c>
      <c r="D1234" vm="6499">
        <f ca="1"/>
        <v>16561079</v>
      </c>
      <c r="E1234" vm="6500">
        <f ca="1"/>
        <v>243.9332</v>
      </c>
      <c r="F1234" vm="6501">
        <f ca="1"/>
        <v>245.3</v>
      </c>
      <c r="G1234" vm="6502">
        <f ca="1"/>
        <v>242.73</v>
      </c>
      <c r="H1234" vm="6503">
        <f ca="1"/>
        <v>244.99</v>
      </c>
      <c r="K1234" s="4">
        <f ca="1">IF(ROW(T_CALC[[#This Row],[DAY]])-ROW(T_CALC[[#Headers],[DAY]])&gt;C_N_TRADING_DAYS,"",ROW(T_CALC[[#This Row],[DAY]])-ROW(T_CALC[[#Headers],[DAY]]))</f>
        <v>1231</v>
      </c>
      <c r="L1234" s="2" cm="1" vm="6498">
        <f t="array" aca="1" ref="L1234" ca="1">IFERROR(IF(T_CALC[[#This Row],[DAY]]="","",IF(AND(T_CALC[[#This Row],[DAY]]=C_N_TRADING_DAYS,$L$1&gt;C_MAX_HIST_DT),$L$1,INDEX(_xlfn.ANCHORARRAY($C$3),T_CALC[[#This Row],[DAY]]+1,1))),NA())</f>
        <v>44239</v>
      </c>
      <c r="M1234" s="4" cm="1" vm="6500">
        <f t="array" aca="1" ref="M1234" ca="1">IFERROR(IF(T_CALC[[#This Row],[DAY]]="","",IF(AND(T_CALC[[#This Row],[DAY]]=C_N_TRADING_DAYS,$L$1&gt;C_MAX_HIST_DT),$M$1,INDEX(_xlfn.ANCHORARRAY($C$3),T_CALC[[#This Row],[DAY]]+1,3))),NA())</f>
        <v>243.9332</v>
      </c>
      <c r="N1234" s="4" cm="1" vm="6501">
        <f t="array" aca="1" ref="N1234" ca="1">IFERROR(IF(T_CALC[[#This Row],[DAY]]="","",IF(AND(T_CALC[[#This Row],[DAY]]=C_N_TRADING_DAYS,$L$1&gt;C_MAX_HIST_DT),$N$1,INDEX(_xlfn.ANCHORARRAY($C$3),T_CALC[[#This Row],[DAY]]+1,4))),NA())</f>
        <v>245.3</v>
      </c>
      <c r="O1234" s="4" cm="1" vm="6502">
        <f t="array" aca="1" ref="O1234" ca="1">IFERROR(IF(T_CALC[[#This Row],[DAY]]="","",IF(AND(T_CALC[[#This Row],[DAY]]=C_N_TRADING_DAYS,$L$1&gt;C_MAX_HIST_DT),$O$1,INDEX(_xlfn.ANCHORARRAY($C$3),T_CALC[[#This Row],[DAY]]+1,5))),NA())</f>
        <v>242.73</v>
      </c>
      <c r="P1234" s="4" cm="1" vm="6503">
        <f t="array" aca="1" ref="P1234" ca="1">IFERROR(IF(T_CALC[[#This Row],[DAY]]="","",IF(AND(T_CALC[[#This Row],[DAY]]=C_N_TRADING_DAYS,$L$1&gt;C_MAX_HIST_DT),$P$1,INDEX(_xlfn.ANCHORARRAY($C$3),T_CALC[[#This Row],[DAY]]+1,6))),NA())</f>
        <v>244.99</v>
      </c>
      <c r="Q1234" s="4" cm="1" vm="6499">
        <f t="array" aca="1" ref="Q1234" ca="1">IFERROR(IF(T_CALC[[#This Row],[DAY]]="","",IF(AND(T_CALC[[#This Row],[DAY]]=C_N_TRADING_DAYS,$L$1&gt;C_MAX_HIST_DT),$Q$1,INDEX(_xlfn.ANCHORARRAY($C$3),T_CALC[[#This Row],[DAY]]+1,2))),NA())</f>
        <v>16561079</v>
      </c>
      <c r="R1234" s="4" vm="6503">
        <f ca="1">IFERROR(IF(I_SRC="Open",T_CALC[[#This Row],[Open]],IF(I_SRC="High",T_CALC[[#This Row],[High]],IF(I_SRC="low",T_CALC[[#This Row],[Low]],IF(I_SRC="Volume",T_CALC[[#This Row],[VOLUME]],T_CALC[[#This Row],[Close]])))),"")</f>
        <v>244.99</v>
      </c>
      <c r="S1234" s="4" cm="1">
        <f t="array" aca="1" ref="S1234" ca="1">IF(T_CALC[[#This Row],[DAY]]="","",IF(T_CALC[[#This Row],[DAY]]&gt;=I_MA_PER,
ROUND(SUMPRODUCT(OFFSET($Y$4,0,0,I_MA_PER),OFFSET(T_CALC[[#This Row],[Value]],-(I_MA_PER-1),0,I_MA_PER))/C_DEN,2),NA()))</f>
        <v>229.51</v>
      </c>
      <c r="T1234" s="4" t="str">
        <f ca="1">IF(T_CALC[[#This Row],[DAY]]="","",IF(T_CALC[[#This Row],[DAY]]&gt;=I_MA_PER,IF(AND(T_CALC[[#This Row],[Value]]&gt;T_CALC[[#This Row],[WMA]],R1233&lt;=S1233),"Buy",IF(AND(T_CALC[[#This Row],[Value]]&lt;T_CALC[[#This Row],[WMA]],R1233&gt;=S1233),"Sell","")),NA()))</f>
        <v/>
      </c>
      <c r="U1234" s="4">
        <f ca="1">IFERROR(IF(T_CALC[[#This Row],[Signal]]="Buy",T_CALC[[#This Row],[Value]],-10000),-10000)</f>
        <v>-10000</v>
      </c>
      <c r="V1234" s="4">
        <f ca="1">IFERROR(IF(T_CALC[[#This Row],[Signal]]="Sell",T_CALC[[#This Row],[Value]],-10000),-10000)</f>
        <v>-10000</v>
      </c>
    </row>
    <row r="1235" spans="3:22" x14ac:dyDescent="0.2">
      <c r="C1235" vm="6504">
        <f ca="1"/>
        <v>44243</v>
      </c>
      <c r="D1235" vm="6505">
        <f ca="1"/>
        <v>26728487</v>
      </c>
      <c r="E1235" vm="6506">
        <f ca="1"/>
        <v>245.03</v>
      </c>
      <c r="F1235" vm="6507">
        <f ca="1"/>
        <v>246.13</v>
      </c>
      <c r="G1235" vm="6508">
        <f ca="1"/>
        <v>242.92</v>
      </c>
      <c r="H1235" vm="6509">
        <f ca="1"/>
        <v>243.7</v>
      </c>
      <c r="K1235" s="4">
        <f ca="1">IF(ROW(T_CALC[[#This Row],[DAY]])-ROW(T_CALC[[#Headers],[DAY]])&gt;C_N_TRADING_DAYS,"",ROW(T_CALC[[#This Row],[DAY]])-ROW(T_CALC[[#Headers],[DAY]]))</f>
        <v>1232</v>
      </c>
      <c r="L1235" s="2" cm="1" vm="6504">
        <f t="array" aca="1" ref="L1235" ca="1">IFERROR(IF(T_CALC[[#This Row],[DAY]]="","",IF(AND(T_CALC[[#This Row],[DAY]]=C_N_TRADING_DAYS,$L$1&gt;C_MAX_HIST_DT),$L$1,INDEX(_xlfn.ANCHORARRAY($C$3),T_CALC[[#This Row],[DAY]]+1,1))),NA())</f>
        <v>44243</v>
      </c>
      <c r="M1235" s="4" cm="1" vm="6506">
        <f t="array" aca="1" ref="M1235" ca="1">IFERROR(IF(T_CALC[[#This Row],[DAY]]="","",IF(AND(T_CALC[[#This Row],[DAY]]=C_N_TRADING_DAYS,$L$1&gt;C_MAX_HIST_DT),$M$1,INDEX(_xlfn.ANCHORARRAY($C$3),T_CALC[[#This Row],[DAY]]+1,3))),NA())</f>
        <v>245.03</v>
      </c>
      <c r="N1235" s="4" cm="1" vm="6507">
        <f t="array" aca="1" ref="N1235" ca="1">IFERROR(IF(T_CALC[[#This Row],[DAY]]="","",IF(AND(T_CALC[[#This Row],[DAY]]=C_N_TRADING_DAYS,$L$1&gt;C_MAX_HIST_DT),$N$1,INDEX(_xlfn.ANCHORARRAY($C$3),T_CALC[[#This Row],[DAY]]+1,4))),NA())</f>
        <v>246.13</v>
      </c>
      <c r="O1235" s="4" cm="1" vm="6508">
        <f t="array" aca="1" ref="O1235" ca="1">IFERROR(IF(T_CALC[[#This Row],[DAY]]="","",IF(AND(T_CALC[[#This Row],[DAY]]=C_N_TRADING_DAYS,$L$1&gt;C_MAX_HIST_DT),$O$1,INDEX(_xlfn.ANCHORARRAY($C$3),T_CALC[[#This Row],[DAY]]+1,5))),NA())</f>
        <v>242.92</v>
      </c>
      <c r="P1235" s="4" cm="1" vm="6509">
        <f t="array" aca="1" ref="P1235" ca="1">IFERROR(IF(T_CALC[[#This Row],[DAY]]="","",IF(AND(T_CALC[[#This Row],[DAY]]=C_N_TRADING_DAYS,$L$1&gt;C_MAX_HIST_DT),$P$1,INDEX(_xlfn.ANCHORARRAY($C$3),T_CALC[[#This Row],[DAY]]+1,6))),NA())</f>
        <v>243.7</v>
      </c>
      <c r="Q1235" s="4" cm="1" vm="6505">
        <f t="array" aca="1" ref="Q1235" ca="1">IFERROR(IF(T_CALC[[#This Row],[DAY]]="","",IF(AND(T_CALC[[#This Row],[DAY]]=C_N_TRADING_DAYS,$L$1&gt;C_MAX_HIST_DT),$Q$1,INDEX(_xlfn.ANCHORARRAY($C$3),T_CALC[[#This Row],[DAY]]+1,2))),NA())</f>
        <v>26728487</v>
      </c>
      <c r="R1235" s="4" vm="6509">
        <f ca="1">IFERROR(IF(I_SRC="Open",T_CALC[[#This Row],[Open]],IF(I_SRC="High",T_CALC[[#This Row],[High]],IF(I_SRC="low",T_CALC[[#This Row],[Low]],IF(I_SRC="Volume",T_CALC[[#This Row],[VOLUME]],T_CALC[[#This Row],[Close]])))),"")</f>
        <v>243.7</v>
      </c>
      <c r="S1235" s="4" cm="1">
        <f t="array" aca="1" ref="S1235" ca="1">IF(T_CALC[[#This Row],[DAY]]="","",IF(T_CALC[[#This Row],[DAY]]&gt;=I_MA_PER,
ROUND(SUMPRODUCT(OFFSET($Y$4,0,0,I_MA_PER),OFFSET(T_CALC[[#This Row],[Value]],-(I_MA_PER-1),0,I_MA_PER))/C_DEN,2),NA()))</f>
        <v>230.26</v>
      </c>
      <c r="T1235" s="4" t="str">
        <f ca="1">IF(T_CALC[[#This Row],[DAY]]="","",IF(T_CALC[[#This Row],[DAY]]&gt;=I_MA_PER,IF(AND(T_CALC[[#This Row],[Value]]&gt;T_CALC[[#This Row],[WMA]],R1234&lt;=S1234),"Buy",IF(AND(T_CALC[[#This Row],[Value]]&lt;T_CALC[[#This Row],[WMA]],R1234&gt;=S1234),"Sell","")),NA()))</f>
        <v/>
      </c>
      <c r="U1235" s="4">
        <f ca="1">IFERROR(IF(T_CALC[[#This Row],[Signal]]="Buy",T_CALC[[#This Row],[Value]],-10000),-10000)</f>
        <v>-10000</v>
      </c>
      <c r="V1235" s="4">
        <f ca="1">IFERROR(IF(T_CALC[[#This Row],[Signal]]="Sell",T_CALC[[#This Row],[Value]],-10000),-10000)</f>
        <v>-10000</v>
      </c>
    </row>
    <row r="1236" spans="3:22" x14ac:dyDescent="0.2">
      <c r="C1236" vm="6510">
        <f ca="1"/>
        <v>44244</v>
      </c>
      <c r="D1236" vm="6511">
        <f ca="1"/>
        <v>21673109</v>
      </c>
      <c r="E1236" vm="6512">
        <f ca="1"/>
        <v>241.32</v>
      </c>
      <c r="F1236" vm="6513">
        <f ca="1"/>
        <v>244.31</v>
      </c>
      <c r="G1236" vm="6514">
        <f ca="1"/>
        <v>240.94</v>
      </c>
      <c r="H1236" vm="6515">
        <f ca="1"/>
        <v>244.2</v>
      </c>
      <c r="K1236" s="4">
        <f ca="1">IF(ROW(T_CALC[[#This Row],[DAY]])-ROW(T_CALC[[#Headers],[DAY]])&gt;C_N_TRADING_DAYS,"",ROW(T_CALC[[#This Row],[DAY]])-ROW(T_CALC[[#Headers],[DAY]]))</f>
        <v>1233</v>
      </c>
      <c r="L1236" s="2" cm="1" vm="6510">
        <f t="array" aca="1" ref="L1236" ca="1">IFERROR(IF(T_CALC[[#This Row],[DAY]]="","",IF(AND(T_CALC[[#This Row],[DAY]]=C_N_TRADING_DAYS,$L$1&gt;C_MAX_HIST_DT),$L$1,INDEX(_xlfn.ANCHORARRAY($C$3),T_CALC[[#This Row],[DAY]]+1,1))),NA())</f>
        <v>44244</v>
      </c>
      <c r="M1236" s="4" cm="1" vm="6512">
        <f t="array" aca="1" ref="M1236" ca="1">IFERROR(IF(T_CALC[[#This Row],[DAY]]="","",IF(AND(T_CALC[[#This Row],[DAY]]=C_N_TRADING_DAYS,$L$1&gt;C_MAX_HIST_DT),$M$1,INDEX(_xlfn.ANCHORARRAY($C$3),T_CALC[[#This Row],[DAY]]+1,3))),NA())</f>
        <v>241.32</v>
      </c>
      <c r="N1236" s="4" cm="1" vm="6513">
        <f t="array" aca="1" ref="N1236" ca="1">IFERROR(IF(T_CALC[[#This Row],[DAY]]="","",IF(AND(T_CALC[[#This Row],[DAY]]=C_N_TRADING_DAYS,$L$1&gt;C_MAX_HIST_DT),$N$1,INDEX(_xlfn.ANCHORARRAY($C$3),T_CALC[[#This Row],[DAY]]+1,4))),NA())</f>
        <v>244.31</v>
      </c>
      <c r="O1236" s="4" cm="1" vm="6514">
        <f t="array" aca="1" ref="O1236" ca="1">IFERROR(IF(T_CALC[[#This Row],[DAY]]="","",IF(AND(T_CALC[[#This Row],[DAY]]=C_N_TRADING_DAYS,$L$1&gt;C_MAX_HIST_DT),$O$1,INDEX(_xlfn.ANCHORARRAY($C$3),T_CALC[[#This Row],[DAY]]+1,5))),NA())</f>
        <v>240.94</v>
      </c>
      <c r="P1236" s="4" cm="1" vm="6515">
        <f t="array" aca="1" ref="P1236" ca="1">IFERROR(IF(T_CALC[[#This Row],[DAY]]="","",IF(AND(T_CALC[[#This Row],[DAY]]=C_N_TRADING_DAYS,$L$1&gt;C_MAX_HIST_DT),$P$1,INDEX(_xlfn.ANCHORARRAY($C$3),T_CALC[[#This Row],[DAY]]+1,6))),NA())</f>
        <v>244.2</v>
      </c>
      <c r="Q1236" s="4" cm="1" vm="6511">
        <f t="array" aca="1" ref="Q1236" ca="1">IFERROR(IF(T_CALC[[#This Row],[DAY]]="","",IF(AND(T_CALC[[#This Row],[DAY]]=C_N_TRADING_DAYS,$L$1&gt;C_MAX_HIST_DT),$Q$1,INDEX(_xlfn.ANCHORARRAY($C$3),T_CALC[[#This Row],[DAY]]+1,2))),NA())</f>
        <v>21673109</v>
      </c>
      <c r="R1236" s="4" vm="6515">
        <f ca="1">IFERROR(IF(I_SRC="Open",T_CALC[[#This Row],[Open]],IF(I_SRC="High",T_CALC[[#This Row],[High]],IF(I_SRC="low",T_CALC[[#This Row],[Low]],IF(I_SRC="Volume",T_CALC[[#This Row],[VOLUME]],T_CALC[[#This Row],[Close]])))),"")</f>
        <v>244.2</v>
      </c>
      <c r="S1236" s="4" cm="1">
        <f t="array" aca="1" ref="S1236" ca="1">IF(T_CALC[[#This Row],[DAY]]="","",IF(T_CALC[[#This Row],[DAY]]&gt;=I_MA_PER,
ROUND(SUMPRODUCT(OFFSET($Y$4,0,0,I_MA_PER),OFFSET(T_CALC[[#This Row],[Value]],-(I_MA_PER-1),0,I_MA_PER))/C_DEN,2),NA()))</f>
        <v>231.02</v>
      </c>
      <c r="T1236" s="4" t="str">
        <f ca="1">IF(T_CALC[[#This Row],[DAY]]="","",IF(T_CALC[[#This Row],[DAY]]&gt;=I_MA_PER,IF(AND(T_CALC[[#This Row],[Value]]&gt;T_CALC[[#This Row],[WMA]],R1235&lt;=S1235),"Buy",IF(AND(T_CALC[[#This Row],[Value]]&lt;T_CALC[[#This Row],[WMA]],R1235&gt;=S1235),"Sell","")),NA()))</f>
        <v/>
      </c>
      <c r="U1236" s="4">
        <f ca="1">IFERROR(IF(T_CALC[[#This Row],[Signal]]="Buy",T_CALC[[#This Row],[Value]],-10000),-10000)</f>
        <v>-10000</v>
      </c>
      <c r="V1236" s="4">
        <f ca="1">IFERROR(IF(T_CALC[[#This Row],[Signal]]="Sell",T_CALC[[#This Row],[Value]],-10000),-10000)</f>
        <v>-10000</v>
      </c>
    </row>
    <row r="1237" spans="3:22" x14ac:dyDescent="0.2">
      <c r="C1237" vm="6516">
        <f ca="1"/>
        <v>44245</v>
      </c>
      <c r="D1237" vm="6517">
        <f ca="1"/>
        <v>16925563</v>
      </c>
      <c r="E1237" vm="6518">
        <f ca="1"/>
        <v>241.8</v>
      </c>
      <c r="F1237" vm="6519">
        <f ca="1"/>
        <v>243.93</v>
      </c>
      <c r="G1237" vm="6520">
        <f ca="1"/>
        <v>240.86</v>
      </c>
      <c r="H1237" vm="6521">
        <f ca="1"/>
        <v>243.79</v>
      </c>
      <c r="K1237" s="4">
        <f ca="1">IF(ROW(T_CALC[[#This Row],[DAY]])-ROW(T_CALC[[#Headers],[DAY]])&gt;C_N_TRADING_DAYS,"",ROW(T_CALC[[#This Row],[DAY]])-ROW(T_CALC[[#Headers],[DAY]]))</f>
        <v>1234</v>
      </c>
      <c r="L1237" s="2" cm="1" vm="6516">
        <f t="array" aca="1" ref="L1237" ca="1">IFERROR(IF(T_CALC[[#This Row],[DAY]]="","",IF(AND(T_CALC[[#This Row],[DAY]]=C_N_TRADING_DAYS,$L$1&gt;C_MAX_HIST_DT),$L$1,INDEX(_xlfn.ANCHORARRAY($C$3),T_CALC[[#This Row],[DAY]]+1,1))),NA())</f>
        <v>44245</v>
      </c>
      <c r="M1237" s="4" cm="1" vm="6518">
        <f t="array" aca="1" ref="M1237" ca="1">IFERROR(IF(T_CALC[[#This Row],[DAY]]="","",IF(AND(T_CALC[[#This Row],[DAY]]=C_N_TRADING_DAYS,$L$1&gt;C_MAX_HIST_DT),$M$1,INDEX(_xlfn.ANCHORARRAY($C$3),T_CALC[[#This Row],[DAY]]+1,3))),NA())</f>
        <v>241.8</v>
      </c>
      <c r="N1237" s="4" cm="1" vm="6519">
        <f t="array" aca="1" ref="N1237" ca="1">IFERROR(IF(T_CALC[[#This Row],[DAY]]="","",IF(AND(T_CALC[[#This Row],[DAY]]=C_N_TRADING_DAYS,$L$1&gt;C_MAX_HIST_DT),$N$1,INDEX(_xlfn.ANCHORARRAY($C$3),T_CALC[[#This Row],[DAY]]+1,4))),NA())</f>
        <v>243.93</v>
      </c>
      <c r="O1237" s="4" cm="1" vm="6520">
        <f t="array" aca="1" ref="O1237" ca="1">IFERROR(IF(T_CALC[[#This Row],[DAY]]="","",IF(AND(T_CALC[[#This Row],[DAY]]=C_N_TRADING_DAYS,$L$1&gt;C_MAX_HIST_DT),$O$1,INDEX(_xlfn.ANCHORARRAY($C$3),T_CALC[[#This Row],[DAY]]+1,5))),NA())</f>
        <v>240.86</v>
      </c>
      <c r="P1237" s="4" cm="1" vm="6521">
        <f t="array" aca="1" ref="P1237" ca="1">IFERROR(IF(T_CALC[[#This Row],[DAY]]="","",IF(AND(T_CALC[[#This Row],[DAY]]=C_N_TRADING_DAYS,$L$1&gt;C_MAX_HIST_DT),$P$1,INDEX(_xlfn.ANCHORARRAY($C$3),T_CALC[[#This Row],[DAY]]+1,6))),NA())</f>
        <v>243.79</v>
      </c>
      <c r="Q1237" s="4" cm="1" vm="6517">
        <f t="array" aca="1" ref="Q1237" ca="1">IFERROR(IF(T_CALC[[#This Row],[DAY]]="","",IF(AND(T_CALC[[#This Row],[DAY]]=C_N_TRADING_DAYS,$L$1&gt;C_MAX_HIST_DT),$Q$1,INDEX(_xlfn.ANCHORARRAY($C$3),T_CALC[[#This Row],[DAY]]+1,2))),NA())</f>
        <v>16925563</v>
      </c>
      <c r="R1237" s="4" vm="6521">
        <f ca="1">IFERROR(IF(I_SRC="Open",T_CALC[[#This Row],[Open]],IF(I_SRC="High",T_CALC[[#This Row],[High]],IF(I_SRC="low",T_CALC[[#This Row],[Low]],IF(I_SRC="Volume",T_CALC[[#This Row],[VOLUME]],T_CALC[[#This Row],[Close]])))),"")</f>
        <v>243.79</v>
      </c>
      <c r="S1237" s="4" cm="1">
        <f t="array" aca="1" ref="S1237" ca="1">IF(T_CALC[[#This Row],[DAY]]="","",IF(T_CALC[[#This Row],[DAY]]&gt;=I_MA_PER,
ROUND(SUMPRODUCT(OFFSET($Y$4,0,0,I_MA_PER),OFFSET(T_CALC[[#This Row],[Value]],-(I_MA_PER-1),0,I_MA_PER))/C_DEN,2),NA()))</f>
        <v>231.73</v>
      </c>
      <c r="T1237" s="4" t="str">
        <f ca="1">IF(T_CALC[[#This Row],[DAY]]="","",IF(T_CALC[[#This Row],[DAY]]&gt;=I_MA_PER,IF(AND(T_CALC[[#This Row],[Value]]&gt;T_CALC[[#This Row],[WMA]],R1236&lt;=S1236),"Buy",IF(AND(T_CALC[[#This Row],[Value]]&lt;T_CALC[[#This Row],[WMA]],R1236&gt;=S1236),"Sell","")),NA()))</f>
        <v/>
      </c>
      <c r="U1237" s="4">
        <f ca="1">IFERROR(IF(T_CALC[[#This Row],[Signal]]="Buy",T_CALC[[#This Row],[Value]],-10000),-10000)</f>
        <v>-10000</v>
      </c>
      <c r="V1237" s="4">
        <f ca="1">IFERROR(IF(T_CALC[[#This Row],[Signal]]="Sell",T_CALC[[#This Row],[Value]],-10000),-10000)</f>
        <v>-10000</v>
      </c>
    </row>
    <row r="1238" spans="3:22" x14ac:dyDescent="0.2">
      <c r="C1238" vm="6522">
        <f ca="1"/>
        <v>44246</v>
      </c>
      <c r="D1238" vm="6523">
        <f ca="1"/>
        <v>25262600</v>
      </c>
      <c r="E1238" vm="6524">
        <f ca="1"/>
        <v>243.75</v>
      </c>
      <c r="F1238" vm="6525">
        <f ca="1"/>
        <v>243.86</v>
      </c>
      <c r="G1238" vm="6526">
        <f ca="1"/>
        <v>240.18</v>
      </c>
      <c r="H1238" vm="6527">
        <f ca="1"/>
        <v>240.97</v>
      </c>
      <c r="K1238" s="4">
        <f ca="1">IF(ROW(T_CALC[[#This Row],[DAY]])-ROW(T_CALC[[#Headers],[DAY]])&gt;C_N_TRADING_DAYS,"",ROW(T_CALC[[#This Row],[DAY]])-ROW(T_CALC[[#Headers],[DAY]]))</f>
        <v>1235</v>
      </c>
      <c r="L1238" s="2" cm="1" vm="6522">
        <f t="array" aca="1" ref="L1238" ca="1">IFERROR(IF(T_CALC[[#This Row],[DAY]]="","",IF(AND(T_CALC[[#This Row],[DAY]]=C_N_TRADING_DAYS,$L$1&gt;C_MAX_HIST_DT),$L$1,INDEX(_xlfn.ANCHORARRAY($C$3),T_CALC[[#This Row],[DAY]]+1,1))),NA())</f>
        <v>44246</v>
      </c>
      <c r="M1238" s="4" cm="1" vm="6524">
        <f t="array" aca="1" ref="M1238" ca="1">IFERROR(IF(T_CALC[[#This Row],[DAY]]="","",IF(AND(T_CALC[[#This Row],[DAY]]=C_N_TRADING_DAYS,$L$1&gt;C_MAX_HIST_DT),$M$1,INDEX(_xlfn.ANCHORARRAY($C$3),T_CALC[[#This Row],[DAY]]+1,3))),NA())</f>
        <v>243.75</v>
      </c>
      <c r="N1238" s="4" cm="1" vm="6525">
        <f t="array" aca="1" ref="N1238" ca="1">IFERROR(IF(T_CALC[[#This Row],[DAY]]="","",IF(AND(T_CALC[[#This Row],[DAY]]=C_N_TRADING_DAYS,$L$1&gt;C_MAX_HIST_DT),$N$1,INDEX(_xlfn.ANCHORARRAY($C$3),T_CALC[[#This Row],[DAY]]+1,4))),NA())</f>
        <v>243.86</v>
      </c>
      <c r="O1238" s="4" cm="1" vm="6526">
        <f t="array" aca="1" ref="O1238" ca="1">IFERROR(IF(T_CALC[[#This Row],[DAY]]="","",IF(AND(T_CALC[[#This Row],[DAY]]=C_N_TRADING_DAYS,$L$1&gt;C_MAX_HIST_DT),$O$1,INDEX(_xlfn.ANCHORARRAY($C$3),T_CALC[[#This Row],[DAY]]+1,5))),NA())</f>
        <v>240.18</v>
      </c>
      <c r="P1238" s="4" cm="1" vm="6527">
        <f t="array" aca="1" ref="P1238" ca="1">IFERROR(IF(T_CALC[[#This Row],[DAY]]="","",IF(AND(T_CALC[[#This Row],[DAY]]=C_N_TRADING_DAYS,$L$1&gt;C_MAX_HIST_DT),$P$1,INDEX(_xlfn.ANCHORARRAY($C$3),T_CALC[[#This Row],[DAY]]+1,6))),NA())</f>
        <v>240.97</v>
      </c>
      <c r="Q1238" s="4" cm="1" vm="6523">
        <f t="array" aca="1" ref="Q1238" ca="1">IFERROR(IF(T_CALC[[#This Row],[DAY]]="","",IF(AND(T_CALC[[#This Row],[DAY]]=C_N_TRADING_DAYS,$L$1&gt;C_MAX_HIST_DT),$Q$1,INDEX(_xlfn.ANCHORARRAY($C$3),T_CALC[[#This Row],[DAY]]+1,2))),NA())</f>
        <v>25262600</v>
      </c>
      <c r="R1238" s="4" vm="6527">
        <f ca="1">IFERROR(IF(I_SRC="Open",T_CALC[[#This Row],[Open]],IF(I_SRC="High",T_CALC[[#This Row],[High]],IF(I_SRC="low",T_CALC[[#This Row],[Low]],IF(I_SRC="Volume",T_CALC[[#This Row],[VOLUME]],T_CALC[[#This Row],[Close]])))),"")</f>
        <v>240.97</v>
      </c>
      <c r="S1238" s="4" cm="1">
        <f t="array" aca="1" ref="S1238" ca="1">IF(T_CALC[[#This Row],[DAY]]="","",IF(T_CALC[[#This Row],[DAY]]&gt;=I_MA_PER,
ROUND(SUMPRODUCT(OFFSET($Y$4,0,0,I_MA_PER),OFFSET(T_CALC[[#This Row],[Value]],-(I_MA_PER-1),0,I_MA_PER))/C_DEN,2),NA()))</f>
        <v>232.31</v>
      </c>
      <c r="T1238" s="4" t="str">
        <f ca="1">IF(T_CALC[[#This Row],[DAY]]="","",IF(T_CALC[[#This Row],[DAY]]&gt;=I_MA_PER,IF(AND(T_CALC[[#This Row],[Value]]&gt;T_CALC[[#This Row],[WMA]],R1237&lt;=S1237),"Buy",IF(AND(T_CALC[[#This Row],[Value]]&lt;T_CALC[[#This Row],[WMA]],R1237&gt;=S1237),"Sell","")),NA()))</f>
        <v/>
      </c>
      <c r="U1238" s="4">
        <f ca="1">IFERROR(IF(T_CALC[[#This Row],[Signal]]="Buy",T_CALC[[#This Row],[Value]],-10000),-10000)</f>
        <v>-10000</v>
      </c>
      <c r="V1238" s="4">
        <f ca="1">IFERROR(IF(T_CALC[[#This Row],[Signal]]="Sell",T_CALC[[#This Row],[Value]],-10000),-10000)</f>
        <v>-10000</v>
      </c>
    </row>
    <row r="1239" spans="3:22" x14ac:dyDescent="0.2">
      <c r="C1239" vm="6528">
        <f ca="1"/>
        <v>44249</v>
      </c>
      <c r="D1239" vm="6529">
        <f ca="1"/>
        <v>36446936</v>
      </c>
      <c r="E1239" vm="6530">
        <f ca="1"/>
        <v>237.42</v>
      </c>
      <c r="F1239" vm="6531">
        <f ca="1"/>
        <v>237.93</v>
      </c>
      <c r="G1239" vm="6532">
        <f ca="1"/>
        <v>232.4</v>
      </c>
      <c r="H1239" vm="6533">
        <f ca="1"/>
        <v>234.51</v>
      </c>
      <c r="K1239" s="4">
        <f ca="1">IF(ROW(T_CALC[[#This Row],[DAY]])-ROW(T_CALC[[#Headers],[DAY]])&gt;C_N_TRADING_DAYS,"",ROW(T_CALC[[#This Row],[DAY]])-ROW(T_CALC[[#Headers],[DAY]]))</f>
        <v>1236</v>
      </c>
      <c r="L1239" s="2" cm="1" vm="6528">
        <f t="array" aca="1" ref="L1239" ca="1">IFERROR(IF(T_CALC[[#This Row],[DAY]]="","",IF(AND(T_CALC[[#This Row],[DAY]]=C_N_TRADING_DAYS,$L$1&gt;C_MAX_HIST_DT),$L$1,INDEX(_xlfn.ANCHORARRAY($C$3),T_CALC[[#This Row],[DAY]]+1,1))),NA())</f>
        <v>44249</v>
      </c>
      <c r="M1239" s="4" cm="1" vm="6530">
        <f t="array" aca="1" ref="M1239" ca="1">IFERROR(IF(T_CALC[[#This Row],[DAY]]="","",IF(AND(T_CALC[[#This Row],[DAY]]=C_N_TRADING_DAYS,$L$1&gt;C_MAX_HIST_DT),$M$1,INDEX(_xlfn.ANCHORARRAY($C$3),T_CALC[[#This Row],[DAY]]+1,3))),NA())</f>
        <v>237.42</v>
      </c>
      <c r="N1239" s="4" cm="1" vm="6531">
        <f t="array" aca="1" ref="N1239" ca="1">IFERROR(IF(T_CALC[[#This Row],[DAY]]="","",IF(AND(T_CALC[[#This Row],[DAY]]=C_N_TRADING_DAYS,$L$1&gt;C_MAX_HIST_DT),$N$1,INDEX(_xlfn.ANCHORARRAY($C$3),T_CALC[[#This Row],[DAY]]+1,4))),NA())</f>
        <v>237.93</v>
      </c>
      <c r="O1239" s="4" cm="1" vm="6532">
        <f t="array" aca="1" ref="O1239" ca="1">IFERROR(IF(T_CALC[[#This Row],[DAY]]="","",IF(AND(T_CALC[[#This Row],[DAY]]=C_N_TRADING_DAYS,$L$1&gt;C_MAX_HIST_DT),$O$1,INDEX(_xlfn.ANCHORARRAY($C$3),T_CALC[[#This Row],[DAY]]+1,5))),NA())</f>
        <v>232.4</v>
      </c>
      <c r="P1239" s="4" cm="1" vm="6533">
        <f t="array" aca="1" ref="P1239" ca="1">IFERROR(IF(T_CALC[[#This Row],[DAY]]="","",IF(AND(T_CALC[[#This Row],[DAY]]=C_N_TRADING_DAYS,$L$1&gt;C_MAX_HIST_DT),$P$1,INDEX(_xlfn.ANCHORARRAY($C$3),T_CALC[[#This Row],[DAY]]+1,6))),NA())</f>
        <v>234.51</v>
      </c>
      <c r="Q1239" s="4" cm="1" vm="6529">
        <f t="array" aca="1" ref="Q1239" ca="1">IFERROR(IF(T_CALC[[#This Row],[DAY]]="","",IF(AND(T_CALC[[#This Row],[DAY]]=C_N_TRADING_DAYS,$L$1&gt;C_MAX_HIST_DT),$Q$1,INDEX(_xlfn.ANCHORARRAY($C$3),T_CALC[[#This Row],[DAY]]+1,2))),NA())</f>
        <v>36446936</v>
      </c>
      <c r="R1239" s="4" vm="6533">
        <f ca="1">IFERROR(IF(I_SRC="Open",T_CALC[[#This Row],[Open]],IF(I_SRC="High",T_CALC[[#This Row],[High]],IF(I_SRC="low",T_CALC[[#This Row],[Low]],IF(I_SRC="Volume",T_CALC[[#This Row],[VOLUME]],T_CALC[[#This Row],[Close]])))),"")</f>
        <v>234.51</v>
      </c>
      <c r="S1239" s="4" cm="1">
        <f t="array" aca="1" ref="S1239" ca="1">IF(T_CALC[[#This Row],[DAY]]="","",IF(T_CALC[[#This Row],[DAY]]&gt;=I_MA_PER,
ROUND(SUMPRODUCT(OFFSET($Y$4,0,0,I_MA_PER),OFFSET(T_CALC[[#This Row],[Value]],-(I_MA_PER-1),0,I_MA_PER))/C_DEN,2),NA()))</f>
        <v>232.61</v>
      </c>
      <c r="T1239" s="4" t="str">
        <f ca="1">IF(T_CALC[[#This Row],[DAY]]="","",IF(T_CALC[[#This Row],[DAY]]&gt;=I_MA_PER,IF(AND(T_CALC[[#This Row],[Value]]&gt;T_CALC[[#This Row],[WMA]],R1238&lt;=S1238),"Buy",IF(AND(T_CALC[[#This Row],[Value]]&lt;T_CALC[[#This Row],[WMA]],R1238&gt;=S1238),"Sell","")),NA()))</f>
        <v/>
      </c>
      <c r="U1239" s="4">
        <f ca="1">IFERROR(IF(T_CALC[[#This Row],[Signal]]="Buy",T_CALC[[#This Row],[Value]],-10000),-10000)</f>
        <v>-10000</v>
      </c>
      <c r="V1239" s="4">
        <f ca="1">IFERROR(IF(T_CALC[[#This Row],[Signal]]="Sell",T_CALC[[#This Row],[Value]],-10000),-10000)</f>
        <v>-10000</v>
      </c>
    </row>
    <row r="1240" spans="3:22" x14ac:dyDescent="0.2">
      <c r="C1240" vm="6534">
        <f ca="1"/>
        <v>44250</v>
      </c>
      <c r="D1240" vm="6535">
        <f ca="1"/>
        <v>30228704</v>
      </c>
      <c r="E1240" vm="6536">
        <f ca="1"/>
        <v>230.32499999999999</v>
      </c>
      <c r="F1240" vm="6537">
        <f ca="1"/>
        <v>234.83</v>
      </c>
      <c r="G1240" vm="6538">
        <f ca="1"/>
        <v>228.73</v>
      </c>
      <c r="H1240" vm="6539">
        <f ca="1"/>
        <v>233.27</v>
      </c>
      <c r="K1240" s="4">
        <f ca="1">IF(ROW(T_CALC[[#This Row],[DAY]])-ROW(T_CALC[[#Headers],[DAY]])&gt;C_N_TRADING_DAYS,"",ROW(T_CALC[[#This Row],[DAY]])-ROW(T_CALC[[#Headers],[DAY]]))</f>
        <v>1237</v>
      </c>
      <c r="L1240" s="2" cm="1" vm="6534">
        <f t="array" aca="1" ref="L1240" ca="1">IFERROR(IF(T_CALC[[#This Row],[DAY]]="","",IF(AND(T_CALC[[#This Row],[DAY]]=C_N_TRADING_DAYS,$L$1&gt;C_MAX_HIST_DT),$L$1,INDEX(_xlfn.ANCHORARRAY($C$3),T_CALC[[#This Row],[DAY]]+1,1))),NA())</f>
        <v>44250</v>
      </c>
      <c r="M1240" s="4" cm="1" vm="6536">
        <f t="array" aca="1" ref="M1240" ca="1">IFERROR(IF(T_CALC[[#This Row],[DAY]]="","",IF(AND(T_CALC[[#This Row],[DAY]]=C_N_TRADING_DAYS,$L$1&gt;C_MAX_HIST_DT),$M$1,INDEX(_xlfn.ANCHORARRAY($C$3),T_CALC[[#This Row],[DAY]]+1,3))),NA())</f>
        <v>230.32499999999999</v>
      </c>
      <c r="N1240" s="4" cm="1" vm="6537">
        <f t="array" aca="1" ref="N1240" ca="1">IFERROR(IF(T_CALC[[#This Row],[DAY]]="","",IF(AND(T_CALC[[#This Row],[DAY]]=C_N_TRADING_DAYS,$L$1&gt;C_MAX_HIST_DT),$N$1,INDEX(_xlfn.ANCHORARRAY($C$3),T_CALC[[#This Row],[DAY]]+1,4))),NA())</f>
        <v>234.83</v>
      </c>
      <c r="O1240" s="4" cm="1" vm="6538">
        <f t="array" aca="1" ref="O1240" ca="1">IFERROR(IF(T_CALC[[#This Row],[DAY]]="","",IF(AND(T_CALC[[#This Row],[DAY]]=C_N_TRADING_DAYS,$L$1&gt;C_MAX_HIST_DT),$O$1,INDEX(_xlfn.ANCHORARRAY($C$3),T_CALC[[#This Row],[DAY]]+1,5))),NA())</f>
        <v>228.73</v>
      </c>
      <c r="P1240" s="4" cm="1" vm="6539">
        <f t="array" aca="1" ref="P1240" ca="1">IFERROR(IF(T_CALC[[#This Row],[DAY]]="","",IF(AND(T_CALC[[#This Row],[DAY]]=C_N_TRADING_DAYS,$L$1&gt;C_MAX_HIST_DT),$P$1,INDEX(_xlfn.ANCHORARRAY($C$3),T_CALC[[#This Row],[DAY]]+1,6))),NA())</f>
        <v>233.27</v>
      </c>
      <c r="Q1240" s="4" cm="1" vm="6535">
        <f t="array" aca="1" ref="Q1240" ca="1">IFERROR(IF(T_CALC[[#This Row],[DAY]]="","",IF(AND(T_CALC[[#This Row],[DAY]]=C_N_TRADING_DAYS,$L$1&gt;C_MAX_HIST_DT),$Q$1,INDEX(_xlfn.ANCHORARRAY($C$3),T_CALC[[#This Row],[DAY]]+1,2))),NA())</f>
        <v>30228704</v>
      </c>
      <c r="R1240" s="4" vm="6539">
        <f ca="1">IFERROR(IF(I_SRC="Open",T_CALC[[#This Row],[Open]],IF(I_SRC="High",T_CALC[[#This Row],[High]],IF(I_SRC="low",T_CALC[[#This Row],[Low]],IF(I_SRC="Volume",T_CALC[[#This Row],[VOLUME]],T_CALC[[#This Row],[Close]])))),"")</f>
        <v>233.27</v>
      </c>
      <c r="S1240" s="4" cm="1">
        <f t="array" aca="1" ref="S1240" ca="1">IF(T_CALC[[#This Row],[DAY]]="","",IF(T_CALC[[#This Row],[DAY]]&gt;=I_MA_PER,
ROUND(SUMPRODUCT(OFFSET($Y$4,0,0,I_MA_PER),OFFSET(T_CALC[[#This Row],[Value]],-(I_MA_PER-1),0,I_MA_PER))/C_DEN,2),NA()))</f>
        <v>232.86</v>
      </c>
      <c r="T1240" s="4" t="str">
        <f ca="1">IF(T_CALC[[#This Row],[DAY]]="","",IF(T_CALC[[#This Row],[DAY]]&gt;=I_MA_PER,IF(AND(T_CALC[[#This Row],[Value]]&gt;T_CALC[[#This Row],[WMA]],R1239&lt;=S1239),"Buy",IF(AND(T_CALC[[#This Row],[Value]]&lt;T_CALC[[#This Row],[WMA]],R1239&gt;=S1239),"Sell","")),NA()))</f>
        <v/>
      </c>
      <c r="U1240" s="4">
        <f ca="1">IFERROR(IF(T_CALC[[#This Row],[Signal]]="Buy",T_CALC[[#This Row],[Value]],-10000),-10000)</f>
        <v>-10000</v>
      </c>
      <c r="V1240" s="4">
        <f ca="1">IFERROR(IF(T_CALC[[#This Row],[Signal]]="Sell",T_CALC[[#This Row],[Value]],-10000),-10000)</f>
        <v>-10000</v>
      </c>
    </row>
    <row r="1241" spans="3:22" x14ac:dyDescent="0.2">
      <c r="C1241" vm="6540">
        <f ca="1"/>
        <v>44251</v>
      </c>
      <c r="D1241" vm="6541">
        <f ca="1"/>
        <v>26339746</v>
      </c>
      <c r="E1241" vm="6542">
        <f ca="1"/>
        <v>230.01</v>
      </c>
      <c r="F1241" vm="6543">
        <f ca="1"/>
        <v>235.2</v>
      </c>
      <c r="G1241" vm="6544">
        <f ca="1"/>
        <v>229</v>
      </c>
      <c r="H1241" vm="6545">
        <f ca="1"/>
        <v>234.55</v>
      </c>
      <c r="K1241" s="4">
        <f ca="1">IF(ROW(T_CALC[[#This Row],[DAY]])-ROW(T_CALC[[#Headers],[DAY]])&gt;C_N_TRADING_DAYS,"",ROW(T_CALC[[#This Row],[DAY]])-ROW(T_CALC[[#Headers],[DAY]]))</f>
        <v>1238</v>
      </c>
      <c r="L1241" s="2" cm="1" vm="6540">
        <f t="array" aca="1" ref="L1241" ca="1">IFERROR(IF(T_CALC[[#This Row],[DAY]]="","",IF(AND(T_CALC[[#This Row],[DAY]]=C_N_TRADING_DAYS,$L$1&gt;C_MAX_HIST_DT),$L$1,INDEX(_xlfn.ANCHORARRAY($C$3),T_CALC[[#This Row],[DAY]]+1,1))),NA())</f>
        <v>44251</v>
      </c>
      <c r="M1241" s="4" cm="1" vm="6542">
        <f t="array" aca="1" ref="M1241" ca="1">IFERROR(IF(T_CALC[[#This Row],[DAY]]="","",IF(AND(T_CALC[[#This Row],[DAY]]=C_N_TRADING_DAYS,$L$1&gt;C_MAX_HIST_DT),$M$1,INDEX(_xlfn.ANCHORARRAY($C$3),T_CALC[[#This Row],[DAY]]+1,3))),NA())</f>
        <v>230.01</v>
      </c>
      <c r="N1241" s="4" cm="1" vm="6543">
        <f t="array" aca="1" ref="N1241" ca="1">IFERROR(IF(T_CALC[[#This Row],[DAY]]="","",IF(AND(T_CALC[[#This Row],[DAY]]=C_N_TRADING_DAYS,$L$1&gt;C_MAX_HIST_DT),$N$1,INDEX(_xlfn.ANCHORARRAY($C$3),T_CALC[[#This Row],[DAY]]+1,4))),NA())</f>
        <v>235.2</v>
      </c>
      <c r="O1241" s="4" cm="1" vm="6544">
        <f t="array" aca="1" ref="O1241" ca="1">IFERROR(IF(T_CALC[[#This Row],[DAY]]="","",IF(AND(T_CALC[[#This Row],[DAY]]=C_N_TRADING_DAYS,$L$1&gt;C_MAX_HIST_DT),$O$1,INDEX(_xlfn.ANCHORARRAY($C$3),T_CALC[[#This Row],[DAY]]+1,5))),NA())</f>
        <v>229</v>
      </c>
      <c r="P1241" s="4" cm="1" vm="6545">
        <f t="array" aca="1" ref="P1241" ca="1">IFERROR(IF(T_CALC[[#This Row],[DAY]]="","",IF(AND(T_CALC[[#This Row],[DAY]]=C_N_TRADING_DAYS,$L$1&gt;C_MAX_HIST_DT),$P$1,INDEX(_xlfn.ANCHORARRAY($C$3),T_CALC[[#This Row],[DAY]]+1,6))),NA())</f>
        <v>234.55</v>
      </c>
      <c r="Q1241" s="4" cm="1" vm="6541">
        <f t="array" aca="1" ref="Q1241" ca="1">IFERROR(IF(T_CALC[[#This Row],[DAY]]="","",IF(AND(T_CALC[[#This Row],[DAY]]=C_N_TRADING_DAYS,$L$1&gt;C_MAX_HIST_DT),$Q$1,INDEX(_xlfn.ANCHORARRAY($C$3),T_CALC[[#This Row],[DAY]]+1,2))),NA())</f>
        <v>26339746</v>
      </c>
      <c r="R1241" s="4" vm="6545">
        <f ca="1">IFERROR(IF(I_SRC="Open",T_CALC[[#This Row],[Open]],IF(I_SRC="High",T_CALC[[#This Row],[High]],IF(I_SRC="low",T_CALC[[#This Row],[Low]],IF(I_SRC="Volume",T_CALC[[#This Row],[VOLUME]],T_CALC[[#This Row],[Close]])))),"")</f>
        <v>234.55</v>
      </c>
      <c r="S1241" s="4" cm="1">
        <f t="array" aca="1" ref="S1241" ca="1">IF(T_CALC[[#This Row],[DAY]]="","",IF(T_CALC[[#This Row],[DAY]]&gt;=I_MA_PER,
ROUND(SUMPRODUCT(OFFSET($Y$4,0,0,I_MA_PER),OFFSET(T_CALC[[#This Row],[Value]],-(I_MA_PER-1),0,I_MA_PER))/C_DEN,2),NA()))</f>
        <v>233.13</v>
      </c>
      <c r="T1241" s="4" t="str">
        <f ca="1">IF(T_CALC[[#This Row],[DAY]]="","",IF(T_CALC[[#This Row],[DAY]]&gt;=I_MA_PER,IF(AND(T_CALC[[#This Row],[Value]]&gt;T_CALC[[#This Row],[WMA]],R1240&lt;=S1240),"Buy",IF(AND(T_CALC[[#This Row],[Value]]&lt;T_CALC[[#This Row],[WMA]],R1240&gt;=S1240),"Sell","")),NA()))</f>
        <v/>
      </c>
      <c r="U1241" s="4">
        <f ca="1">IFERROR(IF(T_CALC[[#This Row],[Signal]]="Buy",T_CALC[[#This Row],[Value]],-10000),-10000)</f>
        <v>-10000</v>
      </c>
      <c r="V1241" s="4">
        <f ca="1">IFERROR(IF(T_CALC[[#This Row],[Signal]]="Sell",T_CALC[[#This Row],[Value]],-10000),-10000)</f>
        <v>-10000</v>
      </c>
    </row>
    <row r="1242" spans="3:22" x14ac:dyDescent="0.2">
      <c r="C1242" vm="6546">
        <f ca="1"/>
        <v>44252</v>
      </c>
      <c r="D1242" vm="6547">
        <f ca="1"/>
        <v>39542235</v>
      </c>
      <c r="E1242" vm="6548">
        <f ca="1"/>
        <v>232.08</v>
      </c>
      <c r="F1242" vm="6549">
        <f ca="1"/>
        <v>234.58519999999999</v>
      </c>
      <c r="G1242" vm="6550">
        <f ca="1"/>
        <v>227.88</v>
      </c>
      <c r="H1242" vm="6551">
        <f ca="1"/>
        <v>228.99</v>
      </c>
      <c r="K1242" s="4">
        <f ca="1">IF(ROW(T_CALC[[#This Row],[DAY]])-ROW(T_CALC[[#Headers],[DAY]])&gt;C_N_TRADING_DAYS,"",ROW(T_CALC[[#This Row],[DAY]])-ROW(T_CALC[[#Headers],[DAY]]))</f>
        <v>1239</v>
      </c>
      <c r="L1242" s="2" cm="1" vm="6546">
        <f t="array" aca="1" ref="L1242" ca="1">IFERROR(IF(T_CALC[[#This Row],[DAY]]="","",IF(AND(T_CALC[[#This Row],[DAY]]=C_N_TRADING_DAYS,$L$1&gt;C_MAX_HIST_DT),$L$1,INDEX(_xlfn.ANCHORARRAY($C$3),T_CALC[[#This Row],[DAY]]+1,1))),NA())</f>
        <v>44252</v>
      </c>
      <c r="M1242" s="4" cm="1" vm="6548">
        <f t="array" aca="1" ref="M1242" ca="1">IFERROR(IF(T_CALC[[#This Row],[DAY]]="","",IF(AND(T_CALC[[#This Row],[DAY]]=C_N_TRADING_DAYS,$L$1&gt;C_MAX_HIST_DT),$M$1,INDEX(_xlfn.ANCHORARRAY($C$3),T_CALC[[#This Row],[DAY]]+1,3))),NA())</f>
        <v>232.08</v>
      </c>
      <c r="N1242" s="4" cm="1" vm="6549">
        <f t="array" aca="1" ref="N1242" ca="1">IFERROR(IF(T_CALC[[#This Row],[DAY]]="","",IF(AND(T_CALC[[#This Row],[DAY]]=C_N_TRADING_DAYS,$L$1&gt;C_MAX_HIST_DT),$N$1,INDEX(_xlfn.ANCHORARRAY($C$3),T_CALC[[#This Row],[DAY]]+1,4))),NA())</f>
        <v>234.58519999999999</v>
      </c>
      <c r="O1242" s="4" cm="1" vm="6550">
        <f t="array" aca="1" ref="O1242" ca="1">IFERROR(IF(T_CALC[[#This Row],[DAY]]="","",IF(AND(T_CALC[[#This Row],[DAY]]=C_N_TRADING_DAYS,$L$1&gt;C_MAX_HIST_DT),$O$1,INDEX(_xlfn.ANCHORARRAY($C$3),T_CALC[[#This Row],[DAY]]+1,5))),NA())</f>
        <v>227.88</v>
      </c>
      <c r="P1242" s="4" cm="1" vm="6551">
        <f t="array" aca="1" ref="P1242" ca="1">IFERROR(IF(T_CALC[[#This Row],[DAY]]="","",IF(AND(T_CALC[[#This Row],[DAY]]=C_N_TRADING_DAYS,$L$1&gt;C_MAX_HIST_DT),$P$1,INDEX(_xlfn.ANCHORARRAY($C$3),T_CALC[[#This Row],[DAY]]+1,6))),NA())</f>
        <v>228.99</v>
      </c>
      <c r="Q1242" s="4" cm="1" vm="6547">
        <f t="array" aca="1" ref="Q1242" ca="1">IFERROR(IF(T_CALC[[#This Row],[DAY]]="","",IF(AND(T_CALC[[#This Row],[DAY]]=C_N_TRADING_DAYS,$L$1&gt;C_MAX_HIST_DT),$Q$1,INDEX(_xlfn.ANCHORARRAY($C$3),T_CALC[[#This Row],[DAY]]+1,2))),NA())</f>
        <v>39542235</v>
      </c>
      <c r="R1242" s="4" vm="6551">
        <f ca="1">IFERROR(IF(I_SRC="Open",T_CALC[[#This Row],[Open]],IF(I_SRC="High",T_CALC[[#This Row],[High]],IF(I_SRC="low",T_CALC[[#This Row],[Low]],IF(I_SRC="Volume",T_CALC[[#This Row],[VOLUME]],T_CALC[[#This Row],[Close]])))),"")</f>
        <v>228.99</v>
      </c>
      <c r="S1242" s="4" cm="1">
        <f t="array" aca="1" ref="S1242" ca="1">IF(T_CALC[[#This Row],[DAY]]="","",IF(T_CALC[[#This Row],[DAY]]&gt;=I_MA_PER,
ROUND(SUMPRODUCT(OFFSET($Y$4,0,0,I_MA_PER),OFFSET(T_CALC[[#This Row],[Value]],-(I_MA_PER-1),0,I_MA_PER))/C_DEN,2),NA()))</f>
        <v>233.17</v>
      </c>
      <c r="T1242" s="4" t="str">
        <f ca="1">IF(T_CALC[[#This Row],[DAY]]="","",IF(T_CALC[[#This Row],[DAY]]&gt;=I_MA_PER,IF(AND(T_CALC[[#This Row],[Value]]&gt;T_CALC[[#This Row],[WMA]],R1241&lt;=S1241),"Buy",IF(AND(T_CALC[[#This Row],[Value]]&lt;T_CALC[[#This Row],[WMA]],R1241&gt;=S1241),"Sell","")),NA()))</f>
        <v>Sell</v>
      </c>
      <c r="U1242" s="4">
        <f ca="1">IFERROR(IF(T_CALC[[#This Row],[Signal]]="Buy",T_CALC[[#This Row],[Value]],-10000),-10000)</f>
        <v>-10000</v>
      </c>
      <c r="V1242" s="4" vm="6551">
        <f ca="1">IFERROR(IF(T_CALC[[#This Row],[Signal]]="Sell",T_CALC[[#This Row],[Value]],-10000),-10000)</f>
        <v>228.99</v>
      </c>
    </row>
    <row r="1243" spans="3:22" x14ac:dyDescent="0.2">
      <c r="C1243" vm="6552">
        <f ca="1"/>
        <v>44253</v>
      </c>
      <c r="D1243" vm="6553">
        <f ca="1"/>
        <v>37819227</v>
      </c>
      <c r="E1243" vm="6554">
        <f ca="1"/>
        <v>231.52500000000001</v>
      </c>
      <c r="F1243" vm="6555">
        <f ca="1"/>
        <v>235.37</v>
      </c>
      <c r="G1243" vm="6556">
        <f ca="1"/>
        <v>229.54</v>
      </c>
      <c r="H1243" vm="6557">
        <f ca="1"/>
        <v>232.38</v>
      </c>
      <c r="K1243" s="4">
        <f ca="1">IF(ROW(T_CALC[[#This Row],[DAY]])-ROW(T_CALC[[#Headers],[DAY]])&gt;C_N_TRADING_DAYS,"",ROW(T_CALC[[#This Row],[DAY]])-ROW(T_CALC[[#Headers],[DAY]]))</f>
        <v>1240</v>
      </c>
      <c r="L1243" s="2" cm="1" vm="6552">
        <f t="array" aca="1" ref="L1243" ca="1">IFERROR(IF(T_CALC[[#This Row],[DAY]]="","",IF(AND(T_CALC[[#This Row],[DAY]]=C_N_TRADING_DAYS,$L$1&gt;C_MAX_HIST_DT),$L$1,INDEX(_xlfn.ANCHORARRAY($C$3),T_CALC[[#This Row],[DAY]]+1,1))),NA())</f>
        <v>44253</v>
      </c>
      <c r="M1243" s="4" cm="1" vm="6554">
        <f t="array" aca="1" ref="M1243" ca="1">IFERROR(IF(T_CALC[[#This Row],[DAY]]="","",IF(AND(T_CALC[[#This Row],[DAY]]=C_N_TRADING_DAYS,$L$1&gt;C_MAX_HIST_DT),$M$1,INDEX(_xlfn.ANCHORARRAY($C$3),T_CALC[[#This Row],[DAY]]+1,3))),NA())</f>
        <v>231.52500000000001</v>
      </c>
      <c r="N1243" s="4" cm="1" vm="6555">
        <f t="array" aca="1" ref="N1243" ca="1">IFERROR(IF(T_CALC[[#This Row],[DAY]]="","",IF(AND(T_CALC[[#This Row],[DAY]]=C_N_TRADING_DAYS,$L$1&gt;C_MAX_HIST_DT),$N$1,INDEX(_xlfn.ANCHORARRAY($C$3),T_CALC[[#This Row],[DAY]]+1,4))),NA())</f>
        <v>235.37</v>
      </c>
      <c r="O1243" s="4" cm="1" vm="6556">
        <f t="array" aca="1" ref="O1243" ca="1">IFERROR(IF(T_CALC[[#This Row],[DAY]]="","",IF(AND(T_CALC[[#This Row],[DAY]]=C_N_TRADING_DAYS,$L$1&gt;C_MAX_HIST_DT),$O$1,INDEX(_xlfn.ANCHORARRAY($C$3),T_CALC[[#This Row],[DAY]]+1,5))),NA())</f>
        <v>229.54</v>
      </c>
      <c r="P1243" s="4" cm="1" vm="6557">
        <f t="array" aca="1" ref="P1243" ca="1">IFERROR(IF(T_CALC[[#This Row],[DAY]]="","",IF(AND(T_CALC[[#This Row],[DAY]]=C_N_TRADING_DAYS,$L$1&gt;C_MAX_HIST_DT),$P$1,INDEX(_xlfn.ANCHORARRAY($C$3),T_CALC[[#This Row],[DAY]]+1,6))),NA())</f>
        <v>232.38</v>
      </c>
      <c r="Q1243" s="4" cm="1" vm="6553">
        <f t="array" aca="1" ref="Q1243" ca="1">IFERROR(IF(T_CALC[[#This Row],[DAY]]="","",IF(AND(T_CALC[[#This Row],[DAY]]=C_N_TRADING_DAYS,$L$1&gt;C_MAX_HIST_DT),$Q$1,INDEX(_xlfn.ANCHORARRAY($C$3),T_CALC[[#This Row],[DAY]]+1,2))),NA())</f>
        <v>37819227</v>
      </c>
      <c r="R1243" s="4" vm="6557">
        <f ca="1">IFERROR(IF(I_SRC="Open",T_CALC[[#This Row],[Open]],IF(I_SRC="High",T_CALC[[#This Row],[High]],IF(I_SRC="low",T_CALC[[#This Row],[Low]],IF(I_SRC="Volume",T_CALC[[#This Row],[VOLUME]],T_CALC[[#This Row],[Close]])))),"")</f>
        <v>232.38</v>
      </c>
      <c r="S1243" s="4" cm="1">
        <f t="array" aca="1" ref="S1243" ca="1">IF(T_CALC[[#This Row],[DAY]]="","",IF(T_CALC[[#This Row],[DAY]]&gt;=I_MA_PER,
ROUND(SUMPRODUCT(OFFSET($Y$4,0,0,I_MA_PER),OFFSET(T_CALC[[#This Row],[Value]],-(I_MA_PER-1),0,I_MA_PER))/C_DEN,2),NA()))</f>
        <v>233.33</v>
      </c>
      <c r="T1243" s="4" t="str">
        <f ca="1">IF(T_CALC[[#This Row],[DAY]]="","",IF(T_CALC[[#This Row],[DAY]]&gt;=I_MA_PER,IF(AND(T_CALC[[#This Row],[Value]]&gt;T_CALC[[#This Row],[WMA]],R1242&lt;=S1242),"Buy",IF(AND(T_CALC[[#This Row],[Value]]&lt;T_CALC[[#This Row],[WMA]],R1242&gt;=S1242),"Sell","")),NA()))</f>
        <v/>
      </c>
      <c r="U1243" s="4">
        <f ca="1">IFERROR(IF(T_CALC[[#This Row],[Signal]]="Buy",T_CALC[[#This Row],[Value]],-10000),-10000)</f>
        <v>-10000</v>
      </c>
      <c r="V1243" s="4">
        <f ca="1">IFERROR(IF(T_CALC[[#This Row],[Signal]]="Sell",T_CALC[[#This Row],[Value]],-10000),-10000)</f>
        <v>-10000</v>
      </c>
    </row>
    <row r="1244" spans="3:22" x14ac:dyDescent="0.2">
      <c r="C1244" vm="6558">
        <f ca="1"/>
        <v>44256</v>
      </c>
      <c r="D1244" vm="6559">
        <f ca="1"/>
        <v>25332837</v>
      </c>
      <c r="E1244" vm="6560">
        <f ca="1"/>
        <v>235.9</v>
      </c>
      <c r="F1244" vm="6561">
        <f ca="1"/>
        <v>237.47</v>
      </c>
      <c r="G1244" vm="6562">
        <f ca="1"/>
        <v>233.15</v>
      </c>
      <c r="H1244" vm="6563">
        <f ca="1"/>
        <v>236.94</v>
      </c>
      <c r="K1244" s="4">
        <f ca="1">IF(ROW(T_CALC[[#This Row],[DAY]])-ROW(T_CALC[[#Headers],[DAY]])&gt;C_N_TRADING_DAYS,"",ROW(T_CALC[[#This Row],[DAY]])-ROW(T_CALC[[#Headers],[DAY]]))</f>
        <v>1241</v>
      </c>
      <c r="L1244" s="2" cm="1" vm="6558">
        <f t="array" aca="1" ref="L1244" ca="1">IFERROR(IF(T_CALC[[#This Row],[DAY]]="","",IF(AND(T_CALC[[#This Row],[DAY]]=C_N_TRADING_DAYS,$L$1&gt;C_MAX_HIST_DT),$L$1,INDEX(_xlfn.ANCHORARRAY($C$3),T_CALC[[#This Row],[DAY]]+1,1))),NA())</f>
        <v>44256</v>
      </c>
      <c r="M1244" s="4" cm="1" vm="6560">
        <f t="array" aca="1" ref="M1244" ca="1">IFERROR(IF(T_CALC[[#This Row],[DAY]]="","",IF(AND(T_CALC[[#This Row],[DAY]]=C_N_TRADING_DAYS,$L$1&gt;C_MAX_HIST_DT),$M$1,INDEX(_xlfn.ANCHORARRAY($C$3),T_CALC[[#This Row],[DAY]]+1,3))),NA())</f>
        <v>235.9</v>
      </c>
      <c r="N1244" s="4" cm="1" vm="6561">
        <f t="array" aca="1" ref="N1244" ca="1">IFERROR(IF(T_CALC[[#This Row],[DAY]]="","",IF(AND(T_CALC[[#This Row],[DAY]]=C_N_TRADING_DAYS,$L$1&gt;C_MAX_HIST_DT),$N$1,INDEX(_xlfn.ANCHORARRAY($C$3),T_CALC[[#This Row],[DAY]]+1,4))),NA())</f>
        <v>237.47</v>
      </c>
      <c r="O1244" s="4" cm="1" vm="6562">
        <f t="array" aca="1" ref="O1244" ca="1">IFERROR(IF(T_CALC[[#This Row],[DAY]]="","",IF(AND(T_CALC[[#This Row],[DAY]]=C_N_TRADING_DAYS,$L$1&gt;C_MAX_HIST_DT),$O$1,INDEX(_xlfn.ANCHORARRAY($C$3),T_CALC[[#This Row],[DAY]]+1,5))),NA())</f>
        <v>233.15</v>
      </c>
      <c r="P1244" s="4" cm="1" vm="6563">
        <f t="array" aca="1" ref="P1244" ca="1">IFERROR(IF(T_CALC[[#This Row],[DAY]]="","",IF(AND(T_CALC[[#This Row],[DAY]]=C_N_TRADING_DAYS,$L$1&gt;C_MAX_HIST_DT),$P$1,INDEX(_xlfn.ANCHORARRAY($C$3),T_CALC[[#This Row],[DAY]]+1,6))),NA())</f>
        <v>236.94</v>
      </c>
      <c r="Q1244" s="4" cm="1" vm="6559">
        <f t="array" aca="1" ref="Q1244" ca="1">IFERROR(IF(T_CALC[[#This Row],[DAY]]="","",IF(AND(T_CALC[[#This Row],[DAY]]=C_N_TRADING_DAYS,$L$1&gt;C_MAX_HIST_DT),$Q$1,INDEX(_xlfn.ANCHORARRAY($C$3),T_CALC[[#This Row],[DAY]]+1,2))),NA())</f>
        <v>25332837</v>
      </c>
      <c r="R1244" s="4" vm="6563">
        <f ca="1">IFERROR(IF(I_SRC="Open",T_CALC[[#This Row],[Open]],IF(I_SRC="High",T_CALC[[#This Row],[High]],IF(I_SRC="low",T_CALC[[#This Row],[Low]],IF(I_SRC="Volume",T_CALC[[#This Row],[VOLUME]],T_CALC[[#This Row],[Close]])))),"")</f>
        <v>236.94</v>
      </c>
      <c r="S1244" s="4" cm="1">
        <f t="array" aca="1" ref="S1244" ca="1">IF(T_CALC[[#This Row],[DAY]]="","",IF(T_CALC[[#This Row],[DAY]]&gt;=I_MA_PER,
ROUND(SUMPRODUCT(OFFSET($Y$4,0,0,I_MA_PER),OFFSET(T_CALC[[#This Row],[Value]],-(I_MA_PER-1),0,I_MA_PER))/C_DEN,2),NA()))</f>
        <v>233.66</v>
      </c>
      <c r="T1244" s="4" t="str">
        <f ca="1">IF(T_CALC[[#This Row],[DAY]]="","",IF(T_CALC[[#This Row],[DAY]]&gt;=I_MA_PER,IF(AND(T_CALC[[#This Row],[Value]]&gt;T_CALC[[#This Row],[WMA]],R1243&lt;=S1243),"Buy",IF(AND(T_CALC[[#This Row],[Value]]&lt;T_CALC[[#This Row],[WMA]],R1243&gt;=S1243),"Sell","")),NA()))</f>
        <v>Buy</v>
      </c>
      <c r="U1244" s="4" vm="6563">
        <f ca="1">IFERROR(IF(T_CALC[[#This Row],[Signal]]="Buy",T_CALC[[#This Row],[Value]],-10000),-10000)</f>
        <v>236.94</v>
      </c>
      <c r="V1244" s="4">
        <f ca="1">IFERROR(IF(T_CALC[[#This Row],[Signal]]="Sell",T_CALC[[#This Row],[Value]],-10000),-10000)</f>
        <v>-10000</v>
      </c>
    </row>
    <row r="1245" spans="3:22" x14ac:dyDescent="0.2">
      <c r="C1245" vm="6564">
        <f ca="1"/>
        <v>44257</v>
      </c>
      <c r="D1245" vm="6565">
        <f ca="1"/>
        <v>22812459</v>
      </c>
      <c r="E1245" vm="6566">
        <f ca="1"/>
        <v>237.01</v>
      </c>
      <c r="F1245" vm="6567">
        <f ca="1"/>
        <v>237.3</v>
      </c>
      <c r="G1245" vm="6568">
        <f ca="1"/>
        <v>233.45</v>
      </c>
      <c r="H1245" vm="6569">
        <f ca="1"/>
        <v>233.87</v>
      </c>
      <c r="K1245" s="4">
        <f ca="1">IF(ROW(T_CALC[[#This Row],[DAY]])-ROW(T_CALC[[#Headers],[DAY]])&gt;C_N_TRADING_DAYS,"",ROW(T_CALC[[#This Row],[DAY]])-ROW(T_CALC[[#Headers],[DAY]]))</f>
        <v>1242</v>
      </c>
      <c r="L1245" s="2" cm="1" vm="6564">
        <f t="array" aca="1" ref="L1245" ca="1">IFERROR(IF(T_CALC[[#This Row],[DAY]]="","",IF(AND(T_CALC[[#This Row],[DAY]]=C_N_TRADING_DAYS,$L$1&gt;C_MAX_HIST_DT),$L$1,INDEX(_xlfn.ANCHORARRAY($C$3),T_CALC[[#This Row],[DAY]]+1,1))),NA())</f>
        <v>44257</v>
      </c>
      <c r="M1245" s="4" cm="1" vm="6566">
        <f t="array" aca="1" ref="M1245" ca="1">IFERROR(IF(T_CALC[[#This Row],[DAY]]="","",IF(AND(T_CALC[[#This Row],[DAY]]=C_N_TRADING_DAYS,$L$1&gt;C_MAX_HIST_DT),$M$1,INDEX(_xlfn.ANCHORARRAY($C$3),T_CALC[[#This Row],[DAY]]+1,3))),NA())</f>
        <v>237.01</v>
      </c>
      <c r="N1245" s="4" cm="1" vm="6567">
        <f t="array" aca="1" ref="N1245" ca="1">IFERROR(IF(T_CALC[[#This Row],[DAY]]="","",IF(AND(T_CALC[[#This Row],[DAY]]=C_N_TRADING_DAYS,$L$1&gt;C_MAX_HIST_DT),$N$1,INDEX(_xlfn.ANCHORARRAY($C$3),T_CALC[[#This Row],[DAY]]+1,4))),NA())</f>
        <v>237.3</v>
      </c>
      <c r="O1245" s="4" cm="1" vm="6568">
        <f t="array" aca="1" ref="O1245" ca="1">IFERROR(IF(T_CALC[[#This Row],[DAY]]="","",IF(AND(T_CALC[[#This Row],[DAY]]=C_N_TRADING_DAYS,$L$1&gt;C_MAX_HIST_DT),$O$1,INDEX(_xlfn.ANCHORARRAY($C$3),T_CALC[[#This Row],[DAY]]+1,5))),NA())</f>
        <v>233.45</v>
      </c>
      <c r="P1245" s="4" cm="1" vm="6569">
        <f t="array" aca="1" ref="P1245" ca="1">IFERROR(IF(T_CALC[[#This Row],[DAY]]="","",IF(AND(T_CALC[[#This Row],[DAY]]=C_N_TRADING_DAYS,$L$1&gt;C_MAX_HIST_DT),$P$1,INDEX(_xlfn.ANCHORARRAY($C$3),T_CALC[[#This Row],[DAY]]+1,6))),NA())</f>
        <v>233.87</v>
      </c>
      <c r="Q1245" s="4" cm="1" vm="6565">
        <f t="array" aca="1" ref="Q1245" ca="1">IFERROR(IF(T_CALC[[#This Row],[DAY]]="","",IF(AND(T_CALC[[#This Row],[DAY]]=C_N_TRADING_DAYS,$L$1&gt;C_MAX_HIST_DT),$Q$1,INDEX(_xlfn.ANCHORARRAY($C$3),T_CALC[[#This Row],[DAY]]+1,2))),NA())</f>
        <v>22812459</v>
      </c>
      <c r="R1245" s="4" vm="6569">
        <f ca="1">IFERROR(IF(I_SRC="Open",T_CALC[[#This Row],[Open]],IF(I_SRC="High",T_CALC[[#This Row],[High]],IF(I_SRC="low",T_CALC[[#This Row],[Low]],IF(I_SRC="Volume",T_CALC[[#This Row],[VOLUME]],T_CALC[[#This Row],[Close]])))),"")</f>
        <v>233.87</v>
      </c>
      <c r="S1245" s="4" cm="1">
        <f t="array" aca="1" ref="S1245" ca="1">IF(T_CALC[[#This Row],[DAY]]="","",IF(T_CALC[[#This Row],[DAY]]&gt;=I_MA_PER,
ROUND(SUMPRODUCT(OFFSET($Y$4,0,0,I_MA_PER),OFFSET(T_CALC[[#This Row],[Value]],-(I_MA_PER-1),0,I_MA_PER))/C_DEN,2),NA()))</f>
        <v>233.84</v>
      </c>
      <c r="T1245" s="4" t="str">
        <f ca="1">IF(T_CALC[[#This Row],[DAY]]="","",IF(T_CALC[[#This Row],[DAY]]&gt;=I_MA_PER,IF(AND(T_CALC[[#This Row],[Value]]&gt;T_CALC[[#This Row],[WMA]],R1244&lt;=S1244),"Buy",IF(AND(T_CALC[[#This Row],[Value]]&lt;T_CALC[[#This Row],[WMA]],R1244&gt;=S1244),"Sell","")),NA()))</f>
        <v/>
      </c>
      <c r="U1245" s="4">
        <f ca="1">IFERROR(IF(T_CALC[[#This Row],[Signal]]="Buy",T_CALC[[#This Row],[Value]],-10000),-10000)</f>
        <v>-10000</v>
      </c>
      <c r="V1245" s="4">
        <f ca="1">IFERROR(IF(T_CALC[[#This Row],[Signal]]="Sell",T_CALC[[#This Row],[Value]],-10000),-10000)</f>
        <v>-10000</v>
      </c>
    </row>
    <row r="1246" spans="3:22" x14ac:dyDescent="0.2">
      <c r="C1246" vm="6570">
        <f ca="1"/>
        <v>44258</v>
      </c>
      <c r="D1246" vm="6571">
        <f ca="1"/>
        <v>34029526</v>
      </c>
      <c r="E1246" vm="6572">
        <f ca="1"/>
        <v>232.155</v>
      </c>
      <c r="F1246" vm="6573">
        <f ca="1"/>
        <v>233.57990000000001</v>
      </c>
      <c r="G1246" vm="6574">
        <f ca="1"/>
        <v>227.26</v>
      </c>
      <c r="H1246" vm="6575">
        <f ca="1"/>
        <v>227.56</v>
      </c>
      <c r="K1246" s="4">
        <f ca="1">IF(ROW(T_CALC[[#This Row],[DAY]])-ROW(T_CALC[[#Headers],[DAY]])&gt;C_N_TRADING_DAYS,"",ROW(T_CALC[[#This Row],[DAY]])-ROW(T_CALC[[#Headers],[DAY]]))</f>
        <v>1243</v>
      </c>
      <c r="L1246" s="2" cm="1" vm="6570">
        <f t="array" aca="1" ref="L1246" ca="1">IFERROR(IF(T_CALC[[#This Row],[DAY]]="","",IF(AND(T_CALC[[#This Row],[DAY]]=C_N_TRADING_DAYS,$L$1&gt;C_MAX_HIST_DT),$L$1,INDEX(_xlfn.ANCHORARRAY($C$3),T_CALC[[#This Row],[DAY]]+1,1))),NA())</f>
        <v>44258</v>
      </c>
      <c r="M1246" s="4" cm="1" vm="6572">
        <f t="array" aca="1" ref="M1246" ca="1">IFERROR(IF(T_CALC[[#This Row],[DAY]]="","",IF(AND(T_CALC[[#This Row],[DAY]]=C_N_TRADING_DAYS,$L$1&gt;C_MAX_HIST_DT),$M$1,INDEX(_xlfn.ANCHORARRAY($C$3),T_CALC[[#This Row],[DAY]]+1,3))),NA())</f>
        <v>232.155</v>
      </c>
      <c r="N1246" s="4" cm="1" vm="6573">
        <f t="array" aca="1" ref="N1246" ca="1">IFERROR(IF(T_CALC[[#This Row],[DAY]]="","",IF(AND(T_CALC[[#This Row],[DAY]]=C_N_TRADING_DAYS,$L$1&gt;C_MAX_HIST_DT),$N$1,INDEX(_xlfn.ANCHORARRAY($C$3),T_CALC[[#This Row],[DAY]]+1,4))),NA())</f>
        <v>233.57990000000001</v>
      </c>
      <c r="O1246" s="4" cm="1" vm="6574">
        <f t="array" aca="1" ref="O1246" ca="1">IFERROR(IF(T_CALC[[#This Row],[DAY]]="","",IF(AND(T_CALC[[#This Row],[DAY]]=C_N_TRADING_DAYS,$L$1&gt;C_MAX_HIST_DT),$O$1,INDEX(_xlfn.ANCHORARRAY($C$3),T_CALC[[#This Row],[DAY]]+1,5))),NA())</f>
        <v>227.26</v>
      </c>
      <c r="P1246" s="4" cm="1" vm="6575">
        <f t="array" aca="1" ref="P1246" ca="1">IFERROR(IF(T_CALC[[#This Row],[DAY]]="","",IF(AND(T_CALC[[#This Row],[DAY]]=C_N_TRADING_DAYS,$L$1&gt;C_MAX_HIST_DT),$P$1,INDEX(_xlfn.ANCHORARRAY($C$3),T_CALC[[#This Row],[DAY]]+1,6))),NA())</f>
        <v>227.56</v>
      </c>
      <c r="Q1246" s="4" cm="1" vm="6571">
        <f t="array" aca="1" ref="Q1246" ca="1">IFERROR(IF(T_CALC[[#This Row],[DAY]]="","",IF(AND(T_CALC[[#This Row],[DAY]]=C_N_TRADING_DAYS,$L$1&gt;C_MAX_HIST_DT),$Q$1,INDEX(_xlfn.ANCHORARRAY($C$3),T_CALC[[#This Row],[DAY]]+1,2))),NA())</f>
        <v>34029526</v>
      </c>
      <c r="R1246" s="4" vm="6575">
        <f ca="1">IFERROR(IF(I_SRC="Open",T_CALC[[#This Row],[Open]],IF(I_SRC="High",T_CALC[[#This Row],[High]],IF(I_SRC="low",T_CALC[[#This Row],[Low]],IF(I_SRC="Volume",T_CALC[[#This Row],[VOLUME]],T_CALC[[#This Row],[Close]])))),"")</f>
        <v>227.56</v>
      </c>
      <c r="S1246" s="4" cm="1">
        <f t="array" aca="1" ref="S1246" ca="1">IF(T_CALC[[#This Row],[DAY]]="","",IF(T_CALC[[#This Row],[DAY]]&gt;=I_MA_PER,
ROUND(SUMPRODUCT(OFFSET($Y$4,0,0,I_MA_PER),OFFSET(T_CALC[[#This Row],[Value]],-(I_MA_PER-1),0,I_MA_PER))/C_DEN,2),NA()))</f>
        <v>233.77</v>
      </c>
      <c r="T1246" s="4" t="str">
        <f ca="1">IF(T_CALC[[#This Row],[DAY]]="","",IF(T_CALC[[#This Row],[DAY]]&gt;=I_MA_PER,IF(AND(T_CALC[[#This Row],[Value]]&gt;T_CALC[[#This Row],[WMA]],R1245&lt;=S1245),"Buy",IF(AND(T_CALC[[#This Row],[Value]]&lt;T_CALC[[#This Row],[WMA]],R1245&gt;=S1245),"Sell","")),NA()))</f>
        <v>Sell</v>
      </c>
      <c r="U1246" s="4">
        <f ca="1">IFERROR(IF(T_CALC[[#This Row],[Signal]]="Buy",T_CALC[[#This Row],[Value]],-10000),-10000)</f>
        <v>-10000</v>
      </c>
      <c r="V1246" s="4" vm="6575">
        <f ca="1">IFERROR(IF(T_CALC[[#This Row],[Signal]]="Sell",T_CALC[[#This Row],[Value]],-10000),-10000)</f>
        <v>227.56</v>
      </c>
    </row>
    <row r="1247" spans="3:22" x14ac:dyDescent="0.2">
      <c r="C1247" vm="6576">
        <f ca="1"/>
        <v>44259</v>
      </c>
      <c r="D1247" vm="6577">
        <f ca="1"/>
        <v>44727785</v>
      </c>
      <c r="E1247" vm="6578">
        <f ca="1"/>
        <v>226.73500000000001</v>
      </c>
      <c r="F1247" vm="6579">
        <f ca="1"/>
        <v>232.49</v>
      </c>
      <c r="G1247" vm="6580">
        <f ca="1"/>
        <v>224.26</v>
      </c>
      <c r="H1247" vm="6581">
        <f ca="1"/>
        <v>226.73</v>
      </c>
      <c r="K1247" s="4">
        <f ca="1">IF(ROW(T_CALC[[#This Row],[DAY]])-ROW(T_CALC[[#Headers],[DAY]])&gt;C_N_TRADING_DAYS,"",ROW(T_CALC[[#This Row],[DAY]])-ROW(T_CALC[[#Headers],[DAY]]))</f>
        <v>1244</v>
      </c>
      <c r="L1247" s="2" cm="1" vm="6576">
        <f t="array" aca="1" ref="L1247" ca="1">IFERROR(IF(T_CALC[[#This Row],[DAY]]="","",IF(AND(T_CALC[[#This Row],[DAY]]=C_N_TRADING_DAYS,$L$1&gt;C_MAX_HIST_DT),$L$1,INDEX(_xlfn.ANCHORARRAY($C$3),T_CALC[[#This Row],[DAY]]+1,1))),NA())</f>
        <v>44259</v>
      </c>
      <c r="M1247" s="4" cm="1" vm="6578">
        <f t="array" aca="1" ref="M1247" ca="1">IFERROR(IF(T_CALC[[#This Row],[DAY]]="","",IF(AND(T_CALC[[#This Row],[DAY]]=C_N_TRADING_DAYS,$L$1&gt;C_MAX_HIST_DT),$M$1,INDEX(_xlfn.ANCHORARRAY($C$3),T_CALC[[#This Row],[DAY]]+1,3))),NA())</f>
        <v>226.73500000000001</v>
      </c>
      <c r="N1247" s="4" cm="1" vm="6579">
        <f t="array" aca="1" ref="N1247" ca="1">IFERROR(IF(T_CALC[[#This Row],[DAY]]="","",IF(AND(T_CALC[[#This Row],[DAY]]=C_N_TRADING_DAYS,$L$1&gt;C_MAX_HIST_DT),$N$1,INDEX(_xlfn.ANCHORARRAY($C$3),T_CALC[[#This Row],[DAY]]+1,4))),NA())</f>
        <v>232.49</v>
      </c>
      <c r="O1247" s="4" cm="1" vm="6580">
        <f t="array" aca="1" ref="O1247" ca="1">IFERROR(IF(T_CALC[[#This Row],[DAY]]="","",IF(AND(T_CALC[[#This Row],[DAY]]=C_N_TRADING_DAYS,$L$1&gt;C_MAX_HIST_DT),$O$1,INDEX(_xlfn.ANCHORARRAY($C$3),T_CALC[[#This Row],[DAY]]+1,5))),NA())</f>
        <v>224.26</v>
      </c>
      <c r="P1247" s="4" cm="1" vm="6581">
        <f t="array" aca="1" ref="P1247" ca="1">IFERROR(IF(T_CALC[[#This Row],[DAY]]="","",IF(AND(T_CALC[[#This Row],[DAY]]=C_N_TRADING_DAYS,$L$1&gt;C_MAX_HIST_DT),$P$1,INDEX(_xlfn.ANCHORARRAY($C$3),T_CALC[[#This Row],[DAY]]+1,6))),NA())</f>
        <v>226.73</v>
      </c>
      <c r="Q1247" s="4" cm="1" vm="6577">
        <f t="array" aca="1" ref="Q1247" ca="1">IFERROR(IF(T_CALC[[#This Row],[DAY]]="","",IF(AND(T_CALC[[#This Row],[DAY]]=C_N_TRADING_DAYS,$L$1&gt;C_MAX_HIST_DT),$Q$1,INDEX(_xlfn.ANCHORARRAY($C$3),T_CALC[[#This Row],[DAY]]+1,2))),NA())</f>
        <v>44727785</v>
      </c>
      <c r="R1247" s="4" vm="6581">
        <f ca="1">IFERROR(IF(I_SRC="Open",T_CALC[[#This Row],[Open]],IF(I_SRC="High",T_CALC[[#This Row],[High]],IF(I_SRC="low",T_CALC[[#This Row],[Low]],IF(I_SRC="Volume",T_CALC[[#This Row],[VOLUME]],T_CALC[[#This Row],[Close]])))),"")</f>
        <v>226.73</v>
      </c>
      <c r="S1247" s="4" cm="1">
        <f t="array" aca="1" ref="S1247" ca="1">IF(T_CALC[[#This Row],[DAY]]="","",IF(T_CALC[[#This Row],[DAY]]&gt;=I_MA_PER,
ROUND(SUMPRODUCT(OFFSET($Y$4,0,0,I_MA_PER),OFFSET(T_CALC[[#This Row],[Value]],-(I_MA_PER-1),0,I_MA_PER))/C_DEN,2),NA()))</f>
        <v>233.66</v>
      </c>
      <c r="T1247" s="4" t="str">
        <f ca="1">IF(T_CALC[[#This Row],[DAY]]="","",IF(T_CALC[[#This Row],[DAY]]&gt;=I_MA_PER,IF(AND(T_CALC[[#This Row],[Value]]&gt;T_CALC[[#This Row],[WMA]],R1246&lt;=S1246),"Buy",IF(AND(T_CALC[[#This Row],[Value]]&lt;T_CALC[[#This Row],[WMA]],R1246&gt;=S1246),"Sell","")),NA()))</f>
        <v/>
      </c>
      <c r="U1247" s="4">
        <f ca="1">IFERROR(IF(T_CALC[[#This Row],[Signal]]="Buy",T_CALC[[#This Row],[Value]],-10000),-10000)</f>
        <v>-10000</v>
      </c>
      <c r="V1247" s="4">
        <f ca="1">IFERROR(IF(T_CALC[[#This Row],[Signal]]="Sell",T_CALC[[#This Row],[Value]],-10000),-10000)</f>
        <v>-10000</v>
      </c>
    </row>
    <row r="1248" spans="3:22" x14ac:dyDescent="0.2">
      <c r="C1248" vm="6582">
        <f ca="1"/>
        <v>44260</v>
      </c>
      <c r="D1248" vm="6583">
        <f ca="1"/>
        <v>41872770</v>
      </c>
      <c r="E1248" vm="6584">
        <f ca="1"/>
        <v>229.51650000000001</v>
      </c>
      <c r="F1248" vm="6539">
        <f ca="1"/>
        <v>233.27</v>
      </c>
      <c r="G1248" vm="6585">
        <f ca="1"/>
        <v>226.46</v>
      </c>
      <c r="H1248" vm="6586">
        <f ca="1"/>
        <v>231.6</v>
      </c>
      <c r="K1248" s="4">
        <f ca="1">IF(ROW(T_CALC[[#This Row],[DAY]])-ROW(T_CALC[[#Headers],[DAY]])&gt;C_N_TRADING_DAYS,"",ROW(T_CALC[[#This Row],[DAY]])-ROW(T_CALC[[#Headers],[DAY]]))</f>
        <v>1245</v>
      </c>
      <c r="L1248" s="2" cm="1" vm="6582">
        <f t="array" aca="1" ref="L1248" ca="1">IFERROR(IF(T_CALC[[#This Row],[DAY]]="","",IF(AND(T_CALC[[#This Row],[DAY]]=C_N_TRADING_DAYS,$L$1&gt;C_MAX_HIST_DT),$L$1,INDEX(_xlfn.ANCHORARRAY($C$3),T_CALC[[#This Row],[DAY]]+1,1))),NA())</f>
        <v>44260</v>
      </c>
      <c r="M1248" s="4" cm="1" vm="6584">
        <f t="array" aca="1" ref="M1248" ca="1">IFERROR(IF(T_CALC[[#This Row],[DAY]]="","",IF(AND(T_CALC[[#This Row],[DAY]]=C_N_TRADING_DAYS,$L$1&gt;C_MAX_HIST_DT),$M$1,INDEX(_xlfn.ANCHORARRAY($C$3),T_CALC[[#This Row],[DAY]]+1,3))),NA())</f>
        <v>229.51650000000001</v>
      </c>
      <c r="N1248" s="4" cm="1" vm="6539">
        <f t="array" aca="1" ref="N1248" ca="1">IFERROR(IF(T_CALC[[#This Row],[DAY]]="","",IF(AND(T_CALC[[#This Row],[DAY]]=C_N_TRADING_DAYS,$L$1&gt;C_MAX_HIST_DT),$N$1,INDEX(_xlfn.ANCHORARRAY($C$3),T_CALC[[#This Row],[DAY]]+1,4))),NA())</f>
        <v>233.27</v>
      </c>
      <c r="O1248" s="4" cm="1" vm="6585">
        <f t="array" aca="1" ref="O1248" ca="1">IFERROR(IF(T_CALC[[#This Row],[DAY]]="","",IF(AND(T_CALC[[#This Row],[DAY]]=C_N_TRADING_DAYS,$L$1&gt;C_MAX_HIST_DT),$O$1,INDEX(_xlfn.ANCHORARRAY($C$3),T_CALC[[#This Row],[DAY]]+1,5))),NA())</f>
        <v>226.46</v>
      </c>
      <c r="P1248" s="4" cm="1" vm="6586">
        <f t="array" aca="1" ref="P1248" ca="1">IFERROR(IF(T_CALC[[#This Row],[DAY]]="","",IF(AND(T_CALC[[#This Row],[DAY]]=C_N_TRADING_DAYS,$L$1&gt;C_MAX_HIST_DT),$P$1,INDEX(_xlfn.ANCHORARRAY($C$3),T_CALC[[#This Row],[DAY]]+1,6))),NA())</f>
        <v>231.6</v>
      </c>
      <c r="Q1248" s="4" cm="1" vm="6583">
        <f t="array" aca="1" ref="Q1248" ca="1">IFERROR(IF(T_CALC[[#This Row],[DAY]]="","",IF(AND(T_CALC[[#This Row],[DAY]]=C_N_TRADING_DAYS,$L$1&gt;C_MAX_HIST_DT),$Q$1,INDEX(_xlfn.ANCHORARRAY($C$3),T_CALC[[#This Row],[DAY]]+1,2))),NA())</f>
        <v>41872770</v>
      </c>
      <c r="R1248" s="4" vm="6586">
        <f ca="1">IFERROR(IF(I_SRC="Open",T_CALC[[#This Row],[Open]],IF(I_SRC="High",T_CALC[[#This Row],[High]],IF(I_SRC="low",T_CALC[[#This Row],[Low]],IF(I_SRC="Volume",T_CALC[[#This Row],[VOLUME]],T_CALC[[#This Row],[Close]])))),"")</f>
        <v>231.6</v>
      </c>
      <c r="S1248" s="4" cm="1">
        <f t="array" aca="1" ref="S1248" ca="1">IF(T_CALC[[#This Row],[DAY]]="","",IF(T_CALC[[#This Row],[DAY]]&gt;=I_MA_PER,
ROUND(SUMPRODUCT(OFFSET($Y$4,0,0,I_MA_PER),OFFSET(T_CALC[[#This Row],[Value]],-(I_MA_PER-1),0,I_MA_PER))/C_DEN,2),NA()))</f>
        <v>233.73</v>
      </c>
      <c r="T1248" s="4" t="str">
        <f ca="1">IF(T_CALC[[#This Row],[DAY]]="","",IF(T_CALC[[#This Row],[DAY]]&gt;=I_MA_PER,IF(AND(T_CALC[[#This Row],[Value]]&gt;T_CALC[[#This Row],[WMA]],R1247&lt;=S1247),"Buy",IF(AND(T_CALC[[#This Row],[Value]]&lt;T_CALC[[#This Row],[WMA]],R1247&gt;=S1247),"Sell","")),NA()))</f>
        <v/>
      </c>
      <c r="U1248" s="4">
        <f ca="1">IFERROR(IF(T_CALC[[#This Row],[Signal]]="Buy",T_CALC[[#This Row],[Value]],-10000),-10000)</f>
        <v>-10000</v>
      </c>
      <c r="V1248" s="4">
        <f ca="1">IFERROR(IF(T_CALC[[#This Row],[Signal]]="Sell",T_CALC[[#This Row],[Value]],-10000),-10000)</f>
        <v>-10000</v>
      </c>
    </row>
    <row r="1249" spans="3:22" x14ac:dyDescent="0.2">
      <c r="C1249" vm="6587">
        <f ca="1"/>
        <v>44263</v>
      </c>
      <c r="D1249" vm="6588">
        <f ca="1"/>
        <v>35267440</v>
      </c>
      <c r="E1249" vm="6589">
        <f ca="1"/>
        <v>231.37</v>
      </c>
      <c r="F1249" vm="6590">
        <f ca="1"/>
        <v>233.36500000000001</v>
      </c>
      <c r="G1249" vm="6591">
        <f ca="1"/>
        <v>227.13</v>
      </c>
      <c r="H1249" vm="6592">
        <f ca="1"/>
        <v>227.39</v>
      </c>
      <c r="K1249" s="4">
        <f ca="1">IF(ROW(T_CALC[[#This Row],[DAY]])-ROW(T_CALC[[#Headers],[DAY]])&gt;C_N_TRADING_DAYS,"",ROW(T_CALC[[#This Row],[DAY]])-ROW(T_CALC[[#Headers],[DAY]]))</f>
        <v>1246</v>
      </c>
      <c r="L1249" s="2" cm="1" vm="6587">
        <f t="array" aca="1" ref="L1249" ca="1">IFERROR(IF(T_CALC[[#This Row],[DAY]]="","",IF(AND(T_CALC[[#This Row],[DAY]]=C_N_TRADING_DAYS,$L$1&gt;C_MAX_HIST_DT),$L$1,INDEX(_xlfn.ANCHORARRAY($C$3),T_CALC[[#This Row],[DAY]]+1,1))),NA())</f>
        <v>44263</v>
      </c>
      <c r="M1249" s="4" cm="1" vm="6589">
        <f t="array" aca="1" ref="M1249" ca="1">IFERROR(IF(T_CALC[[#This Row],[DAY]]="","",IF(AND(T_CALC[[#This Row],[DAY]]=C_N_TRADING_DAYS,$L$1&gt;C_MAX_HIST_DT),$M$1,INDEX(_xlfn.ANCHORARRAY($C$3),T_CALC[[#This Row],[DAY]]+1,3))),NA())</f>
        <v>231.37</v>
      </c>
      <c r="N1249" s="4" cm="1" vm="6590">
        <f t="array" aca="1" ref="N1249" ca="1">IFERROR(IF(T_CALC[[#This Row],[DAY]]="","",IF(AND(T_CALC[[#This Row],[DAY]]=C_N_TRADING_DAYS,$L$1&gt;C_MAX_HIST_DT),$N$1,INDEX(_xlfn.ANCHORARRAY($C$3),T_CALC[[#This Row],[DAY]]+1,4))),NA())</f>
        <v>233.36500000000001</v>
      </c>
      <c r="O1249" s="4" cm="1" vm="6591">
        <f t="array" aca="1" ref="O1249" ca="1">IFERROR(IF(T_CALC[[#This Row],[DAY]]="","",IF(AND(T_CALC[[#This Row],[DAY]]=C_N_TRADING_DAYS,$L$1&gt;C_MAX_HIST_DT),$O$1,INDEX(_xlfn.ANCHORARRAY($C$3),T_CALC[[#This Row],[DAY]]+1,5))),NA())</f>
        <v>227.13</v>
      </c>
      <c r="P1249" s="4" cm="1" vm="6592">
        <f t="array" aca="1" ref="P1249" ca="1">IFERROR(IF(T_CALC[[#This Row],[DAY]]="","",IF(AND(T_CALC[[#This Row],[DAY]]=C_N_TRADING_DAYS,$L$1&gt;C_MAX_HIST_DT),$P$1,INDEX(_xlfn.ANCHORARRAY($C$3),T_CALC[[#This Row],[DAY]]+1,6))),NA())</f>
        <v>227.39</v>
      </c>
      <c r="Q1249" s="4" cm="1" vm="6588">
        <f t="array" aca="1" ref="Q1249" ca="1">IFERROR(IF(T_CALC[[#This Row],[DAY]]="","",IF(AND(T_CALC[[#This Row],[DAY]]=C_N_TRADING_DAYS,$L$1&gt;C_MAX_HIST_DT),$Q$1,INDEX(_xlfn.ANCHORARRAY($C$3),T_CALC[[#This Row],[DAY]]+1,2))),NA())</f>
        <v>35267440</v>
      </c>
      <c r="R1249" s="4" vm="6592">
        <f ca="1">IFERROR(IF(I_SRC="Open",T_CALC[[#This Row],[Open]],IF(I_SRC="High",T_CALC[[#This Row],[High]],IF(I_SRC="low",T_CALC[[#This Row],[Low]],IF(I_SRC="Volume",T_CALC[[#This Row],[VOLUME]],T_CALC[[#This Row],[Close]])))),"")</f>
        <v>227.39</v>
      </c>
      <c r="S1249" s="4" cm="1">
        <f t="array" aca="1" ref="S1249" ca="1">IF(T_CALC[[#This Row],[DAY]]="","",IF(T_CALC[[#This Row],[DAY]]&gt;=I_MA_PER,
ROUND(SUMPRODUCT(OFFSET($Y$4,0,0,I_MA_PER),OFFSET(T_CALC[[#This Row],[Value]],-(I_MA_PER-1),0,I_MA_PER))/C_DEN,2),NA()))</f>
        <v>233.63</v>
      </c>
      <c r="T1249" s="4" t="str">
        <f ca="1">IF(T_CALC[[#This Row],[DAY]]="","",IF(T_CALC[[#This Row],[DAY]]&gt;=I_MA_PER,IF(AND(T_CALC[[#This Row],[Value]]&gt;T_CALC[[#This Row],[WMA]],R1248&lt;=S1248),"Buy",IF(AND(T_CALC[[#This Row],[Value]]&lt;T_CALC[[#This Row],[WMA]],R1248&gt;=S1248),"Sell","")),NA()))</f>
        <v/>
      </c>
      <c r="U1249" s="4">
        <f ca="1">IFERROR(IF(T_CALC[[#This Row],[Signal]]="Buy",T_CALC[[#This Row],[Value]],-10000),-10000)</f>
        <v>-10000</v>
      </c>
      <c r="V1249" s="4">
        <f ca="1">IFERROR(IF(T_CALC[[#This Row],[Signal]]="Sell",T_CALC[[#This Row],[Value]],-10000),-10000)</f>
        <v>-10000</v>
      </c>
    </row>
    <row r="1250" spans="3:22" x14ac:dyDescent="0.2">
      <c r="C1250" vm="6593">
        <f ca="1"/>
        <v>44264</v>
      </c>
      <c r="D1250" vm="6594">
        <f ca="1"/>
        <v>33080531</v>
      </c>
      <c r="E1250" vm="6595">
        <f ca="1"/>
        <v>232.88</v>
      </c>
      <c r="F1250" vm="6596">
        <f ca="1"/>
        <v>235.38390000000001</v>
      </c>
      <c r="G1250" vm="6597">
        <f ca="1"/>
        <v>231.67</v>
      </c>
      <c r="H1250" vm="6598">
        <f ca="1"/>
        <v>233.78</v>
      </c>
      <c r="K1250" s="4">
        <f ca="1">IF(ROW(T_CALC[[#This Row],[DAY]])-ROW(T_CALC[[#Headers],[DAY]])&gt;C_N_TRADING_DAYS,"",ROW(T_CALC[[#This Row],[DAY]])-ROW(T_CALC[[#Headers],[DAY]]))</f>
        <v>1247</v>
      </c>
      <c r="L1250" s="2" cm="1" vm="6593">
        <f t="array" aca="1" ref="L1250" ca="1">IFERROR(IF(T_CALC[[#This Row],[DAY]]="","",IF(AND(T_CALC[[#This Row],[DAY]]=C_N_TRADING_DAYS,$L$1&gt;C_MAX_HIST_DT),$L$1,INDEX(_xlfn.ANCHORARRAY($C$3),T_CALC[[#This Row],[DAY]]+1,1))),NA())</f>
        <v>44264</v>
      </c>
      <c r="M1250" s="4" cm="1" vm="6595">
        <f t="array" aca="1" ref="M1250" ca="1">IFERROR(IF(T_CALC[[#This Row],[DAY]]="","",IF(AND(T_CALC[[#This Row],[DAY]]=C_N_TRADING_DAYS,$L$1&gt;C_MAX_HIST_DT),$M$1,INDEX(_xlfn.ANCHORARRAY($C$3),T_CALC[[#This Row],[DAY]]+1,3))),NA())</f>
        <v>232.88</v>
      </c>
      <c r="N1250" s="4" cm="1" vm="6596">
        <f t="array" aca="1" ref="N1250" ca="1">IFERROR(IF(T_CALC[[#This Row],[DAY]]="","",IF(AND(T_CALC[[#This Row],[DAY]]=C_N_TRADING_DAYS,$L$1&gt;C_MAX_HIST_DT),$N$1,INDEX(_xlfn.ANCHORARRAY($C$3),T_CALC[[#This Row],[DAY]]+1,4))),NA())</f>
        <v>235.38390000000001</v>
      </c>
      <c r="O1250" s="4" cm="1" vm="6597">
        <f t="array" aca="1" ref="O1250" ca="1">IFERROR(IF(T_CALC[[#This Row],[DAY]]="","",IF(AND(T_CALC[[#This Row],[DAY]]=C_N_TRADING_DAYS,$L$1&gt;C_MAX_HIST_DT),$O$1,INDEX(_xlfn.ANCHORARRAY($C$3),T_CALC[[#This Row],[DAY]]+1,5))),NA())</f>
        <v>231.67</v>
      </c>
      <c r="P1250" s="4" cm="1" vm="6598">
        <f t="array" aca="1" ref="P1250" ca="1">IFERROR(IF(T_CALC[[#This Row],[DAY]]="","",IF(AND(T_CALC[[#This Row],[DAY]]=C_N_TRADING_DAYS,$L$1&gt;C_MAX_HIST_DT),$P$1,INDEX(_xlfn.ANCHORARRAY($C$3),T_CALC[[#This Row],[DAY]]+1,6))),NA())</f>
        <v>233.78</v>
      </c>
      <c r="Q1250" s="4" cm="1" vm="6594">
        <f t="array" aca="1" ref="Q1250" ca="1">IFERROR(IF(T_CALC[[#This Row],[DAY]]="","",IF(AND(T_CALC[[#This Row],[DAY]]=C_N_TRADING_DAYS,$L$1&gt;C_MAX_HIST_DT),$Q$1,INDEX(_xlfn.ANCHORARRAY($C$3),T_CALC[[#This Row],[DAY]]+1,2))),NA())</f>
        <v>33080531</v>
      </c>
      <c r="R1250" s="4" vm="6598">
        <f ca="1">IFERROR(IF(I_SRC="Open",T_CALC[[#This Row],[Open]],IF(I_SRC="High",T_CALC[[#This Row],[High]],IF(I_SRC="low",T_CALC[[#This Row],[Low]],IF(I_SRC="Volume",T_CALC[[#This Row],[VOLUME]],T_CALC[[#This Row],[Close]])))),"")</f>
        <v>233.78</v>
      </c>
      <c r="S1250" s="4" cm="1">
        <f t="array" aca="1" ref="S1250" ca="1">IF(T_CALC[[#This Row],[DAY]]="","",IF(T_CALC[[#This Row],[DAY]]&gt;=I_MA_PER,
ROUND(SUMPRODUCT(OFFSET($Y$4,0,0,I_MA_PER),OFFSET(T_CALC[[#This Row],[Value]],-(I_MA_PER-1),0,I_MA_PER))/C_DEN,2),NA()))</f>
        <v>233.78</v>
      </c>
      <c r="T1250" s="4" t="str">
        <f ca="1">IF(T_CALC[[#This Row],[DAY]]="","",IF(T_CALC[[#This Row],[DAY]]&gt;=I_MA_PER,IF(AND(T_CALC[[#This Row],[Value]]&gt;T_CALC[[#This Row],[WMA]],R1249&lt;=S1249),"Buy",IF(AND(T_CALC[[#This Row],[Value]]&lt;T_CALC[[#This Row],[WMA]],R1249&gt;=S1249),"Sell","")),NA()))</f>
        <v/>
      </c>
      <c r="U1250" s="4">
        <f ca="1">IFERROR(IF(T_CALC[[#This Row],[Signal]]="Buy",T_CALC[[#This Row],[Value]],-10000),-10000)</f>
        <v>-10000</v>
      </c>
      <c r="V1250" s="4">
        <f ca="1">IFERROR(IF(T_CALC[[#This Row],[Signal]]="Sell",T_CALC[[#This Row],[Value]],-10000),-10000)</f>
        <v>-10000</v>
      </c>
    </row>
    <row r="1251" spans="3:22" x14ac:dyDescent="0.2">
      <c r="C1251" vm="6599">
        <f ca="1"/>
        <v>44265</v>
      </c>
      <c r="D1251" vm="6600">
        <f ca="1"/>
        <v>29746812</v>
      </c>
      <c r="E1251" vm="6601">
        <f ca="1"/>
        <v>237</v>
      </c>
      <c r="F1251" vm="6601">
        <f ca="1"/>
        <v>237</v>
      </c>
      <c r="G1251" vm="6602">
        <f ca="1"/>
        <v>232.04</v>
      </c>
      <c r="H1251" vm="6603">
        <f ca="1"/>
        <v>232.42</v>
      </c>
      <c r="K1251" s="4">
        <f ca="1">IF(ROW(T_CALC[[#This Row],[DAY]])-ROW(T_CALC[[#Headers],[DAY]])&gt;C_N_TRADING_DAYS,"",ROW(T_CALC[[#This Row],[DAY]])-ROW(T_CALC[[#Headers],[DAY]]))</f>
        <v>1248</v>
      </c>
      <c r="L1251" s="2" cm="1" vm="6599">
        <f t="array" aca="1" ref="L1251" ca="1">IFERROR(IF(T_CALC[[#This Row],[DAY]]="","",IF(AND(T_CALC[[#This Row],[DAY]]=C_N_TRADING_DAYS,$L$1&gt;C_MAX_HIST_DT),$L$1,INDEX(_xlfn.ANCHORARRAY($C$3),T_CALC[[#This Row],[DAY]]+1,1))),NA())</f>
        <v>44265</v>
      </c>
      <c r="M1251" s="4" cm="1" vm="6601">
        <f t="array" aca="1" ref="M1251" ca="1">IFERROR(IF(T_CALC[[#This Row],[DAY]]="","",IF(AND(T_CALC[[#This Row],[DAY]]=C_N_TRADING_DAYS,$L$1&gt;C_MAX_HIST_DT),$M$1,INDEX(_xlfn.ANCHORARRAY($C$3),T_CALC[[#This Row],[DAY]]+1,3))),NA())</f>
        <v>237</v>
      </c>
      <c r="N1251" s="4" cm="1" vm="6601">
        <f t="array" aca="1" ref="N1251" ca="1">IFERROR(IF(T_CALC[[#This Row],[DAY]]="","",IF(AND(T_CALC[[#This Row],[DAY]]=C_N_TRADING_DAYS,$L$1&gt;C_MAX_HIST_DT),$N$1,INDEX(_xlfn.ANCHORARRAY($C$3),T_CALC[[#This Row],[DAY]]+1,4))),NA())</f>
        <v>237</v>
      </c>
      <c r="O1251" s="4" cm="1" vm="6602">
        <f t="array" aca="1" ref="O1251" ca="1">IFERROR(IF(T_CALC[[#This Row],[DAY]]="","",IF(AND(T_CALC[[#This Row],[DAY]]=C_N_TRADING_DAYS,$L$1&gt;C_MAX_HIST_DT),$O$1,INDEX(_xlfn.ANCHORARRAY($C$3),T_CALC[[#This Row],[DAY]]+1,5))),NA())</f>
        <v>232.04</v>
      </c>
      <c r="P1251" s="4" cm="1" vm="6603">
        <f t="array" aca="1" ref="P1251" ca="1">IFERROR(IF(T_CALC[[#This Row],[DAY]]="","",IF(AND(T_CALC[[#This Row],[DAY]]=C_N_TRADING_DAYS,$L$1&gt;C_MAX_HIST_DT),$P$1,INDEX(_xlfn.ANCHORARRAY($C$3),T_CALC[[#This Row],[DAY]]+1,6))),NA())</f>
        <v>232.42</v>
      </c>
      <c r="Q1251" s="4" cm="1" vm="6600">
        <f t="array" aca="1" ref="Q1251" ca="1">IFERROR(IF(T_CALC[[#This Row],[DAY]]="","",IF(AND(T_CALC[[#This Row],[DAY]]=C_N_TRADING_DAYS,$L$1&gt;C_MAX_HIST_DT),$Q$1,INDEX(_xlfn.ANCHORARRAY($C$3),T_CALC[[#This Row],[DAY]]+1,2))),NA())</f>
        <v>29746812</v>
      </c>
      <c r="R1251" s="4" vm="6603">
        <f ca="1">IFERROR(IF(I_SRC="Open",T_CALC[[#This Row],[Open]],IF(I_SRC="High",T_CALC[[#This Row],[High]],IF(I_SRC="low",T_CALC[[#This Row],[Low]],IF(I_SRC="Volume",T_CALC[[#This Row],[VOLUME]],T_CALC[[#This Row],[Close]])))),"")</f>
        <v>232.42</v>
      </c>
      <c r="S1251" s="4" cm="1">
        <f t="array" aca="1" ref="S1251" ca="1">IF(T_CALC[[#This Row],[DAY]]="","",IF(T_CALC[[#This Row],[DAY]]&gt;=I_MA_PER,
ROUND(SUMPRODUCT(OFFSET($Y$4,0,0,I_MA_PER),OFFSET(T_CALC[[#This Row],[Value]],-(I_MA_PER-1),0,I_MA_PER))/C_DEN,2),NA()))</f>
        <v>233.86</v>
      </c>
      <c r="T1251" s="4" t="str">
        <f ca="1">IF(T_CALC[[#This Row],[DAY]]="","",IF(T_CALC[[#This Row],[DAY]]&gt;=I_MA_PER,IF(AND(T_CALC[[#This Row],[Value]]&gt;T_CALC[[#This Row],[WMA]],R1250&lt;=S1250),"Buy",IF(AND(T_CALC[[#This Row],[Value]]&lt;T_CALC[[#This Row],[WMA]],R1250&gt;=S1250),"Sell","")),NA()))</f>
        <v>Sell</v>
      </c>
      <c r="U1251" s="4">
        <f ca="1">IFERROR(IF(T_CALC[[#This Row],[Signal]]="Buy",T_CALC[[#This Row],[Value]],-10000),-10000)</f>
        <v>-10000</v>
      </c>
      <c r="V1251" s="4" vm="6603">
        <f ca="1">IFERROR(IF(T_CALC[[#This Row],[Signal]]="Sell",T_CALC[[#This Row],[Value]],-10000),-10000)</f>
        <v>232.42</v>
      </c>
    </row>
    <row r="1252" spans="3:22" x14ac:dyDescent="0.2">
      <c r="C1252" vm="6604">
        <f ca="1"/>
        <v>44266</v>
      </c>
      <c r="D1252" vm="6605">
        <f ca="1"/>
        <v>29907586</v>
      </c>
      <c r="E1252" vm="6606">
        <f ca="1"/>
        <v>234.96</v>
      </c>
      <c r="F1252" vm="6607">
        <f ca="1"/>
        <v>239.17</v>
      </c>
      <c r="G1252" vm="6608">
        <f ca="1"/>
        <v>234.31</v>
      </c>
      <c r="H1252" vm="6609">
        <f ca="1"/>
        <v>237.13</v>
      </c>
      <c r="K1252" s="4">
        <f ca="1">IF(ROW(T_CALC[[#This Row],[DAY]])-ROW(T_CALC[[#Headers],[DAY]])&gt;C_N_TRADING_DAYS,"",ROW(T_CALC[[#This Row],[DAY]])-ROW(T_CALC[[#Headers],[DAY]]))</f>
        <v>1249</v>
      </c>
      <c r="L1252" s="2" cm="1" vm="6604">
        <f t="array" aca="1" ref="L1252" ca="1">IFERROR(IF(T_CALC[[#This Row],[DAY]]="","",IF(AND(T_CALC[[#This Row],[DAY]]=C_N_TRADING_DAYS,$L$1&gt;C_MAX_HIST_DT),$L$1,INDEX(_xlfn.ANCHORARRAY($C$3),T_CALC[[#This Row],[DAY]]+1,1))),NA())</f>
        <v>44266</v>
      </c>
      <c r="M1252" s="4" cm="1" vm="6606">
        <f t="array" aca="1" ref="M1252" ca="1">IFERROR(IF(T_CALC[[#This Row],[DAY]]="","",IF(AND(T_CALC[[#This Row],[DAY]]=C_N_TRADING_DAYS,$L$1&gt;C_MAX_HIST_DT),$M$1,INDEX(_xlfn.ANCHORARRAY($C$3),T_CALC[[#This Row],[DAY]]+1,3))),NA())</f>
        <v>234.96</v>
      </c>
      <c r="N1252" s="4" cm="1" vm="6607">
        <f t="array" aca="1" ref="N1252" ca="1">IFERROR(IF(T_CALC[[#This Row],[DAY]]="","",IF(AND(T_CALC[[#This Row],[DAY]]=C_N_TRADING_DAYS,$L$1&gt;C_MAX_HIST_DT),$N$1,INDEX(_xlfn.ANCHORARRAY($C$3),T_CALC[[#This Row],[DAY]]+1,4))),NA())</f>
        <v>239.17</v>
      </c>
      <c r="O1252" s="4" cm="1" vm="6608">
        <f t="array" aca="1" ref="O1252" ca="1">IFERROR(IF(T_CALC[[#This Row],[DAY]]="","",IF(AND(T_CALC[[#This Row],[DAY]]=C_N_TRADING_DAYS,$L$1&gt;C_MAX_HIST_DT),$O$1,INDEX(_xlfn.ANCHORARRAY($C$3),T_CALC[[#This Row],[DAY]]+1,5))),NA())</f>
        <v>234.31</v>
      </c>
      <c r="P1252" s="4" cm="1" vm="6609">
        <f t="array" aca="1" ref="P1252" ca="1">IFERROR(IF(T_CALC[[#This Row],[DAY]]="","",IF(AND(T_CALC[[#This Row],[DAY]]=C_N_TRADING_DAYS,$L$1&gt;C_MAX_HIST_DT),$P$1,INDEX(_xlfn.ANCHORARRAY($C$3),T_CALC[[#This Row],[DAY]]+1,6))),NA())</f>
        <v>237.13</v>
      </c>
      <c r="Q1252" s="4" cm="1" vm="6605">
        <f t="array" aca="1" ref="Q1252" ca="1">IFERROR(IF(T_CALC[[#This Row],[DAY]]="","",IF(AND(T_CALC[[#This Row],[DAY]]=C_N_TRADING_DAYS,$L$1&gt;C_MAX_HIST_DT),$Q$1,INDEX(_xlfn.ANCHORARRAY($C$3),T_CALC[[#This Row],[DAY]]+1,2))),NA())</f>
        <v>29907586</v>
      </c>
      <c r="R1252" s="4" vm="6609">
        <f ca="1">IFERROR(IF(I_SRC="Open",T_CALC[[#This Row],[Open]],IF(I_SRC="High",T_CALC[[#This Row],[High]],IF(I_SRC="low",T_CALC[[#This Row],[Low]],IF(I_SRC="Volume",T_CALC[[#This Row],[VOLUME]],T_CALC[[#This Row],[Close]])))),"")</f>
        <v>237.13</v>
      </c>
      <c r="S1252" s="4" cm="1">
        <f t="array" aca="1" ref="S1252" ca="1">IF(T_CALC[[#This Row],[DAY]]="","",IF(T_CALC[[#This Row],[DAY]]&gt;=I_MA_PER,
ROUND(SUMPRODUCT(OFFSET($Y$4,0,0,I_MA_PER),OFFSET(T_CALC[[#This Row],[Value]],-(I_MA_PER-1),0,I_MA_PER))/C_DEN,2),NA()))</f>
        <v>234.12</v>
      </c>
      <c r="T1252" s="4" t="str">
        <f ca="1">IF(T_CALC[[#This Row],[DAY]]="","",IF(T_CALC[[#This Row],[DAY]]&gt;=I_MA_PER,IF(AND(T_CALC[[#This Row],[Value]]&gt;T_CALC[[#This Row],[WMA]],R1251&lt;=S1251),"Buy",IF(AND(T_CALC[[#This Row],[Value]]&lt;T_CALC[[#This Row],[WMA]],R1251&gt;=S1251),"Sell","")),NA()))</f>
        <v>Buy</v>
      </c>
      <c r="U1252" s="4" vm="6609">
        <f ca="1">IFERROR(IF(T_CALC[[#This Row],[Signal]]="Buy",T_CALC[[#This Row],[Value]],-10000),-10000)</f>
        <v>237.13</v>
      </c>
      <c r="V1252" s="4">
        <f ca="1">IFERROR(IF(T_CALC[[#This Row],[Signal]]="Sell",T_CALC[[#This Row],[Value]],-10000),-10000)</f>
        <v>-10000</v>
      </c>
    </row>
    <row r="1253" spans="3:22" x14ac:dyDescent="0.2">
      <c r="C1253" vm="6610">
        <f ca="1"/>
        <v>44267</v>
      </c>
      <c r="D1253" vm="6611">
        <f ca="1"/>
        <v>22653662</v>
      </c>
      <c r="E1253" vm="6612">
        <f ca="1"/>
        <v>234.01</v>
      </c>
      <c r="F1253" vm="6613">
        <f ca="1"/>
        <v>235.82</v>
      </c>
      <c r="G1253" vm="6614">
        <f ca="1"/>
        <v>233.23</v>
      </c>
      <c r="H1253" vm="6615">
        <f ca="1"/>
        <v>235.75</v>
      </c>
      <c r="K1253" s="4">
        <f ca="1">IF(ROW(T_CALC[[#This Row],[DAY]])-ROW(T_CALC[[#Headers],[DAY]])&gt;C_N_TRADING_DAYS,"",ROW(T_CALC[[#This Row],[DAY]])-ROW(T_CALC[[#Headers],[DAY]]))</f>
        <v>1250</v>
      </c>
      <c r="L1253" s="2" cm="1" vm="6610">
        <f t="array" aca="1" ref="L1253" ca="1">IFERROR(IF(T_CALC[[#This Row],[DAY]]="","",IF(AND(T_CALC[[#This Row],[DAY]]=C_N_TRADING_DAYS,$L$1&gt;C_MAX_HIST_DT),$L$1,INDEX(_xlfn.ANCHORARRAY($C$3),T_CALC[[#This Row],[DAY]]+1,1))),NA())</f>
        <v>44267</v>
      </c>
      <c r="M1253" s="4" cm="1" vm="6612">
        <f t="array" aca="1" ref="M1253" ca="1">IFERROR(IF(T_CALC[[#This Row],[DAY]]="","",IF(AND(T_CALC[[#This Row],[DAY]]=C_N_TRADING_DAYS,$L$1&gt;C_MAX_HIST_DT),$M$1,INDEX(_xlfn.ANCHORARRAY($C$3),T_CALC[[#This Row],[DAY]]+1,3))),NA())</f>
        <v>234.01</v>
      </c>
      <c r="N1253" s="4" cm="1" vm="6613">
        <f t="array" aca="1" ref="N1253" ca="1">IFERROR(IF(T_CALC[[#This Row],[DAY]]="","",IF(AND(T_CALC[[#This Row],[DAY]]=C_N_TRADING_DAYS,$L$1&gt;C_MAX_HIST_DT),$N$1,INDEX(_xlfn.ANCHORARRAY($C$3),T_CALC[[#This Row],[DAY]]+1,4))),NA())</f>
        <v>235.82</v>
      </c>
      <c r="O1253" s="4" cm="1" vm="6614">
        <f t="array" aca="1" ref="O1253" ca="1">IFERROR(IF(T_CALC[[#This Row],[DAY]]="","",IF(AND(T_CALC[[#This Row],[DAY]]=C_N_TRADING_DAYS,$L$1&gt;C_MAX_HIST_DT),$O$1,INDEX(_xlfn.ANCHORARRAY($C$3),T_CALC[[#This Row],[DAY]]+1,5))),NA())</f>
        <v>233.23</v>
      </c>
      <c r="P1253" s="4" cm="1" vm="6615">
        <f t="array" aca="1" ref="P1253" ca="1">IFERROR(IF(T_CALC[[#This Row],[DAY]]="","",IF(AND(T_CALC[[#This Row],[DAY]]=C_N_TRADING_DAYS,$L$1&gt;C_MAX_HIST_DT),$P$1,INDEX(_xlfn.ANCHORARRAY($C$3),T_CALC[[#This Row],[DAY]]+1,6))),NA())</f>
        <v>235.75</v>
      </c>
      <c r="Q1253" s="4" cm="1" vm="6611">
        <f t="array" aca="1" ref="Q1253" ca="1">IFERROR(IF(T_CALC[[#This Row],[DAY]]="","",IF(AND(T_CALC[[#This Row],[DAY]]=C_N_TRADING_DAYS,$L$1&gt;C_MAX_HIST_DT),$Q$1,INDEX(_xlfn.ANCHORARRAY($C$3),T_CALC[[#This Row],[DAY]]+1,2))),NA())</f>
        <v>22653662</v>
      </c>
      <c r="R1253" s="4" vm="6615">
        <f ca="1">IFERROR(IF(I_SRC="Open",T_CALC[[#This Row],[Open]],IF(I_SRC="High",T_CALC[[#This Row],[High]],IF(I_SRC="low",T_CALC[[#This Row],[Low]],IF(I_SRC="Volume",T_CALC[[#This Row],[VOLUME]],T_CALC[[#This Row],[Close]])))),"")</f>
        <v>235.75</v>
      </c>
      <c r="S1253" s="4" cm="1">
        <f t="array" aca="1" ref="S1253" ca="1">IF(T_CALC[[#This Row],[DAY]]="","",IF(T_CALC[[#This Row],[DAY]]&gt;=I_MA_PER,
ROUND(SUMPRODUCT(OFFSET($Y$4,0,0,I_MA_PER),OFFSET(T_CALC[[#This Row],[Value]],-(I_MA_PER-1),0,I_MA_PER))/C_DEN,2),NA()))</f>
        <v>234.32</v>
      </c>
      <c r="T1253" s="4" t="str">
        <f ca="1">IF(T_CALC[[#This Row],[DAY]]="","",IF(T_CALC[[#This Row],[DAY]]&gt;=I_MA_PER,IF(AND(T_CALC[[#This Row],[Value]]&gt;T_CALC[[#This Row],[WMA]],R1252&lt;=S1252),"Buy",IF(AND(T_CALC[[#This Row],[Value]]&lt;T_CALC[[#This Row],[WMA]],R1252&gt;=S1252),"Sell","")),NA()))</f>
        <v/>
      </c>
      <c r="U1253" s="4">
        <f ca="1">IFERROR(IF(T_CALC[[#This Row],[Signal]]="Buy",T_CALC[[#This Row],[Value]],-10000),-10000)</f>
        <v>-10000</v>
      </c>
      <c r="V1253" s="4">
        <f ca="1">IFERROR(IF(T_CALC[[#This Row],[Signal]]="Sell",T_CALC[[#This Row],[Value]],-10000),-10000)</f>
        <v>-10000</v>
      </c>
    </row>
    <row r="1254" spans="3:22" x14ac:dyDescent="0.2">
      <c r="C1254" vm="6616">
        <f ca="1"/>
        <v>44270</v>
      </c>
      <c r="D1254" vm="6617">
        <f ca="1"/>
        <v>26042669</v>
      </c>
      <c r="E1254" vm="6606">
        <f ca="1"/>
        <v>234.96</v>
      </c>
      <c r="F1254" vm="6618">
        <f ca="1"/>
        <v>235.185</v>
      </c>
      <c r="G1254" vm="6619">
        <f ca="1"/>
        <v>231.81</v>
      </c>
      <c r="H1254" vm="6620">
        <f ca="1"/>
        <v>234.81</v>
      </c>
      <c r="K1254" s="4">
        <f ca="1">IF(ROW(T_CALC[[#This Row],[DAY]])-ROW(T_CALC[[#Headers],[DAY]])&gt;C_N_TRADING_DAYS,"",ROW(T_CALC[[#This Row],[DAY]])-ROW(T_CALC[[#Headers],[DAY]]))</f>
        <v>1251</v>
      </c>
      <c r="L1254" s="2" cm="1" vm="6616">
        <f t="array" aca="1" ref="L1254" ca="1">IFERROR(IF(T_CALC[[#This Row],[DAY]]="","",IF(AND(T_CALC[[#This Row],[DAY]]=C_N_TRADING_DAYS,$L$1&gt;C_MAX_HIST_DT),$L$1,INDEX(_xlfn.ANCHORARRAY($C$3),T_CALC[[#This Row],[DAY]]+1,1))),NA())</f>
        <v>44270</v>
      </c>
      <c r="M1254" s="4" cm="1" vm="6606">
        <f t="array" aca="1" ref="M1254" ca="1">IFERROR(IF(T_CALC[[#This Row],[DAY]]="","",IF(AND(T_CALC[[#This Row],[DAY]]=C_N_TRADING_DAYS,$L$1&gt;C_MAX_HIST_DT),$M$1,INDEX(_xlfn.ANCHORARRAY($C$3),T_CALC[[#This Row],[DAY]]+1,3))),NA())</f>
        <v>234.96</v>
      </c>
      <c r="N1254" s="4" cm="1" vm="6618">
        <f t="array" aca="1" ref="N1254" ca="1">IFERROR(IF(T_CALC[[#This Row],[DAY]]="","",IF(AND(T_CALC[[#This Row],[DAY]]=C_N_TRADING_DAYS,$L$1&gt;C_MAX_HIST_DT),$N$1,INDEX(_xlfn.ANCHORARRAY($C$3),T_CALC[[#This Row],[DAY]]+1,4))),NA())</f>
        <v>235.185</v>
      </c>
      <c r="O1254" s="4" cm="1" vm="6619">
        <f t="array" aca="1" ref="O1254" ca="1">IFERROR(IF(T_CALC[[#This Row],[DAY]]="","",IF(AND(T_CALC[[#This Row],[DAY]]=C_N_TRADING_DAYS,$L$1&gt;C_MAX_HIST_DT),$O$1,INDEX(_xlfn.ANCHORARRAY($C$3),T_CALC[[#This Row],[DAY]]+1,5))),NA())</f>
        <v>231.81</v>
      </c>
      <c r="P1254" s="4" cm="1" vm="6620">
        <f t="array" aca="1" ref="P1254" ca="1">IFERROR(IF(T_CALC[[#This Row],[DAY]]="","",IF(AND(T_CALC[[#This Row],[DAY]]=C_N_TRADING_DAYS,$L$1&gt;C_MAX_HIST_DT),$P$1,INDEX(_xlfn.ANCHORARRAY($C$3),T_CALC[[#This Row],[DAY]]+1,6))),NA())</f>
        <v>234.81</v>
      </c>
      <c r="Q1254" s="4" cm="1" vm="6617">
        <f t="array" aca="1" ref="Q1254" ca="1">IFERROR(IF(T_CALC[[#This Row],[DAY]]="","",IF(AND(T_CALC[[#This Row],[DAY]]=C_N_TRADING_DAYS,$L$1&gt;C_MAX_HIST_DT),$Q$1,INDEX(_xlfn.ANCHORARRAY($C$3),T_CALC[[#This Row],[DAY]]+1,2))),NA())</f>
        <v>26042669</v>
      </c>
      <c r="R1254" s="4" vm="6620">
        <f ca="1">IFERROR(IF(I_SRC="Open",T_CALC[[#This Row],[Open]],IF(I_SRC="High",T_CALC[[#This Row],[High]],IF(I_SRC="low",T_CALC[[#This Row],[Low]],IF(I_SRC="Volume",T_CALC[[#This Row],[VOLUME]],T_CALC[[#This Row],[Close]])))),"")</f>
        <v>234.81</v>
      </c>
      <c r="S1254" s="4" cm="1">
        <f t="array" aca="1" ref="S1254" ca="1">IF(T_CALC[[#This Row],[DAY]]="","",IF(T_CALC[[#This Row],[DAY]]&gt;=I_MA_PER,
ROUND(SUMPRODUCT(OFFSET($Y$4,0,0,I_MA_PER),OFFSET(T_CALC[[#This Row],[Value]],-(I_MA_PER-1),0,I_MA_PER))/C_DEN,2),NA()))</f>
        <v>234.48</v>
      </c>
      <c r="T1254" s="4" t="str">
        <f ca="1">IF(T_CALC[[#This Row],[DAY]]="","",IF(T_CALC[[#This Row],[DAY]]&gt;=I_MA_PER,IF(AND(T_CALC[[#This Row],[Value]]&gt;T_CALC[[#This Row],[WMA]],R1253&lt;=S1253),"Buy",IF(AND(T_CALC[[#This Row],[Value]]&lt;T_CALC[[#This Row],[WMA]],R1253&gt;=S1253),"Sell","")),NA()))</f>
        <v/>
      </c>
      <c r="U1254" s="4">
        <f ca="1">IFERROR(IF(T_CALC[[#This Row],[Signal]]="Buy",T_CALC[[#This Row],[Value]],-10000),-10000)</f>
        <v>-10000</v>
      </c>
      <c r="V1254" s="4">
        <f ca="1">IFERROR(IF(T_CALC[[#This Row],[Signal]]="Sell",T_CALC[[#This Row],[Value]],-10000),-10000)</f>
        <v>-10000</v>
      </c>
    </row>
    <row r="1255" spans="3:22" x14ac:dyDescent="0.2">
      <c r="C1255" vm="6621">
        <f ca="1"/>
        <v>44271</v>
      </c>
      <c r="D1255" vm="6622">
        <f ca="1"/>
        <v>28092196</v>
      </c>
      <c r="E1255" vm="6623">
        <f ca="1"/>
        <v>236.28</v>
      </c>
      <c r="F1255" vm="6624">
        <f ca="1"/>
        <v>240.05500000000001</v>
      </c>
      <c r="G1255" vm="6625">
        <f ca="1"/>
        <v>235.94</v>
      </c>
      <c r="H1255" vm="6626">
        <f ca="1"/>
        <v>237.71</v>
      </c>
      <c r="K1255" s="4">
        <f ca="1">IF(ROW(T_CALC[[#This Row],[DAY]])-ROW(T_CALC[[#Headers],[DAY]])&gt;C_N_TRADING_DAYS,"",ROW(T_CALC[[#This Row],[DAY]])-ROW(T_CALC[[#Headers],[DAY]]))</f>
        <v>1252</v>
      </c>
      <c r="L1255" s="2" cm="1" vm="6621">
        <f t="array" aca="1" ref="L1255" ca="1">IFERROR(IF(T_CALC[[#This Row],[DAY]]="","",IF(AND(T_CALC[[#This Row],[DAY]]=C_N_TRADING_DAYS,$L$1&gt;C_MAX_HIST_DT),$L$1,INDEX(_xlfn.ANCHORARRAY($C$3),T_CALC[[#This Row],[DAY]]+1,1))),NA())</f>
        <v>44271</v>
      </c>
      <c r="M1255" s="4" cm="1" vm="6623">
        <f t="array" aca="1" ref="M1255" ca="1">IFERROR(IF(T_CALC[[#This Row],[DAY]]="","",IF(AND(T_CALC[[#This Row],[DAY]]=C_N_TRADING_DAYS,$L$1&gt;C_MAX_HIST_DT),$M$1,INDEX(_xlfn.ANCHORARRAY($C$3),T_CALC[[#This Row],[DAY]]+1,3))),NA())</f>
        <v>236.28</v>
      </c>
      <c r="N1255" s="4" cm="1" vm="6624">
        <f t="array" aca="1" ref="N1255" ca="1">IFERROR(IF(T_CALC[[#This Row],[DAY]]="","",IF(AND(T_CALC[[#This Row],[DAY]]=C_N_TRADING_DAYS,$L$1&gt;C_MAX_HIST_DT),$N$1,INDEX(_xlfn.ANCHORARRAY($C$3),T_CALC[[#This Row],[DAY]]+1,4))),NA())</f>
        <v>240.05500000000001</v>
      </c>
      <c r="O1255" s="4" cm="1" vm="6625">
        <f t="array" aca="1" ref="O1255" ca="1">IFERROR(IF(T_CALC[[#This Row],[DAY]]="","",IF(AND(T_CALC[[#This Row],[DAY]]=C_N_TRADING_DAYS,$L$1&gt;C_MAX_HIST_DT),$O$1,INDEX(_xlfn.ANCHORARRAY($C$3),T_CALC[[#This Row],[DAY]]+1,5))),NA())</f>
        <v>235.94</v>
      </c>
      <c r="P1255" s="4" cm="1" vm="6626">
        <f t="array" aca="1" ref="P1255" ca="1">IFERROR(IF(T_CALC[[#This Row],[DAY]]="","",IF(AND(T_CALC[[#This Row],[DAY]]=C_N_TRADING_DAYS,$L$1&gt;C_MAX_HIST_DT),$P$1,INDEX(_xlfn.ANCHORARRAY($C$3),T_CALC[[#This Row],[DAY]]+1,6))),NA())</f>
        <v>237.71</v>
      </c>
      <c r="Q1255" s="4" cm="1" vm="6622">
        <f t="array" aca="1" ref="Q1255" ca="1">IFERROR(IF(T_CALC[[#This Row],[DAY]]="","",IF(AND(T_CALC[[#This Row],[DAY]]=C_N_TRADING_DAYS,$L$1&gt;C_MAX_HIST_DT),$Q$1,INDEX(_xlfn.ANCHORARRAY($C$3),T_CALC[[#This Row],[DAY]]+1,2))),NA())</f>
        <v>28092196</v>
      </c>
      <c r="R1255" s="4" vm="6626">
        <f ca="1">IFERROR(IF(I_SRC="Open",T_CALC[[#This Row],[Open]],IF(I_SRC="High",T_CALC[[#This Row],[High]],IF(I_SRC="low",T_CALC[[#This Row],[Low]],IF(I_SRC="Volume",T_CALC[[#This Row],[VOLUME]],T_CALC[[#This Row],[Close]])))),"")</f>
        <v>237.71</v>
      </c>
      <c r="S1255" s="4" cm="1">
        <f t="array" aca="1" ref="S1255" ca="1">IF(T_CALC[[#This Row],[DAY]]="","",IF(T_CALC[[#This Row],[DAY]]&gt;=I_MA_PER,
ROUND(SUMPRODUCT(OFFSET($Y$4,0,0,I_MA_PER),OFFSET(T_CALC[[#This Row],[Value]],-(I_MA_PER-1),0,I_MA_PER))/C_DEN,2),NA()))</f>
        <v>234.73</v>
      </c>
      <c r="T1255" s="4" t="str">
        <f ca="1">IF(T_CALC[[#This Row],[DAY]]="","",IF(T_CALC[[#This Row],[DAY]]&gt;=I_MA_PER,IF(AND(T_CALC[[#This Row],[Value]]&gt;T_CALC[[#This Row],[WMA]],R1254&lt;=S1254),"Buy",IF(AND(T_CALC[[#This Row],[Value]]&lt;T_CALC[[#This Row],[WMA]],R1254&gt;=S1254),"Sell","")),NA()))</f>
        <v/>
      </c>
      <c r="U1255" s="4">
        <f ca="1">IFERROR(IF(T_CALC[[#This Row],[Signal]]="Buy",T_CALC[[#This Row],[Value]],-10000),-10000)</f>
        <v>-10000</v>
      </c>
      <c r="V1255" s="4">
        <f ca="1">IFERROR(IF(T_CALC[[#This Row],[Signal]]="Sell",T_CALC[[#This Row],[Value]],-10000),-10000)</f>
        <v>-10000</v>
      </c>
    </row>
    <row r="1256" spans="3:22" x14ac:dyDescent="0.2">
      <c r="C1256" vm="6627">
        <f ca="1"/>
        <v>44272</v>
      </c>
      <c r="D1256" vm="6628">
        <f ca="1"/>
        <v>29562100</v>
      </c>
      <c r="E1256" vm="6629">
        <f ca="1"/>
        <v>236.15</v>
      </c>
      <c r="F1256" vm="6630">
        <f ca="1"/>
        <v>238.55</v>
      </c>
      <c r="G1256" vm="6614">
        <f ca="1"/>
        <v>233.23</v>
      </c>
      <c r="H1256" vm="6631">
        <f ca="1"/>
        <v>237.04</v>
      </c>
      <c r="K1256" s="4">
        <f ca="1">IF(ROW(T_CALC[[#This Row],[DAY]])-ROW(T_CALC[[#Headers],[DAY]])&gt;C_N_TRADING_DAYS,"",ROW(T_CALC[[#This Row],[DAY]])-ROW(T_CALC[[#Headers],[DAY]]))</f>
        <v>1253</v>
      </c>
      <c r="L1256" s="2" cm="1" vm="6627">
        <f t="array" aca="1" ref="L1256" ca="1">IFERROR(IF(T_CALC[[#This Row],[DAY]]="","",IF(AND(T_CALC[[#This Row],[DAY]]=C_N_TRADING_DAYS,$L$1&gt;C_MAX_HIST_DT),$L$1,INDEX(_xlfn.ANCHORARRAY($C$3),T_CALC[[#This Row],[DAY]]+1,1))),NA())</f>
        <v>44272</v>
      </c>
      <c r="M1256" s="4" cm="1" vm="6629">
        <f t="array" aca="1" ref="M1256" ca="1">IFERROR(IF(T_CALC[[#This Row],[DAY]]="","",IF(AND(T_CALC[[#This Row],[DAY]]=C_N_TRADING_DAYS,$L$1&gt;C_MAX_HIST_DT),$M$1,INDEX(_xlfn.ANCHORARRAY($C$3),T_CALC[[#This Row],[DAY]]+1,3))),NA())</f>
        <v>236.15</v>
      </c>
      <c r="N1256" s="4" cm="1" vm="6630">
        <f t="array" aca="1" ref="N1256" ca="1">IFERROR(IF(T_CALC[[#This Row],[DAY]]="","",IF(AND(T_CALC[[#This Row],[DAY]]=C_N_TRADING_DAYS,$L$1&gt;C_MAX_HIST_DT),$N$1,INDEX(_xlfn.ANCHORARRAY($C$3),T_CALC[[#This Row],[DAY]]+1,4))),NA())</f>
        <v>238.55</v>
      </c>
      <c r="O1256" s="4" cm="1" vm="6614">
        <f t="array" aca="1" ref="O1256" ca="1">IFERROR(IF(T_CALC[[#This Row],[DAY]]="","",IF(AND(T_CALC[[#This Row],[DAY]]=C_N_TRADING_DAYS,$L$1&gt;C_MAX_HIST_DT),$O$1,INDEX(_xlfn.ANCHORARRAY($C$3),T_CALC[[#This Row],[DAY]]+1,5))),NA())</f>
        <v>233.23</v>
      </c>
      <c r="P1256" s="4" cm="1" vm="6631">
        <f t="array" aca="1" ref="P1256" ca="1">IFERROR(IF(T_CALC[[#This Row],[DAY]]="","",IF(AND(T_CALC[[#This Row],[DAY]]=C_N_TRADING_DAYS,$L$1&gt;C_MAX_HIST_DT),$P$1,INDEX(_xlfn.ANCHORARRAY($C$3),T_CALC[[#This Row],[DAY]]+1,6))),NA())</f>
        <v>237.04</v>
      </c>
      <c r="Q1256" s="4" cm="1" vm="6628">
        <f t="array" aca="1" ref="Q1256" ca="1">IFERROR(IF(T_CALC[[#This Row],[DAY]]="","",IF(AND(T_CALC[[#This Row],[DAY]]=C_N_TRADING_DAYS,$L$1&gt;C_MAX_HIST_DT),$Q$1,INDEX(_xlfn.ANCHORARRAY($C$3),T_CALC[[#This Row],[DAY]]+1,2))),NA())</f>
        <v>29562100</v>
      </c>
      <c r="R1256" s="4" vm="6631">
        <f ca="1">IFERROR(IF(I_SRC="Open",T_CALC[[#This Row],[Open]],IF(I_SRC="High",T_CALC[[#This Row],[High]],IF(I_SRC="low",T_CALC[[#This Row],[Low]],IF(I_SRC="Volume",T_CALC[[#This Row],[VOLUME]],T_CALC[[#This Row],[Close]])))),"")</f>
        <v>237.04</v>
      </c>
      <c r="S1256" s="4" cm="1">
        <f t="array" aca="1" ref="S1256" ca="1">IF(T_CALC[[#This Row],[DAY]]="","",IF(T_CALC[[#This Row],[DAY]]&gt;=I_MA_PER,
ROUND(SUMPRODUCT(OFFSET($Y$4,0,0,I_MA_PER),OFFSET(T_CALC[[#This Row],[Value]],-(I_MA_PER-1),0,I_MA_PER))/C_DEN,2),NA()))</f>
        <v>234.95</v>
      </c>
      <c r="T1256" s="4" t="str">
        <f ca="1">IF(T_CALC[[#This Row],[DAY]]="","",IF(T_CALC[[#This Row],[DAY]]&gt;=I_MA_PER,IF(AND(T_CALC[[#This Row],[Value]]&gt;T_CALC[[#This Row],[WMA]],R1255&lt;=S1255),"Buy",IF(AND(T_CALC[[#This Row],[Value]]&lt;T_CALC[[#This Row],[WMA]],R1255&gt;=S1255),"Sell","")),NA()))</f>
        <v/>
      </c>
      <c r="U1256" s="4">
        <f ca="1">IFERROR(IF(T_CALC[[#This Row],[Signal]]="Buy",T_CALC[[#This Row],[Value]],-10000),-10000)</f>
        <v>-10000</v>
      </c>
      <c r="V1256" s="4">
        <f ca="1">IFERROR(IF(T_CALC[[#This Row],[Signal]]="Sell",T_CALC[[#This Row],[Value]],-10000),-10000)</f>
        <v>-10000</v>
      </c>
    </row>
    <row r="1257" spans="3:22" x14ac:dyDescent="0.2">
      <c r="C1257" vm="6632">
        <f ca="1"/>
        <v>44273</v>
      </c>
      <c r="D1257" vm="6633">
        <f ca="1"/>
        <v>34852251</v>
      </c>
      <c r="E1257" vm="6634">
        <f ca="1"/>
        <v>232.56</v>
      </c>
      <c r="F1257" vm="6635">
        <f ca="1"/>
        <v>234.19</v>
      </c>
      <c r="G1257" vm="6636">
        <f ca="1"/>
        <v>230.33</v>
      </c>
      <c r="H1257" vm="6637">
        <f ca="1"/>
        <v>230.72</v>
      </c>
      <c r="K1257" s="4">
        <f ca="1">IF(ROW(T_CALC[[#This Row],[DAY]])-ROW(T_CALC[[#Headers],[DAY]])&gt;C_N_TRADING_DAYS,"",ROW(T_CALC[[#This Row],[DAY]])-ROW(T_CALC[[#Headers],[DAY]]))</f>
        <v>1254</v>
      </c>
      <c r="L1257" s="2" cm="1" vm="6632">
        <f t="array" aca="1" ref="L1257" ca="1">IFERROR(IF(T_CALC[[#This Row],[DAY]]="","",IF(AND(T_CALC[[#This Row],[DAY]]=C_N_TRADING_DAYS,$L$1&gt;C_MAX_HIST_DT),$L$1,INDEX(_xlfn.ANCHORARRAY($C$3),T_CALC[[#This Row],[DAY]]+1,1))),NA())</f>
        <v>44273</v>
      </c>
      <c r="M1257" s="4" cm="1" vm="6634">
        <f t="array" aca="1" ref="M1257" ca="1">IFERROR(IF(T_CALC[[#This Row],[DAY]]="","",IF(AND(T_CALC[[#This Row],[DAY]]=C_N_TRADING_DAYS,$L$1&gt;C_MAX_HIST_DT),$M$1,INDEX(_xlfn.ANCHORARRAY($C$3),T_CALC[[#This Row],[DAY]]+1,3))),NA())</f>
        <v>232.56</v>
      </c>
      <c r="N1257" s="4" cm="1" vm="6635">
        <f t="array" aca="1" ref="N1257" ca="1">IFERROR(IF(T_CALC[[#This Row],[DAY]]="","",IF(AND(T_CALC[[#This Row],[DAY]]=C_N_TRADING_DAYS,$L$1&gt;C_MAX_HIST_DT),$N$1,INDEX(_xlfn.ANCHORARRAY($C$3),T_CALC[[#This Row],[DAY]]+1,4))),NA())</f>
        <v>234.19</v>
      </c>
      <c r="O1257" s="4" cm="1" vm="6636">
        <f t="array" aca="1" ref="O1257" ca="1">IFERROR(IF(T_CALC[[#This Row],[DAY]]="","",IF(AND(T_CALC[[#This Row],[DAY]]=C_N_TRADING_DAYS,$L$1&gt;C_MAX_HIST_DT),$O$1,INDEX(_xlfn.ANCHORARRAY($C$3),T_CALC[[#This Row],[DAY]]+1,5))),NA())</f>
        <v>230.33</v>
      </c>
      <c r="P1257" s="4" cm="1" vm="6637">
        <f t="array" aca="1" ref="P1257" ca="1">IFERROR(IF(T_CALC[[#This Row],[DAY]]="","",IF(AND(T_CALC[[#This Row],[DAY]]=C_N_TRADING_DAYS,$L$1&gt;C_MAX_HIST_DT),$P$1,INDEX(_xlfn.ANCHORARRAY($C$3),T_CALC[[#This Row],[DAY]]+1,6))),NA())</f>
        <v>230.72</v>
      </c>
      <c r="Q1257" s="4" cm="1" vm="6633">
        <f t="array" aca="1" ref="Q1257" ca="1">IFERROR(IF(T_CALC[[#This Row],[DAY]]="","",IF(AND(T_CALC[[#This Row],[DAY]]=C_N_TRADING_DAYS,$L$1&gt;C_MAX_HIST_DT),$Q$1,INDEX(_xlfn.ANCHORARRAY($C$3),T_CALC[[#This Row],[DAY]]+1,2))),NA())</f>
        <v>34852251</v>
      </c>
      <c r="R1257" s="4" vm="6637">
        <f ca="1">IFERROR(IF(I_SRC="Open",T_CALC[[#This Row],[Open]],IF(I_SRC="High",T_CALC[[#This Row],[High]],IF(I_SRC="low",T_CALC[[#This Row],[Low]],IF(I_SRC="Volume",T_CALC[[#This Row],[VOLUME]],T_CALC[[#This Row],[Close]])))),"")</f>
        <v>230.72</v>
      </c>
      <c r="S1257" s="4" cm="1">
        <f t="array" aca="1" ref="S1257" ca="1">IF(T_CALC[[#This Row],[DAY]]="","",IF(T_CALC[[#This Row],[DAY]]&gt;=I_MA_PER,
ROUND(SUMPRODUCT(OFFSET($Y$4,0,0,I_MA_PER),OFFSET(T_CALC[[#This Row],[Value]],-(I_MA_PER-1),0,I_MA_PER))/C_DEN,2),NA()))</f>
        <v>234.9</v>
      </c>
      <c r="T1257" s="4" t="str">
        <f ca="1">IF(T_CALC[[#This Row],[DAY]]="","",IF(T_CALC[[#This Row],[DAY]]&gt;=I_MA_PER,IF(AND(T_CALC[[#This Row],[Value]]&gt;T_CALC[[#This Row],[WMA]],R1256&lt;=S1256),"Buy",IF(AND(T_CALC[[#This Row],[Value]]&lt;T_CALC[[#This Row],[WMA]],R1256&gt;=S1256),"Sell","")),NA()))</f>
        <v>Sell</v>
      </c>
      <c r="U1257" s="4">
        <f ca="1">IFERROR(IF(T_CALC[[#This Row],[Signal]]="Buy",T_CALC[[#This Row],[Value]],-10000),-10000)</f>
        <v>-10000</v>
      </c>
      <c r="V1257" s="4" vm="6637">
        <f ca="1">IFERROR(IF(T_CALC[[#This Row],[Signal]]="Sell",T_CALC[[#This Row],[Value]],-10000),-10000)</f>
        <v>230.72</v>
      </c>
    </row>
    <row r="1258" spans="3:22" x14ac:dyDescent="0.2">
      <c r="C1258" vm="6638">
        <f ca="1"/>
        <v>44274</v>
      </c>
      <c r="D1258" vm="6639">
        <f ca="1"/>
        <v>46430730</v>
      </c>
      <c r="E1258" vm="6640">
        <f ca="1"/>
        <v>231.02</v>
      </c>
      <c r="F1258" vm="6641">
        <f ca="1"/>
        <v>232.47399999999999</v>
      </c>
      <c r="G1258" vm="6642">
        <f ca="1"/>
        <v>229.34960000000001</v>
      </c>
      <c r="H1258" vm="6643">
        <f ca="1"/>
        <v>230.35</v>
      </c>
      <c r="K1258" s="4">
        <f ca="1">IF(ROW(T_CALC[[#This Row],[DAY]])-ROW(T_CALC[[#Headers],[DAY]])&gt;C_N_TRADING_DAYS,"",ROW(T_CALC[[#This Row],[DAY]])-ROW(T_CALC[[#Headers],[DAY]]))</f>
        <v>1255</v>
      </c>
      <c r="L1258" s="2" cm="1" vm="6638">
        <f t="array" aca="1" ref="L1258" ca="1">IFERROR(IF(T_CALC[[#This Row],[DAY]]="","",IF(AND(T_CALC[[#This Row],[DAY]]=C_N_TRADING_DAYS,$L$1&gt;C_MAX_HIST_DT),$L$1,INDEX(_xlfn.ANCHORARRAY($C$3),T_CALC[[#This Row],[DAY]]+1,1))),NA())</f>
        <v>44274</v>
      </c>
      <c r="M1258" s="4" cm="1" vm="6640">
        <f t="array" aca="1" ref="M1258" ca="1">IFERROR(IF(T_CALC[[#This Row],[DAY]]="","",IF(AND(T_CALC[[#This Row],[DAY]]=C_N_TRADING_DAYS,$L$1&gt;C_MAX_HIST_DT),$M$1,INDEX(_xlfn.ANCHORARRAY($C$3),T_CALC[[#This Row],[DAY]]+1,3))),NA())</f>
        <v>231.02</v>
      </c>
      <c r="N1258" s="4" cm="1" vm="6641">
        <f t="array" aca="1" ref="N1258" ca="1">IFERROR(IF(T_CALC[[#This Row],[DAY]]="","",IF(AND(T_CALC[[#This Row],[DAY]]=C_N_TRADING_DAYS,$L$1&gt;C_MAX_HIST_DT),$N$1,INDEX(_xlfn.ANCHORARRAY($C$3),T_CALC[[#This Row],[DAY]]+1,4))),NA())</f>
        <v>232.47399999999999</v>
      </c>
      <c r="O1258" s="4" cm="1" vm="6642">
        <f t="array" aca="1" ref="O1258" ca="1">IFERROR(IF(T_CALC[[#This Row],[DAY]]="","",IF(AND(T_CALC[[#This Row],[DAY]]=C_N_TRADING_DAYS,$L$1&gt;C_MAX_HIST_DT),$O$1,INDEX(_xlfn.ANCHORARRAY($C$3),T_CALC[[#This Row],[DAY]]+1,5))),NA())</f>
        <v>229.34960000000001</v>
      </c>
      <c r="P1258" s="4" cm="1" vm="6643">
        <f t="array" aca="1" ref="P1258" ca="1">IFERROR(IF(T_CALC[[#This Row],[DAY]]="","",IF(AND(T_CALC[[#This Row],[DAY]]=C_N_TRADING_DAYS,$L$1&gt;C_MAX_HIST_DT),$P$1,INDEX(_xlfn.ANCHORARRAY($C$3),T_CALC[[#This Row],[DAY]]+1,6))),NA())</f>
        <v>230.35</v>
      </c>
      <c r="Q1258" s="4" cm="1" vm="6639">
        <f t="array" aca="1" ref="Q1258" ca="1">IFERROR(IF(T_CALC[[#This Row],[DAY]]="","",IF(AND(T_CALC[[#This Row],[DAY]]=C_N_TRADING_DAYS,$L$1&gt;C_MAX_HIST_DT),$Q$1,INDEX(_xlfn.ANCHORARRAY($C$3),T_CALC[[#This Row],[DAY]]+1,2))),NA())</f>
        <v>46430730</v>
      </c>
      <c r="R1258" s="4" vm="6643">
        <f ca="1">IFERROR(IF(I_SRC="Open",T_CALC[[#This Row],[Open]],IF(I_SRC="High",T_CALC[[#This Row],[High]],IF(I_SRC="low",T_CALC[[#This Row],[Low]],IF(I_SRC="Volume",T_CALC[[#This Row],[VOLUME]],T_CALC[[#This Row],[Close]])))),"")</f>
        <v>230.35</v>
      </c>
      <c r="S1258" s="4" cm="1">
        <f t="array" aca="1" ref="S1258" ca="1">IF(T_CALC[[#This Row],[DAY]]="","",IF(T_CALC[[#This Row],[DAY]]&gt;=I_MA_PER,
ROUND(SUMPRODUCT(OFFSET($Y$4,0,0,I_MA_PER),OFFSET(T_CALC[[#This Row],[Value]],-(I_MA_PER-1),0,I_MA_PER))/C_DEN,2),NA()))</f>
        <v>234.83</v>
      </c>
      <c r="T1258" s="4" t="str">
        <f ca="1">IF(T_CALC[[#This Row],[DAY]]="","",IF(T_CALC[[#This Row],[DAY]]&gt;=I_MA_PER,IF(AND(T_CALC[[#This Row],[Value]]&gt;T_CALC[[#This Row],[WMA]],R1257&lt;=S1257),"Buy",IF(AND(T_CALC[[#This Row],[Value]]&lt;T_CALC[[#This Row],[WMA]],R1257&gt;=S1257),"Sell","")),NA()))</f>
        <v/>
      </c>
      <c r="U1258" s="4">
        <f ca="1">IFERROR(IF(T_CALC[[#This Row],[Signal]]="Buy",T_CALC[[#This Row],[Value]],-10000),-10000)</f>
        <v>-10000</v>
      </c>
      <c r="V1258" s="4">
        <f ca="1">IFERROR(IF(T_CALC[[#This Row],[Signal]]="Sell",T_CALC[[#This Row],[Value]],-10000),-10000)</f>
        <v>-10000</v>
      </c>
    </row>
    <row r="1259" spans="3:22" x14ac:dyDescent="0.2">
      <c r="C1259" vm="6644">
        <f ca="1"/>
        <v>44277</v>
      </c>
      <c r="D1259" vm="6645">
        <f ca="1"/>
        <v>30127005</v>
      </c>
      <c r="E1259" vm="6646">
        <f ca="1"/>
        <v>230.27</v>
      </c>
      <c r="F1259" vm="6647">
        <f ca="1"/>
        <v>236.9</v>
      </c>
      <c r="G1259" vm="6430">
        <f ca="1"/>
        <v>230.14</v>
      </c>
      <c r="H1259" vm="6440">
        <f ca="1"/>
        <v>235.99</v>
      </c>
      <c r="K1259" s="4">
        <f ca="1">IF(ROW(T_CALC[[#This Row],[DAY]])-ROW(T_CALC[[#Headers],[DAY]])&gt;C_N_TRADING_DAYS,"",ROW(T_CALC[[#This Row],[DAY]])-ROW(T_CALC[[#Headers],[DAY]]))</f>
        <v>1256</v>
      </c>
      <c r="L1259" s="2" cm="1" vm="6644">
        <f t="array" aca="1" ref="L1259" ca="1">IFERROR(IF(T_CALC[[#This Row],[DAY]]="","",IF(AND(T_CALC[[#This Row],[DAY]]=C_N_TRADING_DAYS,$L$1&gt;C_MAX_HIST_DT),$L$1,INDEX(_xlfn.ANCHORARRAY($C$3),T_CALC[[#This Row],[DAY]]+1,1))),NA())</f>
        <v>44277</v>
      </c>
      <c r="M1259" s="4" cm="1" vm="6646">
        <f t="array" aca="1" ref="M1259" ca="1">IFERROR(IF(T_CALC[[#This Row],[DAY]]="","",IF(AND(T_CALC[[#This Row],[DAY]]=C_N_TRADING_DAYS,$L$1&gt;C_MAX_HIST_DT),$M$1,INDEX(_xlfn.ANCHORARRAY($C$3),T_CALC[[#This Row],[DAY]]+1,3))),NA())</f>
        <v>230.27</v>
      </c>
      <c r="N1259" s="4" cm="1" vm="6647">
        <f t="array" aca="1" ref="N1259" ca="1">IFERROR(IF(T_CALC[[#This Row],[DAY]]="","",IF(AND(T_CALC[[#This Row],[DAY]]=C_N_TRADING_DAYS,$L$1&gt;C_MAX_HIST_DT),$N$1,INDEX(_xlfn.ANCHORARRAY($C$3),T_CALC[[#This Row],[DAY]]+1,4))),NA())</f>
        <v>236.9</v>
      </c>
      <c r="O1259" s="4" cm="1" vm="6430">
        <f t="array" aca="1" ref="O1259" ca="1">IFERROR(IF(T_CALC[[#This Row],[DAY]]="","",IF(AND(T_CALC[[#This Row],[DAY]]=C_N_TRADING_DAYS,$L$1&gt;C_MAX_HIST_DT),$O$1,INDEX(_xlfn.ANCHORARRAY($C$3),T_CALC[[#This Row],[DAY]]+1,5))),NA())</f>
        <v>230.14</v>
      </c>
      <c r="P1259" s="4" cm="1" vm="6440">
        <f t="array" aca="1" ref="P1259" ca="1">IFERROR(IF(T_CALC[[#This Row],[DAY]]="","",IF(AND(T_CALC[[#This Row],[DAY]]=C_N_TRADING_DAYS,$L$1&gt;C_MAX_HIST_DT),$P$1,INDEX(_xlfn.ANCHORARRAY($C$3),T_CALC[[#This Row],[DAY]]+1,6))),NA())</f>
        <v>235.99</v>
      </c>
      <c r="Q1259" s="4" cm="1" vm="6645">
        <f t="array" aca="1" ref="Q1259" ca="1">IFERROR(IF(T_CALC[[#This Row],[DAY]]="","",IF(AND(T_CALC[[#This Row],[DAY]]=C_N_TRADING_DAYS,$L$1&gt;C_MAX_HIST_DT),$Q$1,INDEX(_xlfn.ANCHORARRAY($C$3),T_CALC[[#This Row],[DAY]]+1,2))),NA())</f>
        <v>30127005</v>
      </c>
      <c r="R1259" s="4" vm="6440">
        <f ca="1">IFERROR(IF(I_SRC="Open",T_CALC[[#This Row],[Open]],IF(I_SRC="High",T_CALC[[#This Row],[High]],IF(I_SRC="low",T_CALC[[#This Row],[Low]],IF(I_SRC="Volume",T_CALC[[#This Row],[VOLUME]],T_CALC[[#This Row],[Close]])))),"")</f>
        <v>235.99</v>
      </c>
      <c r="S1259" s="4" cm="1">
        <f t="array" aca="1" ref="S1259" ca="1">IF(T_CALC[[#This Row],[DAY]]="","",IF(T_CALC[[#This Row],[DAY]]&gt;=I_MA_PER,
ROUND(SUMPRODUCT(OFFSET($Y$4,0,0,I_MA_PER),OFFSET(T_CALC[[#This Row],[Value]],-(I_MA_PER-1),0,I_MA_PER))/C_DEN,2),NA()))</f>
        <v>234.97</v>
      </c>
      <c r="T1259" s="4" t="str">
        <f ca="1">IF(T_CALC[[#This Row],[DAY]]="","",IF(T_CALC[[#This Row],[DAY]]&gt;=I_MA_PER,IF(AND(T_CALC[[#This Row],[Value]]&gt;T_CALC[[#This Row],[WMA]],R1258&lt;=S1258),"Buy",IF(AND(T_CALC[[#This Row],[Value]]&lt;T_CALC[[#This Row],[WMA]],R1258&gt;=S1258),"Sell","")),NA()))</f>
        <v>Buy</v>
      </c>
      <c r="U1259" s="4" vm="6440">
        <f ca="1">IFERROR(IF(T_CALC[[#This Row],[Signal]]="Buy",T_CALC[[#This Row],[Value]],-10000),-10000)</f>
        <v>235.99</v>
      </c>
      <c r="V1259" s="4">
        <f ca="1">IFERROR(IF(T_CALC[[#This Row],[Signal]]="Sell",T_CALC[[#This Row],[Value]],-10000),-10000)</f>
        <v>-10000</v>
      </c>
    </row>
    <row r="1260" spans="3:22" x14ac:dyDescent="0.2">
      <c r="C1260" vm="6648">
        <f ca="1"/>
        <v>44278</v>
      </c>
      <c r="D1260" vm="6649">
        <f ca="1"/>
        <v>31638376</v>
      </c>
      <c r="E1260" vm="6650">
        <f ca="1"/>
        <v>237.48500000000001</v>
      </c>
      <c r="F1260" vm="6651">
        <f ca="1"/>
        <v>241.05</v>
      </c>
      <c r="G1260" vm="6652">
        <f ca="1"/>
        <v>237.07</v>
      </c>
      <c r="H1260" vm="6653">
        <f ca="1"/>
        <v>237.58</v>
      </c>
      <c r="K1260" s="4">
        <f ca="1">IF(ROW(T_CALC[[#This Row],[DAY]])-ROW(T_CALC[[#Headers],[DAY]])&gt;C_N_TRADING_DAYS,"",ROW(T_CALC[[#This Row],[DAY]])-ROW(T_CALC[[#Headers],[DAY]]))</f>
        <v>1257</v>
      </c>
      <c r="L1260" s="2" cm="1" vm="6648">
        <f t="array" aca="1" ref="L1260" ca="1">IFERROR(IF(T_CALC[[#This Row],[DAY]]="","",IF(AND(T_CALC[[#This Row],[DAY]]=C_N_TRADING_DAYS,$L$1&gt;C_MAX_HIST_DT),$L$1,INDEX(_xlfn.ANCHORARRAY($C$3),T_CALC[[#This Row],[DAY]]+1,1))),NA())</f>
        <v>44278</v>
      </c>
      <c r="M1260" s="4" cm="1" vm="6650">
        <f t="array" aca="1" ref="M1260" ca="1">IFERROR(IF(T_CALC[[#This Row],[DAY]]="","",IF(AND(T_CALC[[#This Row],[DAY]]=C_N_TRADING_DAYS,$L$1&gt;C_MAX_HIST_DT),$M$1,INDEX(_xlfn.ANCHORARRAY($C$3),T_CALC[[#This Row],[DAY]]+1,3))),NA())</f>
        <v>237.48500000000001</v>
      </c>
      <c r="N1260" s="4" cm="1" vm="6651">
        <f t="array" aca="1" ref="N1260" ca="1">IFERROR(IF(T_CALC[[#This Row],[DAY]]="","",IF(AND(T_CALC[[#This Row],[DAY]]=C_N_TRADING_DAYS,$L$1&gt;C_MAX_HIST_DT),$N$1,INDEX(_xlfn.ANCHORARRAY($C$3),T_CALC[[#This Row],[DAY]]+1,4))),NA())</f>
        <v>241.05</v>
      </c>
      <c r="O1260" s="4" cm="1" vm="6652">
        <f t="array" aca="1" ref="O1260" ca="1">IFERROR(IF(T_CALC[[#This Row],[DAY]]="","",IF(AND(T_CALC[[#This Row],[DAY]]=C_N_TRADING_DAYS,$L$1&gt;C_MAX_HIST_DT),$O$1,INDEX(_xlfn.ANCHORARRAY($C$3),T_CALC[[#This Row],[DAY]]+1,5))),NA())</f>
        <v>237.07</v>
      </c>
      <c r="P1260" s="4" cm="1" vm="6653">
        <f t="array" aca="1" ref="P1260" ca="1">IFERROR(IF(T_CALC[[#This Row],[DAY]]="","",IF(AND(T_CALC[[#This Row],[DAY]]=C_N_TRADING_DAYS,$L$1&gt;C_MAX_HIST_DT),$P$1,INDEX(_xlfn.ANCHORARRAY($C$3),T_CALC[[#This Row],[DAY]]+1,6))),NA())</f>
        <v>237.58</v>
      </c>
      <c r="Q1260" s="4" cm="1" vm="6649">
        <f t="array" aca="1" ref="Q1260" ca="1">IFERROR(IF(T_CALC[[#This Row],[DAY]]="","",IF(AND(T_CALC[[#This Row],[DAY]]=C_N_TRADING_DAYS,$L$1&gt;C_MAX_HIST_DT),$Q$1,INDEX(_xlfn.ANCHORARRAY($C$3),T_CALC[[#This Row],[DAY]]+1,2))),NA())</f>
        <v>31638376</v>
      </c>
      <c r="R1260" s="4" vm="6653">
        <f ca="1">IFERROR(IF(I_SRC="Open",T_CALC[[#This Row],[Open]],IF(I_SRC="High",T_CALC[[#This Row],[High]],IF(I_SRC="low",T_CALC[[#This Row],[Low]],IF(I_SRC="Volume",T_CALC[[#This Row],[VOLUME]],T_CALC[[#This Row],[Close]])))),"")</f>
        <v>237.58</v>
      </c>
      <c r="S1260" s="4" cm="1">
        <f t="array" aca="1" ref="S1260" ca="1">IF(T_CALC[[#This Row],[DAY]]="","",IF(T_CALC[[#This Row],[DAY]]&gt;=I_MA_PER,
ROUND(SUMPRODUCT(OFFSET($Y$4,0,0,I_MA_PER),OFFSET(T_CALC[[#This Row],[Value]],-(I_MA_PER-1),0,I_MA_PER))/C_DEN,2),NA()))</f>
        <v>235.16</v>
      </c>
      <c r="T1260" s="4" t="str">
        <f ca="1">IF(T_CALC[[#This Row],[DAY]]="","",IF(T_CALC[[#This Row],[DAY]]&gt;=I_MA_PER,IF(AND(T_CALC[[#This Row],[Value]]&gt;T_CALC[[#This Row],[WMA]],R1259&lt;=S1259),"Buy",IF(AND(T_CALC[[#This Row],[Value]]&lt;T_CALC[[#This Row],[WMA]],R1259&gt;=S1259),"Sell","")),NA()))</f>
        <v/>
      </c>
      <c r="U1260" s="4">
        <f ca="1">IFERROR(IF(T_CALC[[#This Row],[Signal]]="Buy",T_CALC[[#This Row],[Value]],-10000),-10000)</f>
        <v>-10000</v>
      </c>
      <c r="V1260" s="4">
        <f ca="1">IFERROR(IF(T_CALC[[#This Row],[Signal]]="Sell",T_CALC[[#This Row],[Value]],-10000),-10000)</f>
        <v>-10000</v>
      </c>
    </row>
    <row r="1261" spans="3:22" x14ac:dyDescent="0.2">
      <c r="C1261" vm="6654">
        <f ca="1"/>
        <v>44279</v>
      </c>
      <c r="D1261" vm="6655">
        <f ca="1"/>
        <v>25620127</v>
      </c>
      <c r="E1261" vm="6656">
        <f ca="1"/>
        <v>237.845</v>
      </c>
      <c r="F1261" vm="6428">
        <f ca="1"/>
        <v>238</v>
      </c>
      <c r="G1261" vm="6657">
        <f ca="1"/>
        <v>235.32</v>
      </c>
      <c r="H1261" vm="6658">
        <f ca="1"/>
        <v>235.46</v>
      </c>
      <c r="K1261" s="4">
        <f ca="1">IF(ROW(T_CALC[[#This Row],[DAY]])-ROW(T_CALC[[#Headers],[DAY]])&gt;C_N_TRADING_DAYS,"",ROW(T_CALC[[#This Row],[DAY]])-ROW(T_CALC[[#Headers],[DAY]]))</f>
        <v>1258</v>
      </c>
      <c r="L1261" s="2" cm="1" vm="6654">
        <f t="array" aca="1" ref="L1261" ca="1">IFERROR(IF(T_CALC[[#This Row],[DAY]]="","",IF(AND(T_CALC[[#This Row],[DAY]]=C_N_TRADING_DAYS,$L$1&gt;C_MAX_HIST_DT),$L$1,INDEX(_xlfn.ANCHORARRAY($C$3),T_CALC[[#This Row],[DAY]]+1,1))),NA())</f>
        <v>44279</v>
      </c>
      <c r="M1261" s="4" cm="1" vm="6656">
        <f t="array" aca="1" ref="M1261" ca="1">IFERROR(IF(T_CALC[[#This Row],[DAY]]="","",IF(AND(T_CALC[[#This Row],[DAY]]=C_N_TRADING_DAYS,$L$1&gt;C_MAX_HIST_DT),$M$1,INDEX(_xlfn.ANCHORARRAY($C$3),T_CALC[[#This Row],[DAY]]+1,3))),NA())</f>
        <v>237.845</v>
      </c>
      <c r="N1261" s="4" cm="1" vm="6428">
        <f t="array" aca="1" ref="N1261" ca="1">IFERROR(IF(T_CALC[[#This Row],[DAY]]="","",IF(AND(T_CALC[[#This Row],[DAY]]=C_N_TRADING_DAYS,$L$1&gt;C_MAX_HIST_DT),$N$1,INDEX(_xlfn.ANCHORARRAY($C$3),T_CALC[[#This Row],[DAY]]+1,4))),NA())</f>
        <v>238</v>
      </c>
      <c r="O1261" s="4" cm="1" vm="6657">
        <f t="array" aca="1" ref="O1261" ca="1">IFERROR(IF(T_CALC[[#This Row],[DAY]]="","",IF(AND(T_CALC[[#This Row],[DAY]]=C_N_TRADING_DAYS,$L$1&gt;C_MAX_HIST_DT),$O$1,INDEX(_xlfn.ANCHORARRAY($C$3),T_CALC[[#This Row],[DAY]]+1,5))),NA())</f>
        <v>235.32</v>
      </c>
      <c r="P1261" s="4" cm="1" vm="6658">
        <f t="array" aca="1" ref="P1261" ca="1">IFERROR(IF(T_CALC[[#This Row],[DAY]]="","",IF(AND(T_CALC[[#This Row],[DAY]]=C_N_TRADING_DAYS,$L$1&gt;C_MAX_HIST_DT),$P$1,INDEX(_xlfn.ANCHORARRAY($C$3),T_CALC[[#This Row],[DAY]]+1,6))),NA())</f>
        <v>235.46</v>
      </c>
      <c r="Q1261" s="4" cm="1" vm="6655">
        <f t="array" aca="1" ref="Q1261" ca="1">IFERROR(IF(T_CALC[[#This Row],[DAY]]="","",IF(AND(T_CALC[[#This Row],[DAY]]=C_N_TRADING_DAYS,$L$1&gt;C_MAX_HIST_DT),$Q$1,INDEX(_xlfn.ANCHORARRAY($C$3),T_CALC[[#This Row],[DAY]]+1,2))),NA())</f>
        <v>25620127</v>
      </c>
      <c r="R1261" s="4" vm="6658">
        <f ca="1">IFERROR(IF(I_SRC="Open",T_CALC[[#This Row],[Open]],IF(I_SRC="High",T_CALC[[#This Row],[High]],IF(I_SRC="low",T_CALC[[#This Row],[Low]],IF(I_SRC="Volume",T_CALC[[#This Row],[VOLUME]],T_CALC[[#This Row],[Close]])))),"")</f>
        <v>235.46</v>
      </c>
      <c r="S1261" s="4" cm="1">
        <f t="array" aca="1" ref="S1261" ca="1">IF(T_CALC[[#This Row],[DAY]]="","",IF(T_CALC[[#This Row],[DAY]]&gt;=I_MA_PER,
ROUND(SUMPRODUCT(OFFSET($Y$4,0,0,I_MA_PER),OFFSET(T_CALC[[#This Row],[Value]],-(I_MA_PER-1),0,I_MA_PER))/C_DEN,2),NA()))</f>
        <v>235.24</v>
      </c>
      <c r="T1261" s="4" t="str">
        <f ca="1">IF(T_CALC[[#This Row],[DAY]]="","",IF(T_CALC[[#This Row],[DAY]]&gt;=I_MA_PER,IF(AND(T_CALC[[#This Row],[Value]]&gt;T_CALC[[#This Row],[WMA]],R1260&lt;=S1260),"Buy",IF(AND(T_CALC[[#This Row],[Value]]&lt;T_CALC[[#This Row],[WMA]],R1260&gt;=S1260),"Sell","")),NA()))</f>
        <v/>
      </c>
      <c r="U1261" s="4">
        <f ca="1">IFERROR(IF(T_CALC[[#This Row],[Signal]]="Buy",T_CALC[[#This Row],[Value]],-10000),-10000)</f>
        <v>-10000</v>
      </c>
      <c r="V1261" s="4">
        <f ca="1">IFERROR(IF(T_CALC[[#This Row],[Signal]]="Sell",T_CALC[[#This Row],[Value]],-10000),-10000)</f>
        <v>-10000</v>
      </c>
    </row>
    <row r="1262" spans="3:22" x14ac:dyDescent="0.2">
      <c r="C1262" vm="6659">
        <f ca="1"/>
        <v>44280</v>
      </c>
      <c r="D1262" vm="6660">
        <f ca="1"/>
        <v>34061853</v>
      </c>
      <c r="E1262" vm="6661">
        <f ca="1"/>
        <v>235.3</v>
      </c>
      <c r="F1262" vm="6563">
        <f ca="1"/>
        <v>236.94</v>
      </c>
      <c r="G1262" vm="6662">
        <f ca="1"/>
        <v>231.57</v>
      </c>
      <c r="H1262" vm="6663">
        <f ca="1"/>
        <v>232.34</v>
      </c>
      <c r="K1262" s="4">
        <f ca="1">IF(ROW(T_CALC[[#This Row],[DAY]])-ROW(T_CALC[[#Headers],[DAY]])&gt;C_N_TRADING_DAYS,"",ROW(T_CALC[[#This Row],[DAY]])-ROW(T_CALC[[#Headers],[DAY]]))</f>
        <v>1259</v>
      </c>
      <c r="L1262" s="2" cm="1" vm="6659">
        <f t="array" aca="1" ref="L1262" ca="1">IFERROR(IF(T_CALC[[#This Row],[DAY]]="","",IF(AND(T_CALC[[#This Row],[DAY]]=C_N_TRADING_DAYS,$L$1&gt;C_MAX_HIST_DT),$L$1,INDEX(_xlfn.ANCHORARRAY($C$3),T_CALC[[#This Row],[DAY]]+1,1))),NA())</f>
        <v>44280</v>
      </c>
      <c r="M1262" s="4" cm="1" vm="6661">
        <f t="array" aca="1" ref="M1262" ca="1">IFERROR(IF(T_CALC[[#This Row],[DAY]]="","",IF(AND(T_CALC[[#This Row],[DAY]]=C_N_TRADING_DAYS,$L$1&gt;C_MAX_HIST_DT),$M$1,INDEX(_xlfn.ANCHORARRAY($C$3),T_CALC[[#This Row],[DAY]]+1,3))),NA())</f>
        <v>235.3</v>
      </c>
      <c r="N1262" s="4" cm="1" vm="6563">
        <f t="array" aca="1" ref="N1262" ca="1">IFERROR(IF(T_CALC[[#This Row],[DAY]]="","",IF(AND(T_CALC[[#This Row],[DAY]]=C_N_TRADING_DAYS,$L$1&gt;C_MAX_HIST_DT),$N$1,INDEX(_xlfn.ANCHORARRAY($C$3),T_CALC[[#This Row],[DAY]]+1,4))),NA())</f>
        <v>236.94</v>
      </c>
      <c r="O1262" s="4" cm="1" vm="6662">
        <f t="array" aca="1" ref="O1262" ca="1">IFERROR(IF(T_CALC[[#This Row],[DAY]]="","",IF(AND(T_CALC[[#This Row],[DAY]]=C_N_TRADING_DAYS,$L$1&gt;C_MAX_HIST_DT),$O$1,INDEX(_xlfn.ANCHORARRAY($C$3),T_CALC[[#This Row],[DAY]]+1,5))),NA())</f>
        <v>231.57</v>
      </c>
      <c r="P1262" s="4" cm="1" vm="6663">
        <f t="array" aca="1" ref="P1262" ca="1">IFERROR(IF(T_CALC[[#This Row],[DAY]]="","",IF(AND(T_CALC[[#This Row],[DAY]]=C_N_TRADING_DAYS,$L$1&gt;C_MAX_HIST_DT),$P$1,INDEX(_xlfn.ANCHORARRAY($C$3),T_CALC[[#This Row],[DAY]]+1,6))),NA())</f>
        <v>232.34</v>
      </c>
      <c r="Q1262" s="4" cm="1" vm="6660">
        <f t="array" aca="1" ref="Q1262" ca="1">IFERROR(IF(T_CALC[[#This Row],[DAY]]="","",IF(AND(T_CALC[[#This Row],[DAY]]=C_N_TRADING_DAYS,$L$1&gt;C_MAX_HIST_DT),$Q$1,INDEX(_xlfn.ANCHORARRAY($C$3),T_CALC[[#This Row],[DAY]]+1,2))),NA())</f>
        <v>34061853</v>
      </c>
      <c r="R1262" s="4" vm="6663">
        <f ca="1">IFERROR(IF(I_SRC="Open",T_CALC[[#This Row],[Open]],IF(I_SRC="High",T_CALC[[#This Row],[High]],IF(I_SRC="low",T_CALC[[#This Row],[Low]],IF(I_SRC="Volume",T_CALC[[#This Row],[VOLUME]],T_CALC[[#This Row],[Close]])))),"")</f>
        <v>232.34</v>
      </c>
      <c r="S1262" s="4" cm="1">
        <f t="array" aca="1" ref="S1262" ca="1">IF(T_CALC[[#This Row],[DAY]]="","",IF(T_CALC[[#This Row],[DAY]]&gt;=I_MA_PER,
ROUND(SUMPRODUCT(OFFSET($Y$4,0,0,I_MA_PER),OFFSET(T_CALC[[#This Row],[Value]],-(I_MA_PER-1),0,I_MA_PER))/C_DEN,2),NA()))</f>
        <v>235.2</v>
      </c>
      <c r="T1262" s="4" t="str">
        <f ca="1">IF(T_CALC[[#This Row],[DAY]]="","",IF(T_CALC[[#This Row],[DAY]]&gt;=I_MA_PER,IF(AND(T_CALC[[#This Row],[Value]]&gt;T_CALC[[#This Row],[WMA]],R1261&lt;=S1261),"Buy",IF(AND(T_CALC[[#This Row],[Value]]&lt;T_CALC[[#This Row],[WMA]],R1261&gt;=S1261),"Sell","")),NA()))</f>
        <v>Sell</v>
      </c>
      <c r="U1262" s="4">
        <f ca="1">IFERROR(IF(T_CALC[[#This Row],[Signal]]="Buy",T_CALC[[#This Row],[Value]],-10000),-10000)</f>
        <v>-10000</v>
      </c>
      <c r="V1262" s="4" vm="6663">
        <f ca="1">IFERROR(IF(T_CALC[[#This Row],[Signal]]="Sell",T_CALC[[#This Row],[Value]],-10000),-10000)</f>
        <v>232.34</v>
      </c>
    </row>
    <row r="1263" spans="3:22" x14ac:dyDescent="0.2">
      <c r="C1263" vm="6664">
        <f ca="1"/>
        <v>44281</v>
      </c>
      <c r="D1263" vm="6665">
        <f ca="1"/>
        <v>25479853</v>
      </c>
      <c r="E1263" vm="6666">
        <f ca="1"/>
        <v>231.55</v>
      </c>
      <c r="F1263" vm="6667">
        <f ca="1"/>
        <v>236.71</v>
      </c>
      <c r="G1263" vm="6666">
        <f ca="1"/>
        <v>231.55</v>
      </c>
      <c r="H1263" vm="6668">
        <f ca="1"/>
        <v>236.48</v>
      </c>
      <c r="K1263" s="4">
        <f ca="1">IF(ROW(T_CALC[[#This Row],[DAY]])-ROW(T_CALC[[#Headers],[DAY]])&gt;C_N_TRADING_DAYS,"",ROW(T_CALC[[#This Row],[DAY]])-ROW(T_CALC[[#Headers],[DAY]]))</f>
        <v>1260</v>
      </c>
      <c r="L1263" s="2" cm="1" vm="6664">
        <f t="array" aca="1" ref="L1263" ca="1">IFERROR(IF(T_CALC[[#This Row],[DAY]]="","",IF(AND(T_CALC[[#This Row],[DAY]]=C_N_TRADING_DAYS,$L$1&gt;C_MAX_HIST_DT),$L$1,INDEX(_xlfn.ANCHORARRAY($C$3),T_CALC[[#This Row],[DAY]]+1,1))),NA())</f>
        <v>44281</v>
      </c>
      <c r="M1263" s="4" cm="1" vm="6666">
        <f t="array" aca="1" ref="M1263" ca="1">IFERROR(IF(T_CALC[[#This Row],[DAY]]="","",IF(AND(T_CALC[[#This Row],[DAY]]=C_N_TRADING_DAYS,$L$1&gt;C_MAX_HIST_DT),$M$1,INDEX(_xlfn.ANCHORARRAY($C$3),T_CALC[[#This Row],[DAY]]+1,3))),NA())</f>
        <v>231.55</v>
      </c>
      <c r="N1263" s="4" cm="1" vm="6667">
        <f t="array" aca="1" ref="N1263" ca="1">IFERROR(IF(T_CALC[[#This Row],[DAY]]="","",IF(AND(T_CALC[[#This Row],[DAY]]=C_N_TRADING_DAYS,$L$1&gt;C_MAX_HIST_DT),$N$1,INDEX(_xlfn.ANCHORARRAY($C$3),T_CALC[[#This Row],[DAY]]+1,4))),NA())</f>
        <v>236.71</v>
      </c>
      <c r="O1263" s="4" cm="1" vm="6666">
        <f t="array" aca="1" ref="O1263" ca="1">IFERROR(IF(T_CALC[[#This Row],[DAY]]="","",IF(AND(T_CALC[[#This Row],[DAY]]=C_N_TRADING_DAYS,$L$1&gt;C_MAX_HIST_DT),$O$1,INDEX(_xlfn.ANCHORARRAY($C$3),T_CALC[[#This Row],[DAY]]+1,5))),NA())</f>
        <v>231.55</v>
      </c>
      <c r="P1263" s="4" cm="1" vm="6668">
        <f t="array" aca="1" ref="P1263" ca="1">IFERROR(IF(T_CALC[[#This Row],[DAY]]="","",IF(AND(T_CALC[[#This Row],[DAY]]=C_N_TRADING_DAYS,$L$1&gt;C_MAX_HIST_DT),$P$1,INDEX(_xlfn.ANCHORARRAY($C$3),T_CALC[[#This Row],[DAY]]+1,6))),NA())</f>
        <v>236.48</v>
      </c>
      <c r="Q1263" s="4" cm="1" vm="6665">
        <f t="array" aca="1" ref="Q1263" ca="1">IFERROR(IF(T_CALC[[#This Row],[DAY]]="","",IF(AND(T_CALC[[#This Row],[DAY]]=C_N_TRADING_DAYS,$L$1&gt;C_MAX_HIST_DT),$Q$1,INDEX(_xlfn.ANCHORARRAY($C$3),T_CALC[[#This Row],[DAY]]+1,2))),NA())</f>
        <v>25479853</v>
      </c>
      <c r="R1263" s="4" vm="6668">
        <f ca="1">IFERROR(IF(I_SRC="Open",T_CALC[[#This Row],[Open]],IF(I_SRC="High",T_CALC[[#This Row],[High]],IF(I_SRC="low",T_CALC[[#This Row],[Low]],IF(I_SRC="Volume",T_CALC[[#This Row],[VOLUME]],T_CALC[[#This Row],[Close]])))),"")</f>
        <v>236.48</v>
      </c>
      <c r="S1263" s="4" cm="1">
        <f t="array" aca="1" ref="S1263" ca="1">IF(T_CALC[[#This Row],[DAY]]="","",IF(T_CALC[[#This Row],[DAY]]&gt;=I_MA_PER,
ROUND(SUMPRODUCT(OFFSET($Y$4,0,0,I_MA_PER),OFFSET(T_CALC[[#This Row],[Value]],-(I_MA_PER-1),0,I_MA_PER))/C_DEN,2),NA()))</f>
        <v>235.3</v>
      </c>
      <c r="T1263" s="4" t="str">
        <f ca="1">IF(T_CALC[[#This Row],[DAY]]="","",IF(T_CALC[[#This Row],[DAY]]&gt;=I_MA_PER,IF(AND(T_CALC[[#This Row],[Value]]&gt;T_CALC[[#This Row],[WMA]],R1262&lt;=S1262),"Buy",IF(AND(T_CALC[[#This Row],[Value]]&lt;T_CALC[[#This Row],[WMA]],R1262&gt;=S1262),"Sell","")),NA()))</f>
        <v>Buy</v>
      </c>
      <c r="U1263" s="4" vm="6668">
        <f ca="1">IFERROR(IF(T_CALC[[#This Row],[Signal]]="Buy",T_CALC[[#This Row],[Value]],-10000),-10000)</f>
        <v>236.48</v>
      </c>
      <c r="V1263" s="4">
        <f ca="1">IFERROR(IF(T_CALC[[#This Row],[Signal]]="Sell",T_CALC[[#This Row],[Value]],-10000),-10000)</f>
        <v>-10000</v>
      </c>
    </row>
    <row r="1264" spans="3:22" x14ac:dyDescent="0.2">
      <c r="C1264" vm="6669">
        <f ca="1"/>
        <v>44284</v>
      </c>
      <c r="D1264" vm="6670">
        <f ca="1"/>
        <v>25227455</v>
      </c>
      <c r="E1264" vm="6671">
        <f ca="1"/>
        <v>236.59</v>
      </c>
      <c r="F1264" vm="6672">
        <f ca="1"/>
        <v>236.8</v>
      </c>
      <c r="G1264" vm="6673">
        <f ca="1"/>
        <v>231.88</v>
      </c>
      <c r="H1264" vm="6674">
        <f ca="1"/>
        <v>235.24</v>
      </c>
      <c r="K1264" s="4">
        <f ca="1">IF(ROW(T_CALC[[#This Row],[DAY]])-ROW(T_CALC[[#Headers],[DAY]])&gt;C_N_TRADING_DAYS,"",ROW(T_CALC[[#This Row],[DAY]])-ROW(T_CALC[[#Headers],[DAY]]))</f>
        <v>1261</v>
      </c>
      <c r="L1264" s="2" cm="1" vm="6669">
        <f t="array" aca="1" ref="L1264" ca="1">IFERROR(IF(T_CALC[[#This Row],[DAY]]="","",IF(AND(T_CALC[[#This Row],[DAY]]=C_N_TRADING_DAYS,$L$1&gt;C_MAX_HIST_DT),$L$1,INDEX(_xlfn.ANCHORARRAY($C$3),T_CALC[[#This Row],[DAY]]+1,1))),NA())</f>
        <v>44284</v>
      </c>
      <c r="M1264" s="4" cm="1" vm="6671">
        <f t="array" aca="1" ref="M1264" ca="1">IFERROR(IF(T_CALC[[#This Row],[DAY]]="","",IF(AND(T_CALC[[#This Row],[DAY]]=C_N_TRADING_DAYS,$L$1&gt;C_MAX_HIST_DT),$M$1,INDEX(_xlfn.ANCHORARRAY($C$3),T_CALC[[#This Row],[DAY]]+1,3))),NA())</f>
        <v>236.59</v>
      </c>
      <c r="N1264" s="4" cm="1" vm="6672">
        <f t="array" aca="1" ref="N1264" ca="1">IFERROR(IF(T_CALC[[#This Row],[DAY]]="","",IF(AND(T_CALC[[#This Row],[DAY]]=C_N_TRADING_DAYS,$L$1&gt;C_MAX_HIST_DT),$N$1,INDEX(_xlfn.ANCHORARRAY($C$3),T_CALC[[#This Row],[DAY]]+1,4))),NA())</f>
        <v>236.8</v>
      </c>
      <c r="O1264" s="4" cm="1" vm="6673">
        <f t="array" aca="1" ref="O1264" ca="1">IFERROR(IF(T_CALC[[#This Row],[DAY]]="","",IF(AND(T_CALC[[#This Row],[DAY]]=C_N_TRADING_DAYS,$L$1&gt;C_MAX_HIST_DT),$O$1,INDEX(_xlfn.ANCHORARRAY($C$3),T_CALC[[#This Row],[DAY]]+1,5))),NA())</f>
        <v>231.88</v>
      </c>
      <c r="P1264" s="4" cm="1" vm="6674">
        <f t="array" aca="1" ref="P1264" ca="1">IFERROR(IF(T_CALC[[#This Row],[DAY]]="","",IF(AND(T_CALC[[#This Row],[DAY]]=C_N_TRADING_DAYS,$L$1&gt;C_MAX_HIST_DT),$P$1,INDEX(_xlfn.ANCHORARRAY($C$3),T_CALC[[#This Row],[DAY]]+1,6))),NA())</f>
        <v>235.24</v>
      </c>
      <c r="Q1264" s="4" cm="1" vm="6670">
        <f t="array" aca="1" ref="Q1264" ca="1">IFERROR(IF(T_CALC[[#This Row],[DAY]]="","",IF(AND(T_CALC[[#This Row],[DAY]]=C_N_TRADING_DAYS,$L$1&gt;C_MAX_HIST_DT),$Q$1,INDEX(_xlfn.ANCHORARRAY($C$3),T_CALC[[#This Row],[DAY]]+1,2))),NA())</f>
        <v>25227455</v>
      </c>
      <c r="R1264" s="4" vm="6674">
        <f ca="1">IFERROR(IF(I_SRC="Open",T_CALC[[#This Row],[Open]],IF(I_SRC="High",T_CALC[[#This Row],[High]],IF(I_SRC="low",T_CALC[[#This Row],[Low]],IF(I_SRC="Volume",T_CALC[[#This Row],[VOLUME]],T_CALC[[#This Row],[Close]])))),"")</f>
        <v>235.24</v>
      </c>
      <c r="S1264" s="4" cm="1">
        <f t="array" aca="1" ref="S1264" ca="1">IF(T_CALC[[#This Row],[DAY]]="","",IF(T_CALC[[#This Row],[DAY]]&gt;=I_MA_PER,
ROUND(SUMPRODUCT(OFFSET($Y$4,0,0,I_MA_PER),OFFSET(T_CALC[[#This Row],[Value]],-(I_MA_PER-1),0,I_MA_PER))/C_DEN,2),NA()))</f>
        <v>235.33</v>
      </c>
      <c r="T1264" s="4" t="str">
        <f ca="1">IF(T_CALC[[#This Row],[DAY]]="","",IF(T_CALC[[#This Row],[DAY]]&gt;=I_MA_PER,IF(AND(T_CALC[[#This Row],[Value]]&gt;T_CALC[[#This Row],[WMA]],R1263&lt;=S1263),"Buy",IF(AND(T_CALC[[#This Row],[Value]]&lt;T_CALC[[#This Row],[WMA]],R1263&gt;=S1263),"Sell","")),NA()))</f>
        <v>Sell</v>
      </c>
      <c r="U1264" s="4">
        <f ca="1">IFERROR(IF(T_CALC[[#This Row],[Signal]]="Buy",T_CALC[[#This Row],[Value]],-10000),-10000)</f>
        <v>-10000</v>
      </c>
      <c r="V1264" s="4" vm="6674">
        <f ca="1">IFERROR(IF(T_CALC[[#This Row],[Signal]]="Sell",T_CALC[[#This Row],[Value]],-10000),-10000)</f>
        <v>235.24</v>
      </c>
    </row>
    <row r="1265" spans="11:22" x14ac:dyDescent="0.2">
      <c r="K1265" s="4">
        <f ca="1">IF(ROW(T_CALC[[#This Row],[DAY]])-ROW(T_CALC[[#Headers],[DAY]])&gt;C_N_TRADING_DAYS,"",ROW(T_CALC[[#This Row],[DAY]])-ROW(T_CALC[[#Headers],[DAY]]))</f>
        <v>1262</v>
      </c>
      <c r="L1265" s="2" cm="1">
        <f t="array" aca="1" ref="L1265" ca="1">IFERROR(IF(T_CALC[[#This Row],[DAY]]="","",IF(AND(T_CALC[[#This Row],[DAY]]=C_N_TRADING_DAYS,$L$1&gt;C_MAX_HIST_DT),$L$1,INDEX(_xlfn.ANCHORARRAY($C$3),T_CALC[[#This Row],[DAY]]+1,1))),NA())</f>
        <v>44285</v>
      </c>
      <c r="M1265" s="4" cm="1">
        <f t="array" aca="1" ref="M1265" ca="1">IFERROR(IF(T_CALC[[#This Row],[DAY]]="","",IF(AND(T_CALC[[#This Row],[DAY]]=C_N_TRADING_DAYS,$L$1&gt;C_MAX_HIST_DT),$M$1,INDEX(_xlfn.ANCHORARRAY($C$3),T_CALC[[#This Row],[DAY]]+1,3))),NA())</f>
        <v>233.65</v>
      </c>
      <c r="N1265" s="4" cm="1">
        <f t="array" aca="1" ref="N1265" ca="1">IFERROR(IF(T_CALC[[#This Row],[DAY]]="","",IF(AND(T_CALC[[#This Row],[DAY]]=C_N_TRADING_DAYS,$L$1&gt;C_MAX_HIST_DT),$N$1,INDEX(_xlfn.ANCHORARRAY($C$3),T_CALC[[#This Row],[DAY]]+1,4))),NA())</f>
        <v>233.85</v>
      </c>
      <c r="O1265" s="4" cm="1">
        <f t="array" aca="1" ref="O1265" ca="1">IFERROR(IF(T_CALC[[#This Row],[DAY]]="","",IF(AND(T_CALC[[#This Row],[DAY]]=C_N_TRADING_DAYS,$L$1&gt;C_MAX_HIST_DT),$O$1,INDEX(_xlfn.ANCHORARRAY($C$3),T_CALC[[#This Row],[DAY]]+1,5))),NA())</f>
        <v>231.1</v>
      </c>
      <c r="P1265" s="4" cm="1">
        <f t="array" aca="1" ref="P1265" ca="1">IFERROR(IF(T_CALC[[#This Row],[DAY]]="","",IF(AND(T_CALC[[#This Row],[DAY]]=C_N_TRADING_DAYS,$L$1&gt;C_MAX_HIST_DT),$P$1,INDEX(_xlfn.ANCHORARRAY($C$3),T_CALC[[#This Row],[DAY]]+1,6))),NA())</f>
        <v>232.61</v>
      </c>
      <c r="Q1265" s="4" cm="1">
        <f t="array" aca="1" ref="Q1265" ca="1">IFERROR(IF(T_CALC[[#This Row],[DAY]]="","",IF(AND(T_CALC[[#This Row],[DAY]]=C_N_TRADING_DAYS,$L$1&gt;C_MAX_HIST_DT),$Q$1,INDEX(_xlfn.ANCHORARRAY($C$3),T_CALC[[#This Row],[DAY]]+1,2))),NA())</f>
        <v>6751839</v>
      </c>
      <c r="R1265" s="4">
        <f ca="1">IFERROR(IF(I_SRC="Open",T_CALC[[#This Row],[Open]],IF(I_SRC="High",T_CALC[[#This Row],[High]],IF(I_SRC="low",T_CALC[[#This Row],[Low]],IF(I_SRC="Volume",T_CALC[[#This Row],[VOLUME]],T_CALC[[#This Row],[Close]])))),"")</f>
        <v>232.61</v>
      </c>
      <c r="S1265" s="4" cm="1">
        <f t="array" aca="1" ref="S1265" ca="1">IF(T_CALC[[#This Row],[DAY]]="","",IF(T_CALC[[#This Row],[DAY]]&gt;=I_MA_PER,
ROUND(SUMPRODUCT(OFFSET($Y$4,0,0,I_MA_PER),OFFSET(T_CALC[[#This Row],[Value]],-(I_MA_PER-1),0,I_MA_PER))/C_DEN,2),NA()))</f>
        <v>235.25</v>
      </c>
      <c r="T1265" s="4" t="str">
        <f ca="1">IF(T_CALC[[#This Row],[DAY]]="","",IF(T_CALC[[#This Row],[DAY]]&gt;=I_MA_PER,IF(AND(T_CALC[[#This Row],[Value]]&gt;T_CALC[[#This Row],[WMA]],R1264&lt;=S1264),"Buy",IF(AND(T_CALC[[#This Row],[Value]]&lt;T_CALC[[#This Row],[WMA]],R1264&gt;=S1264),"Sell","")),NA()))</f>
        <v/>
      </c>
      <c r="U1265" s="4">
        <f ca="1">IFERROR(IF(T_CALC[[#This Row],[Signal]]="Buy",T_CALC[[#This Row],[Value]],-10000),-10000)</f>
        <v>-10000</v>
      </c>
      <c r="V1265" s="4">
        <f ca="1">IFERROR(IF(T_CALC[[#This Row],[Signal]]="Sell",T_CALC[[#This Row],[Value]],-10000),-10000)</f>
        <v>-10000</v>
      </c>
    </row>
    <row r="1266" spans="11:22" x14ac:dyDescent="0.2">
      <c r="K1266" s="4" t="str">
        <f ca="1">IF(ROW(T_CALC[[#This Row],[DAY]])-ROW(T_CALC[[#Headers],[DAY]])&gt;C_N_TRADING_DAYS,"",ROW(T_CALC[[#This Row],[DAY]])-ROW(T_CALC[[#Headers],[DAY]]))</f>
        <v/>
      </c>
      <c r="L1266" s="2" t="str" cm="1">
        <f t="array" aca="1" ref="L1266" ca="1">IFERROR(IF(T_CALC[[#This Row],[DAY]]="","",IF(AND(T_CALC[[#This Row],[DAY]]=C_N_TRADING_DAYS,$L$1&gt;C_MAX_HIST_DT),$L$1,INDEX(_xlfn.ANCHORARRAY($C$3),T_CALC[[#This Row],[DAY]]+1,1))),NA())</f>
        <v/>
      </c>
      <c r="M1266" s="4" t="str" cm="1">
        <f t="array" aca="1" ref="M1266" ca="1">IFERROR(IF(T_CALC[[#This Row],[DAY]]="","",IF(AND(T_CALC[[#This Row],[DAY]]=C_N_TRADING_DAYS,$L$1&gt;C_MAX_HIST_DT),$M$1,INDEX(_xlfn.ANCHORARRAY($C$3),T_CALC[[#This Row],[DAY]]+1,3))),NA())</f>
        <v/>
      </c>
      <c r="N1266" s="4" t="str" cm="1">
        <f t="array" aca="1" ref="N1266" ca="1">IFERROR(IF(T_CALC[[#This Row],[DAY]]="","",IF(AND(T_CALC[[#This Row],[DAY]]=C_N_TRADING_DAYS,$L$1&gt;C_MAX_HIST_DT),$N$1,INDEX(_xlfn.ANCHORARRAY($C$3),T_CALC[[#This Row],[DAY]]+1,4))),NA())</f>
        <v/>
      </c>
      <c r="O1266" s="4" t="str" cm="1">
        <f t="array" aca="1" ref="O1266" ca="1">IFERROR(IF(T_CALC[[#This Row],[DAY]]="","",IF(AND(T_CALC[[#This Row],[DAY]]=C_N_TRADING_DAYS,$L$1&gt;C_MAX_HIST_DT),$O$1,INDEX(_xlfn.ANCHORARRAY($C$3),T_CALC[[#This Row],[DAY]]+1,5))),NA())</f>
        <v/>
      </c>
      <c r="P1266" s="4" t="str" cm="1">
        <f t="array" aca="1" ref="P1266" ca="1">IFERROR(IF(T_CALC[[#This Row],[DAY]]="","",IF(AND(T_CALC[[#This Row],[DAY]]=C_N_TRADING_DAYS,$L$1&gt;C_MAX_HIST_DT),$P$1,INDEX(_xlfn.ANCHORARRAY($C$3),T_CALC[[#This Row],[DAY]]+1,6))),NA())</f>
        <v/>
      </c>
      <c r="Q1266" s="4" t="str" cm="1">
        <f t="array" aca="1" ref="Q1266" ca="1">IFERROR(IF(T_CALC[[#This Row],[DAY]]="","",IF(AND(T_CALC[[#This Row],[DAY]]=C_N_TRADING_DAYS,$L$1&gt;C_MAX_HIST_DT),$Q$1,INDEX(_xlfn.ANCHORARRAY($C$3),T_CALC[[#This Row],[DAY]]+1,2))),NA())</f>
        <v/>
      </c>
      <c r="R1266" s="4" t="str">
        <f ca="1">IFERROR(IF(I_SRC="Open",T_CALC[[#This Row],[Open]],IF(I_SRC="High",T_CALC[[#This Row],[High]],IF(I_SRC="low",T_CALC[[#This Row],[Low]],IF(I_SRC="Volume",T_CALC[[#This Row],[VOLUME]],T_CALC[[#This Row],[Close]])))),"")</f>
        <v/>
      </c>
      <c r="S1266" s="4" t="str" cm="1">
        <f t="array" aca="1" ref="S1266" ca="1">IF(T_CALC[[#This Row],[DAY]]="","",IF(T_CALC[[#This Row],[DAY]]&gt;=I_MA_PER,
ROUND(SUMPRODUCT(OFFSET($Y$4,0,0,I_MA_PER),OFFSET(T_CALC[[#This Row],[Value]],-(I_MA_PER-1),0,I_MA_PER))/C_DEN,2),NA()))</f>
        <v/>
      </c>
      <c r="T1266" s="4" t="str">
        <f ca="1">IF(T_CALC[[#This Row],[DAY]]="","",IF(T_CALC[[#This Row],[DAY]]&gt;=I_MA_PER,IF(AND(T_CALC[[#This Row],[Value]]&gt;T_CALC[[#This Row],[WMA]],R1265&lt;=S1265),"Buy",IF(AND(T_CALC[[#This Row],[Value]]&lt;T_CALC[[#This Row],[WMA]],R1265&gt;=S1265),"Sell","")),NA()))</f>
        <v/>
      </c>
      <c r="U1266" s="4">
        <f ca="1">IFERROR(IF(T_CALC[[#This Row],[Signal]]="Buy",T_CALC[[#This Row],[Value]],-10000),-10000)</f>
        <v>-10000</v>
      </c>
      <c r="V1266" s="4">
        <f ca="1">IFERROR(IF(T_CALC[[#This Row],[Signal]]="Sell",T_CALC[[#This Row],[Value]],-10000),-10000)</f>
        <v>-10000</v>
      </c>
    </row>
    <row r="1267" spans="11:22" x14ac:dyDescent="0.2">
      <c r="K1267" s="4" t="str">
        <f ca="1">IF(ROW(T_CALC[[#This Row],[DAY]])-ROW(T_CALC[[#Headers],[DAY]])&gt;C_N_TRADING_DAYS,"",ROW(T_CALC[[#This Row],[DAY]])-ROW(T_CALC[[#Headers],[DAY]]))</f>
        <v/>
      </c>
      <c r="L1267" s="2" t="str" cm="1">
        <f t="array" aca="1" ref="L1267" ca="1">IFERROR(IF(T_CALC[[#This Row],[DAY]]="","",IF(AND(T_CALC[[#This Row],[DAY]]=C_N_TRADING_DAYS,$L$1&gt;C_MAX_HIST_DT),$L$1,INDEX(_xlfn.ANCHORARRAY($C$3),T_CALC[[#This Row],[DAY]]+1,1))),NA())</f>
        <v/>
      </c>
      <c r="M1267" s="4" t="str" cm="1">
        <f t="array" aca="1" ref="M1267" ca="1">IFERROR(IF(T_CALC[[#This Row],[DAY]]="","",IF(AND(T_CALC[[#This Row],[DAY]]=C_N_TRADING_DAYS,$L$1&gt;C_MAX_HIST_DT),$M$1,INDEX(_xlfn.ANCHORARRAY($C$3),T_CALC[[#This Row],[DAY]]+1,3))),NA())</f>
        <v/>
      </c>
      <c r="N1267" s="4" t="str" cm="1">
        <f t="array" aca="1" ref="N1267" ca="1">IFERROR(IF(T_CALC[[#This Row],[DAY]]="","",IF(AND(T_CALC[[#This Row],[DAY]]=C_N_TRADING_DAYS,$L$1&gt;C_MAX_HIST_DT),$N$1,INDEX(_xlfn.ANCHORARRAY($C$3),T_CALC[[#This Row],[DAY]]+1,4))),NA())</f>
        <v/>
      </c>
      <c r="O1267" s="4" t="str" cm="1">
        <f t="array" aca="1" ref="O1267" ca="1">IFERROR(IF(T_CALC[[#This Row],[DAY]]="","",IF(AND(T_CALC[[#This Row],[DAY]]=C_N_TRADING_DAYS,$L$1&gt;C_MAX_HIST_DT),$O$1,INDEX(_xlfn.ANCHORARRAY($C$3),T_CALC[[#This Row],[DAY]]+1,5))),NA())</f>
        <v/>
      </c>
      <c r="P1267" s="4" t="str" cm="1">
        <f t="array" aca="1" ref="P1267" ca="1">IFERROR(IF(T_CALC[[#This Row],[DAY]]="","",IF(AND(T_CALC[[#This Row],[DAY]]=C_N_TRADING_DAYS,$L$1&gt;C_MAX_HIST_DT),$P$1,INDEX(_xlfn.ANCHORARRAY($C$3),T_CALC[[#This Row],[DAY]]+1,6))),NA())</f>
        <v/>
      </c>
      <c r="Q1267" s="4" t="str" cm="1">
        <f t="array" aca="1" ref="Q1267" ca="1">IFERROR(IF(T_CALC[[#This Row],[DAY]]="","",IF(AND(T_CALC[[#This Row],[DAY]]=C_N_TRADING_DAYS,$L$1&gt;C_MAX_HIST_DT),$Q$1,INDEX(_xlfn.ANCHORARRAY($C$3),T_CALC[[#This Row],[DAY]]+1,2))),NA())</f>
        <v/>
      </c>
      <c r="R1267" s="4" t="str">
        <f ca="1">IFERROR(IF(I_SRC="Open",T_CALC[[#This Row],[Open]],IF(I_SRC="High",T_CALC[[#This Row],[High]],IF(I_SRC="low",T_CALC[[#This Row],[Low]],IF(I_SRC="Volume",T_CALC[[#This Row],[VOLUME]],T_CALC[[#This Row],[Close]])))),"")</f>
        <v/>
      </c>
      <c r="S1267" s="4" t="str" cm="1">
        <f t="array" aca="1" ref="S1267" ca="1">IF(T_CALC[[#This Row],[DAY]]="","",IF(T_CALC[[#This Row],[DAY]]&gt;=I_MA_PER,
ROUND(SUMPRODUCT(OFFSET($Y$4,0,0,I_MA_PER),OFFSET(T_CALC[[#This Row],[Value]],-(I_MA_PER-1),0,I_MA_PER))/C_DEN,2),NA()))</f>
        <v/>
      </c>
      <c r="T1267" s="4" t="str">
        <f ca="1">IF(T_CALC[[#This Row],[DAY]]="","",IF(T_CALC[[#This Row],[DAY]]&gt;=I_MA_PER,IF(AND(T_CALC[[#This Row],[Value]]&gt;T_CALC[[#This Row],[WMA]],R1266&lt;=S1266),"Buy",IF(AND(T_CALC[[#This Row],[Value]]&lt;T_CALC[[#This Row],[WMA]],R1266&gt;=S1266),"Sell","")),NA()))</f>
        <v/>
      </c>
      <c r="U1267" s="4">
        <f ca="1">IFERROR(IF(T_CALC[[#This Row],[Signal]]="Buy",T_CALC[[#This Row],[Value]],-10000),-10000)</f>
        <v>-10000</v>
      </c>
      <c r="V1267" s="4">
        <f ca="1">IFERROR(IF(T_CALC[[#This Row],[Signal]]="Sell",T_CALC[[#This Row],[Value]],-10000),-10000)</f>
        <v>-10000</v>
      </c>
    </row>
    <row r="1268" spans="11:22" x14ac:dyDescent="0.2">
      <c r="K1268" s="4" t="str">
        <f ca="1">IF(ROW(T_CALC[[#This Row],[DAY]])-ROW(T_CALC[[#Headers],[DAY]])&gt;C_N_TRADING_DAYS,"",ROW(T_CALC[[#This Row],[DAY]])-ROW(T_CALC[[#Headers],[DAY]]))</f>
        <v/>
      </c>
      <c r="L1268" s="2" t="str" cm="1">
        <f t="array" aca="1" ref="L1268" ca="1">IFERROR(IF(T_CALC[[#This Row],[DAY]]="","",IF(AND(T_CALC[[#This Row],[DAY]]=C_N_TRADING_DAYS,$L$1&gt;C_MAX_HIST_DT),$L$1,INDEX(_xlfn.ANCHORARRAY($C$3),T_CALC[[#This Row],[DAY]]+1,1))),NA())</f>
        <v/>
      </c>
      <c r="M1268" s="4" t="str" cm="1">
        <f t="array" aca="1" ref="M1268" ca="1">IFERROR(IF(T_CALC[[#This Row],[DAY]]="","",IF(AND(T_CALC[[#This Row],[DAY]]=C_N_TRADING_DAYS,$L$1&gt;C_MAX_HIST_DT),$M$1,INDEX(_xlfn.ANCHORARRAY($C$3),T_CALC[[#This Row],[DAY]]+1,3))),NA())</f>
        <v/>
      </c>
      <c r="N1268" s="4" t="str" cm="1">
        <f t="array" aca="1" ref="N1268" ca="1">IFERROR(IF(T_CALC[[#This Row],[DAY]]="","",IF(AND(T_CALC[[#This Row],[DAY]]=C_N_TRADING_DAYS,$L$1&gt;C_MAX_HIST_DT),$N$1,INDEX(_xlfn.ANCHORARRAY($C$3),T_CALC[[#This Row],[DAY]]+1,4))),NA())</f>
        <v/>
      </c>
      <c r="O1268" s="4" t="str" cm="1">
        <f t="array" aca="1" ref="O1268" ca="1">IFERROR(IF(T_CALC[[#This Row],[DAY]]="","",IF(AND(T_CALC[[#This Row],[DAY]]=C_N_TRADING_DAYS,$L$1&gt;C_MAX_HIST_DT),$O$1,INDEX(_xlfn.ANCHORARRAY($C$3),T_CALC[[#This Row],[DAY]]+1,5))),NA())</f>
        <v/>
      </c>
      <c r="P1268" s="4" t="str" cm="1">
        <f t="array" aca="1" ref="P1268" ca="1">IFERROR(IF(T_CALC[[#This Row],[DAY]]="","",IF(AND(T_CALC[[#This Row],[DAY]]=C_N_TRADING_DAYS,$L$1&gt;C_MAX_HIST_DT),$P$1,INDEX(_xlfn.ANCHORARRAY($C$3),T_CALC[[#This Row],[DAY]]+1,6))),NA())</f>
        <v/>
      </c>
      <c r="Q1268" s="4" t="str" cm="1">
        <f t="array" aca="1" ref="Q1268" ca="1">IFERROR(IF(T_CALC[[#This Row],[DAY]]="","",IF(AND(T_CALC[[#This Row],[DAY]]=C_N_TRADING_DAYS,$L$1&gt;C_MAX_HIST_DT),$Q$1,INDEX(_xlfn.ANCHORARRAY($C$3),T_CALC[[#This Row],[DAY]]+1,2))),NA())</f>
        <v/>
      </c>
      <c r="R1268" s="4" t="str">
        <f ca="1">IFERROR(IF(I_SRC="Open",T_CALC[[#This Row],[Open]],IF(I_SRC="High",T_CALC[[#This Row],[High]],IF(I_SRC="low",T_CALC[[#This Row],[Low]],IF(I_SRC="Volume",T_CALC[[#This Row],[VOLUME]],T_CALC[[#This Row],[Close]])))),"")</f>
        <v/>
      </c>
      <c r="S1268" s="4" t="str" cm="1">
        <f t="array" aca="1" ref="S1268" ca="1">IF(T_CALC[[#This Row],[DAY]]="","",IF(T_CALC[[#This Row],[DAY]]&gt;=I_MA_PER,
ROUND(SUMPRODUCT(OFFSET($Y$4,0,0,I_MA_PER),OFFSET(T_CALC[[#This Row],[Value]],-(I_MA_PER-1),0,I_MA_PER))/C_DEN,2),NA()))</f>
        <v/>
      </c>
      <c r="T1268" s="4" t="str">
        <f ca="1">IF(T_CALC[[#This Row],[DAY]]="","",IF(T_CALC[[#This Row],[DAY]]&gt;=I_MA_PER,IF(AND(T_CALC[[#This Row],[Value]]&gt;T_CALC[[#This Row],[WMA]],R1267&lt;=S1267),"Buy",IF(AND(T_CALC[[#This Row],[Value]]&lt;T_CALC[[#This Row],[WMA]],R1267&gt;=S1267),"Sell","")),NA()))</f>
        <v/>
      </c>
      <c r="U1268" s="4">
        <f ca="1">IFERROR(IF(T_CALC[[#This Row],[Signal]]="Buy",T_CALC[[#This Row],[Value]],-10000),-10000)</f>
        <v>-10000</v>
      </c>
      <c r="V1268" s="4">
        <f ca="1">IFERROR(IF(T_CALC[[#This Row],[Signal]]="Sell",T_CALC[[#This Row],[Value]],-10000),-10000)</f>
        <v>-10000</v>
      </c>
    </row>
    <row r="1269" spans="11:22" x14ac:dyDescent="0.2">
      <c r="K1269" s="4" t="str">
        <f ca="1">IF(ROW(T_CALC[[#This Row],[DAY]])-ROW(T_CALC[[#Headers],[DAY]])&gt;C_N_TRADING_DAYS,"",ROW(T_CALC[[#This Row],[DAY]])-ROW(T_CALC[[#Headers],[DAY]]))</f>
        <v/>
      </c>
      <c r="L1269" s="2" t="str" cm="1">
        <f t="array" aca="1" ref="L1269" ca="1">IFERROR(IF(T_CALC[[#This Row],[DAY]]="","",IF(AND(T_CALC[[#This Row],[DAY]]=C_N_TRADING_DAYS,$L$1&gt;C_MAX_HIST_DT),$L$1,INDEX(_xlfn.ANCHORARRAY($C$3),T_CALC[[#This Row],[DAY]]+1,1))),NA())</f>
        <v/>
      </c>
      <c r="M1269" s="4" t="str" cm="1">
        <f t="array" aca="1" ref="M1269" ca="1">IFERROR(IF(T_CALC[[#This Row],[DAY]]="","",IF(AND(T_CALC[[#This Row],[DAY]]=C_N_TRADING_DAYS,$L$1&gt;C_MAX_HIST_DT),$M$1,INDEX(_xlfn.ANCHORARRAY($C$3),T_CALC[[#This Row],[DAY]]+1,3))),NA())</f>
        <v/>
      </c>
      <c r="N1269" s="4" t="str" cm="1">
        <f t="array" aca="1" ref="N1269" ca="1">IFERROR(IF(T_CALC[[#This Row],[DAY]]="","",IF(AND(T_CALC[[#This Row],[DAY]]=C_N_TRADING_DAYS,$L$1&gt;C_MAX_HIST_DT),$N$1,INDEX(_xlfn.ANCHORARRAY($C$3),T_CALC[[#This Row],[DAY]]+1,4))),NA())</f>
        <v/>
      </c>
      <c r="O1269" s="4" t="str" cm="1">
        <f t="array" aca="1" ref="O1269" ca="1">IFERROR(IF(T_CALC[[#This Row],[DAY]]="","",IF(AND(T_CALC[[#This Row],[DAY]]=C_N_TRADING_DAYS,$L$1&gt;C_MAX_HIST_DT),$O$1,INDEX(_xlfn.ANCHORARRAY($C$3),T_CALC[[#This Row],[DAY]]+1,5))),NA())</f>
        <v/>
      </c>
      <c r="P1269" s="4" t="str" cm="1">
        <f t="array" aca="1" ref="P1269" ca="1">IFERROR(IF(T_CALC[[#This Row],[DAY]]="","",IF(AND(T_CALC[[#This Row],[DAY]]=C_N_TRADING_DAYS,$L$1&gt;C_MAX_HIST_DT),$P$1,INDEX(_xlfn.ANCHORARRAY($C$3),T_CALC[[#This Row],[DAY]]+1,6))),NA())</f>
        <v/>
      </c>
      <c r="Q1269" s="4" t="str" cm="1">
        <f t="array" aca="1" ref="Q1269" ca="1">IFERROR(IF(T_CALC[[#This Row],[DAY]]="","",IF(AND(T_CALC[[#This Row],[DAY]]=C_N_TRADING_DAYS,$L$1&gt;C_MAX_HIST_DT),$Q$1,INDEX(_xlfn.ANCHORARRAY($C$3),T_CALC[[#This Row],[DAY]]+1,2))),NA())</f>
        <v/>
      </c>
      <c r="R1269" s="4" t="str">
        <f ca="1">IFERROR(IF(I_SRC="Open",T_CALC[[#This Row],[Open]],IF(I_SRC="High",T_CALC[[#This Row],[High]],IF(I_SRC="low",T_CALC[[#This Row],[Low]],IF(I_SRC="Volume",T_CALC[[#This Row],[VOLUME]],T_CALC[[#This Row],[Close]])))),"")</f>
        <v/>
      </c>
      <c r="S1269" s="4" t="str" cm="1">
        <f t="array" aca="1" ref="S1269" ca="1">IF(T_CALC[[#This Row],[DAY]]="","",IF(T_CALC[[#This Row],[DAY]]&gt;=I_MA_PER,
ROUND(SUMPRODUCT(OFFSET($Y$4,0,0,I_MA_PER),OFFSET(T_CALC[[#This Row],[Value]],-(I_MA_PER-1),0,I_MA_PER))/C_DEN,2),NA()))</f>
        <v/>
      </c>
      <c r="T1269" s="4" t="str">
        <f ca="1">IF(T_CALC[[#This Row],[DAY]]="","",IF(T_CALC[[#This Row],[DAY]]&gt;=I_MA_PER,IF(AND(T_CALC[[#This Row],[Value]]&gt;T_CALC[[#This Row],[WMA]],R1268&lt;=S1268),"Buy",IF(AND(T_CALC[[#This Row],[Value]]&lt;T_CALC[[#This Row],[WMA]],R1268&gt;=S1268),"Sell","")),NA()))</f>
        <v/>
      </c>
      <c r="U1269" s="4">
        <f ca="1">IFERROR(IF(T_CALC[[#This Row],[Signal]]="Buy",T_CALC[[#This Row],[Value]],-10000),-10000)</f>
        <v>-10000</v>
      </c>
      <c r="V1269" s="4">
        <f ca="1">IFERROR(IF(T_CALC[[#This Row],[Signal]]="Sell",T_CALC[[#This Row],[Value]],-10000),-10000)</f>
        <v>-10000</v>
      </c>
    </row>
    <row r="1270" spans="11:22" x14ac:dyDescent="0.2">
      <c r="K1270" s="4" t="str">
        <f ca="1">IF(ROW(T_CALC[[#This Row],[DAY]])-ROW(T_CALC[[#Headers],[DAY]])&gt;C_N_TRADING_DAYS,"",ROW(T_CALC[[#This Row],[DAY]])-ROW(T_CALC[[#Headers],[DAY]]))</f>
        <v/>
      </c>
      <c r="L1270" s="2" t="str" cm="1">
        <f t="array" aca="1" ref="L1270" ca="1">IFERROR(IF(T_CALC[[#This Row],[DAY]]="","",IF(AND(T_CALC[[#This Row],[DAY]]=C_N_TRADING_DAYS,$L$1&gt;C_MAX_HIST_DT),$L$1,INDEX(_xlfn.ANCHORARRAY($C$3),T_CALC[[#This Row],[DAY]]+1,1))),NA())</f>
        <v/>
      </c>
      <c r="M1270" s="4" t="str" cm="1">
        <f t="array" aca="1" ref="M1270" ca="1">IFERROR(IF(T_CALC[[#This Row],[DAY]]="","",IF(AND(T_CALC[[#This Row],[DAY]]=C_N_TRADING_DAYS,$L$1&gt;C_MAX_HIST_DT),$M$1,INDEX(_xlfn.ANCHORARRAY($C$3),T_CALC[[#This Row],[DAY]]+1,3))),NA())</f>
        <v/>
      </c>
      <c r="N1270" s="4" t="str" cm="1">
        <f t="array" aca="1" ref="N1270" ca="1">IFERROR(IF(T_CALC[[#This Row],[DAY]]="","",IF(AND(T_CALC[[#This Row],[DAY]]=C_N_TRADING_DAYS,$L$1&gt;C_MAX_HIST_DT),$N$1,INDEX(_xlfn.ANCHORARRAY($C$3),T_CALC[[#This Row],[DAY]]+1,4))),NA())</f>
        <v/>
      </c>
      <c r="O1270" s="4" t="str" cm="1">
        <f t="array" aca="1" ref="O1270" ca="1">IFERROR(IF(T_CALC[[#This Row],[DAY]]="","",IF(AND(T_CALC[[#This Row],[DAY]]=C_N_TRADING_DAYS,$L$1&gt;C_MAX_HIST_DT),$O$1,INDEX(_xlfn.ANCHORARRAY($C$3),T_CALC[[#This Row],[DAY]]+1,5))),NA())</f>
        <v/>
      </c>
      <c r="P1270" s="4" t="str" cm="1">
        <f t="array" aca="1" ref="P1270" ca="1">IFERROR(IF(T_CALC[[#This Row],[DAY]]="","",IF(AND(T_CALC[[#This Row],[DAY]]=C_N_TRADING_DAYS,$L$1&gt;C_MAX_HIST_DT),$P$1,INDEX(_xlfn.ANCHORARRAY($C$3),T_CALC[[#This Row],[DAY]]+1,6))),NA())</f>
        <v/>
      </c>
      <c r="Q1270" s="4" t="str" cm="1">
        <f t="array" aca="1" ref="Q1270" ca="1">IFERROR(IF(T_CALC[[#This Row],[DAY]]="","",IF(AND(T_CALC[[#This Row],[DAY]]=C_N_TRADING_DAYS,$L$1&gt;C_MAX_HIST_DT),$Q$1,INDEX(_xlfn.ANCHORARRAY($C$3),T_CALC[[#This Row],[DAY]]+1,2))),NA())</f>
        <v/>
      </c>
      <c r="R1270" s="4" t="str">
        <f ca="1">IFERROR(IF(I_SRC="Open",T_CALC[[#This Row],[Open]],IF(I_SRC="High",T_CALC[[#This Row],[High]],IF(I_SRC="low",T_CALC[[#This Row],[Low]],IF(I_SRC="Volume",T_CALC[[#This Row],[VOLUME]],T_CALC[[#This Row],[Close]])))),"")</f>
        <v/>
      </c>
      <c r="S1270" s="4" t="str" cm="1">
        <f t="array" aca="1" ref="S1270" ca="1">IF(T_CALC[[#This Row],[DAY]]="","",IF(T_CALC[[#This Row],[DAY]]&gt;=I_MA_PER,
ROUND(SUMPRODUCT(OFFSET($Y$4,0,0,I_MA_PER),OFFSET(T_CALC[[#This Row],[Value]],-(I_MA_PER-1),0,I_MA_PER))/C_DEN,2),NA()))</f>
        <v/>
      </c>
      <c r="T1270" s="4" t="str">
        <f ca="1">IF(T_CALC[[#This Row],[DAY]]="","",IF(T_CALC[[#This Row],[DAY]]&gt;=I_MA_PER,IF(AND(T_CALC[[#This Row],[Value]]&gt;T_CALC[[#This Row],[WMA]],R1269&lt;=S1269),"Buy",IF(AND(T_CALC[[#This Row],[Value]]&lt;T_CALC[[#This Row],[WMA]],R1269&gt;=S1269),"Sell","")),NA()))</f>
        <v/>
      </c>
      <c r="U1270" s="4">
        <f ca="1">IFERROR(IF(T_CALC[[#This Row],[Signal]]="Buy",T_CALC[[#This Row],[Value]],-10000),-10000)</f>
        <v>-10000</v>
      </c>
      <c r="V1270" s="4">
        <f ca="1">IFERROR(IF(T_CALC[[#This Row],[Signal]]="Sell",T_CALC[[#This Row],[Value]],-10000),-10000)</f>
        <v>-10000</v>
      </c>
    </row>
    <row r="1271" spans="11:22" x14ac:dyDescent="0.2">
      <c r="K1271" s="4" t="str">
        <f ca="1">IF(ROW(T_CALC[[#This Row],[DAY]])-ROW(T_CALC[[#Headers],[DAY]])&gt;C_N_TRADING_DAYS,"",ROW(T_CALC[[#This Row],[DAY]])-ROW(T_CALC[[#Headers],[DAY]]))</f>
        <v/>
      </c>
      <c r="L1271" s="2" t="str" cm="1">
        <f t="array" aca="1" ref="L1271" ca="1">IFERROR(IF(T_CALC[[#This Row],[DAY]]="","",IF(AND(T_CALC[[#This Row],[DAY]]=C_N_TRADING_DAYS,$L$1&gt;C_MAX_HIST_DT),$L$1,INDEX(_xlfn.ANCHORARRAY($C$3),T_CALC[[#This Row],[DAY]]+1,1))),NA())</f>
        <v/>
      </c>
      <c r="M1271" s="4" t="str" cm="1">
        <f t="array" aca="1" ref="M1271" ca="1">IFERROR(IF(T_CALC[[#This Row],[DAY]]="","",IF(AND(T_CALC[[#This Row],[DAY]]=C_N_TRADING_DAYS,$L$1&gt;C_MAX_HIST_DT),$M$1,INDEX(_xlfn.ANCHORARRAY($C$3),T_CALC[[#This Row],[DAY]]+1,3))),NA())</f>
        <v/>
      </c>
      <c r="N1271" s="4" t="str" cm="1">
        <f t="array" aca="1" ref="N1271" ca="1">IFERROR(IF(T_CALC[[#This Row],[DAY]]="","",IF(AND(T_CALC[[#This Row],[DAY]]=C_N_TRADING_DAYS,$L$1&gt;C_MAX_HIST_DT),$N$1,INDEX(_xlfn.ANCHORARRAY($C$3),T_CALC[[#This Row],[DAY]]+1,4))),NA())</f>
        <v/>
      </c>
      <c r="O1271" s="4" t="str" cm="1">
        <f t="array" aca="1" ref="O1271" ca="1">IFERROR(IF(T_CALC[[#This Row],[DAY]]="","",IF(AND(T_CALC[[#This Row],[DAY]]=C_N_TRADING_DAYS,$L$1&gt;C_MAX_HIST_DT),$O$1,INDEX(_xlfn.ANCHORARRAY($C$3),T_CALC[[#This Row],[DAY]]+1,5))),NA())</f>
        <v/>
      </c>
      <c r="P1271" s="4" t="str" cm="1">
        <f t="array" aca="1" ref="P1271" ca="1">IFERROR(IF(T_CALC[[#This Row],[DAY]]="","",IF(AND(T_CALC[[#This Row],[DAY]]=C_N_TRADING_DAYS,$L$1&gt;C_MAX_HIST_DT),$P$1,INDEX(_xlfn.ANCHORARRAY($C$3),T_CALC[[#This Row],[DAY]]+1,6))),NA())</f>
        <v/>
      </c>
      <c r="Q1271" s="4" t="str" cm="1">
        <f t="array" aca="1" ref="Q1271" ca="1">IFERROR(IF(T_CALC[[#This Row],[DAY]]="","",IF(AND(T_CALC[[#This Row],[DAY]]=C_N_TRADING_DAYS,$L$1&gt;C_MAX_HIST_DT),$Q$1,INDEX(_xlfn.ANCHORARRAY($C$3),T_CALC[[#This Row],[DAY]]+1,2))),NA())</f>
        <v/>
      </c>
      <c r="R1271" s="4" t="str">
        <f ca="1">IFERROR(IF(I_SRC="Open",T_CALC[[#This Row],[Open]],IF(I_SRC="High",T_CALC[[#This Row],[High]],IF(I_SRC="low",T_CALC[[#This Row],[Low]],IF(I_SRC="Volume",T_CALC[[#This Row],[VOLUME]],T_CALC[[#This Row],[Close]])))),"")</f>
        <v/>
      </c>
      <c r="S1271" s="4" t="str" cm="1">
        <f t="array" aca="1" ref="S1271" ca="1">IF(T_CALC[[#This Row],[DAY]]="","",IF(T_CALC[[#This Row],[DAY]]&gt;=I_MA_PER,
ROUND(SUMPRODUCT(OFFSET($Y$4,0,0,I_MA_PER),OFFSET(T_CALC[[#This Row],[Value]],-(I_MA_PER-1),0,I_MA_PER))/C_DEN,2),NA()))</f>
        <v/>
      </c>
      <c r="T1271" s="4" t="str">
        <f ca="1">IF(T_CALC[[#This Row],[DAY]]="","",IF(T_CALC[[#This Row],[DAY]]&gt;=I_MA_PER,IF(AND(T_CALC[[#This Row],[Value]]&gt;T_CALC[[#This Row],[WMA]],R1270&lt;=S1270),"Buy",IF(AND(T_CALC[[#This Row],[Value]]&lt;T_CALC[[#This Row],[WMA]],R1270&gt;=S1270),"Sell","")),NA()))</f>
        <v/>
      </c>
      <c r="U1271" s="4">
        <f ca="1">IFERROR(IF(T_CALC[[#This Row],[Signal]]="Buy",T_CALC[[#This Row],[Value]],-10000),-10000)</f>
        <v>-10000</v>
      </c>
      <c r="V1271" s="4">
        <f ca="1">IFERROR(IF(T_CALC[[#This Row],[Signal]]="Sell",T_CALC[[#This Row],[Value]],-10000),-10000)</f>
        <v>-10000</v>
      </c>
    </row>
    <row r="1272" spans="11:22" x14ac:dyDescent="0.2">
      <c r="K1272" s="4" t="str">
        <f ca="1">IF(ROW(T_CALC[[#This Row],[DAY]])-ROW(T_CALC[[#Headers],[DAY]])&gt;C_N_TRADING_DAYS,"",ROW(T_CALC[[#This Row],[DAY]])-ROW(T_CALC[[#Headers],[DAY]]))</f>
        <v/>
      </c>
      <c r="L1272" s="2" t="str" cm="1">
        <f t="array" aca="1" ref="L1272" ca="1">IFERROR(IF(T_CALC[[#This Row],[DAY]]="","",IF(AND(T_CALC[[#This Row],[DAY]]=C_N_TRADING_DAYS,$L$1&gt;C_MAX_HIST_DT),$L$1,INDEX(_xlfn.ANCHORARRAY($C$3),T_CALC[[#This Row],[DAY]]+1,1))),NA())</f>
        <v/>
      </c>
      <c r="M1272" s="4" t="str" cm="1">
        <f t="array" aca="1" ref="M1272" ca="1">IFERROR(IF(T_CALC[[#This Row],[DAY]]="","",IF(AND(T_CALC[[#This Row],[DAY]]=C_N_TRADING_DAYS,$L$1&gt;C_MAX_HIST_DT),$M$1,INDEX(_xlfn.ANCHORARRAY($C$3),T_CALC[[#This Row],[DAY]]+1,3))),NA())</f>
        <v/>
      </c>
      <c r="N1272" s="4" t="str" cm="1">
        <f t="array" aca="1" ref="N1272" ca="1">IFERROR(IF(T_CALC[[#This Row],[DAY]]="","",IF(AND(T_CALC[[#This Row],[DAY]]=C_N_TRADING_DAYS,$L$1&gt;C_MAX_HIST_DT),$N$1,INDEX(_xlfn.ANCHORARRAY($C$3),T_CALC[[#This Row],[DAY]]+1,4))),NA())</f>
        <v/>
      </c>
      <c r="O1272" s="4" t="str" cm="1">
        <f t="array" aca="1" ref="O1272" ca="1">IFERROR(IF(T_CALC[[#This Row],[DAY]]="","",IF(AND(T_CALC[[#This Row],[DAY]]=C_N_TRADING_DAYS,$L$1&gt;C_MAX_HIST_DT),$O$1,INDEX(_xlfn.ANCHORARRAY($C$3),T_CALC[[#This Row],[DAY]]+1,5))),NA())</f>
        <v/>
      </c>
      <c r="P1272" s="4" t="str" cm="1">
        <f t="array" aca="1" ref="P1272" ca="1">IFERROR(IF(T_CALC[[#This Row],[DAY]]="","",IF(AND(T_CALC[[#This Row],[DAY]]=C_N_TRADING_DAYS,$L$1&gt;C_MAX_HIST_DT),$P$1,INDEX(_xlfn.ANCHORARRAY($C$3),T_CALC[[#This Row],[DAY]]+1,6))),NA())</f>
        <v/>
      </c>
      <c r="Q1272" s="4" t="str" cm="1">
        <f t="array" aca="1" ref="Q1272" ca="1">IFERROR(IF(T_CALC[[#This Row],[DAY]]="","",IF(AND(T_CALC[[#This Row],[DAY]]=C_N_TRADING_DAYS,$L$1&gt;C_MAX_HIST_DT),$Q$1,INDEX(_xlfn.ANCHORARRAY($C$3),T_CALC[[#This Row],[DAY]]+1,2))),NA())</f>
        <v/>
      </c>
      <c r="R1272" s="4" t="str">
        <f ca="1">IFERROR(IF(I_SRC="Open",T_CALC[[#This Row],[Open]],IF(I_SRC="High",T_CALC[[#This Row],[High]],IF(I_SRC="low",T_CALC[[#This Row],[Low]],IF(I_SRC="Volume",T_CALC[[#This Row],[VOLUME]],T_CALC[[#This Row],[Close]])))),"")</f>
        <v/>
      </c>
      <c r="S1272" s="4" t="str" cm="1">
        <f t="array" aca="1" ref="S1272" ca="1">IF(T_CALC[[#This Row],[DAY]]="","",IF(T_CALC[[#This Row],[DAY]]&gt;=I_MA_PER,
ROUND(SUMPRODUCT(OFFSET($Y$4,0,0,I_MA_PER),OFFSET(T_CALC[[#This Row],[Value]],-(I_MA_PER-1),0,I_MA_PER))/C_DEN,2),NA()))</f>
        <v/>
      </c>
      <c r="T1272" s="4" t="str">
        <f ca="1">IF(T_CALC[[#This Row],[DAY]]="","",IF(T_CALC[[#This Row],[DAY]]&gt;=I_MA_PER,IF(AND(T_CALC[[#This Row],[Value]]&gt;T_CALC[[#This Row],[WMA]],R1271&lt;=S1271),"Buy",IF(AND(T_CALC[[#This Row],[Value]]&lt;T_CALC[[#This Row],[WMA]],R1271&gt;=S1271),"Sell","")),NA()))</f>
        <v/>
      </c>
      <c r="U1272" s="4">
        <f ca="1">IFERROR(IF(T_CALC[[#This Row],[Signal]]="Buy",T_CALC[[#This Row],[Value]],-10000),-10000)</f>
        <v>-10000</v>
      </c>
      <c r="V1272" s="4">
        <f ca="1">IFERROR(IF(T_CALC[[#This Row],[Signal]]="Sell",T_CALC[[#This Row],[Value]],-10000),-10000)</f>
        <v>-10000</v>
      </c>
    </row>
    <row r="1273" spans="11:22" x14ac:dyDescent="0.2">
      <c r="K1273" s="4" t="str">
        <f ca="1">IF(ROW(T_CALC[[#This Row],[DAY]])-ROW(T_CALC[[#Headers],[DAY]])&gt;C_N_TRADING_DAYS,"",ROW(T_CALC[[#This Row],[DAY]])-ROW(T_CALC[[#Headers],[DAY]]))</f>
        <v/>
      </c>
      <c r="L1273" s="2" t="str" cm="1">
        <f t="array" aca="1" ref="L1273" ca="1">IFERROR(IF(T_CALC[[#This Row],[DAY]]="","",IF(AND(T_CALC[[#This Row],[DAY]]=C_N_TRADING_DAYS,$L$1&gt;C_MAX_HIST_DT),$L$1,INDEX(_xlfn.ANCHORARRAY($C$3),T_CALC[[#This Row],[DAY]]+1,1))),NA())</f>
        <v/>
      </c>
      <c r="M1273" s="4" t="str" cm="1">
        <f t="array" aca="1" ref="M1273" ca="1">IFERROR(IF(T_CALC[[#This Row],[DAY]]="","",IF(AND(T_CALC[[#This Row],[DAY]]=C_N_TRADING_DAYS,$L$1&gt;C_MAX_HIST_DT),$M$1,INDEX(_xlfn.ANCHORARRAY($C$3),T_CALC[[#This Row],[DAY]]+1,3))),NA())</f>
        <v/>
      </c>
      <c r="N1273" s="4" t="str" cm="1">
        <f t="array" aca="1" ref="N1273" ca="1">IFERROR(IF(T_CALC[[#This Row],[DAY]]="","",IF(AND(T_CALC[[#This Row],[DAY]]=C_N_TRADING_DAYS,$L$1&gt;C_MAX_HIST_DT),$N$1,INDEX(_xlfn.ANCHORARRAY($C$3),T_CALC[[#This Row],[DAY]]+1,4))),NA())</f>
        <v/>
      </c>
      <c r="O1273" s="4" t="str" cm="1">
        <f t="array" aca="1" ref="O1273" ca="1">IFERROR(IF(T_CALC[[#This Row],[DAY]]="","",IF(AND(T_CALC[[#This Row],[DAY]]=C_N_TRADING_DAYS,$L$1&gt;C_MAX_HIST_DT),$O$1,INDEX(_xlfn.ANCHORARRAY($C$3),T_CALC[[#This Row],[DAY]]+1,5))),NA())</f>
        <v/>
      </c>
      <c r="P1273" s="4" t="str" cm="1">
        <f t="array" aca="1" ref="P1273" ca="1">IFERROR(IF(T_CALC[[#This Row],[DAY]]="","",IF(AND(T_CALC[[#This Row],[DAY]]=C_N_TRADING_DAYS,$L$1&gt;C_MAX_HIST_DT),$P$1,INDEX(_xlfn.ANCHORARRAY($C$3),T_CALC[[#This Row],[DAY]]+1,6))),NA())</f>
        <v/>
      </c>
      <c r="Q1273" s="4" t="str" cm="1">
        <f t="array" aca="1" ref="Q1273" ca="1">IFERROR(IF(T_CALC[[#This Row],[DAY]]="","",IF(AND(T_CALC[[#This Row],[DAY]]=C_N_TRADING_DAYS,$L$1&gt;C_MAX_HIST_DT),$Q$1,INDEX(_xlfn.ANCHORARRAY($C$3),T_CALC[[#This Row],[DAY]]+1,2))),NA())</f>
        <v/>
      </c>
      <c r="R1273" s="4" t="str">
        <f ca="1">IFERROR(IF(I_SRC="Open",T_CALC[[#This Row],[Open]],IF(I_SRC="High",T_CALC[[#This Row],[High]],IF(I_SRC="low",T_CALC[[#This Row],[Low]],IF(I_SRC="Volume",T_CALC[[#This Row],[VOLUME]],T_CALC[[#This Row],[Close]])))),"")</f>
        <v/>
      </c>
      <c r="S1273" s="4" t="str" cm="1">
        <f t="array" aca="1" ref="S1273" ca="1">IF(T_CALC[[#This Row],[DAY]]="","",IF(T_CALC[[#This Row],[DAY]]&gt;=I_MA_PER,
ROUND(SUMPRODUCT(OFFSET($Y$4,0,0,I_MA_PER),OFFSET(T_CALC[[#This Row],[Value]],-(I_MA_PER-1),0,I_MA_PER))/C_DEN,2),NA()))</f>
        <v/>
      </c>
      <c r="T1273" s="4" t="str">
        <f ca="1">IF(T_CALC[[#This Row],[DAY]]="","",IF(T_CALC[[#This Row],[DAY]]&gt;=I_MA_PER,IF(AND(T_CALC[[#This Row],[Value]]&gt;T_CALC[[#This Row],[WMA]],R1272&lt;=S1272),"Buy",IF(AND(T_CALC[[#This Row],[Value]]&lt;T_CALC[[#This Row],[WMA]],R1272&gt;=S1272),"Sell","")),NA()))</f>
        <v/>
      </c>
      <c r="U1273" s="4">
        <f ca="1">IFERROR(IF(T_CALC[[#This Row],[Signal]]="Buy",T_CALC[[#This Row],[Value]],-10000),-10000)</f>
        <v>-10000</v>
      </c>
      <c r="V1273" s="4">
        <f ca="1">IFERROR(IF(T_CALC[[#This Row],[Signal]]="Sell",T_CALC[[#This Row],[Value]],-10000),-10000)</f>
        <v>-10000</v>
      </c>
    </row>
    <row r="1274" spans="11:22" x14ac:dyDescent="0.2">
      <c r="K1274" s="4" t="str">
        <f ca="1">IF(ROW(T_CALC[[#This Row],[DAY]])-ROW(T_CALC[[#Headers],[DAY]])&gt;C_N_TRADING_DAYS,"",ROW(T_CALC[[#This Row],[DAY]])-ROW(T_CALC[[#Headers],[DAY]]))</f>
        <v/>
      </c>
      <c r="L1274" s="2" t="str" cm="1">
        <f t="array" aca="1" ref="L1274" ca="1">IFERROR(IF(T_CALC[[#This Row],[DAY]]="","",IF(AND(T_CALC[[#This Row],[DAY]]=C_N_TRADING_DAYS,$L$1&gt;C_MAX_HIST_DT),$L$1,INDEX(_xlfn.ANCHORARRAY($C$3),T_CALC[[#This Row],[DAY]]+1,1))),NA())</f>
        <v/>
      </c>
      <c r="M1274" s="4" t="str" cm="1">
        <f t="array" aca="1" ref="M1274" ca="1">IFERROR(IF(T_CALC[[#This Row],[DAY]]="","",IF(AND(T_CALC[[#This Row],[DAY]]=C_N_TRADING_DAYS,$L$1&gt;C_MAX_HIST_DT),$M$1,INDEX(_xlfn.ANCHORARRAY($C$3),T_CALC[[#This Row],[DAY]]+1,3))),NA())</f>
        <v/>
      </c>
      <c r="N1274" s="4" t="str" cm="1">
        <f t="array" aca="1" ref="N1274" ca="1">IFERROR(IF(T_CALC[[#This Row],[DAY]]="","",IF(AND(T_CALC[[#This Row],[DAY]]=C_N_TRADING_DAYS,$L$1&gt;C_MAX_HIST_DT),$N$1,INDEX(_xlfn.ANCHORARRAY($C$3),T_CALC[[#This Row],[DAY]]+1,4))),NA())</f>
        <v/>
      </c>
      <c r="O1274" s="4" t="str" cm="1">
        <f t="array" aca="1" ref="O1274" ca="1">IFERROR(IF(T_CALC[[#This Row],[DAY]]="","",IF(AND(T_CALC[[#This Row],[DAY]]=C_N_TRADING_DAYS,$L$1&gt;C_MAX_HIST_DT),$O$1,INDEX(_xlfn.ANCHORARRAY($C$3),T_CALC[[#This Row],[DAY]]+1,5))),NA())</f>
        <v/>
      </c>
      <c r="P1274" s="4" t="str" cm="1">
        <f t="array" aca="1" ref="P1274" ca="1">IFERROR(IF(T_CALC[[#This Row],[DAY]]="","",IF(AND(T_CALC[[#This Row],[DAY]]=C_N_TRADING_DAYS,$L$1&gt;C_MAX_HIST_DT),$P$1,INDEX(_xlfn.ANCHORARRAY($C$3),T_CALC[[#This Row],[DAY]]+1,6))),NA())</f>
        <v/>
      </c>
      <c r="Q1274" s="4" t="str" cm="1">
        <f t="array" aca="1" ref="Q1274" ca="1">IFERROR(IF(T_CALC[[#This Row],[DAY]]="","",IF(AND(T_CALC[[#This Row],[DAY]]=C_N_TRADING_DAYS,$L$1&gt;C_MAX_HIST_DT),$Q$1,INDEX(_xlfn.ANCHORARRAY($C$3),T_CALC[[#This Row],[DAY]]+1,2))),NA())</f>
        <v/>
      </c>
      <c r="R1274" s="4" t="str">
        <f ca="1">IFERROR(IF(I_SRC="Open",T_CALC[[#This Row],[Open]],IF(I_SRC="High",T_CALC[[#This Row],[High]],IF(I_SRC="low",T_CALC[[#This Row],[Low]],IF(I_SRC="Volume",T_CALC[[#This Row],[VOLUME]],T_CALC[[#This Row],[Close]])))),"")</f>
        <v/>
      </c>
      <c r="S1274" s="4" t="str" cm="1">
        <f t="array" aca="1" ref="S1274" ca="1">IF(T_CALC[[#This Row],[DAY]]="","",IF(T_CALC[[#This Row],[DAY]]&gt;=I_MA_PER,
ROUND(SUMPRODUCT(OFFSET($Y$4,0,0,I_MA_PER),OFFSET(T_CALC[[#This Row],[Value]],-(I_MA_PER-1),0,I_MA_PER))/C_DEN,2),NA()))</f>
        <v/>
      </c>
      <c r="T1274" s="4" t="str">
        <f ca="1">IF(T_CALC[[#This Row],[DAY]]="","",IF(T_CALC[[#This Row],[DAY]]&gt;=I_MA_PER,IF(AND(T_CALC[[#This Row],[Value]]&gt;T_CALC[[#This Row],[WMA]],R1273&lt;=S1273),"Buy",IF(AND(T_CALC[[#This Row],[Value]]&lt;T_CALC[[#This Row],[WMA]],R1273&gt;=S1273),"Sell","")),NA()))</f>
        <v/>
      </c>
      <c r="U1274" s="4">
        <f ca="1">IFERROR(IF(T_CALC[[#This Row],[Signal]]="Buy",T_CALC[[#This Row],[Value]],-10000),-10000)</f>
        <v>-10000</v>
      </c>
      <c r="V1274" s="4">
        <f ca="1">IFERROR(IF(T_CALC[[#This Row],[Signal]]="Sell",T_CALC[[#This Row],[Value]],-10000),-10000)</f>
        <v>-10000</v>
      </c>
    </row>
    <row r="1275" spans="11:22" x14ac:dyDescent="0.2">
      <c r="K1275" s="4" t="str">
        <f ca="1">IF(ROW(T_CALC[[#This Row],[DAY]])-ROW(T_CALC[[#Headers],[DAY]])&gt;C_N_TRADING_DAYS,"",ROW(T_CALC[[#This Row],[DAY]])-ROW(T_CALC[[#Headers],[DAY]]))</f>
        <v/>
      </c>
      <c r="L1275" s="2" t="str" cm="1">
        <f t="array" aca="1" ref="L1275" ca="1">IFERROR(IF(T_CALC[[#This Row],[DAY]]="","",IF(AND(T_CALC[[#This Row],[DAY]]=C_N_TRADING_DAYS,$L$1&gt;C_MAX_HIST_DT),$L$1,INDEX(_xlfn.ANCHORARRAY($C$3),T_CALC[[#This Row],[DAY]]+1,1))),NA())</f>
        <v/>
      </c>
      <c r="M1275" s="4" t="str" cm="1">
        <f t="array" aca="1" ref="M1275" ca="1">IFERROR(IF(T_CALC[[#This Row],[DAY]]="","",IF(AND(T_CALC[[#This Row],[DAY]]=C_N_TRADING_DAYS,$L$1&gt;C_MAX_HIST_DT),$M$1,INDEX(_xlfn.ANCHORARRAY($C$3),T_CALC[[#This Row],[DAY]]+1,3))),NA())</f>
        <v/>
      </c>
      <c r="N1275" s="4" t="str" cm="1">
        <f t="array" aca="1" ref="N1275" ca="1">IFERROR(IF(T_CALC[[#This Row],[DAY]]="","",IF(AND(T_CALC[[#This Row],[DAY]]=C_N_TRADING_DAYS,$L$1&gt;C_MAX_HIST_DT),$N$1,INDEX(_xlfn.ANCHORARRAY($C$3),T_CALC[[#This Row],[DAY]]+1,4))),NA())</f>
        <v/>
      </c>
      <c r="O1275" s="4" t="str" cm="1">
        <f t="array" aca="1" ref="O1275" ca="1">IFERROR(IF(T_CALC[[#This Row],[DAY]]="","",IF(AND(T_CALC[[#This Row],[DAY]]=C_N_TRADING_DAYS,$L$1&gt;C_MAX_HIST_DT),$O$1,INDEX(_xlfn.ANCHORARRAY($C$3),T_CALC[[#This Row],[DAY]]+1,5))),NA())</f>
        <v/>
      </c>
      <c r="P1275" s="4" t="str" cm="1">
        <f t="array" aca="1" ref="P1275" ca="1">IFERROR(IF(T_CALC[[#This Row],[DAY]]="","",IF(AND(T_CALC[[#This Row],[DAY]]=C_N_TRADING_DAYS,$L$1&gt;C_MAX_HIST_DT),$P$1,INDEX(_xlfn.ANCHORARRAY($C$3),T_CALC[[#This Row],[DAY]]+1,6))),NA())</f>
        <v/>
      </c>
      <c r="Q1275" s="4" t="str" cm="1">
        <f t="array" aca="1" ref="Q1275" ca="1">IFERROR(IF(T_CALC[[#This Row],[DAY]]="","",IF(AND(T_CALC[[#This Row],[DAY]]=C_N_TRADING_DAYS,$L$1&gt;C_MAX_HIST_DT),$Q$1,INDEX(_xlfn.ANCHORARRAY($C$3),T_CALC[[#This Row],[DAY]]+1,2))),NA())</f>
        <v/>
      </c>
      <c r="R1275" s="4" t="str">
        <f ca="1">IFERROR(IF(I_SRC="Open",T_CALC[[#This Row],[Open]],IF(I_SRC="High",T_CALC[[#This Row],[High]],IF(I_SRC="low",T_CALC[[#This Row],[Low]],IF(I_SRC="Volume",T_CALC[[#This Row],[VOLUME]],T_CALC[[#This Row],[Close]])))),"")</f>
        <v/>
      </c>
      <c r="S1275" s="4" t="str" cm="1">
        <f t="array" aca="1" ref="S1275" ca="1">IF(T_CALC[[#This Row],[DAY]]="","",IF(T_CALC[[#This Row],[DAY]]&gt;=I_MA_PER,
ROUND(SUMPRODUCT(OFFSET($Y$4,0,0,I_MA_PER),OFFSET(T_CALC[[#This Row],[Value]],-(I_MA_PER-1),0,I_MA_PER))/C_DEN,2),NA()))</f>
        <v/>
      </c>
      <c r="T1275" s="4" t="str">
        <f ca="1">IF(T_CALC[[#This Row],[DAY]]="","",IF(T_CALC[[#This Row],[DAY]]&gt;=I_MA_PER,IF(AND(T_CALC[[#This Row],[Value]]&gt;T_CALC[[#This Row],[WMA]],R1274&lt;=S1274),"Buy",IF(AND(T_CALC[[#This Row],[Value]]&lt;T_CALC[[#This Row],[WMA]],R1274&gt;=S1274),"Sell","")),NA()))</f>
        <v/>
      </c>
      <c r="U1275" s="4">
        <f ca="1">IFERROR(IF(T_CALC[[#This Row],[Signal]]="Buy",T_CALC[[#This Row],[Value]],-10000),-10000)</f>
        <v>-10000</v>
      </c>
      <c r="V1275" s="4">
        <f ca="1">IFERROR(IF(T_CALC[[#This Row],[Signal]]="Sell",T_CALC[[#This Row],[Value]],-10000),-10000)</f>
        <v>-10000</v>
      </c>
    </row>
    <row r="1276" spans="11:22" x14ac:dyDescent="0.2">
      <c r="K1276" s="4" t="str">
        <f ca="1">IF(ROW(T_CALC[[#This Row],[DAY]])-ROW(T_CALC[[#Headers],[DAY]])&gt;C_N_TRADING_DAYS,"",ROW(T_CALC[[#This Row],[DAY]])-ROW(T_CALC[[#Headers],[DAY]]))</f>
        <v/>
      </c>
      <c r="L1276" s="2" t="str" cm="1">
        <f t="array" aca="1" ref="L1276" ca="1">IFERROR(IF(T_CALC[[#This Row],[DAY]]="","",IF(AND(T_CALC[[#This Row],[DAY]]=C_N_TRADING_DAYS,$L$1&gt;C_MAX_HIST_DT),$L$1,INDEX(_xlfn.ANCHORARRAY($C$3),T_CALC[[#This Row],[DAY]]+1,1))),NA())</f>
        <v/>
      </c>
      <c r="M1276" s="4" t="str" cm="1">
        <f t="array" aca="1" ref="M1276" ca="1">IFERROR(IF(T_CALC[[#This Row],[DAY]]="","",IF(AND(T_CALC[[#This Row],[DAY]]=C_N_TRADING_DAYS,$L$1&gt;C_MAX_HIST_DT),$M$1,INDEX(_xlfn.ANCHORARRAY($C$3),T_CALC[[#This Row],[DAY]]+1,3))),NA())</f>
        <v/>
      </c>
      <c r="N1276" s="4" t="str" cm="1">
        <f t="array" aca="1" ref="N1276" ca="1">IFERROR(IF(T_CALC[[#This Row],[DAY]]="","",IF(AND(T_CALC[[#This Row],[DAY]]=C_N_TRADING_DAYS,$L$1&gt;C_MAX_HIST_DT),$N$1,INDEX(_xlfn.ANCHORARRAY($C$3),T_CALC[[#This Row],[DAY]]+1,4))),NA())</f>
        <v/>
      </c>
      <c r="O1276" s="4" t="str" cm="1">
        <f t="array" aca="1" ref="O1276" ca="1">IFERROR(IF(T_CALC[[#This Row],[DAY]]="","",IF(AND(T_CALC[[#This Row],[DAY]]=C_N_TRADING_DAYS,$L$1&gt;C_MAX_HIST_DT),$O$1,INDEX(_xlfn.ANCHORARRAY($C$3),T_CALC[[#This Row],[DAY]]+1,5))),NA())</f>
        <v/>
      </c>
      <c r="P1276" s="4" t="str" cm="1">
        <f t="array" aca="1" ref="P1276" ca="1">IFERROR(IF(T_CALC[[#This Row],[DAY]]="","",IF(AND(T_CALC[[#This Row],[DAY]]=C_N_TRADING_DAYS,$L$1&gt;C_MAX_HIST_DT),$P$1,INDEX(_xlfn.ANCHORARRAY($C$3),T_CALC[[#This Row],[DAY]]+1,6))),NA())</f>
        <v/>
      </c>
      <c r="Q1276" s="4" t="str" cm="1">
        <f t="array" aca="1" ref="Q1276" ca="1">IFERROR(IF(T_CALC[[#This Row],[DAY]]="","",IF(AND(T_CALC[[#This Row],[DAY]]=C_N_TRADING_DAYS,$L$1&gt;C_MAX_HIST_DT),$Q$1,INDEX(_xlfn.ANCHORARRAY($C$3),T_CALC[[#This Row],[DAY]]+1,2))),NA())</f>
        <v/>
      </c>
      <c r="R1276" s="4" t="str">
        <f ca="1">IFERROR(IF(I_SRC="Open",T_CALC[[#This Row],[Open]],IF(I_SRC="High",T_CALC[[#This Row],[High]],IF(I_SRC="low",T_CALC[[#This Row],[Low]],IF(I_SRC="Volume",T_CALC[[#This Row],[VOLUME]],T_CALC[[#This Row],[Close]])))),"")</f>
        <v/>
      </c>
      <c r="S1276" s="4" t="str" cm="1">
        <f t="array" aca="1" ref="S1276" ca="1">IF(T_CALC[[#This Row],[DAY]]="","",IF(T_CALC[[#This Row],[DAY]]&gt;=I_MA_PER,
ROUND(SUMPRODUCT(OFFSET($Y$4,0,0,I_MA_PER),OFFSET(T_CALC[[#This Row],[Value]],-(I_MA_PER-1),0,I_MA_PER))/C_DEN,2),NA()))</f>
        <v/>
      </c>
      <c r="T1276" s="4" t="str">
        <f ca="1">IF(T_CALC[[#This Row],[DAY]]="","",IF(T_CALC[[#This Row],[DAY]]&gt;=I_MA_PER,IF(AND(T_CALC[[#This Row],[Value]]&gt;T_CALC[[#This Row],[WMA]],R1275&lt;=S1275),"Buy",IF(AND(T_CALC[[#This Row],[Value]]&lt;T_CALC[[#This Row],[WMA]],R1275&gt;=S1275),"Sell","")),NA()))</f>
        <v/>
      </c>
      <c r="U1276" s="4">
        <f ca="1">IFERROR(IF(T_CALC[[#This Row],[Signal]]="Buy",T_CALC[[#This Row],[Value]],-10000),-10000)</f>
        <v>-10000</v>
      </c>
      <c r="V1276" s="4">
        <f ca="1">IFERROR(IF(T_CALC[[#This Row],[Signal]]="Sell",T_CALC[[#This Row],[Value]],-10000),-10000)</f>
        <v>-10000</v>
      </c>
    </row>
    <row r="1277" spans="11:22" x14ac:dyDescent="0.2">
      <c r="K1277" s="4" t="str">
        <f ca="1">IF(ROW(T_CALC[[#This Row],[DAY]])-ROW(T_CALC[[#Headers],[DAY]])&gt;C_N_TRADING_DAYS,"",ROW(T_CALC[[#This Row],[DAY]])-ROW(T_CALC[[#Headers],[DAY]]))</f>
        <v/>
      </c>
      <c r="L1277" s="2" t="str" cm="1">
        <f t="array" aca="1" ref="L1277" ca="1">IFERROR(IF(T_CALC[[#This Row],[DAY]]="","",IF(AND(T_CALC[[#This Row],[DAY]]=C_N_TRADING_DAYS,$L$1&gt;C_MAX_HIST_DT),$L$1,INDEX(_xlfn.ANCHORARRAY($C$3),T_CALC[[#This Row],[DAY]]+1,1))),NA())</f>
        <v/>
      </c>
      <c r="M1277" s="4" t="str" cm="1">
        <f t="array" aca="1" ref="M1277" ca="1">IFERROR(IF(T_CALC[[#This Row],[DAY]]="","",IF(AND(T_CALC[[#This Row],[DAY]]=C_N_TRADING_DAYS,$L$1&gt;C_MAX_HIST_DT),$M$1,INDEX(_xlfn.ANCHORARRAY($C$3),T_CALC[[#This Row],[DAY]]+1,3))),NA())</f>
        <v/>
      </c>
      <c r="N1277" s="4" t="str" cm="1">
        <f t="array" aca="1" ref="N1277" ca="1">IFERROR(IF(T_CALC[[#This Row],[DAY]]="","",IF(AND(T_CALC[[#This Row],[DAY]]=C_N_TRADING_DAYS,$L$1&gt;C_MAX_HIST_DT),$N$1,INDEX(_xlfn.ANCHORARRAY($C$3),T_CALC[[#This Row],[DAY]]+1,4))),NA())</f>
        <v/>
      </c>
      <c r="O1277" s="4" t="str" cm="1">
        <f t="array" aca="1" ref="O1277" ca="1">IFERROR(IF(T_CALC[[#This Row],[DAY]]="","",IF(AND(T_CALC[[#This Row],[DAY]]=C_N_TRADING_DAYS,$L$1&gt;C_MAX_HIST_DT),$O$1,INDEX(_xlfn.ANCHORARRAY($C$3),T_CALC[[#This Row],[DAY]]+1,5))),NA())</f>
        <v/>
      </c>
      <c r="P1277" s="4" t="str" cm="1">
        <f t="array" aca="1" ref="P1277" ca="1">IFERROR(IF(T_CALC[[#This Row],[DAY]]="","",IF(AND(T_CALC[[#This Row],[DAY]]=C_N_TRADING_DAYS,$L$1&gt;C_MAX_HIST_DT),$P$1,INDEX(_xlfn.ANCHORARRAY($C$3),T_CALC[[#This Row],[DAY]]+1,6))),NA())</f>
        <v/>
      </c>
      <c r="Q1277" s="4" t="str" cm="1">
        <f t="array" aca="1" ref="Q1277" ca="1">IFERROR(IF(T_CALC[[#This Row],[DAY]]="","",IF(AND(T_CALC[[#This Row],[DAY]]=C_N_TRADING_DAYS,$L$1&gt;C_MAX_HIST_DT),$Q$1,INDEX(_xlfn.ANCHORARRAY($C$3),T_CALC[[#This Row],[DAY]]+1,2))),NA())</f>
        <v/>
      </c>
      <c r="R1277" s="4" t="str">
        <f ca="1">IFERROR(IF(I_SRC="Open",T_CALC[[#This Row],[Open]],IF(I_SRC="High",T_CALC[[#This Row],[High]],IF(I_SRC="low",T_CALC[[#This Row],[Low]],IF(I_SRC="Volume",T_CALC[[#This Row],[VOLUME]],T_CALC[[#This Row],[Close]])))),"")</f>
        <v/>
      </c>
      <c r="S1277" s="4" t="str" cm="1">
        <f t="array" aca="1" ref="S1277" ca="1">IF(T_CALC[[#This Row],[DAY]]="","",IF(T_CALC[[#This Row],[DAY]]&gt;=I_MA_PER,
ROUND(SUMPRODUCT(OFFSET($Y$4,0,0,I_MA_PER),OFFSET(T_CALC[[#This Row],[Value]],-(I_MA_PER-1),0,I_MA_PER))/C_DEN,2),NA()))</f>
        <v/>
      </c>
      <c r="T1277" s="4" t="str">
        <f ca="1">IF(T_CALC[[#This Row],[DAY]]="","",IF(T_CALC[[#This Row],[DAY]]&gt;=I_MA_PER,IF(AND(T_CALC[[#This Row],[Value]]&gt;T_CALC[[#This Row],[WMA]],R1276&lt;=S1276),"Buy",IF(AND(T_CALC[[#This Row],[Value]]&lt;T_CALC[[#This Row],[WMA]],R1276&gt;=S1276),"Sell","")),NA()))</f>
        <v/>
      </c>
      <c r="U1277" s="4">
        <f ca="1">IFERROR(IF(T_CALC[[#This Row],[Signal]]="Buy",T_CALC[[#This Row],[Value]],-10000),-10000)</f>
        <v>-10000</v>
      </c>
      <c r="V1277" s="4">
        <f ca="1">IFERROR(IF(T_CALC[[#This Row],[Signal]]="Sell",T_CALC[[#This Row],[Value]],-10000),-10000)</f>
        <v>-10000</v>
      </c>
    </row>
    <row r="1278" spans="11:22" x14ac:dyDescent="0.2">
      <c r="K1278" s="4" t="str">
        <f ca="1">IF(ROW(T_CALC[[#This Row],[DAY]])-ROW(T_CALC[[#Headers],[DAY]])&gt;C_N_TRADING_DAYS,"",ROW(T_CALC[[#This Row],[DAY]])-ROW(T_CALC[[#Headers],[DAY]]))</f>
        <v/>
      </c>
      <c r="L1278" s="2" t="str" cm="1">
        <f t="array" aca="1" ref="L1278" ca="1">IFERROR(IF(T_CALC[[#This Row],[DAY]]="","",IF(AND(T_CALC[[#This Row],[DAY]]=C_N_TRADING_DAYS,$L$1&gt;C_MAX_HIST_DT),$L$1,INDEX(_xlfn.ANCHORARRAY($C$3),T_CALC[[#This Row],[DAY]]+1,1))),NA())</f>
        <v/>
      </c>
      <c r="M1278" s="4" t="str" cm="1">
        <f t="array" aca="1" ref="M1278" ca="1">IFERROR(IF(T_CALC[[#This Row],[DAY]]="","",IF(AND(T_CALC[[#This Row],[DAY]]=C_N_TRADING_DAYS,$L$1&gt;C_MAX_HIST_DT),$M$1,INDEX(_xlfn.ANCHORARRAY($C$3),T_CALC[[#This Row],[DAY]]+1,3))),NA())</f>
        <v/>
      </c>
      <c r="N1278" s="4" t="str" cm="1">
        <f t="array" aca="1" ref="N1278" ca="1">IFERROR(IF(T_CALC[[#This Row],[DAY]]="","",IF(AND(T_CALC[[#This Row],[DAY]]=C_N_TRADING_DAYS,$L$1&gt;C_MAX_HIST_DT),$N$1,INDEX(_xlfn.ANCHORARRAY($C$3),T_CALC[[#This Row],[DAY]]+1,4))),NA())</f>
        <v/>
      </c>
      <c r="O1278" s="4" t="str" cm="1">
        <f t="array" aca="1" ref="O1278" ca="1">IFERROR(IF(T_CALC[[#This Row],[DAY]]="","",IF(AND(T_CALC[[#This Row],[DAY]]=C_N_TRADING_DAYS,$L$1&gt;C_MAX_HIST_DT),$O$1,INDEX(_xlfn.ANCHORARRAY($C$3),T_CALC[[#This Row],[DAY]]+1,5))),NA())</f>
        <v/>
      </c>
      <c r="P1278" s="4" t="str" cm="1">
        <f t="array" aca="1" ref="P1278" ca="1">IFERROR(IF(T_CALC[[#This Row],[DAY]]="","",IF(AND(T_CALC[[#This Row],[DAY]]=C_N_TRADING_DAYS,$L$1&gt;C_MAX_HIST_DT),$P$1,INDEX(_xlfn.ANCHORARRAY($C$3),T_CALC[[#This Row],[DAY]]+1,6))),NA())</f>
        <v/>
      </c>
      <c r="Q1278" s="4" t="str" cm="1">
        <f t="array" aca="1" ref="Q1278" ca="1">IFERROR(IF(T_CALC[[#This Row],[DAY]]="","",IF(AND(T_CALC[[#This Row],[DAY]]=C_N_TRADING_DAYS,$L$1&gt;C_MAX_HIST_DT),$Q$1,INDEX(_xlfn.ANCHORARRAY($C$3),T_CALC[[#This Row],[DAY]]+1,2))),NA())</f>
        <v/>
      </c>
      <c r="R1278" s="4" t="str">
        <f ca="1">IFERROR(IF(I_SRC="Open",T_CALC[[#This Row],[Open]],IF(I_SRC="High",T_CALC[[#This Row],[High]],IF(I_SRC="low",T_CALC[[#This Row],[Low]],IF(I_SRC="Volume",T_CALC[[#This Row],[VOLUME]],T_CALC[[#This Row],[Close]])))),"")</f>
        <v/>
      </c>
      <c r="S1278" s="4" t="str" cm="1">
        <f t="array" aca="1" ref="S1278" ca="1">IF(T_CALC[[#This Row],[DAY]]="","",IF(T_CALC[[#This Row],[DAY]]&gt;=I_MA_PER,
ROUND(SUMPRODUCT(OFFSET($Y$4,0,0,I_MA_PER),OFFSET(T_CALC[[#This Row],[Value]],-(I_MA_PER-1),0,I_MA_PER))/C_DEN,2),NA()))</f>
        <v/>
      </c>
      <c r="T1278" s="4" t="str">
        <f ca="1">IF(T_CALC[[#This Row],[DAY]]="","",IF(T_CALC[[#This Row],[DAY]]&gt;=I_MA_PER,IF(AND(T_CALC[[#This Row],[Value]]&gt;T_CALC[[#This Row],[WMA]],R1277&lt;=S1277),"Buy",IF(AND(T_CALC[[#This Row],[Value]]&lt;T_CALC[[#This Row],[WMA]],R1277&gt;=S1277),"Sell","")),NA()))</f>
        <v/>
      </c>
      <c r="U1278" s="4">
        <f ca="1">IFERROR(IF(T_CALC[[#This Row],[Signal]]="Buy",T_CALC[[#This Row],[Value]],-10000),-10000)</f>
        <v>-10000</v>
      </c>
      <c r="V1278" s="4">
        <f ca="1">IFERROR(IF(T_CALC[[#This Row],[Signal]]="Sell",T_CALC[[#This Row],[Value]],-10000),-10000)</f>
        <v>-10000</v>
      </c>
    </row>
    <row r="1279" spans="11:22" x14ac:dyDescent="0.2">
      <c r="K1279" s="4" t="str">
        <f ca="1">IF(ROW(T_CALC[[#This Row],[DAY]])-ROW(T_CALC[[#Headers],[DAY]])&gt;C_N_TRADING_DAYS,"",ROW(T_CALC[[#This Row],[DAY]])-ROW(T_CALC[[#Headers],[DAY]]))</f>
        <v/>
      </c>
      <c r="L1279" s="2" t="str" cm="1">
        <f t="array" aca="1" ref="L1279" ca="1">IFERROR(IF(T_CALC[[#This Row],[DAY]]="","",IF(AND(T_CALC[[#This Row],[DAY]]=C_N_TRADING_DAYS,$L$1&gt;C_MAX_HIST_DT),$L$1,INDEX(_xlfn.ANCHORARRAY($C$3),T_CALC[[#This Row],[DAY]]+1,1))),NA())</f>
        <v/>
      </c>
      <c r="M1279" s="4" t="str" cm="1">
        <f t="array" aca="1" ref="M1279" ca="1">IFERROR(IF(T_CALC[[#This Row],[DAY]]="","",IF(AND(T_CALC[[#This Row],[DAY]]=C_N_TRADING_DAYS,$L$1&gt;C_MAX_HIST_DT),$M$1,INDEX(_xlfn.ANCHORARRAY($C$3),T_CALC[[#This Row],[DAY]]+1,3))),NA())</f>
        <v/>
      </c>
      <c r="N1279" s="4" t="str" cm="1">
        <f t="array" aca="1" ref="N1279" ca="1">IFERROR(IF(T_CALC[[#This Row],[DAY]]="","",IF(AND(T_CALC[[#This Row],[DAY]]=C_N_TRADING_DAYS,$L$1&gt;C_MAX_HIST_DT),$N$1,INDEX(_xlfn.ANCHORARRAY($C$3),T_CALC[[#This Row],[DAY]]+1,4))),NA())</f>
        <v/>
      </c>
      <c r="O1279" s="4" t="str" cm="1">
        <f t="array" aca="1" ref="O1279" ca="1">IFERROR(IF(T_CALC[[#This Row],[DAY]]="","",IF(AND(T_CALC[[#This Row],[DAY]]=C_N_TRADING_DAYS,$L$1&gt;C_MAX_HIST_DT),$O$1,INDEX(_xlfn.ANCHORARRAY($C$3),T_CALC[[#This Row],[DAY]]+1,5))),NA())</f>
        <v/>
      </c>
      <c r="P1279" s="4" t="str" cm="1">
        <f t="array" aca="1" ref="P1279" ca="1">IFERROR(IF(T_CALC[[#This Row],[DAY]]="","",IF(AND(T_CALC[[#This Row],[DAY]]=C_N_TRADING_DAYS,$L$1&gt;C_MAX_HIST_DT),$P$1,INDEX(_xlfn.ANCHORARRAY($C$3),T_CALC[[#This Row],[DAY]]+1,6))),NA())</f>
        <v/>
      </c>
      <c r="Q1279" s="4" t="str" cm="1">
        <f t="array" aca="1" ref="Q1279" ca="1">IFERROR(IF(T_CALC[[#This Row],[DAY]]="","",IF(AND(T_CALC[[#This Row],[DAY]]=C_N_TRADING_DAYS,$L$1&gt;C_MAX_HIST_DT),$Q$1,INDEX(_xlfn.ANCHORARRAY($C$3),T_CALC[[#This Row],[DAY]]+1,2))),NA())</f>
        <v/>
      </c>
      <c r="R1279" s="4" t="str">
        <f ca="1">IFERROR(IF(I_SRC="Open",T_CALC[[#This Row],[Open]],IF(I_SRC="High",T_CALC[[#This Row],[High]],IF(I_SRC="low",T_CALC[[#This Row],[Low]],IF(I_SRC="Volume",T_CALC[[#This Row],[VOLUME]],T_CALC[[#This Row],[Close]])))),"")</f>
        <v/>
      </c>
      <c r="S1279" s="4" t="str" cm="1">
        <f t="array" aca="1" ref="S1279" ca="1">IF(T_CALC[[#This Row],[DAY]]="","",IF(T_CALC[[#This Row],[DAY]]&gt;=I_MA_PER,
ROUND(SUMPRODUCT(OFFSET($Y$4,0,0,I_MA_PER),OFFSET(T_CALC[[#This Row],[Value]],-(I_MA_PER-1),0,I_MA_PER))/C_DEN,2),NA()))</f>
        <v/>
      </c>
      <c r="T1279" s="4" t="str">
        <f ca="1">IF(T_CALC[[#This Row],[DAY]]="","",IF(T_CALC[[#This Row],[DAY]]&gt;=I_MA_PER,IF(AND(T_CALC[[#This Row],[Value]]&gt;T_CALC[[#This Row],[WMA]],R1278&lt;=S1278),"Buy",IF(AND(T_CALC[[#This Row],[Value]]&lt;T_CALC[[#This Row],[WMA]],R1278&gt;=S1278),"Sell","")),NA()))</f>
        <v/>
      </c>
      <c r="U1279" s="4">
        <f ca="1">IFERROR(IF(T_CALC[[#This Row],[Signal]]="Buy",T_CALC[[#This Row],[Value]],-10000),-10000)</f>
        <v>-10000</v>
      </c>
      <c r="V1279" s="4">
        <f ca="1">IFERROR(IF(T_CALC[[#This Row],[Signal]]="Sell",T_CALC[[#This Row],[Value]],-10000),-10000)</f>
        <v>-10000</v>
      </c>
    </row>
    <row r="1280" spans="11:22" x14ac:dyDescent="0.2">
      <c r="K1280" s="4" t="str">
        <f ca="1">IF(ROW(T_CALC[[#This Row],[DAY]])-ROW(T_CALC[[#Headers],[DAY]])&gt;C_N_TRADING_DAYS,"",ROW(T_CALC[[#This Row],[DAY]])-ROW(T_CALC[[#Headers],[DAY]]))</f>
        <v/>
      </c>
      <c r="L1280" s="2" t="str" cm="1">
        <f t="array" aca="1" ref="L1280" ca="1">IFERROR(IF(T_CALC[[#This Row],[DAY]]="","",IF(AND(T_CALC[[#This Row],[DAY]]=C_N_TRADING_DAYS,$L$1&gt;C_MAX_HIST_DT),$L$1,INDEX(_xlfn.ANCHORARRAY($C$3),T_CALC[[#This Row],[DAY]]+1,1))),NA())</f>
        <v/>
      </c>
      <c r="M1280" s="4" t="str" cm="1">
        <f t="array" aca="1" ref="M1280" ca="1">IFERROR(IF(T_CALC[[#This Row],[DAY]]="","",IF(AND(T_CALC[[#This Row],[DAY]]=C_N_TRADING_DAYS,$L$1&gt;C_MAX_HIST_DT),$M$1,INDEX(_xlfn.ANCHORARRAY($C$3),T_CALC[[#This Row],[DAY]]+1,3))),NA())</f>
        <v/>
      </c>
      <c r="N1280" s="4" t="str" cm="1">
        <f t="array" aca="1" ref="N1280" ca="1">IFERROR(IF(T_CALC[[#This Row],[DAY]]="","",IF(AND(T_CALC[[#This Row],[DAY]]=C_N_TRADING_DAYS,$L$1&gt;C_MAX_HIST_DT),$N$1,INDEX(_xlfn.ANCHORARRAY($C$3),T_CALC[[#This Row],[DAY]]+1,4))),NA())</f>
        <v/>
      </c>
      <c r="O1280" s="4" t="str" cm="1">
        <f t="array" aca="1" ref="O1280" ca="1">IFERROR(IF(T_CALC[[#This Row],[DAY]]="","",IF(AND(T_CALC[[#This Row],[DAY]]=C_N_TRADING_DAYS,$L$1&gt;C_MAX_HIST_DT),$O$1,INDEX(_xlfn.ANCHORARRAY($C$3),T_CALC[[#This Row],[DAY]]+1,5))),NA())</f>
        <v/>
      </c>
      <c r="P1280" s="4" t="str" cm="1">
        <f t="array" aca="1" ref="P1280" ca="1">IFERROR(IF(T_CALC[[#This Row],[DAY]]="","",IF(AND(T_CALC[[#This Row],[DAY]]=C_N_TRADING_DAYS,$L$1&gt;C_MAX_HIST_DT),$P$1,INDEX(_xlfn.ANCHORARRAY($C$3),T_CALC[[#This Row],[DAY]]+1,6))),NA())</f>
        <v/>
      </c>
      <c r="Q1280" s="4" t="str" cm="1">
        <f t="array" aca="1" ref="Q1280" ca="1">IFERROR(IF(T_CALC[[#This Row],[DAY]]="","",IF(AND(T_CALC[[#This Row],[DAY]]=C_N_TRADING_DAYS,$L$1&gt;C_MAX_HIST_DT),$Q$1,INDEX(_xlfn.ANCHORARRAY($C$3),T_CALC[[#This Row],[DAY]]+1,2))),NA())</f>
        <v/>
      </c>
      <c r="R1280" s="4" t="str">
        <f ca="1">IFERROR(IF(I_SRC="Open",T_CALC[[#This Row],[Open]],IF(I_SRC="High",T_CALC[[#This Row],[High]],IF(I_SRC="low",T_CALC[[#This Row],[Low]],IF(I_SRC="Volume",T_CALC[[#This Row],[VOLUME]],T_CALC[[#This Row],[Close]])))),"")</f>
        <v/>
      </c>
      <c r="S1280" s="4" t="str" cm="1">
        <f t="array" aca="1" ref="S1280" ca="1">IF(T_CALC[[#This Row],[DAY]]="","",IF(T_CALC[[#This Row],[DAY]]&gt;=I_MA_PER,
ROUND(SUMPRODUCT(OFFSET($Y$4,0,0,I_MA_PER),OFFSET(T_CALC[[#This Row],[Value]],-(I_MA_PER-1),0,I_MA_PER))/C_DEN,2),NA()))</f>
        <v/>
      </c>
      <c r="T1280" s="4" t="str">
        <f ca="1">IF(T_CALC[[#This Row],[DAY]]="","",IF(T_CALC[[#This Row],[DAY]]&gt;=I_MA_PER,IF(AND(T_CALC[[#This Row],[Value]]&gt;T_CALC[[#This Row],[WMA]],R1279&lt;=S1279),"Buy",IF(AND(T_CALC[[#This Row],[Value]]&lt;T_CALC[[#This Row],[WMA]],R1279&gt;=S1279),"Sell","")),NA()))</f>
        <v/>
      </c>
      <c r="U1280" s="4">
        <f ca="1">IFERROR(IF(T_CALC[[#This Row],[Signal]]="Buy",T_CALC[[#This Row],[Value]],-10000),-10000)</f>
        <v>-10000</v>
      </c>
      <c r="V1280" s="4">
        <f ca="1">IFERROR(IF(T_CALC[[#This Row],[Signal]]="Sell",T_CALC[[#This Row],[Value]],-10000),-10000)</f>
        <v>-10000</v>
      </c>
    </row>
    <row r="1281" spans="11:22" x14ac:dyDescent="0.2">
      <c r="K1281" s="4" t="str">
        <f ca="1">IF(ROW(T_CALC[[#This Row],[DAY]])-ROW(T_CALC[[#Headers],[DAY]])&gt;C_N_TRADING_DAYS,"",ROW(T_CALC[[#This Row],[DAY]])-ROW(T_CALC[[#Headers],[DAY]]))</f>
        <v/>
      </c>
      <c r="L1281" s="2" t="str" cm="1">
        <f t="array" aca="1" ref="L1281" ca="1">IFERROR(IF(T_CALC[[#This Row],[DAY]]="","",IF(AND(T_CALC[[#This Row],[DAY]]=C_N_TRADING_DAYS,$L$1&gt;C_MAX_HIST_DT),$L$1,INDEX(_xlfn.ANCHORARRAY($C$3),T_CALC[[#This Row],[DAY]]+1,1))),NA())</f>
        <v/>
      </c>
      <c r="M1281" s="4" t="str" cm="1">
        <f t="array" aca="1" ref="M1281" ca="1">IFERROR(IF(T_CALC[[#This Row],[DAY]]="","",IF(AND(T_CALC[[#This Row],[DAY]]=C_N_TRADING_DAYS,$L$1&gt;C_MAX_HIST_DT),$M$1,INDEX(_xlfn.ANCHORARRAY($C$3),T_CALC[[#This Row],[DAY]]+1,3))),NA())</f>
        <v/>
      </c>
      <c r="N1281" s="4" t="str" cm="1">
        <f t="array" aca="1" ref="N1281" ca="1">IFERROR(IF(T_CALC[[#This Row],[DAY]]="","",IF(AND(T_CALC[[#This Row],[DAY]]=C_N_TRADING_DAYS,$L$1&gt;C_MAX_HIST_DT),$N$1,INDEX(_xlfn.ANCHORARRAY($C$3),T_CALC[[#This Row],[DAY]]+1,4))),NA())</f>
        <v/>
      </c>
      <c r="O1281" s="4" t="str" cm="1">
        <f t="array" aca="1" ref="O1281" ca="1">IFERROR(IF(T_CALC[[#This Row],[DAY]]="","",IF(AND(T_CALC[[#This Row],[DAY]]=C_N_TRADING_DAYS,$L$1&gt;C_MAX_HIST_DT),$O$1,INDEX(_xlfn.ANCHORARRAY($C$3),T_CALC[[#This Row],[DAY]]+1,5))),NA())</f>
        <v/>
      </c>
      <c r="P1281" s="4" t="str" cm="1">
        <f t="array" aca="1" ref="P1281" ca="1">IFERROR(IF(T_CALC[[#This Row],[DAY]]="","",IF(AND(T_CALC[[#This Row],[DAY]]=C_N_TRADING_DAYS,$L$1&gt;C_MAX_HIST_DT),$P$1,INDEX(_xlfn.ANCHORARRAY($C$3),T_CALC[[#This Row],[DAY]]+1,6))),NA())</f>
        <v/>
      </c>
      <c r="Q1281" s="4" t="str" cm="1">
        <f t="array" aca="1" ref="Q1281" ca="1">IFERROR(IF(T_CALC[[#This Row],[DAY]]="","",IF(AND(T_CALC[[#This Row],[DAY]]=C_N_TRADING_DAYS,$L$1&gt;C_MAX_HIST_DT),$Q$1,INDEX(_xlfn.ANCHORARRAY($C$3),T_CALC[[#This Row],[DAY]]+1,2))),NA())</f>
        <v/>
      </c>
      <c r="R1281" s="4" t="str">
        <f ca="1">IFERROR(IF(I_SRC="Open",T_CALC[[#This Row],[Open]],IF(I_SRC="High",T_CALC[[#This Row],[High]],IF(I_SRC="low",T_CALC[[#This Row],[Low]],IF(I_SRC="Volume",T_CALC[[#This Row],[VOLUME]],T_CALC[[#This Row],[Close]])))),"")</f>
        <v/>
      </c>
      <c r="S1281" s="4" t="str" cm="1">
        <f t="array" aca="1" ref="S1281" ca="1">IF(T_CALC[[#This Row],[DAY]]="","",IF(T_CALC[[#This Row],[DAY]]&gt;=I_MA_PER,
ROUND(SUMPRODUCT(OFFSET($Y$4,0,0,I_MA_PER),OFFSET(T_CALC[[#This Row],[Value]],-(I_MA_PER-1),0,I_MA_PER))/C_DEN,2),NA()))</f>
        <v/>
      </c>
      <c r="T1281" s="4" t="str">
        <f ca="1">IF(T_CALC[[#This Row],[DAY]]="","",IF(T_CALC[[#This Row],[DAY]]&gt;=I_MA_PER,IF(AND(T_CALC[[#This Row],[Value]]&gt;T_CALC[[#This Row],[WMA]],R1280&lt;=S1280),"Buy",IF(AND(T_CALC[[#This Row],[Value]]&lt;T_CALC[[#This Row],[WMA]],R1280&gt;=S1280),"Sell","")),NA()))</f>
        <v/>
      </c>
      <c r="U1281" s="4">
        <f ca="1">IFERROR(IF(T_CALC[[#This Row],[Signal]]="Buy",T_CALC[[#This Row],[Value]],-10000),-10000)</f>
        <v>-10000</v>
      </c>
      <c r="V1281" s="4">
        <f ca="1">IFERROR(IF(T_CALC[[#This Row],[Signal]]="Sell",T_CALC[[#This Row],[Value]],-10000),-10000)</f>
        <v>-10000</v>
      </c>
    </row>
    <row r="1282" spans="11:22" x14ac:dyDescent="0.2">
      <c r="K1282" s="4" t="str">
        <f ca="1">IF(ROW(T_CALC[[#This Row],[DAY]])-ROW(T_CALC[[#Headers],[DAY]])&gt;C_N_TRADING_DAYS,"",ROW(T_CALC[[#This Row],[DAY]])-ROW(T_CALC[[#Headers],[DAY]]))</f>
        <v/>
      </c>
      <c r="L1282" s="2" t="str" cm="1">
        <f t="array" aca="1" ref="L1282" ca="1">IFERROR(IF(T_CALC[[#This Row],[DAY]]="","",IF(AND(T_CALC[[#This Row],[DAY]]=C_N_TRADING_DAYS,$L$1&gt;C_MAX_HIST_DT),$L$1,INDEX(_xlfn.ANCHORARRAY($C$3),T_CALC[[#This Row],[DAY]]+1,1))),NA())</f>
        <v/>
      </c>
      <c r="M1282" s="4" t="str" cm="1">
        <f t="array" aca="1" ref="M1282" ca="1">IFERROR(IF(T_CALC[[#This Row],[DAY]]="","",IF(AND(T_CALC[[#This Row],[DAY]]=C_N_TRADING_DAYS,$L$1&gt;C_MAX_HIST_DT),$M$1,INDEX(_xlfn.ANCHORARRAY($C$3),T_CALC[[#This Row],[DAY]]+1,3))),NA())</f>
        <v/>
      </c>
      <c r="N1282" s="4" t="str" cm="1">
        <f t="array" aca="1" ref="N1282" ca="1">IFERROR(IF(T_CALC[[#This Row],[DAY]]="","",IF(AND(T_CALC[[#This Row],[DAY]]=C_N_TRADING_DAYS,$L$1&gt;C_MAX_HIST_DT),$N$1,INDEX(_xlfn.ANCHORARRAY($C$3),T_CALC[[#This Row],[DAY]]+1,4))),NA())</f>
        <v/>
      </c>
      <c r="O1282" s="4" t="str" cm="1">
        <f t="array" aca="1" ref="O1282" ca="1">IFERROR(IF(T_CALC[[#This Row],[DAY]]="","",IF(AND(T_CALC[[#This Row],[DAY]]=C_N_TRADING_DAYS,$L$1&gt;C_MAX_HIST_DT),$O$1,INDEX(_xlfn.ANCHORARRAY($C$3),T_CALC[[#This Row],[DAY]]+1,5))),NA())</f>
        <v/>
      </c>
      <c r="P1282" s="4" t="str" cm="1">
        <f t="array" aca="1" ref="P1282" ca="1">IFERROR(IF(T_CALC[[#This Row],[DAY]]="","",IF(AND(T_CALC[[#This Row],[DAY]]=C_N_TRADING_DAYS,$L$1&gt;C_MAX_HIST_DT),$P$1,INDEX(_xlfn.ANCHORARRAY($C$3),T_CALC[[#This Row],[DAY]]+1,6))),NA())</f>
        <v/>
      </c>
      <c r="Q1282" s="4" t="str" cm="1">
        <f t="array" aca="1" ref="Q1282" ca="1">IFERROR(IF(T_CALC[[#This Row],[DAY]]="","",IF(AND(T_CALC[[#This Row],[DAY]]=C_N_TRADING_DAYS,$L$1&gt;C_MAX_HIST_DT),$Q$1,INDEX(_xlfn.ANCHORARRAY($C$3),T_CALC[[#This Row],[DAY]]+1,2))),NA())</f>
        <v/>
      </c>
      <c r="R1282" s="4" t="str">
        <f ca="1">IFERROR(IF(I_SRC="Open",T_CALC[[#This Row],[Open]],IF(I_SRC="High",T_CALC[[#This Row],[High]],IF(I_SRC="low",T_CALC[[#This Row],[Low]],IF(I_SRC="Volume",T_CALC[[#This Row],[VOLUME]],T_CALC[[#This Row],[Close]])))),"")</f>
        <v/>
      </c>
      <c r="S1282" s="4" t="str" cm="1">
        <f t="array" aca="1" ref="S1282" ca="1">IF(T_CALC[[#This Row],[DAY]]="","",IF(T_CALC[[#This Row],[DAY]]&gt;=I_MA_PER,
ROUND(SUMPRODUCT(OFFSET($Y$4,0,0,I_MA_PER),OFFSET(T_CALC[[#This Row],[Value]],-(I_MA_PER-1),0,I_MA_PER))/C_DEN,2),NA()))</f>
        <v/>
      </c>
      <c r="T1282" s="4" t="str">
        <f ca="1">IF(T_CALC[[#This Row],[DAY]]="","",IF(T_CALC[[#This Row],[DAY]]&gt;=I_MA_PER,IF(AND(T_CALC[[#This Row],[Value]]&gt;T_CALC[[#This Row],[WMA]],R1281&lt;=S1281),"Buy",IF(AND(T_CALC[[#This Row],[Value]]&lt;T_CALC[[#This Row],[WMA]],R1281&gt;=S1281),"Sell","")),NA()))</f>
        <v/>
      </c>
      <c r="U1282" s="4">
        <f ca="1">IFERROR(IF(T_CALC[[#This Row],[Signal]]="Buy",T_CALC[[#This Row],[Value]],-10000),-10000)</f>
        <v>-10000</v>
      </c>
      <c r="V1282" s="4">
        <f ca="1">IFERROR(IF(T_CALC[[#This Row],[Signal]]="Sell",T_CALC[[#This Row],[Value]],-10000),-10000)</f>
        <v>-10000</v>
      </c>
    </row>
    <row r="1283" spans="11:22" x14ac:dyDescent="0.2">
      <c r="K1283" s="4" t="str">
        <f ca="1">IF(ROW(T_CALC[[#This Row],[DAY]])-ROW(T_CALC[[#Headers],[DAY]])&gt;C_N_TRADING_DAYS,"",ROW(T_CALC[[#This Row],[DAY]])-ROW(T_CALC[[#Headers],[DAY]]))</f>
        <v/>
      </c>
      <c r="L1283" s="2" t="str" cm="1">
        <f t="array" aca="1" ref="L1283" ca="1">IFERROR(IF(T_CALC[[#This Row],[DAY]]="","",IF(AND(T_CALC[[#This Row],[DAY]]=C_N_TRADING_DAYS,$L$1&gt;C_MAX_HIST_DT),$L$1,INDEX(_xlfn.ANCHORARRAY($C$3),T_CALC[[#This Row],[DAY]]+1,1))),NA())</f>
        <v/>
      </c>
      <c r="M1283" s="4" t="str" cm="1">
        <f t="array" aca="1" ref="M1283" ca="1">IFERROR(IF(T_CALC[[#This Row],[DAY]]="","",IF(AND(T_CALC[[#This Row],[DAY]]=C_N_TRADING_DAYS,$L$1&gt;C_MAX_HIST_DT),$M$1,INDEX(_xlfn.ANCHORARRAY($C$3),T_CALC[[#This Row],[DAY]]+1,3))),NA())</f>
        <v/>
      </c>
      <c r="N1283" s="4" t="str" cm="1">
        <f t="array" aca="1" ref="N1283" ca="1">IFERROR(IF(T_CALC[[#This Row],[DAY]]="","",IF(AND(T_CALC[[#This Row],[DAY]]=C_N_TRADING_DAYS,$L$1&gt;C_MAX_HIST_DT),$N$1,INDEX(_xlfn.ANCHORARRAY($C$3),T_CALC[[#This Row],[DAY]]+1,4))),NA())</f>
        <v/>
      </c>
      <c r="O1283" s="4" t="str" cm="1">
        <f t="array" aca="1" ref="O1283" ca="1">IFERROR(IF(T_CALC[[#This Row],[DAY]]="","",IF(AND(T_CALC[[#This Row],[DAY]]=C_N_TRADING_DAYS,$L$1&gt;C_MAX_HIST_DT),$O$1,INDEX(_xlfn.ANCHORARRAY($C$3),T_CALC[[#This Row],[DAY]]+1,5))),NA())</f>
        <v/>
      </c>
      <c r="P1283" s="4" t="str" cm="1">
        <f t="array" aca="1" ref="P1283" ca="1">IFERROR(IF(T_CALC[[#This Row],[DAY]]="","",IF(AND(T_CALC[[#This Row],[DAY]]=C_N_TRADING_DAYS,$L$1&gt;C_MAX_HIST_DT),$P$1,INDEX(_xlfn.ANCHORARRAY($C$3),T_CALC[[#This Row],[DAY]]+1,6))),NA())</f>
        <v/>
      </c>
      <c r="Q1283" s="4" t="str" cm="1">
        <f t="array" aca="1" ref="Q1283" ca="1">IFERROR(IF(T_CALC[[#This Row],[DAY]]="","",IF(AND(T_CALC[[#This Row],[DAY]]=C_N_TRADING_DAYS,$L$1&gt;C_MAX_HIST_DT),$Q$1,INDEX(_xlfn.ANCHORARRAY($C$3),T_CALC[[#This Row],[DAY]]+1,2))),NA())</f>
        <v/>
      </c>
      <c r="R1283" s="4" t="str">
        <f ca="1">IFERROR(IF(I_SRC="Open",T_CALC[[#This Row],[Open]],IF(I_SRC="High",T_CALC[[#This Row],[High]],IF(I_SRC="low",T_CALC[[#This Row],[Low]],IF(I_SRC="Volume",T_CALC[[#This Row],[VOLUME]],T_CALC[[#This Row],[Close]])))),"")</f>
        <v/>
      </c>
      <c r="S1283" s="4" t="str" cm="1">
        <f t="array" aca="1" ref="S1283" ca="1">IF(T_CALC[[#This Row],[DAY]]="","",IF(T_CALC[[#This Row],[DAY]]&gt;=I_MA_PER,
ROUND(SUMPRODUCT(OFFSET($Y$4,0,0,I_MA_PER),OFFSET(T_CALC[[#This Row],[Value]],-(I_MA_PER-1),0,I_MA_PER))/C_DEN,2),NA()))</f>
        <v/>
      </c>
      <c r="T1283" s="4" t="str">
        <f ca="1">IF(T_CALC[[#This Row],[DAY]]="","",IF(T_CALC[[#This Row],[DAY]]&gt;=I_MA_PER,IF(AND(T_CALC[[#This Row],[Value]]&gt;T_CALC[[#This Row],[WMA]],R1282&lt;=S1282),"Buy",IF(AND(T_CALC[[#This Row],[Value]]&lt;T_CALC[[#This Row],[WMA]],R1282&gt;=S1282),"Sell","")),NA()))</f>
        <v/>
      </c>
      <c r="U1283" s="4">
        <f ca="1">IFERROR(IF(T_CALC[[#This Row],[Signal]]="Buy",T_CALC[[#This Row],[Value]],-10000),-10000)</f>
        <v>-10000</v>
      </c>
      <c r="V1283" s="4">
        <f ca="1">IFERROR(IF(T_CALC[[#This Row],[Signal]]="Sell",T_CALC[[#This Row],[Value]],-10000),-10000)</f>
        <v>-10000</v>
      </c>
    </row>
    <row r="1284" spans="11:22" x14ac:dyDescent="0.2">
      <c r="K1284" s="4" t="str">
        <f ca="1">IF(ROW(T_CALC[[#This Row],[DAY]])-ROW(T_CALC[[#Headers],[DAY]])&gt;C_N_TRADING_DAYS,"",ROW(T_CALC[[#This Row],[DAY]])-ROW(T_CALC[[#Headers],[DAY]]))</f>
        <v/>
      </c>
      <c r="L1284" s="2" t="str" cm="1">
        <f t="array" aca="1" ref="L1284" ca="1">IFERROR(IF(T_CALC[[#This Row],[DAY]]="","",IF(AND(T_CALC[[#This Row],[DAY]]=C_N_TRADING_DAYS,$L$1&gt;C_MAX_HIST_DT),$L$1,INDEX(_xlfn.ANCHORARRAY($C$3),T_CALC[[#This Row],[DAY]]+1,1))),NA())</f>
        <v/>
      </c>
      <c r="M1284" s="4" t="str" cm="1">
        <f t="array" aca="1" ref="M1284" ca="1">IFERROR(IF(T_CALC[[#This Row],[DAY]]="","",IF(AND(T_CALC[[#This Row],[DAY]]=C_N_TRADING_DAYS,$L$1&gt;C_MAX_HIST_DT),$M$1,INDEX(_xlfn.ANCHORARRAY($C$3),T_CALC[[#This Row],[DAY]]+1,3))),NA())</f>
        <v/>
      </c>
      <c r="N1284" s="4" t="str" cm="1">
        <f t="array" aca="1" ref="N1284" ca="1">IFERROR(IF(T_CALC[[#This Row],[DAY]]="","",IF(AND(T_CALC[[#This Row],[DAY]]=C_N_TRADING_DAYS,$L$1&gt;C_MAX_HIST_DT),$N$1,INDEX(_xlfn.ANCHORARRAY($C$3),T_CALC[[#This Row],[DAY]]+1,4))),NA())</f>
        <v/>
      </c>
      <c r="O1284" s="4" t="str" cm="1">
        <f t="array" aca="1" ref="O1284" ca="1">IFERROR(IF(T_CALC[[#This Row],[DAY]]="","",IF(AND(T_CALC[[#This Row],[DAY]]=C_N_TRADING_DAYS,$L$1&gt;C_MAX_HIST_DT),$O$1,INDEX(_xlfn.ANCHORARRAY($C$3),T_CALC[[#This Row],[DAY]]+1,5))),NA())</f>
        <v/>
      </c>
      <c r="P1284" s="4" t="str" cm="1">
        <f t="array" aca="1" ref="P1284" ca="1">IFERROR(IF(T_CALC[[#This Row],[DAY]]="","",IF(AND(T_CALC[[#This Row],[DAY]]=C_N_TRADING_DAYS,$L$1&gt;C_MAX_HIST_DT),$P$1,INDEX(_xlfn.ANCHORARRAY($C$3),T_CALC[[#This Row],[DAY]]+1,6))),NA())</f>
        <v/>
      </c>
      <c r="Q1284" s="4" t="str" cm="1">
        <f t="array" aca="1" ref="Q1284" ca="1">IFERROR(IF(T_CALC[[#This Row],[DAY]]="","",IF(AND(T_CALC[[#This Row],[DAY]]=C_N_TRADING_DAYS,$L$1&gt;C_MAX_HIST_DT),$Q$1,INDEX(_xlfn.ANCHORARRAY($C$3),T_CALC[[#This Row],[DAY]]+1,2))),NA())</f>
        <v/>
      </c>
      <c r="R1284" s="4" t="str">
        <f ca="1">IFERROR(IF(I_SRC="Open",T_CALC[[#This Row],[Open]],IF(I_SRC="High",T_CALC[[#This Row],[High]],IF(I_SRC="low",T_CALC[[#This Row],[Low]],IF(I_SRC="Volume",T_CALC[[#This Row],[VOLUME]],T_CALC[[#This Row],[Close]])))),"")</f>
        <v/>
      </c>
      <c r="S1284" s="4" t="str" cm="1">
        <f t="array" aca="1" ref="S1284" ca="1">IF(T_CALC[[#This Row],[DAY]]="","",IF(T_CALC[[#This Row],[DAY]]&gt;=I_MA_PER,
ROUND(SUMPRODUCT(OFFSET($Y$4,0,0,I_MA_PER),OFFSET(T_CALC[[#This Row],[Value]],-(I_MA_PER-1),0,I_MA_PER))/C_DEN,2),NA()))</f>
        <v/>
      </c>
      <c r="T1284" s="4" t="str">
        <f ca="1">IF(T_CALC[[#This Row],[DAY]]="","",IF(T_CALC[[#This Row],[DAY]]&gt;=I_MA_PER,IF(AND(T_CALC[[#This Row],[Value]]&gt;T_CALC[[#This Row],[WMA]],R1283&lt;=S1283),"Buy",IF(AND(T_CALC[[#This Row],[Value]]&lt;T_CALC[[#This Row],[WMA]],R1283&gt;=S1283),"Sell","")),NA()))</f>
        <v/>
      </c>
      <c r="U1284" s="4">
        <f ca="1">IFERROR(IF(T_CALC[[#This Row],[Signal]]="Buy",T_CALC[[#This Row],[Value]],-10000),-10000)</f>
        <v>-10000</v>
      </c>
      <c r="V1284" s="4">
        <f ca="1">IFERROR(IF(T_CALC[[#This Row],[Signal]]="Sell",T_CALC[[#This Row],[Value]],-10000),-10000)</f>
        <v>-10000</v>
      </c>
    </row>
    <row r="1285" spans="11:22" x14ac:dyDescent="0.2">
      <c r="K1285" s="4" t="str">
        <f ca="1">IF(ROW(T_CALC[[#This Row],[DAY]])-ROW(T_CALC[[#Headers],[DAY]])&gt;C_N_TRADING_DAYS,"",ROW(T_CALC[[#This Row],[DAY]])-ROW(T_CALC[[#Headers],[DAY]]))</f>
        <v/>
      </c>
      <c r="L1285" s="2" t="str" cm="1">
        <f t="array" aca="1" ref="L1285" ca="1">IFERROR(IF(T_CALC[[#This Row],[DAY]]="","",IF(AND(T_CALC[[#This Row],[DAY]]=C_N_TRADING_DAYS,$L$1&gt;C_MAX_HIST_DT),$L$1,INDEX(_xlfn.ANCHORARRAY($C$3),T_CALC[[#This Row],[DAY]]+1,1))),NA())</f>
        <v/>
      </c>
      <c r="M1285" s="4" t="str" cm="1">
        <f t="array" aca="1" ref="M1285" ca="1">IFERROR(IF(T_CALC[[#This Row],[DAY]]="","",IF(AND(T_CALC[[#This Row],[DAY]]=C_N_TRADING_DAYS,$L$1&gt;C_MAX_HIST_DT),$M$1,INDEX(_xlfn.ANCHORARRAY($C$3),T_CALC[[#This Row],[DAY]]+1,3))),NA())</f>
        <v/>
      </c>
      <c r="N1285" s="4" t="str" cm="1">
        <f t="array" aca="1" ref="N1285" ca="1">IFERROR(IF(T_CALC[[#This Row],[DAY]]="","",IF(AND(T_CALC[[#This Row],[DAY]]=C_N_TRADING_DAYS,$L$1&gt;C_MAX_HIST_DT),$N$1,INDEX(_xlfn.ANCHORARRAY($C$3),T_CALC[[#This Row],[DAY]]+1,4))),NA())</f>
        <v/>
      </c>
      <c r="O1285" s="4" t="str" cm="1">
        <f t="array" aca="1" ref="O1285" ca="1">IFERROR(IF(T_CALC[[#This Row],[DAY]]="","",IF(AND(T_CALC[[#This Row],[DAY]]=C_N_TRADING_DAYS,$L$1&gt;C_MAX_HIST_DT),$O$1,INDEX(_xlfn.ANCHORARRAY($C$3),T_CALC[[#This Row],[DAY]]+1,5))),NA())</f>
        <v/>
      </c>
      <c r="P1285" s="4" t="str" cm="1">
        <f t="array" aca="1" ref="P1285" ca="1">IFERROR(IF(T_CALC[[#This Row],[DAY]]="","",IF(AND(T_CALC[[#This Row],[DAY]]=C_N_TRADING_DAYS,$L$1&gt;C_MAX_HIST_DT),$P$1,INDEX(_xlfn.ANCHORARRAY($C$3),T_CALC[[#This Row],[DAY]]+1,6))),NA())</f>
        <v/>
      </c>
      <c r="Q1285" s="4" t="str" cm="1">
        <f t="array" aca="1" ref="Q1285" ca="1">IFERROR(IF(T_CALC[[#This Row],[DAY]]="","",IF(AND(T_CALC[[#This Row],[DAY]]=C_N_TRADING_DAYS,$L$1&gt;C_MAX_HIST_DT),$Q$1,INDEX(_xlfn.ANCHORARRAY($C$3),T_CALC[[#This Row],[DAY]]+1,2))),NA())</f>
        <v/>
      </c>
      <c r="R1285" s="4" t="str">
        <f ca="1">IFERROR(IF(I_SRC="Open",T_CALC[[#This Row],[Open]],IF(I_SRC="High",T_CALC[[#This Row],[High]],IF(I_SRC="low",T_CALC[[#This Row],[Low]],IF(I_SRC="Volume",T_CALC[[#This Row],[VOLUME]],T_CALC[[#This Row],[Close]])))),"")</f>
        <v/>
      </c>
      <c r="S1285" s="4" t="str" cm="1">
        <f t="array" aca="1" ref="S1285" ca="1">IF(T_CALC[[#This Row],[DAY]]="","",IF(T_CALC[[#This Row],[DAY]]&gt;=I_MA_PER,
ROUND(SUMPRODUCT(OFFSET($Y$4,0,0,I_MA_PER),OFFSET(T_CALC[[#This Row],[Value]],-(I_MA_PER-1),0,I_MA_PER))/C_DEN,2),NA()))</f>
        <v/>
      </c>
      <c r="T1285" s="4" t="str">
        <f ca="1">IF(T_CALC[[#This Row],[DAY]]="","",IF(T_CALC[[#This Row],[DAY]]&gt;=I_MA_PER,IF(AND(T_CALC[[#This Row],[Value]]&gt;T_CALC[[#This Row],[WMA]],R1284&lt;=S1284),"Buy",IF(AND(T_CALC[[#This Row],[Value]]&lt;T_CALC[[#This Row],[WMA]],R1284&gt;=S1284),"Sell","")),NA()))</f>
        <v/>
      </c>
      <c r="U1285" s="4">
        <f ca="1">IFERROR(IF(T_CALC[[#This Row],[Signal]]="Buy",T_CALC[[#This Row],[Value]],-10000),-10000)</f>
        <v>-10000</v>
      </c>
      <c r="V1285" s="4">
        <f ca="1">IFERROR(IF(T_CALC[[#This Row],[Signal]]="Sell",T_CALC[[#This Row],[Value]],-10000),-10000)</f>
        <v>-10000</v>
      </c>
    </row>
    <row r="1286" spans="11:22" x14ac:dyDescent="0.2">
      <c r="K1286" s="4" t="str">
        <f ca="1">IF(ROW(T_CALC[[#This Row],[DAY]])-ROW(T_CALC[[#Headers],[DAY]])&gt;C_N_TRADING_DAYS,"",ROW(T_CALC[[#This Row],[DAY]])-ROW(T_CALC[[#Headers],[DAY]]))</f>
        <v/>
      </c>
      <c r="L1286" s="2" t="str" cm="1">
        <f t="array" aca="1" ref="L1286" ca="1">IFERROR(IF(T_CALC[[#This Row],[DAY]]="","",IF(AND(T_CALC[[#This Row],[DAY]]=C_N_TRADING_DAYS,$L$1&gt;C_MAX_HIST_DT),$L$1,INDEX(_xlfn.ANCHORARRAY($C$3),T_CALC[[#This Row],[DAY]]+1,1))),NA())</f>
        <v/>
      </c>
      <c r="M1286" s="4" t="str" cm="1">
        <f t="array" aca="1" ref="M1286" ca="1">IFERROR(IF(T_CALC[[#This Row],[DAY]]="","",IF(AND(T_CALC[[#This Row],[DAY]]=C_N_TRADING_DAYS,$L$1&gt;C_MAX_HIST_DT),$M$1,INDEX(_xlfn.ANCHORARRAY($C$3),T_CALC[[#This Row],[DAY]]+1,3))),NA())</f>
        <v/>
      </c>
      <c r="N1286" s="4" t="str" cm="1">
        <f t="array" aca="1" ref="N1286" ca="1">IFERROR(IF(T_CALC[[#This Row],[DAY]]="","",IF(AND(T_CALC[[#This Row],[DAY]]=C_N_TRADING_DAYS,$L$1&gt;C_MAX_HIST_DT),$N$1,INDEX(_xlfn.ANCHORARRAY($C$3),T_CALC[[#This Row],[DAY]]+1,4))),NA())</f>
        <v/>
      </c>
      <c r="O1286" s="4" t="str" cm="1">
        <f t="array" aca="1" ref="O1286" ca="1">IFERROR(IF(T_CALC[[#This Row],[DAY]]="","",IF(AND(T_CALC[[#This Row],[DAY]]=C_N_TRADING_DAYS,$L$1&gt;C_MAX_HIST_DT),$O$1,INDEX(_xlfn.ANCHORARRAY($C$3),T_CALC[[#This Row],[DAY]]+1,5))),NA())</f>
        <v/>
      </c>
      <c r="P1286" s="4" t="str" cm="1">
        <f t="array" aca="1" ref="P1286" ca="1">IFERROR(IF(T_CALC[[#This Row],[DAY]]="","",IF(AND(T_CALC[[#This Row],[DAY]]=C_N_TRADING_DAYS,$L$1&gt;C_MAX_HIST_DT),$P$1,INDEX(_xlfn.ANCHORARRAY($C$3),T_CALC[[#This Row],[DAY]]+1,6))),NA())</f>
        <v/>
      </c>
      <c r="Q1286" s="4" t="str" cm="1">
        <f t="array" aca="1" ref="Q1286" ca="1">IFERROR(IF(T_CALC[[#This Row],[DAY]]="","",IF(AND(T_CALC[[#This Row],[DAY]]=C_N_TRADING_DAYS,$L$1&gt;C_MAX_HIST_DT),$Q$1,INDEX(_xlfn.ANCHORARRAY($C$3),T_CALC[[#This Row],[DAY]]+1,2))),NA())</f>
        <v/>
      </c>
      <c r="R1286" s="4" t="str">
        <f ca="1">IFERROR(IF(I_SRC="Open",T_CALC[[#This Row],[Open]],IF(I_SRC="High",T_CALC[[#This Row],[High]],IF(I_SRC="low",T_CALC[[#This Row],[Low]],IF(I_SRC="Volume",T_CALC[[#This Row],[VOLUME]],T_CALC[[#This Row],[Close]])))),"")</f>
        <v/>
      </c>
      <c r="S1286" s="4" t="str" cm="1">
        <f t="array" aca="1" ref="S1286" ca="1">IF(T_CALC[[#This Row],[DAY]]="","",IF(T_CALC[[#This Row],[DAY]]&gt;=I_MA_PER,
ROUND(SUMPRODUCT(OFFSET($Y$4,0,0,I_MA_PER),OFFSET(T_CALC[[#This Row],[Value]],-(I_MA_PER-1),0,I_MA_PER))/C_DEN,2),NA()))</f>
        <v/>
      </c>
      <c r="T1286" s="4" t="str">
        <f ca="1">IF(T_CALC[[#This Row],[DAY]]="","",IF(T_CALC[[#This Row],[DAY]]&gt;=I_MA_PER,IF(AND(T_CALC[[#This Row],[Value]]&gt;T_CALC[[#This Row],[WMA]],R1285&lt;=S1285),"Buy",IF(AND(T_CALC[[#This Row],[Value]]&lt;T_CALC[[#This Row],[WMA]],R1285&gt;=S1285),"Sell","")),NA()))</f>
        <v/>
      </c>
      <c r="U1286" s="4">
        <f ca="1">IFERROR(IF(T_CALC[[#This Row],[Signal]]="Buy",T_CALC[[#This Row],[Value]],-10000),-10000)</f>
        <v>-10000</v>
      </c>
      <c r="V1286" s="4">
        <f ca="1">IFERROR(IF(T_CALC[[#This Row],[Signal]]="Sell",T_CALC[[#This Row],[Value]],-10000),-10000)</f>
        <v>-10000</v>
      </c>
    </row>
    <row r="1287" spans="11:22" x14ac:dyDescent="0.2">
      <c r="K1287" s="4" t="str">
        <f ca="1">IF(ROW(T_CALC[[#This Row],[DAY]])-ROW(T_CALC[[#Headers],[DAY]])&gt;C_N_TRADING_DAYS,"",ROW(T_CALC[[#This Row],[DAY]])-ROW(T_CALC[[#Headers],[DAY]]))</f>
        <v/>
      </c>
      <c r="L1287" s="2" t="str" cm="1">
        <f t="array" aca="1" ref="L1287" ca="1">IFERROR(IF(T_CALC[[#This Row],[DAY]]="","",IF(AND(T_CALC[[#This Row],[DAY]]=C_N_TRADING_DAYS,$L$1&gt;C_MAX_HIST_DT),$L$1,INDEX(_xlfn.ANCHORARRAY($C$3),T_CALC[[#This Row],[DAY]]+1,1))),NA())</f>
        <v/>
      </c>
      <c r="M1287" s="4" t="str" cm="1">
        <f t="array" aca="1" ref="M1287" ca="1">IFERROR(IF(T_CALC[[#This Row],[DAY]]="","",IF(AND(T_CALC[[#This Row],[DAY]]=C_N_TRADING_DAYS,$L$1&gt;C_MAX_HIST_DT),$M$1,INDEX(_xlfn.ANCHORARRAY($C$3),T_CALC[[#This Row],[DAY]]+1,3))),NA())</f>
        <v/>
      </c>
      <c r="N1287" s="4" t="str" cm="1">
        <f t="array" aca="1" ref="N1287" ca="1">IFERROR(IF(T_CALC[[#This Row],[DAY]]="","",IF(AND(T_CALC[[#This Row],[DAY]]=C_N_TRADING_DAYS,$L$1&gt;C_MAX_HIST_DT),$N$1,INDEX(_xlfn.ANCHORARRAY($C$3),T_CALC[[#This Row],[DAY]]+1,4))),NA())</f>
        <v/>
      </c>
      <c r="O1287" s="4" t="str" cm="1">
        <f t="array" aca="1" ref="O1287" ca="1">IFERROR(IF(T_CALC[[#This Row],[DAY]]="","",IF(AND(T_CALC[[#This Row],[DAY]]=C_N_TRADING_DAYS,$L$1&gt;C_MAX_HIST_DT),$O$1,INDEX(_xlfn.ANCHORARRAY($C$3),T_CALC[[#This Row],[DAY]]+1,5))),NA())</f>
        <v/>
      </c>
      <c r="P1287" s="4" t="str" cm="1">
        <f t="array" aca="1" ref="P1287" ca="1">IFERROR(IF(T_CALC[[#This Row],[DAY]]="","",IF(AND(T_CALC[[#This Row],[DAY]]=C_N_TRADING_DAYS,$L$1&gt;C_MAX_HIST_DT),$P$1,INDEX(_xlfn.ANCHORARRAY($C$3),T_CALC[[#This Row],[DAY]]+1,6))),NA())</f>
        <v/>
      </c>
      <c r="Q1287" s="4" t="str" cm="1">
        <f t="array" aca="1" ref="Q1287" ca="1">IFERROR(IF(T_CALC[[#This Row],[DAY]]="","",IF(AND(T_CALC[[#This Row],[DAY]]=C_N_TRADING_DAYS,$L$1&gt;C_MAX_HIST_DT),$Q$1,INDEX(_xlfn.ANCHORARRAY($C$3),T_CALC[[#This Row],[DAY]]+1,2))),NA())</f>
        <v/>
      </c>
      <c r="R1287" s="4" t="str">
        <f ca="1">IFERROR(IF(I_SRC="Open",T_CALC[[#This Row],[Open]],IF(I_SRC="High",T_CALC[[#This Row],[High]],IF(I_SRC="low",T_CALC[[#This Row],[Low]],IF(I_SRC="Volume",T_CALC[[#This Row],[VOLUME]],T_CALC[[#This Row],[Close]])))),"")</f>
        <v/>
      </c>
      <c r="S1287" s="4" t="str" cm="1">
        <f t="array" aca="1" ref="S1287" ca="1">IF(T_CALC[[#This Row],[DAY]]="","",IF(T_CALC[[#This Row],[DAY]]&gt;=I_MA_PER,
ROUND(SUMPRODUCT(OFFSET($Y$4,0,0,I_MA_PER),OFFSET(T_CALC[[#This Row],[Value]],-(I_MA_PER-1),0,I_MA_PER))/C_DEN,2),NA()))</f>
        <v/>
      </c>
      <c r="T1287" s="4" t="str">
        <f ca="1">IF(T_CALC[[#This Row],[DAY]]="","",IF(T_CALC[[#This Row],[DAY]]&gt;=I_MA_PER,IF(AND(T_CALC[[#This Row],[Value]]&gt;T_CALC[[#This Row],[WMA]],R1286&lt;=S1286),"Buy",IF(AND(T_CALC[[#This Row],[Value]]&lt;T_CALC[[#This Row],[WMA]],R1286&gt;=S1286),"Sell","")),NA()))</f>
        <v/>
      </c>
      <c r="U1287" s="4">
        <f ca="1">IFERROR(IF(T_CALC[[#This Row],[Signal]]="Buy",T_CALC[[#This Row],[Value]],-10000),-10000)</f>
        <v>-10000</v>
      </c>
      <c r="V1287" s="4">
        <f ca="1">IFERROR(IF(T_CALC[[#This Row],[Signal]]="Sell",T_CALC[[#This Row],[Value]],-10000),-10000)</f>
        <v>-10000</v>
      </c>
    </row>
    <row r="1288" spans="11:22" x14ac:dyDescent="0.2">
      <c r="K1288" s="4" t="str">
        <f ca="1">IF(ROW(T_CALC[[#This Row],[DAY]])-ROW(T_CALC[[#Headers],[DAY]])&gt;C_N_TRADING_DAYS,"",ROW(T_CALC[[#This Row],[DAY]])-ROW(T_CALC[[#Headers],[DAY]]))</f>
        <v/>
      </c>
      <c r="L1288" s="2" t="str" cm="1">
        <f t="array" aca="1" ref="L1288" ca="1">IFERROR(IF(T_CALC[[#This Row],[DAY]]="","",IF(AND(T_CALC[[#This Row],[DAY]]=C_N_TRADING_DAYS,$L$1&gt;C_MAX_HIST_DT),$L$1,INDEX(_xlfn.ANCHORARRAY($C$3),T_CALC[[#This Row],[DAY]]+1,1))),NA())</f>
        <v/>
      </c>
      <c r="M1288" s="4" t="str" cm="1">
        <f t="array" aca="1" ref="M1288" ca="1">IFERROR(IF(T_CALC[[#This Row],[DAY]]="","",IF(AND(T_CALC[[#This Row],[DAY]]=C_N_TRADING_DAYS,$L$1&gt;C_MAX_HIST_DT),$M$1,INDEX(_xlfn.ANCHORARRAY($C$3),T_CALC[[#This Row],[DAY]]+1,3))),NA())</f>
        <v/>
      </c>
      <c r="N1288" s="4" t="str" cm="1">
        <f t="array" aca="1" ref="N1288" ca="1">IFERROR(IF(T_CALC[[#This Row],[DAY]]="","",IF(AND(T_CALC[[#This Row],[DAY]]=C_N_TRADING_DAYS,$L$1&gt;C_MAX_HIST_DT),$N$1,INDEX(_xlfn.ANCHORARRAY($C$3),T_CALC[[#This Row],[DAY]]+1,4))),NA())</f>
        <v/>
      </c>
      <c r="O1288" s="4" t="str" cm="1">
        <f t="array" aca="1" ref="O1288" ca="1">IFERROR(IF(T_CALC[[#This Row],[DAY]]="","",IF(AND(T_CALC[[#This Row],[DAY]]=C_N_TRADING_DAYS,$L$1&gt;C_MAX_HIST_DT),$O$1,INDEX(_xlfn.ANCHORARRAY($C$3),T_CALC[[#This Row],[DAY]]+1,5))),NA())</f>
        <v/>
      </c>
      <c r="P1288" s="4" t="str" cm="1">
        <f t="array" aca="1" ref="P1288" ca="1">IFERROR(IF(T_CALC[[#This Row],[DAY]]="","",IF(AND(T_CALC[[#This Row],[DAY]]=C_N_TRADING_DAYS,$L$1&gt;C_MAX_HIST_DT),$P$1,INDEX(_xlfn.ANCHORARRAY($C$3),T_CALC[[#This Row],[DAY]]+1,6))),NA())</f>
        <v/>
      </c>
      <c r="Q1288" s="4" t="str" cm="1">
        <f t="array" aca="1" ref="Q1288" ca="1">IFERROR(IF(T_CALC[[#This Row],[DAY]]="","",IF(AND(T_CALC[[#This Row],[DAY]]=C_N_TRADING_DAYS,$L$1&gt;C_MAX_HIST_DT),$Q$1,INDEX(_xlfn.ANCHORARRAY($C$3),T_CALC[[#This Row],[DAY]]+1,2))),NA())</f>
        <v/>
      </c>
      <c r="R1288" s="4" t="str">
        <f ca="1">IFERROR(IF(I_SRC="Open",T_CALC[[#This Row],[Open]],IF(I_SRC="High",T_CALC[[#This Row],[High]],IF(I_SRC="low",T_CALC[[#This Row],[Low]],IF(I_SRC="Volume",T_CALC[[#This Row],[VOLUME]],T_CALC[[#This Row],[Close]])))),"")</f>
        <v/>
      </c>
      <c r="S1288" s="4" t="str" cm="1">
        <f t="array" aca="1" ref="S1288" ca="1">IF(T_CALC[[#This Row],[DAY]]="","",IF(T_CALC[[#This Row],[DAY]]&gt;=I_MA_PER,
ROUND(SUMPRODUCT(OFFSET($Y$4,0,0,I_MA_PER),OFFSET(T_CALC[[#This Row],[Value]],-(I_MA_PER-1),0,I_MA_PER))/C_DEN,2),NA()))</f>
        <v/>
      </c>
      <c r="T1288" s="4" t="str">
        <f ca="1">IF(T_CALC[[#This Row],[DAY]]="","",IF(T_CALC[[#This Row],[DAY]]&gt;=I_MA_PER,IF(AND(T_CALC[[#This Row],[Value]]&gt;T_CALC[[#This Row],[WMA]],R1287&lt;=S1287),"Buy",IF(AND(T_CALC[[#This Row],[Value]]&lt;T_CALC[[#This Row],[WMA]],R1287&gt;=S1287),"Sell","")),NA()))</f>
        <v/>
      </c>
      <c r="U1288" s="4">
        <f ca="1">IFERROR(IF(T_CALC[[#This Row],[Signal]]="Buy",T_CALC[[#This Row],[Value]],-10000),-10000)</f>
        <v>-10000</v>
      </c>
      <c r="V1288" s="4">
        <f ca="1">IFERROR(IF(T_CALC[[#This Row],[Signal]]="Sell",T_CALC[[#This Row],[Value]],-10000),-10000)</f>
        <v>-10000</v>
      </c>
    </row>
    <row r="1289" spans="11:22" x14ac:dyDescent="0.2">
      <c r="K1289" s="4" t="str">
        <f ca="1">IF(ROW(T_CALC[[#This Row],[DAY]])-ROW(T_CALC[[#Headers],[DAY]])&gt;C_N_TRADING_DAYS,"",ROW(T_CALC[[#This Row],[DAY]])-ROW(T_CALC[[#Headers],[DAY]]))</f>
        <v/>
      </c>
      <c r="L1289" s="2" t="str" cm="1">
        <f t="array" aca="1" ref="L1289" ca="1">IFERROR(IF(T_CALC[[#This Row],[DAY]]="","",IF(AND(T_CALC[[#This Row],[DAY]]=C_N_TRADING_DAYS,$L$1&gt;C_MAX_HIST_DT),$L$1,INDEX(_xlfn.ANCHORARRAY($C$3),T_CALC[[#This Row],[DAY]]+1,1))),NA())</f>
        <v/>
      </c>
      <c r="M1289" s="4" t="str" cm="1">
        <f t="array" aca="1" ref="M1289" ca="1">IFERROR(IF(T_CALC[[#This Row],[DAY]]="","",IF(AND(T_CALC[[#This Row],[DAY]]=C_N_TRADING_DAYS,$L$1&gt;C_MAX_HIST_DT),$M$1,INDEX(_xlfn.ANCHORARRAY($C$3),T_CALC[[#This Row],[DAY]]+1,3))),NA())</f>
        <v/>
      </c>
      <c r="N1289" s="4" t="str" cm="1">
        <f t="array" aca="1" ref="N1289" ca="1">IFERROR(IF(T_CALC[[#This Row],[DAY]]="","",IF(AND(T_CALC[[#This Row],[DAY]]=C_N_TRADING_DAYS,$L$1&gt;C_MAX_HIST_DT),$N$1,INDEX(_xlfn.ANCHORARRAY($C$3),T_CALC[[#This Row],[DAY]]+1,4))),NA())</f>
        <v/>
      </c>
      <c r="O1289" s="4" t="str" cm="1">
        <f t="array" aca="1" ref="O1289" ca="1">IFERROR(IF(T_CALC[[#This Row],[DAY]]="","",IF(AND(T_CALC[[#This Row],[DAY]]=C_N_TRADING_DAYS,$L$1&gt;C_MAX_HIST_DT),$O$1,INDEX(_xlfn.ANCHORARRAY($C$3),T_CALC[[#This Row],[DAY]]+1,5))),NA())</f>
        <v/>
      </c>
      <c r="P1289" s="4" t="str" cm="1">
        <f t="array" aca="1" ref="P1289" ca="1">IFERROR(IF(T_CALC[[#This Row],[DAY]]="","",IF(AND(T_CALC[[#This Row],[DAY]]=C_N_TRADING_DAYS,$L$1&gt;C_MAX_HIST_DT),$P$1,INDEX(_xlfn.ANCHORARRAY($C$3),T_CALC[[#This Row],[DAY]]+1,6))),NA())</f>
        <v/>
      </c>
      <c r="Q1289" s="4" t="str" cm="1">
        <f t="array" aca="1" ref="Q1289" ca="1">IFERROR(IF(T_CALC[[#This Row],[DAY]]="","",IF(AND(T_CALC[[#This Row],[DAY]]=C_N_TRADING_DAYS,$L$1&gt;C_MAX_HIST_DT),$Q$1,INDEX(_xlfn.ANCHORARRAY($C$3),T_CALC[[#This Row],[DAY]]+1,2))),NA())</f>
        <v/>
      </c>
      <c r="R1289" s="4" t="str">
        <f ca="1">IFERROR(IF(I_SRC="Open",T_CALC[[#This Row],[Open]],IF(I_SRC="High",T_CALC[[#This Row],[High]],IF(I_SRC="low",T_CALC[[#This Row],[Low]],IF(I_SRC="Volume",T_CALC[[#This Row],[VOLUME]],T_CALC[[#This Row],[Close]])))),"")</f>
        <v/>
      </c>
      <c r="S1289" s="4" t="str" cm="1">
        <f t="array" aca="1" ref="S1289" ca="1">IF(T_CALC[[#This Row],[DAY]]="","",IF(T_CALC[[#This Row],[DAY]]&gt;=I_MA_PER,
ROUND(SUMPRODUCT(OFFSET($Y$4,0,0,I_MA_PER),OFFSET(T_CALC[[#This Row],[Value]],-(I_MA_PER-1),0,I_MA_PER))/C_DEN,2),NA()))</f>
        <v/>
      </c>
      <c r="T1289" s="4" t="str">
        <f ca="1">IF(T_CALC[[#This Row],[DAY]]="","",IF(T_CALC[[#This Row],[DAY]]&gt;=I_MA_PER,IF(AND(T_CALC[[#This Row],[Value]]&gt;T_CALC[[#This Row],[WMA]],R1288&lt;=S1288),"Buy",IF(AND(T_CALC[[#This Row],[Value]]&lt;T_CALC[[#This Row],[WMA]],R1288&gt;=S1288),"Sell","")),NA()))</f>
        <v/>
      </c>
      <c r="U1289" s="4">
        <f ca="1">IFERROR(IF(T_CALC[[#This Row],[Signal]]="Buy",T_CALC[[#This Row],[Value]],-10000),-10000)</f>
        <v>-10000</v>
      </c>
      <c r="V1289" s="4">
        <f ca="1">IFERROR(IF(T_CALC[[#This Row],[Signal]]="Sell",T_CALC[[#This Row],[Value]],-10000),-10000)</f>
        <v>-10000</v>
      </c>
    </row>
    <row r="1290" spans="11:22" x14ac:dyDescent="0.2">
      <c r="K1290" s="4" t="str">
        <f ca="1">IF(ROW(T_CALC[[#This Row],[DAY]])-ROW(T_CALC[[#Headers],[DAY]])&gt;C_N_TRADING_DAYS,"",ROW(T_CALC[[#This Row],[DAY]])-ROW(T_CALC[[#Headers],[DAY]]))</f>
        <v/>
      </c>
      <c r="L1290" s="2" t="str" cm="1">
        <f t="array" aca="1" ref="L1290" ca="1">IFERROR(IF(T_CALC[[#This Row],[DAY]]="","",IF(AND(T_CALC[[#This Row],[DAY]]=C_N_TRADING_DAYS,$L$1&gt;C_MAX_HIST_DT),$L$1,INDEX(_xlfn.ANCHORARRAY($C$3),T_CALC[[#This Row],[DAY]]+1,1))),NA())</f>
        <v/>
      </c>
      <c r="M1290" s="4" t="str" cm="1">
        <f t="array" aca="1" ref="M1290" ca="1">IFERROR(IF(T_CALC[[#This Row],[DAY]]="","",IF(AND(T_CALC[[#This Row],[DAY]]=C_N_TRADING_DAYS,$L$1&gt;C_MAX_HIST_DT),$M$1,INDEX(_xlfn.ANCHORARRAY($C$3),T_CALC[[#This Row],[DAY]]+1,3))),NA())</f>
        <v/>
      </c>
      <c r="N1290" s="4" t="str" cm="1">
        <f t="array" aca="1" ref="N1290" ca="1">IFERROR(IF(T_CALC[[#This Row],[DAY]]="","",IF(AND(T_CALC[[#This Row],[DAY]]=C_N_TRADING_DAYS,$L$1&gt;C_MAX_HIST_DT),$N$1,INDEX(_xlfn.ANCHORARRAY($C$3),T_CALC[[#This Row],[DAY]]+1,4))),NA())</f>
        <v/>
      </c>
      <c r="O1290" s="4" t="str" cm="1">
        <f t="array" aca="1" ref="O1290" ca="1">IFERROR(IF(T_CALC[[#This Row],[DAY]]="","",IF(AND(T_CALC[[#This Row],[DAY]]=C_N_TRADING_DAYS,$L$1&gt;C_MAX_HIST_DT),$O$1,INDEX(_xlfn.ANCHORARRAY($C$3),T_CALC[[#This Row],[DAY]]+1,5))),NA())</f>
        <v/>
      </c>
      <c r="P1290" s="4" t="str" cm="1">
        <f t="array" aca="1" ref="P1290" ca="1">IFERROR(IF(T_CALC[[#This Row],[DAY]]="","",IF(AND(T_CALC[[#This Row],[DAY]]=C_N_TRADING_DAYS,$L$1&gt;C_MAX_HIST_DT),$P$1,INDEX(_xlfn.ANCHORARRAY($C$3),T_CALC[[#This Row],[DAY]]+1,6))),NA())</f>
        <v/>
      </c>
      <c r="Q1290" s="4" t="str" cm="1">
        <f t="array" aca="1" ref="Q1290" ca="1">IFERROR(IF(T_CALC[[#This Row],[DAY]]="","",IF(AND(T_CALC[[#This Row],[DAY]]=C_N_TRADING_DAYS,$L$1&gt;C_MAX_HIST_DT),$Q$1,INDEX(_xlfn.ANCHORARRAY($C$3),T_CALC[[#This Row],[DAY]]+1,2))),NA())</f>
        <v/>
      </c>
      <c r="R1290" s="4" t="str">
        <f ca="1">IFERROR(IF(I_SRC="Open",T_CALC[[#This Row],[Open]],IF(I_SRC="High",T_CALC[[#This Row],[High]],IF(I_SRC="low",T_CALC[[#This Row],[Low]],IF(I_SRC="Volume",T_CALC[[#This Row],[VOLUME]],T_CALC[[#This Row],[Close]])))),"")</f>
        <v/>
      </c>
      <c r="S1290" s="4" t="str" cm="1">
        <f t="array" aca="1" ref="S1290" ca="1">IF(T_CALC[[#This Row],[DAY]]="","",IF(T_CALC[[#This Row],[DAY]]&gt;=I_MA_PER,
ROUND(SUMPRODUCT(OFFSET($Y$4,0,0,I_MA_PER),OFFSET(T_CALC[[#This Row],[Value]],-(I_MA_PER-1),0,I_MA_PER))/C_DEN,2),NA()))</f>
        <v/>
      </c>
      <c r="T1290" s="4" t="str">
        <f ca="1">IF(T_CALC[[#This Row],[DAY]]="","",IF(T_CALC[[#This Row],[DAY]]&gt;=I_MA_PER,IF(AND(T_CALC[[#This Row],[Value]]&gt;T_CALC[[#This Row],[WMA]],R1289&lt;=S1289),"Buy",IF(AND(T_CALC[[#This Row],[Value]]&lt;T_CALC[[#This Row],[WMA]],R1289&gt;=S1289),"Sell","")),NA()))</f>
        <v/>
      </c>
      <c r="U1290" s="4">
        <f ca="1">IFERROR(IF(T_CALC[[#This Row],[Signal]]="Buy",T_CALC[[#This Row],[Value]],-10000),-10000)</f>
        <v>-10000</v>
      </c>
      <c r="V1290" s="4">
        <f ca="1">IFERROR(IF(T_CALC[[#This Row],[Signal]]="Sell",T_CALC[[#This Row],[Value]],-10000),-10000)</f>
        <v>-10000</v>
      </c>
    </row>
    <row r="1291" spans="11:22" x14ac:dyDescent="0.2">
      <c r="K1291" s="4" t="str">
        <f ca="1">IF(ROW(T_CALC[[#This Row],[DAY]])-ROW(T_CALC[[#Headers],[DAY]])&gt;C_N_TRADING_DAYS,"",ROW(T_CALC[[#This Row],[DAY]])-ROW(T_CALC[[#Headers],[DAY]]))</f>
        <v/>
      </c>
      <c r="L1291" s="2" t="str" cm="1">
        <f t="array" aca="1" ref="L1291" ca="1">IFERROR(IF(T_CALC[[#This Row],[DAY]]="","",IF(AND(T_CALC[[#This Row],[DAY]]=C_N_TRADING_DAYS,$L$1&gt;C_MAX_HIST_DT),$L$1,INDEX(_xlfn.ANCHORARRAY($C$3),T_CALC[[#This Row],[DAY]]+1,1))),NA())</f>
        <v/>
      </c>
      <c r="M1291" s="4" t="str" cm="1">
        <f t="array" aca="1" ref="M1291" ca="1">IFERROR(IF(T_CALC[[#This Row],[DAY]]="","",IF(AND(T_CALC[[#This Row],[DAY]]=C_N_TRADING_DAYS,$L$1&gt;C_MAX_HIST_DT),$M$1,INDEX(_xlfn.ANCHORARRAY($C$3),T_CALC[[#This Row],[DAY]]+1,3))),NA())</f>
        <v/>
      </c>
      <c r="N1291" s="4" t="str" cm="1">
        <f t="array" aca="1" ref="N1291" ca="1">IFERROR(IF(T_CALC[[#This Row],[DAY]]="","",IF(AND(T_CALC[[#This Row],[DAY]]=C_N_TRADING_DAYS,$L$1&gt;C_MAX_HIST_DT),$N$1,INDEX(_xlfn.ANCHORARRAY($C$3),T_CALC[[#This Row],[DAY]]+1,4))),NA())</f>
        <v/>
      </c>
      <c r="O1291" s="4" t="str" cm="1">
        <f t="array" aca="1" ref="O1291" ca="1">IFERROR(IF(T_CALC[[#This Row],[DAY]]="","",IF(AND(T_CALC[[#This Row],[DAY]]=C_N_TRADING_DAYS,$L$1&gt;C_MAX_HIST_DT),$O$1,INDEX(_xlfn.ANCHORARRAY($C$3),T_CALC[[#This Row],[DAY]]+1,5))),NA())</f>
        <v/>
      </c>
      <c r="P1291" s="4" t="str" cm="1">
        <f t="array" aca="1" ref="P1291" ca="1">IFERROR(IF(T_CALC[[#This Row],[DAY]]="","",IF(AND(T_CALC[[#This Row],[DAY]]=C_N_TRADING_DAYS,$L$1&gt;C_MAX_HIST_DT),$P$1,INDEX(_xlfn.ANCHORARRAY($C$3),T_CALC[[#This Row],[DAY]]+1,6))),NA())</f>
        <v/>
      </c>
      <c r="Q1291" s="4" t="str" cm="1">
        <f t="array" aca="1" ref="Q1291" ca="1">IFERROR(IF(T_CALC[[#This Row],[DAY]]="","",IF(AND(T_CALC[[#This Row],[DAY]]=C_N_TRADING_DAYS,$L$1&gt;C_MAX_HIST_DT),$Q$1,INDEX(_xlfn.ANCHORARRAY($C$3),T_CALC[[#This Row],[DAY]]+1,2))),NA())</f>
        <v/>
      </c>
      <c r="R1291" s="4" t="str">
        <f ca="1">IFERROR(IF(I_SRC="Open",T_CALC[[#This Row],[Open]],IF(I_SRC="High",T_CALC[[#This Row],[High]],IF(I_SRC="low",T_CALC[[#This Row],[Low]],IF(I_SRC="Volume",T_CALC[[#This Row],[VOLUME]],T_CALC[[#This Row],[Close]])))),"")</f>
        <v/>
      </c>
      <c r="S1291" s="4" t="str" cm="1">
        <f t="array" aca="1" ref="S1291" ca="1">IF(T_CALC[[#This Row],[DAY]]="","",IF(T_CALC[[#This Row],[DAY]]&gt;=I_MA_PER,
ROUND(SUMPRODUCT(OFFSET($Y$4,0,0,I_MA_PER),OFFSET(T_CALC[[#This Row],[Value]],-(I_MA_PER-1),0,I_MA_PER))/C_DEN,2),NA()))</f>
        <v/>
      </c>
      <c r="T1291" s="4" t="str">
        <f ca="1">IF(T_CALC[[#This Row],[DAY]]="","",IF(T_CALC[[#This Row],[DAY]]&gt;=I_MA_PER,IF(AND(T_CALC[[#This Row],[Value]]&gt;T_CALC[[#This Row],[WMA]],R1290&lt;=S1290),"Buy",IF(AND(T_CALC[[#This Row],[Value]]&lt;T_CALC[[#This Row],[WMA]],R1290&gt;=S1290),"Sell","")),NA()))</f>
        <v/>
      </c>
      <c r="U1291" s="4">
        <f ca="1">IFERROR(IF(T_CALC[[#This Row],[Signal]]="Buy",T_CALC[[#This Row],[Value]],-10000),-10000)</f>
        <v>-10000</v>
      </c>
      <c r="V1291" s="4">
        <f ca="1">IFERROR(IF(T_CALC[[#This Row],[Signal]]="Sell",T_CALC[[#This Row],[Value]],-10000),-10000)</f>
        <v>-10000</v>
      </c>
    </row>
    <row r="1292" spans="11:22" x14ac:dyDescent="0.2">
      <c r="K1292" s="4" t="str">
        <f ca="1">IF(ROW(T_CALC[[#This Row],[DAY]])-ROW(T_CALC[[#Headers],[DAY]])&gt;C_N_TRADING_DAYS,"",ROW(T_CALC[[#This Row],[DAY]])-ROW(T_CALC[[#Headers],[DAY]]))</f>
        <v/>
      </c>
      <c r="L1292" s="2" t="str" cm="1">
        <f t="array" aca="1" ref="L1292" ca="1">IFERROR(IF(T_CALC[[#This Row],[DAY]]="","",IF(AND(T_CALC[[#This Row],[DAY]]=C_N_TRADING_DAYS,$L$1&gt;C_MAX_HIST_DT),$L$1,INDEX(_xlfn.ANCHORARRAY($C$3),T_CALC[[#This Row],[DAY]]+1,1))),NA())</f>
        <v/>
      </c>
      <c r="M1292" s="4" t="str" cm="1">
        <f t="array" aca="1" ref="M1292" ca="1">IFERROR(IF(T_CALC[[#This Row],[DAY]]="","",IF(AND(T_CALC[[#This Row],[DAY]]=C_N_TRADING_DAYS,$L$1&gt;C_MAX_HIST_DT),$M$1,INDEX(_xlfn.ANCHORARRAY($C$3),T_CALC[[#This Row],[DAY]]+1,3))),NA())</f>
        <v/>
      </c>
      <c r="N1292" s="4" t="str" cm="1">
        <f t="array" aca="1" ref="N1292" ca="1">IFERROR(IF(T_CALC[[#This Row],[DAY]]="","",IF(AND(T_CALC[[#This Row],[DAY]]=C_N_TRADING_DAYS,$L$1&gt;C_MAX_HIST_DT),$N$1,INDEX(_xlfn.ANCHORARRAY($C$3),T_CALC[[#This Row],[DAY]]+1,4))),NA())</f>
        <v/>
      </c>
      <c r="O1292" s="4" t="str" cm="1">
        <f t="array" aca="1" ref="O1292" ca="1">IFERROR(IF(T_CALC[[#This Row],[DAY]]="","",IF(AND(T_CALC[[#This Row],[DAY]]=C_N_TRADING_DAYS,$L$1&gt;C_MAX_HIST_DT),$O$1,INDEX(_xlfn.ANCHORARRAY($C$3),T_CALC[[#This Row],[DAY]]+1,5))),NA())</f>
        <v/>
      </c>
      <c r="P1292" s="4" t="str" cm="1">
        <f t="array" aca="1" ref="P1292" ca="1">IFERROR(IF(T_CALC[[#This Row],[DAY]]="","",IF(AND(T_CALC[[#This Row],[DAY]]=C_N_TRADING_DAYS,$L$1&gt;C_MAX_HIST_DT),$P$1,INDEX(_xlfn.ANCHORARRAY($C$3),T_CALC[[#This Row],[DAY]]+1,6))),NA())</f>
        <v/>
      </c>
      <c r="Q1292" s="4" t="str" cm="1">
        <f t="array" aca="1" ref="Q1292" ca="1">IFERROR(IF(T_CALC[[#This Row],[DAY]]="","",IF(AND(T_CALC[[#This Row],[DAY]]=C_N_TRADING_DAYS,$L$1&gt;C_MAX_HIST_DT),$Q$1,INDEX(_xlfn.ANCHORARRAY($C$3),T_CALC[[#This Row],[DAY]]+1,2))),NA())</f>
        <v/>
      </c>
      <c r="R1292" s="4" t="str">
        <f ca="1">IFERROR(IF(I_SRC="Open",T_CALC[[#This Row],[Open]],IF(I_SRC="High",T_CALC[[#This Row],[High]],IF(I_SRC="low",T_CALC[[#This Row],[Low]],IF(I_SRC="Volume",T_CALC[[#This Row],[VOLUME]],T_CALC[[#This Row],[Close]])))),"")</f>
        <v/>
      </c>
      <c r="S1292" s="4" t="str" cm="1">
        <f t="array" aca="1" ref="S1292" ca="1">IF(T_CALC[[#This Row],[DAY]]="","",IF(T_CALC[[#This Row],[DAY]]&gt;=I_MA_PER,
ROUND(SUMPRODUCT(OFFSET($Y$4,0,0,I_MA_PER),OFFSET(T_CALC[[#This Row],[Value]],-(I_MA_PER-1),0,I_MA_PER))/C_DEN,2),NA()))</f>
        <v/>
      </c>
      <c r="T1292" s="4" t="str">
        <f ca="1">IF(T_CALC[[#This Row],[DAY]]="","",IF(T_CALC[[#This Row],[DAY]]&gt;=I_MA_PER,IF(AND(T_CALC[[#This Row],[Value]]&gt;T_CALC[[#This Row],[WMA]],R1291&lt;=S1291),"Buy",IF(AND(T_CALC[[#This Row],[Value]]&lt;T_CALC[[#This Row],[WMA]],R1291&gt;=S1291),"Sell","")),NA()))</f>
        <v/>
      </c>
      <c r="U1292" s="4">
        <f ca="1">IFERROR(IF(T_CALC[[#This Row],[Signal]]="Buy",T_CALC[[#This Row],[Value]],-10000),-10000)</f>
        <v>-10000</v>
      </c>
      <c r="V1292" s="4">
        <f ca="1">IFERROR(IF(T_CALC[[#This Row],[Signal]]="Sell",T_CALC[[#This Row],[Value]],-10000),-10000)</f>
        <v>-10000</v>
      </c>
    </row>
    <row r="1293" spans="11:22" x14ac:dyDescent="0.2">
      <c r="K1293" s="4" t="str">
        <f ca="1">IF(ROW(T_CALC[[#This Row],[DAY]])-ROW(T_CALC[[#Headers],[DAY]])&gt;C_N_TRADING_DAYS,"",ROW(T_CALC[[#This Row],[DAY]])-ROW(T_CALC[[#Headers],[DAY]]))</f>
        <v/>
      </c>
      <c r="L1293" s="2" t="str" cm="1">
        <f t="array" aca="1" ref="L1293" ca="1">IFERROR(IF(T_CALC[[#This Row],[DAY]]="","",IF(AND(T_CALC[[#This Row],[DAY]]=C_N_TRADING_DAYS,$L$1&gt;C_MAX_HIST_DT),$L$1,INDEX(_xlfn.ANCHORARRAY($C$3),T_CALC[[#This Row],[DAY]]+1,1))),NA())</f>
        <v/>
      </c>
      <c r="M1293" s="4" t="str" cm="1">
        <f t="array" aca="1" ref="M1293" ca="1">IFERROR(IF(T_CALC[[#This Row],[DAY]]="","",IF(AND(T_CALC[[#This Row],[DAY]]=C_N_TRADING_DAYS,$L$1&gt;C_MAX_HIST_DT),$M$1,INDEX(_xlfn.ANCHORARRAY($C$3),T_CALC[[#This Row],[DAY]]+1,3))),NA())</f>
        <v/>
      </c>
      <c r="N1293" s="4" t="str" cm="1">
        <f t="array" aca="1" ref="N1293" ca="1">IFERROR(IF(T_CALC[[#This Row],[DAY]]="","",IF(AND(T_CALC[[#This Row],[DAY]]=C_N_TRADING_DAYS,$L$1&gt;C_MAX_HIST_DT),$N$1,INDEX(_xlfn.ANCHORARRAY($C$3),T_CALC[[#This Row],[DAY]]+1,4))),NA())</f>
        <v/>
      </c>
      <c r="O1293" s="4" t="str" cm="1">
        <f t="array" aca="1" ref="O1293" ca="1">IFERROR(IF(T_CALC[[#This Row],[DAY]]="","",IF(AND(T_CALC[[#This Row],[DAY]]=C_N_TRADING_DAYS,$L$1&gt;C_MAX_HIST_DT),$O$1,INDEX(_xlfn.ANCHORARRAY($C$3),T_CALC[[#This Row],[DAY]]+1,5))),NA())</f>
        <v/>
      </c>
      <c r="P1293" s="4" t="str" cm="1">
        <f t="array" aca="1" ref="P1293" ca="1">IFERROR(IF(T_CALC[[#This Row],[DAY]]="","",IF(AND(T_CALC[[#This Row],[DAY]]=C_N_TRADING_DAYS,$L$1&gt;C_MAX_HIST_DT),$P$1,INDEX(_xlfn.ANCHORARRAY($C$3),T_CALC[[#This Row],[DAY]]+1,6))),NA())</f>
        <v/>
      </c>
      <c r="Q1293" s="4" t="str" cm="1">
        <f t="array" aca="1" ref="Q1293" ca="1">IFERROR(IF(T_CALC[[#This Row],[DAY]]="","",IF(AND(T_CALC[[#This Row],[DAY]]=C_N_TRADING_DAYS,$L$1&gt;C_MAX_HIST_DT),$Q$1,INDEX(_xlfn.ANCHORARRAY($C$3),T_CALC[[#This Row],[DAY]]+1,2))),NA())</f>
        <v/>
      </c>
      <c r="R1293" s="4" t="str">
        <f ca="1">IFERROR(IF(I_SRC="Open",T_CALC[[#This Row],[Open]],IF(I_SRC="High",T_CALC[[#This Row],[High]],IF(I_SRC="low",T_CALC[[#This Row],[Low]],IF(I_SRC="Volume",T_CALC[[#This Row],[VOLUME]],T_CALC[[#This Row],[Close]])))),"")</f>
        <v/>
      </c>
      <c r="S1293" s="4" t="str" cm="1">
        <f t="array" aca="1" ref="S1293" ca="1">IF(T_CALC[[#This Row],[DAY]]="","",IF(T_CALC[[#This Row],[DAY]]&gt;=I_MA_PER,
ROUND(SUMPRODUCT(OFFSET($Y$4,0,0,I_MA_PER),OFFSET(T_CALC[[#This Row],[Value]],-(I_MA_PER-1),0,I_MA_PER))/C_DEN,2),NA()))</f>
        <v/>
      </c>
      <c r="T1293" s="4" t="str">
        <f ca="1">IF(T_CALC[[#This Row],[DAY]]="","",IF(T_CALC[[#This Row],[DAY]]&gt;=I_MA_PER,IF(AND(T_CALC[[#This Row],[Value]]&gt;T_CALC[[#This Row],[WMA]],R1292&lt;=S1292),"Buy",IF(AND(T_CALC[[#This Row],[Value]]&lt;T_CALC[[#This Row],[WMA]],R1292&gt;=S1292),"Sell","")),NA()))</f>
        <v/>
      </c>
      <c r="U1293" s="4">
        <f ca="1">IFERROR(IF(T_CALC[[#This Row],[Signal]]="Buy",T_CALC[[#This Row],[Value]],-10000),-10000)</f>
        <v>-10000</v>
      </c>
      <c r="V1293" s="4">
        <f ca="1">IFERROR(IF(T_CALC[[#This Row],[Signal]]="Sell",T_CALC[[#This Row],[Value]],-10000),-10000)</f>
        <v>-10000</v>
      </c>
    </row>
    <row r="1294" spans="11:22" x14ac:dyDescent="0.2">
      <c r="K1294" s="4" t="str">
        <f ca="1">IF(ROW(T_CALC[[#This Row],[DAY]])-ROW(T_CALC[[#Headers],[DAY]])&gt;C_N_TRADING_DAYS,"",ROW(T_CALC[[#This Row],[DAY]])-ROW(T_CALC[[#Headers],[DAY]]))</f>
        <v/>
      </c>
      <c r="L1294" s="2" t="str" cm="1">
        <f t="array" aca="1" ref="L1294" ca="1">IFERROR(IF(T_CALC[[#This Row],[DAY]]="","",IF(AND(T_CALC[[#This Row],[DAY]]=C_N_TRADING_DAYS,$L$1&gt;C_MAX_HIST_DT),$L$1,INDEX(_xlfn.ANCHORARRAY($C$3),T_CALC[[#This Row],[DAY]]+1,1))),NA())</f>
        <v/>
      </c>
      <c r="M1294" s="4" t="str" cm="1">
        <f t="array" aca="1" ref="M1294" ca="1">IFERROR(IF(T_CALC[[#This Row],[DAY]]="","",IF(AND(T_CALC[[#This Row],[DAY]]=C_N_TRADING_DAYS,$L$1&gt;C_MAX_HIST_DT),$M$1,INDEX(_xlfn.ANCHORARRAY($C$3),T_CALC[[#This Row],[DAY]]+1,3))),NA())</f>
        <v/>
      </c>
      <c r="N1294" s="4" t="str" cm="1">
        <f t="array" aca="1" ref="N1294" ca="1">IFERROR(IF(T_CALC[[#This Row],[DAY]]="","",IF(AND(T_CALC[[#This Row],[DAY]]=C_N_TRADING_DAYS,$L$1&gt;C_MAX_HIST_DT),$N$1,INDEX(_xlfn.ANCHORARRAY($C$3),T_CALC[[#This Row],[DAY]]+1,4))),NA())</f>
        <v/>
      </c>
      <c r="O1294" s="4" t="str" cm="1">
        <f t="array" aca="1" ref="O1294" ca="1">IFERROR(IF(T_CALC[[#This Row],[DAY]]="","",IF(AND(T_CALC[[#This Row],[DAY]]=C_N_TRADING_DAYS,$L$1&gt;C_MAX_HIST_DT),$O$1,INDEX(_xlfn.ANCHORARRAY($C$3),T_CALC[[#This Row],[DAY]]+1,5))),NA())</f>
        <v/>
      </c>
      <c r="P1294" s="4" t="str" cm="1">
        <f t="array" aca="1" ref="P1294" ca="1">IFERROR(IF(T_CALC[[#This Row],[DAY]]="","",IF(AND(T_CALC[[#This Row],[DAY]]=C_N_TRADING_DAYS,$L$1&gt;C_MAX_HIST_DT),$P$1,INDEX(_xlfn.ANCHORARRAY($C$3),T_CALC[[#This Row],[DAY]]+1,6))),NA())</f>
        <v/>
      </c>
      <c r="Q1294" s="4" t="str" cm="1">
        <f t="array" aca="1" ref="Q1294" ca="1">IFERROR(IF(T_CALC[[#This Row],[DAY]]="","",IF(AND(T_CALC[[#This Row],[DAY]]=C_N_TRADING_DAYS,$L$1&gt;C_MAX_HIST_DT),$Q$1,INDEX(_xlfn.ANCHORARRAY($C$3),T_CALC[[#This Row],[DAY]]+1,2))),NA())</f>
        <v/>
      </c>
      <c r="R1294" s="4" t="str">
        <f ca="1">IFERROR(IF(I_SRC="Open",T_CALC[[#This Row],[Open]],IF(I_SRC="High",T_CALC[[#This Row],[High]],IF(I_SRC="low",T_CALC[[#This Row],[Low]],IF(I_SRC="Volume",T_CALC[[#This Row],[VOLUME]],T_CALC[[#This Row],[Close]])))),"")</f>
        <v/>
      </c>
      <c r="S1294" s="4" t="str" cm="1">
        <f t="array" aca="1" ref="S1294" ca="1">IF(T_CALC[[#This Row],[DAY]]="","",IF(T_CALC[[#This Row],[DAY]]&gt;=I_MA_PER,
ROUND(SUMPRODUCT(OFFSET($Y$4,0,0,I_MA_PER),OFFSET(T_CALC[[#This Row],[Value]],-(I_MA_PER-1),0,I_MA_PER))/C_DEN,2),NA()))</f>
        <v/>
      </c>
      <c r="T1294" s="4" t="str">
        <f ca="1">IF(T_CALC[[#This Row],[DAY]]="","",IF(T_CALC[[#This Row],[DAY]]&gt;=I_MA_PER,IF(AND(T_CALC[[#This Row],[Value]]&gt;T_CALC[[#This Row],[WMA]],R1293&lt;=S1293),"Buy",IF(AND(T_CALC[[#This Row],[Value]]&lt;T_CALC[[#This Row],[WMA]],R1293&gt;=S1293),"Sell","")),NA()))</f>
        <v/>
      </c>
      <c r="U1294" s="4">
        <f ca="1">IFERROR(IF(T_CALC[[#This Row],[Signal]]="Buy",T_CALC[[#This Row],[Value]],-10000),-10000)</f>
        <v>-10000</v>
      </c>
      <c r="V1294" s="4">
        <f ca="1">IFERROR(IF(T_CALC[[#This Row],[Signal]]="Sell",T_CALC[[#This Row],[Value]],-10000),-10000)</f>
        <v>-10000</v>
      </c>
    </row>
    <row r="1295" spans="11:22" x14ac:dyDescent="0.2">
      <c r="K1295" s="4" t="str">
        <f ca="1">IF(ROW(T_CALC[[#This Row],[DAY]])-ROW(T_CALC[[#Headers],[DAY]])&gt;C_N_TRADING_DAYS,"",ROW(T_CALC[[#This Row],[DAY]])-ROW(T_CALC[[#Headers],[DAY]]))</f>
        <v/>
      </c>
      <c r="L1295" s="2" t="str" cm="1">
        <f t="array" aca="1" ref="L1295" ca="1">IFERROR(IF(T_CALC[[#This Row],[DAY]]="","",IF(AND(T_CALC[[#This Row],[DAY]]=C_N_TRADING_DAYS,$L$1&gt;C_MAX_HIST_DT),$L$1,INDEX(_xlfn.ANCHORARRAY($C$3),T_CALC[[#This Row],[DAY]]+1,1))),NA())</f>
        <v/>
      </c>
      <c r="M1295" s="4" t="str" cm="1">
        <f t="array" aca="1" ref="M1295" ca="1">IFERROR(IF(T_CALC[[#This Row],[DAY]]="","",IF(AND(T_CALC[[#This Row],[DAY]]=C_N_TRADING_DAYS,$L$1&gt;C_MAX_HIST_DT),$M$1,INDEX(_xlfn.ANCHORARRAY($C$3),T_CALC[[#This Row],[DAY]]+1,3))),NA())</f>
        <v/>
      </c>
      <c r="N1295" s="4" t="str" cm="1">
        <f t="array" aca="1" ref="N1295" ca="1">IFERROR(IF(T_CALC[[#This Row],[DAY]]="","",IF(AND(T_CALC[[#This Row],[DAY]]=C_N_TRADING_DAYS,$L$1&gt;C_MAX_HIST_DT),$N$1,INDEX(_xlfn.ANCHORARRAY($C$3),T_CALC[[#This Row],[DAY]]+1,4))),NA())</f>
        <v/>
      </c>
      <c r="O1295" s="4" t="str" cm="1">
        <f t="array" aca="1" ref="O1295" ca="1">IFERROR(IF(T_CALC[[#This Row],[DAY]]="","",IF(AND(T_CALC[[#This Row],[DAY]]=C_N_TRADING_DAYS,$L$1&gt;C_MAX_HIST_DT),$O$1,INDEX(_xlfn.ANCHORARRAY($C$3),T_CALC[[#This Row],[DAY]]+1,5))),NA())</f>
        <v/>
      </c>
      <c r="P1295" s="4" t="str" cm="1">
        <f t="array" aca="1" ref="P1295" ca="1">IFERROR(IF(T_CALC[[#This Row],[DAY]]="","",IF(AND(T_CALC[[#This Row],[DAY]]=C_N_TRADING_DAYS,$L$1&gt;C_MAX_HIST_DT),$P$1,INDEX(_xlfn.ANCHORARRAY($C$3),T_CALC[[#This Row],[DAY]]+1,6))),NA())</f>
        <v/>
      </c>
      <c r="Q1295" s="4" t="str" cm="1">
        <f t="array" aca="1" ref="Q1295" ca="1">IFERROR(IF(T_CALC[[#This Row],[DAY]]="","",IF(AND(T_CALC[[#This Row],[DAY]]=C_N_TRADING_DAYS,$L$1&gt;C_MAX_HIST_DT),$Q$1,INDEX(_xlfn.ANCHORARRAY($C$3),T_CALC[[#This Row],[DAY]]+1,2))),NA())</f>
        <v/>
      </c>
      <c r="R1295" s="4" t="str">
        <f ca="1">IFERROR(IF(I_SRC="Open",T_CALC[[#This Row],[Open]],IF(I_SRC="High",T_CALC[[#This Row],[High]],IF(I_SRC="low",T_CALC[[#This Row],[Low]],IF(I_SRC="Volume",T_CALC[[#This Row],[VOLUME]],T_CALC[[#This Row],[Close]])))),"")</f>
        <v/>
      </c>
      <c r="S1295" s="4" t="str" cm="1">
        <f t="array" aca="1" ref="S1295" ca="1">IF(T_CALC[[#This Row],[DAY]]="","",IF(T_CALC[[#This Row],[DAY]]&gt;=I_MA_PER,
ROUND(SUMPRODUCT(OFFSET($Y$4,0,0,I_MA_PER),OFFSET(T_CALC[[#This Row],[Value]],-(I_MA_PER-1),0,I_MA_PER))/C_DEN,2),NA()))</f>
        <v/>
      </c>
      <c r="T1295" s="4" t="str">
        <f ca="1">IF(T_CALC[[#This Row],[DAY]]="","",IF(T_CALC[[#This Row],[DAY]]&gt;=I_MA_PER,IF(AND(T_CALC[[#This Row],[Value]]&gt;T_CALC[[#This Row],[WMA]],R1294&lt;=S1294),"Buy",IF(AND(T_CALC[[#This Row],[Value]]&lt;T_CALC[[#This Row],[WMA]],R1294&gt;=S1294),"Sell","")),NA()))</f>
        <v/>
      </c>
      <c r="U1295" s="4">
        <f ca="1">IFERROR(IF(T_CALC[[#This Row],[Signal]]="Buy",T_CALC[[#This Row],[Value]],-10000),-10000)</f>
        <v>-10000</v>
      </c>
      <c r="V1295" s="4">
        <f ca="1">IFERROR(IF(T_CALC[[#This Row],[Signal]]="Sell",T_CALC[[#This Row],[Value]],-10000),-10000)</f>
        <v>-10000</v>
      </c>
    </row>
    <row r="1296" spans="11:22" x14ac:dyDescent="0.2">
      <c r="K1296" s="4" t="str">
        <f ca="1">IF(ROW(T_CALC[[#This Row],[DAY]])-ROW(T_CALC[[#Headers],[DAY]])&gt;C_N_TRADING_DAYS,"",ROW(T_CALC[[#This Row],[DAY]])-ROW(T_CALC[[#Headers],[DAY]]))</f>
        <v/>
      </c>
      <c r="L1296" s="2" t="str" cm="1">
        <f t="array" aca="1" ref="L1296" ca="1">IFERROR(IF(T_CALC[[#This Row],[DAY]]="","",IF(AND(T_CALC[[#This Row],[DAY]]=C_N_TRADING_DAYS,$L$1&gt;C_MAX_HIST_DT),$L$1,INDEX(_xlfn.ANCHORARRAY($C$3),T_CALC[[#This Row],[DAY]]+1,1))),NA())</f>
        <v/>
      </c>
      <c r="M1296" s="4" t="str" cm="1">
        <f t="array" aca="1" ref="M1296" ca="1">IFERROR(IF(T_CALC[[#This Row],[DAY]]="","",IF(AND(T_CALC[[#This Row],[DAY]]=C_N_TRADING_DAYS,$L$1&gt;C_MAX_HIST_DT),$M$1,INDEX(_xlfn.ANCHORARRAY($C$3),T_CALC[[#This Row],[DAY]]+1,3))),NA())</f>
        <v/>
      </c>
      <c r="N1296" s="4" t="str" cm="1">
        <f t="array" aca="1" ref="N1296" ca="1">IFERROR(IF(T_CALC[[#This Row],[DAY]]="","",IF(AND(T_CALC[[#This Row],[DAY]]=C_N_TRADING_DAYS,$L$1&gt;C_MAX_HIST_DT),$N$1,INDEX(_xlfn.ANCHORARRAY($C$3),T_CALC[[#This Row],[DAY]]+1,4))),NA())</f>
        <v/>
      </c>
      <c r="O1296" s="4" t="str" cm="1">
        <f t="array" aca="1" ref="O1296" ca="1">IFERROR(IF(T_CALC[[#This Row],[DAY]]="","",IF(AND(T_CALC[[#This Row],[DAY]]=C_N_TRADING_DAYS,$L$1&gt;C_MAX_HIST_DT),$O$1,INDEX(_xlfn.ANCHORARRAY($C$3),T_CALC[[#This Row],[DAY]]+1,5))),NA())</f>
        <v/>
      </c>
      <c r="P1296" s="4" t="str" cm="1">
        <f t="array" aca="1" ref="P1296" ca="1">IFERROR(IF(T_CALC[[#This Row],[DAY]]="","",IF(AND(T_CALC[[#This Row],[DAY]]=C_N_TRADING_DAYS,$L$1&gt;C_MAX_HIST_DT),$P$1,INDEX(_xlfn.ANCHORARRAY($C$3),T_CALC[[#This Row],[DAY]]+1,6))),NA())</f>
        <v/>
      </c>
      <c r="Q1296" s="4" t="str" cm="1">
        <f t="array" aca="1" ref="Q1296" ca="1">IFERROR(IF(T_CALC[[#This Row],[DAY]]="","",IF(AND(T_CALC[[#This Row],[DAY]]=C_N_TRADING_DAYS,$L$1&gt;C_MAX_HIST_DT),$Q$1,INDEX(_xlfn.ANCHORARRAY($C$3),T_CALC[[#This Row],[DAY]]+1,2))),NA())</f>
        <v/>
      </c>
      <c r="R1296" s="4" t="str">
        <f ca="1">IFERROR(IF(I_SRC="Open",T_CALC[[#This Row],[Open]],IF(I_SRC="High",T_CALC[[#This Row],[High]],IF(I_SRC="low",T_CALC[[#This Row],[Low]],IF(I_SRC="Volume",T_CALC[[#This Row],[VOLUME]],T_CALC[[#This Row],[Close]])))),"")</f>
        <v/>
      </c>
      <c r="S1296" s="4" t="str" cm="1">
        <f t="array" aca="1" ref="S1296" ca="1">IF(T_CALC[[#This Row],[DAY]]="","",IF(T_CALC[[#This Row],[DAY]]&gt;=I_MA_PER,
ROUND(SUMPRODUCT(OFFSET($Y$4,0,0,I_MA_PER),OFFSET(T_CALC[[#This Row],[Value]],-(I_MA_PER-1),0,I_MA_PER))/C_DEN,2),NA()))</f>
        <v/>
      </c>
      <c r="T1296" s="4" t="str">
        <f ca="1">IF(T_CALC[[#This Row],[DAY]]="","",IF(T_CALC[[#This Row],[DAY]]&gt;=I_MA_PER,IF(AND(T_CALC[[#This Row],[Value]]&gt;T_CALC[[#This Row],[WMA]],R1295&lt;=S1295),"Buy",IF(AND(T_CALC[[#This Row],[Value]]&lt;T_CALC[[#This Row],[WMA]],R1295&gt;=S1295),"Sell","")),NA()))</f>
        <v/>
      </c>
      <c r="U1296" s="4">
        <f ca="1">IFERROR(IF(T_CALC[[#This Row],[Signal]]="Buy",T_CALC[[#This Row],[Value]],-10000),-10000)</f>
        <v>-10000</v>
      </c>
      <c r="V1296" s="4">
        <f ca="1">IFERROR(IF(T_CALC[[#This Row],[Signal]]="Sell",T_CALC[[#This Row],[Value]],-10000),-10000)</f>
        <v>-10000</v>
      </c>
    </row>
    <row r="1297" spans="11:22" x14ac:dyDescent="0.2">
      <c r="K1297" s="4" t="str">
        <f ca="1">IF(ROW(T_CALC[[#This Row],[DAY]])-ROW(T_CALC[[#Headers],[DAY]])&gt;C_N_TRADING_DAYS,"",ROW(T_CALC[[#This Row],[DAY]])-ROW(T_CALC[[#Headers],[DAY]]))</f>
        <v/>
      </c>
      <c r="L1297" s="2" t="str" cm="1">
        <f t="array" aca="1" ref="L1297" ca="1">IFERROR(IF(T_CALC[[#This Row],[DAY]]="","",IF(AND(T_CALC[[#This Row],[DAY]]=C_N_TRADING_DAYS,$L$1&gt;C_MAX_HIST_DT),$L$1,INDEX(_xlfn.ANCHORARRAY($C$3),T_CALC[[#This Row],[DAY]]+1,1))),NA())</f>
        <v/>
      </c>
      <c r="M1297" s="4" t="str" cm="1">
        <f t="array" aca="1" ref="M1297" ca="1">IFERROR(IF(T_CALC[[#This Row],[DAY]]="","",IF(AND(T_CALC[[#This Row],[DAY]]=C_N_TRADING_DAYS,$L$1&gt;C_MAX_HIST_DT),$M$1,INDEX(_xlfn.ANCHORARRAY($C$3),T_CALC[[#This Row],[DAY]]+1,3))),NA())</f>
        <v/>
      </c>
      <c r="N1297" s="4" t="str" cm="1">
        <f t="array" aca="1" ref="N1297" ca="1">IFERROR(IF(T_CALC[[#This Row],[DAY]]="","",IF(AND(T_CALC[[#This Row],[DAY]]=C_N_TRADING_DAYS,$L$1&gt;C_MAX_HIST_DT),$N$1,INDEX(_xlfn.ANCHORARRAY($C$3),T_CALC[[#This Row],[DAY]]+1,4))),NA())</f>
        <v/>
      </c>
      <c r="O1297" s="4" t="str" cm="1">
        <f t="array" aca="1" ref="O1297" ca="1">IFERROR(IF(T_CALC[[#This Row],[DAY]]="","",IF(AND(T_CALC[[#This Row],[DAY]]=C_N_TRADING_DAYS,$L$1&gt;C_MAX_HIST_DT),$O$1,INDEX(_xlfn.ANCHORARRAY($C$3),T_CALC[[#This Row],[DAY]]+1,5))),NA())</f>
        <v/>
      </c>
      <c r="P1297" s="4" t="str" cm="1">
        <f t="array" aca="1" ref="P1297" ca="1">IFERROR(IF(T_CALC[[#This Row],[DAY]]="","",IF(AND(T_CALC[[#This Row],[DAY]]=C_N_TRADING_DAYS,$L$1&gt;C_MAX_HIST_DT),$P$1,INDEX(_xlfn.ANCHORARRAY($C$3),T_CALC[[#This Row],[DAY]]+1,6))),NA())</f>
        <v/>
      </c>
      <c r="Q1297" s="4" t="str" cm="1">
        <f t="array" aca="1" ref="Q1297" ca="1">IFERROR(IF(T_CALC[[#This Row],[DAY]]="","",IF(AND(T_CALC[[#This Row],[DAY]]=C_N_TRADING_DAYS,$L$1&gt;C_MAX_HIST_DT),$Q$1,INDEX(_xlfn.ANCHORARRAY($C$3),T_CALC[[#This Row],[DAY]]+1,2))),NA())</f>
        <v/>
      </c>
      <c r="R1297" s="4" t="str">
        <f ca="1">IFERROR(IF(I_SRC="Open",T_CALC[[#This Row],[Open]],IF(I_SRC="High",T_CALC[[#This Row],[High]],IF(I_SRC="low",T_CALC[[#This Row],[Low]],IF(I_SRC="Volume",T_CALC[[#This Row],[VOLUME]],T_CALC[[#This Row],[Close]])))),"")</f>
        <v/>
      </c>
      <c r="S1297" s="4" t="str" cm="1">
        <f t="array" aca="1" ref="S1297" ca="1">IF(T_CALC[[#This Row],[DAY]]="","",IF(T_CALC[[#This Row],[DAY]]&gt;=I_MA_PER,
ROUND(SUMPRODUCT(OFFSET($Y$4,0,0,I_MA_PER),OFFSET(T_CALC[[#This Row],[Value]],-(I_MA_PER-1),0,I_MA_PER))/C_DEN,2),NA()))</f>
        <v/>
      </c>
      <c r="T1297" s="4" t="str">
        <f ca="1">IF(T_CALC[[#This Row],[DAY]]="","",IF(T_CALC[[#This Row],[DAY]]&gt;=I_MA_PER,IF(AND(T_CALC[[#This Row],[Value]]&gt;T_CALC[[#This Row],[WMA]],R1296&lt;=S1296),"Buy",IF(AND(T_CALC[[#This Row],[Value]]&lt;T_CALC[[#This Row],[WMA]],R1296&gt;=S1296),"Sell","")),NA()))</f>
        <v/>
      </c>
      <c r="U1297" s="4">
        <f ca="1">IFERROR(IF(T_CALC[[#This Row],[Signal]]="Buy",T_CALC[[#This Row],[Value]],-10000),-10000)</f>
        <v>-10000</v>
      </c>
      <c r="V1297" s="4">
        <f ca="1">IFERROR(IF(T_CALC[[#This Row],[Signal]]="Sell",T_CALC[[#This Row],[Value]],-10000),-10000)</f>
        <v>-10000</v>
      </c>
    </row>
    <row r="1298" spans="11:22" x14ac:dyDescent="0.2">
      <c r="K1298" s="4" t="str">
        <f ca="1">IF(ROW(T_CALC[[#This Row],[DAY]])-ROW(T_CALC[[#Headers],[DAY]])&gt;C_N_TRADING_DAYS,"",ROW(T_CALC[[#This Row],[DAY]])-ROW(T_CALC[[#Headers],[DAY]]))</f>
        <v/>
      </c>
      <c r="L1298" s="2" t="str" cm="1">
        <f t="array" aca="1" ref="L1298" ca="1">IFERROR(IF(T_CALC[[#This Row],[DAY]]="","",IF(AND(T_CALC[[#This Row],[DAY]]=C_N_TRADING_DAYS,$L$1&gt;C_MAX_HIST_DT),$L$1,INDEX(_xlfn.ANCHORARRAY($C$3),T_CALC[[#This Row],[DAY]]+1,1))),NA())</f>
        <v/>
      </c>
      <c r="M1298" s="4" t="str" cm="1">
        <f t="array" aca="1" ref="M1298" ca="1">IFERROR(IF(T_CALC[[#This Row],[DAY]]="","",IF(AND(T_CALC[[#This Row],[DAY]]=C_N_TRADING_DAYS,$L$1&gt;C_MAX_HIST_DT),$M$1,INDEX(_xlfn.ANCHORARRAY($C$3),T_CALC[[#This Row],[DAY]]+1,3))),NA())</f>
        <v/>
      </c>
      <c r="N1298" s="4" t="str" cm="1">
        <f t="array" aca="1" ref="N1298" ca="1">IFERROR(IF(T_CALC[[#This Row],[DAY]]="","",IF(AND(T_CALC[[#This Row],[DAY]]=C_N_TRADING_DAYS,$L$1&gt;C_MAX_HIST_DT),$N$1,INDEX(_xlfn.ANCHORARRAY($C$3),T_CALC[[#This Row],[DAY]]+1,4))),NA())</f>
        <v/>
      </c>
      <c r="O1298" s="4" t="str" cm="1">
        <f t="array" aca="1" ref="O1298" ca="1">IFERROR(IF(T_CALC[[#This Row],[DAY]]="","",IF(AND(T_CALC[[#This Row],[DAY]]=C_N_TRADING_DAYS,$L$1&gt;C_MAX_HIST_DT),$O$1,INDEX(_xlfn.ANCHORARRAY($C$3),T_CALC[[#This Row],[DAY]]+1,5))),NA())</f>
        <v/>
      </c>
      <c r="P1298" s="4" t="str" cm="1">
        <f t="array" aca="1" ref="P1298" ca="1">IFERROR(IF(T_CALC[[#This Row],[DAY]]="","",IF(AND(T_CALC[[#This Row],[DAY]]=C_N_TRADING_DAYS,$L$1&gt;C_MAX_HIST_DT),$P$1,INDEX(_xlfn.ANCHORARRAY($C$3),T_CALC[[#This Row],[DAY]]+1,6))),NA())</f>
        <v/>
      </c>
      <c r="Q1298" s="4" t="str" cm="1">
        <f t="array" aca="1" ref="Q1298" ca="1">IFERROR(IF(T_CALC[[#This Row],[DAY]]="","",IF(AND(T_CALC[[#This Row],[DAY]]=C_N_TRADING_DAYS,$L$1&gt;C_MAX_HIST_DT),$Q$1,INDEX(_xlfn.ANCHORARRAY($C$3),T_CALC[[#This Row],[DAY]]+1,2))),NA())</f>
        <v/>
      </c>
      <c r="R1298" s="4" t="str">
        <f ca="1">IFERROR(IF(I_SRC="Open",T_CALC[[#This Row],[Open]],IF(I_SRC="High",T_CALC[[#This Row],[High]],IF(I_SRC="low",T_CALC[[#This Row],[Low]],IF(I_SRC="Volume",T_CALC[[#This Row],[VOLUME]],T_CALC[[#This Row],[Close]])))),"")</f>
        <v/>
      </c>
      <c r="S1298" s="4" t="str" cm="1">
        <f t="array" aca="1" ref="S1298" ca="1">IF(T_CALC[[#This Row],[DAY]]="","",IF(T_CALC[[#This Row],[DAY]]&gt;=I_MA_PER,
ROUND(SUMPRODUCT(OFFSET($Y$4,0,0,I_MA_PER),OFFSET(T_CALC[[#This Row],[Value]],-(I_MA_PER-1),0,I_MA_PER))/C_DEN,2),NA()))</f>
        <v/>
      </c>
      <c r="T1298" s="4" t="str">
        <f ca="1">IF(T_CALC[[#This Row],[DAY]]="","",IF(T_CALC[[#This Row],[DAY]]&gt;=I_MA_PER,IF(AND(T_CALC[[#This Row],[Value]]&gt;T_CALC[[#This Row],[WMA]],R1297&lt;=S1297),"Buy",IF(AND(T_CALC[[#This Row],[Value]]&lt;T_CALC[[#This Row],[WMA]],R1297&gt;=S1297),"Sell","")),NA()))</f>
        <v/>
      </c>
      <c r="U1298" s="4">
        <f ca="1">IFERROR(IF(T_CALC[[#This Row],[Signal]]="Buy",T_CALC[[#This Row],[Value]],-10000),-10000)</f>
        <v>-10000</v>
      </c>
      <c r="V1298" s="4">
        <f ca="1">IFERROR(IF(T_CALC[[#This Row],[Signal]]="Sell",T_CALC[[#This Row],[Value]],-10000),-10000)</f>
        <v>-10000</v>
      </c>
    </row>
    <row r="1299" spans="11:22" x14ac:dyDescent="0.2">
      <c r="K1299" s="4" t="str">
        <f ca="1">IF(ROW(T_CALC[[#This Row],[DAY]])-ROW(T_CALC[[#Headers],[DAY]])&gt;C_N_TRADING_DAYS,"",ROW(T_CALC[[#This Row],[DAY]])-ROW(T_CALC[[#Headers],[DAY]]))</f>
        <v/>
      </c>
      <c r="L1299" s="2" t="str" cm="1">
        <f t="array" aca="1" ref="L1299" ca="1">IFERROR(IF(T_CALC[[#This Row],[DAY]]="","",IF(AND(T_CALC[[#This Row],[DAY]]=C_N_TRADING_DAYS,$L$1&gt;C_MAX_HIST_DT),$L$1,INDEX(_xlfn.ANCHORARRAY($C$3),T_CALC[[#This Row],[DAY]]+1,1))),NA())</f>
        <v/>
      </c>
      <c r="M1299" s="4" t="str" cm="1">
        <f t="array" aca="1" ref="M1299" ca="1">IFERROR(IF(T_CALC[[#This Row],[DAY]]="","",IF(AND(T_CALC[[#This Row],[DAY]]=C_N_TRADING_DAYS,$L$1&gt;C_MAX_HIST_DT),$M$1,INDEX(_xlfn.ANCHORARRAY($C$3),T_CALC[[#This Row],[DAY]]+1,3))),NA())</f>
        <v/>
      </c>
      <c r="N1299" s="4" t="str" cm="1">
        <f t="array" aca="1" ref="N1299" ca="1">IFERROR(IF(T_CALC[[#This Row],[DAY]]="","",IF(AND(T_CALC[[#This Row],[DAY]]=C_N_TRADING_DAYS,$L$1&gt;C_MAX_HIST_DT),$N$1,INDEX(_xlfn.ANCHORARRAY($C$3),T_CALC[[#This Row],[DAY]]+1,4))),NA())</f>
        <v/>
      </c>
      <c r="O1299" s="4" t="str" cm="1">
        <f t="array" aca="1" ref="O1299" ca="1">IFERROR(IF(T_CALC[[#This Row],[DAY]]="","",IF(AND(T_CALC[[#This Row],[DAY]]=C_N_TRADING_DAYS,$L$1&gt;C_MAX_HIST_DT),$O$1,INDEX(_xlfn.ANCHORARRAY($C$3),T_CALC[[#This Row],[DAY]]+1,5))),NA())</f>
        <v/>
      </c>
      <c r="P1299" s="4" t="str" cm="1">
        <f t="array" aca="1" ref="P1299" ca="1">IFERROR(IF(T_CALC[[#This Row],[DAY]]="","",IF(AND(T_CALC[[#This Row],[DAY]]=C_N_TRADING_DAYS,$L$1&gt;C_MAX_HIST_DT),$P$1,INDEX(_xlfn.ANCHORARRAY($C$3),T_CALC[[#This Row],[DAY]]+1,6))),NA())</f>
        <v/>
      </c>
      <c r="Q1299" s="4" t="str" cm="1">
        <f t="array" aca="1" ref="Q1299" ca="1">IFERROR(IF(T_CALC[[#This Row],[DAY]]="","",IF(AND(T_CALC[[#This Row],[DAY]]=C_N_TRADING_DAYS,$L$1&gt;C_MAX_HIST_DT),$Q$1,INDEX(_xlfn.ANCHORARRAY($C$3),T_CALC[[#This Row],[DAY]]+1,2))),NA())</f>
        <v/>
      </c>
      <c r="R1299" s="4" t="str">
        <f ca="1">IFERROR(IF(I_SRC="Open",T_CALC[[#This Row],[Open]],IF(I_SRC="High",T_CALC[[#This Row],[High]],IF(I_SRC="low",T_CALC[[#This Row],[Low]],IF(I_SRC="Volume",T_CALC[[#This Row],[VOLUME]],T_CALC[[#This Row],[Close]])))),"")</f>
        <v/>
      </c>
      <c r="S1299" s="4" t="str" cm="1">
        <f t="array" aca="1" ref="S1299" ca="1">IF(T_CALC[[#This Row],[DAY]]="","",IF(T_CALC[[#This Row],[DAY]]&gt;=I_MA_PER,
ROUND(SUMPRODUCT(OFFSET($Y$4,0,0,I_MA_PER),OFFSET(T_CALC[[#This Row],[Value]],-(I_MA_PER-1),0,I_MA_PER))/C_DEN,2),NA()))</f>
        <v/>
      </c>
      <c r="T1299" s="4" t="str">
        <f ca="1">IF(T_CALC[[#This Row],[DAY]]="","",IF(T_CALC[[#This Row],[DAY]]&gt;=I_MA_PER,IF(AND(T_CALC[[#This Row],[Value]]&gt;T_CALC[[#This Row],[WMA]],R1298&lt;=S1298),"Buy",IF(AND(T_CALC[[#This Row],[Value]]&lt;T_CALC[[#This Row],[WMA]],R1298&gt;=S1298),"Sell","")),NA()))</f>
        <v/>
      </c>
      <c r="U1299" s="4">
        <f ca="1">IFERROR(IF(T_CALC[[#This Row],[Signal]]="Buy",T_CALC[[#This Row],[Value]],-10000),-10000)</f>
        <v>-10000</v>
      </c>
      <c r="V1299" s="4">
        <f ca="1">IFERROR(IF(T_CALC[[#This Row],[Signal]]="Sell",T_CALC[[#This Row],[Value]],-10000),-10000)</f>
        <v>-10000</v>
      </c>
    </row>
    <row r="1300" spans="11:22" x14ac:dyDescent="0.2">
      <c r="K1300" s="4" t="str">
        <f ca="1">IF(ROW(T_CALC[[#This Row],[DAY]])-ROW(T_CALC[[#Headers],[DAY]])&gt;C_N_TRADING_DAYS,"",ROW(T_CALC[[#This Row],[DAY]])-ROW(T_CALC[[#Headers],[DAY]]))</f>
        <v/>
      </c>
      <c r="L1300" s="2" t="str" cm="1">
        <f t="array" aca="1" ref="L1300" ca="1">IFERROR(IF(T_CALC[[#This Row],[DAY]]="","",IF(AND(T_CALC[[#This Row],[DAY]]=C_N_TRADING_DAYS,$L$1&gt;C_MAX_HIST_DT),$L$1,INDEX(_xlfn.ANCHORARRAY($C$3),T_CALC[[#This Row],[DAY]]+1,1))),NA())</f>
        <v/>
      </c>
      <c r="M1300" s="4" t="str" cm="1">
        <f t="array" aca="1" ref="M1300" ca="1">IFERROR(IF(T_CALC[[#This Row],[DAY]]="","",IF(AND(T_CALC[[#This Row],[DAY]]=C_N_TRADING_DAYS,$L$1&gt;C_MAX_HIST_DT),$M$1,INDEX(_xlfn.ANCHORARRAY($C$3),T_CALC[[#This Row],[DAY]]+1,3))),NA())</f>
        <v/>
      </c>
      <c r="N1300" s="4" t="str" cm="1">
        <f t="array" aca="1" ref="N1300" ca="1">IFERROR(IF(T_CALC[[#This Row],[DAY]]="","",IF(AND(T_CALC[[#This Row],[DAY]]=C_N_TRADING_DAYS,$L$1&gt;C_MAX_HIST_DT),$N$1,INDEX(_xlfn.ANCHORARRAY($C$3),T_CALC[[#This Row],[DAY]]+1,4))),NA())</f>
        <v/>
      </c>
      <c r="O1300" s="4" t="str" cm="1">
        <f t="array" aca="1" ref="O1300" ca="1">IFERROR(IF(T_CALC[[#This Row],[DAY]]="","",IF(AND(T_CALC[[#This Row],[DAY]]=C_N_TRADING_DAYS,$L$1&gt;C_MAX_HIST_DT),$O$1,INDEX(_xlfn.ANCHORARRAY($C$3),T_CALC[[#This Row],[DAY]]+1,5))),NA())</f>
        <v/>
      </c>
      <c r="P1300" s="4" t="str" cm="1">
        <f t="array" aca="1" ref="P1300" ca="1">IFERROR(IF(T_CALC[[#This Row],[DAY]]="","",IF(AND(T_CALC[[#This Row],[DAY]]=C_N_TRADING_DAYS,$L$1&gt;C_MAX_HIST_DT),$P$1,INDEX(_xlfn.ANCHORARRAY($C$3),T_CALC[[#This Row],[DAY]]+1,6))),NA())</f>
        <v/>
      </c>
      <c r="Q1300" s="4" t="str" cm="1">
        <f t="array" aca="1" ref="Q1300" ca="1">IFERROR(IF(T_CALC[[#This Row],[DAY]]="","",IF(AND(T_CALC[[#This Row],[DAY]]=C_N_TRADING_DAYS,$L$1&gt;C_MAX_HIST_DT),$Q$1,INDEX(_xlfn.ANCHORARRAY($C$3),T_CALC[[#This Row],[DAY]]+1,2))),NA())</f>
        <v/>
      </c>
      <c r="R1300" s="4" t="str">
        <f ca="1">IFERROR(IF(I_SRC="Open",T_CALC[[#This Row],[Open]],IF(I_SRC="High",T_CALC[[#This Row],[High]],IF(I_SRC="low",T_CALC[[#This Row],[Low]],IF(I_SRC="Volume",T_CALC[[#This Row],[VOLUME]],T_CALC[[#This Row],[Close]])))),"")</f>
        <v/>
      </c>
      <c r="S1300" s="4" t="str" cm="1">
        <f t="array" aca="1" ref="S1300" ca="1">IF(T_CALC[[#This Row],[DAY]]="","",IF(T_CALC[[#This Row],[DAY]]&gt;=I_MA_PER,
ROUND(SUMPRODUCT(OFFSET($Y$4,0,0,I_MA_PER),OFFSET(T_CALC[[#This Row],[Value]],-(I_MA_PER-1),0,I_MA_PER))/C_DEN,2),NA()))</f>
        <v/>
      </c>
      <c r="T1300" s="4" t="str">
        <f ca="1">IF(T_CALC[[#This Row],[DAY]]="","",IF(T_CALC[[#This Row],[DAY]]&gt;=I_MA_PER,IF(AND(T_CALC[[#This Row],[Value]]&gt;T_CALC[[#This Row],[WMA]],R1299&lt;=S1299),"Buy",IF(AND(T_CALC[[#This Row],[Value]]&lt;T_CALC[[#This Row],[WMA]],R1299&gt;=S1299),"Sell","")),NA()))</f>
        <v/>
      </c>
      <c r="U1300" s="4">
        <f ca="1">IFERROR(IF(T_CALC[[#This Row],[Signal]]="Buy",T_CALC[[#This Row],[Value]],-10000),-10000)</f>
        <v>-10000</v>
      </c>
      <c r="V1300" s="4">
        <f ca="1">IFERROR(IF(T_CALC[[#This Row],[Signal]]="Sell",T_CALC[[#This Row],[Value]],-10000),-10000)</f>
        <v>-10000</v>
      </c>
    </row>
    <row r="1301" spans="11:22" x14ac:dyDescent="0.2">
      <c r="K1301" s="4" t="str">
        <f ca="1">IF(ROW(T_CALC[[#This Row],[DAY]])-ROW(T_CALC[[#Headers],[DAY]])&gt;C_N_TRADING_DAYS,"",ROW(T_CALC[[#This Row],[DAY]])-ROW(T_CALC[[#Headers],[DAY]]))</f>
        <v/>
      </c>
      <c r="L1301" s="2" t="str" cm="1">
        <f t="array" aca="1" ref="L1301" ca="1">IFERROR(IF(T_CALC[[#This Row],[DAY]]="","",IF(AND(T_CALC[[#This Row],[DAY]]=C_N_TRADING_DAYS,$L$1&gt;C_MAX_HIST_DT),$L$1,INDEX(_xlfn.ANCHORARRAY($C$3),T_CALC[[#This Row],[DAY]]+1,1))),NA())</f>
        <v/>
      </c>
      <c r="M1301" s="4" t="str" cm="1">
        <f t="array" aca="1" ref="M1301" ca="1">IFERROR(IF(T_CALC[[#This Row],[DAY]]="","",IF(AND(T_CALC[[#This Row],[DAY]]=C_N_TRADING_DAYS,$L$1&gt;C_MAX_HIST_DT),$M$1,INDEX(_xlfn.ANCHORARRAY($C$3),T_CALC[[#This Row],[DAY]]+1,3))),NA())</f>
        <v/>
      </c>
      <c r="N1301" s="4" t="str" cm="1">
        <f t="array" aca="1" ref="N1301" ca="1">IFERROR(IF(T_CALC[[#This Row],[DAY]]="","",IF(AND(T_CALC[[#This Row],[DAY]]=C_N_TRADING_DAYS,$L$1&gt;C_MAX_HIST_DT),$N$1,INDEX(_xlfn.ANCHORARRAY($C$3),T_CALC[[#This Row],[DAY]]+1,4))),NA())</f>
        <v/>
      </c>
      <c r="O1301" s="4" t="str" cm="1">
        <f t="array" aca="1" ref="O1301" ca="1">IFERROR(IF(T_CALC[[#This Row],[DAY]]="","",IF(AND(T_CALC[[#This Row],[DAY]]=C_N_TRADING_DAYS,$L$1&gt;C_MAX_HIST_DT),$O$1,INDEX(_xlfn.ANCHORARRAY($C$3),T_CALC[[#This Row],[DAY]]+1,5))),NA())</f>
        <v/>
      </c>
      <c r="P1301" s="4" t="str" cm="1">
        <f t="array" aca="1" ref="P1301" ca="1">IFERROR(IF(T_CALC[[#This Row],[DAY]]="","",IF(AND(T_CALC[[#This Row],[DAY]]=C_N_TRADING_DAYS,$L$1&gt;C_MAX_HIST_DT),$P$1,INDEX(_xlfn.ANCHORARRAY($C$3),T_CALC[[#This Row],[DAY]]+1,6))),NA())</f>
        <v/>
      </c>
      <c r="Q1301" s="4" t="str" cm="1">
        <f t="array" aca="1" ref="Q1301" ca="1">IFERROR(IF(T_CALC[[#This Row],[DAY]]="","",IF(AND(T_CALC[[#This Row],[DAY]]=C_N_TRADING_DAYS,$L$1&gt;C_MAX_HIST_DT),$Q$1,INDEX(_xlfn.ANCHORARRAY($C$3),T_CALC[[#This Row],[DAY]]+1,2))),NA())</f>
        <v/>
      </c>
      <c r="R1301" s="4" t="str">
        <f ca="1">IFERROR(IF(I_SRC="Open",T_CALC[[#This Row],[Open]],IF(I_SRC="High",T_CALC[[#This Row],[High]],IF(I_SRC="low",T_CALC[[#This Row],[Low]],IF(I_SRC="Volume",T_CALC[[#This Row],[VOLUME]],T_CALC[[#This Row],[Close]])))),"")</f>
        <v/>
      </c>
      <c r="S1301" s="4" t="str" cm="1">
        <f t="array" aca="1" ref="S1301" ca="1">IF(T_CALC[[#This Row],[DAY]]="","",IF(T_CALC[[#This Row],[DAY]]&gt;=I_MA_PER,
ROUND(SUMPRODUCT(OFFSET($Y$4,0,0,I_MA_PER),OFFSET(T_CALC[[#This Row],[Value]],-(I_MA_PER-1),0,I_MA_PER))/C_DEN,2),NA()))</f>
        <v/>
      </c>
      <c r="T1301" s="4" t="str">
        <f ca="1">IF(T_CALC[[#This Row],[DAY]]="","",IF(T_CALC[[#This Row],[DAY]]&gt;=I_MA_PER,IF(AND(T_CALC[[#This Row],[Value]]&gt;T_CALC[[#This Row],[WMA]],R1300&lt;=S1300),"Buy",IF(AND(T_CALC[[#This Row],[Value]]&lt;T_CALC[[#This Row],[WMA]],R1300&gt;=S1300),"Sell","")),NA()))</f>
        <v/>
      </c>
      <c r="U1301" s="4">
        <f ca="1">IFERROR(IF(T_CALC[[#This Row],[Signal]]="Buy",T_CALC[[#This Row],[Value]],-10000),-10000)</f>
        <v>-10000</v>
      </c>
      <c r="V1301" s="4">
        <f ca="1">IFERROR(IF(T_CALC[[#This Row],[Signal]]="Sell",T_CALC[[#This Row],[Value]],-10000),-10000)</f>
        <v>-10000</v>
      </c>
    </row>
    <row r="1302" spans="11:22" x14ac:dyDescent="0.2">
      <c r="K1302" s="4" t="str">
        <f ca="1">IF(ROW(T_CALC[[#This Row],[DAY]])-ROW(T_CALC[[#Headers],[DAY]])&gt;C_N_TRADING_DAYS,"",ROW(T_CALC[[#This Row],[DAY]])-ROW(T_CALC[[#Headers],[DAY]]))</f>
        <v/>
      </c>
      <c r="L1302" s="2" t="str" cm="1">
        <f t="array" aca="1" ref="L1302" ca="1">IFERROR(IF(T_CALC[[#This Row],[DAY]]="","",IF(AND(T_CALC[[#This Row],[DAY]]=C_N_TRADING_DAYS,$L$1&gt;C_MAX_HIST_DT),$L$1,INDEX(_xlfn.ANCHORARRAY($C$3),T_CALC[[#This Row],[DAY]]+1,1))),NA())</f>
        <v/>
      </c>
      <c r="M1302" s="4" t="str" cm="1">
        <f t="array" aca="1" ref="M1302" ca="1">IFERROR(IF(T_CALC[[#This Row],[DAY]]="","",IF(AND(T_CALC[[#This Row],[DAY]]=C_N_TRADING_DAYS,$L$1&gt;C_MAX_HIST_DT),$M$1,INDEX(_xlfn.ANCHORARRAY($C$3),T_CALC[[#This Row],[DAY]]+1,3))),NA())</f>
        <v/>
      </c>
      <c r="N1302" s="4" t="str" cm="1">
        <f t="array" aca="1" ref="N1302" ca="1">IFERROR(IF(T_CALC[[#This Row],[DAY]]="","",IF(AND(T_CALC[[#This Row],[DAY]]=C_N_TRADING_DAYS,$L$1&gt;C_MAX_HIST_DT),$N$1,INDEX(_xlfn.ANCHORARRAY($C$3),T_CALC[[#This Row],[DAY]]+1,4))),NA())</f>
        <v/>
      </c>
      <c r="O1302" s="4" t="str" cm="1">
        <f t="array" aca="1" ref="O1302" ca="1">IFERROR(IF(T_CALC[[#This Row],[DAY]]="","",IF(AND(T_CALC[[#This Row],[DAY]]=C_N_TRADING_DAYS,$L$1&gt;C_MAX_HIST_DT),$O$1,INDEX(_xlfn.ANCHORARRAY($C$3),T_CALC[[#This Row],[DAY]]+1,5))),NA())</f>
        <v/>
      </c>
      <c r="P1302" s="4" t="str" cm="1">
        <f t="array" aca="1" ref="P1302" ca="1">IFERROR(IF(T_CALC[[#This Row],[DAY]]="","",IF(AND(T_CALC[[#This Row],[DAY]]=C_N_TRADING_DAYS,$L$1&gt;C_MAX_HIST_DT),$P$1,INDEX(_xlfn.ANCHORARRAY($C$3),T_CALC[[#This Row],[DAY]]+1,6))),NA())</f>
        <v/>
      </c>
      <c r="Q1302" s="4" t="str" cm="1">
        <f t="array" aca="1" ref="Q1302" ca="1">IFERROR(IF(T_CALC[[#This Row],[DAY]]="","",IF(AND(T_CALC[[#This Row],[DAY]]=C_N_TRADING_DAYS,$L$1&gt;C_MAX_HIST_DT),$Q$1,INDEX(_xlfn.ANCHORARRAY($C$3),T_CALC[[#This Row],[DAY]]+1,2))),NA())</f>
        <v/>
      </c>
      <c r="R1302" s="4" t="str">
        <f ca="1">IFERROR(IF(I_SRC="Open",T_CALC[[#This Row],[Open]],IF(I_SRC="High",T_CALC[[#This Row],[High]],IF(I_SRC="low",T_CALC[[#This Row],[Low]],IF(I_SRC="Volume",T_CALC[[#This Row],[VOLUME]],T_CALC[[#This Row],[Close]])))),"")</f>
        <v/>
      </c>
      <c r="S1302" s="4" t="str" cm="1">
        <f t="array" aca="1" ref="S1302" ca="1">IF(T_CALC[[#This Row],[DAY]]="","",IF(T_CALC[[#This Row],[DAY]]&gt;=I_MA_PER,
ROUND(SUMPRODUCT(OFFSET($Y$4,0,0,I_MA_PER),OFFSET(T_CALC[[#This Row],[Value]],-(I_MA_PER-1),0,I_MA_PER))/C_DEN,2),NA()))</f>
        <v/>
      </c>
      <c r="T1302" s="4" t="str">
        <f ca="1">IF(T_CALC[[#This Row],[DAY]]="","",IF(T_CALC[[#This Row],[DAY]]&gt;=I_MA_PER,IF(AND(T_CALC[[#This Row],[Value]]&gt;T_CALC[[#This Row],[WMA]],R1301&lt;=S1301),"Buy",IF(AND(T_CALC[[#This Row],[Value]]&lt;T_CALC[[#This Row],[WMA]],R1301&gt;=S1301),"Sell","")),NA()))</f>
        <v/>
      </c>
      <c r="U1302" s="4">
        <f ca="1">IFERROR(IF(T_CALC[[#This Row],[Signal]]="Buy",T_CALC[[#This Row],[Value]],-10000),-10000)</f>
        <v>-10000</v>
      </c>
      <c r="V1302" s="4">
        <f ca="1">IFERROR(IF(T_CALC[[#This Row],[Signal]]="Sell",T_CALC[[#This Row],[Value]],-10000),-10000)</f>
        <v>-10000</v>
      </c>
    </row>
    <row r="1303" spans="11:22" x14ac:dyDescent="0.2">
      <c r="K1303" s="4" t="str">
        <f ca="1">IF(ROW(T_CALC[[#This Row],[DAY]])-ROW(T_CALC[[#Headers],[DAY]])&gt;C_N_TRADING_DAYS,"",ROW(T_CALC[[#This Row],[DAY]])-ROW(T_CALC[[#Headers],[DAY]]))</f>
        <v/>
      </c>
      <c r="L1303" s="2" t="str" cm="1">
        <f t="array" aca="1" ref="L1303" ca="1">IFERROR(IF(T_CALC[[#This Row],[DAY]]="","",IF(AND(T_CALC[[#This Row],[DAY]]=C_N_TRADING_DAYS,$L$1&gt;C_MAX_HIST_DT),$L$1,INDEX(_xlfn.ANCHORARRAY($C$3),T_CALC[[#This Row],[DAY]]+1,1))),NA())</f>
        <v/>
      </c>
      <c r="M1303" s="4" t="str" cm="1">
        <f t="array" aca="1" ref="M1303" ca="1">IFERROR(IF(T_CALC[[#This Row],[DAY]]="","",IF(AND(T_CALC[[#This Row],[DAY]]=C_N_TRADING_DAYS,$L$1&gt;C_MAX_HIST_DT),$M$1,INDEX(_xlfn.ANCHORARRAY($C$3),T_CALC[[#This Row],[DAY]]+1,3))),NA())</f>
        <v/>
      </c>
      <c r="N1303" s="4" t="str" cm="1">
        <f t="array" aca="1" ref="N1303" ca="1">IFERROR(IF(T_CALC[[#This Row],[DAY]]="","",IF(AND(T_CALC[[#This Row],[DAY]]=C_N_TRADING_DAYS,$L$1&gt;C_MAX_HIST_DT),$N$1,INDEX(_xlfn.ANCHORARRAY($C$3),T_CALC[[#This Row],[DAY]]+1,4))),NA())</f>
        <v/>
      </c>
      <c r="O1303" s="4" t="str" cm="1">
        <f t="array" aca="1" ref="O1303" ca="1">IFERROR(IF(T_CALC[[#This Row],[DAY]]="","",IF(AND(T_CALC[[#This Row],[DAY]]=C_N_TRADING_DAYS,$L$1&gt;C_MAX_HIST_DT),$O$1,INDEX(_xlfn.ANCHORARRAY($C$3),T_CALC[[#This Row],[DAY]]+1,5))),NA())</f>
        <v/>
      </c>
      <c r="P1303" s="4" t="str" cm="1">
        <f t="array" aca="1" ref="P1303" ca="1">IFERROR(IF(T_CALC[[#This Row],[DAY]]="","",IF(AND(T_CALC[[#This Row],[DAY]]=C_N_TRADING_DAYS,$L$1&gt;C_MAX_HIST_DT),$P$1,INDEX(_xlfn.ANCHORARRAY($C$3),T_CALC[[#This Row],[DAY]]+1,6))),NA())</f>
        <v/>
      </c>
      <c r="Q1303" s="4" t="str" cm="1">
        <f t="array" aca="1" ref="Q1303" ca="1">IFERROR(IF(T_CALC[[#This Row],[DAY]]="","",IF(AND(T_CALC[[#This Row],[DAY]]=C_N_TRADING_DAYS,$L$1&gt;C_MAX_HIST_DT),$Q$1,INDEX(_xlfn.ANCHORARRAY($C$3),T_CALC[[#This Row],[DAY]]+1,2))),NA())</f>
        <v/>
      </c>
      <c r="R1303" s="4" t="str">
        <f ca="1">IFERROR(IF(I_SRC="Open",T_CALC[[#This Row],[Open]],IF(I_SRC="High",T_CALC[[#This Row],[High]],IF(I_SRC="low",T_CALC[[#This Row],[Low]],IF(I_SRC="Volume",T_CALC[[#This Row],[VOLUME]],T_CALC[[#This Row],[Close]])))),"")</f>
        <v/>
      </c>
      <c r="S1303" s="4" t="str" cm="1">
        <f t="array" aca="1" ref="S1303" ca="1">IF(T_CALC[[#This Row],[DAY]]="","",IF(T_CALC[[#This Row],[DAY]]&gt;=I_MA_PER,
ROUND(SUMPRODUCT(OFFSET($Y$4,0,0,I_MA_PER),OFFSET(T_CALC[[#This Row],[Value]],-(I_MA_PER-1),0,I_MA_PER))/C_DEN,2),NA()))</f>
        <v/>
      </c>
      <c r="T1303" s="4" t="str">
        <f ca="1">IF(T_CALC[[#This Row],[DAY]]="","",IF(T_CALC[[#This Row],[DAY]]&gt;=I_MA_PER,IF(AND(T_CALC[[#This Row],[Value]]&gt;T_CALC[[#This Row],[WMA]],R1302&lt;=S1302),"Buy",IF(AND(T_CALC[[#This Row],[Value]]&lt;T_CALC[[#This Row],[WMA]],R1302&gt;=S1302),"Sell","")),NA()))</f>
        <v/>
      </c>
      <c r="U1303" s="4">
        <f ca="1">IFERROR(IF(T_CALC[[#This Row],[Signal]]="Buy",T_CALC[[#This Row],[Value]],-10000),-10000)</f>
        <v>-10000</v>
      </c>
      <c r="V1303" s="4">
        <f ca="1">IFERROR(IF(T_CALC[[#This Row],[Signal]]="Sell",T_CALC[[#This Row],[Value]],-10000),-10000)</f>
        <v>-10000</v>
      </c>
    </row>
    <row r="1304" spans="11:22" x14ac:dyDescent="0.2">
      <c r="K1304" s="4" t="str">
        <f ca="1">IF(ROW(T_CALC[[#This Row],[DAY]])-ROW(T_CALC[[#Headers],[DAY]])&gt;C_N_TRADING_DAYS,"",ROW(T_CALC[[#This Row],[DAY]])-ROW(T_CALC[[#Headers],[DAY]]))</f>
        <v/>
      </c>
      <c r="L1304" s="2" t="str" cm="1">
        <f t="array" aca="1" ref="L1304" ca="1">IFERROR(IF(T_CALC[[#This Row],[DAY]]="","",IF(AND(T_CALC[[#This Row],[DAY]]=C_N_TRADING_DAYS,$L$1&gt;C_MAX_HIST_DT),$L$1,INDEX(_xlfn.ANCHORARRAY($C$3),T_CALC[[#This Row],[DAY]]+1,1))),NA())</f>
        <v/>
      </c>
      <c r="M1304" s="4" t="str" cm="1">
        <f t="array" aca="1" ref="M1304" ca="1">IFERROR(IF(T_CALC[[#This Row],[DAY]]="","",IF(AND(T_CALC[[#This Row],[DAY]]=C_N_TRADING_DAYS,$L$1&gt;C_MAX_HIST_DT),$M$1,INDEX(_xlfn.ANCHORARRAY($C$3),T_CALC[[#This Row],[DAY]]+1,3))),NA())</f>
        <v/>
      </c>
      <c r="N1304" s="4" t="str" cm="1">
        <f t="array" aca="1" ref="N1304" ca="1">IFERROR(IF(T_CALC[[#This Row],[DAY]]="","",IF(AND(T_CALC[[#This Row],[DAY]]=C_N_TRADING_DAYS,$L$1&gt;C_MAX_HIST_DT),$N$1,INDEX(_xlfn.ANCHORARRAY($C$3),T_CALC[[#This Row],[DAY]]+1,4))),NA())</f>
        <v/>
      </c>
      <c r="O1304" s="4" t="str" cm="1">
        <f t="array" aca="1" ref="O1304" ca="1">IFERROR(IF(T_CALC[[#This Row],[DAY]]="","",IF(AND(T_CALC[[#This Row],[DAY]]=C_N_TRADING_DAYS,$L$1&gt;C_MAX_HIST_DT),$O$1,INDEX(_xlfn.ANCHORARRAY($C$3),T_CALC[[#This Row],[DAY]]+1,5))),NA())</f>
        <v/>
      </c>
      <c r="P1304" s="4" t="str" cm="1">
        <f t="array" aca="1" ref="P1304" ca="1">IFERROR(IF(T_CALC[[#This Row],[DAY]]="","",IF(AND(T_CALC[[#This Row],[DAY]]=C_N_TRADING_DAYS,$L$1&gt;C_MAX_HIST_DT),$P$1,INDEX(_xlfn.ANCHORARRAY($C$3),T_CALC[[#This Row],[DAY]]+1,6))),NA())</f>
        <v/>
      </c>
      <c r="Q1304" s="4" t="str" cm="1">
        <f t="array" aca="1" ref="Q1304" ca="1">IFERROR(IF(T_CALC[[#This Row],[DAY]]="","",IF(AND(T_CALC[[#This Row],[DAY]]=C_N_TRADING_DAYS,$L$1&gt;C_MAX_HIST_DT),$Q$1,INDEX(_xlfn.ANCHORARRAY($C$3),T_CALC[[#This Row],[DAY]]+1,2))),NA())</f>
        <v/>
      </c>
      <c r="R1304" s="4" t="str">
        <f ca="1">IFERROR(IF(I_SRC="Open",T_CALC[[#This Row],[Open]],IF(I_SRC="High",T_CALC[[#This Row],[High]],IF(I_SRC="low",T_CALC[[#This Row],[Low]],IF(I_SRC="Volume",T_CALC[[#This Row],[VOLUME]],T_CALC[[#This Row],[Close]])))),"")</f>
        <v/>
      </c>
      <c r="S1304" s="4" t="str" cm="1">
        <f t="array" aca="1" ref="S1304" ca="1">IF(T_CALC[[#This Row],[DAY]]="","",IF(T_CALC[[#This Row],[DAY]]&gt;=I_MA_PER,
ROUND(SUMPRODUCT(OFFSET($Y$4,0,0,I_MA_PER),OFFSET(T_CALC[[#This Row],[Value]],-(I_MA_PER-1),0,I_MA_PER))/C_DEN,2),NA()))</f>
        <v/>
      </c>
      <c r="T1304" s="4" t="str">
        <f ca="1">IF(T_CALC[[#This Row],[DAY]]="","",IF(T_CALC[[#This Row],[DAY]]&gt;=I_MA_PER,IF(AND(T_CALC[[#This Row],[Value]]&gt;T_CALC[[#This Row],[WMA]],R1303&lt;=S1303),"Buy",IF(AND(T_CALC[[#This Row],[Value]]&lt;T_CALC[[#This Row],[WMA]],R1303&gt;=S1303),"Sell","")),NA()))</f>
        <v/>
      </c>
      <c r="U1304" s="4">
        <f ca="1">IFERROR(IF(T_CALC[[#This Row],[Signal]]="Buy",T_CALC[[#This Row],[Value]],-10000),-10000)</f>
        <v>-10000</v>
      </c>
      <c r="V1304" s="4">
        <f ca="1">IFERROR(IF(T_CALC[[#This Row],[Signal]]="Sell",T_CALC[[#This Row],[Value]],-10000),-10000)</f>
        <v>-10000</v>
      </c>
    </row>
    <row r="1305" spans="11:22" x14ac:dyDescent="0.2">
      <c r="K1305" s="4" t="str">
        <f ca="1">IF(ROW(T_CALC[[#This Row],[DAY]])-ROW(T_CALC[[#Headers],[DAY]])&gt;C_N_TRADING_DAYS,"",ROW(T_CALC[[#This Row],[DAY]])-ROW(T_CALC[[#Headers],[DAY]]))</f>
        <v/>
      </c>
      <c r="L1305" s="2" t="str" cm="1">
        <f t="array" aca="1" ref="L1305" ca="1">IFERROR(IF(T_CALC[[#This Row],[DAY]]="","",IF(AND(T_CALC[[#This Row],[DAY]]=C_N_TRADING_DAYS,$L$1&gt;C_MAX_HIST_DT),$L$1,INDEX(_xlfn.ANCHORARRAY($C$3),T_CALC[[#This Row],[DAY]]+1,1))),NA())</f>
        <v/>
      </c>
      <c r="M1305" s="4" t="str" cm="1">
        <f t="array" aca="1" ref="M1305" ca="1">IFERROR(IF(T_CALC[[#This Row],[DAY]]="","",IF(AND(T_CALC[[#This Row],[DAY]]=C_N_TRADING_DAYS,$L$1&gt;C_MAX_HIST_DT),$M$1,INDEX(_xlfn.ANCHORARRAY($C$3),T_CALC[[#This Row],[DAY]]+1,3))),NA())</f>
        <v/>
      </c>
      <c r="N1305" s="4" t="str" cm="1">
        <f t="array" aca="1" ref="N1305" ca="1">IFERROR(IF(T_CALC[[#This Row],[DAY]]="","",IF(AND(T_CALC[[#This Row],[DAY]]=C_N_TRADING_DAYS,$L$1&gt;C_MAX_HIST_DT),$N$1,INDEX(_xlfn.ANCHORARRAY($C$3),T_CALC[[#This Row],[DAY]]+1,4))),NA())</f>
        <v/>
      </c>
      <c r="O1305" s="4" t="str" cm="1">
        <f t="array" aca="1" ref="O1305" ca="1">IFERROR(IF(T_CALC[[#This Row],[DAY]]="","",IF(AND(T_CALC[[#This Row],[DAY]]=C_N_TRADING_DAYS,$L$1&gt;C_MAX_HIST_DT),$O$1,INDEX(_xlfn.ANCHORARRAY($C$3),T_CALC[[#This Row],[DAY]]+1,5))),NA())</f>
        <v/>
      </c>
      <c r="P1305" s="4" t="str" cm="1">
        <f t="array" aca="1" ref="P1305" ca="1">IFERROR(IF(T_CALC[[#This Row],[DAY]]="","",IF(AND(T_CALC[[#This Row],[DAY]]=C_N_TRADING_DAYS,$L$1&gt;C_MAX_HIST_DT),$P$1,INDEX(_xlfn.ANCHORARRAY($C$3),T_CALC[[#This Row],[DAY]]+1,6))),NA())</f>
        <v/>
      </c>
      <c r="Q1305" s="4" t="str" cm="1">
        <f t="array" aca="1" ref="Q1305" ca="1">IFERROR(IF(T_CALC[[#This Row],[DAY]]="","",IF(AND(T_CALC[[#This Row],[DAY]]=C_N_TRADING_DAYS,$L$1&gt;C_MAX_HIST_DT),$Q$1,INDEX(_xlfn.ANCHORARRAY($C$3),T_CALC[[#This Row],[DAY]]+1,2))),NA())</f>
        <v/>
      </c>
      <c r="R1305" s="4" t="str">
        <f ca="1">IFERROR(IF(I_SRC="Open",T_CALC[[#This Row],[Open]],IF(I_SRC="High",T_CALC[[#This Row],[High]],IF(I_SRC="low",T_CALC[[#This Row],[Low]],IF(I_SRC="Volume",T_CALC[[#This Row],[VOLUME]],T_CALC[[#This Row],[Close]])))),"")</f>
        <v/>
      </c>
      <c r="S1305" s="4" t="str" cm="1">
        <f t="array" aca="1" ref="S1305" ca="1">IF(T_CALC[[#This Row],[DAY]]="","",IF(T_CALC[[#This Row],[DAY]]&gt;=I_MA_PER,
ROUND(SUMPRODUCT(OFFSET($Y$4,0,0,I_MA_PER),OFFSET(T_CALC[[#This Row],[Value]],-(I_MA_PER-1),0,I_MA_PER))/C_DEN,2),NA()))</f>
        <v/>
      </c>
      <c r="T1305" s="4" t="str">
        <f ca="1">IF(T_CALC[[#This Row],[DAY]]="","",IF(T_CALC[[#This Row],[DAY]]&gt;=I_MA_PER,IF(AND(T_CALC[[#This Row],[Value]]&gt;T_CALC[[#This Row],[WMA]],R1304&lt;=S1304),"Buy",IF(AND(T_CALC[[#This Row],[Value]]&lt;T_CALC[[#This Row],[WMA]],R1304&gt;=S1304),"Sell","")),NA()))</f>
        <v/>
      </c>
      <c r="U1305" s="4">
        <f ca="1">IFERROR(IF(T_CALC[[#This Row],[Signal]]="Buy",T_CALC[[#This Row],[Value]],-10000),-10000)</f>
        <v>-10000</v>
      </c>
      <c r="V1305" s="4">
        <f ca="1">IFERROR(IF(T_CALC[[#This Row],[Signal]]="Sell",T_CALC[[#This Row],[Value]],-10000),-10000)</f>
        <v>-10000</v>
      </c>
    </row>
    <row r="1306" spans="11:22" x14ac:dyDescent="0.2">
      <c r="K1306" s="4" t="str">
        <f ca="1">IF(ROW(T_CALC[[#This Row],[DAY]])-ROW(T_CALC[[#Headers],[DAY]])&gt;C_N_TRADING_DAYS,"",ROW(T_CALC[[#This Row],[DAY]])-ROW(T_CALC[[#Headers],[DAY]]))</f>
        <v/>
      </c>
      <c r="L1306" s="2" t="str" cm="1">
        <f t="array" aca="1" ref="L1306" ca="1">IFERROR(IF(T_CALC[[#This Row],[DAY]]="","",IF(AND(T_CALC[[#This Row],[DAY]]=C_N_TRADING_DAYS,$L$1&gt;C_MAX_HIST_DT),$L$1,INDEX(_xlfn.ANCHORARRAY($C$3),T_CALC[[#This Row],[DAY]]+1,1))),NA())</f>
        <v/>
      </c>
      <c r="M1306" s="4" t="str" cm="1">
        <f t="array" aca="1" ref="M1306" ca="1">IFERROR(IF(T_CALC[[#This Row],[DAY]]="","",IF(AND(T_CALC[[#This Row],[DAY]]=C_N_TRADING_DAYS,$L$1&gt;C_MAX_HIST_DT),$M$1,INDEX(_xlfn.ANCHORARRAY($C$3),T_CALC[[#This Row],[DAY]]+1,3))),NA())</f>
        <v/>
      </c>
      <c r="N1306" s="4" t="str" cm="1">
        <f t="array" aca="1" ref="N1306" ca="1">IFERROR(IF(T_CALC[[#This Row],[DAY]]="","",IF(AND(T_CALC[[#This Row],[DAY]]=C_N_TRADING_DAYS,$L$1&gt;C_MAX_HIST_DT),$N$1,INDEX(_xlfn.ANCHORARRAY($C$3),T_CALC[[#This Row],[DAY]]+1,4))),NA())</f>
        <v/>
      </c>
      <c r="O1306" s="4" t="str" cm="1">
        <f t="array" aca="1" ref="O1306" ca="1">IFERROR(IF(T_CALC[[#This Row],[DAY]]="","",IF(AND(T_CALC[[#This Row],[DAY]]=C_N_TRADING_DAYS,$L$1&gt;C_MAX_HIST_DT),$O$1,INDEX(_xlfn.ANCHORARRAY($C$3),T_CALC[[#This Row],[DAY]]+1,5))),NA())</f>
        <v/>
      </c>
      <c r="P1306" s="4" t="str" cm="1">
        <f t="array" aca="1" ref="P1306" ca="1">IFERROR(IF(T_CALC[[#This Row],[DAY]]="","",IF(AND(T_CALC[[#This Row],[DAY]]=C_N_TRADING_DAYS,$L$1&gt;C_MAX_HIST_DT),$P$1,INDEX(_xlfn.ANCHORARRAY($C$3),T_CALC[[#This Row],[DAY]]+1,6))),NA())</f>
        <v/>
      </c>
      <c r="Q1306" s="4" t="str" cm="1">
        <f t="array" aca="1" ref="Q1306" ca="1">IFERROR(IF(T_CALC[[#This Row],[DAY]]="","",IF(AND(T_CALC[[#This Row],[DAY]]=C_N_TRADING_DAYS,$L$1&gt;C_MAX_HIST_DT),$Q$1,INDEX(_xlfn.ANCHORARRAY($C$3),T_CALC[[#This Row],[DAY]]+1,2))),NA())</f>
        <v/>
      </c>
      <c r="R1306" s="4" t="str">
        <f ca="1">IFERROR(IF(I_SRC="Open",T_CALC[[#This Row],[Open]],IF(I_SRC="High",T_CALC[[#This Row],[High]],IF(I_SRC="low",T_CALC[[#This Row],[Low]],IF(I_SRC="Volume",T_CALC[[#This Row],[VOLUME]],T_CALC[[#This Row],[Close]])))),"")</f>
        <v/>
      </c>
      <c r="S1306" s="4" t="str" cm="1">
        <f t="array" aca="1" ref="S1306" ca="1">IF(T_CALC[[#This Row],[DAY]]="","",IF(T_CALC[[#This Row],[DAY]]&gt;=I_MA_PER,
ROUND(SUMPRODUCT(OFFSET($Y$4,0,0,I_MA_PER),OFFSET(T_CALC[[#This Row],[Value]],-(I_MA_PER-1),0,I_MA_PER))/C_DEN,2),NA()))</f>
        <v/>
      </c>
      <c r="T1306" s="4" t="str">
        <f ca="1">IF(T_CALC[[#This Row],[DAY]]="","",IF(T_CALC[[#This Row],[DAY]]&gt;=I_MA_PER,IF(AND(T_CALC[[#This Row],[Value]]&gt;T_CALC[[#This Row],[WMA]],R1305&lt;=S1305),"Buy",IF(AND(T_CALC[[#This Row],[Value]]&lt;T_CALC[[#This Row],[WMA]],R1305&gt;=S1305),"Sell","")),NA()))</f>
        <v/>
      </c>
      <c r="U1306" s="4">
        <f ca="1">IFERROR(IF(T_CALC[[#This Row],[Signal]]="Buy",T_CALC[[#This Row],[Value]],-10000),-10000)</f>
        <v>-10000</v>
      </c>
      <c r="V1306" s="4">
        <f ca="1">IFERROR(IF(T_CALC[[#This Row],[Signal]]="Sell",T_CALC[[#This Row],[Value]],-10000),-10000)</f>
        <v>-10000</v>
      </c>
    </row>
    <row r="1307" spans="11:22" x14ac:dyDescent="0.2">
      <c r="K1307" s="4" t="str">
        <f ca="1">IF(ROW(T_CALC[[#This Row],[DAY]])-ROW(T_CALC[[#Headers],[DAY]])&gt;C_N_TRADING_DAYS,"",ROW(T_CALC[[#This Row],[DAY]])-ROW(T_CALC[[#Headers],[DAY]]))</f>
        <v/>
      </c>
      <c r="L1307" s="2" t="str" cm="1">
        <f t="array" aca="1" ref="L1307" ca="1">IFERROR(IF(T_CALC[[#This Row],[DAY]]="","",IF(AND(T_CALC[[#This Row],[DAY]]=C_N_TRADING_DAYS,$L$1&gt;C_MAX_HIST_DT),$L$1,INDEX(_xlfn.ANCHORARRAY($C$3),T_CALC[[#This Row],[DAY]]+1,1))),NA())</f>
        <v/>
      </c>
      <c r="M1307" s="4" t="str" cm="1">
        <f t="array" aca="1" ref="M1307" ca="1">IFERROR(IF(T_CALC[[#This Row],[DAY]]="","",IF(AND(T_CALC[[#This Row],[DAY]]=C_N_TRADING_DAYS,$L$1&gt;C_MAX_HIST_DT),$M$1,INDEX(_xlfn.ANCHORARRAY($C$3),T_CALC[[#This Row],[DAY]]+1,3))),NA())</f>
        <v/>
      </c>
      <c r="N1307" s="4" t="str" cm="1">
        <f t="array" aca="1" ref="N1307" ca="1">IFERROR(IF(T_CALC[[#This Row],[DAY]]="","",IF(AND(T_CALC[[#This Row],[DAY]]=C_N_TRADING_DAYS,$L$1&gt;C_MAX_HIST_DT),$N$1,INDEX(_xlfn.ANCHORARRAY($C$3),T_CALC[[#This Row],[DAY]]+1,4))),NA())</f>
        <v/>
      </c>
      <c r="O1307" s="4" t="str" cm="1">
        <f t="array" aca="1" ref="O1307" ca="1">IFERROR(IF(T_CALC[[#This Row],[DAY]]="","",IF(AND(T_CALC[[#This Row],[DAY]]=C_N_TRADING_DAYS,$L$1&gt;C_MAX_HIST_DT),$O$1,INDEX(_xlfn.ANCHORARRAY($C$3),T_CALC[[#This Row],[DAY]]+1,5))),NA())</f>
        <v/>
      </c>
      <c r="P1307" s="4" t="str" cm="1">
        <f t="array" aca="1" ref="P1307" ca="1">IFERROR(IF(T_CALC[[#This Row],[DAY]]="","",IF(AND(T_CALC[[#This Row],[DAY]]=C_N_TRADING_DAYS,$L$1&gt;C_MAX_HIST_DT),$P$1,INDEX(_xlfn.ANCHORARRAY($C$3),T_CALC[[#This Row],[DAY]]+1,6))),NA())</f>
        <v/>
      </c>
      <c r="Q1307" s="4" t="str" cm="1">
        <f t="array" aca="1" ref="Q1307" ca="1">IFERROR(IF(T_CALC[[#This Row],[DAY]]="","",IF(AND(T_CALC[[#This Row],[DAY]]=C_N_TRADING_DAYS,$L$1&gt;C_MAX_HIST_DT),$Q$1,INDEX(_xlfn.ANCHORARRAY($C$3),T_CALC[[#This Row],[DAY]]+1,2))),NA())</f>
        <v/>
      </c>
      <c r="R1307" s="4" t="str">
        <f ca="1">IFERROR(IF(I_SRC="Open",T_CALC[[#This Row],[Open]],IF(I_SRC="High",T_CALC[[#This Row],[High]],IF(I_SRC="low",T_CALC[[#This Row],[Low]],IF(I_SRC="Volume",T_CALC[[#This Row],[VOLUME]],T_CALC[[#This Row],[Close]])))),"")</f>
        <v/>
      </c>
      <c r="S1307" s="4" t="str" cm="1">
        <f t="array" aca="1" ref="S1307" ca="1">IF(T_CALC[[#This Row],[DAY]]="","",IF(T_CALC[[#This Row],[DAY]]&gt;=I_MA_PER,
ROUND(SUMPRODUCT(OFFSET($Y$4,0,0,I_MA_PER),OFFSET(T_CALC[[#This Row],[Value]],-(I_MA_PER-1),0,I_MA_PER))/C_DEN,2),NA()))</f>
        <v/>
      </c>
      <c r="T1307" s="4" t="str">
        <f ca="1">IF(T_CALC[[#This Row],[DAY]]="","",IF(T_CALC[[#This Row],[DAY]]&gt;=I_MA_PER,IF(AND(T_CALC[[#This Row],[Value]]&gt;T_CALC[[#This Row],[WMA]],R1306&lt;=S1306),"Buy",IF(AND(T_CALC[[#This Row],[Value]]&lt;T_CALC[[#This Row],[WMA]],R1306&gt;=S1306),"Sell","")),NA()))</f>
        <v/>
      </c>
      <c r="U1307" s="4">
        <f ca="1">IFERROR(IF(T_CALC[[#This Row],[Signal]]="Buy",T_CALC[[#This Row],[Value]],-10000),-10000)</f>
        <v>-10000</v>
      </c>
      <c r="V1307" s="4">
        <f ca="1">IFERROR(IF(T_CALC[[#This Row],[Signal]]="Sell",T_CALC[[#This Row],[Value]],-10000),-10000)</f>
        <v>-10000</v>
      </c>
    </row>
    <row r="1308" spans="11:22" x14ac:dyDescent="0.2">
      <c r="K1308" s="4" t="str">
        <f ca="1">IF(ROW(T_CALC[[#This Row],[DAY]])-ROW(T_CALC[[#Headers],[DAY]])&gt;C_N_TRADING_DAYS,"",ROW(T_CALC[[#This Row],[DAY]])-ROW(T_CALC[[#Headers],[DAY]]))</f>
        <v/>
      </c>
      <c r="L1308" s="2" t="str" cm="1">
        <f t="array" aca="1" ref="L1308" ca="1">IFERROR(IF(T_CALC[[#This Row],[DAY]]="","",IF(AND(T_CALC[[#This Row],[DAY]]=C_N_TRADING_DAYS,$L$1&gt;C_MAX_HIST_DT),$L$1,INDEX(_xlfn.ANCHORARRAY($C$3),T_CALC[[#This Row],[DAY]]+1,1))),NA())</f>
        <v/>
      </c>
      <c r="M1308" s="4" t="str" cm="1">
        <f t="array" aca="1" ref="M1308" ca="1">IFERROR(IF(T_CALC[[#This Row],[DAY]]="","",IF(AND(T_CALC[[#This Row],[DAY]]=C_N_TRADING_DAYS,$L$1&gt;C_MAX_HIST_DT),$M$1,INDEX(_xlfn.ANCHORARRAY($C$3),T_CALC[[#This Row],[DAY]]+1,3))),NA())</f>
        <v/>
      </c>
      <c r="N1308" s="4" t="str" cm="1">
        <f t="array" aca="1" ref="N1308" ca="1">IFERROR(IF(T_CALC[[#This Row],[DAY]]="","",IF(AND(T_CALC[[#This Row],[DAY]]=C_N_TRADING_DAYS,$L$1&gt;C_MAX_HIST_DT),$N$1,INDEX(_xlfn.ANCHORARRAY($C$3),T_CALC[[#This Row],[DAY]]+1,4))),NA())</f>
        <v/>
      </c>
      <c r="O1308" s="4" t="str" cm="1">
        <f t="array" aca="1" ref="O1308" ca="1">IFERROR(IF(T_CALC[[#This Row],[DAY]]="","",IF(AND(T_CALC[[#This Row],[DAY]]=C_N_TRADING_DAYS,$L$1&gt;C_MAX_HIST_DT),$O$1,INDEX(_xlfn.ANCHORARRAY($C$3),T_CALC[[#This Row],[DAY]]+1,5))),NA())</f>
        <v/>
      </c>
      <c r="P1308" s="4" t="str" cm="1">
        <f t="array" aca="1" ref="P1308" ca="1">IFERROR(IF(T_CALC[[#This Row],[DAY]]="","",IF(AND(T_CALC[[#This Row],[DAY]]=C_N_TRADING_DAYS,$L$1&gt;C_MAX_HIST_DT),$P$1,INDEX(_xlfn.ANCHORARRAY($C$3),T_CALC[[#This Row],[DAY]]+1,6))),NA())</f>
        <v/>
      </c>
      <c r="Q1308" s="4" t="str" cm="1">
        <f t="array" aca="1" ref="Q1308" ca="1">IFERROR(IF(T_CALC[[#This Row],[DAY]]="","",IF(AND(T_CALC[[#This Row],[DAY]]=C_N_TRADING_DAYS,$L$1&gt;C_MAX_HIST_DT),$Q$1,INDEX(_xlfn.ANCHORARRAY($C$3),T_CALC[[#This Row],[DAY]]+1,2))),NA())</f>
        <v/>
      </c>
      <c r="R1308" s="4" t="str">
        <f ca="1">IFERROR(IF(I_SRC="Open",T_CALC[[#This Row],[Open]],IF(I_SRC="High",T_CALC[[#This Row],[High]],IF(I_SRC="low",T_CALC[[#This Row],[Low]],IF(I_SRC="Volume",T_CALC[[#This Row],[VOLUME]],T_CALC[[#This Row],[Close]])))),"")</f>
        <v/>
      </c>
      <c r="S1308" s="4" t="str" cm="1">
        <f t="array" aca="1" ref="S1308" ca="1">IF(T_CALC[[#This Row],[DAY]]="","",IF(T_CALC[[#This Row],[DAY]]&gt;=I_MA_PER,
ROUND(SUMPRODUCT(OFFSET($Y$4,0,0,I_MA_PER),OFFSET(T_CALC[[#This Row],[Value]],-(I_MA_PER-1),0,I_MA_PER))/C_DEN,2),NA()))</f>
        <v/>
      </c>
      <c r="T1308" s="4" t="str">
        <f ca="1">IF(T_CALC[[#This Row],[DAY]]="","",IF(T_CALC[[#This Row],[DAY]]&gt;=I_MA_PER,IF(AND(T_CALC[[#This Row],[Value]]&gt;T_CALC[[#This Row],[WMA]],R1307&lt;=S1307),"Buy",IF(AND(T_CALC[[#This Row],[Value]]&lt;T_CALC[[#This Row],[WMA]],R1307&gt;=S1307),"Sell","")),NA()))</f>
        <v/>
      </c>
      <c r="U1308" s="4">
        <f ca="1">IFERROR(IF(T_CALC[[#This Row],[Signal]]="Buy",T_CALC[[#This Row],[Value]],-10000),-10000)</f>
        <v>-10000</v>
      </c>
      <c r="V1308" s="4">
        <f ca="1">IFERROR(IF(T_CALC[[#This Row],[Signal]]="Sell",T_CALC[[#This Row],[Value]],-10000),-10000)</f>
        <v>-10000</v>
      </c>
    </row>
    <row r="1309" spans="11:22" x14ac:dyDescent="0.2">
      <c r="K1309" s="4" t="str">
        <f ca="1">IF(ROW(T_CALC[[#This Row],[DAY]])-ROW(T_CALC[[#Headers],[DAY]])&gt;C_N_TRADING_DAYS,"",ROW(T_CALC[[#This Row],[DAY]])-ROW(T_CALC[[#Headers],[DAY]]))</f>
        <v/>
      </c>
      <c r="L1309" s="2" t="str" cm="1">
        <f t="array" aca="1" ref="L1309" ca="1">IFERROR(IF(T_CALC[[#This Row],[DAY]]="","",IF(AND(T_CALC[[#This Row],[DAY]]=C_N_TRADING_DAYS,$L$1&gt;C_MAX_HIST_DT),$L$1,INDEX(_xlfn.ANCHORARRAY($C$3),T_CALC[[#This Row],[DAY]]+1,1))),NA())</f>
        <v/>
      </c>
      <c r="M1309" s="4" t="str" cm="1">
        <f t="array" aca="1" ref="M1309" ca="1">IFERROR(IF(T_CALC[[#This Row],[DAY]]="","",IF(AND(T_CALC[[#This Row],[DAY]]=C_N_TRADING_DAYS,$L$1&gt;C_MAX_HIST_DT),$M$1,INDEX(_xlfn.ANCHORARRAY($C$3),T_CALC[[#This Row],[DAY]]+1,3))),NA())</f>
        <v/>
      </c>
      <c r="N1309" s="4" t="str" cm="1">
        <f t="array" aca="1" ref="N1309" ca="1">IFERROR(IF(T_CALC[[#This Row],[DAY]]="","",IF(AND(T_CALC[[#This Row],[DAY]]=C_N_TRADING_DAYS,$L$1&gt;C_MAX_HIST_DT),$N$1,INDEX(_xlfn.ANCHORARRAY($C$3),T_CALC[[#This Row],[DAY]]+1,4))),NA())</f>
        <v/>
      </c>
      <c r="O1309" s="4" t="str" cm="1">
        <f t="array" aca="1" ref="O1309" ca="1">IFERROR(IF(T_CALC[[#This Row],[DAY]]="","",IF(AND(T_CALC[[#This Row],[DAY]]=C_N_TRADING_DAYS,$L$1&gt;C_MAX_HIST_DT),$O$1,INDEX(_xlfn.ANCHORARRAY($C$3),T_CALC[[#This Row],[DAY]]+1,5))),NA())</f>
        <v/>
      </c>
      <c r="P1309" s="4" t="str" cm="1">
        <f t="array" aca="1" ref="P1309" ca="1">IFERROR(IF(T_CALC[[#This Row],[DAY]]="","",IF(AND(T_CALC[[#This Row],[DAY]]=C_N_TRADING_DAYS,$L$1&gt;C_MAX_HIST_DT),$P$1,INDEX(_xlfn.ANCHORARRAY($C$3),T_CALC[[#This Row],[DAY]]+1,6))),NA())</f>
        <v/>
      </c>
      <c r="Q1309" s="4" t="str" cm="1">
        <f t="array" aca="1" ref="Q1309" ca="1">IFERROR(IF(T_CALC[[#This Row],[DAY]]="","",IF(AND(T_CALC[[#This Row],[DAY]]=C_N_TRADING_DAYS,$L$1&gt;C_MAX_HIST_DT),$Q$1,INDEX(_xlfn.ANCHORARRAY($C$3),T_CALC[[#This Row],[DAY]]+1,2))),NA())</f>
        <v/>
      </c>
      <c r="R1309" s="4" t="str">
        <f ca="1">IFERROR(IF(I_SRC="Open",T_CALC[[#This Row],[Open]],IF(I_SRC="High",T_CALC[[#This Row],[High]],IF(I_SRC="low",T_CALC[[#This Row],[Low]],IF(I_SRC="Volume",T_CALC[[#This Row],[VOLUME]],T_CALC[[#This Row],[Close]])))),"")</f>
        <v/>
      </c>
      <c r="S1309" s="4" t="str" cm="1">
        <f t="array" aca="1" ref="S1309" ca="1">IF(T_CALC[[#This Row],[DAY]]="","",IF(T_CALC[[#This Row],[DAY]]&gt;=I_MA_PER,
ROUND(SUMPRODUCT(OFFSET($Y$4,0,0,I_MA_PER),OFFSET(T_CALC[[#This Row],[Value]],-(I_MA_PER-1),0,I_MA_PER))/C_DEN,2),NA()))</f>
        <v/>
      </c>
      <c r="T1309" s="4" t="str">
        <f ca="1">IF(T_CALC[[#This Row],[DAY]]="","",IF(T_CALC[[#This Row],[DAY]]&gt;=I_MA_PER,IF(AND(T_CALC[[#This Row],[Value]]&gt;T_CALC[[#This Row],[WMA]],R1308&lt;=S1308),"Buy",IF(AND(T_CALC[[#This Row],[Value]]&lt;T_CALC[[#This Row],[WMA]],R1308&gt;=S1308),"Sell","")),NA()))</f>
        <v/>
      </c>
      <c r="U1309" s="4">
        <f ca="1">IFERROR(IF(T_CALC[[#This Row],[Signal]]="Buy",T_CALC[[#This Row],[Value]],-10000),-10000)</f>
        <v>-10000</v>
      </c>
      <c r="V1309" s="4">
        <f ca="1">IFERROR(IF(T_CALC[[#This Row],[Signal]]="Sell",T_CALC[[#This Row],[Value]],-10000),-10000)</f>
        <v>-10000</v>
      </c>
    </row>
    <row r="1310" spans="11:22" x14ac:dyDescent="0.2">
      <c r="K1310" s="4" t="str">
        <f ca="1">IF(ROW(T_CALC[[#This Row],[DAY]])-ROW(T_CALC[[#Headers],[DAY]])&gt;C_N_TRADING_DAYS,"",ROW(T_CALC[[#This Row],[DAY]])-ROW(T_CALC[[#Headers],[DAY]]))</f>
        <v/>
      </c>
      <c r="L1310" s="2" t="str" cm="1">
        <f t="array" aca="1" ref="L1310" ca="1">IFERROR(IF(T_CALC[[#This Row],[DAY]]="","",IF(AND(T_CALC[[#This Row],[DAY]]=C_N_TRADING_DAYS,$L$1&gt;C_MAX_HIST_DT),$L$1,INDEX(_xlfn.ANCHORARRAY($C$3),T_CALC[[#This Row],[DAY]]+1,1))),NA())</f>
        <v/>
      </c>
      <c r="M1310" s="4" t="str" cm="1">
        <f t="array" aca="1" ref="M1310" ca="1">IFERROR(IF(T_CALC[[#This Row],[DAY]]="","",IF(AND(T_CALC[[#This Row],[DAY]]=C_N_TRADING_DAYS,$L$1&gt;C_MAX_HIST_DT),$M$1,INDEX(_xlfn.ANCHORARRAY($C$3),T_CALC[[#This Row],[DAY]]+1,3))),NA())</f>
        <v/>
      </c>
      <c r="N1310" s="4" t="str" cm="1">
        <f t="array" aca="1" ref="N1310" ca="1">IFERROR(IF(T_CALC[[#This Row],[DAY]]="","",IF(AND(T_CALC[[#This Row],[DAY]]=C_N_TRADING_DAYS,$L$1&gt;C_MAX_HIST_DT),$N$1,INDEX(_xlfn.ANCHORARRAY($C$3),T_CALC[[#This Row],[DAY]]+1,4))),NA())</f>
        <v/>
      </c>
      <c r="O1310" s="4" t="str" cm="1">
        <f t="array" aca="1" ref="O1310" ca="1">IFERROR(IF(T_CALC[[#This Row],[DAY]]="","",IF(AND(T_CALC[[#This Row],[DAY]]=C_N_TRADING_DAYS,$L$1&gt;C_MAX_HIST_DT),$O$1,INDEX(_xlfn.ANCHORARRAY($C$3),T_CALC[[#This Row],[DAY]]+1,5))),NA())</f>
        <v/>
      </c>
      <c r="P1310" s="4" t="str" cm="1">
        <f t="array" aca="1" ref="P1310" ca="1">IFERROR(IF(T_CALC[[#This Row],[DAY]]="","",IF(AND(T_CALC[[#This Row],[DAY]]=C_N_TRADING_DAYS,$L$1&gt;C_MAX_HIST_DT),$P$1,INDEX(_xlfn.ANCHORARRAY($C$3),T_CALC[[#This Row],[DAY]]+1,6))),NA())</f>
        <v/>
      </c>
      <c r="Q1310" s="4" t="str" cm="1">
        <f t="array" aca="1" ref="Q1310" ca="1">IFERROR(IF(T_CALC[[#This Row],[DAY]]="","",IF(AND(T_CALC[[#This Row],[DAY]]=C_N_TRADING_DAYS,$L$1&gt;C_MAX_HIST_DT),$Q$1,INDEX(_xlfn.ANCHORARRAY($C$3),T_CALC[[#This Row],[DAY]]+1,2))),NA())</f>
        <v/>
      </c>
      <c r="R1310" s="4" t="str">
        <f ca="1">IFERROR(IF(I_SRC="Open",T_CALC[[#This Row],[Open]],IF(I_SRC="High",T_CALC[[#This Row],[High]],IF(I_SRC="low",T_CALC[[#This Row],[Low]],IF(I_SRC="Volume",T_CALC[[#This Row],[VOLUME]],T_CALC[[#This Row],[Close]])))),"")</f>
        <v/>
      </c>
      <c r="S1310" s="4" t="str" cm="1">
        <f t="array" aca="1" ref="S1310" ca="1">IF(T_CALC[[#This Row],[DAY]]="","",IF(T_CALC[[#This Row],[DAY]]&gt;=I_MA_PER,
ROUND(SUMPRODUCT(OFFSET($Y$4,0,0,I_MA_PER),OFFSET(T_CALC[[#This Row],[Value]],-(I_MA_PER-1),0,I_MA_PER))/C_DEN,2),NA()))</f>
        <v/>
      </c>
      <c r="T1310" s="4" t="str">
        <f ca="1">IF(T_CALC[[#This Row],[DAY]]="","",IF(T_CALC[[#This Row],[DAY]]&gt;=I_MA_PER,IF(AND(T_CALC[[#This Row],[Value]]&gt;T_CALC[[#This Row],[WMA]],R1309&lt;=S1309),"Buy",IF(AND(T_CALC[[#This Row],[Value]]&lt;T_CALC[[#This Row],[WMA]],R1309&gt;=S1309),"Sell","")),NA()))</f>
        <v/>
      </c>
      <c r="U1310" s="4">
        <f ca="1">IFERROR(IF(T_CALC[[#This Row],[Signal]]="Buy",T_CALC[[#This Row],[Value]],-10000),-10000)</f>
        <v>-10000</v>
      </c>
      <c r="V1310" s="4">
        <f ca="1">IFERROR(IF(T_CALC[[#This Row],[Signal]]="Sell",T_CALC[[#This Row],[Value]],-10000),-10000)</f>
        <v>-10000</v>
      </c>
    </row>
    <row r="1311" spans="11:22" x14ac:dyDescent="0.2">
      <c r="K1311" s="4" t="str">
        <f ca="1">IF(ROW(T_CALC[[#This Row],[DAY]])-ROW(T_CALC[[#Headers],[DAY]])&gt;C_N_TRADING_DAYS,"",ROW(T_CALC[[#This Row],[DAY]])-ROW(T_CALC[[#Headers],[DAY]]))</f>
        <v/>
      </c>
      <c r="L1311" s="2" t="str" cm="1">
        <f t="array" aca="1" ref="L1311" ca="1">IFERROR(IF(T_CALC[[#This Row],[DAY]]="","",IF(AND(T_CALC[[#This Row],[DAY]]=C_N_TRADING_DAYS,$L$1&gt;C_MAX_HIST_DT),$L$1,INDEX(_xlfn.ANCHORARRAY($C$3),T_CALC[[#This Row],[DAY]]+1,1))),NA())</f>
        <v/>
      </c>
      <c r="M1311" s="4" t="str" cm="1">
        <f t="array" aca="1" ref="M1311" ca="1">IFERROR(IF(T_CALC[[#This Row],[DAY]]="","",IF(AND(T_CALC[[#This Row],[DAY]]=C_N_TRADING_DAYS,$L$1&gt;C_MAX_HIST_DT),$M$1,INDEX(_xlfn.ANCHORARRAY($C$3),T_CALC[[#This Row],[DAY]]+1,3))),NA())</f>
        <v/>
      </c>
      <c r="N1311" s="4" t="str" cm="1">
        <f t="array" aca="1" ref="N1311" ca="1">IFERROR(IF(T_CALC[[#This Row],[DAY]]="","",IF(AND(T_CALC[[#This Row],[DAY]]=C_N_TRADING_DAYS,$L$1&gt;C_MAX_HIST_DT),$N$1,INDEX(_xlfn.ANCHORARRAY($C$3),T_CALC[[#This Row],[DAY]]+1,4))),NA())</f>
        <v/>
      </c>
      <c r="O1311" s="4" t="str" cm="1">
        <f t="array" aca="1" ref="O1311" ca="1">IFERROR(IF(T_CALC[[#This Row],[DAY]]="","",IF(AND(T_CALC[[#This Row],[DAY]]=C_N_TRADING_DAYS,$L$1&gt;C_MAX_HIST_DT),$O$1,INDEX(_xlfn.ANCHORARRAY($C$3),T_CALC[[#This Row],[DAY]]+1,5))),NA())</f>
        <v/>
      </c>
      <c r="P1311" s="4" t="str" cm="1">
        <f t="array" aca="1" ref="P1311" ca="1">IFERROR(IF(T_CALC[[#This Row],[DAY]]="","",IF(AND(T_CALC[[#This Row],[DAY]]=C_N_TRADING_DAYS,$L$1&gt;C_MAX_HIST_DT),$P$1,INDEX(_xlfn.ANCHORARRAY($C$3),T_CALC[[#This Row],[DAY]]+1,6))),NA())</f>
        <v/>
      </c>
      <c r="Q1311" s="4" t="str" cm="1">
        <f t="array" aca="1" ref="Q1311" ca="1">IFERROR(IF(T_CALC[[#This Row],[DAY]]="","",IF(AND(T_CALC[[#This Row],[DAY]]=C_N_TRADING_DAYS,$L$1&gt;C_MAX_HIST_DT),$Q$1,INDEX(_xlfn.ANCHORARRAY($C$3),T_CALC[[#This Row],[DAY]]+1,2))),NA())</f>
        <v/>
      </c>
      <c r="R1311" s="4" t="str">
        <f ca="1">IFERROR(IF(I_SRC="Open",T_CALC[[#This Row],[Open]],IF(I_SRC="High",T_CALC[[#This Row],[High]],IF(I_SRC="low",T_CALC[[#This Row],[Low]],IF(I_SRC="Volume",T_CALC[[#This Row],[VOLUME]],T_CALC[[#This Row],[Close]])))),"")</f>
        <v/>
      </c>
      <c r="S1311" s="4" t="str" cm="1">
        <f t="array" aca="1" ref="S1311" ca="1">IF(T_CALC[[#This Row],[DAY]]="","",IF(T_CALC[[#This Row],[DAY]]&gt;=I_MA_PER,
ROUND(SUMPRODUCT(OFFSET($Y$4,0,0,I_MA_PER),OFFSET(T_CALC[[#This Row],[Value]],-(I_MA_PER-1),0,I_MA_PER))/C_DEN,2),NA()))</f>
        <v/>
      </c>
      <c r="T1311" s="4" t="str">
        <f ca="1">IF(T_CALC[[#This Row],[DAY]]="","",IF(T_CALC[[#This Row],[DAY]]&gt;=I_MA_PER,IF(AND(T_CALC[[#This Row],[Value]]&gt;T_CALC[[#This Row],[WMA]],R1310&lt;=S1310),"Buy",IF(AND(T_CALC[[#This Row],[Value]]&lt;T_CALC[[#This Row],[WMA]],R1310&gt;=S1310),"Sell","")),NA()))</f>
        <v/>
      </c>
      <c r="U1311" s="4">
        <f ca="1">IFERROR(IF(T_CALC[[#This Row],[Signal]]="Buy",T_CALC[[#This Row],[Value]],-10000),-10000)</f>
        <v>-10000</v>
      </c>
      <c r="V1311" s="4">
        <f ca="1">IFERROR(IF(T_CALC[[#This Row],[Signal]]="Sell",T_CALC[[#This Row],[Value]],-10000),-10000)</f>
        <v>-10000</v>
      </c>
    </row>
    <row r="1312" spans="11:22" x14ac:dyDescent="0.2">
      <c r="K1312" s="4" t="str">
        <f ca="1">IF(ROW(T_CALC[[#This Row],[DAY]])-ROW(T_CALC[[#Headers],[DAY]])&gt;C_N_TRADING_DAYS,"",ROW(T_CALC[[#This Row],[DAY]])-ROW(T_CALC[[#Headers],[DAY]]))</f>
        <v/>
      </c>
      <c r="L1312" s="2" t="str" cm="1">
        <f t="array" aca="1" ref="L1312" ca="1">IFERROR(IF(T_CALC[[#This Row],[DAY]]="","",IF(AND(T_CALC[[#This Row],[DAY]]=C_N_TRADING_DAYS,$L$1&gt;C_MAX_HIST_DT),$L$1,INDEX(_xlfn.ANCHORARRAY($C$3),T_CALC[[#This Row],[DAY]]+1,1))),NA())</f>
        <v/>
      </c>
      <c r="M1312" s="4" t="str" cm="1">
        <f t="array" aca="1" ref="M1312" ca="1">IFERROR(IF(T_CALC[[#This Row],[DAY]]="","",IF(AND(T_CALC[[#This Row],[DAY]]=C_N_TRADING_DAYS,$L$1&gt;C_MAX_HIST_DT),$M$1,INDEX(_xlfn.ANCHORARRAY($C$3),T_CALC[[#This Row],[DAY]]+1,3))),NA())</f>
        <v/>
      </c>
      <c r="N1312" s="4" t="str" cm="1">
        <f t="array" aca="1" ref="N1312" ca="1">IFERROR(IF(T_CALC[[#This Row],[DAY]]="","",IF(AND(T_CALC[[#This Row],[DAY]]=C_N_TRADING_DAYS,$L$1&gt;C_MAX_HIST_DT),$N$1,INDEX(_xlfn.ANCHORARRAY($C$3),T_CALC[[#This Row],[DAY]]+1,4))),NA())</f>
        <v/>
      </c>
      <c r="O1312" s="4" t="str" cm="1">
        <f t="array" aca="1" ref="O1312" ca="1">IFERROR(IF(T_CALC[[#This Row],[DAY]]="","",IF(AND(T_CALC[[#This Row],[DAY]]=C_N_TRADING_DAYS,$L$1&gt;C_MAX_HIST_DT),$O$1,INDEX(_xlfn.ANCHORARRAY($C$3),T_CALC[[#This Row],[DAY]]+1,5))),NA())</f>
        <v/>
      </c>
      <c r="P1312" s="4" t="str" cm="1">
        <f t="array" aca="1" ref="P1312" ca="1">IFERROR(IF(T_CALC[[#This Row],[DAY]]="","",IF(AND(T_CALC[[#This Row],[DAY]]=C_N_TRADING_DAYS,$L$1&gt;C_MAX_HIST_DT),$P$1,INDEX(_xlfn.ANCHORARRAY($C$3),T_CALC[[#This Row],[DAY]]+1,6))),NA())</f>
        <v/>
      </c>
      <c r="Q1312" s="4" t="str" cm="1">
        <f t="array" aca="1" ref="Q1312" ca="1">IFERROR(IF(T_CALC[[#This Row],[DAY]]="","",IF(AND(T_CALC[[#This Row],[DAY]]=C_N_TRADING_DAYS,$L$1&gt;C_MAX_HIST_DT),$Q$1,INDEX(_xlfn.ANCHORARRAY($C$3),T_CALC[[#This Row],[DAY]]+1,2))),NA())</f>
        <v/>
      </c>
      <c r="R1312" s="4" t="str">
        <f ca="1">IFERROR(IF(I_SRC="Open",T_CALC[[#This Row],[Open]],IF(I_SRC="High",T_CALC[[#This Row],[High]],IF(I_SRC="low",T_CALC[[#This Row],[Low]],IF(I_SRC="Volume",T_CALC[[#This Row],[VOLUME]],T_CALC[[#This Row],[Close]])))),"")</f>
        <v/>
      </c>
      <c r="S1312" s="4" t="str" cm="1">
        <f t="array" aca="1" ref="S1312" ca="1">IF(T_CALC[[#This Row],[DAY]]="","",IF(T_CALC[[#This Row],[DAY]]&gt;=I_MA_PER,
ROUND(SUMPRODUCT(OFFSET($Y$4,0,0,I_MA_PER),OFFSET(T_CALC[[#This Row],[Value]],-(I_MA_PER-1),0,I_MA_PER))/C_DEN,2),NA()))</f>
        <v/>
      </c>
      <c r="T1312" s="4" t="str">
        <f ca="1">IF(T_CALC[[#This Row],[DAY]]="","",IF(T_CALC[[#This Row],[DAY]]&gt;=I_MA_PER,IF(AND(T_CALC[[#This Row],[Value]]&gt;T_CALC[[#This Row],[WMA]],R1311&lt;=S1311),"Buy",IF(AND(T_CALC[[#This Row],[Value]]&lt;T_CALC[[#This Row],[WMA]],R1311&gt;=S1311),"Sell","")),NA()))</f>
        <v/>
      </c>
      <c r="U1312" s="4">
        <f ca="1">IFERROR(IF(T_CALC[[#This Row],[Signal]]="Buy",T_CALC[[#This Row],[Value]],-10000),-10000)</f>
        <v>-10000</v>
      </c>
      <c r="V1312" s="4">
        <f ca="1">IFERROR(IF(T_CALC[[#This Row],[Signal]]="Sell",T_CALC[[#This Row],[Value]],-10000),-10000)</f>
        <v>-10000</v>
      </c>
    </row>
    <row r="1313" spans="11:22" x14ac:dyDescent="0.2">
      <c r="K1313" s="4" t="str">
        <f ca="1">IF(ROW(T_CALC[[#This Row],[DAY]])-ROW(T_CALC[[#Headers],[DAY]])&gt;C_N_TRADING_DAYS,"",ROW(T_CALC[[#This Row],[DAY]])-ROW(T_CALC[[#Headers],[DAY]]))</f>
        <v/>
      </c>
      <c r="L1313" s="2" t="str" cm="1">
        <f t="array" aca="1" ref="L1313" ca="1">IFERROR(IF(T_CALC[[#This Row],[DAY]]="","",IF(AND(T_CALC[[#This Row],[DAY]]=C_N_TRADING_DAYS,$L$1&gt;C_MAX_HIST_DT),$L$1,INDEX(_xlfn.ANCHORARRAY($C$3),T_CALC[[#This Row],[DAY]]+1,1))),NA())</f>
        <v/>
      </c>
      <c r="M1313" s="4" t="str" cm="1">
        <f t="array" aca="1" ref="M1313" ca="1">IFERROR(IF(T_CALC[[#This Row],[DAY]]="","",IF(AND(T_CALC[[#This Row],[DAY]]=C_N_TRADING_DAYS,$L$1&gt;C_MAX_HIST_DT),$M$1,INDEX(_xlfn.ANCHORARRAY($C$3),T_CALC[[#This Row],[DAY]]+1,3))),NA())</f>
        <v/>
      </c>
      <c r="N1313" s="4" t="str" cm="1">
        <f t="array" aca="1" ref="N1313" ca="1">IFERROR(IF(T_CALC[[#This Row],[DAY]]="","",IF(AND(T_CALC[[#This Row],[DAY]]=C_N_TRADING_DAYS,$L$1&gt;C_MAX_HIST_DT),$N$1,INDEX(_xlfn.ANCHORARRAY($C$3),T_CALC[[#This Row],[DAY]]+1,4))),NA())</f>
        <v/>
      </c>
      <c r="O1313" s="4" t="str" cm="1">
        <f t="array" aca="1" ref="O1313" ca="1">IFERROR(IF(T_CALC[[#This Row],[DAY]]="","",IF(AND(T_CALC[[#This Row],[DAY]]=C_N_TRADING_DAYS,$L$1&gt;C_MAX_HIST_DT),$O$1,INDEX(_xlfn.ANCHORARRAY($C$3),T_CALC[[#This Row],[DAY]]+1,5))),NA())</f>
        <v/>
      </c>
      <c r="P1313" s="4" t="str" cm="1">
        <f t="array" aca="1" ref="P1313" ca="1">IFERROR(IF(T_CALC[[#This Row],[DAY]]="","",IF(AND(T_CALC[[#This Row],[DAY]]=C_N_TRADING_DAYS,$L$1&gt;C_MAX_HIST_DT),$P$1,INDEX(_xlfn.ANCHORARRAY($C$3),T_CALC[[#This Row],[DAY]]+1,6))),NA())</f>
        <v/>
      </c>
      <c r="Q1313" s="4" t="str" cm="1">
        <f t="array" aca="1" ref="Q1313" ca="1">IFERROR(IF(T_CALC[[#This Row],[DAY]]="","",IF(AND(T_CALC[[#This Row],[DAY]]=C_N_TRADING_DAYS,$L$1&gt;C_MAX_HIST_DT),$Q$1,INDEX(_xlfn.ANCHORARRAY($C$3),T_CALC[[#This Row],[DAY]]+1,2))),NA())</f>
        <v/>
      </c>
      <c r="R1313" s="4" t="str">
        <f ca="1">IFERROR(IF(I_SRC="Open",T_CALC[[#This Row],[Open]],IF(I_SRC="High",T_CALC[[#This Row],[High]],IF(I_SRC="low",T_CALC[[#This Row],[Low]],IF(I_SRC="Volume",T_CALC[[#This Row],[VOLUME]],T_CALC[[#This Row],[Close]])))),"")</f>
        <v/>
      </c>
      <c r="S1313" s="4" t="str" cm="1">
        <f t="array" aca="1" ref="S1313" ca="1">IF(T_CALC[[#This Row],[DAY]]="","",IF(T_CALC[[#This Row],[DAY]]&gt;=I_MA_PER,
ROUND(SUMPRODUCT(OFFSET($Y$4,0,0,I_MA_PER),OFFSET(T_CALC[[#This Row],[Value]],-(I_MA_PER-1),0,I_MA_PER))/C_DEN,2),NA()))</f>
        <v/>
      </c>
      <c r="T1313" s="4" t="str">
        <f ca="1">IF(T_CALC[[#This Row],[DAY]]="","",IF(T_CALC[[#This Row],[DAY]]&gt;=I_MA_PER,IF(AND(T_CALC[[#This Row],[Value]]&gt;T_CALC[[#This Row],[WMA]],R1312&lt;=S1312),"Buy",IF(AND(T_CALC[[#This Row],[Value]]&lt;T_CALC[[#This Row],[WMA]],R1312&gt;=S1312),"Sell","")),NA()))</f>
        <v/>
      </c>
      <c r="U1313" s="4">
        <f ca="1">IFERROR(IF(T_CALC[[#This Row],[Signal]]="Buy",T_CALC[[#This Row],[Value]],-10000),-10000)</f>
        <v>-10000</v>
      </c>
      <c r="V1313" s="4">
        <f ca="1">IFERROR(IF(T_CALC[[#This Row],[Signal]]="Sell",T_CALC[[#This Row],[Value]],-10000),-10000)</f>
        <v>-10000</v>
      </c>
    </row>
    <row r="1314" spans="11:22" x14ac:dyDescent="0.2">
      <c r="K1314" s="4" t="str">
        <f ca="1">IF(ROW(T_CALC[[#This Row],[DAY]])-ROW(T_CALC[[#Headers],[DAY]])&gt;C_N_TRADING_DAYS,"",ROW(T_CALC[[#This Row],[DAY]])-ROW(T_CALC[[#Headers],[DAY]]))</f>
        <v/>
      </c>
      <c r="L1314" s="2" t="str" cm="1">
        <f t="array" aca="1" ref="L1314" ca="1">IFERROR(IF(T_CALC[[#This Row],[DAY]]="","",IF(AND(T_CALC[[#This Row],[DAY]]=C_N_TRADING_DAYS,$L$1&gt;C_MAX_HIST_DT),$L$1,INDEX(_xlfn.ANCHORARRAY($C$3),T_CALC[[#This Row],[DAY]]+1,1))),NA())</f>
        <v/>
      </c>
      <c r="M1314" s="4" t="str" cm="1">
        <f t="array" aca="1" ref="M1314" ca="1">IFERROR(IF(T_CALC[[#This Row],[DAY]]="","",IF(AND(T_CALC[[#This Row],[DAY]]=C_N_TRADING_DAYS,$L$1&gt;C_MAX_HIST_DT),$M$1,INDEX(_xlfn.ANCHORARRAY($C$3),T_CALC[[#This Row],[DAY]]+1,3))),NA())</f>
        <v/>
      </c>
      <c r="N1314" s="4" t="str" cm="1">
        <f t="array" aca="1" ref="N1314" ca="1">IFERROR(IF(T_CALC[[#This Row],[DAY]]="","",IF(AND(T_CALC[[#This Row],[DAY]]=C_N_TRADING_DAYS,$L$1&gt;C_MAX_HIST_DT),$N$1,INDEX(_xlfn.ANCHORARRAY($C$3),T_CALC[[#This Row],[DAY]]+1,4))),NA())</f>
        <v/>
      </c>
      <c r="O1314" s="4" t="str" cm="1">
        <f t="array" aca="1" ref="O1314" ca="1">IFERROR(IF(T_CALC[[#This Row],[DAY]]="","",IF(AND(T_CALC[[#This Row],[DAY]]=C_N_TRADING_DAYS,$L$1&gt;C_MAX_HIST_DT),$O$1,INDEX(_xlfn.ANCHORARRAY($C$3),T_CALC[[#This Row],[DAY]]+1,5))),NA())</f>
        <v/>
      </c>
      <c r="P1314" s="4" t="str" cm="1">
        <f t="array" aca="1" ref="P1314" ca="1">IFERROR(IF(T_CALC[[#This Row],[DAY]]="","",IF(AND(T_CALC[[#This Row],[DAY]]=C_N_TRADING_DAYS,$L$1&gt;C_MAX_HIST_DT),$P$1,INDEX(_xlfn.ANCHORARRAY($C$3),T_CALC[[#This Row],[DAY]]+1,6))),NA())</f>
        <v/>
      </c>
      <c r="Q1314" s="4" t="str" cm="1">
        <f t="array" aca="1" ref="Q1314" ca="1">IFERROR(IF(T_CALC[[#This Row],[DAY]]="","",IF(AND(T_CALC[[#This Row],[DAY]]=C_N_TRADING_DAYS,$L$1&gt;C_MAX_HIST_DT),$Q$1,INDEX(_xlfn.ANCHORARRAY($C$3),T_CALC[[#This Row],[DAY]]+1,2))),NA())</f>
        <v/>
      </c>
      <c r="R1314" s="4" t="str">
        <f ca="1">IFERROR(IF(I_SRC="Open",T_CALC[[#This Row],[Open]],IF(I_SRC="High",T_CALC[[#This Row],[High]],IF(I_SRC="low",T_CALC[[#This Row],[Low]],IF(I_SRC="Volume",T_CALC[[#This Row],[VOLUME]],T_CALC[[#This Row],[Close]])))),"")</f>
        <v/>
      </c>
      <c r="S1314" s="4" t="str" cm="1">
        <f t="array" aca="1" ref="S1314" ca="1">IF(T_CALC[[#This Row],[DAY]]="","",IF(T_CALC[[#This Row],[DAY]]&gt;=I_MA_PER,
ROUND(SUMPRODUCT(OFFSET($Y$4,0,0,I_MA_PER),OFFSET(T_CALC[[#This Row],[Value]],-(I_MA_PER-1),0,I_MA_PER))/C_DEN,2),NA()))</f>
        <v/>
      </c>
      <c r="T1314" s="4" t="str">
        <f ca="1">IF(T_CALC[[#This Row],[DAY]]="","",IF(T_CALC[[#This Row],[DAY]]&gt;=I_MA_PER,IF(AND(T_CALC[[#This Row],[Value]]&gt;T_CALC[[#This Row],[WMA]],R1313&lt;=S1313),"Buy",IF(AND(T_CALC[[#This Row],[Value]]&lt;T_CALC[[#This Row],[WMA]],R1313&gt;=S1313),"Sell","")),NA()))</f>
        <v/>
      </c>
      <c r="U1314" s="4">
        <f ca="1">IFERROR(IF(T_CALC[[#This Row],[Signal]]="Buy",T_CALC[[#This Row],[Value]],-10000),-10000)</f>
        <v>-10000</v>
      </c>
      <c r="V1314" s="4">
        <f ca="1">IFERROR(IF(T_CALC[[#This Row],[Signal]]="Sell",T_CALC[[#This Row],[Value]],-10000),-10000)</f>
        <v>-10000</v>
      </c>
    </row>
    <row r="1315" spans="11:22" x14ac:dyDescent="0.2">
      <c r="K1315" s="4" t="str">
        <f ca="1">IF(ROW(T_CALC[[#This Row],[DAY]])-ROW(T_CALC[[#Headers],[DAY]])&gt;C_N_TRADING_DAYS,"",ROW(T_CALC[[#This Row],[DAY]])-ROW(T_CALC[[#Headers],[DAY]]))</f>
        <v/>
      </c>
      <c r="L1315" s="2" t="str" cm="1">
        <f t="array" aca="1" ref="L1315" ca="1">IFERROR(IF(T_CALC[[#This Row],[DAY]]="","",IF(AND(T_CALC[[#This Row],[DAY]]=C_N_TRADING_DAYS,$L$1&gt;C_MAX_HIST_DT),$L$1,INDEX(_xlfn.ANCHORARRAY($C$3),T_CALC[[#This Row],[DAY]]+1,1))),NA())</f>
        <v/>
      </c>
      <c r="M1315" s="4" t="str" cm="1">
        <f t="array" aca="1" ref="M1315" ca="1">IFERROR(IF(T_CALC[[#This Row],[DAY]]="","",IF(AND(T_CALC[[#This Row],[DAY]]=C_N_TRADING_DAYS,$L$1&gt;C_MAX_HIST_DT),$M$1,INDEX(_xlfn.ANCHORARRAY($C$3),T_CALC[[#This Row],[DAY]]+1,3))),NA())</f>
        <v/>
      </c>
      <c r="N1315" s="4" t="str" cm="1">
        <f t="array" aca="1" ref="N1315" ca="1">IFERROR(IF(T_CALC[[#This Row],[DAY]]="","",IF(AND(T_CALC[[#This Row],[DAY]]=C_N_TRADING_DAYS,$L$1&gt;C_MAX_HIST_DT),$N$1,INDEX(_xlfn.ANCHORARRAY($C$3),T_CALC[[#This Row],[DAY]]+1,4))),NA())</f>
        <v/>
      </c>
      <c r="O1315" s="4" t="str" cm="1">
        <f t="array" aca="1" ref="O1315" ca="1">IFERROR(IF(T_CALC[[#This Row],[DAY]]="","",IF(AND(T_CALC[[#This Row],[DAY]]=C_N_TRADING_DAYS,$L$1&gt;C_MAX_HIST_DT),$O$1,INDEX(_xlfn.ANCHORARRAY($C$3),T_CALC[[#This Row],[DAY]]+1,5))),NA())</f>
        <v/>
      </c>
      <c r="P1315" s="4" t="str" cm="1">
        <f t="array" aca="1" ref="P1315" ca="1">IFERROR(IF(T_CALC[[#This Row],[DAY]]="","",IF(AND(T_CALC[[#This Row],[DAY]]=C_N_TRADING_DAYS,$L$1&gt;C_MAX_HIST_DT),$P$1,INDEX(_xlfn.ANCHORARRAY($C$3),T_CALC[[#This Row],[DAY]]+1,6))),NA())</f>
        <v/>
      </c>
      <c r="Q1315" s="4" t="str" cm="1">
        <f t="array" aca="1" ref="Q1315" ca="1">IFERROR(IF(T_CALC[[#This Row],[DAY]]="","",IF(AND(T_CALC[[#This Row],[DAY]]=C_N_TRADING_DAYS,$L$1&gt;C_MAX_HIST_DT),$Q$1,INDEX(_xlfn.ANCHORARRAY($C$3),T_CALC[[#This Row],[DAY]]+1,2))),NA())</f>
        <v/>
      </c>
      <c r="R1315" s="4" t="str">
        <f ca="1">IFERROR(IF(I_SRC="Open",T_CALC[[#This Row],[Open]],IF(I_SRC="High",T_CALC[[#This Row],[High]],IF(I_SRC="low",T_CALC[[#This Row],[Low]],IF(I_SRC="Volume",T_CALC[[#This Row],[VOLUME]],T_CALC[[#This Row],[Close]])))),"")</f>
        <v/>
      </c>
      <c r="S1315" s="4" t="str" cm="1">
        <f t="array" aca="1" ref="S1315" ca="1">IF(T_CALC[[#This Row],[DAY]]="","",IF(T_CALC[[#This Row],[DAY]]&gt;=I_MA_PER,
ROUND(SUMPRODUCT(OFFSET($Y$4,0,0,I_MA_PER),OFFSET(T_CALC[[#This Row],[Value]],-(I_MA_PER-1),0,I_MA_PER))/C_DEN,2),NA()))</f>
        <v/>
      </c>
      <c r="T1315" s="4" t="str">
        <f ca="1">IF(T_CALC[[#This Row],[DAY]]="","",IF(T_CALC[[#This Row],[DAY]]&gt;=I_MA_PER,IF(AND(T_CALC[[#This Row],[Value]]&gt;T_CALC[[#This Row],[WMA]],R1314&lt;=S1314),"Buy",IF(AND(T_CALC[[#This Row],[Value]]&lt;T_CALC[[#This Row],[WMA]],R1314&gt;=S1314),"Sell","")),NA()))</f>
        <v/>
      </c>
      <c r="U1315" s="4">
        <f ca="1">IFERROR(IF(T_CALC[[#This Row],[Signal]]="Buy",T_CALC[[#This Row],[Value]],-10000),-10000)</f>
        <v>-10000</v>
      </c>
      <c r="V1315" s="4">
        <f ca="1">IFERROR(IF(T_CALC[[#This Row],[Signal]]="Sell",T_CALC[[#This Row],[Value]],-10000),-10000)</f>
        <v>-10000</v>
      </c>
    </row>
    <row r="1316" spans="11:22" x14ac:dyDescent="0.2">
      <c r="K1316" s="4" t="str">
        <f ca="1">IF(ROW(T_CALC[[#This Row],[DAY]])-ROW(T_CALC[[#Headers],[DAY]])&gt;C_N_TRADING_DAYS,"",ROW(T_CALC[[#This Row],[DAY]])-ROW(T_CALC[[#Headers],[DAY]]))</f>
        <v/>
      </c>
      <c r="L1316" s="2" t="str" cm="1">
        <f t="array" aca="1" ref="L1316" ca="1">IFERROR(IF(T_CALC[[#This Row],[DAY]]="","",IF(AND(T_CALC[[#This Row],[DAY]]=C_N_TRADING_DAYS,$L$1&gt;C_MAX_HIST_DT),$L$1,INDEX(_xlfn.ANCHORARRAY($C$3),T_CALC[[#This Row],[DAY]]+1,1))),NA())</f>
        <v/>
      </c>
      <c r="M1316" s="4" t="str" cm="1">
        <f t="array" aca="1" ref="M1316" ca="1">IFERROR(IF(T_CALC[[#This Row],[DAY]]="","",IF(AND(T_CALC[[#This Row],[DAY]]=C_N_TRADING_DAYS,$L$1&gt;C_MAX_HIST_DT),$M$1,INDEX(_xlfn.ANCHORARRAY($C$3),T_CALC[[#This Row],[DAY]]+1,3))),NA())</f>
        <v/>
      </c>
      <c r="N1316" s="4" t="str" cm="1">
        <f t="array" aca="1" ref="N1316" ca="1">IFERROR(IF(T_CALC[[#This Row],[DAY]]="","",IF(AND(T_CALC[[#This Row],[DAY]]=C_N_TRADING_DAYS,$L$1&gt;C_MAX_HIST_DT),$N$1,INDEX(_xlfn.ANCHORARRAY($C$3),T_CALC[[#This Row],[DAY]]+1,4))),NA())</f>
        <v/>
      </c>
      <c r="O1316" s="4" t="str" cm="1">
        <f t="array" aca="1" ref="O1316" ca="1">IFERROR(IF(T_CALC[[#This Row],[DAY]]="","",IF(AND(T_CALC[[#This Row],[DAY]]=C_N_TRADING_DAYS,$L$1&gt;C_MAX_HIST_DT),$O$1,INDEX(_xlfn.ANCHORARRAY($C$3),T_CALC[[#This Row],[DAY]]+1,5))),NA())</f>
        <v/>
      </c>
      <c r="P1316" s="4" t="str" cm="1">
        <f t="array" aca="1" ref="P1316" ca="1">IFERROR(IF(T_CALC[[#This Row],[DAY]]="","",IF(AND(T_CALC[[#This Row],[DAY]]=C_N_TRADING_DAYS,$L$1&gt;C_MAX_HIST_DT),$P$1,INDEX(_xlfn.ANCHORARRAY($C$3),T_CALC[[#This Row],[DAY]]+1,6))),NA())</f>
        <v/>
      </c>
      <c r="Q1316" s="4" t="str" cm="1">
        <f t="array" aca="1" ref="Q1316" ca="1">IFERROR(IF(T_CALC[[#This Row],[DAY]]="","",IF(AND(T_CALC[[#This Row],[DAY]]=C_N_TRADING_DAYS,$L$1&gt;C_MAX_HIST_DT),$Q$1,INDEX(_xlfn.ANCHORARRAY($C$3),T_CALC[[#This Row],[DAY]]+1,2))),NA())</f>
        <v/>
      </c>
      <c r="R1316" s="4" t="str">
        <f ca="1">IFERROR(IF(I_SRC="Open",T_CALC[[#This Row],[Open]],IF(I_SRC="High",T_CALC[[#This Row],[High]],IF(I_SRC="low",T_CALC[[#This Row],[Low]],IF(I_SRC="Volume",T_CALC[[#This Row],[VOLUME]],T_CALC[[#This Row],[Close]])))),"")</f>
        <v/>
      </c>
      <c r="S1316" s="4" t="str" cm="1">
        <f t="array" aca="1" ref="S1316" ca="1">IF(T_CALC[[#This Row],[DAY]]="","",IF(T_CALC[[#This Row],[DAY]]&gt;=I_MA_PER,
ROUND(SUMPRODUCT(OFFSET($Y$4,0,0,I_MA_PER),OFFSET(T_CALC[[#This Row],[Value]],-(I_MA_PER-1),0,I_MA_PER))/C_DEN,2),NA()))</f>
        <v/>
      </c>
      <c r="T1316" s="4" t="str">
        <f ca="1">IF(T_CALC[[#This Row],[DAY]]="","",IF(T_CALC[[#This Row],[DAY]]&gt;=I_MA_PER,IF(AND(T_CALC[[#This Row],[Value]]&gt;T_CALC[[#This Row],[WMA]],R1315&lt;=S1315),"Buy",IF(AND(T_CALC[[#This Row],[Value]]&lt;T_CALC[[#This Row],[WMA]],R1315&gt;=S1315),"Sell","")),NA()))</f>
        <v/>
      </c>
      <c r="U1316" s="4">
        <f ca="1">IFERROR(IF(T_CALC[[#This Row],[Signal]]="Buy",T_CALC[[#This Row],[Value]],-10000),-10000)</f>
        <v>-10000</v>
      </c>
      <c r="V1316" s="4">
        <f ca="1">IFERROR(IF(T_CALC[[#This Row],[Signal]]="Sell",T_CALC[[#This Row],[Value]],-10000),-10000)</f>
        <v>-10000</v>
      </c>
    </row>
    <row r="1317" spans="11:22" x14ac:dyDescent="0.2">
      <c r="K1317" s="4" t="str">
        <f ca="1">IF(ROW(T_CALC[[#This Row],[DAY]])-ROW(T_CALC[[#Headers],[DAY]])&gt;C_N_TRADING_DAYS,"",ROW(T_CALC[[#This Row],[DAY]])-ROW(T_CALC[[#Headers],[DAY]]))</f>
        <v/>
      </c>
      <c r="L1317" s="2" t="str" cm="1">
        <f t="array" aca="1" ref="L1317" ca="1">IFERROR(IF(T_CALC[[#This Row],[DAY]]="","",IF(AND(T_CALC[[#This Row],[DAY]]=C_N_TRADING_DAYS,$L$1&gt;C_MAX_HIST_DT),$L$1,INDEX(_xlfn.ANCHORARRAY($C$3),T_CALC[[#This Row],[DAY]]+1,1))),NA())</f>
        <v/>
      </c>
      <c r="M1317" s="4" t="str" cm="1">
        <f t="array" aca="1" ref="M1317" ca="1">IFERROR(IF(T_CALC[[#This Row],[DAY]]="","",IF(AND(T_CALC[[#This Row],[DAY]]=C_N_TRADING_DAYS,$L$1&gt;C_MAX_HIST_DT),$M$1,INDEX(_xlfn.ANCHORARRAY($C$3),T_CALC[[#This Row],[DAY]]+1,3))),NA())</f>
        <v/>
      </c>
      <c r="N1317" s="4" t="str" cm="1">
        <f t="array" aca="1" ref="N1317" ca="1">IFERROR(IF(T_CALC[[#This Row],[DAY]]="","",IF(AND(T_CALC[[#This Row],[DAY]]=C_N_TRADING_DAYS,$L$1&gt;C_MAX_HIST_DT),$N$1,INDEX(_xlfn.ANCHORARRAY($C$3),T_CALC[[#This Row],[DAY]]+1,4))),NA())</f>
        <v/>
      </c>
      <c r="O1317" s="4" t="str" cm="1">
        <f t="array" aca="1" ref="O1317" ca="1">IFERROR(IF(T_CALC[[#This Row],[DAY]]="","",IF(AND(T_CALC[[#This Row],[DAY]]=C_N_TRADING_DAYS,$L$1&gt;C_MAX_HIST_DT),$O$1,INDEX(_xlfn.ANCHORARRAY($C$3),T_CALC[[#This Row],[DAY]]+1,5))),NA())</f>
        <v/>
      </c>
      <c r="P1317" s="4" t="str" cm="1">
        <f t="array" aca="1" ref="P1317" ca="1">IFERROR(IF(T_CALC[[#This Row],[DAY]]="","",IF(AND(T_CALC[[#This Row],[DAY]]=C_N_TRADING_DAYS,$L$1&gt;C_MAX_HIST_DT),$P$1,INDEX(_xlfn.ANCHORARRAY($C$3),T_CALC[[#This Row],[DAY]]+1,6))),NA())</f>
        <v/>
      </c>
      <c r="Q1317" s="4" t="str" cm="1">
        <f t="array" aca="1" ref="Q1317" ca="1">IFERROR(IF(T_CALC[[#This Row],[DAY]]="","",IF(AND(T_CALC[[#This Row],[DAY]]=C_N_TRADING_DAYS,$L$1&gt;C_MAX_HIST_DT),$Q$1,INDEX(_xlfn.ANCHORARRAY($C$3),T_CALC[[#This Row],[DAY]]+1,2))),NA())</f>
        <v/>
      </c>
      <c r="R1317" s="4" t="str">
        <f ca="1">IFERROR(IF(I_SRC="Open",T_CALC[[#This Row],[Open]],IF(I_SRC="High",T_CALC[[#This Row],[High]],IF(I_SRC="low",T_CALC[[#This Row],[Low]],IF(I_SRC="Volume",T_CALC[[#This Row],[VOLUME]],T_CALC[[#This Row],[Close]])))),"")</f>
        <v/>
      </c>
      <c r="S1317" s="4" t="str" cm="1">
        <f t="array" aca="1" ref="S1317" ca="1">IF(T_CALC[[#This Row],[DAY]]="","",IF(T_CALC[[#This Row],[DAY]]&gt;=I_MA_PER,
ROUND(SUMPRODUCT(OFFSET($Y$4,0,0,I_MA_PER),OFFSET(T_CALC[[#This Row],[Value]],-(I_MA_PER-1),0,I_MA_PER))/C_DEN,2),NA()))</f>
        <v/>
      </c>
      <c r="T1317" s="4" t="str">
        <f ca="1">IF(T_CALC[[#This Row],[DAY]]="","",IF(T_CALC[[#This Row],[DAY]]&gt;=I_MA_PER,IF(AND(T_CALC[[#This Row],[Value]]&gt;T_CALC[[#This Row],[WMA]],R1316&lt;=S1316),"Buy",IF(AND(T_CALC[[#This Row],[Value]]&lt;T_CALC[[#This Row],[WMA]],R1316&gt;=S1316),"Sell","")),NA()))</f>
        <v/>
      </c>
      <c r="U1317" s="4">
        <f ca="1">IFERROR(IF(T_CALC[[#This Row],[Signal]]="Buy",T_CALC[[#This Row],[Value]],-10000),-10000)</f>
        <v>-10000</v>
      </c>
      <c r="V1317" s="4">
        <f ca="1">IFERROR(IF(T_CALC[[#This Row],[Signal]]="Sell",T_CALC[[#This Row],[Value]],-10000),-10000)</f>
        <v>-10000</v>
      </c>
    </row>
    <row r="1318" spans="11:22" x14ac:dyDescent="0.2">
      <c r="K1318" s="4" t="str">
        <f ca="1">IF(ROW(T_CALC[[#This Row],[DAY]])-ROW(T_CALC[[#Headers],[DAY]])&gt;C_N_TRADING_DAYS,"",ROW(T_CALC[[#This Row],[DAY]])-ROW(T_CALC[[#Headers],[DAY]]))</f>
        <v/>
      </c>
      <c r="L1318" s="2" t="str" cm="1">
        <f t="array" aca="1" ref="L1318" ca="1">IFERROR(IF(T_CALC[[#This Row],[DAY]]="","",IF(AND(T_CALC[[#This Row],[DAY]]=C_N_TRADING_DAYS,$L$1&gt;C_MAX_HIST_DT),$L$1,INDEX(_xlfn.ANCHORARRAY($C$3),T_CALC[[#This Row],[DAY]]+1,1))),NA())</f>
        <v/>
      </c>
      <c r="M1318" s="4" t="str" cm="1">
        <f t="array" aca="1" ref="M1318" ca="1">IFERROR(IF(T_CALC[[#This Row],[DAY]]="","",IF(AND(T_CALC[[#This Row],[DAY]]=C_N_TRADING_DAYS,$L$1&gt;C_MAX_HIST_DT),$M$1,INDEX(_xlfn.ANCHORARRAY($C$3),T_CALC[[#This Row],[DAY]]+1,3))),NA())</f>
        <v/>
      </c>
      <c r="N1318" s="4" t="str" cm="1">
        <f t="array" aca="1" ref="N1318" ca="1">IFERROR(IF(T_CALC[[#This Row],[DAY]]="","",IF(AND(T_CALC[[#This Row],[DAY]]=C_N_TRADING_DAYS,$L$1&gt;C_MAX_HIST_DT),$N$1,INDEX(_xlfn.ANCHORARRAY($C$3),T_CALC[[#This Row],[DAY]]+1,4))),NA())</f>
        <v/>
      </c>
      <c r="O1318" s="4" t="str" cm="1">
        <f t="array" aca="1" ref="O1318" ca="1">IFERROR(IF(T_CALC[[#This Row],[DAY]]="","",IF(AND(T_CALC[[#This Row],[DAY]]=C_N_TRADING_DAYS,$L$1&gt;C_MAX_HIST_DT),$O$1,INDEX(_xlfn.ANCHORARRAY($C$3),T_CALC[[#This Row],[DAY]]+1,5))),NA())</f>
        <v/>
      </c>
      <c r="P1318" s="4" t="str" cm="1">
        <f t="array" aca="1" ref="P1318" ca="1">IFERROR(IF(T_CALC[[#This Row],[DAY]]="","",IF(AND(T_CALC[[#This Row],[DAY]]=C_N_TRADING_DAYS,$L$1&gt;C_MAX_HIST_DT),$P$1,INDEX(_xlfn.ANCHORARRAY($C$3),T_CALC[[#This Row],[DAY]]+1,6))),NA())</f>
        <v/>
      </c>
      <c r="Q1318" s="4" t="str" cm="1">
        <f t="array" aca="1" ref="Q1318" ca="1">IFERROR(IF(T_CALC[[#This Row],[DAY]]="","",IF(AND(T_CALC[[#This Row],[DAY]]=C_N_TRADING_DAYS,$L$1&gt;C_MAX_HIST_DT),$Q$1,INDEX(_xlfn.ANCHORARRAY($C$3),T_CALC[[#This Row],[DAY]]+1,2))),NA())</f>
        <v/>
      </c>
      <c r="R1318" s="4" t="str">
        <f ca="1">IFERROR(IF(I_SRC="Open",T_CALC[[#This Row],[Open]],IF(I_SRC="High",T_CALC[[#This Row],[High]],IF(I_SRC="low",T_CALC[[#This Row],[Low]],IF(I_SRC="Volume",T_CALC[[#This Row],[VOLUME]],T_CALC[[#This Row],[Close]])))),"")</f>
        <v/>
      </c>
      <c r="S1318" s="4" t="str" cm="1">
        <f t="array" aca="1" ref="S1318" ca="1">IF(T_CALC[[#This Row],[DAY]]="","",IF(T_CALC[[#This Row],[DAY]]&gt;=I_MA_PER,
ROUND(SUMPRODUCT(OFFSET($Y$4,0,0,I_MA_PER),OFFSET(T_CALC[[#This Row],[Value]],-(I_MA_PER-1),0,I_MA_PER))/C_DEN,2),NA()))</f>
        <v/>
      </c>
      <c r="T1318" s="4" t="str">
        <f ca="1">IF(T_CALC[[#This Row],[DAY]]="","",IF(T_CALC[[#This Row],[DAY]]&gt;=I_MA_PER,IF(AND(T_CALC[[#This Row],[Value]]&gt;T_CALC[[#This Row],[WMA]],R1317&lt;=S1317),"Buy",IF(AND(T_CALC[[#This Row],[Value]]&lt;T_CALC[[#This Row],[WMA]],R1317&gt;=S1317),"Sell","")),NA()))</f>
        <v/>
      </c>
      <c r="U1318" s="4">
        <f ca="1">IFERROR(IF(T_CALC[[#This Row],[Signal]]="Buy",T_CALC[[#This Row],[Value]],-10000),-10000)</f>
        <v>-10000</v>
      </c>
      <c r="V1318" s="4">
        <f ca="1">IFERROR(IF(T_CALC[[#This Row],[Signal]]="Sell",T_CALC[[#This Row],[Value]],-10000),-10000)</f>
        <v>-10000</v>
      </c>
    </row>
    <row r="1319" spans="11:22" x14ac:dyDescent="0.2">
      <c r="K1319" s="4" t="str">
        <f ca="1">IF(ROW(T_CALC[[#This Row],[DAY]])-ROW(T_CALC[[#Headers],[DAY]])&gt;C_N_TRADING_DAYS,"",ROW(T_CALC[[#This Row],[DAY]])-ROW(T_CALC[[#Headers],[DAY]]))</f>
        <v/>
      </c>
      <c r="L1319" s="2" t="str" cm="1">
        <f t="array" aca="1" ref="L1319" ca="1">IFERROR(IF(T_CALC[[#This Row],[DAY]]="","",IF(AND(T_CALC[[#This Row],[DAY]]=C_N_TRADING_DAYS,$L$1&gt;C_MAX_HIST_DT),$L$1,INDEX(_xlfn.ANCHORARRAY($C$3),T_CALC[[#This Row],[DAY]]+1,1))),NA())</f>
        <v/>
      </c>
      <c r="M1319" s="4" t="str" cm="1">
        <f t="array" aca="1" ref="M1319" ca="1">IFERROR(IF(T_CALC[[#This Row],[DAY]]="","",IF(AND(T_CALC[[#This Row],[DAY]]=C_N_TRADING_DAYS,$L$1&gt;C_MAX_HIST_DT),$M$1,INDEX(_xlfn.ANCHORARRAY($C$3),T_CALC[[#This Row],[DAY]]+1,3))),NA())</f>
        <v/>
      </c>
      <c r="N1319" s="4" t="str" cm="1">
        <f t="array" aca="1" ref="N1319" ca="1">IFERROR(IF(T_CALC[[#This Row],[DAY]]="","",IF(AND(T_CALC[[#This Row],[DAY]]=C_N_TRADING_DAYS,$L$1&gt;C_MAX_HIST_DT),$N$1,INDEX(_xlfn.ANCHORARRAY($C$3),T_CALC[[#This Row],[DAY]]+1,4))),NA())</f>
        <v/>
      </c>
      <c r="O1319" s="4" t="str" cm="1">
        <f t="array" aca="1" ref="O1319" ca="1">IFERROR(IF(T_CALC[[#This Row],[DAY]]="","",IF(AND(T_CALC[[#This Row],[DAY]]=C_N_TRADING_DAYS,$L$1&gt;C_MAX_HIST_DT),$O$1,INDEX(_xlfn.ANCHORARRAY($C$3),T_CALC[[#This Row],[DAY]]+1,5))),NA())</f>
        <v/>
      </c>
      <c r="P1319" s="4" t="str" cm="1">
        <f t="array" aca="1" ref="P1319" ca="1">IFERROR(IF(T_CALC[[#This Row],[DAY]]="","",IF(AND(T_CALC[[#This Row],[DAY]]=C_N_TRADING_DAYS,$L$1&gt;C_MAX_HIST_DT),$P$1,INDEX(_xlfn.ANCHORARRAY($C$3),T_CALC[[#This Row],[DAY]]+1,6))),NA())</f>
        <v/>
      </c>
      <c r="Q1319" s="4" t="str" cm="1">
        <f t="array" aca="1" ref="Q1319" ca="1">IFERROR(IF(T_CALC[[#This Row],[DAY]]="","",IF(AND(T_CALC[[#This Row],[DAY]]=C_N_TRADING_DAYS,$L$1&gt;C_MAX_HIST_DT),$Q$1,INDEX(_xlfn.ANCHORARRAY($C$3),T_CALC[[#This Row],[DAY]]+1,2))),NA())</f>
        <v/>
      </c>
      <c r="R1319" s="4" t="str">
        <f ca="1">IFERROR(IF(I_SRC="Open",T_CALC[[#This Row],[Open]],IF(I_SRC="High",T_CALC[[#This Row],[High]],IF(I_SRC="low",T_CALC[[#This Row],[Low]],IF(I_SRC="Volume",T_CALC[[#This Row],[VOLUME]],T_CALC[[#This Row],[Close]])))),"")</f>
        <v/>
      </c>
      <c r="S1319" s="4" t="str" cm="1">
        <f t="array" aca="1" ref="S1319" ca="1">IF(T_CALC[[#This Row],[DAY]]="","",IF(T_CALC[[#This Row],[DAY]]&gt;=I_MA_PER,
ROUND(SUMPRODUCT(OFFSET($Y$4,0,0,I_MA_PER),OFFSET(T_CALC[[#This Row],[Value]],-(I_MA_PER-1),0,I_MA_PER))/C_DEN,2),NA()))</f>
        <v/>
      </c>
      <c r="T1319" s="4" t="str">
        <f ca="1">IF(T_CALC[[#This Row],[DAY]]="","",IF(T_CALC[[#This Row],[DAY]]&gt;=I_MA_PER,IF(AND(T_CALC[[#This Row],[Value]]&gt;T_CALC[[#This Row],[WMA]],R1318&lt;=S1318),"Buy",IF(AND(T_CALC[[#This Row],[Value]]&lt;T_CALC[[#This Row],[WMA]],R1318&gt;=S1318),"Sell","")),NA()))</f>
        <v/>
      </c>
      <c r="U1319" s="4">
        <f ca="1">IFERROR(IF(T_CALC[[#This Row],[Signal]]="Buy",T_CALC[[#This Row],[Value]],-10000),-10000)</f>
        <v>-10000</v>
      </c>
      <c r="V1319" s="4">
        <f ca="1">IFERROR(IF(T_CALC[[#This Row],[Signal]]="Sell",T_CALC[[#This Row],[Value]],-10000),-10000)</f>
        <v>-10000</v>
      </c>
    </row>
    <row r="1320" spans="11:22" x14ac:dyDescent="0.2">
      <c r="K1320" s="4" t="str">
        <f ca="1">IF(ROW(T_CALC[[#This Row],[DAY]])-ROW(T_CALC[[#Headers],[DAY]])&gt;C_N_TRADING_DAYS,"",ROW(T_CALC[[#This Row],[DAY]])-ROW(T_CALC[[#Headers],[DAY]]))</f>
        <v/>
      </c>
      <c r="L1320" s="2" t="str" cm="1">
        <f t="array" aca="1" ref="L1320" ca="1">IFERROR(IF(T_CALC[[#This Row],[DAY]]="","",IF(AND(T_CALC[[#This Row],[DAY]]=C_N_TRADING_DAYS,$L$1&gt;C_MAX_HIST_DT),$L$1,INDEX(_xlfn.ANCHORARRAY($C$3),T_CALC[[#This Row],[DAY]]+1,1))),NA())</f>
        <v/>
      </c>
      <c r="M1320" s="4" t="str" cm="1">
        <f t="array" aca="1" ref="M1320" ca="1">IFERROR(IF(T_CALC[[#This Row],[DAY]]="","",IF(AND(T_CALC[[#This Row],[DAY]]=C_N_TRADING_DAYS,$L$1&gt;C_MAX_HIST_DT),$M$1,INDEX(_xlfn.ANCHORARRAY($C$3),T_CALC[[#This Row],[DAY]]+1,3))),NA())</f>
        <v/>
      </c>
      <c r="N1320" s="4" t="str" cm="1">
        <f t="array" aca="1" ref="N1320" ca="1">IFERROR(IF(T_CALC[[#This Row],[DAY]]="","",IF(AND(T_CALC[[#This Row],[DAY]]=C_N_TRADING_DAYS,$L$1&gt;C_MAX_HIST_DT),$N$1,INDEX(_xlfn.ANCHORARRAY($C$3),T_CALC[[#This Row],[DAY]]+1,4))),NA())</f>
        <v/>
      </c>
      <c r="O1320" s="4" t="str" cm="1">
        <f t="array" aca="1" ref="O1320" ca="1">IFERROR(IF(T_CALC[[#This Row],[DAY]]="","",IF(AND(T_CALC[[#This Row],[DAY]]=C_N_TRADING_DAYS,$L$1&gt;C_MAX_HIST_DT),$O$1,INDEX(_xlfn.ANCHORARRAY($C$3),T_CALC[[#This Row],[DAY]]+1,5))),NA())</f>
        <v/>
      </c>
      <c r="P1320" s="4" t="str" cm="1">
        <f t="array" aca="1" ref="P1320" ca="1">IFERROR(IF(T_CALC[[#This Row],[DAY]]="","",IF(AND(T_CALC[[#This Row],[DAY]]=C_N_TRADING_DAYS,$L$1&gt;C_MAX_HIST_DT),$P$1,INDEX(_xlfn.ANCHORARRAY($C$3),T_CALC[[#This Row],[DAY]]+1,6))),NA())</f>
        <v/>
      </c>
      <c r="Q1320" s="4" t="str" cm="1">
        <f t="array" aca="1" ref="Q1320" ca="1">IFERROR(IF(T_CALC[[#This Row],[DAY]]="","",IF(AND(T_CALC[[#This Row],[DAY]]=C_N_TRADING_DAYS,$L$1&gt;C_MAX_HIST_DT),$Q$1,INDEX(_xlfn.ANCHORARRAY($C$3),T_CALC[[#This Row],[DAY]]+1,2))),NA())</f>
        <v/>
      </c>
      <c r="R1320" s="4" t="str">
        <f ca="1">IFERROR(IF(I_SRC="Open",T_CALC[[#This Row],[Open]],IF(I_SRC="High",T_CALC[[#This Row],[High]],IF(I_SRC="low",T_CALC[[#This Row],[Low]],IF(I_SRC="Volume",T_CALC[[#This Row],[VOLUME]],T_CALC[[#This Row],[Close]])))),"")</f>
        <v/>
      </c>
      <c r="S1320" s="4" t="str" cm="1">
        <f t="array" aca="1" ref="S1320" ca="1">IF(T_CALC[[#This Row],[DAY]]="","",IF(T_CALC[[#This Row],[DAY]]&gt;=I_MA_PER,
ROUND(SUMPRODUCT(OFFSET($Y$4,0,0,I_MA_PER),OFFSET(T_CALC[[#This Row],[Value]],-(I_MA_PER-1),0,I_MA_PER))/C_DEN,2),NA()))</f>
        <v/>
      </c>
      <c r="T1320" s="4" t="str">
        <f ca="1">IF(T_CALC[[#This Row],[DAY]]="","",IF(T_CALC[[#This Row],[DAY]]&gt;=I_MA_PER,IF(AND(T_CALC[[#This Row],[Value]]&gt;T_CALC[[#This Row],[WMA]],R1319&lt;=S1319),"Buy",IF(AND(T_CALC[[#This Row],[Value]]&lt;T_CALC[[#This Row],[WMA]],R1319&gt;=S1319),"Sell","")),NA()))</f>
        <v/>
      </c>
      <c r="U1320" s="4">
        <f ca="1">IFERROR(IF(T_CALC[[#This Row],[Signal]]="Buy",T_CALC[[#This Row],[Value]],-10000),-10000)</f>
        <v>-10000</v>
      </c>
      <c r="V1320" s="4">
        <f ca="1">IFERROR(IF(T_CALC[[#This Row],[Signal]]="Sell",T_CALC[[#This Row],[Value]],-10000),-10000)</f>
        <v>-10000</v>
      </c>
    </row>
    <row r="1321" spans="11:22" x14ac:dyDescent="0.2">
      <c r="K1321" s="4" t="str">
        <f ca="1">IF(ROW(T_CALC[[#This Row],[DAY]])-ROW(T_CALC[[#Headers],[DAY]])&gt;C_N_TRADING_DAYS,"",ROW(T_CALC[[#This Row],[DAY]])-ROW(T_CALC[[#Headers],[DAY]]))</f>
        <v/>
      </c>
      <c r="L1321" s="2" t="str" cm="1">
        <f t="array" aca="1" ref="L1321" ca="1">IFERROR(IF(T_CALC[[#This Row],[DAY]]="","",IF(AND(T_CALC[[#This Row],[DAY]]=C_N_TRADING_DAYS,$L$1&gt;C_MAX_HIST_DT),$L$1,INDEX(_xlfn.ANCHORARRAY($C$3),T_CALC[[#This Row],[DAY]]+1,1))),NA())</f>
        <v/>
      </c>
      <c r="M1321" s="4" t="str" cm="1">
        <f t="array" aca="1" ref="M1321" ca="1">IFERROR(IF(T_CALC[[#This Row],[DAY]]="","",IF(AND(T_CALC[[#This Row],[DAY]]=C_N_TRADING_DAYS,$L$1&gt;C_MAX_HIST_DT),$M$1,INDEX(_xlfn.ANCHORARRAY($C$3),T_CALC[[#This Row],[DAY]]+1,3))),NA())</f>
        <v/>
      </c>
      <c r="N1321" s="4" t="str" cm="1">
        <f t="array" aca="1" ref="N1321" ca="1">IFERROR(IF(T_CALC[[#This Row],[DAY]]="","",IF(AND(T_CALC[[#This Row],[DAY]]=C_N_TRADING_DAYS,$L$1&gt;C_MAX_HIST_DT),$N$1,INDEX(_xlfn.ANCHORARRAY($C$3),T_CALC[[#This Row],[DAY]]+1,4))),NA())</f>
        <v/>
      </c>
      <c r="O1321" s="4" t="str" cm="1">
        <f t="array" aca="1" ref="O1321" ca="1">IFERROR(IF(T_CALC[[#This Row],[DAY]]="","",IF(AND(T_CALC[[#This Row],[DAY]]=C_N_TRADING_DAYS,$L$1&gt;C_MAX_HIST_DT),$O$1,INDEX(_xlfn.ANCHORARRAY($C$3),T_CALC[[#This Row],[DAY]]+1,5))),NA())</f>
        <v/>
      </c>
      <c r="P1321" s="4" t="str" cm="1">
        <f t="array" aca="1" ref="P1321" ca="1">IFERROR(IF(T_CALC[[#This Row],[DAY]]="","",IF(AND(T_CALC[[#This Row],[DAY]]=C_N_TRADING_DAYS,$L$1&gt;C_MAX_HIST_DT),$P$1,INDEX(_xlfn.ANCHORARRAY($C$3),T_CALC[[#This Row],[DAY]]+1,6))),NA())</f>
        <v/>
      </c>
      <c r="Q1321" s="4" t="str" cm="1">
        <f t="array" aca="1" ref="Q1321" ca="1">IFERROR(IF(T_CALC[[#This Row],[DAY]]="","",IF(AND(T_CALC[[#This Row],[DAY]]=C_N_TRADING_DAYS,$L$1&gt;C_MAX_HIST_DT),$Q$1,INDEX(_xlfn.ANCHORARRAY($C$3),T_CALC[[#This Row],[DAY]]+1,2))),NA())</f>
        <v/>
      </c>
      <c r="R1321" s="4" t="str">
        <f ca="1">IFERROR(IF(I_SRC="Open",T_CALC[[#This Row],[Open]],IF(I_SRC="High",T_CALC[[#This Row],[High]],IF(I_SRC="low",T_CALC[[#This Row],[Low]],IF(I_SRC="Volume",T_CALC[[#This Row],[VOLUME]],T_CALC[[#This Row],[Close]])))),"")</f>
        <v/>
      </c>
      <c r="S1321" s="4" t="str" cm="1">
        <f t="array" aca="1" ref="S1321" ca="1">IF(T_CALC[[#This Row],[DAY]]="","",IF(T_CALC[[#This Row],[DAY]]&gt;=I_MA_PER,
ROUND(SUMPRODUCT(OFFSET($Y$4,0,0,I_MA_PER),OFFSET(T_CALC[[#This Row],[Value]],-(I_MA_PER-1),0,I_MA_PER))/C_DEN,2),NA()))</f>
        <v/>
      </c>
      <c r="T1321" s="4" t="str">
        <f ca="1">IF(T_CALC[[#This Row],[DAY]]="","",IF(T_CALC[[#This Row],[DAY]]&gt;=I_MA_PER,IF(AND(T_CALC[[#This Row],[Value]]&gt;T_CALC[[#This Row],[WMA]],R1320&lt;=S1320),"Buy",IF(AND(T_CALC[[#This Row],[Value]]&lt;T_CALC[[#This Row],[WMA]],R1320&gt;=S1320),"Sell","")),NA()))</f>
        <v/>
      </c>
      <c r="U1321" s="4">
        <f ca="1">IFERROR(IF(T_CALC[[#This Row],[Signal]]="Buy",T_CALC[[#This Row],[Value]],-10000),-10000)</f>
        <v>-10000</v>
      </c>
      <c r="V1321" s="4">
        <f ca="1">IFERROR(IF(T_CALC[[#This Row],[Signal]]="Sell",T_CALC[[#This Row],[Value]],-10000),-10000)</f>
        <v>-10000</v>
      </c>
    </row>
    <row r="1322" spans="11:22" x14ac:dyDescent="0.2">
      <c r="K1322" s="4" t="str">
        <f ca="1">IF(ROW(T_CALC[[#This Row],[DAY]])-ROW(T_CALC[[#Headers],[DAY]])&gt;C_N_TRADING_DAYS,"",ROW(T_CALC[[#This Row],[DAY]])-ROW(T_CALC[[#Headers],[DAY]]))</f>
        <v/>
      </c>
      <c r="L1322" s="2" t="str" cm="1">
        <f t="array" aca="1" ref="L1322" ca="1">IFERROR(IF(T_CALC[[#This Row],[DAY]]="","",IF(AND(T_CALC[[#This Row],[DAY]]=C_N_TRADING_DAYS,$L$1&gt;C_MAX_HIST_DT),$L$1,INDEX(_xlfn.ANCHORARRAY($C$3),T_CALC[[#This Row],[DAY]]+1,1))),NA())</f>
        <v/>
      </c>
      <c r="M1322" s="4" t="str" cm="1">
        <f t="array" aca="1" ref="M1322" ca="1">IFERROR(IF(T_CALC[[#This Row],[DAY]]="","",IF(AND(T_CALC[[#This Row],[DAY]]=C_N_TRADING_DAYS,$L$1&gt;C_MAX_HIST_DT),$M$1,INDEX(_xlfn.ANCHORARRAY($C$3),T_CALC[[#This Row],[DAY]]+1,3))),NA())</f>
        <v/>
      </c>
      <c r="N1322" s="4" t="str" cm="1">
        <f t="array" aca="1" ref="N1322" ca="1">IFERROR(IF(T_CALC[[#This Row],[DAY]]="","",IF(AND(T_CALC[[#This Row],[DAY]]=C_N_TRADING_DAYS,$L$1&gt;C_MAX_HIST_DT),$N$1,INDEX(_xlfn.ANCHORARRAY($C$3),T_CALC[[#This Row],[DAY]]+1,4))),NA())</f>
        <v/>
      </c>
      <c r="O1322" s="4" t="str" cm="1">
        <f t="array" aca="1" ref="O1322" ca="1">IFERROR(IF(T_CALC[[#This Row],[DAY]]="","",IF(AND(T_CALC[[#This Row],[DAY]]=C_N_TRADING_DAYS,$L$1&gt;C_MAX_HIST_DT),$O$1,INDEX(_xlfn.ANCHORARRAY($C$3),T_CALC[[#This Row],[DAY]]+1,5))),NA())</f>
        <v/>
      </c>
      <c r="P1322" s="4" t="str" cm="1">
        <f t="array" aca="1" ref="P1322" ca="1">IFERROR(IF(T_CALC[[#This Row],[DAY]]="","",IF(AND(T_CALC[[#This Row],[DAY]]=C_N_TRADING_DAYS,$L$1&gt;C_MAX_HIST_DT),$P$1,INDEX(_xlfn.ANCHORARRAY($C$3),T_CALC[[#This Row],[DAY]]+1,6))),NA())</f>
        <v/>
      </c>
      <c r="Q1322" s="4" t="str" cm="1">
        <f t="array" aca="1" ref="Q1322" ca="1">IFERROR(IF(T_CALC[[#This Row],[DAY]]="","",IF(AND(T_CALC[[#This Row],[DAY]]=C_N_TRADING_DAYS,$L$1&gt;C_MAX_HIST_DT),$Q$1,INDEX(_xlfn.ANCHORARRAY($C$3),T_CALC[[#This Row],[DAY]]+1,2))),NA())</f>
        <v/>
      </c>
      <c r="R1322" s="4" t="str">
        <f ca="1">IFERROR(IF(I_SRC="Open",T_CALC[[#This Row],[Open]],IF(I_SRC="High",T_CALC[[#This Row],[High]],IF(I_SRC="low",T_CALC[[#This Row],[Low]],IF(I_SRC="Volume",T_CALC[[#This Row],[VOLUME]],T_CALC[[#This Row],[Close]])))),"")</f>
        <v/>
      </c>
      <c r="S1322" s="4" t="str" cm="1">
        <f t="array" aca="1" ref="S1322" ca="1">IF(T_CALC[[#This Row],[DAY]]="","",IF(T_CALC[[#This Row],[DAY]]&gt;=I_MA_PER,
ROUND(SUMPRODUCT(OFFSET($Y$4,0,0,I_MA_PER),OFFSET(T_CALC[[#This Row],[Value]],-(I_MA_PER-1),0,I_MA_PER))/C_DEN,2),NA()))</f>
        <v/>
      </c>
      <c r="T1322" s="4" t="str">
        <f ca="1">IF(T_CALC[[#This Row],[DAY]]="","",IF(T_CALC[[#This Row],[DAY]]&gt;=I_MA_PER,IF(AND(T_CALC[[#This Row],[Value]]&gt;T_CALC[[#This Row],[WMA]],R1321&lt;=S1321),"Buy",IF(AND(T_CALC[[#This Row],[Value]]&lt;T_CALC[[#This Row],[WMA]],R1321&gt;=S1321),"Sell","")),NA()))</f>
        <v/>
      </c>
      <c r="U1322" s="4">
        <f ca="1">IFERROR(IF(T_CALC[[#This Row],[Signal]]="Buy",T_CALC[[#This Row],[Value]],-10000),-10000)</f>
        <v>-10000</v>
      </c>
      <c r="V1322" s="4">
        <f ca="1">IFERROR(IF(T_CALC[[#This Row],[Signal]]="Sell",T_CALC[[#This Row],[Value]],-10000),-10000)</f>
        <v>-10000</v>
      </c>
    </row>
    <row r="1323" spans="11:22" x14ac:dyDescent="0.2">
      <c r="K1323" s="4" t="str">
        <f ca="1">IF(ROW(T_CALC[[#This Row],[DAY]])-ROW(T_CALC[[#Headers],[DAY]])&gt;C_N_TRADING_DAYS,"",ROW(T_CALC[[#This Row],[DAY]])-ROW(T_CALC[[#Headers],[DAY]]))</f>
        <v/>
      </c>
      <c r="L1323" s="2" t="str" cm="1">
        <f t="array" aca="1" ref="L1323" ca="1">IFERROR(IF(T_CALC[[#This Row],[DAY]]="","",IF(AND(T_CALC[[#This Row],[DAY]]=C_N_TRADING_DAYS,$L$1&gt;C_MAX_HIST_DT),$L$1,INDEX(_xlfn.ANCHORARRAY($C$3),T_CALC[[#This Row],[DAY]]+1,1))),NA())</f>
        <v/>
      </c>
      <c r="M1323" s="4" t="str" cm="1">
        <f t="array" aca="1" ref="M1323" ca="1">IFERROR(IF(T_CALC[[#This Row],[DAY]]="","",IF(AND(T_CALC[[#This Row],[DAY]]=C_N_TRADING_DAYS,$L$1&gt;C_MAX_HIST_DT),$M$1,INDEX(_xlfn.ANCHORARRAY($C$3),T_CALC[[#This Row],[DAY]]+1,3))),NA())</f>
        <v/>
      </c>
      <c r="N1323" s="4" t="str" cm="1">
        <f t="array" aca="1" ref="N1323" ca="1">IFERROR(IF(T_CALC[[#This Row],[DAY]]="","",IF(AND(T_CALC[[#This Row],[DAY]]=C_N_TRADING_DAYS,$L$1&gt;C_MAX_HIST_DT),$N$1,INDEX(_xlfn.ANCHORARRAY($C$3),T_CALC[[#This Row],[DAY]]+1,4))),NA())</f>
        <v/>
      </c>
      <c r="O1323" s="4" t="str" cm="1">
        <f t="array" aca="1" ref="O1323" ca="1">IFERROR(IF(T_CALC[[#This Row],[DAY]]="","",IF(AND(T_CALC[[#This Row],[DAY]]=C_N_TRADING_DAYS,$L$1&gt;C_MAX_HIST_DT),$O$1,INDEX(_xlfn.ANCHORARRAY($C$3),T_CALC[[#This Row],[DAY]]+1,5))),NA())</f>
        <v/>
      </c>
      <c r="P1323" s="4" t="str" cm="1">
        <f t="array" aca="1" ref="P1323" ca="1">IFERROR(IF(T_CALC[[#This Row],[DAY]]="","",IF(AND(T_CALC[[#This Row],[DAY]]=C_N_TRADING_DAYS,$L$1&gt;C_MAX_HIST_DT),$P$1,INDEX(_xlfn.ANCHORARRAY($C$3),T_CALC[[#This Row],[DAY]]+1,6))),NA())</f>
        <v/>
      </c>
      <c r="Q1323" s="4" t="str" cm="1">
        <f t="array" aca="1" ref="Q1323" ca="1">IFERROR(IF(T_CALC[[#This Row],[DAY]]="","",IF(AND(T_CALC[[#This Row],[DAY]]=C_N_TRADING_DAYS,$L$1&gt;C_MAX_HIST_DT),$Q$1,INDEX(_xlfn.ANCHORARRAY($C$3),T_CALC[[#This Row],[DAY]]+1,2))),NA())</f>
        <v/>
      </c>
      <c r="R1323" s="4" t="str">
        <f ca="1">IFERROR(IF(I_SRC="Open",T_CALC[[#This Row],[Open]],IF(I_SRC="High",T_CALC[[#This Row],[High]],IF(I_SRC="low",T_CALC[[#This Row],[Low]],IF(I_SRC="Volume",T_CALC[[#This Row],[VOLUME]],T_CALC[[#This Row],[Close]])))),"")</f>
        <v/>
      </c>
      <c r="S1323" s="4" t="str" cm="1">
        <f t="array" aca="1" ref="S1323" ca="1">IF(T_CALC[[#This Row],[DAY]]="","",IF(T_CALC[[#This Row],[DAY]]&gt;=I_MA_PER,
ROUND(SUMPRODUCT(OFFSET($Y$4,0,0,I_MA_PER),OFFSET(T_CALC[[#This Row],[Value]],-(I_MA_PER-1),0,I_MA_PER))/C_DEN,2),NA()))</f>
        <v/>
      </c>
      <c r="T1323" s="4" t="str">
        <f ca="1">IF(T_CALC[[#This Row],[DAY]]="","",IF(T_CALC[[#This Row],[DAY]]&gt;=I_MA_PER,IF(AND(T_CALC[[#This Row],[Value]]&gt;T_CALC[[#This Row],[WMA]],R1322&lt;=S1322),"Buy",IF(AND(T_CALC[[#This Row],[Value]]&lt;T_CALC[[#This Row],[WMA]],R1322&gt;=S1322),"Sell","")),NA()))</f>
        <v/>
      </c>
      <c r="U1323" s="4">
        <f ca="1">IFERROR(IF(T_CALC[[#This Row],[Signal]]="Buy",T_CALC[[#This Row],[Value]],-10000),-10000)</f>
        <v>-10000</v>
      </c>
      <c r="V1323" s="4">
        <f ca="1">IFERROR(IF(T_CALC[[#This Row],[Signal]]="Sell",T_CALC[[#This Row],[Value]],-10000),-10000)</f>
        <v>-10000</v>
      </c>
    </row>
    <row r="1324" spans="11:22" x14ac:dyDescent="0.2">
      <c r="K1324" s="4" t="str">
        <f ca="1">IF(ROW(T_CALC[[#This Row],[DAY]])-ROW(T_CALC[[#Headers],[DAY]])&gt;C_N_TRADING_DAYS,"",ROW(T_CALC[[#This Row],[DAY]])-ROW(T_CALC[[#Headers],[DAY]]))</f>
        <v/>
      </c>
      <c r="L1324" s="2" t="str" cm="1">
        <f t="array" aca="1" ref="L1324" ca="1">IFERROR(IF(T_CALC[[#This Row],[DAY]]="","",IF(AND(T_CALC[[#This Row],[DAY]]=C_N_TRADING_DAYS,$L$1&gt;C_MAX_HIST_DT),$L$1,INDEX(_xlfn.ANCHORARRAY($C$3),T_CALC[[#This Row],[DAY]]+1,1))),NA())</f>
        <v/>
      </c>
      <c r="M1324" s="4" t="str" cm="1">
        <f t="array" aca="1" ref="M1324" ca="1">IFERROR(IF(T_CALC[[#This Row],[DAY]]="","",IF(AND(T_CALC[[#This Row],[DAY]]=C_N_TRADING_DAYS,$L$1&gt;C_MAX_HIST_DT),$M$1,INDEX(_xlfn.ANCHORARRAY($C$3),T_CALC[[#This Row],[DAY]]+1,3))),NA())</f>
        <v/>
      </c>
      <c r="N1324" s="4" t="str" cm="1">
        <f t="array" aca="1" ref="N1324" ca="1">IFERROR(IF(T_CALC[[#This Row],[DAY]]="","",IF(AND(T_CALC[[#This Row],[DAY]]=C_N_TRADING_DAYS,$L$1&gt;C_MAX_HIST_DT),$N$1,INDEX(_xlfn.ANCHORARRAY($C$3),T_CALC[[#This Row],[DAY]]+1,4))),NA())</f>
        <v/>
      </c>
      <c r="O1324" s="4" t="str" cm="1">
        <f t="array" aca="1" ref="O1324" ca="1">IFERROR(IF(T_CALC[[#This Row],[DAY]]="","",IF(AND(T_CALC[[#This Row],[DAY]]=C_N_TRADING_DAYS,$L$1&gt;C_MAX_HIST_DT),$O$1,INDEX(_xlfn.ANCHORARRAY($C$3),T_CALC[[#This Row],[DAY]]+1,5))),NA())</f>
        <v/>
      </c>
      <c r="P1324" s="4" t="str" cm="1">
        <f t="array" aca="1" ref="P1324" ca="1">IFERROR(IF(T_CALC[[#This Row],[DAY]]="","",IF(AND(T_CALC[[#This Row],[DAY]]=C_N_TRADING_DAYS,$L$1&gt;C_MAX_HIST_DT),$P$1,INDEX(_xlfn.ANCHORARRAY($C$3),T_CALC[[#This Row],[DAY]]+1,6))),NA())</f>
        <v/>
      </c>
      <c r="Q1324" s="4" t="str" cm="1">
        <f t="array" aca="1" ref="Q1324" ca="1">IFERROR(IF(T_CALC[[#This Row],[DAY]]="","",IF(AND(T_CALC[[#This Row],[DAY]]=C_N_TRADING_DAYS,$L$1&gt;C_MAX_HIST_DT),$Q$1,INDEX(_xlfn.ANCHORARRAY($C$3),T_CALC[[#This Row],[DAY]]+1,2))),NA())</f>
        <v/>
      </c>
      <c r="R1324" s="4" t="str">
        <f ca="1">IFERROR(IF(I_SRC="Open",T_CALC[[#This Row],[Open]],IF(I_SRC="High",T_CALC[[#This Row],[High]],IF(I_SRC="low",T_CALC[[#This Row],[Low]],IF(I_SRC="Volume",T_CALC[[#This Row],[VOLUME]],T_CALC[[#This Row],[Close]])))),"")</f>
        <v/>
      </c>
      <c r="S1324" s="4" t="str" cm="1">
        <f t="array" aca="1" ref="S1324" ca="1">IF(T_CALC[[#This Row],[DAY]]="","",IF(T_CALC[[#This Row],[DAY]]&gt;=I_MA_PER,
ROUND(SUMPRODUCT(OFFSET($Y$4,0,0,I_MA_PER),OFFSET(T_CALC[[#This Row],[Value]],-(I_MA_PER-1),0,I_MA_PER))/C_DEN,2),NA()))</f>
        <v/>
      </c>
      <c r="T1324" s="4" t="str">
        <f ca="1">IF(T_CALC[[#This Row],[DAY]]="","",IF(T_CALC[[#This Row],[DAY]]&gt;=I_MA_PER,IF(AND(T_CALC[[#This Row],[Value]]&gt;T_CALC[[#This Row],[WMA]],R1323&lt;=S1323),"Buy",IF(AND(T_CALC[[#This Row],[Value]]&lt;T_CALC[[#This Row],[WMA]],R1323&gt;=S1323),"Sell","")),NA()))</f>
        <v/>
      </c>
      <c r="U1324" s="4">
        <f ca="1">IFERROR(IF(T_CALC[[#This Row],[Signal]]="Buy",T_CALC[[#This Row],[Value]],-10000),-10000)</f>
        <v>-10000</v>
      </c>
      <c r="V1324" s="4">
        <f ca="1">IFERROR(IF(T_CALC[[#This Row],[Signal]]="Sell",T_CALC[[#This Row],[Value]],-10000),-10000)</f>
        <v>-10000</v>
      </c>
    </row>
    <row r="1325" spans="11:22" x14ac:dyDescent="0.2">
      <c r="K1325" s="4" t="str">
        <f ca="1">IF(ROW(T_CALC[[#This Row],[DAY]])-ROW(T_CALC[[#Headers],[DAY]])&gt;C_N_TRADING_DAYS,"",ROW(T_CALC[[#This Row],[DAY]])-ROW(T_CALC[[#Headers],[DAY]]))</f>
        <v/>
      </c>
      <c r="L1325" s="2" t="str" cm="1">
        <f t="array" aca="1" ref="L1325" ca="1">IFERROR(IF(T_CALC[[#This Row],[DAY]]="","",IF(AND(T_CALC[[#This Row],[DAY]]=C_N_TRADING_DAYS,$L$1&gt;C_MAX_HIST_DT),$L$1,INDEX(_xlfn.ANCHORARRAY($C$3),T_CALC[[#This Row],[DAY]]+1,1))),NA())</f>
        <v/>
      </c>
      <c r="M1325" s="4" t="str" cm="1">
        <f t="array" aca="1" ref="M1325" ca="1">IFERROR(IF(T_CALC[[#This Row],[DAY]]="","",IF(AND(T_CALC[[#This Row],[DAY]]=C_N_TRADING_DAYS,$L$1&gt;C_MAX_HIST_DT),$M$1,INDEX(_xlfn.ANCHORARRAY($C$3),T_CALC[[#This Row],[DAY]]+1,3))),NA())</f>
        <v/>
      </c>
      <c r="N1325" s="4" t="str" cm="1">
        <f t="array" aca="1" ref="N1325" ca="1">IFERROR(IF(T_CALC[[#This Row],[DAY]]="","",IF(AND(T_CALC[[#This Row],[DAY]]=C_N_TRADING_DAYS,$L$1&gt;C_MAX_HIST_DT),$N$1,INDEX(_xlfn.ANCHORARRAY($C$3),T_CALC[[#This Row],[DAY]]+1,4))),NA())</f>
        <v/>
      </c>
      <c r="O1325" s="4" t="str" cm="1">
        <f t="array" aca="1" ref="O1325" ca="1">IFERROR(IF(T_CALC[[#This Row],[DAY]]="","",IF(AND(T_CALC[[#This Row],[DAY]]=C_N_TRADING_DAYS,$L$1&gt;C_MAX_HIST_DT),$O$1,INDEX(_xlfn.ANCHORARRAY($C$3),T_CALC[[#This Row],[DAY]]+1,5))),NA())</f>
        <v/>
      </c>
      <c r="P1325" s="4" t="str" cm="1">
        <f t="array" aca="1" ref="P1325" ca="1">IFERROR(IF(T_CALC[[#This Row],[DAY]]="","",IF(AND(T_CALC[[#This Row],[DAY]]=C_N_TRADING_DAYS,$L$1&gt;C_MAX_HIST_DT),$P$1,INDEX(_xlfn.ANCHORARRAY($C$3),T_CALC[[#This Row],[DAY]]+1,6))),NA())</f>
        <v/>
      </c>
      <c r="Q1325" s="4" t="str" cm="1">
        <f t="array" aca="1" ref="Q1325" ca="1">IFERROR(IF(T_CALC[[#This Row],[DAY]]="","",IF(AND(T_CALC[[#This Row],[DAY]]=C_N_TRADING_DAYS,$L$1&gt;C_MAX_HIST_DT),$Q$1,INDEX(_xlfn.ANCHORARRAY($C$3),T_CALC[[#This Row],[DAY]]+1,2))),NA())</f>
        <v/>
      </c>
      <c r="R1325" s="4" t="str">
        <f ca="1">IFERROR(IF(I_SRC="Open",T_CALC[[#This Row],[Open]],IF(I_SRC="High",T_CALC[[#This Row],[High]],IF(I_SRC="low",T_CALC[[#This Row],[Low]],IF(I_SRC="Volume",T_CALC[[#This Row],[VOLUME]],T_CALC[[#This Row],[Close]])))),"")</f>
        <v/>
      </c>
      <c r="S1325" s="4" t="str" cm="1">
        <f t="array" aca="1" ref="S1325" ca="1">IF(T_CALC[[#This Row],[DAY]]="","",IF(T_CALC[[#This Row],[DAY]]&gt;=I_MA_PER,
ROUND(SUMPRODUCT(OFFSET($Y$4,0,0,I_MA_PER),OFFSET(T_CALC[[#This Row],[Value]],-(I_MA_PER-1),0,I_MA_PER))/C_DEN,2),NA()))</f>
        <v/>
      </c>
      <c r="T1325" s="4" t="str">
        <f ca="1">IF(T_CALC[[#This Row],[DAY]]="","",IF(T_CALC[[#This Row],[DAY]]&gt;=I_MA_PER,IF(AND(T_CALC[[#This Row],[Value]]&gt;T_CALC[[#This Row],[WMA]],R1324&lt;=S1324),"Buy",IF(AND(T_CALC[[#This Row],[Value]]&lt;T_CALC[[#This Row],[WMA]],R1324&gt;=S1324),"Sell","")),NA()))</f>
        <v/>
      </c>
      <c r="U1325" s="4">
        <f ca="1">IFERROR(IF(T_CALC[[#This Row],[Signal]]="Buy",T_CALC[[#This Row],[Value]],-10000),-10000)</f>
        <v>-10000</v>
      </c>
      <c r="V1325" s="4">
        <f ca="1">IFERROR(IF(T_CALC[[#This Row],[Signal]]="Sell",T_CALC[[#This Row],[Value]],-10000),-10000)</f>
        <v>-10000</v>
      </c>
    </row>
    <row r="1326" spans="11:22" x14ac:dyDescent="0.2">
      <c r="K1326" s="4" t="str">
        <f ca="1">IF(ROW(T_CALC[[#This Row],[DAY]])-ROW(T_CALC[[#Headers],[DAY]])&gt;C_N_TRADING_DAYS,"",ROW(T_CALC[[#This Row],[DAY]])-ROW(T_CALC[[#Headers],[DAY]]))</f>
        <v/>
      </c>
      <c r="L1326" s="2" t="str" cm="1">
        <f t="array" aca="1" ref="L1326" ca="1">IFERROR(IF(T_CALC[[#This Row],[DAY]]="","",IF(AND(T_CALC[[#This Row],[DAY]]=C_N_TRADING_DAYS,$L$1&gt;C_MAX_HIST_DT),$L$1,INDEX(_xlfn.ANCHORARRAY($C$3),T_CALC[[#This Row],[DAY]]+1,1))),NA())</f>
        <v/>
      </c>
      <c r="M1326" s="4" t="str" cm="1">
        <f t="array" aca="1" ref="M1326" ca="1">IFERROR(IF(T_CALC[[#This Row],[DAY]]="","",IF(AND(T_CALC[[#This Row],[DAY]]=C_N_TRADING_DAYS,$L$1&gt;C_MAX_HIST_DT),$M$1,INDEX(_xlfn.ANCHORARRAY($C$3),T_CALC[[#This Row],[DAY]]+1,3))),NA())</f>
        <v/>
      </c>
      <c r="N1326" s="4" t="str" cm="1">
        <f t="array" aca="1" ref="N1326" ca="1">IFERROR(IF(T_CALC[[#This Row],[DAY]]="","",IF(AND(T_CALC[[#This Row],[DAY]]=C_N_TRADING_DAYS,$L$1&gt;C_MAX_HIST_DT),$N$1,INDEX(_xlfn.ANCHORARRAY($C$3),T_CALC[[#This Row],[DAY]]+1,4))),NA())</f>
        <v/>
      </c>
      <c r="O1326" s="4" t="str" cm="1">
        <f t="array" aca="1" ref="O1326" ca="1">IFERROR(IF(T_CALC[[#This Row],[DAY]]="","",IF(AND(T_CALC[[#This Row],[DAY]]=C_N_TRADING_DAYS,$L$1&gt;C_MAX_HIST_DT),$O$1,INDEX(_xlfn.ANCHORARRAY($C$3),T_CALC[[#This Row],[DAY]]+1,5))),NA())</f>
        <v/>
      </c>
      <c r="P1326" s="4" t="str" cm="1">
        <f t="array" aca="1" ref="P1326" ca="1">IFERROR(IF(T_CALC[[#This Row],[DAY]]="","",IF(AND(T_CALC[[#This Row],[DAY]]=C_N_TRADING_DAYS,$L$1&gt;C_MAX_HIST_DT),$P$1,INDEX(_xlfn.ANCHORARRAY($C$3),T_CALC[[#This Row],[DAY]]+1,6))),NA())</f>
        <v/>
      </c>
      <c r="Q1326" s="4" t="str" cm="1">
        <f t="array" aca="1" ref="Q1326" ca="1">IFERROR(IF(T_CALC[[#This Row],[DAY]]="","",IF(AND(T_CALC[[#This Row],[DAY]]=C_N_TRADING_DAYS,$L$1&gt;C_MAX_HIST_DT),$Q$1,INDEX(_xlfn.ANCHORARRAY($C$3),T_CALC[[#This Row],[DAY]]+1,2))),NA())</f>
        <v/>
      </c>
      <c r="R1326" s="4" t="str">
        <f ca="1">IFERROR(IF(I_SRC="Open",T_CALC[[#This Row],[Open]],IF(I_SRC="High",T_CALC[[#This Row],[High]],IF(I_SRC="low",T_CALC[[#This Row],[Low]],IF(I_SRC="Volume",T_CALC[[#This Row],[VOLUME]],T_CALC[[#This Row],[Close]])))),"")</f>
        <v/>
      </c>
      <c r="S1326" s="4" t="str" cm="1">
        <f t="array" aca="1" ref="S1326" ca="1">IF(T_CALC[[#This Row],[DAY]]="","",IF(T_CALC[[#This Row],[DAY]]&gt;=I_MA_PER,
ROUND(SUMPRODUCT(OFFSET($Y$4,0,0,I_MA_PER),OFFSET(T_CALC[[#This Row],[Value]],-(I_MA_PER-1),0,I_MA_PER))/C_DEN,2),NA()))</f>
        <v/>
      </c>
      <c r="T1326" s="4" t="str">
        <f ca="1">IF(T_CALC[[#This Row],[DAY]]="","",IF(T_CALC[[#This Row],[DAY]]&gt;=I_MA_PER,IF(AND(T_CALC[[#This Row],[Value]]&gt;T_CALC[[#This Row],[WMA]],R1325&lt;=S1325),"Buy",IF(AND(T_CALC[[#This Row],[Value]]&lt;T_CALC[[#This Row],[WMA]],R1325&gt;=S1325),"Sell","")),NA()))</f>
        <v/>
      </c>
      <c r="U1326" s="4">
        <f ca="1">IFERROR(IF(T_CALC[[#This Row],[Signal]]="Buy",T_CALC[[#This Row],[Value]],-10000),-10000)</f>
        <v>-10000</v>
      </c>
      <c r="V1326" s="4">
        <f ca="1">IFERROR(IF(T_CALC[[#This Row],[Signal]]="Sell",T_CALC[[#This Row],[Value]],-10000),-10000)</f>
        <v>-10000</v>
      </c>
    </row>
    <row r="1327" spans="11:22" x14ac:dyDescent="0.2">
      <c r="K1327" s="4" t="str">
        <f ca="1">IF(ROW(T_CALC[[#This Row],[DAY]])-ROW(T_CALC[[#Headers],[DAY]])&gt;C_N_TRADING_DAYS,"",ROW(T_CALC[[#This Row],[DAY]])-ROW(T_CALC[[#Headers],[DAY]]))</f>
        <v/>
      </c>
      <c r="L1327" s="2" t="str" cm="1">
        <f t="array" aca="1" ref="L1327" ca="1">IFERROR(IF(T_CALC[[#This Row],[DAY]]="","",IF(AND(T_CALC[[#This Row],[DAY]]=C_N_TRADING_DAYS,$L$1&gt;C_MAX_HIST_DT),$L$1,INDEX(_xlfn.ANCHORARRAY($C$3),T_CALC[[#This Row],[DAY]]+1,1))),NA())</f>
        <v/>
      </c>
      <c r="M1327" s="4" t="str" cm="1">
        <f t="array" aca="1" ref="M1327" ca="1">IFERROR(IF(T_CALC[[#This Row],[DAY]]="","",IF(AND(T_CALC[[#This Row],[DAY]]=C_N_TRADING_DAYS,$L$1&gt;C_MAX_HIST_DT),$M$1,INDEX(_xlfn.ANCHORARRAY($C$3),T_CALC[[#This Row],[DAY]]+1,3))),NA())</f>
        <v/>
      </c>
      <c r="N1327" s="4" t="str" cm="1">
        <f t="array" aca="1" ref="N1327" ca="1">IFERROR(IF(T_CALC[[#This Row],[DAY]]="","",IF(AND(T_CALC[[#This Row],[DAY]]=C_N_TRADING_DAYS,$L$1&gt;C_MAX_HIST_DT),$N$1,INDEX(_xlfn.ANCHORARRAY($C$3),T_CALC[[#This Row],[DAY]]+1,4))),NA())</f>
        <v/>
      </c>
      <c r="O1327" s="4" t="str" cm="1">
        <f t="array" aca="1" ref="O1327" ca="1">IFERROR(IF(T_CALC[[#This Row],[DAY]]="","",IF(AND(T_CALC[[#This Row],[DAY]]=C_N_TRADING_DAYS,$L$1&gt;C_MAX_HIST_DT),$O$1,INDEX(_xlfn.ANCHORARRAY($C$3),T_CALC[[#This Row],[DAY]]+1,5))),NA())</f>
        <v/>
      </c>
      <c r="P1327" s="4" t="str" cm="1">
        <f t="array" aca="1" ref="P1327" ca="1">IFERROR(IF(T_CALC[[#This Row],[DAY]]="","",IF(AND(T_CALC[[#This Row],[DAY]]=C_N_TRADING_DAYS,$L$1&gt;C_MAX_HIST_DT),$P$1,INDEX(_xlfn.ANCHORARRAY($C$3),T_CALC[[#This Row],[DAY]]+1,6))),NA())</f>
        <v/>
      </c>
      <c r="Q1327" s="4" t="str" cm="1">
        <f t="array" aca="1" ref="Q1327" ca="1">IFERROR(IF(T_CALC[[#This Row],[DAY]]="","",IF(AND(T_CALC[[#This Row],[DAY]]=C_N_TRADING_DAYS,$L$1&gt;C_MAX_HIST_DT),$Q$1,INDEX(_xlfn.ANCHORARRAY($C$3),T_CALC[[#This Row],[DAY]]+1,2))),NA())</f>
        <v/>
      </c>
      <c r="R1327" s="4" t="str">
        <f ca="1">IFERROR(IF(I_SRC="Open",T_CALC[[#This Row],[Open]],IF(I_SRC="High",T_CALC[[#This Row],[High]],IF(I_SRC="low",T_CALC[[#This Row],[Low]],IF(I_SRC="Volume",T_CALC[[#This Row],[VOLUME]],T_CALC[[#This Row],[Close]])))),"")</f>
        <v/>
      </c>
      <c r="S1327" s="4" t="str" cm="1">
        <f t="array" aca="1" ref="S1327" ca="1">IF(T_CALC[[#This Row],[DAY]]="","",IF(T_CALC[[#This Row],[DAY]]&gt;=I_MA_PER,
ROUND(SUMPRODUCT(OFFSET($Y$4,0,0,I_MA_PER),OFFSET(T_CALC[[#This Row],[Value]],-(I_MA_PER-1),0,I_MA_PER))/C_DEN,2),NA()))</f>
        <v/>
      </c>
      <c r="T1327" s="4" t="str">
        <f ca="1">IF(T_CALC[[#This Row],[DAY]]="","",IF(T_CALC[[#This Row],[DAY]]&gt;=I_MA_PER,IF(AND(T_CALC[[#This Row],[Value]]&gt;T_CALC[[#This Row],[WMA]],R1326&lt;=S1326),"Buy",IF(AND(T_CALC[[#This Row],[Value]]&lt;T_CALC[[#This Row],[WMA]],R1326&gt;=S1326),"Sell","")),NA()))</f>
        <v/>
      </c>
      <c r="U1327" s="4">
        <f ca="1">IFERROR(IF(T_CALC[[#This Row],[Signal]]="Buy",T_CALC[[#This Row],[Value]],-10000),-10000)</f>
        <v>-10000</v>
      </c>
      <c r="V1327" s="4">
        <f ca="1">IFERROR(IF(T_CALC[[#This Row],[Signal]]="Sell",T_CALC[[#This Row],[Value]],-10000),-10000)</f>
        <v>-10000</v>
      </c>
    </row>
    <row r="1328" spans="11:22" x14ac:dyDescent="0.2">
      <c r="K1328" s="4" t="str">
        <f ca="1">IF(ROW(T_CALC[[#This Row],[DAY]])-ROW(T_CALC[[#Headers],[DAY]])&gt;C_N_TRADING_DAYS,"",ROW(T_CALC[[#This Row],[DAY]])-ROW(T_CALC[[#Headers],[DAY]]))</f>
        <v/>
      </c>
      <c r="L1328" s="2" t="str" cm="1">
        <f t="array" aca="1" ref="L1328" ca="1">IFERROR(IF(T_CALC[[#This Row],[DAY]]="","",IF(AND(T_CALC[[#This Row],[DAY]]=C_N_TRADING_DAYS,$L$1&gt;C_MAX_HIST_DT),$L$1,INDEX(_xlfn.ANCHORARRAY($C$3),T_CALC[[#This Row],[DAY]]+1,1))),NA())</f>
        <v/>
      </c>
      <c r="M1328" s="4" t="str" cm="1">
        <f t="array" aca="1" ref="M1328" ca="1">IFERROR(IF(T_CALC[[#This Row],[DAY]]="","",IF(AND(T_CALC[[#This Row],[DAY]]=C_N_TRADING_DAYS,$L$1&gt;C_MAX_HIST_DT),$M$1,INDEX(_xlfn.ANCHORARRAY($C$3),T_CALC[[#This Row],[DAY]]+1,3))),NA())</f>
        <v/>
      </c>
      <c r="N1328" s="4" t="str" cm="1">
        <f t="array" aca="1" ref="N1328" ca="1">IFERROR(IF(T_CALC[[#This Row],[DAY]]="","",IF(AND(T_CALC[[#This Row],[DAY]]=C_N_TRADING_DAYS,$L$1&gt;C_MAX_HIST_DT),$N$1,INDEX(_xlfn.ANCHORARRAY($C$3),T_CALC[[#This Row],[DAY]]+1,4))),NA())</f>
        <v/>
      </c>
      <c r="O1328" s="4" t="str" cm="1">
        <f t="array" aca="1" ref="O1328" ca="1">IFERROR(IF(T_CALC[[#This Row],[DAY]]="","",IF(AND(T_CALC[[#This Row],[DAY]]=C_N_TRADING_DAYS,$L$1&gt;C_MAX_HIST_DT),$O$1,INDEX(_xlfn.ANCHORARRAY($C$3),T_CALC[[#This Row],[DAY]]+1,5))),NA())</f>
        <v/>
      </c>
      <c r="P1328" s="4" t="str" cm="1">
        <f t="array" aca="1" ref="P1328" ca="1">IFERROR(IF(T_CALC[[#This Row],[DAY]]="","",IF(AND(T_CALC[[#This Row],[DAY]]=C_N_TRADING_DAYS,$L$1&gt;C_MAX_HIST_DT),$P$1,INDEX(_xlfn.ANCHORARRAY($C$3),T_CALC[[#This Row],[DAY]]+1,6))),NA())</f>
        <v/>
      </c>
      <c r="Q1328" s="4" t="str" cm="1">
        <f t="array" aca="1" ref="Q1328" ca="1">IFERROR(IF(T_CALC[[#This Row],[DAY]]="","",IF(AND(T_CALC[[#This Row],[DAY]]=C_N_TRADING_DAYS,$L$1&gt;C_MAX_HIST_DT),$Q$1,INDEX(_xlfn.ANCHORARRAY($C$3),T_CALC[[#This Row],[DAY]]+1,2))),NA())</f>
        <v/>
      </c>
      <c r="R1328" s="4" t="str">
        <f ca="1">IFERROR(IF(I_SRC="Open",T_CALC[[#This Row],[Open]],IF(I_SRC="High",T_CALC[[#This Row],[High]],IF(I_SRC="low",T_CALC[[#This Row],[Low]],IF(I_SRC="Volume",T_CALC[[#This Row],[VOLUME]],T_CALC[[#This Row],[Close]])))),"")</f>
        <v/>
      </c>
      <c r="S1328" s="4" t="str" cm="1">
        <f t="array" aca="1" ref="S1328" ca="1">IF(T_CALC[[#This Row],[DAY]]="","",IF(T_CALC[[#This Row],[DAY]]&gt;=I_MA_PER,
ROUND(SUMPRODUCT(OFFSET($Y$4,0,0,I_MA_PER),OFFSET(T_CALC[[#This Row],[Value]],-(I_MA_PER-1),0,I_MA_PER))/C_DEN,2),NA()))</f>
        <v/>
      </c>
      <c r="T1328" s="4" t="str">
        <f ca="1">IF(T_CALC[[#This Row],[DAY]]="","",IF(T_CALC[[#This Row],[DAY]]&gt;=I_MA_PER,IF(AND(T_CALC[[#This Row],[Value]]&gt;T_CALC[[#This Row],[WMA]],R1327&lt;=S1327),"Buy",IF(AND(T_CALC[[#This Row],[Value]]&lt;T_CALC[[#This Row],[WMA]],R1327&gt;=S1327),"Sell","")),NA()))</f>
        <v/>
      </c>
      <c r="U1328" s="4">
        <f ca="1">IFERROR(IF(T_CALC[[#This Row],[Signal]]="Buy",T_CALC[[#This Row],[Value]],-10000),-10000)</f>
        <v>-10000</v>
      </c>
      <c r="V1328" s="4">
        <f ca="1">IFERROR(IF(T_CALC[[#This Row],[Signal]]="Sell",T_CALC[[#This Row],[Value]],-10000),-10000)</f>
        <v>-10000</v>
      </c>
    </row>
    <row r="1329" spans="11:22" x14ac:dyDescent="0.2">
      <c r="K1329" s="4" t="str">
        <f ca="1">IF(ROW(T_CALC[[#This Row],[DAY]])-ROW(T_CALC[[#Headers],[DAY]])&gt;C_N_TRADING_DAYS,"",ROW(T_CALC[[#This Row],[DAY]])-ROW(T_CALC[[#Headers],[DAY]]))</f>
        <v/>
      </c>
      <c r="L1329" s="2" t="str" cm="1">
        <f t="array" aca="1" ref="L1329" ca="1">IFERROR(IF(T_CALC[[#This Row],[DAY]]="","",IF(AND(T_CALC[[#This Row],[DAY]]=C_N_TRADING_DAYS,$L$1&gt;C_MAX_HIST_DT),$L$1,INDEX(_xlfn.ANCHORARRAY($C$3),T_CALC[[#This Row],[DAY]]+1,1))),NA())</f>
        <v/>
      </c>
      <c r="M1329" s="4" t="str" cm="1">
        <f t="array" aca="1" ref="M1329" ca="1">IFERROR(IF(T_CALC[[#This Row],[DAY]]="","",IF(AND(T_CALC[[#This Row],[DAY]]=C_N_TRADING_DAYS,$L$1&gt;C_MAX_HIST_DT),$M$1,INDEX(_xlfn.ANCHORARRAY($C$3),T_CALC[[#This Row],[DAY]]+1,3))),NA())</f>
        <v/>
      </c>
      <c r="N1329" s="4" t="str" cm="1">
        <f t="array" aca="1" ref="N1329" ca="1">IFERROR(IF(T_CALC[[#This Row],[DAY]]="","",IF(AND(T_CALC[[#This Row],[DAY]]=C_N_TRADING_DAYS,$L$1&gt;C_MAX_HIST_DT),$N$1,INDEX(_xlfn.ANCHORARRAY($C$3),T_CALC[[#This Row],[DAY]]+1,4))),NA())</f>
        <v/>
      </c>
      <c r="O1329" s="4" t="str" cm="1">
        <f t="array" aca="1" ref="O1329" ca="1">IFERROR(IF(T_CALC[[#This Row],[DAY]]="","",IF(AND(T_CALC[[#This Row],[DAY]]=C_N_TRADING_DAYS,$L$1&gt;C_MAX_HIST_DT),$O$1,INDEX(_xlfn.ANCHORARRAY($C$3),T_CALC[[#This Row],[DAY]]+1,5))),NA())</f>
        <v/>
      </c>
      <c r="P1329" s="4" t="str" cm="1">
        <f t="array" aca="1" ref="P1329" ca="1">IFERROR(IF(T_CALC[[#This Row],[DAY]]="","",IF(AND(T_CALC[[#This Row],[DAY]]=C_N_TRADING_DAYS,$L$1&gt;C_MAX_HIST_DT),$P$1,INDEX(_xlfn.ANCHORARRAY($C$3),T_CALC[[#This Row],[DAY]]+1,6))),NA())</f>
        <v/>
      </c>
      <c r="Q1329" s="4" t="str" cm="1">
        <f t="array" aca="1" ref="Q1329" ca="1">IFERROR(IF(T_CALC[[#This Row],[DAY]]="","",IF(AND(T_CALC[[#This Row],[DAY]]=C_N_TRADING_DAYS,$L$1&gt;C_MAX_HIST_DT),$Q$1,INDEX(_xlfn.ANCHORARRAY($C$3),T_CALC[[#This Row],[DAY]]+1,2))),NA())</f>
        <v/>
      </c>
      <c r="R1329" s="4" t="str">
        <f ca="1">IFERROR(IF(I_SRC="Open",T_CALC[[#This Row],[Open]],IF(I_SRC="High",T_CALC[[#This Row],[High]],IF(I_SRC="low",T_CALC[[#This Row],[Low]],IF(I_SRC="Volume",T_CALC[[#This Row],[VOLUME]],T_CALC[[#This Row],[Close]])))),"")</f>
        <v/>
      </c>
      <c r="S1329" s="4" t="str" cm="1">
        <f t="array" aca="1" ref="S1329" ca="1">IF(T_CALC[[#This Row],[DAY]]="","",IF(T_CALC[[#This Row],[DAY]]&gt;=I_MA_PER,
ROUND(SUMPRODUCT(OFFSET($Y$4,0,0,I_MA_PER),OFFSET(T_CALC[[#This Row],[Value]],-(I_MA_PER-1),0,I_MA_PER))/C_DEN,2),NA()))</f>
        <v/>
      </c>
      <c r="T1329" s="4" t="str">
        <f ca="1">IF(T_CALC[[#This Row],[DAY]]="","",IF(T_CALC[[#This Row],[DAY]]&gt;=I_MA_PER,IF(AND(T_CALC[[#This Row],[Value]]&gt;T_CALC[[#This Row],[WMA]],R1328&lt;=S1328),"Buy",IF(AND(T_CALC[[#This Row],[Value]]&lt;T_CALC[[#This Row],[WMA]],R1328&gt;=S1328),"Sell","")),NA()))</f>
        <v/>
      </c>
      <c r="U1329" s="4">
        <f ca="1">IFERROR(IF(T_CALC[[#This Row],[Signal]]="Buy",T_CALC[[#This Row],[Value]],-10000),-10000)</f>
        <v>-10000</v>
      </c>
      <c r="V1329" s="4">
        <f ca="1">IFERROR(IF(T_CALC[[#This Row],[Signal]]="Sell",T_CALC[[#This Row],[Value]],-10000),-10000)</f>
        <v>-10000</v>
      </c>
    </row>
    <row r="1330" spans="11:22" x14ac:dyDescent="0.2">
      <c r="K1330" s="4" t="str">
        <f ca="1">IF(ROW(T_CALC[[#This Row],[DAY]])-ROW(T_CALC[[#Headers],[DAY]])&gt;C_N_TRADING_DAYS,"",ROW(T_CALC[[#This Row],[DAY]])-ROW(T_CALC[[#Headers],[DAY]]))</f>
        <v/>
      </c>
      <c r="L1330" s="2" t="str" cm="1">
        <f t="array" aca="1" ref="L1330" ca="1">IFERROR(IF(T_CALC[[#This Row],[DAY]]="","",IF(AND(T_CALC[[#This Row],[DAY]]=C_N_TRADING_DAYS,$L$1&gt;C_MAX_HIST_DT),$L$1,INDEX(_xlfn.ANCHORARRAY($C$3),T_CALC[[#This Row],[DAY]]+1,1))),NA())</f>
        <v/>
      </c>
      <c r="M1330" s="4" t="str" cm="1">
        <f t="array" aca="1" ref="M1330" ca="1">IFERROR(IF(T_CALC[[#This Row],[DAY]]="","",IF(AND(T_CALC[[#This Row],[DAY]]=C_N_TRADING_DAYS,$L$1&gt;C_MAX_HIST_DT),$M$1,INDEX(_xlfn.ANCHORARRAY($C$3),T_CALC[[#This Row],[DAY]]+1,3))),NA())</f>
        <v/>
      </c>
      <c r="N1330" s="4" t="str" cm="1">
        <f t="array" aca="1" ref="N1330" ca="1">IFERROR(IF(T_CALC[[#This Row],[DAY]]="","",IF(AND(T_CALC[[#This Row],[DAY]]=C_N_TRADING_DAYS,$L$1&gt;C_MAX_HIST_DT),$N$1,INDEX(_xlfn.ANCHORARRAY($C$3),T_CALC[[#This Row],[DAY]]+1,4))),NA())</f>
        <v/>
      </c>
      <c r="O1330" s="4" t="str" cm="1">
        <f t="array" aca="1" ref="O1330" ca="1">IFERROR(IF(T_CALC[[#This Row],[DAY]]="","",IF(AND(T_CALC[[#This Row],[DAY]]=C_N_TRADING_DAYS,$L$1&gt;C_MAX_HIST_DT),$O$1,INDEX(_xlfn.ANCHORARRAY($C$3),T_CALC[[#This Row],[DAY]]+1,5))),NA())</f>
        <v/>
      </c>
      <c r="P1330" s="4" t="str" cm="1">
        <f t="array" aca="1" ref="P1330" ca="1">IFERROR(IF(T_CALC[[#This Row],[DAY]]="","",IF(AND(T_CALC[[#This Row],[DAY]]=C_N_TRADING_DAYS,$L$1&gt;C_MAX_HIST_DT),$P$1,INDEX(_xlfn.ANCHORARRAY($C$3),T_CALC[[#This Row],[DAY]]+1,6))),NA())</f>
        <v/>
      </c>
      <c r="Q1330" s="4" t="str" cm="1">
        <f t="array" aca="1" ref="Q1330" ca="1">IFERROR(IF(T_CALC[[#This Row],[DAY]]="","",IF(AND(T_CALC[[#This Row],[DAY]]=C_N_TRADING_DAYS,$L$1&gt;C_MAX_HIST_DT),$Q$1,INDEX(_xlfn.ANCHORARRAY($C$3),T_CALC[[#This Row],[DAY]]+1,2))),NA())</f>
        <v/>
      </c>
      <c r="R1330" s="4" t="str">
        <f ca="1">IFERROR(IF(I_SRC="Open",T_CALC[[#This Row],[Open]],IF(I_SRC="High",T_CALC[[#This Row],[High]],IF(I_SRC="low",T_CALC[[#This Row],[Low]],IF(I_SRC="Volume",T_CALC[[#This Row],[VOLUME]],T_CALC[[#This Row],[Close]])))),"")</f>
        <v/>
      </c>
      <c r="S1330" s="4" t="str" cm="1">
        <f t="array" aca="1" ref="S1330" ca="1">IF(T_CALC[[#This Row],[DAY]]="","",IF(T_CALC[[#This Row],[DAY]]&gt;=I_MA_PER,
ROUND(SUMPRODUCT(OFFSET($Y$4,0,0,I_MA_PER),OFFSET(T_CALC[[#This Row],[Value]],-(I_MA_PER-1),0,I_MA_PER))/C_DEN,2),NA()))</f>
        <v/>
      </c>
      <c r="T1330" s="4" t="str">
        <f ca="1">IF(T_CALC[[#This Row],[DAY]]="","",IF(T_CALC[[#This Row],[DAY]]&gt;=I_MA_PER,IF(AND(T_CALC[[#This Row],[Value]]&gt;T_CALC[[#This Row],[WMA]],R1329&lt;=S1329),"Buy",IF(AND(T_CALC[[#This Row],[Value]]&lt;T_CALC[[#This Row],[WMA]],R1329&gt;=S1329),"Sell","")),NA()))</f>
        <v/>
      </c>
      <c r="U1330" s="4">
        <f ca="1">IFERROR(IF(T_CALC[[#This Row],[Signal]]="Buy",T_CALC[[#This Row],[Value]],-10000),-10000)</f>
        <v>-10000</v>
      </c>
      <c r="V1330" s="4">
        <f ca="1">IFERROR(IF(T_CALC[[#This Row],[Signal]]="Sell",T_CALC[[#This Row],[Value]],-10000),-10000)</f>
        <v>-10000</v>
      </c>
    </row>
    <row r="1331" spans="11:22" x14ac:dyDescent="0.2">
      <c r="K1331" s="4" t="str">
        <f ca="1">IF(ROW(T_CALC[[#This Row],[DAY]])-ROW(T_CALC[[#Headers],[DAY]])&gt;C_N_TRADING_DAYS,"",ROW(T_CALC[[#This Row],[DAY]])-ROW(T_CALC[[#Headers],[DAY]]))</f>
        <v/>
      </c>
      <c r="L1331" s="2" t="str" cm="1">
        <f t="array" aca="1" ref="L1331" ca="1">IFERROR(IF(T_CALC[[#This Row],[DAY]]="","",IF(AND(T_CALC[[#This Row],[DAY]]=C_N_TRADING_DAYS,$L$1&gt;C_MAX_HIST_DT),$L$1,INDEX(_xlfn.ANCHORARRAY($C$3),T_CALC[[#This Row],[DAY]]+1,1))),NA())</f>
        <v/>
      </c>
      <c r="M1331" s="4" t="str" cm="1">
        <f t="array" aca="1" ref="M1331" ca="1">IFERROR(IF(T_CALC[[#This Row],[DAY]]="","",IF(AND(T_CALC[[#This Row],[DAY]]=C_N_TRADING_DAYS,$L$1&gt;C_MAX_HIST_DT),$M$1,INDEX(_xlfn.ANCHORARRAY($C$3),T_CALC[[#This Row],[DAY]]+1,3))),NA())</f>
        <v/>
      </c>
      <c r="N1331" s="4" t="str" cm="1">
        <f t="array" aca="1" ref="N1331" ca="1">IFERROR(IF(T_CALC[[#This Row],[DAY]]="","",IF(AND(T_CALC[[#This Row],[DAY]]=C_N_TRADING_DAYS,$L$1&gt;C_MAX_HIST_DT),$N$1,INDEX(_xlfn.ANCHORARRAY($C$3),T_CALC[[#This Row],[DAY]]+1,4))),NA())</f>
        <v/>
      </c>
      <c r="O1331" s="4" t="str" cm="1">
        <f t="array" aca="1" ref="O1331" ca="1">IFERROR(IF(T_CALC[[#This Row],[DAY]]="","",IF(AND(T_CALC[[#This Row],[DAY]]=C_N_TRADING_DAYS,$L$1&gt;C_MAX_HIST_DT),$O$1,INDEX(_xlfn.ANCHORARRAY($C$3),T_CALC[[#This Row],[DAY]]+1,5))),NA())</f>
        <v/>
      </c>
      <c r="P1331" s="4" t="str" cm="1">
        <f t="array" aca="1" ref="P1331" ca="1">IFERROR(IF(T_CALC[[#This Row],[DAY]]="","",IF(AND(T_CALC[[#This Row],[DAY]]=C_N_TRADING_DAYS,$L$1&gt;C_MAX_HIST_DT),$P$1,INDEX(_xlfn.ANCHORARRAY($C$3),T_CALC[[#This Row],[DAY]]+1,6))),NA())</f>
        <v/>
      </c>
      <c r="Q1331" s="4" t="str" cm="1">
        <f t="array" aca="1" ref="Q1331" ca="1">IFERROR(IF(T_CALC[[#This Row],[DAY]]="","",IF(AND(T_CALC[[#This Row],[DAY]]=C_N_TRADING_DAYS,$L$1&gt;C_MAX_HIST_DT),$Q$1,INDEX(_xlfn.ANCHORARRAY($C$3),T_CALC[[#This Row],[DAY]]+1,2))),NA())</f>
        <v/>
      </c>
      <c r="R1331" s="4" t="str">
        <f ca="1">IFERROR(IF(I_SRC="Open",T_CALC[[#This Row],[Open]],IF(I_SRC="High",T_CALC[[#This Row],[High]],IF(I_SRC="low",T_CALC[[#This Row],[Low]],IF(I_SRC="Volume",T_CALC[[#This Row],[VOLUME]],T_CALC[[#This Row],[Close]])))),"")</f>
        <v/>
      </c>
      <c r="S1331" s="4" t="str" cm="1">
        <f t="array" aca="1" ref="S1331" ca="1">IF(T_CALC[[#This Row],[DAY]]="","",IF(T_CALC[[#This Row],[DAY]]&gt;=I_MA_PER,
ROUND(SUMPRODUCT(OFFSET($Y$4,0,0,I_MA_PER),OFFSET(T_CALC[[#This Row],[Value]],-(I_MA_PER-1),0,I_MA_PER))/C_DEN,2),NA()))</f>
        <v/>
      </c>
      <c r="T1331" s="4" t="str">
        <f ca="1">IF(T_CALC[[#This Row],[DAY]]="","",IF(T_CALC[[#This Row],[DAY]]&gt;=I_MA_PER,IF(AND(T_CALC[[#This Row],[Value]]&gt;T_CALC[[#This Row],[WMA]],R1330&lt;=S1330),"Buy",IF(AND(T_CALC[[#This Row],[Value]]&lt;T_CALC[[#This Row],[WMA]],R1330&gt;=S1330),"Sell","")),NA()))</f>
        <v/>
      </c>
      <c r="U1331" s="4">
        <f ca="1">IFERROR(IF(T_CALC[[#This Row],[Signal]]="Buy",T_CALC[[#This Row],[Value]],-10000),-10000)</f>
        <v>-10000</v>
      </c>
      <c r="V1331" s="4">
        <f ca="1">IFERROR(IF(T_CALC[[#This Row],[Signal]]="Sell",T_CALC[[#This Row],[Value]],-10000),-10000)</f>
        <v>-10000</v>
      </c>
    </row>
    <row r="1332" spans="11:22" x14ac:dyDescent="0.2">
      <c r="K1332" s="4" t="str">
        <f ca="1">IF(ROW(T_CALC[[#This Row],[DAY]])-ROW(T_CALC[[#Headers],[DAY]])&gt;C_N_TRADING_DAYS,"",ROW(T_CALC[[#This Row],[DAY]])-ROW(T_CALC[[#Headers],[DAY]]))</f>
        <v/>
      </c>
      <c r="L1332" s="2" t="str" cm="1">
        <f t="array" aca="1" ref="L1332" ca="1">IFERROR(IF(T_CALC[[#This Row],[DAY]]="","",IF(AND(T_CALC[[#This Row],[DAY]]=C_N_TRADING_DAYS,$L$1&gt;C_MAX_HIST_DT),$L$1,INDEX(_xlfn.ANCHORARRAY($C$3),T_CALC[[#This Row],[DAY]]+1,1))),NA())</f>
        <v/>
      </c>
      <c r="M1332" s="4" t="str" cm="1">
        <f t="array" aca="1" ref="M1332" ca="1">IFERROR(IF(T_CALC[[#This Row],[DAY]]="","",IF(AND(T_CALC[[#This Row],[DAY]]=C_N_TRADING_DAYS,$L$1&gt;C_MAX_HIST_DT),$M$1,INDEX(_xlfn.ANCHORARRAY($C$3),T_CALC[[#This Row],[DAY]]+1,3))),NA())</f>
        <v/>
      </c>
      <c r="N1332" s="4" t="str" cm="1">
        <f t="array" aca="1" ref="N1332" ca="1">IFERROR(IF(T_CALC[[#This Row],[DAY]]="","",IF(AND(T_CALC[[#This Row],[DAY]]=C_N_TRADING_DAYS,$L$1&gt;C_MAX_HIST_DT),$N$1,INDEX(_xlfn.ANCHORARRAY($C$3),T_CALC[[#This Row],[DAY]]+1,4))),NA())</f>
        <v/>
      </c>
      <c r="O1332" s="4" t="str" cm="1">
        <f t="array" aca="1" ref="O1332" ca="1">IFERROR(IF(T_CALC[[#This Row],[DAY]]="","",IF(AND(T_CALC[[#This Row],[DAY]]=C_N_TRADING_DAYS,$L$1&gt;C_MAX_HIST_DT),$O$1,INDEX(_xlfn.ANCHORARRAY($C$3),T_CALC[[#This Row],[DAY]]+1,5))),NA())</f>
        <v/>
      </c>
      <c r="P1332" s="4" t="str" cm="1">
        <f t="array" aca="1" ref="P1332" ca="1">IFERROR(IF(T_CALC[[#This Row],[DAY]]="","",IF(AND(T_CALC[[#This Row],[DAY]]=C_N_TRADING_DAYS,$L$1&gt;C_MAX_HIST_DT),$P$1,INDEX(_xlfn.ANCHORARRAY($C$3),T_CALC[[#This Row],[DAY]]+1,6))),NA())</f>
        <v/>
      </c>
      <c r="Q1332" s="4" t="str" cm="1">
        <f t="array" aca="1" ref="Q1332" ca="1">IFERROR(IF(T_CALC[[#This Row],[DAY]]="","",IF(AND(T_CALC[[#This Row],[DAY]]=C_N_TRADING_DAYS,$L$1&gt;C_MAX_HIST_DT),$Q$1,INDEX(_xlfn.ANCHORARRAY($C$3),T_CALC[[#This Row],[DAY]]+1,2))),NA())</f>
        <v/>
      </c>
      <c r="R1332" s="4" t="str">
        <f ca="1">IFERROR(IF(I_SRC="Open",T_CALC[[#This Row],[Open]],IF(I_SRC="High",T_CALC[[#This Row],[High]],IF(I_SRC="low",T_CALC[[#This Row],[Low]],IF(I_SRC="Volume",T_CALC[[#This Row],[VOLUME]],T_CALC[[#This Row],[Close]])))),"")</f>
        <v/>
      </c>
      <c r="S1332" s="4" t="str" cm="1">
        <f t="array" aca="1" ref="S1332" ca="1">IF(T_CALC[[#This Row],[DAY]]="","",IF(T_CALC[[#This Row],[DAY]]&gt;=I_MA_PER,
ROUND(SUMPRODUCT(OFFSET($Y$4,0,0,I_MA_PER),OFFSET(T_CALC[[#This Row],[Value]],-(I_MA_PER-1),0,I_MA_PER))/C_DEN,2),NA()))</f>
        <v/>
      </c>
      <c r="T1332" s="4" t="str">
        <f ca="1">IF(T_CALC[[#This Row],[DAY]]="","",IF(T_CALC[[#This Row],[DAY]]&gt;=I_MA_PER,IF(AND(T_CALC[[#This Row],[Value]]&gt;T_CALC[[#This Row],[WMA]],R1331&lt;=S1331),"Buy",IF(AND(T_CALC[[#This Row],[Value]]&lt;T_CALC[[#This Row],[WMA]],R1331&gt;=S1331),"Sell","")),NA()))</f>
        <v/>
      </c>
      <c r="U1332" s="4">
        <f ca="1">IFERROR(IF(T_CALC[[#This Row],[Signal]]="Buy",T_CALC[[#This Row],[Value]],-10000),-10000)</f>
        <v>-10000</v>
      </c>
      <c r="V1332" s="4">
        <f ca="1">IFERROR(IF(T_CALC[[#This Row],[Signal]]="Sell",T_CALC[[#This Row],[Value]],-10000),-10000)</f>
        <v>-10000</v>
      </c>
    </row>
    <row r="1333" spans="11:22" x14ac:dyDescent="0.2">
      <c r="K1333" s="4" t="str">
        <f ca="1">IF(ROW(T_CALC[[#This Row],[DAY]])-ROW(T_CALC[[#Headers],[DAY]])&gt;C_N_TRADING_DAYS,"",ROW(T_CALC[[#This Row],[DAY]])-ROW(T_CALC[[#Headers],[DAY]]))</f>
        <v/>
      </c>
      <c r="L1333" s="2" t="str" cm="1">
        <f t="array" aca="1" ref="L1333" ca="1">IFERROR(IF(T_CALC[[#This Row],[DAY]]="","",IF(AND(T_CALC[[#This Row],[DAY]]=C_N_TRADING_DAYS,$L$1&gt;C_MAX_HIST_DT),$L$1,INDEX(_xlfn.ANCHORARRAY($C$3),T_CALC[[#This Row],[DAY]]+1,1))),NA())</f>
        <v/>
      </c>
      <c r="M1333" s="4" t="str" cm="1">
        <f t="array" aca="1" ref="M1333" ca="1">IFERROR(IF(T_CALC[[#This Row],[DAY]]="","",IF(AND(T_CALC[[#This Row],[DAY]]=C_N_TRADING_DAYS,$L$1&gt;C_MAX_HIST_DT),$M$1,INDEX(_xlfn.ANCHORARRAY($C$3),T_CALC[[#This Row],[DAY]]+1,3))),NA())</f>
        <v/>
      </c>
      <c r="N1333" s="4" t="str" cm="1">
        <f t="array" aca="1" ref="N1333" ca="1">IFERROR(IF(T_CALC[[#This Row],[DAY]]="","",IF(AND(T_CALC[[#This Row],[DAY]]=C_N_TRADING_DAYS,$L$1&gt;C_MAX_HIST_DT),$N$1,INDEX(_xlfn.ANCHORARRAY($C$3),T_CALC[[#This Row],[DAY]]+1,4))),NA())</f>
        <v/>
      </c>
      <c r="O1333" s="4" t="str" cm="1">
        <f t="array" aca="1" ref="O1333" ca="1">IFERROR(IF(T_CALC[[#This Row],[DAY]]="","",IF(AND(T_CALC[[#This Row],[DAY]]=C_N_TRADING_DAYS,$L$1&gt;C_MAX_HIST_DT),$O$1,INDEX(_xlfn.ANCHORARRAY($C$3),T_CALC[[#This Row],[DAY]]+1,5))),NA())</f>
        <v/>
      </c>
      <c r="P1333" s="4" t="str" cm="1">
        <f t="array" aca="1" ref="P1333" ca="1">IFERROR(IF(T_CALC[[#This Row],[DAY]]="","",IF(AND(T_CALC[[#This Row],[DAY]]=C_N_TRADING_DAYS,$L$1&gt;C_MAX_HIST_DT),$P$1,INDEX(_xlfn.ANCHORARRAY($C$3),T_CALC[[#This Row],[DAY]]+1,6))),NA())</f>
        <v/>
      </c>
      <c r="Q1333" s="4" t="str" cm="1">
        <f t="array" aca="1" ref="Q1333" ca="1">IFERROR(IF(T_CALC[[#This Row],[DAY]]="","",IF(AND(T_CALC[[#This Row],[DAY]]=C_N_TRADING_DAYS,$L$1&gt;C_MAX_HIST_DT),$Q$1,INDEX(_xlfn.ANCHORARRAY($C$3),T_CALC[[#This Row],[DAY]]+1,2))),NA())</f>
        <v/>
      </c>
      <c r="R1333" s="4" t="str">
        <f ca="1">IFERROR(IF(I_SRC="Open",T_CALC[[#This Row],[Open]],IF(I_SRC="High",T_CALC[[#This Row],[High]],IF(I_SRC="low",T_CALC[[#This Row],[Low]],IF(I_SRC="Volume",T_CALC[[#This Row],[VOLUME]],T_CALC[[#This Row],[Close]])))),"")</f>
        <v/>
      </c>
      <c r="S1333" s="4" t="str" cm="1">
        <f t="array" aca="1" ref="S1333" ca="1">IF(T_CALC[[#This Row],[DAY]]="","",IF(T_CALC[[#This Row],[DAY]]&gt;=I_MA_PER,
ROUND(SUMPRODUCT(OFFSET($Y$4,0,0,I_MA_PER),OFFSET(T_CALC[[#This Row],[Value]],-(I_MA_PER-1),0,I_MA_PER))/C_DEN,2),NA()))</f>
        <v/>
      </c>
      <c r="T1333" s="4" t="str">
        <f ca="1">IF(T_CALC[[#This Row],[DAY]]="","",IF(T_CALC[[#This Row],[DAY]]&gt;=I_MA_PER,IF(AND(T_CALC[[#This Row],[Value]]&gt;T_CALC[[#This Row],[WMA]],R1332&lt;=S1332),"Buy",IF(AND(T_CALC[[#This Row],[Value]]&lt;T_CALC[[#This Row],[WMA]],R1332&gt;=S1332),"Sell","")),NA()))</f>
        <v/>
      </c>
      <c r="U1333" s="4">
        <f ca="1">IFERROR(IF(T_CALC[[#This Row],[Signal]]="Buy",T_CALC[[#This Row],[Value]],-10000),-10000)</f>
        <v>-10000</v>
      </c>
      <c r="V1333" s="4">
        <f ca="1">IFERROR(IF(T_CALC[[#This Row],[Signal]]="Sell",T_CALC[[#This Row],[Value]],-10000),-10000)</f>
        <v>-10000</v>
      </c>
    </row>
    <row r="1334" spans="11:22" x14ac:dyDescent="0.2">
      <c r="K1334" s="4" t="str">
        <f ca="1">IF(ROW(T_CALC[[#This Row],[DAY]])-ROW(T_CALC[[#Headers],[DAY]])&gt;C_N_TRADING_DAYS,"",ROW(T_CALC[[#This Row],[DAY]])-ROW(T_CALC[[#Headers],[DAY]]))</f>
        <v/>
      </c>
      <c r="L1334" s="2" t="str" cm="1">
        <f t="array" aca="1" ref="L1334" ca="1">IFERROR(IF(T_CALC[[#This Row],[DAY]]="","",IF(AND(T_CALC[[#This Row],[DAY]]=C_N_TRADING_DAYS,$L$1&gt;C_MAX_HIST_DT),$L$1,INDEX(_xlfn.ANCHORARRAY($C$3),T_CALC[[#This Row],[DAY]]+1,1))),NA())</f>
        <v/>
      </c>
      <c r="M1334" s="4" t="str" cm="1">
        <f t="array" aca="1" ref="M1334" ca="1">IFERROR(IF(T_CALC[[#This Row],[DAY]]="","",IF(AND(T_CALC[[#This Row],[DAY]]=C_N_TRADING_DAYS,$L$1&gt;C_MAX_HIST_DT),$M$1,INDEX(_xlfn.ANCHORARRAY($C$3),T_CALC[[#This Row],[DAY]]+1,3))),NA())</f>
        <v/>
      </c>
      <c r="N1334" s="4" t="str" cm="1">
        <f t="array" aca="1" ref="N1334" ca="1">IFERROR(IF(T_CALC[[#This Row],[DAY]]="","",IF(AND(T_CALC[[#This Row],[DAY]]=C_N_TRADING_DAYS,$L$1&gt;C_MAX_HIST_DT),$N$1,INDEX(_xlfn.ANCHORARRAY($C$3),T_CALC[[#This Row],[DAY]]+1,4))),NA())</f>
        <v/>
      </c>
      <c r="O1334" s="4" t="str" cm="1">
        <f t="array" aca="1" ref="O1334" ca="1">IFERROR(IF(T_CALC[[#This Row],[DAY]]="","",IF(AND(T_CALC[[#This Row],[DAY]]=C_N_TRADING_DAYS,$L$1&gt;C_MAX_HIST_DT),$O$1,INDEX(_xlfn.ANCHORARRAY($C$3),T_CALC[[#This Row],[DAY]]+1,5))),NA())</f>
        <v/>
      </c>
      <c r="P1334" s="4" t="str" cm="1">
        <f t="array" aca="1" ref="P1334" ca="1">IFERROR(IF(T_CALC[[#This Row],[DAY]]="","",IF(AND(T_CALC[[#This Row],[DAY]]=C_N_TRADING_DAYS,$L$1&gt;C_MAX_HIST_DT),$P$1,INDEX(_xlfn.ANCHORARRAY($C$3),T_CALC[[#This Row],[DAY]]+1,6))),NA())</f>
        <v/>
      </c>
      <c r="Q1334" s="4" t="str" cm="1">
        <f t="array" aca="1" ref="Q1334" ca="1">IFERROR(IF(T_CALC[[#This Row],[DAY]]="","",IF(AND(T_CALC[[#This Row],[DAY]]=C_N_TRADING_DAYS,$L$1&gt;C_MAX_HIST_DT),$Q$1,INDEX(_xlfn.ANCHORARRAY($C$3),T_CALC[[#This Row],[DAY]]+1,2))),NA())</f>
        <v/>
      </c>
      <c r="R1334" s="4" t="str">
        <f ca="1">IFERROR(IF(I_SRC="Open",T_CALC[[#This Row],[Open]],IF(I_SRC="High",T_CALC[[#This Row],[High]],IF(I_SRC="low",T_CALC[[#This Row],[Low]],IF(I_SRC="Volume",T_CALC[[#This Row],[VOLUME]],T_CALC[[#This Row],[Close]])))),"")</f>
        <v/>
      </c>
      <c r="S1334" s="4" t="str" cm="1">
        <f t="array" aca="1" ref="S1334" ca="1">IF(T_CALC[[#This Row],[DAY]]="","",IF(T_CALC[[#This Row],[DAY]]&gt;=I_MA_PER,
ROUND(SUMPRODUCT(OFFSET($Y$4,0,0,I_MA_PER),OFFSET(T_CALC[[#This Row],[Value]],-(I_MA_PER-1),0,I_MA_PER))/C_DEN,2),NA()))</f>
        <v/>
      </c>
      <c r="T1334" s="4" t="str">
        <f ca="1">IF(T_CALC[[#This Row],[DAY]]="","",IF(T_CALC[[#This Row],[DAY]]&gt;=I_MA_PER,IF(AND(T_CALC[[#This Row],[Value]]&gt;T_CALC[[#This Row],[WMA]],R1333&lt;=S1333),"Buy",IF(AND(T_CALC[[#This Row],[Value]]&lt;T_CALC[[#This Row],[WMA]],R1333&gt;=S1333),"Sell","")),NA()))</f>
        <v/>
      </c>
      <c r="U1334" s="4">
        <f ca="1">IFERROR(IF(T_CALC[[#This Row],[Signal]]="Buy",T_CALC[[#This Row],[Value]],-10000),-10000)</f>
        <v>-10000</v>
      </c>
      <c r="V1334" s="4">
        <f ca="1">IFERROR(IF(T_CALC[[#This Row],[Signal]]="Sell",T_CALC[[#This Row],[Value]],-10000),-10000)</f>
        <v>-10000</v>
      </c>
    </row>
    <row r="1335" spans="11:22" x14ac:dyDescent="0.2">
      <c r="K1335" s="4" t="str">
        <f ca="1">IF(ROW(T_CALC[[#This Row],[DAY]])-ROW(T_CALC[[#Headers],[DAY]])&gt;C_N_TRADING_DAYS,"",ROW(T_CALC[[#This Row],[DAY]])-ROW(T_CALC[[#Headers],[DAY]]))</f>
        <v/>
      </c>
      <c r="L1335" s="2" t="str" cm="1">
        <f t="array" aca="1" ref="L1335" ca="1">IFERROR(IF(T_CALC[[#This Row],[DAY]]="","",IF(AND(T_CALC[[#This Row],[DAY]]=C_N_TRADING_DAYS,$L$1&gt;C_MAX_HIST_DT),$L$1,INDEX(_xlfn.ANCHORARRAY($C$3),T_CALC[[#This Row],[DAY]]+1,1))),NA())</f>
        <v/>
      </c>
      <c r="M1335" s="4" t="str" cm="1">
        <f t="array" aca="1" ref="M1335" ca="1">IFERROR(IF(T_CALC[[#This Row],[DAY]]="","",IF(AND(T_CALC[[#This Row],[DAY]]=C_N_TRADING_DAYS,$L$1&gt;C_MAX_HIST_DT),$M$1,INDEX(_xlfn.ANCHORARRAY($C$3),T_CALC[[#This Row],[DAY]]+1,3))),NA())</f>
        <v/>
      </c>
      <c r="N1335" s="4" t="str" cm="1">
        <f t="array" aca="1" ref="N1335" ca="1">IFERROR(IF(T_CALC[[#This Row],[DAY]]="","",IF(AND(T_CALC[[#This Row],[DAY]]=C_N_TRADING_DAYS,$L$1&gt;C_MAX_HIST_DT),$N$1,INDEX(_xlfn.ANCHORARRAY($C$3),T_CALC[[#This Row],[DAY]]+1,4))),NA())</f>
        <v/>
      </c>
      <c r="O1335" s="4" t="str" cm="1">
        <f t="array" aca="1" ref="O1335" ca="1">IFERROR(IF(T_CALC[[#This Row],[DAY]]="","",IF(AND(T_CALC[[#This Row],[DAY]]=C_N_TRADING_DAYS,$L$1&gt;C_MAX_HIST_DT),$O$1,INDEX(_xlfn.ANCHORARRAY($C$3),T_CALC[[#This Row],[DAY]]+1,5))),NA())</f>
        <v/>
      </c>
      <c r="P1335" s="4" t="str" cm="1">
        <f t="array" aca="1" ref="P1335" ca="1">IFERROR(IF(T_CALC[[#This Row],[DAY]]="","",IF(AND(T_CALC[[#This Row],[DAY]]=C_N_TRADING_DAYS,$L$1&gt;C_MAX_HIST_DT),$P$1,INDEX(_xlfn.ANCHORARRAY($C$3),T_CALC[[#This Row],[DAY]]+1,6))),NA())</f>
        <v/>
      </c>
      <c r="Q1335" s="4" t="str" cm="1">
        <f t="array" aca="1" ref="Q1335" ca="1">IFERROR(IF(T_CALC[[#This Row],[DAY]]="","",IF(AND(T_CALC[[#This Row],[DAY]]=C_N_TRADING_DAYS,$L$1&gt;C_MAX_HIST_DT),$Q$1,INDEX(_xlfn.ANCHORARRAY($C$3),T_CALC[[#This Row],[DAY]]+1,2))),NA())</f>
        <v/>
      </c>
      <c r="R1335" s="4" t="str">
        <f ca="1">IFERROR(IF(I_SRC="Open",T_CALC[[#This Row],[Open]],IF(I_SRC="High",T_CALC[[#This Row],[High]],IF(I_SRC="low",T_CALC[[#This Row],[Low]],IF(I_SRC="Volume",T_CALC[[#This Row],[VOLUME]],T_CALC[[#This Row],[Close]])))),"")</f>
        <v/>
      </c>
      <c r="S1335" s="4" t="str" cm="1">
        <f t="array" aca="1" ref="S1335" ca="1">IF(T_CALC[[#This Row],[DAY]]="","",IF(T_CALC[[#This Row],[DAY]]&gt;=I_MA_PER,
ROUND(SUMPRODUCT(OFFSET($Y$4,0,0,I_MA_PER),OFFSET(T_CALC[[#This Row],[Value]],-(I_MA_PER-1),0,I_MA_PER))/C_DEN,2),NA()))</f>
        <v/>
      </c>
      <c r="T1335" s="4" t="str">
        <f ca="1">IF(T_CALC[[#This Row],[DAY]]="","",IF(T_CALC[[#This Row],[DAY]]&gt;=I_MA_PER,IF(AND(T_CALC[[#This Row],[Value]]&gt;T_CALC[[#This Row],[WMA]],R1334&lt;=S1334),"Buy",IF(AND(T_CALC[[#This Row],[Value]]&lt;T_CALC[[#This Row],[WMA]],R1334&gt;=S1334),"Sell","")),NA()))</f>
        <v/>
      </c>
      <c r="U1335" s="4">
        <f ca="1">IFERROR(IF(T_CALC[[#This Row],[Signal]]="Buy",T_CALC[[#This Row],[Value]],-10000),-10000)</f>
        <v>-10000</v>
      </c>
      <c r="V1335" s="4">
        <f ca="1">IFERROR(IF(T_CALC[[#This Row],[Signal]]="Sell",T_CALC[[#This Row],[Value]],-10000),-10000)</f>
        <v>-10000</v>
      </c>
    </row>
    <row r="1336" spans="11:22" x14ac:dyDescent="0.2">
      <c r="K1336" s="4" t="str">
        <f ca="1">IF(ROW(T_CALC[[#This Row],[DAY]])-ROW(T_CALC[[#Headers],[DAY]])&gt;C_N_TRADING_DAYS,"",ROW(T_CALC[[#This Row],[DAY]])-ROW(T_CALC[[#Headers],[DAY]]))</f>
        <v/>
      </c>
      <c r="L1336" s="2" t="str" cm="1">
        <f t="array" aca="1" ref="L1336" ca="1">IFERROR(IF(T_CALC[[#This Row],[DAY]]="","",IF(AND(T_CALC[[#This Row],[DAY]]=C_N_TRADING_DAYS,$L$1&gt;C_MAX_HIST_DT),$L$1,INDEX(_xlfn.ANCHORARRAY($C$3),T_CALC[[#This Row],[DAY]]+1,1))),NA())</f>
        <v/>
      </c>
      <c r="M1336" s="4" t="str" cm="1">
        <f t="array" aca="1" ref="M1336" ca="1">IFERROR(IF(T_CALC[[#This Row],[DAY]]="","",IF(AND(T_CALC[[#This Row],[DAY]]=C_N_TRADING_DAYS,$L$1&gt;C_MAX_HIST_DT),$M$1,INDEX(_xlfn.ANCHORARRAY($C$3),T_CALC[[#This Row],[DAY]]+1,3))),NA())</f>
        <v/>
      </c>
      <c r="N1336" s="4" t="str" cm="1">
        <f t="array" aca="1" ref="N1336" ca="1">IFERROR(IF(T_CALC[[#This Row],[DAY]]="","",IF(AND(T_CALC[[#This Row],[DAY]]=C_N_TRADING_DAYS,$L$1&gt;C_MAX_HIST_DT),$N$1,INDEX(_xlfn.ANCHORARRAY($C$3),T_CALC[[#This Row],[DAY]]+1,4))),NA())</f>
        <v/>
      </c>
      <c r="O1336" s="4" t="str" cm="1">
        <f t="array" aca="1" ref="O1336" ca="1">IFERROR(IF(T_CALC[[#This Row],[DAY]]="","",IF(AND(T_CALC[[#This Row],[DAY]]=C_N_TRADING_DAYS,$L$1&gt;C_MAX_HIST_DT),$O$1,INDEX(_xlfn.ANCHORARRAY($C$3),T_CALC[[#This Row],[DAY]]+1,5))),NA())</f>
        <v/>
      </c>
      <c r="P1336" s="4" t="str" cm="1">
        <f t="array" aca="1" ref="P1336" ca="1">IFERROR(IF(T_CALC[[#This Row],[DAY]]="","",IF(AND(T_CALC[[#This Row],[DAY]]=C_N_TRADING_DAYS,$L$1&gt;C_MAX_HIST_DT),$P$1,INDEX(_xlfn.ANCHORARRAY($C$3),T_CALC[[#This Row],[DAY]]+1,6))),NA())</f>
        <v/>
      </c>
      <c r="Q1336" s="4" t="str" cm="1">
        <f t="array" aca="1" ref="Q1336" ca="1">IFERROR(IF(T_CALC[[#This Row],[DAY]]="","",IF(AND(T_CALC[[#This Row],[DAY]]=C_N_TRADING_DAYS,$L$1&gt;C_MAX_HIST_DT),$Q$1,INDEX(_xlfn.ANCHORARRAY($C$3),T_CALC[[#This Row],[DAY]]+1,2))),NA())</f>
        <v/>
      </c>
      <c r="R1336" s="4" t="str">
        <f ca="1">IFERROR(IF(I_SRC="Open",T_CALC[[#This Row],[Open]],IF(I_SRC="High",T_CALC[[#This Row],[High]],IF(I_SRC="low",T_CALC[[#This Row],[Low]],IF(I_SRC="Volume",T_CALC[[#This Row],[VOLUME]],T_CALC[[#This Row],[Close]])))),"")</f>
        <v/>
      </c>
      <c r="S1336" s="4" t="str" cm="1">
        <f t="array" aca="1" ref="S1336" ca="1">IF(T_CALC[[#This Row],[DAY]]="","",IF(T_CALC[[#This Row],[DAY]]&gt;=I_MA_PER,
ROUND(SUMPRODUCT(OFFSET($Y$4,0,0,I_MA_PER),OFFSET(T_CALC[[#This Row],[Value]],-(I_MA_PER-1),0,I_MA_PER))/C_DEN,2),NA()))</f>
        <v/>
      </c>
      <c r="T1336" s="4" t="str">
        <f ca="1">IF(T_CALC[[#This Row],[DAY]]="","",IF(T_CALC[[#This Row],[DAY]]&gt;=I_MA_PER,IF(AND(T_CALC[[#This Row],[Value]]&gt;T_CALC[[#This Row],[WMA]],R1335&lt;=S1335),"Buy",IF(AND(T_CALC[[#This Row],[Value]]&lt;T_CALC[[#This Row],[WMA]],R1335&gt;=S1335),"Sell","")),NA()))</f>
        <v/>
      </c>
      <c r="U1336" s="4">
        <f ca="1">IFERROR(IF(T_CALC[[#This Row],[Signal]]="Buy",T_CALC[[#This Row],[Value]],-10000),-10000)</f>
        <v>-10000</v>
      </c>
      <c r="V1336" s="4">
        <f ca="1">IFERROR(IF(T_CALC[[#This Row],[Signal]]="Sell",T_CALC[[#This Row],[Value]],-10000),-10000)</f>
        <v>-10000</v>
      </c>
    </row>
    <row r="1337" spans="11:22" x14ac:dyDescent="0.2">
      <c r="K1337" s="4" t="str">
        <f ca="1">IF(ROW(T_CALC[[#This Row],[DAY]])-ROW(T_CALC[[#Headers],[DAY]])&gt;C_N_TRADING_DAYS,"",ROW(T_CALC[[#This Row],[DAY]])-ROW(T_CALC[[#Headers],[DAY]]))</f>
        <v/>
      </c>
      <c r="L1337" s="2" t="str" cm="1">
        <f t="array" aca="1" ref="L1337" ca="1">IFERROR(IF(T_CALC[[#This Row],[DAY]]="","",IF(AND(T_CALC[[#This Row],[DAY]]=C_N_TRADING_DAYS,$L$1&gt;C_MAX_HIST_DT),$L$1,INDEX(_xlfn.ANCHORARRAY($C$3),T_CALC[[#This Row],[DAY]]+1,1))),NA())</f>
        <v/>
      </c>
      <c r="M1337" s="4" t="str" cm="1">
        <f t="array" aca="1" ref="M1337" ca="1">IFERROR(IF(T_CALC[[#This Row],[DAY]]="","",IF(AND(T_CALC[[#This Row],[DAY]]=C_N_TRADING_DAYS,$L$1&gt;C_MAX_HIST_DT),$M$1,INDEX(_xlfn.ANCHORARRAY($C$3),T_CALC[[#This Row],[DAY]]+1,3))),NA())</f>
        <v/>
      </c>
      <c r="N1337" s="4" t="str" cm="1">
        <f t="array" aca="1" ref="N1337" ca="1">IFERROR(IF(T_CALC[[#This Row],[DAY]]="","",IF(AND(T_CALC[[#This Row],[DAY]]=C_N_TRADING_DAYS,$L$1&gt;C_MAX_HIST_DT),$N$1,INDEX(_xlfn.ANCHORARRAY($C$3),T_CALC[[#This Row],[DAY]]+1,4))),NA())</f>
        <v/>
      </c>
      <c r="O1337" s="4" t="str" cm="1">
        <f t="array" aca="1" ref="O1337" ca="1">IFERROR(IF(T_CALC[[#This Row],[DAY]]="","",IF(AND(T_CALC[[#This Row],[DAY]]=C_N_TRADING_DAYS,$L$1&gt;C_MAX_HIST_DT),$O$1,INDEX(_xlfn.ANCHORARRAY($C$3),T_CALC[[#This Row],[DAY]]+1,5))),NA())</f>
        <v/>
      </c>
      <c r="P1337" s="4" t="str" cm="1">
        <f t="array" aca="1" ref="P1337" ca="1">IFERROR(IF(T_CALC[[#This Row],[DAY]]="","",IF(AND(T_CALC[[#This Row],[DAY]]=C_N_TRADING_DAYS,$L$1&gt;C_MAX_HIST_DT),$P$1,INDEX(_xlfn.ANCHORARRAY($C$3),T_CALC[[#This Row],[DAY]]+1,6))),NA())</f>
        <v/>
      </c>
      <c r="Q1337" s="4" t="str" cm="1">
        <f t="array" aca="1" ref="Q1337" ca="1">IFERROR(IF(T_CALC[[#This Row],[DAY]]="","",IF(AND(T_CALC[[#This Row],[DAY]]=C_N_TRADING_DAYS,$L$1&gt;C_MAX_HIST_DT),$Q$1,INDEX(_xlfn.ANCHORARRAY($C$3),T_CALC[[#This Row],[DAY]]+1,2))),NA())</f>
        <v/>
      </c>
      <c r="R1337" s="4" t="str">
        <f ca="1">IFERROR(IF(I_SRC="Open",T_CALC[[#This Row],[Open]],IF(I_SRC="High",T_CALC[[#This Row],[High]],IF(I_SRC="low",T_CALC[[#This Row],[Low]],IF(I_SRC="Volume",T_CALC[[#This Row],[VOLUME]],T_CALC[[#This Row],[Close]])))),"")</f>
        <v/>
      </c>
      <c r="S1337" s="4" t="str" cm="1">
        <f t="array" aca="1" ref="S1337" ca="1">IF(T_CALC[[#This Row],[DAY]]="","",IF(T_CALC[[#This Row],[DAY]]&gt;=I_MA_PER,
ROUND(SUMPRODUCT(OFFSET($Y$4,0,0,I_MA_PER),OFFSET(T_CALC[[#This Row],[Value]],-(I_MA_PER-1),0,I_MA_PER))/C_DEN,2),NA()))</f>
        <v/>
      </c>
      <c r="T1337" s="4" t="str">
        <f ca="1">IF(T_CALC[[#This Row],[DAY]]="","",IF(T_CALC[[#This Row],[DAY]]&gt;=I_MA_PER,IF(AND(T_CALC[[#This Row],[Value]]&gt;T_CALC[[#This Row],[WMA]],R1336&lt;=S1336),"Buy",IF(AND(T_CALC[[#This Row],[Value]]&lt;T_CALC[[#This Row],[WMA]],R1336&gt;=S1336),"Sell","")),NA()))</f>
        <v/>
      </c>
      <c r="U1337" s="4">
        <f ca="1">IFERROR(IF(T_CALC[[#This Row],[Signal]]="Buy",T_CALC[[#This Row],[Value]],-10000),-10000)</f>
        <v>-10000</v>
      </c>
      <c r="V1337" s="4">
        <f ca="1">IFERROR(IF(T_CALC[[#This Row],[Signal]]="Sell",T_CALC[[#This Row],[Value]],-10000),-10000)</f>
        <v>-10000</v>
      </c>
    </row>
    <row r="1338" spans="11:22" x14ac:dyDescent="0.2">
      <c r="K1338" s="4" t="str">
        <f ca="1">IF(ROW(T_CALC[[#This Row],[DAY]])-ROW(T_CALC[[#Headers],[DAY]])&gt;C_N_TRADING_DAYS,"",ROW(T_CALC[[#This Row],[DAY]])-ROW(T_CALC[[#Headers],[DAY]]))</f>
        <v/>
      </c>
      <c r="L1338" s="2" t="str" cm="1">
        <f t="array" aca="1" ref="L1338" ca="1">IFERROR(IF(T_CALC[[#This Row],[DAY]]="","",IF(AND(T_CALC[[#This Row],[DAY]]=C_N_TRADING_DAYS,$L$1&gt;C_MAX_HIST_DT),$L$1,INDEX(_xlfn.ANCHORARRAY($C$3),T_CALC[[#This Row],[DAY]]+1,1))),NA())</f>
        <v/>
      </c>
      <c r="M1338" s="4" t="str" cm="1">
        <f t="array" aca="1" ref="M1338" ca="1">IFERROR(IF(T_CALC[[#This Row],[DAY]]="","",IF(AND(T_CALC[[#This Row],[DAY]]=C_N_TRADING_DAYS,$L$1&gt;C_MAX_HIST_DT),$M$1,INDEX(_xlfn.ANCHORARRAY($C$3),T_CALC[[#This Row],[DAY]]+1,3))),NA())</f>
        <v/>
      </c>
      <c r="N1338" s="4" t="str" cm="1">
        <f t="array" aca="1" ref="N1338" ca="1">IFERROR(IF(T_CALC[[#This Row],[DAY]]="","",IF(AND(T_CALC[[#This Row],[DAY]]=C_N_TRADING_DAYS,$L$1&gt;C_MAX_HIST_DT),$N$1,INDEX(_xlfn.ANCHORARRAY($C$3),T_CALC[[#This Row],[DAY]]+1,4))),NA())</f>
        <v/>
      </c>
      <c r="O1338" s="4" t="str" cm="1">
        <f t="array" aca="1" ref="O1338" ca="1">IFERROR(IF(T_CALC[[#This Row],[DAY]]="","",IF(AND(T_CALC[[#This Row],[DAY]]=C_N_TRADING_DAYS,$L$1&gt;C_MAX_HIST_DT),$O$1,INDEX(_xlfn.ANCHORARRAY($C$3),T_CALC[[#This Row],[DAY]]+1,5))),NA())</f>
        <v/>
      </c>
      <c r="P1338" s="4" t="str" cm="1">
        <f t="array" aca="1" ref="P1338" ca="1">IFERROR(IF(T_CALC[[#This Row],[DAY]]="","",IF(AND(T_CALC[[#This Row],[DAY]]=C_N_TRADING_DAYS,$L$1&gt;C_MAX_HIST_DT),$P$1,INDEX(_xlfn.ANCHORARRAY($C$3),T_CALC[[#This Row],[DAY]]+1,6))),NA())</f>
        <v/>
      </c>
      <c r="Q1338" s="4" t="str" cm="1">
        <f t="array" aca="1" ref="Q1338" ca="1">IFERROR(IF(T_CALC[[#This Row],[DAY]]="","",IF(AND(T_CALC[[#This Row],[DAY]]=C_N_TRADING_DAYS,$L$1&gt;C_MAX_HIST_DT),$Q$1,INDEX(_xlfn.ANCHORARRAY($C$3),T_CALC[[#This Row],[DAY]]+1,2))),NA())</f>
        <v/>
      </c>
      <c r="R1338" s="4" t="str">
        <f ca="1">IFERROR(IF(I_SRC="Open",T_CALC[[#This Row],[Open]],IF(I_SRC="High",T_CALC[[#This Row],[High]],IF(I_SRC="low",T_CALC[[#This Row],[Low]],IF(I_SRC="Volume",T_CALC[[#This Row],[VOLUME]],T_CALC[[#This Row],[Close]])))),"")</f>
        <v/>
      </c>
      <c r="S1338" s="4" t="str" cm="1">
        <f t="array" aca="1" ref="S1338" ca="1">IF(T_CALC[[#This Row],[DAY]]="","",IF(T_CALC[[#This Row],[DAY]]&gt;=I_MA_PER,
ROUND(SUMPRODUCT(OFFSET($Y$4,0,0,I_MA_PER),OFFSET(T_CALC[[#This Row],[Value]],-(I_MA_PER-1),0,I_MA_PER))/C_DEN,2),NA()))</f>
        <v/>
      </c>
      <c r="T1338" s="4" t="str">
        <f ca="1">IF(T_CALC[[#This Row],[DAY]]="","",IF(T_CALC[[#This Row],[DAY]]&gt;=I_MA_PER,IF(AND(T_CALC[[#This Row],[Value]]&gt;T_CALC[[#This Row],[WMA]],R1337&lt;=S1337),"Buy",IF(AND(T_CALC[[#This Row],[Value]]&lt;T_CALC[[#This Row],[WMA]],R1337&gt;=S1337),"Sell","")),NA()))</f>
        <v/>
      </c>
      <c r="U1338" s="4">
        <f ca="1">IFERROR(IF(T_CALC[[#This Row],[Signal]]="Buy",T_CALC[[#This Row],[Value]],-10000),-10000)</f>
        <v>-10000</v>
      </c>
      <c r="V1338" s="4">
        <f ca="1">IFERROR(IF(T_CALC[[#This Row],[Signal]]="Sell",T_CALC[[#This Row],[Value]],-10000),-10000)</f>
        <v>-10000</v>
      </c>
    </row>
    <row r="1339" spans="11:22" x14ac:dyDescent="0.2">
      <c r="K1339" s="4" t="str">
        <f ca="1">IF(ROW(T_CALC[[#This Row],[DAY]])-ROW(T_CALC[[#Headers],[DAY]])&gt;C_N_TRADING_DAYS,"",ROW(T_CALC[[#This Row],[DAY]])-ROW(T_CALC[[#Headers],[DAY]]))</f>
        <v/>
      </c>
      <c r="L1339" s="2" t="str" cm="1">
        <f t="array" aca="1" ref="L1339" ca="1">IFERROR(IF(T_CALC[[#This Row],[DAY]]="","",IF(AND(T_CALC[[#This Row],[DAY]]=C_N_TRADING_DAYS,$L$1&gt;C_MAX_HIST_DT),$L$1,INDEX(_xlfn.ANCHORARRAY($C$3),T_CALC[[#This Row],[DAY]]+1,1))),NA())</f>
        <v/>
      </c>
      <c r="M1339" s="4" t="str" cm="1">
        <f t="array" aca="1" ref="M1339" ca="1">IFERROR(IF(T_CALC[[#This Row],[DAY]]="","",IF(AND(T_CALC[[#This Row],[DAY]]=C_N_TRADING_DAYS,$L$1&gt;C_MAX_HIST_DT),$M$1,INDEX(_xlfn.ANCHORARRAY($C$3),T_CALC[[#This Row],[DAY]]+1,3))),NA())</f>
        <v/>
      </c>
      <c r="N1339" s="4" t="str" cm="1">
        <f t="array" aca="1" ref="N1339" ca="1">IFERROR(IF(T_CALC[[#This Row],[DAY]]="","",IF(AND(T_CALC[[#This Row],[DAY]]=C_N_TRADING_DAYS,$L$1&gt;C_MAX_HIST_DT),$N$1,INDEX(_xlfn.ANCHORARRAY($C$3),T_CALC[[#This Row],[DAY]]+1,4))),NA())</f>
        <v/>
      </c>
      <c r="O1339" s="4" t="str" cm="1">
        <f t="array" aca="1" ref="O1339" ca="1">IFERROR(IF(T_CALC[[#This Row],[DAY]]="","",IF(AND(T_CALC[[#This Row],[DAY]]=C_N_TRADING_DAYS,$L$1&gt;C_MAX_HIST_DT),$O$1,INDEX(_xlfn.ANCHORARRAY($C$3),T_CALC[[#This Row],[DAY]]+1,5))),NA())</f>
        <v/>
      </c>
      <c r="P1339" s="4" t="str" cm="1">
        <f t="array" aca="1" ref="P1339" ca="1">IFERROR(IF(T_CALC[[#This Row],[DAY]]="","",IF(AND(T_CALC[[#This Row],[DAY]]=C_N_TRADING_DAYS,$L$1&gt;C_MAX_HIST_DT),$P$1,INDEX(_xlfn.ANCHORARRAY($C$3),T_CALC[[#This Row],[DAY]]+1,6))),NA())</f>
        <v/>
      </c>
      <c r="Q1339" s="4" t="str" cm="1">
        <f t="array" aca="1" ref="Q1339" ca="1">IFERROR(IF(T_CALC[[#This Row],[DAY]]="","",IF(AND(T_CALC[[#This Row],[DAY]]=C_N_TRADING_DAYS,$L$1&gt;C_MAX_HIST_DT),$Q$1,INDEX(_xlfn.ANCHORARRAY($C$3),T_CALC[[#This Row],[DAY]]+1,2))),NA())</f>
        <v/>
      </c>
      <c r="R1339" s="4" t="str">
        <f ca="1">IFERROR(IF(I_SRC="Open",T_CALC[[#This Row],[Open]],IF(I_SRC="High",T_CALC[[#This Row],[High]],IF(I_SRC="low",T_CALC[[#This Row],[Low]],IF(I_SRC="Volume",T_CALC[[#This Row],[VOLUME]],T_CALC[[#This Row],[Close]])))),"")</f>
        <v/>
      </c>
      <c r="S1339" s="4" t="str" cm="1">
        <f t="array" aca="1" ref="S1339" ca="1">IF(T_CALC[[#This Row],[DAY]]="","",IF(T_CALC[[#This Row],[DAY]]&gt;=I_MA_PER,
ROUND(SUMPRODUCT(OFFSET($Y$4,0,0,I_MA_PER),OFFSET(T_CALC[[#This Row],[Value]],-(I_MA_PER-1),0,I_MA_PER))/C_DEN,2),NA()))</f>
        <v/>
      </c>
      <c r="T1339" s="4" t="str">
        <f ca="1">IF(T_CALC[[#This Row],[DAY]]="","",IF(T_CALC[[#This Row],[DAY]]&gt;=I_MA_PER,IF(AND(T_CALC[[#This Row],[Value]]&gt;T_CALC[[#This Row],[WMA]],R1338&lt;=S1338),"Buy",IF(AND(T_CALC[[#This Row],[Value]]&lt;T_CALC[[#This Row],[WMA]],R1338&gt;=S1338),"Sell","")),NA()))</f>
        <v/>
      </c>
      <c r="U1339" s="4">
        <f ca="1">IFERROR(IF(T_CALC[[#This Row],[Signal]]="Buy",T_CALC[[#This Row],[Value]],-10000),-10000)</f>
        <v>-10000</v>
      </c>
      <c r="V1339" s="4">
        <f ca="1">IFERROR(IF(T_CALC[[#This Row],[Signal]]="Sell",T_CALC[[#This Row],[Value]],-10000),-10000)</f>
        <v>-10000</v>
      </c>
    </row>
    <row r="1340" spans="11:22" x14ac:dyDescent="0.2">
      <c r="K1340" s="4" t="str">
        <f ca="1">IF(ROW(T_CALC[[#This Row],[DAY]])-ROW(T_CALC[[#Headers],[DAY]])&gt;C_N_TRADING_DAYS,"",ROW(T_CALC[[#This Row],[DAY]])-ROW(T_CALC[[#Headers],[DAY]]))</f>
        <v/>
      </c>
      <c r="L1340" s="2" t="str" cm="1">
        <f t="array" aca="1" ref="L1340" ca="1">IFERROR(IF(T_CALC[[#This Row],[DAY]]="","",IF(AND(T_CALC[[#This Row],[DAY]]=C_N_TRADING_DAYS,$L$1&gt;C_MAX_HIST_DT),$L$1,INDEX(_xlfn.ANCHORARRAY($C$3),T_CALC[[#This Row],[DAY]]+1,1))),NA())</f>
        <v/>
      </c>
      <c r="M1340" s="4" t="str" cm="1">
        <f t="array" aca="1" ref="M1340" ca="1">IFERROR(IF(T_CALC[[#This Row],[DAY]]="","",IF(AND(T_CALC[[#This Row],[DAY]]=C_N_TRADING_DAYS,$L$1&gt;C_MAX_HIST_DT),$M$1,INDEX(_xlfn.ANCHORARRAY($C$3),T_CALC[[#This Row],[DAY]]+1,3))),NA())</f>
        <v/>
      </c>
      <c r="N1340" s="4" t="str" cm="1">
        <f t="array" aca="1" ref="N1340" ca="1">IFERROR(IF(T_CALC[[#This Row],[DAY]]="","",IF(AND(T_CALC[[#This Row],[DAY]]=C_N_TRADING_DAYS,$L$1&gt;C_MAX_HIST_DT),$N$1,INDEX(_xlfn.ANCHORARRAY($C$3),T_CALC[[#This Row],[DAY]]+1,4))),NA())</f>
        <v/>
      </c>
      <c r="O1340" s="4" t="str" cm="1">
        <f t="array" aca="1" ref="O1340" ca="1">IFERROR(IF(T_CALC[[#This Row],[DAY]]="","",IF(AND(T_CALC[[#This Row],[DAY]]=C_N_TRADING_DAYS,$L$1&gt;C_MAX_HIST_DT),$O$1,INDEX(_xlfn.ANCHORARRAY($C$3),T_CALC[[#This Row],[DAY]]+1,5))),NA())</f>
        <v/>
      </c>
      <c r="P1340" s="4" t="str" cm="1">
        <f t="array" aca="1" ref="P1340" ca="1">IFERROR(IF(T_CALC[[#This Row],[DAY]]="","",IF(AND(T_CALC[[#This Row],[DAY]]=C_N_TRADING_DAYS,$L$1&gt;C_MAX_HIST_DT),$P$1,INDEX(_xlfn.ANCHORARRAY($C$3),T_CALC[[#This Row],[DAY]]+1,6))),NA())</f>
        <v/>
      </c>
      <c r="Q1340" s="4" t="str" cm="1">
        <f t="array" aca="1" ref="Q1340" ca="1">IFERROR(IF(T_CALC[[#This Row],[DAY]]="","",IF(AND(T_CALC[[#This Row],[DAY]]=C_N_TRADING_DAYS,$L$1&gt;C_MAX_HIST_DT),$Q$1,INDEX(_xlfn.ANCHORARRAY($C$3),T_CALC[[#This Row],[DAY]]+1,2))),NA())</f>
        <v/>
      </c>
      <c r="R1340" s="4" t="str">
        <f ca="1">IFERROR(IF(I_SRC="Open",T_CALC[[#This Row],[Open]],IF(I_SRC="High",T_CALC[[#This Row],[High]],IF(I_SRC="low",T_CALC[[#This Row],[Low]],IF(I_SRC="Volume",T_CALC[[#This Row],[VOLUME]],T_CALC[[#This Row],[Close]])))),"")</f>
        <v/>
      </c>
      <c r="S1340" s="4" t="str" cm="1">
        <f t="array" aca="1" ref="S1340" ca="1">IF(T_CALC[[#This Row],[DAY]]="","",IF(T_CALC[[#This Row],[DAY]]&gt;=I_MA_PER,
ROUND(SUMPRODUCT(OFFSET($Y$4,0,0,I_MA_PER),OFFSET(T_CALC[[#This Row],[Value]],-(I_MA_PER-1),0,I_MA_PER))/C_DEN,2),NA()))</f>
        <v/>
      </c>
      <c r="T1340" s="4" t="str">
        <f ca="1">IF(T_CALC[[#This Row],[DAY]]="","",IF(T_CALC[[#This Row],[DAY]]&gt;=I_MA_PER,IF(AND(T_CALC[[#This Row],[Value]]&gt;T_CALC[[#This Row],[WMA]],R1339&lt;=S1339),"Buy",IF(AND(T_CALC[[#This Row],[Value]]&lt;T_CALC[[#This Row],[WMA]],R1339&gt;=S1339),"Sell","")),NA()))</f>
        <v/>
      </c>
      <c r="U1340" s="4">
        <f ca="1">IFERROR(IF(T_CALC[[#This Row],[Signal]]="Buy",T_CALC[[#This Row],[Value]],-10000),-10000)</f>
        <v>-10000</v>
      </c>
      <c r="V1340" s="4">
        <f ca="1">IFERROR(IF(T_CALC[[#This Row],[Signal]]="Sell",T_CALC[[#This Row],[Value]],-10000),-10000)</f>
        <v>-10000</v>
      </c>
    </row>
    <row r="1341" spans="11:22" x14ac:dyDescent="0.2">
      <c r="K1341" s="4" t="str">
        <f ca="1">IF(ROW(T_CALC[[#This Row],[DAY]])-ROW(T_CALC[[#Headers],[DAY]])&gt;C_N_TRADING_DAYS,"",ROW(T_CALC[[#This Row],[DAY]])-ROW(T_CALC[[#Headers],[DAY]]))</f>
        <v/>
      </c>
      <c r="L1341" s="2" t="str" cm="1">
        <f t="array" aca="1" ref="L1341" ca="1">IFERROR(IF(T_CALC[[#This Row],[DAY]]="","",IF(AND(T_CALC[[#This Row],[DAY]]=C_N_TRADING_DAYS,$L$1&gt;C_MAX_HIST_DT),$L$1,INDEX(_xlfn.ANCHORARRAY($C$3),T_CALC[[#This Row],[DAY]]+1,1))),NA())</f>
        <v/>
      </c>
      <c r="M1341" s="4" t="str" cm="1">
        <f t="array" aca="1" ref="M1341" ca="1">IFERROR(IF(T_CALC[[#This Row],[DAY]]="","",IF(AND(T_CALC[[#This Row],[DAY]]=C_N_TRADING_DAYS,$L$1&gt;C_MAX_HIST_DT),$M$1,INDEX(_xlfn.ANCHORARRAY($C$3),T_CALC[[#This Row],[DAY]]+1,3))),NA())</f>
        <v/>
      </c>
      <c r="N1341" s="4" t="str" cm="1">
        <f t="array" aca="1" ref="N1341" ca="1">IFERROR(IF(T_CALC[[#This Row],[DAY]]="","",IF(AND(T_CALC[[#This Row],[DAY]]=C_N_TRADING_DAYS,$L$1&gt;C_MAX_HIST_DT),$N$1,INDEX(_xlfn.ANCHORARRAY($C$3),T_CALC[[#This Row],[DAY]]+1,4))),NA())</f>
        <v/>
      </c>
      <c r="O1341" s="4" t="str" cm="1">
        <f t="array" aca="1" ref="O1341" ca="1">IFERROR(IF(T_CALC[[#This Row],[DAY]]="","",IF(AND(T_CALC[[#This Row],[DAY]]=C_N_TRADING_DAYS,$L$1&gt;C_MAX_HIST_DT),$O$1,INDEX(_xlfn.ANCHORARRAY($C$3),T_CALC[[#This Row],[DAY]]+1,5))),NA())</f>
        <v/>
      </c>
      <c r="P1341" s="4" t="str" cm="1">
        <f t="array" aca="1" ref="P1341" ca="1">IFERROR(IF(T_CALC[[#This Row],[DAY]]="","",IF(AND(T_CALC[[#This Row],[DAY]]=C_N_TRADING_DAYS,$L$1&gt;C_MAX_HIST_DT),$P$1,INDEX(_xlfn.ANCHORARRAY($C$3),T_CALC[[#This Row],[DAY]]+1,6))),NA())</f>
        <v/>
      </c>
      <c r="Q1341" s="4" t="str" cm="1">
        <f t="array" aca="1" ref="Q1341" ca="1">IFERROR(IF(T_CALC[[#This Row],[DAY]]="","",IF(AND(T_CALC[[#This Row],[DAY]]=C_N_TRADING_DAYS,$L$1&gt;C_MAX_HIST_DT),$Q$1,INDEX(_xlfn.ANCHORARRAY($C$3),T_CALC[[#This Row],[DAY]]+1,2))),NA())</f>
        <v/>
      </c>
      <c r="R1341" s="4" t="str">
        <f ca="1">IFERROR(IF(I_SRC="Open",T_CALC[[#This Row],[Open]],IF(I_SRC="High",T_CALC[[#This Row],[High]],IF(I_SRC="low",T_CALC[[#This Row],[Low]],IF(I_SRC="Volume",T_CALC[[#This Row],[VOLUME]],T_CALC[[#This Row],[Close]])))),"")</f>
        <v/>
      </c>
      <c r="S1341" s="4" t="str" cm="1">
        <f t="array" aca="1" ref="S1341" ca="1">IF(T_CALC[[#This Row],[DAY]]="","",IF(T_CALC[[#This Row],[DAY]]&gt;=I_MA_PER,
ROUND(SUMPRODUCT(OFFSET($Y$4,0,0,I_MA_PER),OFFSET(T_CALC[[#This Row],[Value]],-(I_MA_PER-1),0,I_MA_PER))/C_DEN,2),NA()))</f>
        <v/>
      </c>
      <c r="T1341" s="4" t="str">
        <f ca="1">IF(T_CALC[[#This Row],[DAY]]="","",IF(T_CALC[[#This Row],[DAY]]&gt;=I_MA_PER,IF(AND(T_CALC[[#This Row],[Value]]&gt;T_CALC[[#This Row],[WMA]],R1340&lt;=S1340),"Buy",IF(AND(T_CALC[[#This Row],[Value]]&lt;T_CALC[[#This Row],[WMA]],R1340&gt;=S1340),"Sell","")),NA()))</f>
        <v/>
      </c>
      <c r="U1341" s="4">
        <f ca="1">IFERROR(IF(T_CALC[[#This Row],[Signal]]="Buy",T_CALC[[#This Row],[Value]],-10000),-10000)</f>
        <v>-10000</v>
      </c>
      <c r="V1341" s="4">
        <f ca="1">IFERROR(IF(T_CALC[[#This Row],[Signal]]="Sell",T_CALC[[#This Row],[Value]],-10000),-10000)</f>
        <v>-10000</v>
      </c>
    </row>
    <row r="1342" spans="11:22" x14ac:dyDescent="0.2">
      <c r="K1342" s="4" t="str">
        <f ca="1">IF(ROW(T_CALC[[#This Row],[DAY]])-ROW(T_CALC[[#Headers],[DAY]])&gt;C_N_TRADING_DAYS,"",ROW(T_CALC[[#This Row],[DAY]])-ROW(T_CALC[[#Headers],[DAY]]))</f>
        <v/>
      </c>
      <c r="L1342" s="2" t="str" cm="1">
        <f t="array" aca="1" ref="L1342" ca="1">IFERROR(IF(T_CALC[[#This Row],[DAY]]="","",IF(AND(T_CALC[[#This Row],[DAY]]=C_N_TRADING_DAYS,$L$1&gt;C_MAX_HIST_DT),$L$1,INDEX(_xlfn.ANCHORARRAY($C$3),T_CALC[[#This Row],[DAY]]+1,1))),NA())</f>
        <v/>
      </c>
      <c r="M1342" s="4" t="str" cm="1">
        <f t="array" aca="1" ref="M1342" ca="1">IFERROR(IF(T_CALC[[#This Row],[DAY]]="","",IF(AND(T_CALC[[#This Row],[DAY]]=C_N_TRADING_DAYS,$L$1&gt;C_MAX_HIST_DT),$M$1,INDEX(_xlfn.ANCHORARRAY($C$3),T_CALC[[#This Row],[DAY]]+1,3))),NA())</f>
        <v/>
      </c>
      <c r="N1342" s="4" t="str" cm="1">
        <f t="array" aca="1" ref="N1342" ca="1">IFERROR(IF(T_CALC[[#This Row],[DAY]]="","",IF(AND(T_CALC[[#This Row],[DAY]]=C_N_TRADING_DAYS,$L$1&gt;C_MAX_HIST_DT),$N$1,INDEX(_xlfn.ANCHORARRAY($C$3),T_CALC[[#This Row],[DAY]]+1,4))),NA())</f>
        <v/>
      </c>
      <c r="O1342" s="4" t="str" cm="1">
        <f t="array" aca="1" ref="O1342" ca="1">IFERROR(IF(T_CALC[[#This Row],[DAY]]="","",IF(AND(T_CALC[[#This Row],[DAY]]=C_N_TRADING_DAYS,$L$1&gt;C_MAX_HIST_DT),$O$1,INDEX(_xlfn.ANCHORARRAY($C$3),T_CALC[[#This Row],[DAY]]+1,5))),NA())</f>
        <v/>
      </c>
      <c r="P1342" s="4" t="str" cm="1">
        <f t="array" aca="1" ref="P1342" ca="1">IFERROR(IF(T_CALC[[#This Row],[DAY]]="","",IF(AND(T_CALC[[#This Row],[DAY]]=C_N_TRADING_DAYS,$L$1&gt;C_MAX_HIST_DT),$P$1,INDEX(_xlfn.ANCHORARRAY($C$3),T_CALC[[#This Row],[DAY]]+1,6))),NA())</f>
        <v/>
      </c>
      <c r="Q1342" s="4" t="str" cm="1">
        <f t="array" aca="1" ref="Q1342" ca="1">IFERROR(IF(T_CALC[[#This Row],[DAY]]="","",IF(AND(T_CALC[[#This Row],[DAY]]=C_N_TRADING_DAYS,$L$1&gt;C_MAX_HIST_DT),$Q$1,INDEX(_xlfn.ANCHORARRAY($C$3),T_CALC[[#This Row],[DAY]]+1,2))),NA())</f>
        <v/>
      </c>
      <c r="R1342" s="4" t="str">
        <f ca="1">IFERROR(IF(I_SRC="Open",T_CALC[[#This Row],[Open]],IF(I_SRC="High",T_CALC[[#This Row],[High]],IF(I_SRC="low",T_CALC[[#This Row],[Low]],IF(I_SRC="Volume",T_CALC[[#This Row],[VOLUME]],T_CALC[[#This Row],[Close]])))),"")</f>
        <v/>
      </c>
      <c r="S1342" s="4" t="str" cm="1">
        <f t="array" aca="1" ref="S1342" ca="1">IF(T_CALC[[#This Row],[DAY]]="","",IF(T_CALC[[#This Row],[DAY]]&gt;=I_MA_PER,
ROUND(SUMPRODUCT(OFFSET($Y$4,0,0,I_MA_PER),OFFSET(T_CALC[[#This Row],[Value]],-(I_MA_PER-1),0,I_MA_PER))/C_DEN,2),NA()))</f>
        <v/>
      </c>
      <c r="T1342" s="4" t="str">
        <f ca="1">IF(T_CALC[[#This Row],[DAY]]="","",IF(T_CALC[[#This Row],[DAY]]&gt;=I_MA_PER,IF(AND(T_CALC[[#This Row],[Value]]&gt;T_CALC[[#This Row],[WMA]],R1341&lt;=S1341),"Buy",IF(AND(T_CALC[[#This Row],[Value]]&lt;T_CALC[[#This Row],[WMA]],R1341&gt;=S1341),"Sell","")),NA()))</f>
        <v/>
      </c>
      <c r="U1342" s="4">
        <f ca="1">IFERROR(IF(T_CALC[[#This Row],[Signal]]="Buy",T_CALC[[#This Row],[Value]],-10000),-10000)</f>
        <v>-10000</v>
      </c>
      <c r="V1342" s="4">
        <f ca="1">IFERROR(IF(T_CALC[[#This Row],[Signal]]="Sell",T_CALC[[#This Row],[Value]],-10000),-10000)</f>
        <v>-10000</v>
      </c>
    </row>
    <row r="1343" spans="11:22" x14ac:dyDescent="0.2">
      <c r="K1343" s="4" t="str">
        <f ca="1">IF(ROW(T_CALC[[#This Row],[DAY]])-ROW(T_CALC[[#Headers],[DAY]])&gt;C_N_TRADING_DAYS,"",ROW(T_CALC[[#This Row],[DAY]])-ROW(T_CALC[[#Headers],[DAY]]))</f>
        <v/>
      </c>
      <c r="L1343" s="2" t="str" cm="1">
        <f t="array" aca="1" ref="L1343" ca="1">IFERROR(IF(T_CALC[[#This Row],[DAY]]="","",IF(AND(T_CALC[[#This Row],[DAY]]=C_N_TRADING_DAYS,$L$1&gt;C_MAX_HIST_DT),$L$1,INDEX(_xlfn.ANCHORARRAY($C$3),T_CALC[[#This Row],[DAY]]+1,1))),NA())</f>
        <v/>
      </c>
      <c r="M1343" s="4" t="str" cm="1">
        <f t="array" aca="1" ref="M1343" ca="1">IFERROR(IF(T_CALC[[#This Row],[DAY]]="","",IF(AND(T_CALC[[#This Row],[DAY]]=C_N_TRADING_DAYS,$L$1&gt;C_MAX_HIST_DT),$M$1,INDEX(_xlfn.ANCHORARRAY($C$3),T_CALC[[#This Row],[DAY]]+1,3))),NA())</f>
        <v/>
      </c>
      <c r="N1343" s="4" t="str" cm="1">
        <f t="array" aca="1" ref="N1343" ca="1">IFERROR(IF(T_CALC[[#This Row],[DAY]]="","",IF(AND(T_CALC[[#This Row],[DAY]]=C_N_TRADING_DAYS,$L$1&gt;C_MAX_HIST_DT),$N$1,INDEX(_xlfn.ANCHORARRAY($C$3),T_CALC[[#This Row],[DAY]]+1,4))),NA())</f>
        <v/>
      </c>
      <c r="O1343" s="4" t="str" cm="1">
        <f t="array" aca="1" ref="O1343" ca="1">IFERROR(IF(T_CALC[[#This Row],[DAY]]="","",IF(AND(T_CALC[[#This Row],[DAY]]=C_N_TRADING_DAYS,$L$1&gt;C_MAX_HIST_DT),$O$1,INDEX(_xlfn.ANCHORARRAY($C$3),T_CALC[[#This Row],[DAY]]+1,5))),NA())</f>
        <v/>
      </c>
      <c r="P1343" s="4" t="str" cm="1">
        <f t="array" aca="1" ref="P1343" ca="1">IFERROR(IF(T_CALC[[#This Row],[DAY]]="","",IF(AND(T_CALC[[#This Row],[DAY]]=C_N_TRADING_DAYS,$L$1&gt;C_MAX_HIST_DT),$P$1,INDEX(_xlfn.ANCHORARRAY($C$3),T_CALC[[#This Row],[DAY]]+1,6))),NA())</f>
        <v/>
      </c>
      <c r="Q1343" s="4" t="str" cm="1">
        <f t="array" aca="1" ref="Q1343" ca="1">IFERROR(IF(T_CALC[[#This Row],[DAY]]="","",IF(AND(T_CALC[[#This Row],[DAY]]=C_N_TRADING_DAYS,$L$1&gt;C_MAX_HIST_DT),$Q$1,INDEX(_xlfn.ANCHORARRAY($C$3),T_CALC[[#This Row],[DAY]]+1,2))),NA())</f>
        <v/>
      </c>
      <c r="R1343" s="4" t="str">
        <f ca="1">IFERROR(IF(I_SRC="Open",T_CALC[[#This Row],[Open]],IF(I_SRC="High",T_CALC[[#This Row],[High]],IF(I_SRC="low",T_CALC[[#This Row],[Low]],IF(I_SRC="Volume",T_CALC[[#This Row],[VOLUME]],T_CALC[[#This Row],[Close]])))),"")</f>
        <v/>
      </c>
      <c r="S1343" s="4" t="str" cm="1">
        <f t="array" aca="1" ref="S1343" ca="1">IF(T_CALC[[#This Row],[DAY]]="","",IF(T_CALC[[#This Row],[DAY]]&gt;=I_MA_PER,
ROUND(SUMPRODUCT(OFFSET($Y$4,0,0,I_MA_PER),OFFSET(T_CALC[[#This Row],[Value]],-(I_MA_PER-1),0,I_MA_PER))/C_DEN,2),NA()))</f>
        <v/>
      </c>
      <c r="T1343" s="4" t="str">
        <f ca="1">IF(T_CALC[[#This Row],[DAY]]="","",IF(T_CALC[[#This Row],[DAY]]&gt;=I_MA_PER,IF(AND(T_CALC[[#This Row],[Value]]&gt;T_CALC[[#This Row],[WMA]],R1342&lt;=S1342),"Buy",IF(AND(T_CALC[[#This Row],[Value]]&lt;T_CALC[[#This Row],[WMA]],R1342&gt;=S1342),"Sell","")),NA()))</f>
        <v/>
      </c>
      <c r="U1343" s="4">
        <f ca="1">IFERROR(IF(T_CALC[[#This Row],[Signal]]="Buy",T_CALC[[#This Row],[Value]],-10000),-10000)</f>
        <v>-10000</v>
      </c>
      <c r="V1343" s="4">
        <f ca="1">IFERROR(IF(T_CALC[[#This Row],[Signal]]="Sell",T_CALC[[#This Row],[Value]],-10000),-10000)</f>
        <v>-10000</v>
      </c>
    </row>
    <row r="1344" spans="11:22" x14ac:dyDescent="0.2">
      <c r="K1344" s="4" t="str">
        <f ca="1">IF(ROW(T_CALC[[#This Row],[DAY]])-ROW(T_CALC[[#Headers],[DAY]])&gt;C_N_TRADING_DAYS,"",ROW(T_CALC[[#This Row],[DAY]])-ROW(T_CALC[[#Headers],[DAY]]))</f>
        <v/>
      </c>
      <c r="L1344" s="2" t="str" cm="1">
        <f t="array" aca="1" ref="L1344" ca="1">IFERROR(IF(T_CALC[[#This Row],[DAY]]="","",IF(AND(T_CALC[[#This Row],[DAY]]=C_N_TRADING_DAYS,$L$1&gt;C_MAX_HIST_DT),$L$1,INDEX(_xlfn.ANCHORARRAY($C$3),T_CALC[[#This Row],[DAY]]+1,1))),NA())</f>
        <v/>
      </c>
      <c r="M1344" s="4" t="str" cm="1">
        <f t="array" aca="1" ref="M1344" ca="1">IFERROR(IF(T_CALC[[#This Row],[DAY]]="","",IF(AND(T_CALC[[#This Row],[DAY]]=C_N_TRADING_DAYS,$L$1&gt;C_MAX_HIST_DT),$M$1,INDEX(_xlfn.ANCHORARRAY($C$3),T_CALC[[#This Row],[DAY]]+1,3))),NA())</f>
        <v/>
      </c>
      <c r="N1344" s="4" t="str" cm="1">
        <f t="array" aca="1" ref="N1344" ca="1">IFERROR(IF(T_CALC[[#This Row],[DAY]]="","",IF(AND(T_CALC[[#This Row],[DAY]]=C_N_TRADING_DAYS,$L$1&gt;C_MAX_HIST_DT),$N$1,INDEX(_xlfn.ANCHORARRAY($C$3),T_CALC[[#This Row],[DAY]]+1,4))),NA())</f>
        <v/>
      </c>
      <c r="O1344" s="4" t="str" cm="1">
        <f t="array" aca="1" ref="O1344" ca="1">IFERROR(IF(T_CALC[[#This Row],[DAY]]="","",IF(AND(T_CALC[[#This Row],[DAY]]=C_N_TRADING_DAYS,$L$1&gt;C_MAX_HIST_DT),$O$1,INDEX(_xlfn.ANCHORARRAY($C$3),T_CALC[[#This Row],[DAY]]+1,5))),NA())</f>
        <v/>
      </c>
      <c r="P1344" s="4" t="str" cm="1">
        <f t="array" aca="1" ref="P1344" ca="1">IFERROR(IF(T_CALC[[#This Row],[DAY]]="","",IF(AND(T_CALC[[#This Row],[DAY]]=C_N_TRADING_DAYS,$L$1&gt;C_MAX_HIST_DT),$P$1,INDEX(_xlfn.ANCHORARRAY($C$3),T_CALC[[#This Row],[DAY]]+1,6))),NA())</f>
        <v/>
      </c>
      <c r="Q1344" s="4" t="str" cm="1">
        <f t="array" aca="1" ref="Q1344" ca="1">IFERROR(IF(T_CALC[[#This Row],[DAY]]="","",IF(AND(T_CALC[[#This Row],[DAY]]=C_N_TRADING_DAYS,$L$1&gt;C_MAX_HIST_DT),$Q$1,INDEX(_xlfn.ANCHORARRAY($C$3),T_CALC[[#This Row],[DAY]]+1,2))),NA())</f>
        <v/>
      </c>
      <c r="R1344" s="4" t="str">
        <f ca="1">IFERROR(IF(I_SRC="Open",T_CALC[[#This Row],[Open]],IF(I_SRC="High",T_CALC[[#This Row],[High]],IF(I_SRC="low",T_CALC[[#This Row],[Low]],IF(I_SRC="Volume",T_CALC[[#This Row],[VOLUME]],T_CALC[[#This Row],[Close]])))),"")</f>
        <v/>
      </c>
      <c r="S1344" s="4" t="str" cm="1">
        <f t="array" aca="1" ref="S1344" ca="1">IF(T_CALC[[#This Row],[DAY]]="","",IF(T_CALC[[#This Row],[DAY]]&gt;=I_MA_PER,
ROUND(SUMPRODUCT(OFFSET($Y$4,0,0,I_MA_PER),OFFSET(T_CALC[[#This Row],[Value]],-(I_MA_PER-1),0,I_MA_PER))/C_DEN,2),NA()))</f>
        <v/>
      </c>
      <c r="T1344" s="4" t="str">
        <f ca="1">IF(T_CALC[[#This Row],[DAY]]="","",IF(T_CALC[[#This Row],[DAY]]&gt;=I_MA_PER,IF(AND(T_CALC[[#This Row],[Value]]&gt;T_CALC[[#This Row],[WMA]],R1343&lt;=S1343),"Buy",IF(AND(T_CALC[[#This Row],[Value]]&lt;T_CALC[[#This Row],[WMA]],R1343&gt;=S1343),"Sell","")),NA()))</f>
        <v/>
      </c>
      <c r="U1344" s="4">
        <f ca="1">IFERROR(IF(T_CALC[[#This Row],[Signal]]="Buy",T_CALC[[#This Row],[Value]],-10000),-10000)</f>
        <v>-10000</v>
      </c>
      <c r="V1344" s="4">
        <f ca="1">IFERROR(IF(T_CALC[[#This Row],[Signal]]="Sell",T_CALC[[#This Row],[Value]],-10000),-10000)</f>
        <v>-10000</v>
      </c>
    </row>
    <row r="1345" spans="11:22" x14ac:dyDescent="0.2">
      <c r="K1345" s="4" t="str">
        <f ca="1">IF(ROW(T_CALC[[#This Row],[DAY]])-ROW(T_CALC[[#Headers],[DAY]])&gt;C_N_TRADING_DAYS,"",ROW(T_CALC[[#This Row],[DAY]])-ROW(T_CALC[[#Headers],[DAY]]))</f>
        <v/>
      </c>
      <c r="L1345" s="2" t="str" cm="1">
        <f t="array" aca="1" ref="L1345" ca="1">IFERROR(IF(T_CALC[[#This Row],[DAY]]="","",IF(AND(T_CALC[[#This Row],[DAY]]=C_N_TRADING_DAYS,$L$1&gt;C_MAX_HIST_DT),$L$1,INDEX(_xlfn.ANCHORARRAY($C$3),T_CALC[[#This Row],[DAY]]+1,1))),NA())</f>
        <v/>
      </c>
      <c r="M1345" s="4" t="str" cm="1">
        <f t="array" aca="1" ref="M1345" ca="1">IFERROR(IF(T_CALC[[#This Row],[DAY]]="","",IF(AND(T_CALC[[#This Row],[DAY]]=C_N_TRADING_DAYS,$L$1&gt;C_MAX_HIST_DT),$M$1,INDEX(_xlfn.ANCHORARRAY($C$3),T_CALC[[#This Row],[DAY]]+1,3))),NA())</f>
        <v/>
      </c>
      <c r="N1345" s="4" t="str" cm="1">
        <f t="array" aca="1" ref="N1345" ca="1">IFERROR(IF(T_CALC[[#This Row],[DAY]]="","",IF(AND(T_CALC[[#This Row],[DAY]]=C_N_TRADING_DAYS,$L$1&gt;C_MAX_HIST_DT),$N$1,INDEX(_xlfn.ANCHORARRAY($C$3),T_CALC[[#This Row],[DAY]]+1,4))),NA())</f>
        <v/>
      </c>
      <c r="O1345" s="4" t="str" cm="1">
        <f t="array" aca="1" ref="O1345" ca="1">IFERROR(IF(T_CALC[[#This Row],[DAY]]="","",IF(AND(T_CALC[[#This Row],[DAY]]=C_N_TRADING_DAYS,$L$1&gt;C_MAX_HIST_DT),$O$1,INDEX(_xlfn.ANCHORARRAY($C$3),T_CALC[[#This Row],[DAY]]+1,5))),NA())</f>
        <v/>
      </c>
      <c r="P1345" s="4" t="str" cm="1">
        <f t="array" aca="1" ref="P1345" ca="1">IFERROR(IF(T_CALC[[#This Row],[DAY]]="","",IF(AND(T_CALC[[#This Row],[DAY]]=C_N_TRADING_DAYS,$L$1&gt;C_MAX_HIST_DT),$P$1,INDEX(_xlfn.ANCHORARRAY($C$3),T_CALC[[#This Row],[DAY]]+1,6))),NA())</f>
        <v/>
      </c>
      <c r="Q1345" s="4" t="str" cm="1">
        <f t="array" aca="1" ref="Q1345" ca="1">IFERROR(IF(T_CALC[[#This Row],[DAY]]="","",IF(AND(T_CALC[[#This Row],[DAY]]=C_N_TRADING_DAYS,$L$1&gt;C_MAX_HIST_DT),$Q$1,INDEX(_xlfn.ANCHORARRAY($C$3),T_CALC[[#This Row],[DAY]]+1,2))),NA())</f>
        <v/>
      </c>
      <c r="R1345" s="4" t="str">
        <f ca="1">IFERROR(IF(I_SRC="Open",T_CALC[[#This Row],[Open]],IF(I_SRC="High",T_CALC[[#This Row],[High]],IF(I_SRC="low",T_CALC[[#This Row],[Low]],IF(I_SRC="Volume",T_CALC[[#This Row],[VOLUME]],T_CALC[[#This Row],[Close]])))),"")</f>
        <v/>
      </c>
      <c r="S1345" s="4" t="str" cm="1">
        <f t="array" aca="1" ref="S1345" ca="1">IF(T_CALC[[#This Row],[DAY]]="","",IF(T_CALC[[#This Row],[DAY]]&gt;=I_MA_PER,
ROUND(SUMPRODUCT(OFFSET($Y$4,0,0,I_MA_PER),OFFSET(T_CALC[[#This Row],[Value]],-(I_MA_PER-1),0,I_MA_PER))/C_DEN,2),NA()))</f>
        <v/>
      </c>
      <c r="T1345" s="4" t="str">
        <f ca="1">IF(T_CALC[[#This Row],[DAY]]="","",IF(T_CALC[[#This Row],[DAY]]&gt;=I_MA_PER,IF(AND(T_CALC[[#This Row],[Value]]&gt;T_CALC[[#This Row],[WMA]],R1344&lt;=S1344),"Buy",IF(AND(T_CALC[[#This Row],[Value]]&lt;T_CALC[[#This Row],[WMA]],R1344&gt;=S1344),"Sell","")),NA()))</f>
        <v/>
      </c>
      <c r="U1345" s="4">
        <f ca="1">IFERROR(IF(T_CALC[[#This Row],[Signal]]="Buy",T_CALC[[#This Row],[Value]],-10000),-10000)</f>
        <v>-10000</v>
      </c>
      <c r="V1345" s="4">
        <f ca="1">IFERROR(IF(T_CALC[[#This Row],[Signal]]="Sell",T_CALC[[#This Row],[Value]],-10000),-10000)</f>
        <v>-10000</v>
      </c>
    </row>
    <row r="1346" spans="11:22" x14ac:dyDescent="0.2">
      <c r="K1346" s="4" t="str">
        <f ca="1">IF(ROW(T_CALC[[#This Row],[DAY]])-ROW(T_CALC[[#Headers],[DAY]])&gt;C_N_TRADING_DAYS,"",ROW(T_CALC[[#This Row],[DAY]])-ROW(T_CALC[[#Headers],[DAY]]))</f>
        <v/>
      </c>
      <c r="L1346" s="2" t="str" cm="1">
        <f t="array" aca="1" ref="L1346" ca="1">IFERROR(IF(T_CALC[[#This Row],[DAY]]="","",IF(AND(T_CALC[[#This Row],[DAY]]=C_N_TRADING_DAYS,$L$1&gt;C_MAX_HIST_DT),$L$1,INDEX(_xlfn.ANCHORARRAY($C$3),T_CALC[[#This Row],[DAY]]+1,1))),NA())</f>
        <v/>
      </c>
      <c r="M1346" s="4" t="str" cm="1">
        <f t="array" aca="1" ref="M1346" ca="1">IFERROR(IF(T_CALC[[#This Row],[DAY]]="","",IF(AND(T_CALC[[#This Row],[DAY]]=C_N_TRADING_DAYS,$L$1&gt;C_MAX_HIST_DT),$M$1,INDEX(_xlfn.ANCHORARRAY($C$3),T_CALC[[#This Row],[DAY]]+1,3))),NA())</f>
        <v/>
      </c>
      <c r="N1346" s="4" t="str" cm="1">
        <f t="array" aca="1" ref="N1346" ca="1">IFERROR(IF(T_CALC[[#This Row],[DAY]]="","",IF(AND(T_CALC[[#This Row],[DAY]]=C_N_TRADING_DAYS,$L$1&gt;C_MAX_HIST_DT),$N$1,INDEX(_xlfn.ANCHORARRAY($C$3),T_CALC[[#This Row],[DAY]]+1,4))),NA())</f>
        <v/>
      </c>
      <c r="O1346" s="4" t="str" cm="1">
        <f t="array" aca="1" ref="O1346" ca="1">IFERROR(IF(T_CALC[[#This Row],[DAY]]="","",IF(AND(T_CALC[[#This Row],[DAY]]=C_N_TRADING_DAYS,$L$1&gt;C_MAX_HIST_DT),$O$1,INDEX(_xlfn.ANCHORARRAY($C$3),T_CALC[[#This Row],[DAY]]+1,5))),NA())</f>
        <v/>
      </c>
      <c r="P1346" s="4" t="str" cm="1">
        <f t="array" aca="1" ref="P1346" ca="1">IFERROR(IF(T_CALC[[#This Row],[DAY]]="","",IF(AND(T_CALC[[#This Row],[DAY]]=C_N_TRADING_DAYS,$L$1&gt;C_MAX_HIST_DT),$P$1,INDEX(_xlfn.ANCHORARRAY($C$3),T_CALC[[#This Row],[DAY]]+1,6))),NA())</f>
        <v/>
      </c>
      <c r="Q1346" s="4" t="str" cm="1">
        <f t="array" aca="1" ref="Q1346" ca="1">IFERROR(IF(T_CALC[[#This Row],[DAY]]="","",IF(AND(T_CALC[[#This Row],[DAY]]=C_N_TRADING_DAYS,$L$1&gt;C_MAX_HIST_DT),$Q$1,INDEX(_xlfn.ANCHORARRAY($C$3),T_CALC[[#This Row],[DAY]]+1,2))),NA())</f>
        <v/>
      </c>
      <c r="R1346" s="4" t="str">
        <f ca="1">IFERROR(IF(I_SRC="Open",T_CALC[[#This Row],[Open]],IF(I_SRC="High",T_CALC[[#This Row],[High]],IF(I_SRC="low",T_CALC[[#This Row],[Low]],IF(I_SRC="Volume",T_CALC[[#This Row],[VOLUME]],T_CALC[[#This Row],[Close]])))),"")</f>
        <v/>
      </c>
      <c r="S1346" s="4" t="str" cm="1">
        <f t="array" aca="1" ref="S1346" ca="1">IF(T_CALC[[#This Row],[DAY]]="","",IF(T_CALC[[#This Row],[DAY]]&gt;=I_MA_PER,
ROUND(SUMPRODUCT(OFFSET($Y$4,0,0,I_MA_PER),OFFSET(T_CALC[[#This Row],[Value]],-(I_MA_PER-1),0,I_MA_PER))/C_DEN,2),NA()))</f>
        <v/>
      </c>
      <c r="T1346" s="4" t="str">
        <f ca="1">IF(T_CALC[[#This Row],[DAY]]="","",IF(T_CALC[[#This Row],[DAY]]&gt;=I_MA_PER,IF(AND(T_CALC[[#This Row],[Value]]&gt;T_CALC[[#This Row],[WMA]],R1345&lt;=S1345),"Buy",IF(AND(T_CALC[[#This Row],[Value]]&lt;T_CALC[[#This Row],[WMA]],R1345&gt;=S1345),"Sell","")),NA()))</f>
        <v/>
      </c>
      <c r="U1346" s="4">
        <f ca="1">IFERROR(IF(T_CALC[[#This Row],[Signal]]="Buy",T_CALC[[#This Row],[Value]],-10000),-10000)</f>
        <v>-10000</v>
      </c>
      <c r="V1346" s="4">
        <f ca="1">IFERROR(IF(T_CALC[[#This Row],[Signal]]="Sell",T_CALC[[#This Row],[Value]],-10000),-10000)</f>
        <v>-10000</v>
      </c>
    </row>
    <row r="1347" spans="11:22" x14ac:dyDescent="0.2">
      <c r="K1347" s="4" t="str">
        <f ca="1">IF(ROW(T_CALC[[#This Row],[DAY]])-ROW(T_CALC[[#Headers],[DAY]])&gt;C_N_TRADING_DAYS,"",ROW(T_CALC[[#This Row],[DAY]])-ROW(T_CALC[[#Headers],[DAY]]))</f>
        <v/>
      </c>
      <c r="L1347" s="2" t="str" cm="1">
        <f t="array" aca="1" ref="L1347" ca="1">IFERROR(IF(T_CALC[[#This Row],[DAY]]="","",IF(AND(T_CALC[[#This Row],[DAY]]=C_N_TRADING_DAYS,$L$1&gt;C_MAX_HIST_DT),$L$1,INDEX(_xlfn.ANCHORARRAY($C$3),T_CALC[[#This Row],[DAY]]+1,1))),NA())</f>
        <v/>
      </c>
      <c r="M1347" s="4" t="str" cm="1">
        <f t="array" aca="1" ref="M1347" ca="1">IFERROR(IF(T_CALC[[#This Row],[DAY]]="","",IF(AND(T_CALC[[#This Row],[DAY]]=C_N_TRADING_DAYS,$L$1&gt;C_MAX_HIST_DT),$M$1,INDEX(_xlfn.ANCHORARRAY($C$3),T_CALC[[#This Row],[DAY]]+1,3))),NA())</f>
        <v/>
      </c>
      <c r="N1347" s="4" t="str" cm="1">
        <f t="array" aca="1" ref="N1347" ca="1">IFERROR(IF(T_CALC[[#This Row],[DAY]]="","",IF(AND(T_CALC[[#This Row],[DAY]]=C_N_TRADING_DAYS,$L$1&gt;C_MAX_HIST_DT),$N$1,INDEX(_xlfn.ANCHORARRAY($C$3),T_CALC[[#This Row],[DAY]]+1,4))),NA())</f>
        <v/>
      </c>
      <c r="O1347" s="4" t="str" cm="1">
        <f t="array" aca="1" ref="O1347" ca="1">IFERROR(IF(T_CALC[[#This Row],[DAY]]="","",IF(AND(T_CALC[[#This Row],[DAY]]=C_N_TRADING_DAYS,$L$1&gt;C_MAX_HIST_DT),$O$1,INDEX(_xlfn.ANCHORARRAY($C$3),T_CALC[[#This Row],[DAY]]+1,5))),NA())</f>
        <v/>
      </c>
      <c r="P1347" s="4" t="str" cm="1">
        <f t="array" aca="1" ref="P1347" ca="1">IFERROR(IF(T_CALC[[#This Row],[DAY]]="","",IF(AND(T_CALC[[#This Row],[DAY]]=C_N_TRADING_DAYS,$L$1&gt;C_MAX_HIST_DT),$P$1,INDEX(_xlfn.ANCHORARRAY($C$3),T_CALC[[#This Row],[DAY]]+1,6))),NA())</f>
        <v/>
      </c>
      <c r="Q1347" s="4" t="str" cm="1">
        <f t="array" aca="1" ref="Q1347" ca="1">IFERROR(IF(T_CALC[[#This Row],[DAY]]="","",IF(AND(T_CALC[[#This Row],[DAY]]=C_N_TRADING_DAYS,$L$1&gt;C_MAX_HIST_DT),$Q$1,INDEX(_xlfn.ANCHORARRAY($C$3),T_CALC[[#This Row],[DAY]]+1,2))),NA())</f>
        <v/>
      </c>
      <c r="R1347" s="4" t="str">
        <f ca="1">IFERROR(IF(I_SRC="Open",T_CALC[[#This Row],[Open]],IF(I_SRC="High",T_CALC[[#This Row],[High]],IF(I_SRC="low",T_CALC[[#This Row],[Low]],IF(I_SRC="Volume",T_CALC[[#This Row],[VOLUME]],T_CALC[[#This Row],[Close]])))),"")</f>
        <v/>
      </c>
      <c r="S1347" s="4" t="str" cm="1">
        <f t="array" aca="1" ref="S1347" ca="1">IF(T_CALC[[#This Row],[DAY]]="","",IF(T_CALC[[#This Row],[DAY]]&gt;=I_MA_PER,
ROUND(SUMPRODUCT(OFFSET($Y$4,0,0,I_MA_PER),OFFSET(T_CALC[[#This Row],[Value]],-(I_MA_PER-1),0,I_MA_PER))/C_DEN,2),NA()))</f>
        <v/>
      </c>
      <c r="T1347" s="4" t="str">
        <f ca="1">IF(T_CALC[[#This Row],[DAY]]="","",IF(T_CALC[[#This Row],[DAY]]&gt;=I_MA_PER,IF(AND(T_CALC[[#This Row],[Value]]&gt;T_CALC[[#This Row],[WMA]],R1346&lt;=S1346),"Buy",IF(AND(T_CALC[[#This Row],[Value]]&lt;T_CALC[[#This Row],[WMA]],R1346&gt;=S1346),"Sell","")),NA()))</f>
        <v/>
      </c>
      <c r="U1347" s="4">
        <f ca="1">IFERROR(IF(T_CALC[[#This Row],[Signal]]="Buy",T_CALC[[#This Row],[Value]],-10000),-10000)</f>
        <v>-10000</v>
      </c>
      <c r="V1347" s="4">
        <f ca="1">IFERROR(IF(T_CALC[[#This Row],[Signal]]="Sell",T_CALC[[#This Row],[Value]],-10000),-10000)</f>
        <v>-10000</v>
      </c>
    </row>
    <row r="1348" spans="11:22" x14ac:dyDescent="0.2">
      <c r="K1348" s="4" t="str">
        <f ca="1">IF(ROW(T_CALC[[#This Row],[DAY]])-ROW(T_CALC[[#Headers],[DAY]])&gt;C_N_TRADING_DAYS,"",ROW(T_CALC[[#This Row],[DAY]])-ROW(T_CALC[[#Headers],[DAY]]))</f>
        <v/>
      </c>
      <c r="L1348" s="2" t="str" cm="1">
        <f t="array" aca="1" ref="L1348" ca="1">IFERROR(IF(T_CALC[[#This Row],[DAY]]="","",IF(AND(T_CALC[[#This Row],[DAY]]=C_N_TRADING_DAYS,$L$1&gt;C_MAX_HIST_DT),$L$1,INDEX(_xlfn.ANCHORARRAY($C$3),T_CALC[[#This Row],[DAY]]+1,1))),NA())</f>
        <v/>
      </c>
      <c r="M1348" s="4" t="str" cm="1">
        <f t="array" aca="1" ref="M1348" ca="1">IFERROR(IF(T_CALC[[#This Row],[DAY]]="","",IF(AND(T_CALC[[#This Row],[DAY]]=C_N_TRADING_DAYS,$L$1&gt;C_MAX_HIST_DT),$M$1,INDEX(_xlfn.ANCHORARRAY($C$3),T_CALC[[#This Row],[DAY]]+1,3))),NA())</f>
        <v/>
      </c>
      <c r="N1348" s="4" t="str" cm="1">
        <f t="array" aca="1" ref="N1348" ca="1">IFERROR(IF(T_CALC[[#This Row],[DAY]]="","",IF(AND(T_CALC[[#This Row],[DAY]]=C_N_TRADING_DAYS,$L$1&gt;C_MAX_HIST_DT),$N$1,INDEX(_xlfn.ANCHORARRAY($C$3),T_CALC[[#This Row],[DAY]]+1,4))),NA())</f>
        <v/>
      </c>
      <c r="O1348" s="4" t="str" cm="1">
        <f t="array" aca="1" ref="O1348" ca="1">IFERROR(IF(T_CALC[[#This Row],[DAY]]="","",IF(AND(T_CALC[[#This Row],[DAY]]=C_N_TRADING_DAYS,$L$1&gt;C_MAX_HIST_DT),$O$1,INDEX(_xlfn.ANCHORARRAY($C$3),T_CALC[[#This Row],[DAY]]+1,5))),NA())</f>
        <v/>
      </c>
      <c r="P1348" s="4" t="str" cm="1">
        <f t="array" aca="1" ref="P1348" ca="1">IFERROR(IF(T_CALC[[#This Row],[DAY]]="","",IF(AND(T_CALC[[#This Row],[DAY]]=C_N_TRADING_DAYS,$L$1&gt;C_MAX_HIST_DT),$P$1,INDEX(_xlfn.ANCHORARRAY($C$3),T_CALC[[#This Row],[DAY]]+1,6))),NA())</f>
        <v/>
      </c>
      <c r="Q1348" s="4" t="str" cm="1">
        <f t="array" aca="1" ref="Q1348" ca="1">IFERROR(IF(T_CALC[[#This Row],[DAY]]="","",IF(AND(T_CALC[[#This Row],[DAY]]=C_N_TRADING_DAYS,$L$1&gt;C_MAX_HIST_DT),$Q$1,INDEX(_xlfn.ANCHORARRAY($C$3),T_CALC[[#This Row],[DAY]]+1,2))),NA())</f>
        <v/>
      </c>
      <c r="R1348" s="4" t="str">
        <f ca="1">IFERROR(IF(I_SRC="Open",T_CALC[[#This Row],[Open]],IF(I_SRC="High",T_CALC[[#This Row],[High]],IF(I_SRC="low",T_CALC[[#This Row],[Low]],IF(I_SRC="Volume",T_CALC[[#This Row],[VOLUME]],T_CALC[[#This Row],[Close]])))),"")</f>
        <v/>
      </c>
      <c r="S1348" s="4" t="str" cm="1">
        <f t="array" aca="1" ref="S1348" ca="1">IF(T_CALC[[#This Row],[DAY]]="","",IF(T_CALC[[#This Row],[DAY]]&gt;=I_MA_PER,
ROUND(SUMPRODUCT(OFFSET($Y$4,0,0,I_MA_PER),OFFSET(T_CALC[[#This Row],[Value]],-(I_MA_PER-1),0,I_MA_PER))/C_DEN,2),NA()))</f>
        <v/>
      </c>
      <c r="T1348" s="4" t="str">
        <f ca="1">IF(T_CALC[[#This Row],[DAY]]="","",IF(T_CALC[[#This Row],[DAY]]&gt;=I_MA_PER,IF(AND(T_CALC[[#This Row],[Value]]&gt;T_CALC[[#This Row],[WMA]],R1347&lt;=S1347),"Buy",IF(AND(T_CALC[[#This Row],[Value]]&lt;T_CALC[[#This Row],[WMA]],R1347&gt;=S1347),"Sell","")),NA()))</f>
        <v/>
      </c>
      <c r="U1348" s="4">
        <f ca="1">IFERROR(IF(T_CALC[[#This Row],[Signal]]="Buy",T_CALC[[#This Row],[Value]],-10000),-10000)</f>
        <v>-10000</v>
      </c>
      <c r="V1348" s="4">
        <f ca="1">IFERROR(IF(T_CALC[[#This Row],[Signal]]="Sell",T_CALC[[#This Row],[Value]],-10000),-10000)</f>
        <v>-10000</v>
      </c>
    </row>
    <row r="1349" spans="11:22" x14ac:dyDescent="0.2">
      <c r="K1349" s="4" t="str">
        <f ca="1">IF(ROW(T_CALC[[#This Row],[DAY]])-ROW(T_CALC[[#Headers],[DAY]])&gt;C_N_TRADING_DAYS,"",ROW(T_CALC[[#This Row],[DAY]])-ROW(T_CALC[[#Headers],[DAY]]))</f>
        <v/>
      </c>
      <c r="L1349" s="2" t="str" cm="1">
        <f t="array" aca="1" ref="L1349" ca="1">IFERROR(IF(T_CALC[[#This Row],[DAY]]="","",IF(AND(T_CALC[[#This Row],[DAY]]=C_N_TRADING_DAYS,$L$1&gt;C_MAX_HIST_DT),$L$1,INDEX(_xlfn.ANCHORARRAY($C$3),T_CALC[[#This Row],[DAY]]+1,1))),NA())</f>
        <v/>
      </c>
      <c r="M1349" s="4" t="str" cm="1">
        <f t="array" aca="1" ref="M1349" ca="1">IFERROR(IF(T_CALC[[#This Row],[DAY]]="","",IF(AND(T_CALC[[#This Row],[DAY]]=C_N_TRADING_DAYS,$L$1&gt;C_MAX_HIST_DT),$M$1,INDEX(_xlfn.ANCHORARRAY($C$3),T_CALC[[#This Row],[DAY]]+1,3))),NA())</f>
        <v/>
      </c>
      <c r="N1349" s="4" t="str" cm="1">
        <f t="array" aca="1" ref="N1349" ca="1">IFERROR(IF(T_CALC[[#This Row],[DAY]]="","",IF(AND(T_CALC[[#This Row],[DAY]]=C_N_TRADING_DAYS,$L$1&gt;C_MAX_HIST_DT),$N$1,INDEX(_xlfn.ANCHORARRAY($C$3),T_CALC[[#This Row],[DAY]]+1,4))),NA())</f>
        <v/>
      </c>
      <c r="O1349" s="4" t="str" cm="1">
        <f t="array" aca="1" ref="O1349" ca="1">IFERROR(IF(T_CALC[[#This Row],[DAY]]="","",IF(AND(T_CALC[[#This Row],[DAY]]=C_N_TRADING_DAYS,$L$1&gt;C_MAX_HIST_DT),$O$1,INDEX(_xlfn.ANCHORARRAY($C$3),T_CALC[[#This Row],[DAY]]+1,5))),NA())</f>
        <v/>
      </c>
      <c r="P1349" s="4" t="str" cm="1">
        <f t="array" aca="1" ref="P1349" ca="1">IFERROR(IF(T_CALC[[#This Row],[DAY]]="","",IF(AND(T_CALC[[#This Row],[DAY]]=C_N_TRADING_DAYS,$L$1&gt;C_MAX_HIST_DT),$P$1,INDEX(_xlfn.ANCHORARRAY($C$3),T_CALC[[#This Row],[DAY]]+1,6))),NA())</f>
        <v/>
      </c>
      <c r="Q1349" s="4" t="str" cm="1">
        <f t="array" aca="1" ref="Q1349" ca="1">IFERROR(IF(T_CALC[[#This Row],[DAY]]="","",IF(AND(T_CALC[[#This Row],[DAY]]=C_N_TRADING_DAYS,$L$1&gt;C_MAX_HIST_DT),$Q$1,INDEX(_xlfn.ANCHORARRAY($C$3),T_CALC[[#This Row],[DAY]]+1,2))),NA())</f>
        <v/>
      </c>
      <c r="R1349" s="4" t="str">
        <f ca="1">IFERROR(IF(I_SRC="Open",T_CALC[[#This Row],[Open]],IF(I_SRC="High",T_CALC[[#This Row],[High]],IF(I_SRC="low",T_CALC[[#This Row],[Low]],IF(I_SRC="Volume",T_CALC[[#This Row],[VOLUME]],T_CALC[[#This Row],[Close]])))),"")</f>
        <v/>
      </c>
      <c r="S1349" s="4" t="str" cm="1">
        <f t="array" aca="1" ref="S1349" ca="1">IF(T_CALC[[#This Row],[DAY]]="","",IF(T_CALC[[#This Row],[DAY]]&gt;=I_MA_PER,
ROUND(SUMPRODUCT(OFFSET($Y$4,0,0,I_MA_PER),OFFSET(T_CALC[[#This Row],[Value]],-(I_MA_PER-1),0,I_MA_PER))/C_DEN,2),NA()))</f>
        <v/>
      </c>
      <c r="T1349" s="4" t="str">
        <f ca="1">IF(T_CALC[[#This Row],[DAY]]="","",IF(T_CALC[[#This Row],[DAY]]&gt;=I_MA_PER,IF(AND(T_CALC[[#This Row],[Value]]&gt;T_CALC[[#This Row],[WMA]],R1348&lt;=S1348),"Buy",IF(AND(T_CALC[[#This Row],[Value]]&lt;T_CALC[[#This Row],[WMA]],R1348&gt;=S1348),"Sell","")),NA()))</f>
        <v/>
      </c>
      <c r="U1349" s="4">
        <f ca="1">IFERROR(IF(T_CALC[[#This Row],[Signal]]="Buy",T_CALC[[#This Row],[Value]],-10000),-10000)</f>
        <v>-10000</v>
      </c>
      <c r="V1349" s="4">
        <f ca="1">IFERROR(IF(T_CALC[[#This Row],[Signal]]="Sell",T_CALC[[#This Row],[Value]],-10000),-10000)</f>
        <v>-10000</v>
      </c>
    </row>
    <row r="1350" spans="11:22" x14ac:dyDescent="0.2">
      <c r="K1350" s="4" t="str">
        <f ca="1">IF(ROW(T_CALC[[#This Row],[DAY]])-ROW(T_CALC[[#Headers],[DAY]])&gt;C_N_TRADING_DAYS,"",ROW(T_CALC[[#This Row],[DAY]])-ROW(T_CALC[[#Headers],[DAY]]))</f>
        <v/>
      </c>
      <c r="L1350" s="2" t="str" cm="1">
        <f t="array" aca="1" ref="L1350" ca="1">IFERROR(IF(T_CALC[[#This Row],[DAY]]="","",IF(AND(T_CALC[[#This Row],[DAY]]=C_N_TRADING_DAYS,$L$1&gt;C_MAX_HIST_DT),$L$1,INDEX(_xlfn.ANCHORARRAY($C$3),T_CALC[[#This Row],[DAY]]+1,1))),NA())</f>
        <v/>
      </c>
      <c r="M1350" s="4" t="str" cm="1">
        <f t="array" aca="1" ref="M1350" ca="1">IFERROR(IF(T_CALC[[#This Row],[DAY]]="","",IF(AND(T_CALC[[#This Row],[DAY]]=C_N_TRADING_DAYS,$L$1&gt;C_MAX_HIST_DT),$M$1,INDEX(_xlfn.ANCHORARRAY($C$3),T_CALC[[#This Row],[DAY]]+1,3))),NA())</f>
        <v/>
      </c>
      <c r="N1350" s="4" t="str" cm="1">
        <f t="array" aca="1" ref="N1350" ca="1">IFERROR(IF(T_CALC[[#This Row],[DAY]]="","",IF(AND(T_CALC[[#This Row],[DAY]]=C_N_TRADING_DAYS,$L$1&gt;C_MAX_HIST_DT),$N$1,INDEX(_xlfn.ANCHORARRAY($C$3),T_CALC[[#This Row],[DAY]]+1,4))),NA())</f>
        <v/>
      </c>
      <c r="O1350" s="4" t="str" cm="1">
        <f t="array" aca="1" ref="O1350" ca="1">IFERROR(IF(T_CALC[[#This Row],[DAY]]="","",IF(AND(T_CALC[[#This Row],[DAY]]=C_N_TRADING_DAYS,$L$1&gt;C_MAX_HIST_DT),$O$1,INDEX(_xlfn.ANCHORARRAY($C$3),T_CALC[[#This Row],[DAY]]+1,5))),NA())</f>
        <v/>
      </c>
      <c r="P1350" s="4" t="str" cm="1">
        <f t="array" aca="1" ref="P1350" ca="1">IFERROR(IF(T_CALC[[#This Row],[DAY]]="","",IF(AND(T_CALC[[#This Row],[DAY]]=C_N_TRADING_DAYS,$L$1&gt;C_MAX_HIST_DT),$P$1,INDEX(_xlfn.ANCHORARRAY($C$3),T_CALC[[#This Row],[DAY]]+1,6))),NA())</f>
        <v/>
      </c>
      <c r="Q1350" s="4" t="str" cm="1">
        <f t="array" aca="1" ref="Q1350" ca="1">IFERROR(IF(T_CALC[[#This Row],[DAY]]="","",IF(AND(T_CALC[[#This Row],[DAY]]=C_N_TRADING_DAYS,$L$1&gt;C_MAX_HIST_DT),$Q$1,INDEX(_xlfn.ANCHORARRAY($C$3),T_CALC[[#This Row],[DAY]]+1,2))),NA())</f>
        <v/>
      </c>
      <c r="R1350" s="4" t="str">
        <f ca="1">IFERROR(IF(I_SRC="Open",T_CALC[[#This Row],[Open]],IF(I_SRC="High",T_CALC[[#This Row],[High]],IF(I_SRC="low",T_CALC[[#This Row],[Low]],IF(I_SRC="Volume",T_CALC[[#This Row],[VOLUME]],T_CALC[[#This Row],[Close]])))),"")</f>
        <v/>
      </c>
      <c r="S1350" s="4" t="str" cm="1">
        <f t="array" aca="1" ref="S1350" ca="1">IF(T_CALC[[#This Row],[DAY]]="","",IF(T_CALC[[#This Row],[DAY]]&gt;=I_MA_PER,
ROUND(SUMPRODUCT(OFFSET($Y$4,0,0,I_MA_PER),OFFSET(T_CALC[[#This Row],[Value]],-(I_MA_PER-1),0,I_MA_PER))/C_DEN,2),NA()))</f>
        <v/>
      </c>
      <c r="T1350" s="4" t="str">
        <f ca="1">IF(T_CALC[[#This Row],[DAY]]="","",IF(T_CALC[[#This Row],[DAY]]&gt;=I_MA_PER,IF(AND(T_CALC[[#This Row],[Value]]&gt;T_CALC[[#This Row],[WMA]],R1349&lt;=S1349),"Buy",IF(AND(T_CALC[[#This Row],[Value]]&lt;T_CALC[[#This Row],[WMA]],R1349&gt;=S1349),"Sell","")),NA()))</f>
        <v/>
      </c>
      <c r="U1350" s="4">
        <f ca="1">IFERROR(IF(T_CALC[[#This Row],[Signal]]="Buy",T_CALC[[#This Row],[Value]],-10000),-10000)</f>
        <v>-10000</v>
      </c>
      <c r="V1350" s="4">
        <f ca="1">IFERROR(IF(T_CALC[[#This Row],[Signal]]="Sell",T_CALC[[#This Row],[Value]],-10000),-10000)</f>
        <v>-10000</v>
      </c>
    </row>
    <row r="1351" spans="11:22" x14ac:dyDescent="0.2">
      <c r="K1351" s="4" t="str">
        <f ca="1">IF(ROW(T_CALC[[#This Row],[DAY]])-ROW(T_CALC[[#Headers],[DAY]])&gt;C_N_TRADING_DAYS,"",ROW(T_CALC[[#This Row],[DAY]])-ROW(T_CALC[[#Headers],[DAY]]))</f>
        <v/>
      </c>
      <c r="L1351" s="2" t="str" cm="1">
        <f t="array" aca="1" ref="L1351" ca="1">IFERROR(IF(T_CALC[[#This Row],[DAY]]="","",IF(AND(T_CALC[[#This Row],[DAY]]=C_N_TRADING_DAYS,$L$1&gt;C_MAX_HIST_DT),$L$1,INDEX(_xlfn.ANCHORARRAY($C$3),T_CALC[[#This Row],[DAY]]+1,1))),NA())</f>
        <v/>
      </c>
      <c r="M1351" s="4" t="str" cm="1">
        <f t="array" aca="1" ref="M1351" ca="1">IFERROR(IF(T_CALC[[#This Row],[DAY]]="","",IF(AND(T_CALC[[#This Row],[DAY]]=C_N_TRADING_DAYS,$L$1&gt;C_MAX_HIST_DT),$M$1,INDEX(_xlfn.ANCHORARRAY($C$3),T_CALC[[#This Row],[DAY]]+1,3))),NA())</f>
        <v/>
      </c>
      <c r="N1351" s="4" t="str" cm="1">
        <f t="array" aca="1" ref="N1351" ca="1">IFERROR(IF(T_CALC[[#This Row],[DAY]]="","",IF(AND(T_CALC[[#This Row],[DAY]]=C_N_TRADING_DAYS,$L$1&gt;C_MAX_HIST_DT),$N$1,INDEX(_xlfn.ANCHORARRAY($C$3),T_CALC[[#This Row],[DAY]]+1,4))),NA())</f>
        <v/>
      </c>
      <c r="O1351" s="4" t="str" cm="1">
        <f t="array" aca="1" ref="O1351" ca="1">IFERROR(IF(T_CALC[[#This Row],[DAY]]="","",IF(AND(T_CALC[[#This Row],[DAY]]=C_N_TRADING_DAYS,$L$1&gt;C_MAX_HIST_DT),$O$1,INDEX(_xlfn.ANCHORARRAY($C$3),T_CALC[[#This Row],[DAY]]+1,5))),NA())</f>
        <v/>
      </c>
      <c r="P1351" s="4" t="str" cm="1">
        <f t="array" aca="1" ref="P1351" ca="1">IFERROR(IF(T_CALC[[#This Row],[DAY]]="","",IF(AND(T_CALC[[#This Row],[DAY]]=C_N_TRADING_DAYS,$L$1&gt;C_MAX_HIST_DT),$P$1,INDEX(_xlfn.ANCHORARRAY($C$3),T_CALC[[#This Row],[DAY]]+1,6))),NA())</f>
        <v/>
      </c>
      <c r="Q1351" s="4" t="str" cm="1">
        <f t="array" aca="1" ref="Q1351" ca="1">IFERROR(IF(T_CALC[[#This Row],[DAY]]="","",IF(AND(T_CALC[[#This Row],[DAY]]=C_N_TRADING_DAYS,$L$1&gt;C_MAX_HIST_DT),$Q$1,INDEX(_xlfn.ANCHORARRAY($C$3),T_CALC[[#This Row],[DAY]]+1,2))),NA())</f>
        <v/>
      </c>
      <c r="R1351" s="4" t="str">
        <f ca="1">IFERROR(IF(I_SRC="Open",T_CALC[[#This Row],[Open]],IF(I_SRC="High",T_CALC[[#This Row],[High]],IF(I_SRC="low",T_CALC[[#This Row],[Low]],IF(I_SRC="Volume",T_CALC[[#This Row],[VOLUME]],T_CALC[[#This Row],[Close]])))),"")</f>
        <v/>
      </c>
      <c r="S1351" s="4" t="str" cm="1">
        <f t="array" aca="1" ref="S1351" ca="1">IF(T_CALC[[#This Row],[DAY]]="","",IF(T_CALC[[#This Row],[DAY]]&gt;=I_MA_PER,
ROUND(SUMPRODUCT(OFFSET($Y$4,0,0,I_MA_PER),OFFSET(T_CALC[[#This Row],[Value]],-(I_MA_PER-1),0,I_MA_PER))/C_DEN,2),NA()))</f>
        <v/>
      </c>
      <c r="T1351" s="4" t="str">
        <f ca="1">IF(T_CALC[[#This Row],[DAY]]="","",IF(T_CALC[[#This Row],[DAY]]&gt;=I_MA_PER,IF(AND(T_CALC[[#This Row],[Value]]&gt;T_CALC[[#This Row],[WMA]],R1350&lt;=S1350),"Buy",IF(AND(T_CALC[[#This Row],[Value]]&lt;T_CALC[[#This Row],[WMA]],R1350&gt;=S1350),"Sell","")),NA()))</f>
        <v/>
      </c>
      <c r="U1351" s="4">
        <f ca="1">IFERROR(IF(T_CALC[[#This Row],[Signal]]="Buy",T_CALC[[#This Row],[Value]],-10000),-10000)</f>
        <v>-10000</v>
      </c>
      <c r="V1351" s="4">
        <f ca="1">IFERROR(IF(T_CALC[[#This Row],[Signal]]="Sell",T_CALC[[#This Row],[Value]],-10000),-10000)</f>
        <v>-10000</v>
      </c>
    </row>
    <row r="1352" spans="11:22" x14ac:dyDescent="0.2">
      <c r="K1352" s="4" t="str">
        <f ca="1">IF(ROW(T_CALC[[#This Row],[DAY]])-ROW(T_CALC[[#Headers],[DAY]])&gt;C_N_TRADING_DAYS,"",ROW(T_CALC[[#This Row],[DAY]])-ROW(T_CALC[[#Headers],[DAY]]))</f>
        <v/>
      </c>
      <c r="L1352" s="2" t="str" cm="1">
        <f t="array" aca="1" ref="L1352" ca="1">IFERROR(IF(T_CALC[[#This Row],[DAY]]="","",IF(AND(T_CALC[[#This Row],[DAY]]=C_N_TRADING_DAYS,$L$1&gt;C_MAX_HIST_DT),$L$1,INDEX(_xlfn.ANCHORARRAY($C$3),T_CALC[[#This Row],[DAY]]+1,1))),NA())</f>
        <v/>
      </c>
      <c r="M1352" s="4" t="str" cm="1">
        <f t="array" aca="1" ref="M1352" ca="1">IFERROR(IF(T_CALC[[#This Row],[DAY]]="","",IF(AND(T_CALC[[#This Row],[DAY]]=C_N_TRADING_DAYS,$L$1&gt;C_MAX_HIST_DT),$M$1,INDEX(_xlfn.ANCHORARRAY($C$3),T_CALC[[#This Row],[DAY]]+1,3))),NA())</f>
        <v/>
      </c>
      <c r="N1352" s="4" t="str" cm="1">
        <f t="array" aca="1" ref="N1352" ca="1">IFERROR(IF(T_CALC[[#This Row],[DAY]]="","",IF(AND(T_CALC[[#This Row],[DAY]]=C_N_TRADING_DAYS,$L$1&gt;C_MAX_HIST_DT),$N$1,INDEX(_xlfn.ANCHORARRAY($C$3),T_CALC[[#This Row],[DAY]]+1,4))),NA())</f>
        <v/>
      </c>
      <c r="O1352" s="4" t="str" cm="1">
        <f t="array" aca="1" ref="O1352" ca="1">IFERROR(IF(T_CALC[[#This Row],[DAY]]="","",IF(AND(T_CALC[[#This Row],[DAY]]=C_N_TRADING_DAYS,$L$1&gt;C_MAX_HIST_DT),$O$1,INDEX(_xlfn.ANCHORARRAY($C$3),T_CALC[[#This Row],[DAY]]+1,5))),NA())</f>
        <v/>
      </c>
      <c r="P1352" s="4" t="str" cm="1">
        <f t="array" aca="1" ref="P1352" ca="1">IFERROR(IF(T_CALC[[#This Row],[DAY]]="","",IF(AND(T_CALC[[#This Row],[DAY]]=C_N_TRADING_DAYS,$L$1&gt;C_MAX_HIST_DT),$P$1,INDEX(_xlfn.ANCHORARRAY($C$3),T_CALC[[#This Row],[DAY]]+1,6))),NA())</f>
        <v/>
      </c>
      <c r="Q1352" s="4" t="str" cm="1">
        <f t="array" aca="1" ref="Q1352" ca="1">IFERROR(IF(T_CALC[[#This Row],[DAY]]="","",IF(AND(T_CALC[[#This Row],[DAY]]=C_N_TRADING_DAYS,$L$1&gt;C_MAX_HIST_DT),$Q$1,INDEX(_xlfn.ANCHORARRAY($C$3),T_CALC[[#This Row],[DAY]]+1,2))),NA())</f>
        <v/>
      </c>
      <c r="R1352" s="4" t="str">
        <f ca="1">IFERROR(IF(I_SRC="Open",T_CALC[[#This Row],[Open]],IF(I_SRC="High",T_CALC[[#This Row],[High]],IF(I_SRC="low",T_CALC[[#This Row],[Low]],IF(I_SRC="Volume",T_CALC[[#This Row],[VOLUME]],T_CALC[[#This Row],[Close]])))),"")</f>
        <v/>
      </c>
      <c r="S1352" s="4" t="str" cm="1">
        <f t="array" aca="1" ref="S1352" ca="1">IF(T_CALC[[#This Row],[DAY]]="","",IF(T_CALC[[#This Row],[DAY]]&gt;=I_MA_PER,
ROUND(SUMPRODUCT(OFFSET($Y$4,0,0,I_MA_PER),OFFSET(T_CALC[[#This Row],[Value]],-(I_MA_PER-1),0,I_MA_PER))/C_DEN,2),NA()))</f>
        <v/>
      </c>
      <c r="T1352" s="4" t="str">
        <f ca="1">IF(T_CALC[[#This Row],[DAY]]="","",IF(T_CALC[[#This Row],[DAY]]&gt;=I_MA_PER,IF(AND(T_CALC[[#This Row],[Value]]&gt;T_CALC[[#This Row],[WMA]],R1351&lt;=S1351),"Buy",IF(AND(T_CALC[[#This Row],[Value]]&lt;T_CALC[[#This Row],[WMA]],R1351&gt;=S1351),"Sell","")),NA()))</f>
        <v/>
      </c>
      <c r="U1352" s="4">
        <f ca="1">IFERROR(IF(T_CALC[[#This Row],[Signal]]="Buy",T_CALC[[#This Row],[Value]],-10000),-10000)</f>
        <v>-10000</v>
      </c>
      <c r="V1352" s="4">
        <f ca="1">IFERROR(IF(T_CALC[[#This Row],[Signal]]="Sell",T_CALC[[#This Row],[Value]],-10000),-10000)</f>
        <v>-10000</v>
      </c>
    </row>
    <row r="1353" spans="11:22" x14ac:dyDescent="0.2">
      <c r="K1353" s="4" t="str">
        <f ca="1">IF(ROW(T_CALC[[#This Row],[DAY]])-ROW(T_CALC[[#Headers],[DAY]])&gt;C_N_TRADING_DAYS,"",ROW(T_CALC[[#This Row],[DAY]])-ROW(T_CALC[[#Headers],[DAY]]))</f>
        <v/>
      </c>
      <c r="L1353" s="2" t="str" cm="1">
        <f t="array" aca="1" ref="L1353" ca="1">IFERROR(IF(T_CALC[[#This Row],[DAY]]="","",IF(AND(T_CALC[[#This Row],[DAY]]=C_N_TRADING_DAYS,$L$1&gt;C_MAX_HIST_DT),$L$1,INDEX(_xlfn.ANCHORARRAY($C$3),T_CALC[[#This Row],[DAY]]+1,1))),NA())</f>
        <v/>
      </c>
      <c r="M1353" s="4" t="str" cm="1">
        <f t="array" aca="1" ref="M1353" ca="1">IFERROR(IF(T_CALC[[#This Row],[DAY]]="","",IF(AND(T_CALC[[#This Row],[DAY]]=C_N_TRADING_DAYS,$L$1&gt;C_MAX_HIST_DT),$M$1,INDEX(_xlfn.ANCHORARRAY($C$3),T_CALC[[#This Row],[DAY]]+1,3))),NA())</f>
        <v/>
      </c>
      <c r="N1353" s="4" t="str" cm="1">
        <f t="array" aca="1" ref="N1353" ca="1">IFERROR(IF(T_CALC[[#This Row],[DAY]]="","",IF(AND(T_CALC[[#This Row],[DAY]]=C_N_TRADING_DAYS,$L$1&gt;C_MAX_HIST_DT),$N$1,INDEX(_xlfn.ANCHORARRAY($C$3),T_CALC[[#This Row],[DAY]]+1,4))),NA())</f>
        <v/>
      </c>
      <c r="O1353" s="4" t="str" cm="1">
        <f t="array" aca="1" ref="O1353" ca="1">IFERROR(IF(T_CALC[[#This Row],[DAY]]="","",IF(AND(T_CALC[[#This Row],[DAY]]=C_N_TRADING_DAYS,$L$1&gt;C_MAX_HIST_DT),$O$1,INDEX(_xlfn.ANCHORARRAY($C$3),T_CALC[[#This Row],[DAY]]+1,5))),NA())</f>
        <v/>
      </c>
      <c r="P1353" s="4" t="str" cm="1">
        <f t="array" aca="1" ref="P1353" ca="1">IFERROR(IF(T_CALC[[#This Row],[DAY]]="","",IF(AND(T_CALC[[#This Row],[DAY]]=C_N_TRADING_DAYS,$L$1&gt;C_MAX_HIST_DT),$P$1,INDEX(_xlfn.ANCHORARRAY($C$3),T_CALC[[#This Row],[DAY]]+1,6))),NA())</f>
        <v/>
      </c>
      <c r="Q1353" s="4" t="str" cm="1">
        <f t="array" aca="1" ref="Q1353" ca="1">IFERROR(IF(T_CALC[[#This Row],[DAY]]="","",IF(AND(T_CALC[[#This Row],[DAY]]=C_N_TRADING_DAYS,$L$1&gt;C_MAX_HIST_DT),$Q$1,INDEX(_xlfn.ANCHORARRAY($C$3),T_CALC[[#This Row],[DAY]]+1,2))),NA())</f>
        <v/>
      </c>
      <c r="R1353" s="4" t="str">
        <f ca="1">IFERROR(IF(I_SRC="Open",T_CALC[[#This Row],[Open]],IF(I_SRC="High",T_CALC[[#This Row],[High]],IF(I_SRC="low",T_CALC[[#This Row],[Low]],IF(I_SRC="Volume",T_CALC[[#This Row],[VOLUME]],T_CALC[[#This Row],[Close]])))),"")</f>
        <v/>
      </c>
      <c r="S1353" s="4" t="str" cm="1">
        <f t="array" aca="1" ref="S1353" ca="1">IF(T_CALC[[#This Row],[DAY]]="","",IF(T_CALC[[#This Row],[DAY]]&gt;=I_MA_PER,
ROUND(SUMPRODUCT(OFFSET($Y$4,0,0,I_MA_PER),OFFSET(T_CALC[[#This Row],[Value]],-(I_MA_PER-1),0,I_MA_PER))/C_DEN,2),NA()))</f>
        <v/>
      </c>
      <c r="T1353" s="4" t="str">
        <f ca="1">IF(T_CALC[[#This Row],[DAY]]="","",IF(T_CALC[[#This Row],[DAY]]&gt;=I_MA_PER,IF(AND(T_CALC[[#This Row],[Value]]&gt;T_CALC[[#This Row],[WMA]],R1352&lt;=S1352),"Buy",IF(AND(T_CALC[[#This Row],[Value]]&lt;T_CALC[[#This Row],[WMA]],R1352&gt;=S1352),"Sell","")),NA()))</f>
        <v/>
      </c>
      <c r="U1353" s="4">
        <f ca="1">IFERROR(IF(T_CALC[[#This Row],[Signal]]="Buy",T_CALC[[#This Row],[Value]],-10000),-10000)</f>
        <v>-10000</v>
      </c>
      <c r="V1353" s="4">
        <f ca="1">IFERROR(IF(T_CALC[[#This Row],[Signal]]="Sell",T_CALC[[#This Row],[Value]],-10000),-10000)</f>
        <v>-10000</v>
      </c>
    </row>
    <row r="1354" spans="11:22" x14ac:dyDescent="0.2">
      <c r="K1354" s="4" t="str">
        <f ca="1">IF(ROW(T_CALC[[#This Row],[DAY]])-ROW(T_CALC[[#Headers],[DAY]])&gt;C_N_TRADING_DAYS,"",ROW(T_CALC[[#This Row],[DAY]])-ROW(T_CALC[[#Headers],[DAY]]))</f>
        <v/>
      </c>
      <c r="L1354" s="2" t="str" cm="1">
        <f t="array" aca="1" ref="L1354" ca="1">IFERROR(IF(T_CALC[[#This Row],[DAY]]="","",IF(AND(T_CALC[[#This Row],[DAY]]=C_N_TRADING_DAYS,$L$1&gt;C_MAX_HIST_DT),$L$1,INDEX(_xlfn.ANCHORARRAY($C$3),T_CALC[[#This Row],[DAY]]+1,1))),NA())</f>
        <v/>
      </c>
      <c r="M1354" s="4" t="str" cm="1">
        <f t="array" aca="1" ref="M1354" ca="1">IFERROR(IF(T_CALC[[#This Row],[DAY]]="","",IF(AND(T_CALC[[#This Row],[DAY]]=C_N_TRADING_DAYS,$L$1&gt;C_MAX_HIST_DT),$M$1,INDEX(_xlfn.ANCHORARRAY($C$3),T_CALC[[#This Row],[DAY]]+1,3))),NA())</f>
        <v/>
      </c>
      <c r="N1354" s="4" t="str" cm="1">
        <f t="array" aca="1" ref="N1354" ca="1">IFERROR(IF(T_CALC[[#This Row],[DAY]]="","",IF(AND(T_CALC[[#This Row],[DAY]]=C_N_TRADING_DAYS,$L$1&gt;C_MAX_HIST_DT),$N$1,INDEX(_xlfn.ANCHORARRAY($C$3),T_CALC[[#This Row],[DAY]]+1,4))),NA())</f>
        <v/>
      </c>
      <c r="O1354" s="4" t="str" cm="1">
        <f t="array" aca="1" ref="O1354" ca="1">IFERROR(IF(T_CALC[[#This Row],[DAY]]="","",IF(AND(T_CALC[[#This Row],[DAY]]=C_N_TRADING_DAYS,$L$1&gt;C_MAX_HIST_DT),$O$1,INDEX(_xlfn.ANCHORARRAY($C$3),T_CALC[[#This Row],[DAY]]+1,5))),NA())</f>
        <v/>
      </c>
      <c r="P1354" s="4" t="str" cm="1">
        <f t="array" aca="1" ref="P1354" ca="1">IFERROR(IF(T_CALC[[#This Row],[DAY]]="","",IF(AND(T_CALC[[#This Row],[DAY]]=C_N_TRADING_DAYS,$L$1&gt;C_MAX_HIST_DT),$P$1,INDEX(_xlfn.ANCHORARRAY($C$3),T_CALC[[#This Row],[DAY]]+1,6))),NA())</f>
        <v/>
      </c>
      <c r="Q1354" s="4" t="str" cm="1">
        <f t="array" aca="1" ref="Q1354" ca="1">IFERROR(IF(T_CALC[[#This Row],[DAY]]="","",IF(AND(T_CALC[[#This Row],[DAY]]=C_N_TRADING_DAYS,$L$1&gt;C_MAX_HIST_DT),$Q$1,INDEX(_xlfn.ANCHORARRAY($C$3),T_CALC[[#This Row],[DAY]]+1,2))),NA())</f>
        <v/>
      </c>
      <c r="R1354" s="4" t="str">
        <f ca="1">IFERROR(IF(I_SRC="Open",T_CALC[[#This Row],[Open]],IF(I_SRC="High",T_CALC[[#This Row],[High]],IF(I_SRC="low",T_CALC[[#This Row],[Low]],IF(I_SRC="Volume",T_CALC[[#This Row],[VOLUME]],T_CALC[[#This Row],[Close]])))),"")</f>
        <v/>
      </c>
      <c r="S1354" s="4" t="str" cm="1">
        <f t="array" aca="1" ref="S1354" ca="1">IF(T_CALC[[#This Row],[DAY]]="","",IF(T_CALC[[#This Row],[DAY]]&gt;=I_MA_PER,
ROUND(SUMPRODUCT(OFFSET($Y$4,0,0,I_MA_PER),OFFSET(T_CALC[[#This Row],[Value]],-(I_MA_PER-1),0,I_MA_PER))/C_DEN,2),NA()))</f>
        <v/>
      </c>
      <c r="T1354" s="4" t="str">
        <f ca="1">IF(T_CALC[[#This Row],[DAY]]="","",IF(T_CALC[[#This Row],[DAY]]&gt;=I_MA_PER,IF(AND(T_CALC[[#This Row],[Value]]&gt;T_CALC[[#This Row],[WMA]],R1353&lt;=S1353),"Buy",IF(AND(T_CALC[[#This Row],[Value]]&lt;T_CALC[[#This Row],[WMA]],R1353&gt;=S1353),"Sell","")),NA()))</f>
        <v/>
      </c>
      <c r="U1354" s="4">
        <f ca="1">IFERROR(IF(T_CALC[[#This Row],[Signal]]="Buy",T_CALC[[#This Row],[Value]],-10000),-10000)</f>
        <v>-10000</v>
      </c>
      <c r="V1354" s="4">
        <f ca="1">IFERROR(IF(T_CALC[[#This Row],[Signal]]="Sell",T_CALC[[#This Row],[Value]],-10000),-10000)</f>
        <v>-10000</v>
      </c>
    </row>
    <row r="1355" spans="11:22" x14ac:dyDescent="0.2">
      <c r="K1355" s="4" t="str">
        <f ca="1">IF(ROW(T_CALC[[#This Row],[DAY]])-ROW(T_CALC[[#Headers],[DAY]])&gt;C_N_TRADING_DAYS,"",ROW(T_CALC[[#This Row],[DAY]])-ROW(T_CALC[[#Headers],[DAY]]))</f>
        <v/>
      </c>
      <c r="L1355" s="2" t="str" cm="1">
        <f t="array" aca="1" ref="L1355" ca="1">IFERROR(IF(T_CALC[[#This Row],[DAY]]="","",IF(AND(T_CALC[[#This Row],[DAY]]=C_N_TRADING_DAYS,$L$1&gt;C_MAX_HIST_DT),$L$1,INDEX(_xlfn.ANCHORARRAY($C$3),T_CALC[[#This Row],[DAY]]+1,1))),NA())</f>
        <v/>
      </c>
      <c r="M1355" s="4" t="str" cm="1">
        <f t="array" aca="1" ref="M1355" ca="1">IFERROR(IF(T_CALC[[#This Row],[DAY]]="","",IF(AND(T_CALC[[#This Row],[DAY]]=C_N_TRADING_DAYS,$L$1&gt;C_MAX_HIST_DT),$M$1,INDEX(_xlfn.ANCHORARRAY($C$3),T_CALC[[#This Row],[DAY]]+1,3))),NA())</f>
        <v/>
      </c>
      <c r="N1355" s="4" t="str" cm="1">
        <f t="array" aca="1" ref="N1355" ca="1">IFERROR(IF(T_CALC[[#This Row],[DAY]]="","",IF(AND(T_CALC[[#This Row],[DAY]]=C_N_TRADING_DAYS,$L$1&gt;C_MAX_HIST_DT),$N$1,INDEX(_xlfn.ANCHORARRAY($C$3),T_CALC[[#This Row],[DAY]]+1,4))),NA())</f>
        <v/>
      </c>
      <c r="O1355" s="4" t="str" cm="1">
        <f t="array" aca="1" ref="O1355" ca="1">IFERROR(IF(T_CALC[[#This Row],[DAY]]="","",IF(AND(T_CALC[[#This Row],[DAY]]=C_N_TRADING_DAYS,$L$1&gt;C_MAX_HIST_DT),$O$1,INDEX(_xlfn.ANCHORARRAY($C$3),T_CALC[[#This Row],[DAY]]+1,5))),NA())</f>
        <v/>
      </c>
      <c r="P1355" s="4" t="str" cm="1">
        <f t="array" aca="1" ref="P1355" ca="1">IFERROR(IF(T_CALC[[#This Row],[DAY]]="","",IF(AND(T_CALC[[#This Row],[DAY]]=C_N_TRADING_DAYS,$L$1&gt;C_MAX_HIST_DT),$P$1,INDEX(_xlfn.ANCHORARRAY($C$3),T_CALC[[#This Row],[DAY]]+1,6))),NA())</f>
        <v/>
      </c>
      <c r="Q1355" s="4" t="str" cm="1">
        <f t="array" aca="1" ref="Q1355" ca="1">IFERROR(IF(T_CALC[[#This Row],[DAY]]="","",IF(AND(T_CALC[[#This Row],[DAY]]=C_N_TRADING_DAYS,$L$1&gt;C_MAX_HIST_DT),$Q$1,INDEX(_xlfn.ANCHORARRAY($C$3),T_CALC[[#This Row],[DAY]]+1,2))),NA())</f>
        <v/>
      </c>
      <c r="R1355" s="4" t="str">
        <f ca="1">IFERROR(IF(I_SRC="Open",T_CALC[[#This Row],[Open]],IF(I_SRC="High",T_CALC[[#This Row],[High]],IF(I_SRC="low",T_CALC[[#This Row],[Low]],IF(I_SRC="Volume",T_CALC[[#This Row],[VOLUME]],T_CALC[[#This Row],[Close]])))),"")</f>
        <v/>
      </c>
      <c r="S1355" s="4" t="str" cm="1">
        <f t="array" aca="1" ref="S1355" ca="1">IF(T_CALC[[#This Row],[DAY]]="","",IF(T_CALC[[#This Row],[DAY]]&gt;=I_MA_PER,
ROUND(SUMPRODUCT(OFFSET($Y$4,0,0,I_MA_PER),OFFSET(T_CALC[[#This Row],[Value]],-(I_MA_PER-1),0,I_MA_PER))/C_DEN,2),NA()))</f>
        <v/>
      </c>
      <c r="T1355" s="4" t="str">
        <f ca="1">IF(T_CALC[[#This Row],[DAY]]="","",IF(T_CALC[[#This Row],[DAY]]&gt;=I_MA_PER,IF(AND(T_CALC[[#This Row],[Value]]&gt;T_CALC[[#This Row],[WMA]],R1354&lt;=S1354),"Buy",IF(AND(T_CALC[[#This Row],[Value]]&lt;T_CALC[[#This Row],[WMA]],R1354&gt;=S1354),"Sell","")),NA()))</f>
        <v/>
      </c>
      <c r="U1355" s="4">
        <f ca="1">IFERROR(IF(T_CALC[[#This Row],[Signal]]="Buy",T_CALC[[#This Row],[Value]],-10000),-10000)</f>
        <v>-10000</v>
      </c>
      <c r="V1355" s="4">
        <f ca="1">IFERROR(IF(T_CALC[[#This Row],[Signal]]="Sell",T_CALC[[#This Row],[Value]],-10000),-10000)</f>
        <v>-10000</v>
      </c>
    </row>
    <row r="1356" spans="11:22" x14ac:dyDescent="0.2">
      <c r="K1356" s="4" t="str">
        <f ca="1">IF(ROW(T_CALC[[#This Row],[DAY]])-ROW(T_CALC[[#Headers],[DAY]])&gt;C_N_TRADING_DAYS,"",ROW(T_CALC[[#This Row],[DAY]])-ROW(T_CALC[[#Headers],[DAY]]))</f>
        <v/>
      </c>
      <c r="L1356" s="2" t="str" cm="1">
        <f t="array" aca="1" ref="L1356" ca="1">IFERROR(IF(T_CALC[[#This Row],[DAY]]="","",IF(AND(T_CALC[[#This Row],[DAY]]=C_N_TRADING_DAYS,$L$1&gt;C_MAX_HIST_DT),$L$1,INDEX(_xlfn.ANCHORARRAY($C$3),T_CALC[[#This Row],[DAY]]+1,1))),NA())</f>
        <v/>
      </c>
      <c r="M1356" s="4" t="str" cm="1">
        <f t="array" aca="1" ref="M1356" ca="1">IFERROR(IF(T_CALC[[#This Row],[DAY]]="","",IF(AND(T_CALC[[#This Row],[DAY]]=C_N_TRADING_DAYS,$L$1&gt;C_MAX_HIST_DT),$M$1,INDEX(_xlfn.ANCHORARRAY($C$3),T_CALC[[#This Row],[DAY]]+1,3))),NA())</f>
        <v/>
      </c>
      <c r="N1356" s="4" t="str" cm="1">
        <f t="array" aca="1" ref="N1356" ca="1">IFERROR(IF(T_CALC[[#This Row],[DAY]]="","",IF(AND(T_CALC[[#This Row],[DAY]]=C_N_TRADING_DAYS,$L$1&gt;C_MAX_HIST_DT),$N$1,INDEX(_xlfn.ANCHORARRAY($C$3),T_CALC[[#This Row],[DAY]]+1,4))),NA())</f>
        <v/>
      </c>
      <c r="O1356" s="4" t="str" cm="1">
        <f t="array" aca="1" ref="O1356" ca="1">IFERROR(IF(T_CALC[[#This Row],[DAY]]="","",IF(AND(T_CALC[[#This Row],[DAY]]=C_N_TRADING_DAYS,$L$1&gt;C_MAX_HIST_DT),$O$1,INDEX(_xlfn.ANCHORARRAY($C$3),T_CALC[[#This Row],[DAY]]+1,5))),NA())</f>
        <v/>
      </c>
      <c r="P1356" s="4" t="str" cm="1">
        <f t="array" aca="1" ref="P1356" ca="1">IFERROR(IF(T_CALC[[#This Row],[DAY]]="","",IF(AND(T_CALC[[#This Row],[DAY]]=C_N_TRADING_DAYS,$L$1&gt;C_MAX_HIST_DT),$P$1,INDEX(_xlfn.ANCHORARRAY($C$3),T_CALC[[#This Row],[DAY]]+1,6))),NA())</f>
        <v/>
      </c>
      <c r="Q1356" s="4" t="str" cm="1">
        <f t="array" aca="1" ref="Q1356" ca="1">IFERROR(IF(T_CALC[[#This Row],[DAY]]="","",IF(AND(T_CALC[[#This Row],[DAY]]=C_N_TRADING_DAYS,$L$1&gt;C_MAX_HIST_DT),$Q$1,INDEX(_xlfn.ANCHORARRAY($C$3),T_CALC[[#This Row],[DAY]]+1,2))),NA())</f>
        <v/>
      </c>
      <c r="R1356" s="4" t="str">
        <f ca="1">IFERROR(IF(I_SRC="Open",T_CALC[[#This Row],[Open]],IF(I_SRC="High",T_CALC[[#This Row],[High]],IF(I_SRC="low",T_CALC[[#This Row],[Low]],IF(I_SRC="Volume",T_CALC[[#This Row],[VOLUME]],T_CALC[[#This Row],[Close]])))),"")</f>
        <v/>
      </c>
      <c r="S1356" s="4" t="str" cm="1">
        <f t="array" aca="1" ref="S1356" ca="1">IF(T_CALC[[#This Row],[DAY]]="","",IF(T_CALC[[#This Row],[DAY]]&gt;=I_MA_PER,
ROUND(SUMPRODUCT(OFFSET($Y$4,0,0,I_MA_PER),OFFSET(T_CALC[[#This Row],[Value]],-(I_MA_PER-1),0,I_MA_PER))/C_DEN,2),NA()))</f>
        <v/>
      </c>
      <c r="T1356" s="4" t="str">
        <f ca="1">IF(T_CALC[[#This Row],[DAY]]="","",IF(T_CALC[[#This Row],[DAY]]&gt;=I_MA_PER,IF(AND(T_CALC[[#This Row],[Value]]&gt;T_CALC[[#This Row],[WMA]],R1355&lt;=S1355),"Buy",IF(AND(T_CALC[[#This Row],[Value]]&lt;T_CALC[[#This Row],[WMA]],R1355&gt;=S1355),"Sell","")),NA()))</f>
        <v/>
      </c>
      <c r="U1356" s="4">
        <f ca="1">IFERROR(IF(T_CALC[[#This Row],[Signal]]="Buy",T_CALC[[#This Row],[Value]],-10000),-10000)</f>
        <v>-10000</v>
      </c>
      <c r="V1356" s="4">
        <f ca="1">IFERROR(IF(T_CALC[[#This Row],[Signal]]="Sell",T_CALC[[#This Row],[Value]],-10000),-10000)</f>
        <v>-10000</v>
      </c>
    </row>
    <row r="1357" spans="11:22" x14ac:dyDescent="0.2">
      <c r="K1357" s="4" t="str">
        <f ca="1">IF(ROW(T_CALC[[#This Row],[DAY]])-ROW(T_CALC[[#Headers],[DAY]])&gt;C_N_TRADING_DAYS,"",ROW(T_CALC[[#This Row],[DAY]])-ROW(T_CALC[[#Headers],[DAY]]))</f>
        <v/>
      </c>
      <c r="L1357" s="2" t="str" cm="1">
        <f t="array" aca="1" ref="L1357" ca="1">IFERROR(IF(T_CALC[[#This Row],[DAY]]="","",IF(AND(T_CALC[[#This Row],[DAY]]=C_N_TRADING_DAYS,$L$1&gt;C_MAX_HIST_DT),$L$1,INDEX(_xlfn.ANCHORARRAY($C$3),T_CALC[[#This Row],[DAY]]+1,1))),NA())</f>
        <v/>
      </c>
      <c r="M1357" s="4" t="str" cm="1">
        <f t="array" aca="1" ref="M1357" ca="1">IFERROR(IF(T_CALC[[#This Row],[DAY]]="","",IF(AND(T_CALC[[#This Row],[DAY]]=C_N_TRADING_DAYS,$L$1&gt;C_MAX_HIST_DT),$M$1,INDEX(_xlfn.ANCHORARRAY($C$3),T_CALC[[#This Row],[DAY]]+1,3))),NA())</f>
        <v/>
      </c>
      <c r="N1357" s="4" t="str" cm="1">
        <f t="array" aca="1" ref="N1357" ca="1">IFERROR(IF(T_CALC[[#This Row],[DAY]]="","",IF(AND(T_CALC[[#This Row],[DAY]]=C_N_TRADING_DAYS,$L$1&gt;C_MAX_HIST_DT),$N$1,INDEX(_xlfn.ANCHORARRAY($C$3),T_CALC[[#This Row],[DAY]]+1,4))),NA())</f>
        <v/>
      </c>
      <c r="O1357" s="4" t="str" cm="1">
        <f t="array" aca="1" ref="O1357" ca="1">IFERROR(IF(T_CALC[[#This Row],[DAY]]="","",IF(AND(T_CALC[[#This Row],[DAY]]=C_N_TRADING_DAYS,$L$1&gt;C_MAX_HIST_DT),$O$1,INDEX(_xlfn.ANCHORARRAY($C$3),T_CALC[[#This Row],[DAY]]+1,5))),NA())</f>
        <v/>
      </c>
      <c r="P1357" s="4" t="str" cm="1">
        <f t="array" aca="1" ref="P1357" ca="1">IFERROR(IF(T_CALC[[#This Row],[DAY]]="","",IF(AND(T_CALC[[#This Row],[DAY]]=C_N_TRADING_DAYS,$L$1&gt;C_MAX_HIST_DT),$P$1,INDEX(_xlfn.ANCHORARRAY($C$3),T_CALC[[#This Row],[DAY]]+1,6))),NA())</f>
        <v/>
      </c>
      <c r="Q1357" s="4" t="str" cm="1">
        <f t="array" aca="1" ref="Q1357" ca="1">IFERROR(IF(T_CALC[[#This Row],[DAY]]="","",IF(AND(T_CALC[[#This Row],[DAY]]=C_N_TRADING_DAYS,$L$1&gt;C_MAX_HIST_DT),$Q$1,INDEX(_xlfn.ANCHORARRAY($C$3),T_CALC[[#This Row],[DAY]]+1,2))),NA())</f>
        <v/>
      </c>
      <c r="R1357" s="4" t="str">
        <f ca="1">IFERROR(IF(I_SRC="Open",T_CALC[[#This Row],[Open]],IF(I_SRC="High",T_CALC[[#This Row],[High]],IF(I_SRC="low",T_CALC[[#This Row],[Low]],IF(I_SRC="Volume",T_CALC[[#This Row],[VOLUME]],T_CALC[[#This Row],[Close]])))),"")</f>
        <v/>
      </c>
      <c r="S1357" s="4" t="str" cm="1">
        <f t="array" aca="1" ref="S1357" ca="1">IF(T_CALC[[#This Row],[DAY]]="","",IF(T_CALC[[#This Row],[DAY]]&gt;=I_MA_PER,
ROUND(SUMPRODUCT(OFFSET($Y$4,0,0,I_MA_PER),OFFSET(T_CALC[[#This Row],[Value]],-(I_MA_PER-1),0,I_MA_PER))/C_DEN,2),NA()))</f>
        <v/>
      </c>
      <c r="T1357" s="4" t="str">
        <f ca="1">IF(T_CALC[[#This Row],[DAY]]="","",IF(T_CALC[[#This Row],[DAY]]&gt;=I_MA_PER,IF(AND(T_CALC[[#This Row],[Value]]&gt;T_CALC[[#This Row],[WMA]],R1356&lt;=S1356),"Buy",IF(AND(T_CALC[[#This Row],[Value]]&lt;T_CALC[[#This Row],[WMA]],R1356&gt;=S1356),"Sell","")),NA()))</f>
        <v/>
      </c>
      <c r="U1357" s="4">
        <f ca="1">IFERROR(IF(T_CALC[[#This Row],[Signal]]="Buy",T_CALC[[#This Row],[Value]],-10000),-10000)</f>
        <v>-10000</v>
      </c>
      <c r="V1357" s="4">
        <f ca="1">IFERROR(IF(T_CALC[[#This Row],[Signal]]="Sell",T_CALC[[#This Row],[Value]],-10000),-10000)</f>
        <v>-10000</v>
      </c>
    </row>
    <row r="1358" spans="11:22" x14ac:dyDescent="0.2">
      <c r="K1358" s="4" t="str">
        <f ca="1">IF(ROW(T_CALC[[#This Row],[DAY]])-ROW(T_CALC[[#Headers],[DAY]])&gt;C_N_TRADING_DAYS,"",ROW(T_CALC[[#This Row],[DAY]])-ROW(T_CALC[[#Headers],[DAY]]))</f>
        <v/>
      </c>
      <c r="L1358" s="2" t="str" cm="1">
        <f t="array" aca="1" ref="L1358" ca="1">IFERROR(IF(T_CALC[[#This Row],[DAY]]="","",IF(AND(T_CALC[[#This Row],[DAY]]=C_N_TRADING_DAYS,$L$1&gt;C_MAX_HIST_DT),$L$1,INDEX(_xlfn.ANCHORARRAY($C$3),T_CALC[[#This Row],[DAY]]+1,1))),NA())</f>
        <v/>
      </c>
      <c r="M1358" s="4" t="str" cm="1">
        <f t="array" aca="1" ref="M1358" ca="1">IFERROR(IF(T_CALC[[#This Row],[DAY]]="","",IF(AND(T_CALC[[#This Row],[DAY]]=C_N_TRADING_DAYS,$L$1&gt;C_MAX_HIST_DT),$M$1,INDEX(_xlfn.ANCHORARRAY($C$3),T_CALC[[#This Row],[DAY]]+1,3))),NA())</f>
        <v/>
      </c>
      <c r="N1358" s="4" t="str" cm="1">
        <f t="array" aca="1" ref="N1358" ca="1">IFERROR(IF(T_CALC[[#This Row],[DAY]]="","",IF(AND(T_CALC[[#This Row],[DAY]]=C_N_TRADING_DAYS,$L$1&gt;C_MAX_HIST_DT),$N$1,INDEX(_xlfn.ANCHORARRAY($C$3),T_CALC[[#This Row],[DAY]]+1,4))),NA())</f>
        <v/>
      </c>
      <c r="O1358" s="4" t="str" cm="1">
        <f t="array" aca="1" ref="O1358" ca="1">IFERROR(IF(T_CALC[[#This Row],[DAY]]="","",IF(AND(T_CALC[[#This Row],[DAY]]=C_N_TRADING_DAYS,$L$1&gt;C_MAX_HIST_DT),$O$1,INDEX(_xlfn.ANCHORARRAY($C$3),T_CALC[[#This Row],[DAY]]+1,5))),NA())</f>
        <v/>
      </c>
      <c r="P1358" s="4" t="str" cm="1">
        <f t="array" aca="1" ref="P1358" ca="1">IFERROR(IF(T_CALC[[#This Row],[DAY]]="","",IF(AND(T_CALC[[#This Row],[DAY]]=C_N_TRADING_DAYS,$L$1&gt;C_MAX_HIST_DT),$P$1,INDEX(_xlfn.ANCHORARRAY($C$3),T_CALC[[#This Row],[DAY]]+1,6))),NA())</f>
        <v/>
      </c>
      <c r="Q1358" s="4" t="str" cm="1">
        <f t="array" aca="1" ref="Q1358" ca="1">IFERROR(IF(T_CALC[[#This Row],[DAY]]="","",IF(AND(T_CALC[[#This Row],[DAY]]=C_N_TRADING_DAYS,$L$1&gt;C_MAX_HIST_DT),$Q$1,INDEX(_xlfn.ANCHORARRAY($C$3),T_CALC[[#This Row],[DAY]]+1,2))),NA())</f>
        <v/>
      </c>
      <c r="R1358" s="4" t="str">
        <f ca="1">IFERROR(IF(I_SRC="Open",T_CALC[[#This Row],[Open]],IF(I_SRC="High",T_CALC[[#This Row],[High]],IF(I_SRC="low",T_CALC[[#This Row],[Low]],IF(I_SRC="Volume",T_CALC[[#This Row],[VOLUME]],T_CALC[[#This Row],[Close]])))),"")</f>
        <v/>
      </c>
      <c r="S1358" s="4" t="str" cm="1">
        <f t="array" aca="1" ref="S1358" ca="1">IF(T_CALC[[#This Row],[DAY]]="","",IF(T_CALC[[#This Row],[DAY]]&gt;=I_MA_PER,
ROUND(SUMPRODUCT(OFFSET($Y$4,0,0,I_MA_PER),OFFSET(T_CALC[[#This Row],[Value]],-(I_MA_PER-1),0,I_MA_PER))/C_DEN,2),NA()))</f>
        <v/>
      </c>
      <c r="T1358" s="4" t="str">
        <f ca="1">IF(T_CALC[[#This Row],[DAY]]="","",IF(T_CALC[[#This Row],[DAY]]&gt;=I_MA_PER,IF(AND(T_CALC[[#This Row],[Value]]&gt;T_CALC[[#This Row],[WMA]],R1357&lt;=S1357),"Buy",IF(AND(T_CALC[[#This Row],[Value]]&lt;T_CALC[[#This Row],[WMA]],R1357&gt;=S1357),"Sell","")),NA()))</f>
        <v/>
      </c>
      <c r="U1358" s="4">
        <f ca="1">IFERROR(IF(T_CALC[[#This Row],[Signal]]="Buy",T_CALC[[#This Row],[Value]],-10000),-10000)</f>
        <v>-10000</v>
      </c>
      <c r="V1358" s="4">
        <f ca="1">IFERROR(IF(T_CALC[[#This Row],[Signal]]="Sell",T_CALC[[#This Row],[Value]],-10000),-10000)</f>
        <v>-10000</v>
      </c>
    </row>
    <row r="1359" spans="11:22" x14ac:dyDescent="0.2">
      <c r="K1359" s="4" t="str">
        <f ca="1">IF(ROW(T_CALC[[#This Row],[DAY]])-ROW(T_CALC[[#Headers],[DAY]])&gt;C_N_TRADING_DAYS,"",ROW(T_CALC[[#This Row],[DAY]])-ROW(T_CALC[[#Headers],[DAY]]))</f>
        <v/>
      </c>
      <c r="L1359" s="2" t="str" cm="1">
        <f t="array" aca="1" ref="L1359" ca="1">IFERROR(IF(T_CALC[[#This Row],[DAY]]="","",IF(AND(T_CALC[[#This Row],[DAY]]=C_N_TRADING_DAYS,$L$1&gt;C_MAX_HIST_DT),$L$1,INDEX(_xlfn.ANCHORARRAY($C$3),T_CALC[[#This Row],[DAY]]+1,1))),NA())</f>
        <v/>
      </c>
      <c r="M1359" s="4" t="str" cm="1">
        <f t="array" aca="1" ref="M1359" ca="1">IFERROR(IF(T_CALC[[#This Row],[DAY]]="","",IF(AND(T_CALC[[#This Row],[DAY]]=C_N_TRADING_DAYS,$L$1&gt;C_MAX_HIST_DT),$M$1,INDEX(_xlfn.ANCHORARRAY($C$3),T_CALC[[#This Row],[DAY]]+1,3))),NA())</f>
        <v/>
      </c>
      <c r="N1359" s="4" t="str" cm="1">
        <f t="array" aca="1" ref="N1359" ca="1">IFERROR(IF(T_CALC[[#This Row],[DAY]]="","",IF(AND(T_CALC[[#This Row],[DAY]]=C_N_TRADING_DAYS,$L$1&gt;C_MAX_HIST_DT),$N$1,INDEX(_xlfn.ANCHORARRAY($C$3),T_CALC[[#This Row],[DAY]]+1,4))),NA())</f>
        <v/>
      </c>
      <c r="O1359" s="4" t="str" cm="1">
        <f t="array" aca="1" ref="O1359" ca="1">IFERROR(IF(T_CALC[[#This Row],[DAY]]="","",IF(AND(T_CALC[[#This Row],[DAY]]=C_N_TRADING_DAYS,$L$1&gt;C_MAX_HIST_DT),$O$1,INDEX(_xlfn.ANCHORARRAY($C$3),T_CALC[[#This Row],[DAY]]+1,5))),NA())</f>
        <v/>
      </c>
      <c r="P1359" s="4" t="str" cm="1">
        <f t="array" aca="1" ref="P1359" ca="1">IFERROR(IF(T_CALC[[#This Row],[DAY]]="","",IF(AND(T_CALC[[#This Row],[DAY]]=C_N_TRADING_DAYS,$L$1&gt;C_MAX_HIST_DT),$P$1,INDEX(_xlfn.ANCHORARRAY($C$3),T_CALC[[#This Row],[DAY]]+1,6))),NA())</f>
        <v/>
      </c>
      <c r="Q1359" s="4" t="str" cm="1">
        <f t="array" aca="1" ref="Q1359" ca="1">IFERROR(IF(T_CALC[[#This Row],[DAY]]="","",IF(AND(T_CALC[[#This Row],[DAY]]=C_N_TRADING_DAYS,$L$1&gt;C_MAX_HIST_DT),$Q$1,INDEX(_xlfn.ANCHORARRAY($C$3),T_CALC[[#This Row],[DAY]]+1,2))),NA())</f>
        <v/>
      </c>
      <c r="R1359" s="4" t="str">
        <f ca="1">IFERROR(IF(I_SRC="Open",T_CALC[[#This Row],[Open]],IF(I_SRC="High",T_CALC[[#This Row],[High]],IF(I_SRC="low",T_CALC[[#This Row],[Low]],IF(I_SRC="Volume",T_CALC[[#This Row],[VOLUME]],T_CALC[[#This Row],[Close]])))),"")</f>
        <v/>
      </c>
      <c r="S1359" s="4" t="str" cm="1">
        <f t="array" aca="1" ref="S1359" ca="1">IF(T_CALC[[#This Row],[DAY]]="","",IF(T_CALC[[#This Row],[DAY]]&gt;=I_MA_PER,
ROUND(SUMPRODUCT(OFFSET($Y$4,0,0,I_MA_PER),OFFSET(T_CALC[[#This Row],[Value]],-(I_MA_PER-1),0,I_MA_PER))/C_DEN,2),NA()))</f>
        <v/>
      </c>
      <c r="T1359" s="4" t="str">
        <f ca="1">IF(T_CALC[[#This Row],[DAY]]="","",IF(T_CALC[[#This Row],[DAY]]&gt;=I_MA_PER,IF(AND(T_CALC[[#This Row],[Value]]&gt;T_CALC[[#This Row],[WMA]],R1358&lt;=S1358),"Buy",IF(AND(T_CALC[[#This Row],[Value]]&lt;T_CALC[[#This Row],[WMA]],R1358&gt;=S1358),"Sell","")),NA()))</f>
        <v/>
      </c>
      <c r="U1359" s="4">
        <f ca="1">IFERROR(IF(T_CALC[[#This Row],[Signal]]="Buy",T_CALC[[#This Row],[Value]],-10000),-10000)</f>
        <v>-10000</v>
      </c>
      <c r="V1359" s="4">
        <f ca="1">IFERROR(IF(T_CALC[[#This Row],[Signal]]="Sell",T_CALC[[#This Row],[Value]],-10000),-10000)</f>
        <v>-10000</v>
      </c>
    </row>
    <row r="1360" spans="11:22" x14ac:dyDescent="0.2">
      <c r="K1360" s="4" t="str">
        <f ca="1">IF(ROW(T_CALC[[#This Row],[DAY]])-ROW(T_CALC[[#Headers],[DAY]])&gt;C_N_TRADING_DAYS,"",ROW(T_CALC[[#This Row],[DAY]])-ROW(T_CALC[[#Headers],[DAY]]))</f>
        <v/>
      </c>
      <c r="L1360" s="2" t="str" cm="1">
        <f t="array" aca="1" ref="L1360" ca="1">IFERROR(IF(T_CALC[[#This Row],[DAY]]="","",IF(AND(T_CALC[[#This Row],[DAY]]=C_N_TRADING_DAYS,$L$1&gt;C_MAX_HIST_DT),$L$1,INDEX(_xlfn.ANCHORARRAY($C$3),T_CALC[[#This Row],[DAY]]+1,1))),NA())</f>
        <v/>
      </c>
      <c r="M1360" s="4" t="str" cm="1">
        <f t="array" aca="1" ref="M1360" ca="1">IFERROR(IF(T_CALC[[#This Row],[DAY]]="","",IF(AND(T_CALC[[#This Row],[DAY]]=C_N_TRADING_DAYS,$L$1&gt;C_MAX_HIST_DT),$M$1,INDEX(_xlfn.ANCHORARRAY($C$3),T_CALC[[#This Row],[DAY]]+1,3))),NA())</f>
        <v/>
      </c>
      <c r="N1360" s="4" t="str" cm="1">
        <f t="array" aca="1" ref="N1360" ca="1">IFERROR(IF(T_CALC[[#This Row],[DAY]]="","",IF(AND(T_CALC[[#This Row],[DAY]]=C_N_TRADING_DAYS,$L$1&gt;C_MAX_HIST_DT),$N$1,INDEX(_xlfn.ANCHORARRAY($C$3),T_CALC[[#This Row],[DAY]]+1,4))),NA())</f>
        <v/>
      </c>
      <c r="O1360" s="4" t="str" cm="1">
        <f t="array" aca="1" ref="O1360" ca="1">IFERROR(IF(T_CALC[[#This Row],[DAY]]="","",IF(AND(T_CALC[[#This Row],[DAY]]=C_N_TRADING_DAYS,$L$1&gt;C_MAX_HIST_DT),$O$1,INDEX(_xlfn.ANCHORARRAY($C$3),T_CALC[[#This Row],[DAY]]+1,5))),NA())</f>
        <v/>
      </c>
      <c r="P1360" s="4" t="str" cm="1">
        <f t="array" aca="1" ref="P1360" ca="1">IFERROR(IF(T_CALC[[#This Row],[DAY]]="","",IF(AND(T_CALC[[#This Row],[DAY]]=C_N_TRADING_DAYS,$L$1&gt;C_MAX_HIST_DT),$P$1,INDEX(_xlfn.ANCHORARRAY($C$3),T_CALC[[#This Row],[DAY]]+1,6))),NA())</f>
        <v/>
      </c>
      <c r="Q1360" s="4" t="str" cm="1">
        <f t="array" aca="1" ref="Q1360" ca="1">IFERROR(IF(T_CALC[[#This Row],[DAY]]="","",IF(AND(T_CALC[[#This Row],[DAY]]=C_N_TRADING_DAYS,$L$1&gt;C_MAX_HIST_DT),$Q$1,INDEX(_xlfn.ANCHORARRAY($C$3),T_CALC[[#This Row],[DAY]]+1,2))),NA())</f>
        <v/>
      </c>
      <c r="R1360" s="4" t="str">
        <f ca="1">IFERROR(IF(I_SRC="Open",T_CALC[[#This Row],[Open]],IF(I_SRC="High",T_CALC[[#This Row],[High]],IF(I_SRC="low",T_CALC[[#This Row],[Low]],IF(I_SRC="Volume",T_CALC[[#This Row],[VOLUME]],T_CALC[[#This Row],[Close]])))),"")</f>
        <v/>
      </c>
      <c r="S1360" s="4" t="str" cm="1">
        <f t="array" aca="1" ref="S1360" ca="1">IF(T_CALC[[#This Row],[DAY]]="","",IF(T_CALC[[#This Row],[DAY]]&gt;=I_MA_PER,
ROUND(SUMPRODUCT(OFFSET($Y$4,0,0,I_MA_PER),OFFSET(T_CALC[[#This Row],[Value]],-(I_MA_PER-1),0,I_MA_PER))/C_DEN,2),NA()))</f>
        <v/>
      </c>
      <c r="T1360" s="4" t="str">
        <f ca="1">IF(T_CALC[[#This Row],[DAY]]="","",IF(T_CALC[[#This Row],[DAY]]&gt;=I_MA_PER,IF(AND(T_CALC[[#This Row],[Value]]&gt;T_CALC[[#This Row],[WMA]],R1359&lt;=S1359),"Buy",IF(AND(T_CALC[[#This Row],[Value]]&lt;T_CALC[[#This Row],[WMA]],R1359&gt;=S1359),"Sell","")),NA()))</f>
        <v/>
      </c>
      <c r="U1360" s="4">
        <f ca="1">IFERROR(IF(T_CALC[[#This Row],[Signal]]="Buy",T_CALC[[#This Row],[Value]],-10000),-10000)</f>
        <v>-10000</v>
      </c>
      <c r="V1360" s="4">
        <f ca="1">IFERROR(IF(T_CALC[[#This Row],[Signal]]="Sell",T_CALC[[#This Row],[Value]],-10000),-10000)</f>
        <v>-10000</v>
      </c>
    </row>
    <row r="1361" spans="11:22" x14ac:dyDescent="0.2">
      <c r="K1361" s="4" t="str">
        <f ca="1">IF(ROW(T_CALC[[#This Row],[DAY]])-ROW(T_CALC[[#Headers],[DAY]])&gt;C_N_TRADING_DAYS,"",ROW(T_CALC[[#This Row],[DAY]])-ROW(T_CALC[[#Headers],[DAY]]))</f>
        <v/>
      </c>
      <c r="L1361" s="2" t="str" cm="1">
        <f t="array" aca="1" ref="L1361" ca="1">IFERROR(IF(T_CALC[[#This Row],[DAY]]="","",IF(AND(T_CALC[[#This Row],[DAY]]=C_N_TRADING_DAYS,$L$1&gt;C_MAX_HIST_DT),$L$1,INDEX(_xlfn.ANCHORARRAY($C$3),T_CALC[[#This Row],[DAY]]+1,1))),NA())</f>
        <v/>
      </c>
      <c r="M1361" s="4" t="str" cm="1">
        <f t="array" aca="1" ref="M1361" ca="1">IFERROR(IF(T_CALC[[#This Row],[DAY]]="","",IF(AND(T_CALC[[#This Row],[DAY]]=C_N_TRADING_DAYS,$L$1&gt;C_MAX_HIST_DT),$M$1,INDEX(_xlfn.ANCHORARRAY($C$3),T_CALC[[#This Row],[DAY]]+1,3))),NA())</f>
        <v/>
      </c>
      <c r="N1361" s="4" t="str" cm="1">
        <f t="array" aca="1" ref="N1361" ca="1">IFERROR(IF(T_CALC[[#This Row],[DAY]]="","",IF(AND(T_CALC[[#This Row],[DAY]]=C_N_TRADING_DAYS,$L$1&gt;C_MAX_HIST_DT),$N$1,INDEX(_xlfn.ANCHORARRAY($C$3),T_CALC[[#This Row],[DAY]]+1,4))),NA())</f>
        <v/>
      </c>
      <c r="O1361" s="4" t="str" cm="1">
        <f t="array" aca="1" ref="O1361" ca="1">IFERROR(IF(T_CALC[[#This Row],[DAY]]="","",IF(AND(T_CALC[[#This Row],[DAY]]=C_N_TRADING_DAYS,$L$1&gt;C_MAX_HIST_DT),$O$1,INDEX(_xlfn.ANCHORARRAY($C$3),T_CALC[[#This Row],[DAY]]+1,5))),NA())</f>
        <v/>
      </c>
      <c r="P1361" s="4" t="str" cm="1">
        <f t="array" aca="1" ref="P1361" ca="1">IFERROR(IF(T_CALC[[#This Row],[DAY]]="","",IF(AND(T_CALC[[#This Row],[DAY]]=C_N_TRADING_DAYS,$L$1&gt;C_MAX_HIST_DT),$P$1,INDEX(_xlfn.ANCHORARRAY($C$3),T_CALC[[#This Row],[DAY]]+1,6))),NA())</f>
        <v/>
      </c>
      <c r="Q1361" s="4" t="str" cm="1">
        <f t="array" aca="1" ref="Q1361" ca="1">IFERROR(IF(T_CALC[[#This Row],[DAY]]="","",IF(AND(T_CALC[[#This Row],[DAY]]=C_N_TRADING_DAYS,$L$1&gt;C_MAX_HIST_DT),$Q$1,INDEX(_xlfn.ANCHORARRAY($C$3),T_CALC[[#This Row],[DAY]]+1,2))),NA())</f>
        <v/>
      </c>
      <c r="R1361" s="4" t="str">
        <f ca="1">IFERROR(IF(I_SRC="Open",T_CALC[[#This Row],[Open]],IF(I_SRC="High",T_CALC[[#This Row],[High]],IF(I_SRC="low",T_CALC[[#This Row],[Low]],IF(I_SRC="Volume",T_CALC[[#This Row],[VOLUME]],T_CALC[[#This Row],[Close]])))),"")</f>
        <v/>
      </c>
      <c r="S1361" s="4" t="str" cm="1">
        <f t="array" aca="1" ref="S1361" ca="1">IF(T_CALC[[#This Row],[DAY]]="","",IF(T_CALC[[#This Row],[DAY]]&gt;=I_MA_PER,
ROUND(SUMPRODUCT(OFFSET($Y$4,0,0,I_MA_PER),OFFSET(T_CALC[[#This Row],[Value]],-(I_MA_PER-1),0,I_MA_PER))/C_DEN,2),NA()))</f>
        <v/>
      </c>
      <c r="T1361" s="4" t="str">
        <f ca="1">IF(T_CALC[[#This Row],[DAY]]="","",IF(T_CALC[[#This Row],[DAY]]&gt;=I_MA_PER,IF(AND(T_CALC[[#This Row],[Value]]&gt;T_CALC[[#This Row],[WMA]],R1360&lt;=S1360),"Buy",IF(AND(T_CALC[[#This Row],[Value]]&lt;T_CALC[[#This Row],[WMA]],R1360&gt;=S1360),"Sell","")),NA()))</f>
        <v/>
      </c>
      <c r="U1361" s="4">
        <f ca="1">IFERROR(IF(T_CALC[[#This Row],[Signal]]="Buy",T_CALC[[#This Row],[Value]],-10000),-10000)</f>
        <v>-10000</v>
      </c>
      <c r="V1361" s="4">
        <f ca="1">IFERROR(IF(T_CALC[[#This Row],[Signal]]="Sell",T_CALC[[#This Row],[Value]],-10000),-10000)</f>
        <v>-10000</v>
      </c>
    </row>
    <row r="1362" spans="11:22" x14ac:dyDescent="0.2">
      <c r="K1362" s="4" t="str">
        <f ca="1">IF(ROW(T_CALC[[#This Row],[DAY]])-ROW(T_CALC[[#Headers],[DAY]])&gt;C_N_TRADING_DAYS,"",ROW(T_CALC[[#This Row],[DAY]])-ROW(T_CALC[[#Headers],[DAY]]))</f>
        <v/>
      </c>
      <c r="L1362" s="2" t="str" cm="1">
        <f t="array" aca="1" ref="L1362" ca="1">IFERROR(IF(T_CALC[[#This Row],[DAY]]="","",IF(AND(T_CALC[[#This Row],[DAY]]=C_N_TRADING_DAYS,$L$1&gt;C_MAX_HIST_DT),$L$1,INDEX(_xlfn.ANCHORARRAY($C$3),T_CALC[[#This Row],[DAY]]+1,1))),NA())</f>
        <v/>
      </c>
      <c r="M1362" s="4" t="str" cm="1">
        <f t="array" aca="1" ref="M1362" ca="1">IFERROR(IF(T_CALC[[#This Row],[DAY]]="","",IF(AND(T_CALC[[#This Row],[DAY]]=C_N_TRADING_DAYS,$L$1&gt;C_MAX_HIST_DT),$M$1,INDEX(_xlfn.ANCHORARRAY($C$3),T_CALC[[#This Row],[DAY]]+1,3))),NA())</f>
        <v/>
      </c>
      <c r="N1362" s="4" t="str" cm="1">
        <f t="array" aca="1" ref="N1362" ca="1">IFERROR(IF(T_CALC[[#This Row],[DAY]]="","",IF(AND(T_CALC[[#This Row],[DAY]]=C_N_TRADING_DAYS,$L$1&gt;C_MAX_HIST_DT),$N$1,INDEX(_xlfn.ANCHORARRAY($C$3),T_CALC[[#This Row],[DAY]]+1,4))),NA())</f>
        <v/>
      </c>
      <c r="O1362" s="4" t="str" cm="1">
        <f t="array" aca="1" ref="O1362" ca="1">IFERROR(IF(T_CALC[[#This Row],[DAY]]="","",IF(AND(T_CALC[[#This Row],[DAY]]=C_N_TRADING_DAYS,$L$1&gt;C_MAX_HIST_DT),$O$1,INDEX(_xlfn.ANCHORARRAY($C$3),T_CALC[[#This Row],[DAY]]+1,5))),NA())</f>
        <v/>
      </c>
      <c r="P1362" s="4" t="str" cm="1">
        <f t="array" aca="1" ref="P1362" ca="1">IFERROR(IF(T_CALC[[#This Row],[DAY]]="","",IF(AND(T_CALC[[#This Row],[DAY]]=C_N_TRADING_DAYS,$L$1&gt;C_MAX_HIST_DT),$P$1,INDEX(_xlfn.ANCHORARRAY($C$3),T_CALC[[#This Row],[DAY]]+1,6))),NA())</f>
        <v/>
      </c>
      <c r="Q1362" s="4" t="str" cm="1">
        <f t="array" aca="1" ref="Q1362" ca="1">IFERROR(IF(T_CALC[[#This Row],[DAY]]="","",IF(AND(T_CALC[[#This Row],[DAY]]=C_N_TRADING_DAYS,$L$1&gt;C_MAX_HIST_DT),$Q$1,INDEX(_xlfn.ANCHORARRAY($C$3),T_CALC[[#This Row],[DAY]]+1,2))),NA())</f>
        <v/>
      </c>
      <c r="R1362" s="4" t="str">
        <f ca="1">IFERROR(IF(I_SRC="Open",T_CALC[[#This Row],[Open]],IF(I_SRC="High",T_CALC[[#This Row],[High]],IF(I_SRC="low",T_CALC[[#This Row],[Low]],IF(I_SRC="Volume",T_CALC[[#This Row],[VOLUME]],T_CALC[[#This Row],[Close]])))),"")</f>
        <v/>
      </c>
      <c r="S1362" s="4" t="str" cm="1">
        <f t="array" aca="1" ref="S1362" ca="1">IF(T_CALC[[#This Row],[DAY]]="","",IF(T_CALC[[#This Row],[DAY]]&gt;=I_MA_PER,
ROUND(SUMPRODUCT(OFFSET($Y$4,0,0,I_MA_PER),OFFSET(T_CALC[[#This Row],[Value]],-(I_MA_PER-1),0,I_MA_PER))/C_DEN,2),NA()))</f>
        <v/>
      </c>
      <c r="T1362" s="4" t="str">
        <f ca="1">IF(T_CALC[[#This Row],[DAY]]="","",IF(T_CALC[[#This Row],[DAY]]&gt;=I_MA_PER,IF(AND(T_CALC[[#This Row],[Value]]&gt;T_CALC[[#This Row],[WMA]],R1361&lt;=S1361),"Buy",IF(AND(T_CALC[[#This Row],[Value]]&lt;T_CALC[[#This Row],[WMA]],R1361&gt;=S1361),"Sell","")),NA()))</f>
        <v/>
      </c>
      <c r="U1362" s="4">
        <f ca="1">IFERROR(IF(T_CALC[[#This Row],[Signal]]="Buy",T_CALC[[#This Row],[Value]],-10000),-10000)</f>
        <v>-10000</v>
      </c>
      <c r="V1362" s="4">
        <f ca="1">IFERROR(IF(T_CALC[[#This Row],[Signal]]="Sell",T_CALC[[#This Row],[Value]],-10000),-10000)</f>
        <v>-10000</v>
      </c>
    </row>
    <row r="1363" spans="11:22" x14ac:dyDescent="0.2">
      <c r="K1363" s="4" t="str">
        <f ca="1">IF(ROW(T_CALC[[#This Row],[DAY]])-ROW(T_CALC[[#Headers],[DAY]])&gt;C_N_TRADING_DAYS,"",ROW(T_CALC[[#This Row],[DAY]])-ROW(T_CALC[[#Headers],[DAY]]))</f>
        <v/>
      </c>
      <c r="L1363" s="2" t="str" cm="1">
        <f t="array" aca="1" ref="L1363" ca="1">IFERROR(IF(T_CALC[[#This Row],[DAY]]="","",IF(AND(T_CALC[[#This Row],[DAY]]=C_N_TRADING_DAYS,$L$1&gt;C_MAX_HIST_DT),$L$1,INDEX(_xlfn.ANCHORARRAY($C$3),T_CALC[[#This Row],[DAY]]+1,1))),NA())</f>
        <v/>
      </c>
      <c r="M1363" s="4" t="str" cm="1">
        <f t="array" aca="1" ref="M1363" ca="1">IFERROR(IF(T_CALC[[#This Row],[DAY]]="","",IF(AND(T_CALC[[#This Row],[DAY]]=C_N_TRADING_DAYS,$L$1&gt;C_MAX_HIST_DT),$M$1,INDEX(_xlfn.ANCHORARRAY($C$3),T_CALC[[#This Row],[DAY]]+1,3))),NA())</f>
        <v/>
      </c>
      <c r="N1363" s="4" t="str" cm="1">
        <f t="array" aca="1" ref="N1363" ca="1">IFERROR(IF(T_CALC[[#This Row],[DAY]]="","",IF(AND(T_CALC[[#This Row],[DAY]]=C_N_TRADING_DAYS,$L$1&gt;C_MAX_HIST_DT),$N$1,INDEX(_xlfn.ANCHORARRAY($C$3),T_CALC[[#This Row],[DAY]]+1,4))),NA())</f>
        <v/>
      </c>
      <c r="O1363" s="4" t="str" cm="1">
        <f t="array" aca="1" ref="O1363" ca="1">IFERROR(IF(T_CALC[[#This Row],[DAY]]="","",IF(AND(T_CALC[[#This Row],[DAY]]=C_N_TRADING_DAYS,$L$1&gt;C_MAX_HIST_DT),$O$1,INDEX(_xlfn.ANCHORARRAY($C$3),T_CALC[[#This Row],[DAY]]+1,5))),NA())</f>
        <v/>
      </c>
      <c r="P1363" s="4" t="str" cm="1">
        <f t="array" aca="1" ref="P1363" ca="1">IFERROR(IF(T_CALC[[#This Row],[DAY]]="","",IF(AND(T_CALC[[#This Row],[DAY]]=C_N_TRADING_DAYS,$L$1&gt;C_MAX_HIST_DT),$P$1,INDEX(_xlfn.ANCHORARRAY($C$3),T_CALC[[#This Row],[DAY]]+1,6))),NA())</f>
        <v/>
      </c>
      <c r="Q1363" s="4" t="str" cm="1">
        <f t="array" aca="1" ref="Q1363" ca="1">IFERROR(IF(T_CALC[[#This Row],[DAY]]="","",IF(AND(T_CALC[[#This Row],[DAY]]=C_N_TRADING_DAYS,$L$1&gt;C_MAX_HIST_DT),$Q$1,INDEX(_xlfn.ANCHORARRAY($C$3),T_CALC[[#This Row],[DAY]]+1,2))),NA())</f>
        <v/>
      </c>
      <c r="R1363" s="4" t="str">
        <f ca="1">IFERROR(IF(I_SRC="Open",T_CALC[[#This Row],[Open]],IF(I_SRC="High",T_CALC[[#This Row],[High]],IF(I_SRC="low",T_CALC[[#This Row],[Low]],IF(I_SRC="Volume",T_CALC[[#This Row],[VOLUME]],T_CALC[[#This Row],[Close]])))),"")</f>
        <v/>
      </c>
      <c r="S1363" s="4" t="str" cm="1">
        <f t="array" aca="1" ref="S1363" ca="1">IF(T_CALC[[#This Row],[DAY]]="","",IF(T_CALC[[#This Row],[DAY]]&gt;=I_MA_PER,
ROUND(SUMPRODUCT(OFFSET($Y$4,0,0,I_MA_PER),OFFSET(T_CALC[[#This Row],[Value]],-(I_MA_PER-1),0,I_MA_PER))/C_DEN,2),NA()))</f>
        <v/>
      </c>
      <c r="T1363" s="4" t="str">
        <f ca="1">IF(T_CALC[[#This Row],[DAY]]="","",IF(T_CALC[[#This Row],[DAY]]&gt;=I_MA_PER,IF(AND(T_CALC[[#This Row],[Value]]&gt;T_CALC[[#This Row],[WMA]],R1362&lt;=S1362),"Buy",IF(AND(T_CALC[[#This Row],[Value]]&lt;T_CALC[[#This Row],[WMA]],R1362&gt;=S1362),"Sell","")),NA()))</f>
        <v/>
      </c>
      <c r="U1363" s="4">
        <f ca="1">IFERROR(IF(T_CALC[[#This Row],[Signal]]="Buy",T_CALC[[#This Row],[Value]],-10000),-10000)</f>
        <v>-10000</v>
      </c>
      <c r="V1363" s="4">
        <f ca="1">IFERROR(IF(T_CALC[[#This Row],[Signal]]="Sell",T_CALC[[#This Row],[Value]],-10000),-10000)</f>
        <v>-10000</v>
      </c>
    </row>
    <row r="1364" spans="11:22" x14ac:dyDescent="0.2">
      <c r="K1364" s="4" t="str">
        <f ca="1">IF(ROW(T_CALC[[#This Row],[DAY]])-ROW(T_CALC[[#Headers],[DAY]])&gt;C_N_TRADING_DAYS,"",ROW(T_CALC[[#This Row],[DAY]])-ROW(T_CALC[[#Headers],[DAY]]))</f>
        <v/>
      </c>
      <c r="L1364" s="2" t="str" cm="1">
        <f t="array" aca="1" ref="L1364" ca="1">IFERROR(IF(T_CALC[[#This Row],[DAY]]="","",IF(AND(T_CALC[[#This Row],[DAY]]=C_N_TRADING_DAYS,$L$1&gt;C_MAX_HIST_DT),$L$1,INDEX(_xlfn.ANCHORARRAY($C$3),T_CALC[[#This Row],[DAY]]+1,1))),NA())</f>
        <v/>
      </c>
      <c r="M1364" s="4" t="str" cm="1">
        <f t="array" aca="1" ref="M1364" ca="1">IFERROR(IF(T_CALC[[#This Row],[DAY]]="","",IF(AND(T_CALC[[#This Row],[DAY]]=C_N_TRADING_DAYS,$L$1&gt;C_MAX_HIST_DT),$M$1,INDEX(_xlfn.ANCHORARRAY($C$3),T_CALC[[#This Row],[DAY]]+1,3))),NA())</f>
        <v/>
      </c>
      <c r="N1364" s="4" t="str" cm="1">
        <f t="array" aca="1" ref="N1364" ca="1">IFERROR(IF(T_CALC[[#This Row],[DAY]]="","",IF(AND(T_CALC[[#This Row],[DAY]]=C_N_TRADING_DAYS,$L$1&gt;C_MAX_HIST_DT),$N$1,INDEX(_xlfn.ANCHORARRAY($C$3),T_CALC[[#This Row],[DAY]]+1,4))),NA())</f>
        <v/>
      </c>
      <c r="O1364" s="4" t="str" cm="1">
        <f t="array" aca="1" ref="O1364" ca="1">IFERROR(IF(T_CALC[[#This Row],[DAY]]="","",IF(AND(T_CALC[[#This Row],[DAY]]=C_N_TRADING_DAYS,$L$1&gt;C_MAX_HIST_DT),$O$1,INDEX(_xlfn.ANCHORARRAY($C$3),T_CALC[[#This Row],[DAY]]+1,5))),NA())</f>
        <v/>
      </c>
      <c r="P1364" s="4" t="str" cm="1">
        <f t="array" aca="1" ref="P1364" ca="1">IFERROR(IF(T_CALC[[#This Row],[DAY]]="","",IF(AND(T_CALC[[#This Row],[DAY]]=C_N_TRADING_DAYS,$L$1&gt;C_MAX_HIST_DT),$P$1,INDEX(_xlfn.ANCHORARRAY($C$3),T_CALC[[#This Row],[DAY]]+1,6))),NA())</f>
        <v/>
      </c>
      <c r="Q1364" s="4" t="str" cm="1">
        <f t="array" aca="1" ref="Q1364" ca="1">IFERROR(IF(T_CALC[[#This Row],[DAY]]="","",IF(AND(T_CALC[[#This Row],[DAY]]=C_N_TRADING_DAYS,$L$1&gt;C_MAX_HIST_DT),$Q$1,INDEX(_xlfn.ANCHORARRAY($C$3),T_CALC[[#This Row],[DAY]]+1,2))),NA())</f>
        <v/>
      </c>
      <c r="R1364" s="4" t="str">
        <f ca="1">IFERROR(IF(I_SRC="Open",T_CALC[[#This Row],[Open]],IF(I_SRC="High",T_CALC[[#This Row],[High]],IF(I_SRC="low",T_CALC[[#This Row],[Low]],IF(I_SRC="Volume",T_CALC[[#This Row],[VOLUME]],T_CALC[[#This Row],[Close]])))),"")</f>
        <v/>
      </c>
      <c r="S1364" s="4" t="str" cm="1">
        <f t="array" aca="1" ref="S1364" ca="1">IF(T_CALC[[#This Row],[DAY]]="","",IF(T_CALC[[#This Row],[DAY]]&gt;=I_MA_PER,
ROUND(SUMPRODUCT(OFFSET($Y$4,0,0,I_MA_PER),OFFSET(T_CALC[[#This Row],[Value]],-(I_MA_PER-1),0,I_MA_PER))/C_DEN,2),NA()))</f>
        <v/>
      </c>
      <c r="T1364" s="4" t="str">
        <f ca="1">IF(T_CALC[[#This Row],[DAY]]="","",IF(T_CALC[[#This Row],[DAY]]&gt;=I_MA_PER,IF(AND(T_CALC[[#This Row],[Value]]&gt;T_CALC[[#This Row],[WMA]],R1363&lt;=S1363),"Buy",IF(AND(T_CALC[[#This Row],[Value]]&lt;T_CALC[[#This Row],[WMA]],R1363&gt;=S1363),"Sell","")),NA()))</f>
        <v/>
      </c>
      <c r="U1364" s="4">
        <f ca="1">IFERROR(IF(T_CALC[[#This Row],[Signal]]="Buy",T_CALC[[#This Row],[Value]],-10000),-10000)</f>
        <v>-10000</v>
      </c>
      <c r="V1364" s="4">
        <f ca="1">IFERROR(IF(T_CALC[[#This Row],[Signal]]="Sell",T_CALC[[#This Row],[Value]],-10000),-10000)</f>
        <v>-10000</v>
      </c>
    </row>
    <row r="1365" spans="11:22" x14ac:dyDescent="0.2">
      <c r="K1365" s="4" t="str">
        <f ca="1">IF(ROW(T_CALC[[#This Row],[DAY]])-ROW(T_CALC[[#Headers],[DAY]])&gt;C_N_TRADING_DAYS,"",ROW(T_CALC[[#This Row],[DAY]])-ROW(T_CALC[[#Headers],[DAY]]))</f>
        <v/>
      </c>
      <c r="L1365" s="2" t="str" cm="1">
        <f t="array" aca="1" ref="L1365" ca="1">IFERROR(IF(T_CALC[[#This Row],[DAY]]="","",IF(AND(T_CALC[[#This Row],[DAY]]=C_N_TRADING_DAYS,$L$1&gt;C_MAX_HIST_DT),$L$1,INDEX(_xlfn.ANCHORARRAY($C$3),T_CALC[[#This Row],[DAY]]+1,1))),NA())</f>
        <v/>
      </c>
      <c r="M1365" s="4" t="str" cm="1">
        <f t="array" aca="1" ref="M1365" ca="1">IFERROR(IF(T_CALC[[#This Row],[DAY]]="","",IF(AND(T_CALC[[#This Row],[DAY]]=C_N_TRADING_DAYS,$L$1&gt;C_MAX_HIST_DT),$M$1,INDEX(_xlfn.ANCHORARRAY($C$3),T_CALC[[#This Row],[DAY]]+1,3))),NA())</f>
        <v/>
      </c>
      <c r="N1365" s="4" t="str" cm="1">
        <f t="array" aca="1" ref="N1365" ca="1">IFERROR(IF(T_CALC[[#This Row],[DAY]]="","",IF(AND(T_CALC[[#This Row],[DAY]]=C_N_TRADING_DAYS,$L$1&gt;C_MAX_HIST_DT),$N$1,INDEX(_xlfn.ANCHORARRAY($C$3),T_CALC[[#This Row],[DAY]]+1,4))),NA())</f>
        <v/>
      </c>
      <c r="O1365" s="4" t="str" cm="1">
        <f t="array" aca="1" ref="O1365" ca="1">IFERROR(IF(T_CALC[[#This Row],[DAY]]="","",IF(AND(T_CALC[[#This Row],[DAY]]=C_N_TRADING_DAYS,$L$1&gt;C_MAX_HIST_DT),$O$1,INDEX(_xlfn.ANCHORARRAY($C$3),T_CALC[[#This Row],[DAY]]+1,5))),NA())</f>
        <v/>
      </c>
      <c r="P1365" s="4" t="str" cm="1">
        <f t="array" aca="1" ref="P1365" ca="1">IFERROR(IF(T_CALC[[#This Row],[DAY]]="","",IF(AND(T_CALC[[#This Row],[DAY]]=C_N_TRADING_DAYS,$L$1&gt;C_MAX_HIST_DT),$P$1,INDEX(_xlfn.ANCHORARRAY($C$3),T_CALC[[#This Row],[DAY]]+1,6))),NA())</f>
        <v/>
      </c>
      <c r="Q1365" s="4" t="str" cm="1">
        <f t="array" aca="1" ref="Q1365" ca="1">IFERROR(IF(T_CALC[[#This Row],[DAY]]="","",IF(AND(T_CALC[[#This Row],[DAY]]=C_N_TRADING_DAYS,$L$1&gt;C_MAX_HIST_DT),$Q$1,INDEX(_xlfn.ANCHORARRAY($C$3),T_CALC[[#This Row],[DAY]]+1,2))),NA())</f>
        <v/>
      </c>
      <c r="R1365" s="4" t="str">
        <f ca="1">IFERROR(IF(I_SRC="Open",T_CALC[[#This Row],[Open]],IF(I_SRC="High",T_CALC[[#This Row],[High]],IF(I_SRC="low",T_CALC[[#This Row],[Low]],IF(I_SRC="Volume",T_CALC[[#This Row],[VOLUME]],T_CALC[[#This Row],[Close]])))),"")</f>
        <v/>
      </c>
      <c r="S1365" s="4" t="str" cm="1">
        <f t="array" aca="1" ref="S1365" ca="1">IF(T_CALC[[#This Row],[DAY]]="","",IF(T_CALC[[#This Row],[DAY]]&gt;=I_MA_PER,
ROUND(SUMPRODUCT(OFFSET($Y$4,0,0,I_MA_PER),OFFSET(T_CALC[[#This Row],[Value]],-(I_MA_PER-1),0,I_MA_PER))/C_DEN,2),NA()))</f>
        <v/>
      </c>
      <c r="T1365" s="4" t="str">
        <f ca="1">IF(T_CALC[[#This Row],[DAY]]="","",IF(T_CALC[[#This Row],[DAY]]&gt;=I_MA_PER,IF(AND(T_CALC[[#This Row],[Value]]&gt;T_CALC[[#This Row],[WMA]],R1364&lt;=S1364),"Buy",IF(AND(T_CALC[[#This Row],[Value]]&lt;T_CALC[[#This Row],[WMA]],R1364&gt;=S1364),"Sell","")),NA()))</f>
        <v/>
      </c>
      <c r="U1365" s="4">
        <f ca="1">IFERROR(IF(T_CALC[[#This Row],[Signal]]="Buy",T_CALC[[#This Row],[Value]],-10000),-10000)</f>
        <v>-10000</v>
      </c>
      <c r="V1365" s="4">
        <f ca="1">IFERROR(IF(T_CALC[[#This Row],[Signal]]="Sell",T_CALC[[#This Row],[Value]],-10000),-10000)</f>
        <v>-10000</v>
      </c>
    </row>
    <row r="1366" spans="11:22" x14ac:dyDescent="0.2">
      <c r="K1366" s="4" t="str">
        <f ca="1">IF(ROW(T_CALC[[#This Row],[DAY]])-ROW(T_CALC[[#Headers],[DAY]])&gt;C_N_TRADING_DAYS,"",ROW(T_CALC[[#This Row],[DAY]])-ROW(T_CALC[[#Headers],[DAY]]))</f>
        <v/>
      </c>
      <c r="L1366" s="2" t="str" cm="1">
        <f t="array" aca="1" ref="L1366" ca="1">IFERROR(IF(T_CALC[[#This Row],[DAY]]="","",IF(AND(T_CALC[[#This Row],[DAY]]=C_N_TRADING_DAYS,$L$1&gt;C_MAX_HIST_DT),$L$1,INDEX(_xlfn.ANCHORARRAY($C$3),T_CALC[[#This Row],[DAY]]+1,1))),NA())</f>
        <v/>
      </c>
      <c r="M1366" s="4" t="str" cm="1">
        <f t="array" aca="1" ref="M1366" ca="1">IFERROR(IF(T_CALC[[#This Row],[DAY]]="","",IF(AND(T_CALC[[#This Row],[DAY]]=C_N_TRADING_DAYS,$L$1&gt;C_MAX_HIST_DT),$M$1,INDEX(_xlfn.ANCHORARRAY($C$3),T_CALC[[#This Row],[DAY]]+1,3))),NA())</f>
        <v/>
      </c>
      <c r="N1366" s="4" t="str" cm="1">
        <f t="array" aca="1" ref="N1366" ca="1">IFERROR(IF(T_CALC[[#This Row],[DAY]]="","",IF(AND(T_CALC[[#This Row],[DAY]]=C_N_TRADING_DAYS,$L$1&gt;C_MAX_HIST_DT),$N$1,INDEX(_xlfn.ANCHORARRAY($C$3),T_CALC[[#This Row],[DAY]]+1,4))),NA())</f>
        <v/>
      </c>
      <c r="O1366" s="4" t="str" cm="1">
        <f t="array" aca="1" ref="O1366" ca="1">IFERROR(IF(T_CALC[[#This Row],[DAY]]="","",IF(AND(T_CALC[[#This Row],[DAY]]=C_N_TRADING_DAYS,$L$1&gt;C_MAX_HIST_DT),$O$1,INDEX(_xlfn.ANCHORARRAY($C$3),T_CALC[[#This Row],[DAY]]+1,5))),NA())</f>
        <v/>
      </c>
      <c r="P1366" s="4" t="str" cm="1">
        <f t="array" aca="1" ref="P1366" ca="1">IFERROR(IF(T_CALC[[#This Row],[DAY]]="","",IF(AND(T_CALC[[#This Row],[DAY]]=C_N_TRADING_DAYS,$L$1&gt;C_MAX_HIST_DT),$P$1,INDEX(_xlfn.ANCHORARRAY($C$3),T_CALC[[#This Row],[DAY]]+1,6))),NA())</f>
        <v/>
      </c>
      <c r="Q1366" s="4" t="str" cm="1">
        <f t="array" aca="1" ref="Q1366" ca="1">IFERROR(IF(T_CALC[[#This Row],[DAY]]="","",IF(AND(T_CALC[[#This Row],[DAY]]=C_N_TRADING_DAYS,$L$1&gt;C_MAX_HIST_DT),$Q$1,INDEX(_xlfn.ANCHORARRAY($C$3),T_CALC[[#This Row],[DAY]]+1,2))),NA())</f>
        <v/>
      </c>
      <c r="R1366" s="4" t="str">
        <f ca="1">IFERROR(IF(I_SRC="Open",T_CALC[[#This Row],[Open]],IF(I_SRC="High",T_CALC[[#This Row],[High]],IF(I_SRC="low",T_CALC[[#This Row],[Low]],IF(I_SRC="Volume",T_CALC[[#This Row],[VOLUME]],T_CALC[[#This Row],[Close]])))),"")</f>
        <v/>
      </c>
      <c r="S1366" s="4" t="str" cm="1">
        <f t="array" aca="1" ref="S1366" ca="1">IF(T_CALC[[#This Row],[DAY]]="","",IF(T_CALC[[#This Row],[DAY]]&gt;=I_MA_PER,
ROUND(SUMPRODUCT(OFFSET($Y$4,0,0,I_MA_PER),OFFSET(T_CALC[[#This Row],[Value]],-(I_MA_PER-1),0,I_MA_PER))/C_DEN,2),NA()))</f>
        <v/>
      </c>
      <c r="T1366" s="4" t="str">
        <f ca="1">IF(T_CALC[[#This Row],[DAY]]="","",IF(T_CALC[[#This Row],[DAY]]&gt;=I_MA_PER,IF(AND(T_CALC[[#This Row],[Value]]&gt;T_CALC[[#This Row],[WMA]],R1365&lt;=S1365),"Buy",IF(AND(T_CALC[[#This Row],[Value]]&lt;T_CALC[[#This Row],[WMA]],R1365&gt;=S1365),"Sell","")),NA()))</f>
        <v/>
      </c>
      <c r="U1366" s="4">
        <f ca="1">IFERROR(IF(T_CALC[[#This Row],[Signal]]="Buy",T_CALC[[#This Row],[Value]],-10000),-10000)</f>
        <v>-10000</v>
      </c>
      <c r="V1366" s="4">
        <f ca="1">IFERROR(IF(T_CALC[[#This Row],[Signal]]="Sell",T_CALC[[#This Row],[Value]],-10000),-10000)</f>
        <v>-10000</v>
      </c>
    </row>
    <row r="1367" spans="11:22" x14ac:dyDescent="0.2">
      <c r="K1367" s="4" t="str">
        <f ca="1">IF(ROW(T_CALC[[#This Row],[DAY]])-ROW(T_CALC[[#Headers],[DAY]])&gt;C_N_TRADING_DAYS,"",ROW(T_CALC[[#This Row],[DAY]])-ROW(T_CALC[[#Headers],[DAY]]))</f>
        <v/>
      </c>
      <c r="L1367" s="2" t="str" cm="1">
        <f t="array" aca="1" ref="L1367" ca="1">IFERROR(IF(T_CALC[[#This Row],[DAY]]="","",IF(AND(T_CALC[[#This Row],[DAY]]=C_N_TRADING_DAYS,$L$1&gt;C_MAX_HIST_DT),$L$1,INDEX(_xlfn.ANCHORARRAY($C$3),T_CALC[[#This Row],[DAY]]+1,1))),NA())</f>
        <v/>
      </c>
      <c r="M1367" s="4" t="str" cm="1">
        <f t="array" aca="1" ref="M1367" ca="1">IFERROR(IF(T_CALC[[#This Row],[DAY]]="","",IF(AND(T_CALC[[#This Row],[DAY]]=C_N_TRADING_DAYS,$L$1&gt;C_MAX_HIST_DT),$M$1,INDEX(_xlfn.ANCHORARRAY($C$3),T_CALC[[#This Row],[DAY]]+1,3))),NA())</f>
        <v/>
      </c>
      <c r="N1367" s="4" t="str" cm="1">
        <f t="array" aca="1" ref="N1367" ca="1">IFERROR(IF(T_CALC[[#This Row],[DAY]]="","",IF(AND(T_CALC[[#This Row],[DAY]]=C_N_TRADING_DAYS,$L$1&gt;C_MAX_HIST_DT),$N$1,INDEX(_xlfn.ANCHORARRAY($C$3),T_CALC[[#This Row],[DAY]]+1,4))),NA())</f>
        <v/>
      </c>
      <c r="O1367" s="4" t="str" cm="1">
        <f t="array" aca="1" ref="O1367" ca="1">IFERROR(IF(T_CALC[[#This Row],[DAY]]="","",IF(AND(T_CALC[[#This Row],[DAY]]=C_N_TRADING_DAYS,$L$1&gt;C_MAX_HIST_DT),$O$1,INDEX(_xlfn.ANCHORARRAY($C$3),T_CALC[[#This Row],[DAY]]+1,5))),NA())</f>
        <v/>
      </c>
      <c r="P1367" s="4" t="str" cm="1">
        <f t="array" aca="1" ref="P1367" ca="1">IFERROR(IF(T_CALC[[#This Row],[DAY]]="","",IF(AND(T_CALC[[#This Row],[DAY]]=C_N_TRADING_DAYS,$L$1&gt;C_MAX_HIST_DT),$P$1,INDEX(_xlfn.ANCHORARRAY($C$3),T_CALC[[#This Row],[DAY]]+1,6))),NA())</f>
        <v/>
      </c>
      <c r="Q1367" s="4" t="str" cm="1">
        <f t="array" aca="1" ref="Q1367" ca="1">IFERROR(IF(T_CALC[[#This Row],[DAY]]="","",IF(AND(T_CALC[[#This Row],[DAY]]=C_N_TRADING_DAYS,$L$1&gt;C_MAX_HIST_DT),$Q$1,INDEX(_xlfn.ANCHORARRAY($C$3),T_CALC[[#This Row],[DAY]]+1,2))),NA())</f>
        <v/>
      </c>
      <c r="R1367" s="4" t="str">
        <f ca="1">IFERROR(IF(I_SRC="Open",T_CALC[[#This Row],[Open]],IF(I_SRC="High",T_CALC[[#This Row],[High]],IF(I_SRC="low",T_CALC[[#This Row],[Low]],IF(I_SRC="Volume",T_CALC[[#This Row],[VOLUME]],T_CALC[[#This Row],[Close]])))),"")</f>
        <v/>
      </c>
      <c r="S1367" s="4" t="str" cm="1">
        <f t="array" aca="1" ref="S1367" ca="1">IF(T_CALC[[#This Row],[DAY]]="","",IF(T_CALC[[#This Row],[DAY]]&gt;=I_MA_PER,
ROUND(SUMPRODUCT(OFFSET($Y$4,0,0,I_MA_PER),OFFSET(T_CALC[[#This Row],[Value]],-(I_MA_PER-1),0,I_MA_PER))/C_DEN,2),NA()))</f>
        <v/>
      </c>
      <c r="T1367" s="4" t="str">
        <f ca="1">IF(T_CALC[[#This Row],[DAY]]="","",IF(T_CALC[[#This Row],[DAY]]&gt;=I_MA_PER,IF(AND(T_CALC[[#This Row],[Value]]&gt;T_CALC[[#This Row],[WMA]],R1366&lt;=S1366),"Buy",IF(AND(T_CALC[[#This Row],[Value]]&lt;T_CALC[[#This Row],[WMA]],R1366&gt;=S1366),"Sell","")),NA()))</f>
        <v/>
      </c>
      <c r="U1367" s="4">
        <f ca="1">IFERROR(IF(T_CALC[[#This Row],[Signal]]="Buy",T_CALC[[#This Row],[Value]],-10000),-10000)</f>
        <v>-10000</v>
      </c>
      <c r="V1367" s="4">
        <f ca="1">IFERROR(IF(T_CALC[[#This Row],[Signal]]="Sell",T_CALC[[#This Row],[Value]],-10000),-10000)</f>
        <v>-10000</v>
      </c>
    </row>
    <row r="1368" spans="11:22" x14ac:dyDescent="0.2">
      <c r="K1368" s="4" t="str">
        <f ca="1">IF(ROW(T_CALC[[#This Row],[DAY]])-ROW(T_CALC[[#Headers],[DAY]])&gt;C_N_TRADING_DAYS,"",ROW(T_CALC[[#This Row],[DAY]])-ROW(T_CALC[[#Headers],[DAY]]))</f>
        <v/>
      </c>
      <c r="L1368" s="2" t="str" cm="1">
        <f t="array" aca="1" ref="L1368" ca="1">IFERROR(IF(T_CALC[[#This Row],[DAY]]="","",IF(AND(T_CALC[[#This Row],[DAY]]=C_N_TRADING_DAYS,$L$1&gt;C_MAX_HIST_DT),$L$1,INDEX(_xlfn.ANCHORARRAY($C$3),T_CALC[[#This Row],[DAY]]+1,1))),NA())</f>
        <v/>
      </c>
      <c r="M1368" s="4" t="str" cm="1">
        <f t="array" aca="1" ref="M1368" ca="1">IFERROR(IF(T_CALC[[#This Row],[DAY]]="","",IF(AND(T_CALC[[#This Row],[DAY]]=C_N_TRADING_DAYS,$L$1&gt;C_MAX_HIST_DT),$M$1,INDEX(_xlfn.ANCHORARRAY($C$3),T_CALC[[#This Row],[DAY]]+1,3))),NA())</f>
        <v/>
      </c>
      <c r="N1368" s="4" t="str" cm="1">
        <f t="array" aca="1" ref="N1368" ca="1">IFERROR(IF(T_CALC[[#This Row],[DAY]]="","",IF(AND(T_CALC[[#This Row],[DAY]]=C_N_TRADING_DAYS,$L$1&gt;C_MAX_HIST_DT),$N$1,INDEX(_xlfn.ANCHORARRAY($C$3),T_CALC[[#This Row],[DAY]]+1,4))),NA())</f>
        <v/>
      </c>
      <c r="O1368" s="4" t="str" cm="1">
        <f t="array" aca="1" ref="O1368" ca="1">IFERROR(IF(T_CALC[[#This Row],[DAY]]="","",IF(AND(T_CALC[[#This Row],[DAY]]=C_N_TRADING_DAYS,$L$1&gt;C_MAX_HIST_DT),$O$1,INDEX(_xlfn.ANCHORARRAY($C$3),T_CALC[[#This Row],[DAY]]+1,5))),NA())</f>
        <v/>
      </c>
      <c r="P1368" s="4" t="str" cm="1">
        <f t="array" aca="1" ref="P1368" ca="1">IFERROR(IF(T_CALC[[#This Row],[DAY]]="","",IF(AND(T_CALC[[#This Row],[DAY]]=C_N_TRADING_DAYS,$L$1&gt;C_MAX_HIST_DT),$P$1,INDEX(_xlfn.ANCHORARRAY($C$3),T_CALC[[#This Row],[DAY]]+1,6))),NA())</f>
        <v/>
      </c>
      <c r="Q1368" s="4" t="str" cm="1">
        <f t="array" aca="1" ref="Q1368" ca="1">IFERROR(IF(T_CALC[[#This Row],[DAY]]="","",IF(AND(T_CALC[[#This Row],[DAY]]=C_N_TRADING_DAYS,$L$1&gt;C_MAX_HIST_DT),$Q$1,INDEX(_xlfn.ANCHORARRAY($C$3),T_CALC[[#This Row],[DAY]]+1,2))),NA())</f>
        <v/>
      </c>
      <c r="R1368" s="4" t="str">
        <f ca="1">IFERROR(IF(I_SRC="Open",T_CALC[[#This Row],[Open]],IF(I_SRC="High",T_CALC[[#This Row],[High]],IF(I_SRC="low",T_CALC[[#This Row],[Low]],IF(I_SRC="Volume",T_CALC[[#This Row],[VOLUME]],T_CALC[[#This Row],[Close]])))),"")</f>
        <v/>
      </c>
      <c r="S1368" s="4" t="str" cm="1">
        <f t="array" aca="1" ref="S1368" ca="1">IF(T_CALC[[#This Row],[DAY]]="","",IF(T_CALC[[#This Row],[DAY]]&gt;=I_MA_PER,
ROUND(SUMPRODUCT(OFFSET($Y$4,0,0,I_MA_PER),OFFSET(T_CALC[[#This Row],[Value]],-(I_MA_PER-1),0,I_MA_PER))/C_DEN,2),NA()))</f>
        <v/>
      </c>
      <c r="T1368" s="4" t="str">
        <f ca="1">IF(T_CALC[[#This Row],[DAY]]="","",IF(T_CALC[[#This Row],[DAY]]&gt;=I_MA_PER,IF(AND(T_CALC[[#This Row],[Value]]&gt;T_CALC[[#This Row],[WMA]],R1367&lt;=S1367),"Buy",IF(AND(T_CALC[[#This Row],[Value]]&lt;T_CALC[[#This Row],[WMA]],R1367&gt;=S1367),"Sell","")),NA()))</f>
        <v/>
      </c>
      <c r="U1368" s="4">
        <f ca="1">IFERROR(IF(T_CALC[[#This Row],[Signal]]="Buy",T_CALC[[#This Row],[Value]],-10000),-10000)</f>
        <v>-10000</v>
      </c>
      <c r="V1368" s="4">
        <f ca="1">IFERROR(IF(T_CALC[[#This Row],[Signal]]="Sell",T_CALC[[#This Row],[Value]],-10000),-10000)</f>
        <v>-10000</v>
      </c>
    </row>
    <row r="1369" spans="11:22" x14ac:dyDescent="0.2">
      <c r="K1369" s="4" t="str">
        <f ca="1">IF(ROW(T_CALC[[#This Row],[DAY]])-ROW(T_CALC[[#Headers],[DAY]])&gt;C_N_TRADING_DAYS,"",ROW(T_CALC[[#This Row],[DAY]])-ROW(T_CALC[[#Headers],[DAY]]))</f>
        <v/>
      </c>
      <c r="L1369" s="2" t="str" cm="1">
        <f t="array" aca="1" ref="L1369" ca="1">IFERROR(IF(T_CALC[[#This Row],[DAY]]="","",IF(AND(T_CALC[[#This Row],[DAY]]=C_N_TRADING_DAYS,$L$1&gt;C_MAX_HIST_DT),$L$1,INDEX(_xlfn.ANCHORARRAY($C$3),T_CALC[[#This Row],[DAY]]+1,1))),NA())</f>
        <v/>
      </c>
      <c r="M1369" s="4" t="str" cm="1">
        <f t="array" aca="1" ref="M1369" ca="1">IFERROR(IF(T_CALC[[#This Row],[DAY]]="","",IF(AND(T_CALC[[#This Row],[DAY]]=C_N_TRADING_DAYS,$L$1&gt;C_MAX_HIST_DT),$M$1,INDEX(_xlfn.ANCHORARRAY($C$3),T_CALC[[#This Row],[DAY]]+1,3))),NA())</f>
        <v/>
      </c>
      <c r="N1369" s="4" t="str" cm="1">
        <f t="array" aca="1" ref="N1369" ca="1">IFERROR(IF(T_CALC[[#This Row],[DAY]]="","",IF(AND(T_CALC[[#This Row],[DAY]]=C_N_TRADING_DAYS,$L$1&gt;C_MAX_HIST_DT),$N$1,INDEX(_xlfn.ANCHORARRAY($C$3),T_CALC[[#This Row],[DAY]]+1,4))),NA())</f>
        <v/>
      </c>
      <c r="O1369" s="4" t="str" cm="1">
        <f t="array" aca="1" ref="O1369" ca="1">IFERROR(IF(T_CALC[[#This Row],[DAY]]="","",IF(AND(T_CALC[[#This Row],[DAY]]=C_N_TRADING_DAYS,$L$1&gt;C_MAX_HIST_DT),$O$1,INDEX(_xlfn.ANCHORARRAY($C$3),T_CALC[[#This Row],[DAY]]+1,5))),NA())</f>
        <v/>
      </c>
      <c r="P1369" s="4" t="str" cm="1">
        <f t="array" aca="1" ref="P1369" ca="1">IFERROR(IF(T_CALC[[#This Row],[DAY]]="","",IF(AND(T_CALC[[#This Row],[DAY]]=C_N_TRADING_DAYS,$L$1&gt;C_MAX_HIST_DT),$P$1,INDEX(_xlfn.ANCHORARRAY($C$3),T_CALC[[#This Row],[DAY]]+1,6))),NA())</f>
        <v/>
      </c>
      <c r="Q1369" s="4" t="str" cm="1">
        <f t="array" aca="1" ref="Q1369" ca="1">IFERROR(IF(T_CALC[[#This Row],[DAY]]="","",IF(AND(T_CALC[[#This Row],[DAY]]=C_N_TRADING_DAYS,$L$1&gt;C_MAX_HIST_DT),$Q$1,INDEX(_xlfn.ANCHORARRAY($C$3),T_CALC[[#This Row],[DAY]]+1,2))),NA())</f>
        <v/>
      </c>
      <c r="R1369" s="4" t="str">
        <f ca="1">IFERROR(IF(I_SRC="Open",T_CALC[[#This Row],[Open]],IF(I_SRC="High",T_CALC[[#This Row],[High]],IF(I_SRC="low",T_CALC[[#This Row],[Low]],IF(I_SRC="Volume",T_CALC[[#This Row],[VOLUME]],T_CALC[[#This Row],[Close]])))),"")</f>
        <v/>
      </c>
      <c r="S1369" s="4" t="str" cm="1">
        <f t="array" aca="1" ref="S1369" ca="1">IF(T_CALC[[#This Row],[DAY]]="","",IF(T_CALC[[#This Row],[DAY]]&gt;=I_MA_PER,
ROUND(SUMPRODUCT(OFFSET($Y$4,0,0,I_MA_PER),OFFSET(T_CALC[[#This Row],[Value]],-(I_MA_PER-1),0,I_MA_PER))/C_DEN,2),NA()))</f>
        <v/>
      </c>
      <c r="T1369" s="4" t="str">
        <f ca="1">IF(T_CALC[[#This Row],[DAY]]="","",IF(T_CALC[[#This Row],[DAY]]&gt;=I_MA_PER,IF(AND(T_CALC[[#This Row],[Value]]&gt;T_CALC[[#This Row],[WMA]],R1368&lt;=S1368),"Buy",IF(AND(T_CALC[[#This Row],[Value]]&lt;T_CALC[[#This Row],[WMA]],R1368&gt;=S1368),"Sell","")),NA()))</f>
        <v/>
      </c>
      <c r="U1369" s="4">
        <f ca="1">IFERROR(IF(T_CALC[[#This Row],[Signal]]="Buy",T_CALC[[#This Row],[Value]],-10000),-10000)</f>
        <v>-10000</v>
      </c>
      <c r="V1369" s="4">
        <f ca="1">IFERROR(IF(T_CALC[[#This Row],[Signal]]="Sell",T_CALC[[#This Row],[Value]],-10000),-10000)</f>
        <v>-10000</v>
      </c>
    </row>
    <row r="1370" spans="11:22" x14ac:dyDescent="0.2">
      <c r="K1370" s="4" t="str">
        <f ca="1">IF(ROW(T_CALC[[#This Row],[DAY]])-ROW(T_CALC[[#Headers],[DAY]])&gt;C_N_TRADING_DAYS,"",ROW(T_CALC[[#This Row],[DAY]])-ROW(T_CALC[[#Headers],[DAY]]))</f>
        <v/>
      </c>
      <c r="L1370" s="2" t="str" cm="1">
        <f t="array" aca="1" ref="L1370" ca="1">IFERROR(IF(T_CALC[[#This Row],[DAY]]="","",IF(AND(T_CALC[[#This Row],[DAY]]=C_N_TRADING_DAYS,$L$1&gt;C_MAX_HIST_DT),$L$1,INDEX(_xlfn.ANCHORARRAY($C$3),T_CALC[[#This Row],[DAY]]+1,1))),NA())</f>
        <v/>
      </c>
      <c r="M1370" s="4" t="str" cm="1">
        <f t="array" aca="1" ref="M1370" ca="1">IFERROR(IF(T_CALC[[#This Row],[DAY]]="","",IF(AND(T_CALC[[#This Row],[DAY]]=C_N_TRADING_DAYS,$L$1&gt;C_MAX_HIST_DT),$M$1,INDEX(_xlfn.ANCHORARRAY($C$3),T_CALC[[#This Row],[DAY]]+1,3))),NA())</f>
        <v/>
      </c>
      <c r="N1370" s="4" t="str" cm="1">
        <f t="array" aca="1" ref="N1370" ca="1">IFERROR(IF(T_CALC[[#This Row],[DAY]]="","",IF(AND(T_CALC[[#This Row],[DAY]]=C_N_TRADING_DAYS,$L$1&gt;C_MAX_HIST_DT),$N$1,INDEX(_xlfn.ANCHORARRAY($C$3),T_CALC[[#This Row],[DAY]]+1,4))),NA())</f>
        <v/>
      </c>
      <c r="O1370" s="4" t="str" cm="1">
        <f t="array" aca="1" ref="O1370" ca="1">IFERROR(IF(T_CALC[[#This Row],[DAY]]="","",IF(AND(T_CALC[[#This Row],[DAY]]=C_N_TRADING_DAYS,$L$1&gt;C_MAX_HIST_DT),$O$1,INDEX(_xlfn.ANCHORARRAY($C$3),T_CALC[[#This Row],[DAY]]+1,5))),NA())</f>
        <v/>
      </c>
      <c r="P1370" s="4" t="str" cm="1">
        <f t="array" aca="1" ref="P1370" ca="1">IFERROR(IF(T_CALC[[#This Row],[DAY]]="","",IF(AND(T_CALC[[#This Row],[DAY]]=C_N_TRADING_DAYS,$L$1&gt;C_MAX_HIST_DT),$P$1,INDEX(_xlfn.ANCHORARRAY($C$3),T_CALC[[#This Row],[DAY]]+1,6))),NA())</f>
        <v/>
      </c>
      <c r="Q1370" s="4" t="str" cm="1">
        <f t="array" aca="1" ref="Q1370" ca="1">IFERROR(IF(T_CALC[[#This Row],[DAY]]="","",IF(AND(T_CALC[[#This Row],[DAY]]=C_N_TRADING_DAYS,$L$1&gt;C_MAX_HIST_DT),$Q$1,INDEX(_xlfn.ANCHORARRAY($C$3),T_CALC[[#This Row],[DAY]]+1,2))),NA())</f>
        <v/>
      </c>
      <c r="R1370" s="4" t="str">
        <f ca="1">IFERROR(IF(I_SRC="Open",T_CALC[[#This Row],[Open]],IF(I_SRC="High",T_CALC[[#This Row],[High]],IF(I_SRC="low",T_CALC[[#This Row],[Low]],IF(I_SRC="Volume",T_CALC[[#This Row],[VOLUME]],T_CALC[[#This Row],[Close]])))),"")</f>
        <v/>
      </c>
      <c r="S1370" s="4" t="str" cm="1">
        <f t="array" aca="1" ref="S1370" ca="1">IF(T_CALC[[#This Row],[DAY]]="","",IF(T_CALC[[#This Row],[DAY]]&gt;=I_MA_PER,
ROUND(SUMPRODUCT(OFFSET($Y$4,0,0,I_MA_PER),OFFSET(T_CALC[[#This Row],[Value]],-(I_MA_PER-1),0,I_MA_PER))/C_DEN,2),NA()))</f>
        <v/>
      </c>
      <c r="T1370" s="4" t="str">
        <f ca="1">IF(T_CALC[[#This Row],[DAY]]="","",IF(T_CALC[[#This Row],[DAY]]&gt;=I_MA_PER,IF(AND(T_CALC[[#This Row],[Value]]&gt;T_CALC[[#This Row],[WMA]],R1369&lt;=S1369),"Buy",IF(AND(T_CALC[[#This Row],[Value]]&lt;T_CALC[[#This Row],[WMA]],R1369&gt;=S1369),"Sell","")),NA()))</f>
        <v/>
      </c>
      <c r="U1370" s="4">
        <f ca="1">IFERROR(IF(T_CALC[[#This Row],[Signal]]="Buy",T_CALC[[#This Row],[Value]],-10000),-10000)</f>
        <v>-10000</v>
      </c>
      <c r="V1370" s="4">
        <f ca="1">IFERROR(IF(T_CALC[[#This Row],[Signal]]="Sell",T_CALC[[#This Row],[Value]],-10000),-10000)</f>
        <v>-10000</v>
      </c>
    </row>
    <row r="1371" spans="11:22" x14ac:dyDescent="0.2">
      <c r="K1371" s="4" t="str">
        <f ca="1">IF(ROW(T_CALC[[#This Row],[DAY]])-ROW(T_CALC[[#Headers],[DAY]])&gt;C_N_TRADING_DAYS,"",ROW(T_CALC[[#This Row],[DAY]])-ROW(T_CALC[[#Headers],[DAY]]))</f>
        <v/>
      </c>
      <c r="L1371" s="2" t="str" cm="1">
        <f t="array" aca="1" ref="L1371" ca="1">IFERROR(IF(T_CALC[[#This Row],[DAY]]="","",IF(AND(T_CALC[[#This Row],[DAY]]=C_N_TRADING_DAYS,$L$1&gt;C_MAX_HIST_DT),$L$1,INDEX(_xlfn.ANCHORARRAY($C$3),T_CALC[[#This Row],[DAY]]+1,1))),NA())</f>
        <v/>
      </c>
      <c r="M1371" s="4" t="str" cm="1">
        <f t="array" aca="1" ref="M1371" ca="1">IFERROR(IF(T_CALC[[#This Row],[DAY]]="","",IF(AND(T_CALC[[#This Row],[DAY]]=C_N_TRADING_DAYS,$L$1&gt;C_MAX_HIST_DT),$M$1,INDEX(_xlfn.ANCHORARRAY($C$3),T_CALC[[#This Row],[DAY]]+1,3))),NA())</f>
        <v/>
      </c>
      <c r="N1371" s="4" t="str" cm="1">
        <f t="array" aca="1" ref="N1371" ca="1">IFERROR(IF(T_CALC[[#This Row],[DAY]]="","",IF(AND(T_CALC[[#This Row],[DAY]]=C_N_TRADING_DAYS,$L$1&gt;C_MAX_HIST_DT),$N$1,INDEX(_xlfn.ANCHORARRAY($C$3),T_CALC[[#This Row],[DAY]]+1,4))),NA())</f>
        <v/>
      </c>
      <c r="O1371" s="4" t="str" cm="1">
        <f t="array" aca="1" ref="O1371" ca="1">IFERROR(IF(T_CALC[[#This Row],[DAY]]="","",IF(AND(T_CALC[[#This Row],[DAY]]=C_N_TRADING_DAYS,$L$1&gt;C_MAX_HIST_DT),$O$1,INDEX(_xlfn.ANCHORARRAY($C$3),T_CALC[[#This Row],[DAY]]+1,5))),NA())</f>
        <v/>
      </c>
      <c r="P1371" s="4" t="str" cm="1">
        <f t="array" aca="1" ref="P1371" ca="1">IFERROR(IF(T_CALC[[#This Row],[DAY]]="","",IF(AND(T_CALC[[#This Row],[DAY]]=C_N_TRADING_DAYS,$L$1&gt;C_MAX_HIST_DT),$P$1,INDEX(_xlfn.ANCHORARRAY($C$3),T_CALC[[#This Row],[DAY]]+1,6))),NA())</f>
        <v/>
      </c>
      <c r="Q1371" s="4" t="str" cm="1">
        <f t="array" aca="1" ref="Q1371" ca="1">IFERROR(IF(T_CALC[[#This Row],[DAY]]="","",IF(AND(T_CALC[[#This Row],[DAY]]=C_N_TRADING_DAYS,$L$1&gt;C_MAX_HIST_DT),$Q$1,INDEX(_xlfn.ANCHORARRAY($C$3),T_CALC[[#This Row],[DAY]]+1,2))),NA())</f>
        <v/>
      </c>
      <c r="R1371" s="4" t="str">
        <f ca="1">IFERROR(IF(I_SRC="Open",T_CALC[[#This Row],[Open]],IF(I_SRC="High",T_CALC[[#This Row],[High]],IF(I_SRC="low",T_CALC[[#This Row],[Low]],IF(I_SRC="Volume",T_CALC[[#This Row],[VOLUME]],T_CALC[[#This Row],[Close]])))),"")</f>
        <v/>
      </c>
      <c r="S1371" s="4" t="str" cm="1">
        <f t="array" aca="1" ref="S1371" ca="1">IF(T_CALC[[#This Row],[DAY]]="","",IF(T_CALC[[#This Row],[DAY]]&gt;=I_MA_PER,
ROUND(SUMPRODUCT(OFFSET($Y$4,0,0,I_MA_PER),OFFSET(T_CALC[[#This Row],[Value]],-(I_MA_PER-1),0,I_MA_PER))/C_DEN,2),NA()))</f>
        <v/>
      </c>
      <c r="T1371" s="4" t="str">
        <f ca="1">IF(T_CALC[[#This Row],[DAY]]="","",IF(T_CALC[[#This Row],[DAY]]&gt;=I_MA_PER,IF(AND(T_CALC[[#This Row],[Value]]&gt;T_CALC[[#This Row],[WMA]],R1370&lt;=S1370),"Buy",IF(AND(T_CALC[[#This Row],[Value]]&lt;T_CALC[[#This Row],[WMA]],R1370&gt;=S1370),"Sell","")),NA()))</f>
        <v/>
      </c>
      <c r="U1371" s="4">
        <f ca="1">IFERROR(IF(T_CALC[[#This Row],[Signal]]="Buy",T_CALC[[#This Row],[Value]],-10000),-10000)</f>
        <v>-10000</v>
      </c>
      <c r="V1371" s="4">
        <f ca="1">IFERROR(IF(T_CALC[[#This Row],[Signal]]="Sell",T_CALC[[#This Row],[Value]],-10000),-10000)</f>
        <v>-10000</v>
      </c>
    </row>
    <row r="1372" spans="11:22" x14ac:dyDescent="0.2">
      <c r="K1372" s="4" t="str">
        <f ca="1">IF(ROW(T_CALC[[#This Row],[DAY]])-ROW(T_CALC[[#Headers],[DAY]])&gt;C_N_TRADING_DAYS,"",ROW(T_CALC[[#This Row],[DAY]])-ROW(T_CALC[[#Headers],[DAY]]))</f>
        <v/>
      </c>
      <c r="L1372" s="2" t="str" cm="1">
        <f t="array" aca="1" ref="L1372" ca="1">IFERROR(IF(T_CALC[[#This Row],[DAY]]="","",IF(AND(T_CALC[[#This Row],[DAY]]=C_N_TRADING_DAYS,$L$1&gt;C_MAX_HIST_DT),$L$1,INDEX(_xlfn.ANCHORARRAY($C$3),T_CALC[[#This Row],[DAY]]+1,1))),NA())</f>
        <v/>
      </c>
      <c r="M1372" s="4" t="str" cm="1">
        <f t="array" aca="1" ref="M1372" ca="1">IFERROR(IF(T_CALC[[#This Row],[DAY]]="","",IF(AND(T_CALC[[#This Row],[DAY]]=C_N_TRADING_DAYS,$L$1&gt;C_MAX_HIST_DT),$M$1,INDEX(_xlfn.ANCHORARRAY($C$3),T_CALC[[#This Row],[DAY]]+1,3))),NA())</f>
        <v/>
      </c>
      <c r="N1372" s="4" t="str" cm="1">
        <f t="array" aca="1" ref="N1372" ca="1">IFERROR(IF(T_CALC[[#This Row],[DAY]]="","",IF(AND(T_CALC[[#This Row],[DAY]]=C_N_TRADING_DAYS,$L$1&gt;C_MAX_HIST_DT),$N$1,INDEX(_xlfn.ANCHORARRAY($C$3),T_CALC[[#This Row],[DAY]]+1,4))),NA())</f>
        <v/>
      </c>
      <c r="O1372" s="4" t="str" cm="1">
        <f t="array" aca="1" ref="O1372" ca="1">IFERROR(IF(T_CALC[[#This Row],[DAY]]="","",IF(AND(T_CALC[[#This Row],[DAY]]=C_N_TRADING_DAYS,$L$1&gt;C_MAX_HIST_DT),$O$1,INDEX(_xlfn.ANCHORARRAY($C$3),T_CALC[[#This Row],[DAY]]+1,5))),NA())</f>
        <v/>
      </c>
      <c r="P1372" s="4" t="str" cm="1">
        <f t="array" aca="1" ref="P1372" ca="1">IFERROR(IF(T_CALC[[#This Row],[DAY]]="","",IF(AND(T_CALC[[#This Row],[DAY]]=C_N_TRADING_DAYS,$L$1&gt;C_MAX_HIST_DT),$P$1,INDEX(_xlfn.ANCHORARRAY($C$3),T_CALC[[#This Row],[DAY]]+1,6))),NA())</f>
        <v/>
      </c>
      <c r="Q1372" s="4" t="str" cm="1">
        <f t="array" aca="1" ref="Q1372" ca="1">IFERROR(IF(T_CALC[[#This Row],[DAY]]="","",IF(AND(T_CALC[[#This Row],[DAY]]=C_N_TRADING_DAYS,$L$1&gt;C_MAX_HIST_DT),$Q$1,INDEX(_xlfn.ANCHORARRAY($C$3),T_CALC[[#This Row],[DAY]]+1,2))),NA())</f>
        <v/>
      </c>
      <c r="R1372" s="4" t="str">
        <f ca="1">IFERROR(IF(I_SRC="Open",T_CALC[[#This Row],[Open]],IF(I_SRC="High",T_CALC[[#This Row],[High]],IF(I_SRC="low",T_CALC[[#This Row],[Low]],IF(I_SRC="Volume",T_CALC[[#This Row],[VOLUME]],T_CALC[[#This Row],[Close]])))),"")</f>
        <v/>
      </c>
      <c r="S1372" s="4" t="str" cm="1">
        <f t="array" aca="1" ref="S1372" ca="1">IF(T_CALC[[#This Row],[DAY]]="","",IF(T_CALC[[#This Row],[DAY]]&gt;=I_MA_PER,
ROUND(SUMPRODUCT(OFFSET($Y$4,0,0,I_MA_PER),OFFSET(T_CALC[[#This Row],[Value]],-(I_MA_PER-1),0,I_MA_PER))/C_DEN,2),NA()))</f>
        <v/>
      </c>
      <c r="T1372" s="4" t="str">
        <f ca="1">IF(T_CALC[[#This Row],[DAY]]="","",IF(T_CALC[[#This Row],[DAY]]&gt;=I_MA_PER,IF(AND(T_CALC[[#This Row],[Value]]&gt;T_CALC[[#This Row],[WMA]],R1371&lt;=S1371),"Buy",IF(AND(T_CALC[[#This Row],[Value]]&lt;T_CALC[[#This Row],[WMA]],R1371&gt;=S1371),"Sell","")),NA()))</f>
        <v/>
      </c>
      <c r="U1372" s="4">
        <f ca="1">IFERROR(IF(T_CALC[[#This Row],[Signal]]="Buy",T_CALC[[#This Row],[Value]],-10000),-10000)</f>
        <v>-10000</v>
      </c>
      <c r="V1372" s="4">
        <f ca="1">IFERROR(IF(T_CALC[[#This Row],[Signal]]="Sell",T_CALC[[#This Row],[Value]],-10000),-10000)</f>
        <v>-10000</v>
      </c>
    </row>
    <row r="1373" spans="11:22" x14ac:dyDescent="0.2">
      <c r="K1373" s="4" t="str">
        <f ca="1">IF(ROW(T_CALC[[#This Row],[DAY]])-ROW(T_CALC[[#Headers],[DAY]])&gt;C_N_TRADING_DAYS,"",ROW(T_CALC[[#This Row],[DAY]])-ROW(T_CALC[[#Headers],[DAY]]))</f>
        <v/>
      </c>
      <c r="L1373" s="2" t="str" cm="1">
        <f t="array" aca="1" ref="L1373" ca="1">IFERROR(IF(T_CALC[[#This Row],[DAY]]="","",IF(AND(T_CALC[[#This Row],[DAY]]=C_N_TRADING_DAYS,$L$1&gt;C_MAX_HIST_DT),$L$1,INDEX(_xlfn.ANCHORARRAY($C$3),T_CALC[[#This Row],[DAY]]+1,1))),NA())</f>
        <v/>
      </c>
      <c r="M1373" s="4" t="str" cm="1">
        <f t="array" aca="1" ref="M1373" ca="1">IFERROR(IF(T_CALC[[#This Row],[DAY]]="","",IF(AND(T_CALC[[#This Row],[DAY]]=C_N_TRADING_DAYS,$L$1&gt;C_MAX_HIST_DT),$M$1,INDEX(_xlfn.ANCHORARRAY($C$3),T_CALC[[#This Row],[DAY]]+1,3))),NA())</f>
        <v/>
      </c>
      <c r="N1373" s="4" t="str" cm="1">
        <f t="array" aca="1" ref="N1373" ca="1">IFERROR(IF(T_CALC[[#This Row],[DAY]]="","",IF(AND(T_CALC[[#This Row],[DAY]]=C_N_TRADING_DAYS,$L$1&gt;C_MAX_HIST_DT),$N$1,INDEX(_xlfn.ANCHORARRAY($C$3),T_CALC[[#This Row],[DAY]]+1,4))),NA())</f>
        <v/>
      </c>
      <c r="O1373" s="4" t="str" cm="1">
        <f t="array" aca="1" ref="O1373" ca="1">IFERROR(IF(T_CALC[[#This Row],[DAY]]="","",IF(AND(T_CALC[[#This Row],[DAY]]=C_N_TRADING_DAYS,$L$1&gt;C_MAX_HIST_DT),$O$1,INDEX(_xlfn.ANCHORARRAY($C$3),T_CALC[[#This Row],[DAY]]+1,5))),NA())</f>
        <v/>
      </c>
      <c r="P1373" s="4" t="str" cm="1">
        <f t="array" aca="1" ref="P1373" ca="1">IFERROR(IF(T_CALC[[#This Row],[DAY]]="","",IF(AND(T_CALC[[#This Row],[DAY]]=C_N_TRADING_DAYS,$L$1&gt;C_MAX_HIST_DT),$P$1,INDEX(_xlfn.ANCHORARRAY($C$3),T_CALC[[#This Row],[DAY]]+1,6))),NA())</f>
        <v/>
      </c>
      <c r="Q1373" s="4" t="str" cm="1">
        <f t="array" aca="1" ref="Q1373" ca="1">IFERROR(IF(T_CALC[[#This Row],[DAY]]="","",IF(AND(T_CALC[[#This Row],[DAY]]=C_N_TRADING_DAYS,$L$1&gt;C_MAX_HIST_DT),$Q$1,INDEX(_xlfn.ANCHORARRAY($C$3),T_CALC[[#This Row],[DAY]]+1,2))),NA())</f>
        <v/>
      </c>
      <c r="R1373" s="4" t="str">
        <f ca="1">IFERROR(IF(I_SRC="Open",T_CALC[[#This Row],[Open]],IF(I_SRC="High",T_CALC[[#This Row],[High]],IF(I_SRC="low",T_CALC[[#This Row],[Low]],IF(I_SRC="Volume",T_CALC[[#This Row],[VOLUME]],T_CALC[[#This Row],[Close]])))),"")</f>
        <v/>
      </c>
      <c r="S1373" s="4" t="str" cm="1">
        <f t="array" aca="1" ref="S1373" ca="1">IF(T_CALC[[#This Row],[DAY]]="","",IF(T_CALC[[#This Row],[DAY]]&gt;=I_MA_PER,
ROUND(SUMPRODUCT(OFFSET($Y$4,0,0,I_MA_PER),OFFSET(T_CALC[[#This Row],[Value]],-(I_MA_PER-1),0,I_MA_PER))/C_DEN,2),NA()))</f>
        <v/>
      </c>
      <c r="T1373" s="4" t="str">
        <f ca="1">IF(T_CALC[[#This Row],[DAY]]="","",IF(T_CALC[[#This Row],[DAY]]&gt;=I_MA_PER,IF(AND(T_CALC[[#This Row],[Value]]&gt;T_CALC[[#This Row],[WMA]],R1372&lt;=S1372),"Buy",IF(AND(T_CALC[[#This Row],[Value]]&lt;T_CALC[[#This Row],[WMA]],R1372&gt;=S1372),"Sell","")),NA()))</f>
        <v/>
      </c>
      <c r="U1373" s="4">
        <f ca="1">IFERROR(IF(T_CALC[[#This Row],[Signal]]="Buy",T_CALC[[#This Row],[Value]],-10000),-10000)</f>
        <v>-10000</v>
      </c>
      <c r="V1373" s="4">
        <f ca="1">IFERROR(IF(T_CALC[[#This Row],[Signal]]="Sell",T_CALC[[#This Row],[Value]],-10000),-10000)</f>
        <v>-10000</v>
      </c>
    </row>
    <row r="1374" spans="11:22" x14ac:dyDescent="0.2">
      <c r="K1374" s="4" t="str">
        <f ca="1">IF(ROW(T_CALC[[#This Row],[DAY]])-ROW(T_CALC[[#Headers],[DAY]])&gt;C_N_TRADING_DAYS,"",ROW(T_CALC[[#This Row],[DAY]])-ROW(T_CALC[[#Headers],[DAY]]))</f>
        <v/>
      </c>
      <c r="L1374" s="2" t="str" cm="1">
        <f t="array" aca="1" ref="L1374" ca="1">IFERROR(IF(T_CALC[[#This Row],[DAY]]="","",IF(AND(T_CALC[[#This Row],[DAY]]=C_N_TRADING_DAYS,$L$1&gt;C_MAX_HIST_DT),$L$1,INDEX(_xlfn.ANCHORARRAY($C$3),T_CALC[[#This Row],[DAY]]+1,1))),NA())</f>
        <v/>
      </c>
      <c r="M1374" s="4" t="str" cm="1">
        <f t="array" aca="1" ref="M1374" ca="1">IFERROR(IF(T_CALC[[#This Row],[DAY]]="","",IF(AND(T_CALC[[#This Row],[DAY]]=C_N_TRADING_DAYS,$L$1&gt;C_MAX_HIST_DT),$M$1,INDEX(_xlfn.ANCHORARRAY($C$3),T_CALC[[#This Row],[DAY]]+1,3))),NA())</f>
        <v/>
      </c>
      <c r="N1374" s="4" t="str" cm="1">
        <f t="array" aca="1" ref="N1374" ca="1">IFERROR(IF(T_CALC[[#This Row],[DAY]]="","",IF(AND(T_CALC[[#This Row],[DAY]]=C_N_TRADING_DAYS,$L$1&gt;C_MAX_HIST_DT),$N$1,INDEX(_xlfn.ANCHORARRAY($C$3),T_CALC[[#This Row],[DAY]]+1,4))),NA())</f>
        <v/>
      </c>
      <c r="O1374" s="4" t="str" cm="1">
        <f t="array" aca="1" ref="O1374" ca="1">IFERROR(IF(T_CALC[[#This Row],[DAY]]="","",IF(AND(T_CALC[[#This Row],[DAY]]=C_N_TRADING_DAYS,$L$1&gt;C_MAX_HIST_DT),$O$1,INDEX(_xlfn.ANCHORARRAY($C$3),T_CALC[[#This Row],[DAY]]+1,5))),NA())</f>
        <v/>
      </c>
      <c r="P1374" s="4" t="str" cm="1">
        <f t="array" aca="1" ref="P1374" ca="1">IFERROR(IF(T_CALC[[#This Row],[DAY]]="","",IF(AND(T_CALC[[#This Row],[DAY]]=C_N_TRADING_DAYS,$L$1&gt;C_MAX_HIST_DT),$P$1,INDEX(_xlfn.ANCHORARRAY($C$3),T_CALC[[#This Row],[DAY]]+1,6))),NA())</f>
        <v/>
      </c>
      <c r="Q1374" s="4" t="str" cm="1">
        <f t="array" aca="1" ref="Q1374" ca="1">IFERROR(IF(T_CALC[[#This Row],[DAY]]="","",IF(AND(T_CALC[[#This Row],[DAY]]=C_N_TRADING_DAYS,$L$1&gt;C_MAX_HIST_DT),$Q$1,INDEX(_xlfn.ANCHORARRAY($C$3),T_CALC[[#This Row],[DAY]]+1,2))),NA())</f>
        <v/>
      </c>
      <c r="R1374" s="4" t="str">
        <f ca="1">IFERROR(IF(I_SRC="Open",T_CALC[[#This Row],[Open]],IF(I_SRC="High",T_CALC[[#This Row],[High]],IF(I_SRC="low",T_CALC[[#This Row],[Low]],IF(I_SRC="Volume",T_CALC[[#This Row],[VOLUME]],T_CALC[[#This Row],[Close]])))),"")</f>
        <v/>
      </c>
      <c r="S1374" s="4" t="str" cm="1">
        <f t="array" aca="1" ref="S1374" ca="1">IF(T_CALC[[#This Row],[DAY]]="","",IF(T_CALC[[#This Row],[DAY]]&gt;=I_MA_PER,
ROUND(SUMPRODUCT(OFFSET($Y$4,0,0,I_MA_PER),OFFSET(T_CALC[[#This Row],[Value]],-(I_MA_PER-1),0,I_MA_PER))/C_DEN,2),NA()))</f>
        <v/>
      </c>
      <c r="T1374" s="4" t="str">
        <f ca="1">IF(T_CALC[[#This Row],[DAY]]="","",IF(T_CALC[[#This Row],[DAY]]&gt;=I_MA_PER,IF(AND(T_CALC[[#This Row],[Value]]&gt;T_CALC[[#This Row],[WMA]],R1373&lt;=S1373),"Buy",IF(AND(T_CALC[[#This Row],[Value]]&lt;T_CALC[[#This Row],[WMA]],R1373&gt;=S1373),"Sell","")),NA()))</f>
        <v/>
      </c>
      <c r="U1374" s="4">
        <f ca="1">IFERROR(IF(T_CALC[[#This Row],[Signal]]="Buy",T_CALC[[#This Row],[Value]],-10000),-10000)</f>
        <v>-10000</v>
      </c>
      <c r="V1374" s="4">
        <f ca="1">IFERROR(IF(T_CALC[[#This Row],[Signal]]="Sell",T_CALC[[#This Row],[Value]],-10000),-10000)</f>
        <v>-10000</v>
      </c>
    </row>
    <row r="1375" spans="11:22" x14ac:dyDescent="0.2">
      <c r="K1375" s="4" t="str">
        <f ca="1">IF(ROW(T_CALC[[#This Row],[DAY]])-ROW(T_CALC[[#Headers],[DAY]])&gt;C_N_TRADING_DAYS,"",ROW(T_CALC[[#This Row],[DAY]])-ROW(T_CALC[[#Headers],[DAY]]))</f>
        <v/>
      </c>
      <c r="L1375" s="2" t="str" cm="1">
        <f t="array" aca="1" ref="L1375" ca="1">IFERROR(IF(T_CALC[[#This Row],[DAY]]="","",IF(AND(T_CALC[[#This Row],[DAY]]=C_N_TRADING_DAYS,$L$1&gt;C_MAX_HIST_DT),$L$1,INDEX(_xlfn.ANCHORARRAY($C$3),T_CALC[[#This Row],[DAY]]+1,1))),NA())</f>
        <v/>
      </c>
      <c r="M1375" s="4" t="str" cm="1">
        <f t="array" aca="1" ref="M1375" ca="1">IFERROR(IF(T_CALC[[#This Row],[DAY]]="","",IF(AND(T_CALC[[#This Row],[DAY]]=C_N_TRADING_DAYS,$L$1&gt;C_MAX_HIST_DT),$M$1,INDEX(_xlfn.ANCHORARRAY($C$3),T_CALC[[#This Row],[DAY]]+1,3))),NA())</f>
        <v/>
      </c>
      <c r="N1375" s="4" t="str" cm="1">
        <f t="array" aca="1" ref="N1375" ca="1">IFERROR(IF(T_CALC[[#This Row],[DAY]]="","",IF(AND(T_CALC[[#This Row],[DAY]]=C_N_TRADING_DAYS,$L$1&gt;C_MAX_HIST_DT),$N$1,INDEX(_xlfn.ANCHORARRAY($C$3),T_CALC[[#This Row],[DAY]]+1,4))),NA())</f>
        <v/>
      </c>
      <c r="O1375" s="4" t="str" cm="1">
        <f t="array" aca="1" ref="O1375" ca="1">IFERROR(IF(T_CALC[[#This Row],[DAY]]="","",IF(AND(T_CALC[[#This Row],[DAY]]=C_N_TRADING_DAYS,$L$1&gt;C_MAX_HIST_DT),$O$1,INDEX(_xlfn.ANCHORARRAY($C$3),T_CALC[[#This Row],[DAY]]+1,5))),NA())</f>
        <v/>
      </c>
      <c r="P1375" s="4" t="str" cm="1">
        <f t="array" aca="1" ref="P1375" ca="1">IFERROR(IF(T_CALC[[#This Row],[DAY]]="","",IF(AND(T_CALC[[#This Row],[DAY]]=C_N_TRADING_DAYS,$L$1&gt;C_MAX_HIST_DT),$P$1,INDEX(_xlfn.ANCHORARRAY($C$3),T_CALC[[#This Row],[DAY]]+1,6))),NA())</f>
        <v/>
      </c>
      <c r="Q1375" s="4" t="str" cm="1">
        <f t="array" aca="1" ref="Q1375" ca="1">IFERROR(IF(T_CALC[[#This Row],[DAY]]="","",IF(AND(T_CALC[[#This Row],[DAY]]=C_N_TRADING_DAYS,$L$1&gt;C_MAX_HIST_DT),$Q$1,INDEX(_xlfn.ANCHORARRAY($C$3),T_CALC[[#This Row],[DAY]]+1,2))),NA())</f>
        <v/>
      </c>
      <c r="R1375" s="4" t="str">
        <f ca="1">IFERROR(IF(I_SRC="Open",T_CALC[[#This Row],[Open]],IF(I_SRC="High",T_CALC[[#This Row],[High]],IF(I_SRC="low",T_CALC[[#This Row],[Low]],IF(I_SRC="Volume",T_CALC[[#This Row],[VOLUME]],T_CALC[[#This Row],[Close]])))),"")</f>
        <v/>
      </c>
      <c r="S1375" s="4" t="str" cm="1">
        <f t="array" aca="1" ref="S1375" ca="1">IF(T_CALC[[#This Row],[DAY]]="","",IF(T_CALC[[#This Row],[DAY]]&gt;=I_MA_PER,
ROUND(SUMPRODUCT(OFFSET($Y$4,0,0,I_MA_PER),OFFSET(T_CALC[[#This Row],[Value]],-(I_MA_PER-1),0,I_MA_PER))/C_DEN,2),NA()))</f>
        <v/>
      </c>
      <c r="T1375" s="4" t="str">
        <f ca="1">IF(T_CALC[[#This Row],[DAY]]="","",IF(T_CALC[[#This Row],[DAY]]&gt;=I_MA_PER,IF(AND(T_CALC[[#This Row],[Value]]&gt;T_CALC[[#This Row],[WMA]],R1374&lt;=S1374),"Buy",IF(AND(T_CALC[[#This Row],[Value]]&lt;T_CALC[[#This Row],[WMA]],R1374&gt;=S1374),"Sell","")),NA()))</f>
        <v/>
      </c>
      <c r="U1375" s="4">
        <f ca="1">IFERROR(IF(T_CALC[[#This Row],[Signal]]="Buy",T_CALC[[#This Row],[Value]],-10000),-10000)</f>
        <v>-10000</v>
      </c>
      <c r="V1375" s="4">
        <f ca="1">IFERROR(IF(T_CALC[[#This Row],[Signal]]="Sell",T_CALC[[#This Row],[Value]],-10000),-10000)</f>
        <v>-10000</v>
      </c>
    </row>
    <row r="1376" spans="11:22" x14ac:dyDescent="0.2">
      <c r="K1376" s="4" t="str">
        <f ca="1">IF(ROW(T_CALC[[#This Row],[DAY]])-ROW(T_CALC[[#Headers],[DAY]])&gt;C_N_TRADING_DAYS,"",ROW(T_CALC[[#This Row],[DAY]])-ROW(T_CALC[[#Headers],[DAY]]))</f>
        <v/>
      </c>
      <c r="L1376" s="2" t="str" cm="1">
        <f t="array" aca="1" ref="L1376" ca="1">IFERROR(IF(T_CALC[[#This Row],[DAY]]="","",IF(AND(T_CALC[[#This Row],[DAY]]=C_N_TRADING_DAYS,$L$1&gt;C_MAX_HIST_DT),$L$1,INDEX(_xlfn.ANCHORARRAY($C$3),T_CALC[[#This Row],[DAY]]+1,1))),NA())</f>
        <v/>
      </c>
      <c r="M1376" s="4" t="str" cm="1">
        <f t="array" aca="1" ref="M1376" ca="1">IFERROR(IF(T_CALC[[#This Row],[DAY]]="","",IF(AND(T_CALC[[#This Row],[DAY]]=C_N_TRADING_DAYS,$L$1&gt;C_MAX_HIST_DT),$M$1,INDEX(_xlfn.ANCHORARRAY($C$3),T_CALC[[#This Row],[DAY]]+1,3))),NA())</f>
        <v/>
      </c>
      <c r="N1376" s="4" t="str" cm="1">
        <f t="array" aca="1" ref="N1376" ca="1">IFERROR(IF(T_CALC[[#This Row],[DAY]]="","",IF(AND(T_CALC[[#This Row],[DAY]]=C_N_TRADING_DAYS,$L$1&gt;C_MAX_HIST_DT),$N$1,INDEX(_xlfn.ANCHORARRAY($C$3),T_CALC[[#This Row],[DAY]]+1,4))),NA())</f>
        <v/>
      </c>
      <c r="O1376" s="4" t="str" cm="1">
        <f t="array" aca="1" ref="O1376" ca="1">IFERROR(IF(T_CALC[[#This Row],[DAY]]="","",IF(AND(T_CALC[[#This Row],[DAY]]=C_N_TRADING_DAYS,$L$1&gt;C_MAX_HIST_DT),$O$1,INDEX(_xlfn.ANCHORARRAY($C$3),T_CALC[[#This Row],[DAY]]+1,5))),NA())</f>
        <v/>
      </c>
      <c r="P1376" s="4" t="str" cm="1">
        <f t="array" aca="1" ref="P1376" ca="1">IFERROR(IF(T_CALC[[#This Row],[DAY]]="","",IF(AND(T_CALC[[#This Row],[DAY]]=C_N_TRADING_DAYS,$L$1&gt;C_MAX_HIST_DT),$P$1,INDEX(_xlfn.ANCHORARRAY($C$3),T_CALC[[#This Row],[DAY]]+1,6))),NA())</f>
        <v/>
      </c>
      <c r="Q1376" s="4" t="str" cm="1">
        <f t="array" aca="1" ref="Q1376" ca="1">IFERROR(IF(T_CALC[[#This Row],[DAY]]="","",IF(AND(T_CALC[[#This Row],[DAY]]=C_N_TRADING_DAYS,$L$1&gt;C_MAX_HIST_DT),$Q$1,INDEX(_xlfn.ANCHORARRAY($C$3),T_CALC[[#This Row],[DAY]]+1,2))),NA())</f>
        <v/>
      </c>
      <c r="R1376" s="4" t="str">
        <f ca="1">IFERROR(IF(I_SRC="Open",T_CALC[[#This Row],[Open]],IF(I_SRC="High",T_CALC[[#This Row],[High]],IF(I_SRC="low",T_CALC[[#This Row],[Low]],IF(I_SRC="Volume",T_CALC[[#This Row],[VOLUME]],T_CALC[[#This Row],[Close]])))),"")</f>
        <v/>
      </c>
      <c r="S1376" s="4" t="str" cm="1">
        <f t="array" aca="1" ref="S1376" ca="1">IF(T_CALC[[#This Row],[DAY]]="","",IF(T_CALC[[#This Row],[DAY]]&gt;=I_MA_PER,
ROUND(SUMPRODUCT(OFFSET($Y$4,0,0,I_MA_PER),OFFSET(T_CALC[[#This Row],[Value]],-(I_MA_PER-1),0,I_MA_PER))/C_DEN,2),NA()))</f>
        <v/>
      </c>
      <c r="T1376" s="4" t="str">
        <f ca="1">IF(T_CALC[[#This Row],[DAY]]="","",IF(T_CALC[[#This Row],[DAY]]&gt;=I_MA_PER,IF(AND(T_CALC[[#This Row],[Value]]&gt;T_CALC[[#This Row],[WMA]],R1375&lt;=S1375),"Buy",IF(AND(T_CALC[[#This Row],[Value]]&lt;T_CALC[[#This Row],[WMA]],R1375&gt;=S1375),"Sell","")),NA()))</f>
        <v/>
      </c>
      <c r="U1376" s="4">
        <f ca="1">IFERROR(IF(T_CALC[[#This Row],[Signal]]="Buy",T_CALC[[#This Row],[Value]],-10000),-10000)</f>
        <v>-10000</v>
      </c>
      <c r="V1376" s="4">
        <f ca="1">IFERROR(IF(T_CALC[[#This Row],[Signal]]="Sell",T_CALC[[#This Row],[Value]],-10000),-10000)</f>
        <v>-10000</v>
      </c>
    </row>
    <row r="1377" spans="11:22" x14ac:dyDescent="0.2">
      <c r="K1377" s="4" t="str">
        <f ca="1">IF(ROW(T_CALC[[#This Row],[DAY]])-ROW(T_CALC[[#Headers],[DAY]])&gt;C_N_TRADING_DAYS,"",ROW(T_CALC[[#This Row],[DAY]])-ROW(T_CALC[[#Headers],[DAY]]))</f>
        <v/>
      </c>
      <c r="L1377" s="2" t="str" cm="1">
        <f t="array" aca="1" ref="L1377" ca="1">IFERROR(IF(T_CALC[[#This Row],[DAY]]="","",IF(AND(T_CALC[[#This Row],[DAY]]=C_N_TRADING_DAYS,$L$1&gt;C_MAX_HIST_DT),$L$1,INDEX(_xlfn.ANCHORARRAY($C$3),T_CALC[[#This Row],[DAY]]+1,1))),NA())</f>
        <v/>
      </c>
      <c r="M1377" s="4" t="str" cm="1">
        <f t="array" aca="1" ref="M1377" ca="1">IFERROR(IF(T_CALC[[#This Row],[DAY]]="","",IF(AND(T_CALC[[#This Row],[DAY]]=C_N_TRADING_DAYS,$L$1&gt;C_MAX_HIST_DT),$M$1,INDEX(_xlfn.ANCHORARRAY($C$3),T_CALC[[#This Row],[DAY]]+1,3))),NA())</f>
        <v/>
      </c>
      <c r="N1377" s="4" t="str" cm="1">
        <f t="array" aca="1" ref="N1377" ca="1">IFERROR(IF(T_CALC[[#This Row],[DAY]]="","",IF(AND(T_CALC[[#This Row],[DAY]]=C_N_TRADING_DAYS,$L$1&gt;C_MAX_HIST_DT),$N$1,INDEX(_xlfn.ANCHORARRAY($C$3),T_CALC[[#This Row],[DAY]]+1,4))),NA())</f>
        <v/>
      </c>
      <c r="O1377" s="4" t="str" cm="1">
        <f t="array" aca="1" ref="O1377" ca="1">IFERROR(IF(T_CALC[[#This Row],[DAY]]="","",IF(AND(T_CALC[[#This Row],[DAY]]=C_N_TRADING_DAYS,$L$1&gt;C_MAX_HIST_DT),$O$1,INDEX(_xlfn.ANCHORARRAY($C$3),T_CALC[[#This Row],[DAY]]+1,5))),NA())</f>
        <v/>
      </c>
      <c r="P1377" s="4" t="str" cm="1">
        <f t="array" aca="1" ref="P1377" ca="1">IFERROR(IF(T_CALC[[#This Row],[DAY]]="","",IF(AND(T_CALC[[#This Row],[DAY]]=C_N_TRADING_DAYS,$L$1&gt;C_MAX_HIST_DT),$P$1,INDEX(_xlfn.ANCHORARRAY($C$3),T_CALC[[#This Row],[DAY]]+1,6))),NA())</f>
        <v/>
      </c>
      <c r="Q1377" s="4" t="str" cm="1">
        <f t="array" aca="1" ref="Q1377" ca="1">IFERROR(IF(T_CALC[[#This Row],[DAY]]="","",IF(AND(T_CALC[[#This Row],[DAY]]=C_N_TRADING_DAYS,$L$1&gt;C_MAX_HIST_DT),$Q$1,INDEX(_xlfn.ANCHORARRAY($C$3),T_CALC[[#This Row],[DAY]]+1,2))),NA())</f>
        <v/>
      </c>
      <c r="R1377" s="4" t="str">
        <f ca="1">IFERROR(IF(I_SRC="Open",T_CALC[[#This Row],[Open]],IF(I_SRC="High",T_CALC[[#This Row],[High]],IF(I_SRC="low",T_CALC[[#This Row],[Low]],IF(I_SRC="Volume",T_CALC[[#This Row],[VOLUME]],T_CALC[[#This Row],[Close]])))),"")</f>
        <v/>
      </c>
      <c r="S1377" s="4" t="str" cm="1">
        <f t="array" aca="1" ref="S1377" ca="1">IF(T_CALC[[#This Row],[DAY]]="","",IF(T_CALC[[#This Row],[DAY]]&gt;=I_MA_PER,
ROUND(SUMPRODUCT(OFFSET($Y$4,0,0,I_MA_PER),OFFSET(T_CALC[[#This Row],[Value]],-(I_MA_PER-1),0,I_MA_PER))/C_DEN,2),NA()))</f>
        <v/>
      </c>
      <c r="T1377" s="4" t="str">
        <f ca="1">IF(T_CALC[[#This Row],[DAY]]="","",IF(T_CALC[[#This Row],[DAY]]&gt;=I_MA_PER,IF(AND(T_CALC[[#This Row],[Value]]&gt;T_CALC[[#This Row],[WMA]],R1376&lt;=S1376),"Buy",IF(AND(T_CALC[[#This Row],[Value]]&lt;T_CALC[[#This Row],[WMA]],R1376&gt;=S1376),"Sell","")),NA()))</f>
        <v/>
      </c>
      <c r="U1377" s="4">
        <f ca="1">IFERROR(IF(T_CALC[[#This Row],[Signal]]="Buy",T_CALC[[#This Row],[Value]],-10000),-10000)</f>
        <v>-10000</v>
      </c>
      <c r="V1377" s="4">
        <f ca="1">IFERROR(IF(T_CALC[[#This Row],[Signal]]="Sell",T_CALC[[#This Row],[Value]],-10000),-10000)</f>
        <v>-10000</v>
      </c>
    </row>
    <row r="1378" spans="11:22" x14ac:dyDescent="0.2">
      <c r="K1378" s="4" t="str">
        <f ca="1">IF(ROW(T_CALC[[#This Row],[DAY]])-ROW(T_CALC[[#Headers],[DAY]])&gt;C_N_TRADING_DAYS,"",ROW(T_CALC[[#This Row],[DAY]])-ROW(T_CALC[[#Headers],[DAY]]))</f>
        <v/>
      </c>
      <c r="L1378" s="2" t="str" cm="1">
        <f t="array" aca="1" ref="L1378" ca="1">IFERROR(IF(T_CALC[[#This Row],[DAY]]="","",IF(AND(T_CALC[[#This Row],[DAY]]=C_N_TRADING_DAYS,$L$1&gt;C_MAX_HIST_DT),$L$1,INDEX(_xlfn.ANCHORARRAY($C$3),T_CALC[[#This Row],[DAY]]+1,1))),NA())</f>
        <v/>
      </c>
      <c r="M1378" s="4" t="str" cm="1">
        <f t="array" aca="1" ref="M1378" ca="1">IFERROR(IF(T_CALC[[#This Row],[DAY]]="","",IF(AND(T_CALC[[#This Row],[DAY]]=C_N_TRADING_DAYS,$L$1&gt;C_MAX_HIST_DT),$M$1,INDEX(_xlfn.ANCHORARRAY($C$3),T_CALC[[#This Row],[DAY]]+1,3))),NA())</f>
        <v/>
      </c>
      <c r="N1378" s="4" t="str" cm="1">
        <f t="array" aca="1" ref="N1378" ca="1">IFERROR(IF(T_CALC[[#This Row],[DAY]]="","",IF(AND(T_CALC[[#This Row],[DAY]]=C_N_TRADING_DAYS,$L$1&gt;C_MAX_HIST_DT),$N$1,INDEX(_xlfn.ANCHORARRAY($C$3),T_CALC[[#This Row],[DAY]]+1,4))),NA())</f>
        <v/>
      </c>
      <c r="O1378" s="4" t="str" cm="1">
        <f t="array" aca="1" ref="O1378" ca="1">IFERROR(IF(T_CALC[[#This Row],[DAY]]="","",IF(AND(T_CALC[[#This Row],[DAY]]=C_N_TRADING_DAYS,$L$1&gt;C_MAX_HIST_DT),$O$1,INDEX(_xlfn.ANCHORARRAY($C$3),T_CALC[[#This Row],[DAY]]+1,5))),NA())</f>
        <v/>
      </c>
      <c r="P1378" s="4" t="str" cm="1">
        <f t="array" aca="1" ref="P1378" ca="1">IFERROR(IF(T_CALC[[#This Row],[DAY]]="","",IF(AND(T_CALC[[#This Row],[DAY]]=C_N_TRADING_DAYS,$L$1&gt;C_MAX_HIST_DT),$P$1,INDEX(_xlfn.ANCHORARRAY($C$3),T_CALC[[#This Row],[DAY]]+1,6))),NA())</f>
        <v/>
      </c>
      <c r="Q1378" s="4" t="str" cm="1">
        <f t="array" aca="1" ref="Q1378" ca="1">IFERROR(IF(T_CALC[[#This Row],[DAY]]="","",IF(AND(T_CALC[[#This Row],[DAY]]=C_N_TRADING_DAYS,$L$1&gt;C_MAX_HIST_DT),$Q$1,INDEX(_xlfn.ANCHORARRAY($C$3),T_CALC[[#This Row],[DAY]]+1,2))),NA())</f>
        <v/>
      </c>
      <c r="R1378" s="4" t="str">
        <f ca="1">IFERROR(IF(I_SRC="Open",T_CALC[[#This Row],[Open]],IF(I_SRC="High",T_CALC[[#This Row],[High]],IF(I_SRC="low",T_CALC[[#This Row],[Low]],IF(I_SRC="Volume",T_CALC[[#This Row],[VOLUME]],T_CALC[[#This Row],[Close]])))),"")</f>
        <v/>
      </c>
      <c r="S1378" s="4" t="str" cm="1">
        <f t="array" aca="1" ref="S1378" ca="1">IF(T_CALC[[#This Row],[DAY]]="","",IF(T_CALC[[#This Row],[DAY]]&gt;=I_MA_PER,
ROUND(SUMPRODUCT(OFFSET($Y$4,0,0,I_MA_PER),OFFSET(T_CALC[[#This Row],[Value]],-(I_MA_PER-1),0,I_MA_PER))/C_DEN,2),NA()))</f>
        <v/>
      </c>
      <c r="T1378" s="4" t="str">
        <f ca="1">IF(T_CALC[[#This Row],[DAY]]="","",IF(T_CALC[[#This Row],[DAY]]&gt;=I_MA_PER,IF(AND(T_CALC[[#This Row],[Value]]&gt;T_CALC[[#This Row],[WMA]],R1377&lt;=S1377),"Buy",IF(AND(T_CALC[[#This Row],[Value]]&lt;T_CALC[[#This Row],[WMA]],R1377&gt;=S1377),"Sell","")),NA()))</f>
        <v/>
      </c>
      <c r="U1378" s="4">
        <f ca="1">IFERROR(IF(T_CALC[[#This Row],[Signal]]="Buy",T_CALC[[#This Row],[Value]],-10000),-10000)</f>
        <v>-10000</v>
      </c>
      <c r="V1378" s="4">
        <f ca="1">IFERROR(IF(T_CALC[[#This Row],[Signal]]="Sell",T_CALC[[#This Row],[Value]],-10000),-10000)</f>
        <v>-10000</v>
      </c>
    </row>
    <row r="1379" spans="11:22" x14ac:dyDescent="0.2">
      <c r="K1379" s="4" t="str">
        <f ca="1">IF(ROW(T_CALC[[#This Row],[DAY]])-ROW(T_CALC[[#Headers],[DAY]])&gt;C_N_TRADING_DAYS,"",ROW(T_CALC[[#This Row],[DAY]])-ROW(T_CALC[[#Headers],[DAY]]))</f>
        <v/>
      </c>
      <c r="L1379" s="2" t="str" cm="1">
        <f t="array" aca="1" ref="L1379" ca="1">IFERROR(IF(T_CALC[[#This Row],[DAY]]="","",IF(AND(T_CALC[[#This Row],[DAY]]=C_N_TRADING_DAYS,$L$1&gt;C_MAX_HIST_DT),$L$1,INDEX(_xlfn.ANCHORARRAY($C$3),T_CALC[[#This Row],[DAY]]+1,1))),NA())</f>
        <v/>
      </c>
      <c r="M1379" s="4" t="str" cm="1">
        <f t="array" aca="1" ref="M1379" ca="1">IFERROR(IF(T_CALC[[#This Row],[DAY]]="","",IF(AND(T_CALC[[#This Row],[DAY]]=C_N_TRADING_DAYS,$L$1&gt;C_MAX_HIST_DT),$M$1,INDEX(_xlfn.ANCHORARRAY($C$3),T_CALC[[#This Row],[DAY]]+1,3))),NA())</f>
        <v/>
      </c>
      <c r="N1379" s="4" t="str" cm="1">
        <f t="array" aca="1" ref="N1379" ca="1">IFERROR(IF(T_CALC[[#This Row],[DAY]]="","",IF(AND(T_CALC[[#This Row],[DAY]]=C_N_TRADING_DAYS,$L$1&gt;C_MAX_HIST_DT),$N$1,INDEX(_xlfn.ANCHORARRAY($C$3),T_CALC[[#This Row],[DAY]]+1,4))),NA())</f>
        <v/>
      </c>
      <c r="O1379" s="4" t="str" cm="1">
        <f t="array" aca="1" ref="O1379" ca="1">IFERROR(IF(T_CALC[[#This Row],[DAY]]="","",IF(AND(T_CALC[[#This Row],[DAY]]=C_N_TRADING_DAYS,$L$1&gt;C_MAX_HIST_DT),$O$1,INDEX(_xlfn.ANCHORARRAY($C$3),T_CALC[[#This Row],[DAY]]+1,5))),NA())</f>
        <v/>
      </c>
      <c r="P1379" s="4" t="str" cm="1">
        <f t="array" aca="1" ref="P1379" ca="1">IFERROR(IF(T_CALC[[#This Row],[DAY]]="","",IF(AND(T_CALC[[#This Row],[DAY]]=C_N_TRADING_DAYS,$L$1&gt;C_MAX_HIST_DT),$P$1,INDEX(_xlfn.ANCHORARRAY($C$3),T_CALC[[#This Row],[DAY]]+1,6))),NA())</f>
        <v/>
      </c>
      <c r="Q1379" s="4" t="str" cm="1">
        <f t="array" aca="1" ref="Q1379" ca="1">IFERROR(IF(T_CALC[[#This Row],[DAY]]="","",IF(AND(T_CALC[[#This Row],[DAY]]=C_N_TRADING_DAYS,$L$1&gt;C_MAX_HIST_DT),$Q$1,INDEX(_xlfn.ANCHORARRAY($C$3),T_CALC[[#This Row],[DAY]]+1,2))),NA())</f>
        <v/>
      </c>
      <c r="R1379" s="4" t="str">
        <f ca="1">IFERROR(IF(I_SRC="Open",T_CALC[[#This Row],[Open]],IF(I_SRC="High",T_CALC[[#This Row],[High]],IF(I_SRC="low",T_CALC[[#This Row],[Low]],IF(I_SRC="Volume",T_CALC[[#This Row],[VOLUME]],T_CALC[[#This Row],[Close]])))),"")</f>
        <v/>
      </c>
      <c r="S1379" s="4" t="str" cm="1">
        <f t="array" aca="1" ref="S1379" ca="1">IF(T_CALC[[#This Row],[DAY]]="","",IF(T_CALC[[#This Row],[DAY]]&gt;=I_MA_PER,
ROUND(SUMPRODUCT(OFFSET($Y$4,0,0,I_MA_PER),OFFSET(T_CALC[[#This Row],[Value]],-(I_MA_PER-1),0,I_MA_PER))/C_DEN,2),NA()))</f>
        <v/>
      </c>
      <c r="T1379" s="4" t="str">
        <f ca="1">IF(T_CALC[[#This Row],[DAY]]="","",IF(T_CALC[[#This Row],[DAY]]&gt;=I_MA_PER,IF(AND(T_CALC[[#This Row],[Value]]&gt;T_CALC[[#This Row],[WMA]],R1378&lt;=S1378),"Buy",IF(AND(T_CALC[[#This Row],[Value]]&lt;T_CALC[[#This Row],[WMA]],R1378&gt;=S1378),"Sell","")),NA()))</f>
        <v/>
      </c>
      <c r="U1379" s="4">
        <f ca="1">IFERROR(IF(T_CALC[[#This Row],[Signal]]="Buy",T_CALC[[#This Row],[Value]],-10000),-10000)</f>
        <v>-10000</v>
      </c>
      <c r="V1379" s="4">
        <f ca="1">IFERROR(IF(T_CALC[[#This Row],[Signal]]="Sell",T_CALC[[#This Row],[Value]],-10000),-10000)</f>
        <v>-10000</v>
      </c>
    </row>
    <row r="1380" spans="11:22" x14ac:dyDescent="0.2">
      <c r="K1380" s="4" t="str">
        <f ca="1">IF(ROW(T_CALC[[#This Row],[DAY]])-ROW(T_CALC[[#Headers],[DAY]])&gt;C_N_TRADING_DAYS,"",ROW(T_CALC[[#This Row],[DAY]])-ROW(T_CALC[[#Headers],[DAY]]))</f>
        <v/>
      </c>
      <c r="L1380" s="2" t="str" cm="1">
        <f t="array" aca="1" ref="L1380" ca="1">IFERROR(IF(T_CALC[[#This Row],[DAY]]="","",IF(AND(T_CALC[[#This Row],[DAY]]=C_N_TRADING_DAYS,$L$1&gt;C_MAX_HIST_DT),$L$1,INDEX(_xlfn.ANCHORARRAY($C$3),T_CALC[[#This Row],[DAY]]+1,1))),NA())</f>
        <v/>
      </c>
      <c r="M1380" s="4" t="str" cm="1">
        <f t="array" aca="1" ref="M1380" ca="1">IFERROR(IF(T_CALC[[#This Row],[DAY]]="","",IF(AND(T_CALC[[#This Row],[DAY]]=C_N_TRADING_DAYS,$L$1&gt;C_MAX_HIST_DT),$M$1,INDEX(_xlfn.ANCHORARRAY($C$3),T_CALC[[#This Row],[DAY]]+1,3))),NA())</f>
        <v/>
      </c>
      <c r="N1380" s="4" t="str" cm="1">
        <f t="array" aca="1" ref="N1380" ca="1">IFERROR(IF(T_CALC[[#This Row],[DAY]]="","",IF(AND(T_CALC[[#This Row],[DAY]]=C_N_TRADING_DAYS,$L$1&gt;C_MAX_HIST_DT),$N$1,INDEX(_xlfn.ANCHORARRAY($C$3),T_CALC[[#This Row],[DAY]]+1,4))),NA())</f>
        <v/>
      </c>
      <c r="O1380" s="4" t="str" cm="1">
        <f t="array" aca="1" ref="O1380" ca="1">IFERROR(IF(T_CALC[[#This Row],[DAY]]="","",IF(AND(T_CALC[[#This Row],[DAY]]=C_N_TRADING_DAYS,$L$1&gt;C_MAX_HIST_DT),$O$1,INDEX(_xlfn.ANCHORARRAY($C$3),T_CALC[[#This Row],[DAY]]+1,5))),NA())</f>
        <v/>
      </c>
      <c r="P1380" s="4" t="str" cm="1">
        <f t="array" aca="1" ref="P1380" ca="1">IFERROR(IF(T_CALC[[#This Row],[DAY]]="","",IF(AND(T_CALC[[#This Row],[DAY]]=C_N_TRADING_DAYS,$L$1&gt;C_MAX_HIST_DT),$P$1,INDEX(_xlfn.ANCHORARRAY($C$3),T_CALC[[#This Row],[DAY]]+1,6))),NA())</f>
        <v/>
      </c>
      <c r="Q1380" s="4" t="str" cm="1">
        <f t="array" aca="1" ref="Q1380" ca="1">IFERROR(IF(T_CALC[[#This Row],[DAY]]="","",IF(AND(T_CALC[[#This Row],[DAY]]=C_N_TRADING_DAYS,$L$1&gt;C_MAX_HIST_DT),$Q$1,INDEX(_xlfn.ANCHORARRAY($C$3),T_CALC[[#This Row],[DAY]]+1,2))),NA())</f>
        <v/>
      </c>
      <c r="R1380" s="4" t="str">
        <f ca="1">IFERROR(IF(I_SRC="Open",T_CALC[[#This Row],[Open]],IF(I_SRC="High",T_CALC[[#This Row],[High]],IF(I_SRC="low",T_CALC[[#This Row],[Low]],IF(I_SRC="Volume",T_CALC[[#This Row],[VOLUME]],T_CALC[[#This Row],[Close]])))),"")</f>
        <v/>
      </c>
      <c r="S1380" s="4" t="str" cm="1">
        <f t="array" aca="1" ref="S1380" ca="1">IF(T_CALC[[#This Row],[DAY]]="","",IF(T_CALC[[#This Row],[DAY]]&gt;=I_MA_PER,
ROUND(SUMPRODUCT(OFFSET($Y$4,0,0,I_MA_PER),OFFSET(T_CALC[[#This Row],[Value]],-(I_MA_PER-1),0,I_MA_PER))/C_DEN,2),NA()))</f>
        <v/>
      </c>
      <c r="T1380" s="4" t="str">
        <f ca="1">IF(T_CALC[[#This Row],[DAY]]="","",IF(T_CALC[[#This Row],[DAY]]&gt;=I_MA_PER,IF(AND(T_CALC[[#This Row],[Value]]&gt;T_CALC[[#This Row],[WMA]],R1379&lt;=S1379),"Buy",IF(AND(T_CALC[[#This Row],[Value]]&lt;T_CALC[[#This Row],[WMA]],R1379&gt;=S1379),"Sell","")),NA()))</f>
        <v/>
      </c>
      <c r="U1380" s="4">
        <f ca="1">IFERROR(IF(T_CALC[[#This Row],[Signal]]="Buy",T_CALC[[#This Row],[Value]],-10000),-10000)</f>
        <v>-10000</v>
      </c>
      <c r="V1380" s="4">
        <f ca="1">IFERROR(IF(T_CALC[[#This Row],[Signal]]="Sell",T_CALC[[#This Row],[Value]],-10000),-10000)</f>
        <v>-10000</v>
      </c>
    </row>
    <row r="1381" spans="11:22" x14ac:dyDescent="0.2">
      <c r="K1381" s="4" t="str">
        <f ca="1">IF(ROW(T_CALC[[#This Row],[DAY]])-ROW(T_CALC[[#Headers],[DAY]])&gt;C_N_TRADING_DAYS,"",ROW(T_CALC[[#This Row],[DAY]])-ROW(T_CALC[[#Headers],[DAY]]))</f>
        <v/>
      </c>
      <c r="L1381" s="2" t="str" cm="1">
        <f t="array" aca="1" ref="L1381" ca="1">IFERROR(IF(T_CALC[[#This Row],[DAY]]="","",IF(AND(T_CALC[[#This Row],[DAY]]=C_N_TRADING_DAYS,$L$1&gt;C_MAX_HIST_DT),$L$1,INDEX(_xlfn.ANCHORARRAY($C$3),T_CALC[[#This Row],[DAY]]+1,1))),NA())</f>
        <v/>
      </c>
      <c r="M1381" s="4" t="str" cm="1">
        <f t="array" aca="1" ref="M1381" ca="1">IFERROR(IF(T_CALC[[#This Row],[DAY]]="","",IF(AND(T_CALC[[#This Row],[DAY]]=C_N_TRADING_DAYS,$L$1&gt;C_MAX_HIST_DT),$M$1,INDEX(_xlfn.ANCHORARRAY($C$3),T_CALC[[#This Row],[DAY]]+1,3))),NA())</f>
        <v/>
      </c>
      <c r="N1381" s="4" t="str" cm="1">
        <f t="array" aca="1" ref="N1381" ca="1">IFERROR(IF(T_CALC[[#This Row],[DAY]]="","",IF(AND(T_CALC[[#This Row],[DAY]]=C_N_TRADING_DAYS,$L$1&gt;C_MAX_HIST_DT),$N$1,INDEX(_xlfn.ANCHORARRAY($C$3),T_CALC[[#This Row],[DAY]]+1,4))),NA())</f>
        <v/>
      </c>
      <c r="O1381" s="4" t="str" cm="1">
        <f t="array" aca="1" ref="O1381" ca="1">IFERROR(IF(T_CALC[[#This Row],[DAY]]="","",IF(AND(T_CALC[[#This Row],[DAY]]=C_N_TRADING_DAYS,$L$1&gt;C_MAX_HIST_DT),$O$1,INDEX(_xlfn.ANCHORARRAY($C$3),T_CALC[[#This Row],[DAY]]+1,5))),NA())</f>
        <v/>
      </c>
      <c r="P1381" s="4" t="str" cm="1">
        <f t="array" aca="1" ref="P1381" ca="1">IFERROR(IF(T_CALC[[#This Row],[DAY]]="","",IF(AND(T_CALC[[#This Row],[DAY]]=C_N_TRADING_DAYS,$L$1&gt;C_MAX_HIST_DT),$P$1,INDEX(_xlfn.ANCHORARRAY($C$3),T_CALC[[#This Row],[DAY]]+1,6))),NA())</f>
        <v/>
      </c>
      <c r="Q1381" s="4" t="str" cm="1">
        <f t="array" aca="1" ref="Q1381" ca="1">IFERROR(IF(T_CALC[[#This Row],[DAY]]="","",IF(AND(T_CALC[[#This Row],[DAY]]=C_N_TRADING_DAYS,$L$1&gt;C_MAX_HIST_DT),$Q$1,INDEX(_xlfn.ANCHORARRAY($C$3),T_CALC[[#This Row],[DAY]]+1,2))),NA())</f>
        <v/>
      </c>
      <c r="R1381" s="4" t="str">
        <f ca="1">IFERROR(IF(I_SRC="Open",T_CALC[[#This Row],[Open]],IF(I_SRC="High",T_CALC[[#This Row],[High]],IF(I_SRC="low",T_CALC[[#This Row],[Low]],IF(I_SRC="Volume",T_CALC[[#This Row],[VOLUME]],T_CALC[[#This Row],[Close]])))),"")</f>
        <v/>
      </c>
      <c r="S1381" s="4" t="str" cm="1">
        <f t="array" aca="1" ref="S1381" ca="1">IF(T_CALC[[#This Row],[DAY]]="","",IF(T_CALC[[#This Row],[DAY]]&gt;=I_MA_PER,
ROUND(SUMPRODUCT(OFFSET($Y$4,0,0,I_MA_PER),OFFSET(T_CALC[[#This Row],[Value]],-(I_MA_PER-1),0,I_MA_PER))/C_DEN,2),NA()))</f>
        <v/>
      </c>
      <c r="T1381" s="4" t="str">
        <f ca="1">IF(T_CALC[[#This Row],[DAY]]="","",IF(T_CALC[[#This Row],[DAY]]&gt;=I_MA_PER,IF(AND(T_CALC[[#This Row],[Value]]&gt;T_CALC[[#This Row],[WMA]],R1380&lt;=S1380),"Buy",IF(AND(T_CALC[[#This Row],[Value]]&lt;T_CALC[[#This Row],[WMA]],R1380&gt;=S1380),"Sell","")),NA()))</f>
        <v/>
      </c>
      <c r="U1381" s="4">
        <f ca="1">IFERROR(IF(T_CALC[[#This Row],[Signal]]="Buy",T_CALC[[#This Row],[Value]],-10000),-10000)</f>
        <v>-10000</v>
      </c>
      <c r="V1381" s="4">
        <f ca="1">IFERROR(IF(T_CALC[[#This Row],[Signal]]="Sell",T_CALC[[#This Row],[Value]],-10000),-10000)</f>
        <v>-10000</v>
      </c>
    </row>
    <row r="1382" spans="11:22" x14ac:dyDescent="0.2">
      <c r="K1382" s="4" t="str">
        <f ca="1">IF(ROW(T_CALC[[#This Row],[DAY]])-ROW(T_CALC[[#Headers],[DAY]])&gt;C_N_TRADING_DAYS,"",ROW(T_CALC[[#This Row],[DAY]])-ROW(T_CALC[[#Headers],[DAY]]))</f>
        <v/>
      </c>
      <c r="L1382" s="2" t="str" cm="1">
        <f t="array" aca="1" ref="L1382" ca="1">IFERROR(IF(T_CALC[[#This Row],[DAY]]="","",IF(AND(T_CALC[[#This Row],[DAY]]=C_N_TRADING_DAYS,$L$1&gt;C_MAX_HIST_DT),$L$1,INDEX(_xlfn.ANCHORARRAY($C$3),T_CALC[[#This Row],[DAY]]+1,1))),NA())</f>
        <v/>
      </c>
      <c r="M1382" s="4" t="str" cm="1">
        <f t="array" aca="1" ref="M1382" ca="1">IFERROR(IF(T_CALC[[#This Row],[DAY]]="","",IF(AND(T_CALC[[#This Row],[DAY]]=C_N_TRADING_DAYS,$L$1&gt;C_MAX_HIST_DT),$M$1,INDEX(_xlfn.ANCHORARRAY($C$3),T_CALC[[#This Row],[DAY]]+1,3))),NA())</f>
        <v/>
      </c>
      <c r="N1382" s="4" t="str" cm="1">
        <f t="array" aca="1" ref="N1382" ca="1">IFERROR(IF(T_CALC[[#This Row],[DAY]]="","",IF(AND(T_CALC[[#This Row],[DAY]]=C_N_TRADING_DAYS,$L$1&gt;C_MAX_HIST_DT),$N$1,INDEX(_xlfn.ANCHORARRAY($C$3),T_CALC[[#This Row],[DAY]]+1,4))),NA())</f>
        <v/>
      </c>
      <c r="O1382" s="4" t="str" cm="1">
        <f t="array" aca="1" ref="O1382" ca="1">IFERROR(IF(T_CALC[[#This Row],[DAY]]="","",IF(AND(T_CALC[[#This Row],[DAY]]=C_N_TRADING_DAYS,$L$1&gt;C_MAX_HIST_DT),$O$1,INDEX(_xlfn.ANCHORARRAY($C$3),T_CALC[[#This Row],[DAY]]+1,5))),NA())</f>
        <v/>
      </c>
      <c r="P1382" s="4" t="str" cm="1">
        <f t="array" aca="1" ref="P1382" ca="1">IFERROR(IF(T_CALC[[#This Row],[DAY]]="","",IF(AND(T_CALC[[#This Row],[DAY]]=C_N_TRADING_DAYS,$L$1&gt;C_MAX_HIST_DT),$P$1,INDEX(_xlfn.ANCHORARRAY($C$3),T_CALC[[#This Row],[DAY]]+1,6))),NA())</f>
        <v/>
      </c>
      <c r="Q1382" s="4" t="str" cm="1">
        <f t="array" aca="1" ref="Q1382" ca="1">IFERROR(IF(T_CALC[[#This Row],[DAY]]="","",IF(AND(T_CALC[[#This Row],[DAY]]=C_N_TRADING_DAYS,$L$1&gt;C_MAX_HIST_DT),$Q$1,INDEX(_xlfn.ANCHORARRAY($C$3),T_CALC[[#This Row],[DAY]]+1,2))),NA())</f>
        <v/>
      </c>
      <c r="R1382" s="4" t="str">
        <f ca="1">IFERROR(IF(I_SRC="Open",T_CALC[[#This Row],[Open]],IF(I_SRC="High",T_CALC[[#This Row],[High]],IF(I_SRC="low",T_CALC[[#This Row],[Low]],IF(I_SRC="Volume",T_CALC[[#This Row],[VOLUME]],T_CALC[[#This Row],[Close]])))),"")</f>
        <v/>
      </c>
      <c r="S1382" s="4" t="str" cm="1">
        <f t="array" aca="1" ref="S1382" ca="1">IF(T_CALC[[#This Row],[DAY]]="","",IF(T_CALC[[#This Row],[DAY]]&gt;=I_MA_PER,
ROUND(SUMPRODUCT(OFFSET($Y$4,0,0,I_MA_PER),OFFSET(T_CALC[[#This Row],[Value]],-(I_MA_PER-1),0,I_MA_PER))/C_DEN,2),NA()))</f>
        <v/>
      </c>
      <c r="T1382" s="4" t="str">
        <f ca="1">IF(T_CALC[[#This Row],[DAY]]="","",IF(T_CALC[[#This Row],[DAY]]&gt;=I_MA_PER,IF(AND(T_CALC[[#This Row],[Value]]&gt;T_CALC[[#This Row],[WMA]],R1381&lt;=S1381),"Buy",IF(AND(T_CALC[[#This Row],[Value]]&lt;T_CALC[[#This Row],[WMA]],R1381&gt;=S1381),"Sell","")),NA()))</f>
        <v/>
      </c>
      <c r="U1382" s="4">
        <f ca="1">IFERROR(IF(T_CALC[[#This Row],[Signal]]="Buy",T_CALC[[#This Row],[Value]],-10000),-10000)</f>
        <v>-10000</v>
      </c>
      <c r="V1382" s="4">
        <f ca="1">IFERROR(IF(T_CALC[[#This Row],[Signal]]="Sell",T_CALC[[#This Row],[Value]],-10000),-10000)</f>
        <v>-10000</v>
      </c>
    </row>
    <row r="1383" spans="11:22" x14ac:dyDescent="0.2">
      <c r="K1383" s="4" t="str">
        <f ca="1">IF(ROW(T_CALC[[#This Row],[DAY]])-ROW(T_CALC[[#Headers],[DAY]])&gt;C_N_TRADING_DAYS,"",ROW(T_CALC[[#This Row],[DAY]])-ROW(T_CALC[[#Headers],[DAY]]))</f>
        <v/>
      </c>
      <c r="L1383" s="2" t="str" cm="1">
        <f t="array" aca="1" ref="L1383" ca="1">IFERROR(IF(T_CALC[[#This Row],[DAY]]="","",IF(AND(T_CALC[[#This Row],[DAY]]=C_N_TRADING_DAYS,$L$1&gt;C_MAX_HIST_DT),$L$1,INDEX(_xlfn.ANCHORARRAY($C$3),T_CALC[[#This Row],[DAY]]+1,1))),NA())</f>
        <v/>
      </c>
      <c r="M1383" s="4" t="str" cm="1">
        <f t="array" aca="1" ref="M1383" ca="1">IFERROR(IF(T_CALC[[#This Row],[DAY]]="","",IF(AND(T_CALC[[#This Row],[DAY]]=C_N_TRADING_DAYS,$L$1&gt;C_MAX_HIST_DT),$M$1,INDEX(_xlfn.ANCHORARRAY($C$3),T_CALC[[#This Row],[DAY]]+1,3))),NA())</f>
        <v/>
      </c>
      <c r="N1383" s="4" t="str" cm="1">
        <f t="array" aca="1" ref="N1383" ca="1">IFERROR(IF(T_CALC[[#This Row],[DAY]]="","",IF(AND(T_CALC[[#This Row],[DAY]]=C_N_TRADING_DAYS,$L$1&gt;C_MAX_HIST_DT),$N$1,INDEX(_xlfn.ANCHORARRAY($C$3),T_CALC[[#This Row],[DAY]]+1,4))),NA())</f>
        <v/>
      </c>
      <c r="O1383" s="4" t="str" cm="1">
        <f t="array" aca="1" ref="O1383" ca="1">IFERROR(IF(T_CALC[[#This Row],[DAY]]="","",IF(AND(T_CALC[[#This Row],[DAY]]=C_N_TRADING_DAYS,$L$1&gt;C_MAX_HIST_DT),$O$1,INDEX(_xlfn.ANCHORARRAY($C$3),T_CALC[[#This Row],[DAY]]+1,5))),NA())</f>
        <v/>
      </c>
      <c r="P1383" s="4" t="str" cm="1">
        <f t="array" aca="1" ref="P1383" ca="1">IFERROR(IF(T_CALC[[#This Row],[DAY]]="","",IF(AND(T_CALC[[#This Row],[DAY]]=C_N_TRADING_DAYS,$L$1&gt;C_MAX_HIST_DT),$P$1,INDEX(_xlfn.ANCHORARRAY($C$3),T_CALC[[#This Row],[DAY]]+1,6))),NA())</f>
        <v/>
      </c>
      <c r="Q1383" s="4" t="str" cm="1">
        <f t="array" aca="1" ref="Q1383" ca="1">IFERROR(IF(T_CALC[[#This Row],[DAY]]="","",IF(AND(T_CALC[[#This Row],[DAY]]=C_N_TRADING_DAYS,$L$1&gt;C_MAX_HIST_DT),$Q$1,INDEX(_xlfn.ANCHORARRAY($C$3),T_CALC[[#This Row],[DAY]]+1,2))),NA())</f>
        <v/>
      </c>
      <c r="R1383" s="4" t="str">
        <f ca="1">IFERROR(IF(I_SRC="Open",T_CALC[[#This Row],[Open]],IF(I_SRC="High",T_CALC[[#This Row],[High]],IF(I_SRC="low",T_CALC[[#This Row],[Low]],IF(I_SRC="Volume",T_CALC[[#This Row],[VOLUME]],T_CALC[[#This Row],[Close]])))),"")</f>
        <v/>
      </c>
      <c r="S1383" s="4" t="str" cm="1">
        <f t="array" aca="1" ref="S1383" ca="1">IF(T_CALC[[#This Row],[DAY]]="","",IF(T_CALC[[#This Row],[DAY]]&gt;=I_MA_PER,
ROUND(SUMPRODUCT(OFFSET($Y$4,0,0,I_MA_PER),OFFSET(T_CALC[[#This Row],[Value]],-(I_MA_PER-1),0,I_MA_PER))/C_DEN,2),NA()))</f>
        <v/>
      </c>
      <c r="T1383" s="4" t="str">
        <f ca="1">IF(T_CALC[[#This Row],[DAY]]="","",IF(T_CALC[[#This Row],[DAY]]&gt;=I_MA_PER,IF(AND(T_CALC[[#This Row],[Value]]&gt;T_CALC[[#This Row],[WMA]],R1382&lt;=S1382),"Buy",IF(AND(T_CALC[[#This Row],[Value]]&lt;T_CALC[[#This Row],[WMA]],R1382&gt;=S1382),"Sell","")),NA()))</f>
        <v/>
      </c>
      <c r="U1383" s="4">
        <f ca="1">IFERROR(IF(T_CALC[[#This Row],[Signal]]="Buy",T_CALC[[#This Row],[Value]],-10000),-10000)</f>
        <v>-10000</v>
      </c>
      <c r="V1383" s="4">
        <f ca="1">IFERROR(IF(T_CALC[[#This Row],[Signal]]="Sell",T_CALC[[#This Row],[Value]],-10000),-10000)</f>
        <v>-10000</v>
      </c>
    </row>
    <row r="1384" spans="11:22" x14ac:dyDescent="0.2">
      <c r="K1384" s="4" t="str">
        <f ca="1">IF(ROW(T_CALC[[#This Row],[DAY]])-ROW(T_CALC[[#Headers],[DAY]])&gt;C_N_TRADING_DAYS,"",ROW(T_CALC[[#This Row],[DAY]])-ROW(T_CALC[[#Headers],[DAY]]))</f>
        <v/>
      </c>
      <c r="L1384" s="2" t="str" cm="1">
        <f t="array" aca="1" ref="L1384" ca="1">IFERROR(IF(T_CALC[[#This Row],[DAY]]="","",IF(AND(T_CALC[[#This Row],[DAY]]=C_N_TRADING_DAYS,$L$1&gt;C_MAX_HIST_DT),$L$1,INDEX(_xlfn.ANCHORARRAY($C$3),T_CALC[[#This Row],[DAY]]+1,1))),NA())</f>
        <v/>
      </c>
      <c r="M1384" s="4" t="str" cm="1">
        <f t="array" aca="1" ref="M1384" ca="1">IFERROR(IF(T_CALC[[#This Row],[DAY]]="","",IF(AND(T_CALC[[#This Row],[DAY]]=C_N_TRADING_DAYS,$L$1&gt;C_MAX_HIST_DT),$M$1,INDEX(_xlfn.ANCHORARRAY($C$3),T_CALC[[#This Row],[DAY]]+1,3))),NA())</f>
        <v/>
      </c>
      <c r="N1384" s="4" t="str" cm="1">
        <f t="array" aca="1" ref="N1384" ca="1">IFERROR(IF(T_CALC[[#This Row],[DAY]]="","",IF(AND(T_CALC[[#This Row],[DAY]]=C_N_TRADING_DAYS,$L$1&gt;C_MAX_HIST_DT),$N$1,INDEX(_xlfn.ANCHORARRAY($C$3),T_CALC[[#This Row],[DAY]]+1,4))),NA())</f>
        <v/>
      </c>
      <c r="O1384" s="4" t="str" cm="1">
        <f t="array" aca="1" ref="O1384" ca="1">IFERROR(IF(T_CALC[[#This Row],[DAY]]="","",IF(AND(T_CALC[[#This Row],[DAY]]=C_N_TRADING_DAYS,$L$1&gt;C_MAX_HIST_DT),$O$1,INDEX(_xlfn.ANCHORARRAY($C$3),T_CALC[[#This Row],[DAY]]+1,5))),NA())</f>
        <v/>
      </c>
      <c r="P1384" s="4" t="str" cm="1">
        <f t="array" aca="1" ref="P1384" ca="1">IFERROR(IF(T_CALC[[#This Row],[DAY]]="","",IF(AND(T_CALC[[#This Row],[DAY]]=C_N_TRADING_DAYS,$L$1&gt;C_MAX_HIST_DT),$P$1,INDEX(_xlfn.ANCHORARRAY($C$3),T_CALC[[#This Row],[DAY]]+1,6))),NA())</f>
        <v/>
      </c>
      <c r="Q1384" s="4" t="str" cm="1">
        <f t="array" aca="1" ref="Q1384" ca="1">IFERROR(IF(T_CALC[[#This Row],[DAY]]="","",IF(AND(T_CALC[[#This Row],[DAY]]=C_N_TRADING_DAYS,$L$1&gt;C_MAX_HIST_DT),$Q$1,INDEX(_xlfn.ANCHORARRAY($C$3),T_CALC[[#This Row],[DAY]]+1,2))),NA())</f>
        <v/>
      </c>
      <c r="R1384" s="4" t="str">
        <f ca="1">IFERROR(IF(I_SRC="Open",T_CALC[[#This Row],[Open]],IF(I_SRC="High",T_CALC[[#This Row],[High]],IF(I_SRC="low",T_CALC[[#This Row],[Low]],IF(I_SRC="Volume",T_CALC[[#This Row],[VOLUME]],T_CALC[[#This Row],[Close]])))),"")</f>
        <v/>
      </c>
      <c r="S1384" s="4" t="str" cm="1">
        <f t="array" aca="1" ref="S1384" ca="1">IF(T_CALC[[#This Row],[DAY]]="","",IF(T_CALC[[#This Row],[DAY]]&gt;=I_MA_PER,
ROUND(SUMPRODUCT(OFFSET($Y$4,0,0,I_MA_PER),OFFSET(T_CALC[[#This Row],[Value]],-(I_MA_PER-1),0,I_MA_PER))/C_DEN,2),NA()))</f>
        <v/>
      </c>
      <c r="T1384" s="4" t="str">
        <f ca="1">IF(T_CALC[[#This Row],[DAY]]="","",IF(T_CALC[[#This Row],[DAY]]&gt;=I_MA_PER,IF(AND(T_CALC[[#This Row],[Value]]&gt;T_CALC[[#This Row],[WMA]],R1383&lt;=S1383),"Buy",IF(AND(T_CALC[[#This Row],[Value]]&lt;T_CALC[[#This Row],[WMA]],R1383&gt;=S1383),"Sell","")),NA()))</f>
        <v/>
      </c>
      <c r="U1384" s="4">
        <f ca="1">IFERROR(IF(T_CALC[[#This Row],[Signal]]="Buy",T_CALC[[#This Row],[Value]],-10000),-10000)</f>
        <v>-10000</v>
      </c>
      <c r="V1384" s="4">
        <f ca="1">IFERROR(IF(T_CALC[[#This Row],[Signal]]="Sell",T_CALC[[#This Row],[Value]],-10000),-10000)</f>
        <v>-10000</v>
      </c>
    </row>
    <row r="1385" spans="11:22" x14ac:dyDescent="0.2">
      <c r="K1385" s="4" t="str">
        <f ca="1">IF(ROW(T_CALC[[#This Row],[DAY]])-ROW(T_CALC[[#Headers],[DAY]])&gt;C_N_TRADING_DAYS,"",ROW(T_CALC[[#This Row],[DAY]])-ROW(T_CALC[[#Headers],[DAY]]))</f>
        <v/>
      </c>
      <c r="L1385" s="2" t="str" cm="1">
        <f t="array" aca="1" ref="L1385" ca="1">IFERROR(IF(T_CALC[[#This Row],[DAY]]="","",IF(AND(T_CALC[[#This Row],[DAY]]=C_N_TRADING_DAYS,$L$1&gt;C_MAX_HIST_DT),$L$1,INDEX(_xlfn.ANCHORARRAY($C$3),T_CALC[[#This Row],[DAY]]+1,1))),NA())</f>
        <v/>
      </c>
      <c r="M1385" s="4" t="str" cm="1">
        <f t="array" aca="1" ref="M1385" ca="1">IFERROR(IF(T_CALC[[#This Row],[DAY]]="","",IF(AND(T_CALC[[#This Row],[DAY]]=C_N_TRADING_DAYS,$L$1&gt;C_MAX_HIST_DT),$M$1,INDEX(_xlfn.ANCHORARRAY($C$3),T_CALC[[#This Row],[DAY]]+1,3))),NA())</f>
        <v/>
      </c>
      <c r="N1385" s="4" t="str" cm="1">
        <f t="array" aca="1" ref="N1385" ca="1">IFERROR(IF(T_CALC[[#This Row],[DAY]]="","",IF(AND(T_CALC[[#This Row],[DAY]]=C_N_TRADING_DAYS,$L$1&gt;C_MAX_HIST_DT),$N$1,INDEX(_xlfn.ANCHORARRAY($C$3),T_CALC[[#This Row],[DAY]]+1,4))),NA())</f>
        <v/>
      </c>
      <c r="O1385" s="4" t="str" cm="1">
        <f t="array" aca="1" ref="O1385" ca="1">IFERROR(IF(T_CALC[[#This Row],[DAY]]="","",IF(AND(T_CALC[[#This Row],[DAY]]=C_N_TRADING_DAYS,$L$1&gt;C_MAX_HIST_DT),$O$1,INDEX(_xlfn.ANCHORARRAY($C$3),T_CALC[[#This Row],[DAY]]+1,5))),NA())</f>
        <v/>
      </c>
      <c r="P1385" s="4" t="str" cm="1">
        <f t="array" aca="1" ref="P1385" ca="1">IFERROR(IF(T_CALC[[#This Row],[DAY]]="","",IF(AND(T_CALC[[#This Row],[DAY]]=C_N_TRADING_DAYS,$L$1&gt;C_MAX_HIST_DT),$P$1,INDEX(_xlfn.ANCHORARRAY($C$3),T_CALC[[#This Row],[DAY]]+1,6))),NA())</f>
        <v/>
      </c>
      <c r="Q1385" s="4" t="str" cm="1">
        <f t="array" aca="1" ref="Q1385" ca="1">IFERROR(IF(T_CALC[[#This Row],[DAY]]="","",IF(AND(T_CALC[[#This Row],[DAY]]=C_N_TRADING_DAYS,$L$1&gt;C_MAX_HIST_DT),$Q$1,INDEX(_xlfn.ANCHORARRAY($C$3),T_CALC[[#This Row],[DAY]]+1,2))),NA())</f>
        <v/>
      </c>
      <c r="R1385" s="4" t="str">
        <f ca="1">IFERROR(IF(I_SRC="Open",T_CALC[[#This Row],[Open]],IF(I_SRC="High",T_CALC[[#This Row],[High]],IF(I_SRC="low",T_CALC[[#This Row],[Low]],IF(I_SRC="Volume",T_CALC[[#This Row],[VOLUME]],T_CALC[[#This Row],[Close]])))),"")</f>
        <v/>
      </c>
      <c r="S1385" s="4" t="str" cm="1">
        <f t="array" aca="1" ref="S1385" ca="1">IF(T_CALC[[#This Row],[DAY]]="","",IF(T_CALC[[#This Row],[DAY]]&gt;=I_MA_PER,
ROUND(SUMPRODUCT(OFFSET($Y$4,0,0,I_MA_PER),OFFSET(T_CALC[[#This Row],[Value]],-(I_MA_PER-1),0,I_MA_PER))/C_DEN,2),NA()))</f>
        <v/>
      </c>
      <c r="T1385" s="4" t="str">
        <f ca="1">IF(T_CALC[[#This Row],[DAY]]="","",IF(T_CALC[[#This Row],[DAY]]&gt;=I_MA_PER,IF(AND(T_CALC[[#This Row],[Value]]&gt;T_CALC[[#This Row],[WMA]],R1384&lt;=S1384),"Buy",IF(AND(T_CALC[[#This Row],[Value]]&lt;T_CALC[[#This Row],[WMA]],R1384&gt;=S1384),"Sell","")),NA()))</f>
        <v/>
      </c>
      <c r="U1385" s="4">
        <f ca="1">IFERROR(IF(T_CALC[[#This Row],[Signal]]="Buy",T_CALC[[#This Row],[Value]],-10000),-10000)</f>
        <v>-10000</v>
      </c>
      <c r="V1385" s="4">
        <f ca="1">IFERROR(IF(T_CALC[[#This Row],[Signal]]="Sell",T_CALC[[#This Row],[Value]],-10000),-10000)</f>
        <v>-10000</v>
      </c>
    </row>
    <row r="1386" spans="11:22" x14ac:dyDescent="0.2">
      <c r="K1386" s="4" t="str">
        <f ca="1">IF(ROW(T_CALC[[#This Row],[DAY]])-ROW(T_CALC[[#Headers],[DAY]])&gt;C_N_TRADING_DAYS,"",ROW(T_CALC[[#This Row],[DAY]])-ROW(T_CALC[[#Headers],[DAY]]))</f>
        <v/>
      </c>
      <c r="L1386" s="2" t="str" cm="1">
        <f t="array" aca="1" ref="L1386" ca="1">IFERROR(IF(T_CALC[[#This Row],[DAY]]="","",IF(AND(T_CALC[[#This Row],[DAY]]=C_N_TRADING_DAYS,$L$1&gt;C_MAX_HIST_DT),$L$1,INDEX(_xlfn.ANCHORARRAY($C$3),T_CALC[[#This Row],[DAY]]+1,1))),NA())</f>
        <v/>
      </c>
      <c r="M1386" s="4" t="str" cm="1">
        <f t="array" aca="1" ref="M1386" ca="1">IFERROR(IF(T_CALC[[#This Row],[DAY]]="","",IF(AND(T_CALC[[#This Row],[DAY]]=C_N_TRADING_DAYS,$L$1&gt;C_MAX_HIST_DT),$M$1,INDEX(_xlfn.ANCHORARRAY($C$3),T_CALC[[#This Row],[DAY]]+1,3))),NA())</f>
        <v/>
      </c>
      <c r="N1386" s="4" t="str" cm="1">
        <f t="array" aca="1" ref="N1386" ca="1">IFERROR(IF(T_CALC[[#This Row],[DAY]]="","",IF(AND(T_CALC[[#This Row],[DAY]]=C_N_TRADING_DAYS,$L$1&gt;C_MAX_HIST_DT),$N$1,INDEX(_xlfn.ANCHORARRAY($C$3),T_CALC[[#This Row],[DAY]]+1,4))),NA())</f>
        <v/>
      </c>
      <c r="O1386" s="4" t="str" cm="1">
        <f t="array" aca="1" ref="O1386" ca="1">IFERROR(IF(T_CALC[[#This Row],[DAY]]="","",IF(AND(T_CALC[[#This Row],[DAY]]=C_N_TRADING_DAYS,$L$1&gt;C_MAX_HIST_DT),$O$1,INDEX(_xlfn.ANCHORARRAY($C$3),T_CALC[[#This Row],[DAY]]+1,5))),NA())</f>
        <v/>
      </c>
      <c r="P1386" s="4" t="str" cm="1">
        <f t="array" aca="1" ref="P1386" ca="1">IFERROR(IF(T_CALC[[#This Row],[DAY]]="","",IF(AND(T_CALC[[#This Row],[DAY]]=C_N_TRADING_DAYS,$L$1&gt;C_MAX_HIST_DT),$P$1,INDEX(_xlfn.ANCHORARRAY($C$3),T_CALC[[#This Row],[DAY]]+1,6))),NA())</f>
        <v/>
      </c>
      <c r="Q1386" s="4" t="str" cm="1">
        <f t="array" aca="1" ref="Q1386" ca="1">IFERROR(IF(T_CALC[[#This Row],[DAY]]="","",IF(AND(T_CALC[[#This Row],[DAY]]=C_N_TRADING_DAYS,$L$1&gt;C_MAX_HIST_DT),$Q$1,INDEX(_xlfn.ANCHORARRAY($C$3),T_CALC[[#This Row],[DAY]]+1,2))),NA())</f>
        <v/>
      </c>
      <c r="R1386" s="4" t="str">
        <f ca="1">IFERROR(IF(I_SRC="Open",T_CALC[[#This Row],[Open]],IF(I_SRC="High",T_CALC[[#This Row],[High]],IF(I_SRC="low",T_CALC[[#This Row],[Low]],IF(I_SRC="Volume",T_CALC[[#This Row],[VOLUME]],T_CALC[[#This Row],[Close]])))),"")</f>
        <v/>
      </c>
      <c r="S1386" s="4" t="str" cm="1">
        <f t="array" aca="1" ref="S1386" ca="1">IF(T_CALC[[#This Row],[DAY]]="","",IF(T_CALC[[#This Row],[DAY]]&gt;=I_MA_PER,
ROUND(SUMPRODUCT(OFFSET($Y$4,0,0,I_MA_PER),OFFSET(T_CALC[[#This Row],[Value]],-(I_MA_PER-1),0,I_MA_PER))/C_DEN,2),NA()))</f>
        <v/>
      </c>
      <c r="T1386" s="4" t="str">
        <f ca="1">IF(T_CALC[[#This Row],[DAY]]="","",IF(T_CALC[[#This Row],[DAY]]&gt;=I_MA_PER,IF(AND(T_CALC[[#This Row],[Value]]&gt;T_CALC[[#This Row],[WMA]],R1385&lt;=S1385),"Buy",IF(AND(T_CALC[[#This Row],[Value]]&lt;T_CALC[[#This Row],[WMA]],R1385&gt;=S1385),"Sell","")),NA()))</f>
        <v/>
      </c>
      <c r="U1386" s="4">
        <f ca="1">IFERROR(IF(T_CALC[[#This Row],[Signal]]="Buy",T_CALC[[#This Row],[Value]],-10000),-10000)</f>
        <v>-10000</v>
      </c>
      <c r="V1386" s="4">
        <f ca="1">IFERROR(IF(T_CALC[[#This Row],[Signal]]="Sell",T_CALC[[#This Row],[Value]],-10000),-10000)</f>
        <v>-10000</v>
      </c>
    </row>
    <row r="1387" spans="11:22" x14ac:dyDescent="0.2">
      <c r="K1387" s="4" t="str">
        <f ca="1">IF(ROW(T_CALC[[#This Row],[DAY]])-ROW(T_CALC[[#Headers],[DAY]])&gt;C_N_TRADING_DAYS,"",ROW(T_CALC[[#This Row],[DAY]])-ROW(T_CALC[[#Headers],[DAY]]))</f>
        <v/>
      </c>
      <c r="L1387" s="2" t="str" cm="1">
        <f t="array" aca="1" ref="L1387" ca="1">IFERROR(IF(T_CALC[[#This Row],[DAY]]="","",IF(AND(T_CALC[[#This Row],[DAY]]=C_N_TRADING_DAYS,$L$1&gt;C_MAX_HIST_DT),$L$1,INDEX(_xlfn.ANCHORARRAY($C$3),T_CALC[[#This Row],[DAY]]+1,1))),NA())</f>
        <v/>
      </c>
      <c r="M1387" s="4" t="str" cm="1">
        <f t="array" aca="1" ref="M1387" ca="1">IFERROR(IF(T_CALC[[#This Row],[DAY]]="","",IF(AND(T_CALC[[#This Row],[DAY]]=C_N_TRADING_DAYS,$L$1&gt;C_MAX_HIST_DT),$M$1,INDEX(_xlfn.ANCHORARRAY($C$3),T_CALC[[#This Row],[DAY]]+1,3))),NA())</f>
        <v/>
      </c>
      <c r="N1387" s="4" t="str" cm="1">
        <f t="array" aca="1" ref="N1387" ca="1">IFERROR(IF(T_CALC[[#This Row],[DAY]]="","",IF(AND(T_CALC[[#This Row],[DAY]]=C_N_TRADING_DAYS,$L$1&gt;C_MAX_HIST_DT),$N$1,INDEX(_xlfn.ANCHORARRAY($C$3),T_CALC[[#This Row],[DAY]]+1,4))),NA())</f>
        <v/>
      </c>
      <c r="O1387" s="4" t="str" cm="1">
        <f t="array" aca="1" ref="O1387" ca="1">IFERROR(IF(T_CALC[[#This Row],[DAY]]="","",IF(AND(T_CALC[[#This Row],[DAY]]=C_N_TRADING_DAYS,$L$1&gt;C_MAX_HIST_DT),$O$1,INDEX(_xlfn.ANCHORARRAY($C$3),T_CALC[[#This Row],[DAY]]+1,5))),NA())</f>
        <v/>
      </c>
      <c r="P1387" s="4" t="str" cm="1">
        <f t="array" aca="1" ref="P1387" ca="1">IFERROR(IF(T_CALC[[#This Row],[DAY]]="","",IF(AND(T_CALC[[#This Row],[DAY]]=C_N_TRADING_DAYS,$L$1&gt;C_MAX_HIST_DT),$P$1,INDEX(_xlfn.ANCHORARRAY($C$3),T_CALC[[#This Row],[DAY]]+1,6))),NA())</f>
        <v/>
      </c>
      <c r="Q1387" s="4" t="str" cm="1">
        <f t="array" aca="1" ref="Q1387" ca="1">IFERROR(IF(T_CALC[[#This Row],[DAY]]="","",IF(AND(T_CALC[[#This Row],[DAY]]=C_N_TRADING_DAYS,$L$1&gt;C_MAX_HIST_DT),$Q$1,INDEX(_xlfn.ANCHORARRAY($C$3),T_CALC[[#This Row],[DAY]]+1,2))),NA())</f>
        <v/>
      </c>
      <c r="R1387" s="4" t="str">
        <f ca="1">IFERROR(IF(I_SRC="Open",T_CALC[[#This Row],[Open]],IF(I_SRC="High",T_CALC[[#This Row],[High]],IF(I_SRC="low",T_CALC[[#This Row],[Low]],IF(I_SRC="Volume",T_CALC[[#This Row],[VOLUME]],T_CALC[[#This Row],[Close]])))),"")</f>
        <v/>
      </c>
      <c r="S1387" s="4" t="str" cm="1">
        <f t="array" aca="1" ref="S1387" ca="1">IF(T_CALC[[#This Row],[DAY]]="","",IF(T_CALC[[#This Row],[DAY]]&gt;=I_MA_PER,
ROUND(SUMPRODUCT(OFFSET($Y$4,0,0,I_MA_PER),OFFSET(T_CALC[[#This Row],[Value]],-(I_MA_PER-1),0,I_MA_PER))/C_DEN,2),NA()))</f>
        <v/>
      </c>
      <c r="T1387" s="4" t="str">
        <f ca="1">IF(T_CALC[[#This Row],[DAY]]="","",IF(T_CALC[[#This Row],[DAY]]&gt;=I_MA_PER,IF(AND(T_CALC[[#This Row],[Value]]&gt;T_CALC[[#This Row],[WMA]],R1386&lt;=S1386),"Buy",IF(AND(T_CALC[[#This Row],[Value]]&lt;T_CALC[[#This Row],[WMA]],R1386&gt;=S1386),"Sell","")),NA()))</f>
        <v/>
      </c>
      <c r="U1387" s="4">
        <f ca="1">IFERROR(IF(T_CALC[[#This Row],[Signal]]="Buy",T_CALC[[#This Row],[Value]],-10000),-10000)</f>
        <v>-10000</v>
      </c>
      <c r="V1387" s="4">
        <f ca="1">IFERROR(IF(T_CALC[[#This Row],[Signal]]="Sell",T_CALC[[#This Row],[Value]],-10000),-10000)</f>
        <v>-10000</v>
      </c>
    </row>
    <row r="1388" spans="11:22" x14ac:dyDescent="0.2">
      <c r="K1388" s="4" t="str">
        <f ca="1">IF(ROW(T_CALC[[#This Row],[DAY]])-ROW(T_CALC[[#Headers],[DAY]])&gt;C_N_TRADING_DAYS,"",ROW(T_CALC[[#This Row],[DAY]])-ROW(T_CALC[[#Headers],[DAY]]))</f>
        <v/>
      </c>
      <c r="L1388" s="2" t="str" cm="1">
        <f t="array" aca="1" ref="L1388" ca="1">IFERROR(IF(T_CALC[[#This Row],[DAY]]="","",IF(AND(T_CALC[[#This Row],[DAY]]=C_N_TRADING_DAYS,$L$1&gt;C_MAX_HIST_DT),$L$1,INDEX(_xlfn.ANCHORARRAY($C$3),T_CALC[[#This Row],[DAY]]+1,1))),NA())</f>
        <v/>
      </c>
      <c r="M1388" s="4" t="str" cm="1">
        <f t="array" aca="1" ref="M1388" ca="1">IFERROR(IF(T_CALC[[#This Row],[DAY]]="","",IF(AND(T_CALC[[#This Row],[DAY]]=C_N_TRADING_DAYS,$L$1&gt;C_MAX_HIST_DT),$M$1,INDEX(_xlfn.ANCHORARRAY($C$3),T_CALC[[#This Row],[DAY]]+1,3))),NA())</f>
        <v/>
      </c>
      <c r="N1388" s="4" t="str" cm="1">
        <f t="array" aca="1" ref="N1388" ca="1">IFERROR(IF(T_CALC[[#This Row],[DAY]]="","",IF(AND(T_CALC[[#This Row],[DAY]]=C_N_TRADING_DAYS,$L$1&gt;C_MAX_HIST_DT),$N$1,INDEX(_xlfn.ANCHORARRAY($C$3),T_CALC[[#This Row],[DAY]]+1,4))),NA())</f>
        <v/>
      </c>
      <c r="O1388" s="4" t="str" cm="1">
        <f t="array" aca="1" ref="O1388" ca="1">IFERROR(IF(T_CALC[[#This Row],[DAY]]="","",IF(AND(T_CALC[[#This Row],[DAY]]=C_N_TRADING_DAYS,$L$1&gt;C_MAX_HIST_DT),$O$1,INDEX(_xlfn.ANCHORARRAY($C$3),T_CALC[[#This Row],[DAY]]+1,5))),NA())</f>
        <v/>
      </c>
      <c r="P1388" s="4" t="str" cm="1">
        <f t="array" aca="1" ref="P1388" ca="1">IFERROR(IF(T_CALC[[#This Row],[DAY]]="","",IF(AND(T_CALC[[#This Row],[DAY]]=C_N_TRADING_DAYS,$L$1&gt;C_MAX_HIST_DT),$P$1,INDEX(_xlfn.ANCHORARRAY($C$3),T_CALC[[#This Row],[DAY]]+1,6))),NA())</f>
        <v/>
      </c>
      <c r="Q1388" s="4" t="str" cm="1">
        <f t="array" aca="1" ref="Q1388" ca="1">IFERROR(IF(T_CALC[[#This Row],[DAY]]="","",IF(AND(T_CALC[[#This Row],[DAY]]=C_N_TRADING_DAYS,$L$1&gt;C_MAX_HIST_DT),$Q$1,INDEX(_xlfn.ANCHORARRAY($C$3),T_CALC[[#This Row],[DAY]]+1,2))),NA())</f>
        <v/>
      </c>
      <c r="R1388" s="4" t="str">
        <f ca="1">IFERROR(IF(I_SRC="Open",T_CALC[[#This Row],[Open]],IF(I_SRC="High",T_CALC[[#This Row],[High]],IF(I_SRC="low",T_CALC[[#This Row],[Low]],IF(I_SRC="Volume",T_CALC[[#This Row],[VOLUME]],T_CALC[[#This Row],[Close]])))),"")</f>
        <v/>
      </c>
      <c r="S1388" s="4" t="str" cm="1">
        <f t="array" aca="1" ref="S1388" ca="1">IF(T_CALC[[#This Row],[DAY]]="","",IF(T_CALC[[#This Row],[DAY]]&gt;=I_MA_PER,
ROUND(SUMPRODUCT(OFFSET($Y$4,0,0,I_MA_PER),OFFSET(T_CALC[[#This Row],[Value]],-(I_MA_PER-1),0,I_MA_PER))/C_DEN,2),NA()))</f>
        <v/>
      </c>
      <c r="T1388" s="4" t="str">
        <f ca="1">IF(T_CALC[[#This Row],[DAY]]="","",IF(T_CALC[[#This Row],[DAY]]&gt;=I_MA_PER,IF(AND(T_CALC[[#This Row],[Value]]&gt;T_CALC[[#This Row],[WMA]],R1387&lt;=S1387),"Buy",IF(AND(T_CALC[[#This Row],[Value]]&lt;T_CALC[[#This Row],[WMA]],R1387&gt;=S1387),"Sell","")),NA()))</f>
        <v/>
      </c>
      <c r="U1388" s="4">
        <f ca="1">IFERROR(IF(T_CALC[[#This Row],[Signal]]="Buy",T_CALC[[#This Row],[Value]],-10000),-10000)</f>
        <v>-10000</v>
      </c>
      <c r="V1388" s="4">
        <f ca="1">IFERROR(IF(T_CALC[[#This Row],[Signal]]="Sell",T_CALC[[#This Row],[Value]],-10000),-10000)</f>
        <v>-10000</v>
      </c>
    </row>
    <row r="1389" spans="11:22" x14ac:dyDescent="0.2">
      <c r="K1389" s="4" t="str">
        <f ca="1">IF(ROW(T_CALC[[#This Row],[DAY]])-ROW(T_CALC[[#Headers],[DAY]])&gt;C_N_TRADING_DAYS,"",ROW(T_CALC[[#This Row],[DAY]])-ROW(T_CALC[[#Headers],[DAY]]))</f>
        <v/>
      </c>
      <c r="L1389" s="2" t="str" cm="1">
        <f t="array" aca="1" ref="L1389" ca="1">IFERROR(IF(T_CALC[[#This Row],[DAY]]="","",IF(AND(T_CALC[[#This Row],[DAY]]=C_N_TRADING_DAYS,$L$1&gt;C_MAX_HIST_DT),$L$1,INDEX(_xlfn.ANCHORARRAY($C$3),T_CALC[[#This Row],[DAY]]+1,1))),NA())</f>
        <v/>
      </c>
      <c r="M1389" s="4" t="str" cm="1">
        <f t="array" aca="1" ref="M1389" ca="1">IFERROR(IF(T_CALC[[#This Row],[DAY]]="","",IF(AND(T_CALC[[#This Row],[DAY]]=C_N_TRADING_DAYS,$L$1&gt;C_MAX_HIST_DT),$M$1,INDEX(_xlfn.ANCHORARRAY($C$3),T_CALC[[#This Row],[DAY]]+1,3))),NA())</f>
        <v/>
      </c>
      <c r="N1389" s="4" t="str" cm="1">
        <f t="array" aca="1" ref="N1389" ca="1">IFERROR(IF(T_CALC[[#This Row],[DAY]]="","",IF(AND(T_CALC[[#This Row],[DAY]]=C_N_TRADING_DAYS,$L$1&gt;C_MAX_HIST_DT),$N$1,INDEX(_xlfn.ANCHORARRAY($C$3),T_CALC[[#This Row],[DAY]]+1,4))),NA())</f>
        <v/>
      </c>
      <c r="O1389" s="4" t="str" cm="1">
        <f t="array" aca="1" ref="O1389" ca="1">IFERROR(IF(T_CALC[[#This Row],[DAY]]="","",IF(AND(T_CALC[[#This Row],[DAY]]=C_N_TRADING_DAYS,$L$1&gt;C_MAX_HIST_DT),$O$1,INDEX(_xlfn.ANCHORARRAY($C$3),T_CALC[[#This Row],[DAY]]+1,5))),NA())</f>
        <v/>
      </c>
      <c r="P1389" s="4" t="str" cm="1">
        <f t="array" aca="1" ref="P1389" ca="1">IFERROR(IF(T_CALC[[#This Row],[DAY]]="","",IF(AND(T_CALC[[#This Row],[DAY]]=C_N_TRADING_DAYS,$L$1&gt;C_MAX_HIST_DT),$P$1,INDEX(_xlfn.ANCHORARRAY($C$3),T_CALC[[#This Row],[DAY]]+1,6))),NA())</f>
        <v/>
      </c>
      <c r="Q1389" s="4" t="str" cm="1">
        <f t="array" aca="1" ref="Q1389" ca="1">IFERROR(IF(T_CALC[[#This Row],[DAY]]="","",IF(AND(T_CALC[[#This Row],[DAY]]=C_N_TRADING_DAYS,$L$1&gt;C_MAX_HIST_DT),$Q$1,INDEX(_xlfn.ANCHORARRAY($C$3),T_CALC[[#This Row],[DAY]]+1,2))),NA())</f>
        <v/>
      </c>
      <c r="R1389" s="4" t="str">
        <f ca="1">IFERROR(IF(I_SRC="Open",T_CALC[[#This Row],[Open]],IF(I_SRC="High",T_CALC[[#This Row],[High]],IF(I_SRC="low",T_CALC[[#This Row],[Low]],IF(I_SRC="Volume",T_CALC[[#This Row],[VOLUME]],T_CALC[[#This Row],[Close]])))),"")</f>
        <v/>
      </c>
      <c r="S1389" s="4" t="str" cm="1">
        <f t="array" aca="1" ref="S1389" ca="1">IF(T_CALC[[#This Row],[DAY]]="","",IF(T_CALC[[#This Row],[DAY]]&gt;=I_MA_PER,
ROUND(SUMPRODUCT(OFFSET($Y$4,0,0,I_MA_PER),OFFSET(T_CALC[[#This Row],[Value]],-(I_MA_PER-1),0,I_MA_PER))/C_DEN,2),NA()))</f>
        <v/>
      </c>
      <c r="T1389" s="4" t="str">
        <f ca="1">IF(T_CALC[[#This Row],[DAY]]="","",IF(T_CALC[[#This Row],[DAY]]&gt;=I_MA_PER,IF(AND(T_CALC[[#This Row],[Value]]&gt;T_CALC[[#This Row],[WMA]],R1388&lt;=S1388),"Buy",IF(AND(T_CALC[[#This Row],[Value]]&lt;T_CALC[[#This Row],[WMA]],R1388&gt;=S1388),"Sell","")),NA()))</f>
        <v/>
      </c>
      <c r="U1389" s="4">
        <f ca="1">IFERROR(IF(T_CALC[[#This Row],[Signal]]="Buy",T_CALC[[#This Row],[Value]],-10000),-10000)</f>
        <v>-10000</v>
      </c>
      <c r="V1389" s="4">
        <f ca="1">IFERROR(IF(T_CALC[[#This Row],[Signal]]="Sell",T_CALC[[#This Row],[Value]],-10000),-10000)</f>
        <v>-10000</v>
      </c>
    </row>
    <row r="1390" spans="11:22" x14ac:dyDescent="0.2">
      <c r="K1390" s="4" t="str">
        <f ca="1">IF(ROW(T_CALC[[#This Row],[DAY]])-ROW(T_CALC[[#Headers],[DAY]])&gt;C_N_TRADING_DAYS,"",ROW(T_CALC[[#This Row],[DAY]])-ROW(T_CALC[[#Headers],[DAY]]))</f>
        <v/>
      </c>
      <c r="L1390" s="2" t="str" cm="1">
        <f t="array" aca="1" ref="L1390" ca="1">IFERROR(IF(T_CALC[[#This Row],[DAY]]="","",IF(AND(T_CALC[[#This Row],[DAY]]=C_N_TRADING_DAYS,$L$1&gt;C_MAX_HIST_DT),$L$1,INDEX(_xlfn.ANCHORARRAY($C$3),T_CALC[[#This Row],[DAY]]+1,1))),NA())</f>
        <v/>
      </c>
      <c r="M1390" s="4" t="str" cm="1">
        <f t="array" aca="1" ref="M1390" ca="1">IFERROR(IF(T_CALC[[#This Row],[DAY]]="","",IF(AND(T_CALC[[#This Row],[DAY]]=C_N_TRADING_DAYS,$L$1&gt;C_MAX_HIST_DT),$M$1,INDEX(_xlfn.ANCHORARRAY($C$3),T_CALC[[#This Row],[DAY]]+1,3))),NA())</f>
        <v/>
      </c>
      <c r="N1390" s="4" t="str" cm="1">
        <f t="array" aca="1" ref="N1390" ca="1">IFERROR(IF(T_CALC[[#This Row],[DAY]]="","",IF(AND(T_CALC[[#This Row],[DAY]]=C_N_TRADING_DAYS,$L$1&gt;C_MAX_HIST_DT),$N$1,INDEX(_xlfn.ANCHORARRAY($C$3),T_CALC[[#This Row],[DAY]]+1,4))),NA())</f>
        <v/>
      </c>
      <c r="O1390" s="4" t="str" cm="1">
        <f t="array" aca="1" ref="O1390" ca="1">IFERROR(IF(T_CALC[[#This Row],[DAY]]="","",IF(AND(T_CALC[[#This Row],[DAY]]=C_N_TRADING_DAYS,$L$1&gt;C_MAX_HIST_DT),$O$1,INDEX(_xlfn.ANCHORARRAY($C$3),T_CALC[[#This Row],[DAY]]+1,5))),NA())</f>
        <v/>
      </c>
      <c r="P1390" s="4" t="str" cm="1">
        <f t="array" aca="1" ref="P1390" ca="1">IFERROR(IF(T_CALC[[#This Row],[DAY]]="","",IF(AND(T_CALC[[#This Row],[DAY]]=C_N_TRADING_DAYS,$L$1&gt;C_MAX_HIST_DT),$P$1,INDEX(_xlfn.ANCHORARRAY($C$3),T_CALC[[#This Row],[DAY]]+1,6))),NA())</f>
        <v/>
      </c>
      <c r="Q1390" s="4" t="str" cm="1">
        <f t="array" aca="1" ref="Q1390" ca="1">IFERROR(IF(T_CALC[[#This Row],[DAY]]="","",IF(AND(T_CALC[[#This Row],[DAY]]=C_N_TRADING_DAYS,$L$1&gt;C_MAX_HIST_DT),$Q$1,INDEX(_xlfn.ANCHORARRAY($C$3),T_CALC[[#This Row],[DAY]]+1,2))),NA())</f>
        <v/>
      </c>
      <c r="R1390" s="4" t="str">
        <f ca="1">IFERROR(IF(I_SRC="Open",T_CALC[[#This Row],[Open]],IF(I_SRC="High",T_CALC[[#This Row],[High]],IF(I_SRC="low",T_CALC[[#This Row],[Low]],IF(I_SRC="Volume",T_CALC[[#This Row],[VOLUME]],T_CALC[[#This Row],[Close]])))),"")</f>
        <v/>
      </c>
      <c r="S1390" s="4" t="str" cm="1">
        <f t="array" aca="1" ref="S1390" ca="1">IF(T_CALC[[#This Row],[DAY]]="","",IF(T_CALC[[#This Row],[DAY]]&gt;=I_MA_PER,
ROUND(SUMPRODUCT(OFFSET($Y$4,0,0,I_MA_PER),OFFSET(T_CALC[[#This Row],[Value]],-(I_MA_PER-1),0,I_MA_PER))/C_DEN,2),NA()))</f>
        <v/>
      </c>
      <c r="T1390" s="4" t="str">
        <f ca="1">IF(T_CALC[[#This Row],[DAY]]="","",IF(T_CALC[[#This Row],[DAY]]&gt;=I_MA_PER,IF(AND(T_CALC[[#This Row],[Value]]&gt;T_CALC[[#This Row],[WMA]],R1389&lt;=S1389),"Buy",IF(AND(T_CALC[[#This Row],[Value]]&lt;T_CALC[[#This Row],[WMA]],R1389&gt;=S1389),"Sell","")),NA()))</f>
        <v/>
      </c>
      <c r="U1390" s="4">
        <f ca="1">IFERROR(IF(T_CALC[[#This Row],[Signal]]="Buy",T_CALC[[#This Row],[Value]],-10000),-10000)</f>
        <v>-10000</v>
      </c>
      <c r="V1390" s="4">
        <f ca="1">IFERROR(IF(T_CALC[[#This Row],[Signal]]="Sell",T_CALC[[#This Row],[Value]],-10000),-10000)</f>
        <v>-10000</v>
      </c>
    </row>
    <row r="1391" spans="11:22" x14ac:dyDescent="0.2">
      <c r="K1391" s="4" t="str">
        <f ca="1">IF(ROW(T_CALC[[#This Row],[DAY]])-ROW(T_CALC[[#Headers],[DAY]])&gt;C_N_TRADING_DAYS,"",ROW(T_CALC[[#This Row],[DAY]])-ROW(T_CALC[[#Headers],[DAY]]))</f>
        <v/>
      </c>
      <c r="L1391" s="2" t="str" cm="1">
        <f t="array" aca="1" ref="L1391" ca="1">IFERROR(IF(T_CALC[[#This Row],[DAY]]="","",IF(AND(T_CALC[[#This Row],[DAY]]=C_N_TRADING_DAYS,$L$1&gt;C_MAX_HIST_DT),$L$1,INDEX(_xlfn.ANCHORARRAY($C$3),T_CALC[[#This Row],[DAY]]+1,1))),NA())</f>
        <v/>
      </c>
      <c r="M1391" s="4" t="str" cm="1">
        <f t="array" aca="1" ref="M1391" ca="1">IFERROR(IF(T_CALC[[#This Row],[DAY]]="","",IF(AND(T_CALC[[#This Row],[DAY]]=C_N_TRADING_DAYS,$L$1&gt;C_MAX_HIST_DT),$M$1,INDEX(_xlfn.ANCHORARRAY($C$3),T_CALC[[#This Row],[DAY]]+1,3))),NA())</f>
        <v/>
      </c>
      <c r="N1391" s="4" t="str" cm="1">
        <f t="array" aca="1" ref="N1391" ca="1">IFERROR(IF(T_CALC[[#This Row],[DAY]]="","",IF(AND(T_CALC[[#This Row],[DAY]]=C_N_TRADING_DAYS,$L$1&gt;C_MAX_HIST_DT),$N$1,INDEX(_xlfn.ANCHORARRAY($C$3),T_CALC[[#This Row],[DAY]]+1,4))),NA())</f>
        <v/>
      </c>
      <c r="O1391" s="4" t="str" cm="1">
        <f t="array" aca="1" ref="O1391" ca="1">IFERROR(IF(T_CALC[[#This Row],[DAY]]="","",IF(AND(T_CALC[[#This Row],[DAY]]=C_N_TRADING_DAYS,$L$1&gt;C_MAX_HIST_DT),$O$1,INDEX(_xlfn.ANCHORARRAY($C$3),T_CALC[[#This Row],[DAY]]+1,5))),NA())</f>
        <v/>
      </c>
      <c r="P1391" s="4" t="str" cm="1">
        <f t="array" aca="1" ref="P1391" ca="1">IFERROR(IF(T_CALC[[#This Row],[DAY]]="","",IF(AND(T_CALC[[#This Row],[DAY]]=C_N_TRADING_DAYS,$L$1&gt;C_MAX_HIST_DT),$P$1,INDEX(_xlfn.ANCHORARRAY($C$3),T_CALC[[#This Row],[DAY]]+1,6))),NA())</f>
        <v/>
      </c>
      <c r="Q1391" s="4" t="str" cm="1">
        <f t="array" aca="1" ref="Q1391" ca="1">IFERROR(IF(T_CALC[[#This Row],[DAY]]="","",IF(AND(T_CALC[[#This Row],[DAY]]=C_N_TRADING_DAYS,$L$1&gt;C_MAX_HIST_DT),$Q$1,INDEX(_xlfn.ANCHORARRAY($C$3),T_CALC[[#This Row],[DAY]]+1,2))),NA())</f>
        <v/>
      </c>
      <c r="R1391" s="4" t="str">
        <f ca="1">IFERROR(IF(I_SRC="Open",T_CALC[[#This Row],[Open]],IF(I_SRC="High",T_CALC[[#This Row],[High]],IF(I_SRC="low",T_CALC[[#This Row],[Low]],IF(I_SRC="Volume",T_CALC[[#This Row],[VOLUME]],T_CALC[[#This Row],[Close]])))),"")</f>
        <v/>
      </c>
      <c r="S1391" s="4" t="str" cm="1">
        <f t="array" aca="1" ref="S1391" ca="1">IF(T_CALC[[#This Row],[DAY]]="","",IF(T_CALC[[#This Row],[DAY]]&gt;=I_MA_PER,
ROUND(SUMPRODUCT(OFFSET($Y$4,0,0,I_MA_PER),OFFSET(T_CALC[[#This Row],[Value]],-(I_MA_PER-1),0,I_MA_PER))/C_DEN,2),NA()))</f>
        <v/>
      </c>
      <c r="T1391" s="4" t="str">
        <f ca="1">IF(T_CALC[[#This Row],[DAY]]="","",IF(T_CALC[[#This Row],[DAY]]&gt;=I_MA_PER,IF(AND(T_CALC[[#This Row],[Value]]&gt;T_CALC[[#This Row],[WMA]],R1390&lt;=S1390),"Buy",IF(AND(T_CALC[[#This Row],[Value]]&lt;T_CALC[[#This Row],[WMA]],R1390&gt;=S1390),"Sell","")),NA()))</f>
        <v/>
      </c>
      <c r="U1391" s="4">
        <f ca="1">IFERROR(IF(T_CALC[[#This Row],[Signal]]="Buy",T_CALC[[#This Row],[Value]],-10000),-10000)</f>
        <v>-10000</v>
      </c>
      <c r="V1391" s="4">
        <f ca="1">IFERROR(IF(T_CALC[[#This Row],[Signal]]="Sell",T_CALC[[#This Row],[Value]],-10000),-10000)</f>
        <v>-10000</v>
      </c>
    </row>
    <row r="1392" spans="11:22" x14ac:dyDescent="0.2">
      <c r="K1392" s="4" t="str">
        <f ca="1">IF(ROW(T_CALC[[#This Row],[DAY]])-ROW(T_CALC[[#Headers],[DAY]])&gt;C_N_TRADING_DAYS,"",ROW(T_CALC[[#This Row],[DAY]])-ROW(T_CALC[[#Headers],[DAY]]))</f>
        <v/>
      </c>
      <c r="L1392" s="2" t="str" cm="1">
        <f t="array" aca="1" ref="L1392" ca="1">IFERROR(IF(T_CALC[[#This Row],[DAY]]="","",IF(AND(T_CALC[[#This Row],[DAY]]=C_N_TRADING_DAYS,$L$1&gt;C_MAX_HIST_DT),$L$1,INDEX(_xlfn.ANCHORARRAY($C$3),T_CALC[[#This Row],[DAY]]+1,1))),NA())</f>
        <v/>
      </c>
      <c r="M1392" s="4" t="str" cm="1">
        <f t="array" aca="1" ref="M1392" ca="1">IFERROR(IF(T_CALC[[#This Row],[DAY]]="","",IF(AND(T_CALC[[#This Row],[DAY]]=C_N_TRADING_DAYS,$L$1&gt;C_MAX_HIST_DT),$M$1,INDEX(_xlfn.ANCHORARRAY($C$3),T_CALC[[#This Row],[DAY]]+1,3))),NA())</f>
        <v/>
      </c>
      <c r="N1392" s="4" t="str" cm="1">
        <f t="array" aca="1" ref="N1392" ca="1">IFERROR(IF(T_CALC[[#This Row],[DAY]]="","",IF(AND(T_CALC[[#This Row],[DAY]]=C_N_TRADING_DAYS,$L$1&gt;C_MAX_HIST_DT),$N$1,INDEX(_xlfn.ANCHORARRAY($C$3),T_CALC[[#This Row],[DAY]]+1,4))),NA())</f>
        <v/>
      </c>
      <c r="O1392" s="4" t="str" cm="1">
        <f t="array" aca="1" ref="O1392" ca="1">IFERROR(IF(T_CALC[[#This Row],[DAY]]="","",IF(AND(T_CALC[[#This Row],[DAY]]=C_N_TRADING_DAYS,$L$1&gt;C_MAX_HIST_DT),$O$1,INDEX(_xlfn.ANCHORARRAY($C$3),T_CALC[[#This Row],[DAY]]+1,5))),NA())</f>
        <v/>
      </c>
      <c r="P1392" s="4" t="str" cm="1">
        <f t="array" aca="1" ref="P1392" ca="1">IFERROR(IF(T_CALC[[#This Row],[DAY]]="","",IF(AND(T_CALC[[#This Row],[DAY]]=C_N_TRADING_DAYS,$L$1&gt;C_MAX_HIST_DT),$P$1,INDEX(_xlfn.ANCHORARRAY($C$3),T_CALC[[#This Row],[DAY]]+1,6))),NA())</f>
        <v/>
      </c>
      <c r="Q1392" s="4" t="str" cm="1">
        <f t="array" aca="1" ref="Q1392" ca="1">IFERROR(IF(T_CALC[[#This Row],[DAY]]="","",IF(AND(T_CALC[[#This Row],[DAY]]=C_N_TRADING_DAYS,$L$1&gt;C_MAX_HIST_DT),$Q$1,INDEX(_xlfn.ANCHORARRAY($C$3),T_CALC[[#This Row],[DAY]]+1,2))),NA())</f>
        <v/>
      </c>
      <c r="R1392" s="4" t="str">
        <f ca="1">IFERROR(IF(I_SRC="Open",T_CALC[[#This Row],[Open]],IF(I_SRC="High",T_CALC[[#This Row],[High]],IF(I_SRC="low",T_CALC[[#This Row],[Low]],IF(I_SRC="Volume",T_CALC[[#This Row],[VOLUME]],T_CALC[[#This Row],[Close]])))),"")</f>
        <v/>
      </c>
      <c r="S1392" s="4" t="str" cm="1">
        <f t="array" aca="1" ref="S1392" ca="1">IF(T_CALC[[#This Row],[DAY]]="","",IF(T_CALC[[#This Row],[DAY]]&gt;=I_MA_PER,
ROUND(SUMPRODUCT(OFFSET($Y$4,0,0,I_MA_PER),OFFSET(T_CALC[[#This Row],[Value]],-(I_MA_PER-1),0,I_MA_PER))/C_DEN,2),NA()))</f>
        <v/>
      </c>
      <c r="T1392" s="4" t="str">
        <f ca="1">IF(T_CALC[[#This Row],[DAY]]="","",IF(T_CALC[[#This Row],[DAY]]&gt;=I_MA_PER,IF(AND(T_CALC[[#This Row],[Value]]&gt;T_CALC[[#This Row],[WMA]],R1391&lt;=S1391),"Buy",IF(AND(T_CALC[[#This Row],[Value]]&lt;T_CALC[[#This Row],[WMA]],R1391&gt;=S1391),"Sell","")),NA()))</f>
        <v/>
      </c>
      <c r="U1392" s="4">
        <f ca="1">IFERROR(IF(T_CALC[[#This Row],[Signal]]="Buy",T_CALC[[#This Row],[Value]],-10000),-10000)</f>
        <v>-10000</v>
      </c>
      <c r="V1392" s="4">
        <f ca="1">IFERROR(IF(T_CALC[[#This Row],[Signal]]="Sell",T_CALC[[#This Row],[Value]],-10000),-10000)</f>
        <v>-10000</v>
      </c>
    </row>
    <row r="1393" spans="11:22" x14ac:dyDescent="0.2">
      <c r="K1393" s="4" t="str">
        <f ca="1">IF(ROW(T_CALC[[#This Row],[DAY]])-ROW(T_CALC[[#Headers],[DAY]])&gt;C_N_TRADING_DAYS,"",ROW(T_CALC[[#This Row],[DAY]])-ROW(T_CALC[[#Headers],[DAY]]))</f>
        <v/>
      </c>
      <c r="L1393" s="2" t="str" cm="1">
        <f t="array" aca="1" ref="L1393" ca="1">IFERROR(IF(T_CALC[[#This Row],[DAY]]="","",IF(AND(T_CALC[[#This Row],[DAY]]=C_N_TRADING_DAYS,$L$1&gt;C_MAX_HIST_DT),$L$1,INDEX(_xlfn.ANCHORARRAY($C$3),T_CALC[[#This Row],[DAY]]+1,1))),NA())</f>
        <v/>
      </c>
      <c r="M1393" s="4" t="str" cm="1">
        <f t="array" aca="1" ref="M1393" ca="1">IFERROR(IF(T_CALC[[#This Row],[DAY]]="","",IF(AND(T_CALC[[#This Row],[DAY]]=C_N_TRADING_DAYS,$L$1&gt;C_MAX_HIST_DT),$M$1,INDEX(_xlfn.ANCHORARRAY($C$3),T_CALC[[#This Row],[DAY]]+1,3))),NA())</f>
        <v/>
      </c>
      <c r="N1393" s="4" t="str" cm="1">
        <f t="array" aca="1" ref="N1393" ca="1">IFERROR(IF(T_CALC[[#This Row],[DAY]]="","",IF(AND(T_CALC[[#This Row],[DAY]]=C_N_TRADING_DAYS,$L$1&gt;C_MAX_HIST_DT),$N$1,INDEX(_xlfn.ANCHORARRAY($C$3),T_CALC[[#This Row],[DAY]]+1,4))),NA())</f>
        <v/>
      </c>
      <c r="O1393" s="4" t="str" cm="1">
        <f t="array" aca="1" ref="O1393" ca="1">IFERROR(IF(T_CALC[[#This Row],[DAY]]="","",IF(AND(T_CALC[[#This Row],[DAY]]=C_N_TRADING_DAYS,$L$1&gt;C_MAX_HIST_DT),$O$1,INDEX(_xlfn.ANCHORARRAY($C$3),T_CALC[[#This Row],[DAY]]+1,5))),NA())</f>
        <v/>
      </c>
      <c r="P1393" s="4" t="str" cm="1">
        <f t="array" aca="1" ref="P1393" ca="1">IFERROR(IF(T_CALC[[#This Row],[DAY]]="","",IF(AND(T_CALC[[#This Row],[DAY]]=C_N_TRADING_DAYS,$L$1&gt;C_MAX_HIST_DT),$P$1,INDEX(_xlfn.ANCHORARRAY($C$3),T_CALC[[#This Row],[DAY]]+1,6))),NA())</f>
        <v/>
      </c>
      <c r="Q1393" s="4" t="str" cm="1">
        <f t="array" aca="1" ref="Q1393" ca="1">IFERROR(IF(T_CALC[[#This Row],[DAY]]="","",IF(AND(T_CALC[[#This Row],[DAY]]=C_N_TRADING_DAYS,$L$1&gt;C_MAX_HIST_DT),$Q$1,INDEX(_xlfn.ANCHORARRAY($C$3),T_CALC[[#This Row],[DAY]]+1,2))),NA())</f>
        <v/>
      </c>
      <c r="R1393" s="4" t="str">
        <f ca="1">IFERROR(IF(I_SRC="Open",T_CALC[[#This Row],[Open]],IF(I_SRC="High",T_CALC[[#This Row],[High]],IF(I_SRC="low",T_CALC[[#This Row],[Low]],IF(I_SRC="Volume",T_CALC[[#This Row],[VOLUME]],T_CALC[[#This Row],[Close]])))),"")</f>
        <v/>
      </c>
      <c r="S1393" s="4" t="str" cm="1">
        <f t="array" aca="1" ref="S1393" ca="1">IF(T_CALC[[#This Row],[DAY]]="","",IF(T_CALC[[#This Row],[DAY]]&gt;=I_MA_PER,
ROUND(SUMPRODUCT(OFFSET($Y$4,0,0,I_MA_PER),OFFSET(T_CALC[[#This Row],[Value]],-(I_MA_PER-1),0,I_MA_PER))/C_DEN,2),NA()))</f>
        <v/>
      </c>
      <c r="T1393" s="4" t="str">
        <f ca="1">IF(T_CALC[[#This Row],[DAY]]="","",IF(T_CALC[[#This Row],[DAY]]&gt;=I_MA_PER,IF(AND(T_CALC[[#This Row],[Value]]&gt;T_CALC[[#This Row],[WMA]],R1392&lt;=S1392),"Buy",IF(AND(T_CALC[[#This Row],[Value]]&lt;T_CALC[[#This Row],[WMA]],R1392&gt;=S1392),"Sell","")),NA()))</f>
        <v/>
      </c>
      <c r="U1393" s="4">
        <f ca="1">IFERROR(IF(T_CALC[[#This Row],[Signal]]="Buy",T_CALC[[#This Row],[Value]],-10000),-10000)</f>
        <v>-10000</v>
      </c>
      <c r="V1393" s="4">
        <f ca="1">IFERROR(IF(T_CALC[[#This Row],[Signal]]="Sell",T_CALC[[#This Row],[Value]],-10000),-10000)</f>
        <v>-10000</v>
      </c>
    </row>
    <row r="1394" spans="11:22" x14ac:dyDescent="0.2">
      <c r="K1394" s="4" t="str">
        <f ca="1">IF(ROW(T_CALC[[#This Row],[DAY]])-ROW(T_CALC[[#Headers],[DAY]])&gt;C_N_TRADING_DAYS,"",ROW(T_CALC[[#This Row],[DAY]])-ROW(T_CALC[[#Headers],[DAY]]))</f>
        <v/>
      </c>
      <c r="L1394" s="2" t="str" cm="1">
        <f t="array" aca="1" ref="L1394" ca="1">IFERROR(IF(T_CALC[[#This Row],[DAY]]="","",IF(AND(T_CALC[[#This Row],[DAY]]=C_N_TRADING_DAYS,$L$1&gt;C_MAX_HIST_DT),$L$1,INDEX(_xlfn.ANCHORARRAY($C$3),T_CALC[[#This Row],[DAY]]+1,1))),NA())</f>
        <v/>
      </c>
      <c r="M1394" s="4" t="str" cm="1">
        <f t="array" aca="1" ref="M1394" ca="1">IFERROR(IF(T_CALC[[#This Row],[DAY]]="","",IF(AND(T_CALC[[#This Row],[DAY]]=C_N_TRADING_DAYS,$L$1&gt;C_MAX_HIST_DT),$M$1,INDEX(_xlfn.ANCHORARRAY($C$3),T_CALC[[#This Row],[DAY]]+1,3))),NA())</f>
        <v/>
      </c>
      <c r="N1394" s="4" t="str" cm="1">
        <f t="array" aca="1" ref="N1394" ca="1">IFERROR(IF(T_CALC[[#This Row],[DAY]]="","",IF(AND(T_CALC[[#This Row],[DAY]]=C_N_TRADING_DAYS,$L$1&gt;C_MAX_HIST_DT),$N$1,INDEX(_xlfn.ANCHORARRAY($C$3),T_CALC[[#This Row],[DAY]]+1,4))),NA())</f>
        <v/>
      </c>
      <c r="O1394" s="4" t="str" cm="1">
        <f t="array" aca="1" ref="O1394" ca="1">IFERROR(IF(T_CALC[[#This Row],[DAY]]="","",IF(AND(T_CALC[[#This Row],[DAY]]=C_N_TRADING_DAYS,$L$1&gt;C_MAX_HIST_DT),$O$1,INDEX(_xlfn.ANCHORARRAY($C$3),T_CALC[[#This Row],[DAY]]+1,5))),NA())</f>
        <v/>
      </c>
      <c r="P1394" s="4" t="str" cm="1">
        <f t="array" aca="1" ref="P1394" ca="1">IFERROR(IF(T_CALC[[#This Row],[DAY]]="","",IF(AND(T_CALC[[#This Row],[DAY]]=C_N_TRADING_DAYS,$L$1&gt;C_MAX_HIST_DT),$P$1,INDEX(_xlfn.ANCHORARRAY($C$3),T_CALC[[#This Row],[DAY]]+1,6))),NA())</f>
        <v/>
      </c>
      <c r="Q1394" s="4" t="str" cm="1">
        <f t="array" aca="1" ref="Q1394" ca="1">IFERROR(IF(T_CALC[[#This Row],[DAY]]="","",IF(AND(T_CALC[[#This Row],[DAY]]=C_N_TRADING_DAYS,$L$1&gt;C_MAX_HIST_DT),$Q$1,INDEX(_xlfn.ANCHORARRAY($C$3),T_CALC[[#This Row],[DAY]]+1,2))),NA())</f>
        <v/>
      </c>
      <c r="R1394" s="4" t="str">
        <f ca="1">IFERROR(IF(I_SRC="Open",T_CALC[[#This Row],[Open]],IF(I_SRC="High",T_CALC[[#This Row],[High]],IF(I_SRC="low",T_CALC[[#This Row],[Low]],IF(I_SRC="Volume",T_CALC[[#This Row],[VOLUME]],T_CALC[[#This Row],[Close]])))),"")</f>
        <v/>
      </c>
      <c r="S1394" s="4" t="str" cm="1">
        <f t="array" aca="1" ref="S1394" ca="1">IF(T_CALC[[#This Row],[DAY]]="","",IF(T_CALC[[#This Row],[DAY]]&gt;=I_MA_PER,
ROUND(SUMPRODUCT(OFFSET($Y$4,0,0,I_MA_PER),OFFSET(T_CALC[[#This Row],[Value]],-(I_MA_PER-1),0,I_MA_PER))/C_DEN,2),NA()))</f>
        <v/>
      </c>
      <c r="T1394" s="4" t="str">
        <f ca="1">IF(T_CALC[[#This Row],[DAY]]="","",IF(T_CALC[[#This Row],[DAY]]&gt;=I_MA_PER,IF(AND(T_CALC[[#This Row],[Value]]&gt;T_CALC[[#This Row],[WMA]],R1393&lt;=S1393),"Buy",IF(AND(T_CALC[[#This Row],[Value]]&lt;T_CALC[[#This Row],[WMA]],R1393&gt;=S1393),"Sell","")),NA()))</f>
        <v/>
      </c>
      <c r="U1394" s="4">
        <f ca="1">IFERROR(IF(T_CALC[[#This Row],[Signal]]="Buy",T_CALC[[#This Row],[Value]],-10000),-10000)</f>
        <v>-10000</v>
      </c>
      <c r="V1394" s="4">
        <f ca="1">IFERROR(IF(T_CALC[[#This Row],[Signal]]="Sell",T_CALC[[#This Row],[Value]],-10000),-10000)</f>
        <v>-10000</v>
      </c>
    </row>
    <row r="1395" spans="11:22" x14ac:dyDescent="0.2">
      <c r="K1395" s="4" t="str">
        <f ca="1">IF(ROW(T_CALC[[#This Row],[DAY]])-ROW(T_CALC[[#Headers],[DAY]])&gt;C_N_TRADING_DAYS,"",ROW(T_CALC[[#This Row],[DAY]])-ROW(T_CALC[[#Headers],[DAY]]))</f>
        <v/>
      </c>
      <c r="L1395" s="2" t="str" cm="1">
        <f t="array" aca="1" ref="L1395" ca="1">IFERROR(IF(T_CALC[[#This Row],[DAY]]="","",IF(AND(T_CALC[[#This Row],[DAY]]=C_N_TRADING_DAYS,$L$1&gt;C_MAX_HIST_DT),$L$1,INDEX(_xlfn.ANCHORARRAY($C$3),T_CALC[[#This Row],[DAY]]+1,1))),NA())</f>
        <v/>
      </c>
      <c r="M1395" s="4" t="str" cm="1">
        <f t="array" aca="1" ref="M1395" ca="1">IFERROR(IF(T_CALC[[#This Row],[DAY]]="","",IF(AND(T_CALC[[#This Row],[DAY]]=C_N_TRADING_DAYS,$L$1&gt;C_MAX_HIST_DT),$M$1,INDEX(_xlfn.ANCHORARRAY($C$3),T_CALC[[#This Row],[DAY]]+1,3))),NA())</f>
        <v/>
      </c>
      <c r="N1395" s="4" t="str" cm="1">
        <f t="array" aca="1" ref="N1395" ca="1">IFERROR(IF(T_CALC[[#This Row],[DAY]]="","",IF(AND(T_CALC[[#This Row],[DAY]]=C_N_TRADING_DAYS,$L$1&gt;C_MAX_HIST_DT),$N$1,INDEX(_xlfn.ANCHORARRAY($C$3),T_CALC[[#This Row],[DAY]]+1,4))),NA())</f>
        <v/>
      </c>
      <c r="O1395" s="4" t="str" cm="1">
        <f t="array" aca="1" ref="O1395" ca="1">IFERROR(IF(T_CALC[[#This Row],[DAY]]="","",IF(AND(T_CALC[[#This Row],[DAY]]=C_N_TRADING_DAYS,$L$1&gt;C_MAX_HIST_DT),$O$1,INDEX(_xlfn.ANCHORARRAY($C$3),T_CALC[[#This Row],[DAY]]+1,5))),NA())</f>
        <v/>
      </c>
      <c r="P1395" s="4" t="str" cm="1">
        <f t="array" aca="1" ref="P1395" ca="1">IFERROR(IF(T_CALC[[#This Row],[DAY]]="","",IF(AND(T_CALC[[#This Row],[DAY]]=C_N_TRADING_DAYS,$L$1&gt;C_MAX_HIST_DT),$P$1,INDEX(_xlfn.ANCHORARRAY($C$3),T_CALC[[#This Row],[DAY]]+1,6))),NA())</f>
        <v/>
      </c>
      <c r="Q1395" s="4" t="str" cm="1">
        <f t="array" aca="1" ref="Q1395" ca="1">IFERROR(IF(T_CALC[[#This Row],[DAY]]="","",IF(AND(T_CALC[[#This Row],[DAY]]=C_N_TRADING_DAYS,$L$1&gt;C_MAX_HIST_DT),$Q$1,INDEX(_xlfn.ANCHORARRAY($C$3),T_CALC[[#This Row],[DAY]]+1,2))),NA())</f>
        <v/>
      </c>
      <c r="R1395" s="4" t="str">
        <f ca="1">IFERROR(IF(I_SRC="Open",T_CALC[[#This Row],[Open]],IF(I_SRC="High",T_CALC[[#This Row],[High]],IF(I_SRC="low",T_CALC[[#This Row],[Low]],IF(I_SRC="Volume",T_CALC[[#This Row],[VOLUME]],T_CALC[[#This Row],[Close]])))),"")</f>
        <v/>
      </c>
      <c r="S1395" s="4" t="str" cm="1">
        <f t="array" aca="1" ref="S1395" ca="1">IF(T_CALC[[#This Row],[DAY]]="","",IF(T_CALC[[#This Row],[DAY]]&gt;=I_MA_PER,
ROUND(SUMPRODUCT(OFFSET($Y$4,0,0,I_MA_PER),OFFSET(T_CALC[[#This Row],[Value]],-(I_MA_PER-1),0,I_MA_PER))/C_DEN,2),NA()))</f>
        <v/>
      </c>
      <c r="T1395" s="4" t="str">
        <f ca="1">IF(T_CALC[[#This Row],[DAY]]="","",IF(T_CALC[[#This Row],[DAY]]&gt;=I_MA_PER,IF(AND(T_CALC[[#This Row],[Value]]&gt;T_CALC[[#This Row],[WMA]],R1394&lt;=S1394),"Buy",IF(AND(T_CALC[[#This Row],[Value]]&lt;T_CALC[[#This Row],[WMA]],R1394&gt;=S1394),"Sell","")),NA()))</f>
        <v/>
      </c>
      <c r="U1395" s="4">
        <f ca="1">IFERROR(IF(T_CALC[[#This Row],[Signal]]="Buy",T_CALC[[#This Row],[Value]],-10000),-10000)</f>
        <v>-10000</v>
      </c>
      <c r="V1395" s="4">
        <f ca="1">IFERROR(IF(T_CALC[[#This Row],[Signal]]="Sell",T_CALC[[#This Row],[Value]],-10000),-10000)</f>
        <v>-10000</v>
      </c>
    </row>
    <row r="1396" spans="11:22" x14ac:dyDescent="0.2">
      <c r="K1396" s="4" t="str">
        <f ca="1">IF(ROW(T_CALC[[#This Row],[DAY]])-ROW(T_CALC[[#Headers],[DAY]])&gt;C_N_TRADING_DAYS,"",ROW(T_CALC[[#This Row],[DAY]])-ROW(T_CALC[[#Headers],[DAY]]))</f>
        <v/>
      </c>
      <c r="L1396" s="2" t="str" cm="1">
        <f t="array" aca="1" ref="L1396" ca="1">IFERROR(IF(T_CALC[[#This Row],[DAY]]="","",IF(AND(T_CALC[[#This Row],[DAY]]=C_N_TRADING_DAYS,$L$1&gt;C_MAX_HIST_DT),$L$1,INDEX(_xlfn.ANCHORARRAY($C$3),T_CALC[[#This Row],[DAY]]+1,1))),NA())</f>
        <v/>
      </c>
      <c r="M1396" s="4" t="str" cm="1">
        <f t="array" aca="1" ref="M1396" ca="1">IFERROR(IF(T_CALC[[#This Row],[DAY]]="","",IF(AND(T_CALC[[#This Row],[DAY]]=C_N_TRADING_DAYS,$L$1&gt;C_MAX_HIST_DT),$M$1,INDEX(_xlfn.ANCHORARRAY($C$3),T_CALC[[#This Row],[DAY]]+1,3))),NA())</f>
        <v/>
      </c>
      <c r="N1396" s="4" t="str" cm="1">
        <f t="array" aca="1" ref="N1396" ca="1">IFERROR(IF(T_CALC[[#This Row],[DAY]]="","",IF(AND(T_CALC[[#This Row],[DAY]]=C_N_TRADING_DAYS,$L$1&gt;C_MAX_HIST_DT),$N$1,INDEX(_xlfn.ANCHORARRAY($C$3),T_CALC[[#This Row],[DAY]]+1,4))),NA())</f>
        <v/>
      </c>
      <c r="O1396" s="4" t="str" cm="1">
        <f t="array" aca="1" ref="O1396" ca="1">IFERROR(IF(T_CALC[[#This Row],[DAY]]="","",IF(AND(T_CALC[[#This Row],[DAY]]=C_N_TRADING_DAYS,$L$1&gt;C_MAX_HIST_DT),$O$1,INDEX(_xlfn.ANCHORARRAY($C$3),T_CALC[[#This Row],[DAY]]+1,5))),NA())</f>
        <v/>
      </c>
      <c r="P1396" s="4" t="str" cm="1">
        <f t="array" aca="1" ref="P1396" ca="1">IFERROR(IF(T_CALC[[#This Row],[DAY]]="","",IF(AND(T_CALC[[#This Row],[DAY]]=C_N_TRADING_DAYS,$L$1&gt;C_MAX_HIST_DT),$P$1,INDEX(_xlfn.ANCHORARRAY($C$3),T_CALC[[#This Row],[DAY]]+1,6))),NA())</f>
        <v/>
      </c>
      <c r="Q1396" s="4" t="str" cm="1">
        <f t="array" aca="1" ref="Q1396" ca="1">IFERROR(IF(T_CALC[[#This Row],[DAY]]="","",IF(AND(T_CALC[[#This Row],[DAY]]=C_N_TRADING_DAYS,$L$1&gt;C_MAX_HIST_DT),$Q$1,INDEX(_xlfn.ANCHORARRAY($C$3),T_CALC[[#This Row],[DAY]]+1,2))),NA())</f>
        <v/>
      </c>
      <c r="R1396" s="4" t="str">
        <f ca="1">IFERROR(IF(I_SRC="Open",T_CALC[[#This Row],[Open]],IF(I_SRC="High",T_CALC[[#This Row],[High]],IF(I_SRC="low",T_CALC[[#This Row],[Low]],IF(I_SRC="Volume",T_CALC[[#This Row],[VOLUME]],T_CALC[[#This Row],[Close]])))),"")</f>
        <v/>
      </c>
      <c r="S1396" s="4" t="str" cm="1">
        <f t="array" aca="1" ref="S1396" ca="1">IF(T_CALC[[#This Row],[DAY]]="","",IF(T_CALC[[#This Row],[DAY]]&gt;=I_MA_PER,
ROUND(SUMPRODUCT(OFFSET($Y$4,0,0,I_MA_PER),OFFSET(T_CALC[[#This Row],[Value]],-(I_MA_PER-1),0,I_MA_PER))/C_DEN,2),NA()))</f>
        <v/>
      </c>
      <c r="T1396" s="4" t="str">
        <f ca="1">IF(T_CALC[[#This Row],[DAY]]="","",IF(T_CALC[[#This Row],[DAY]]&gt;=I_MA_PER,IF(AND(T_CALC[[#This Row],[Value]]&gt;T_CALC[[#This Row],[WMA]],R1395&lt;=S1395),"Buy",IF(AND(T_CALC[[#This Row],[Value]]&lt;T_CALC[[#This Row],[WMA]],R1395&gt;=S1395),"Sell","")),NA()))</f>
        <v/>
      </c>
      <c r="U1396" s="4">
        <f ca="1">IFERROR(IF(T_CALC[[#This Row],[Signal]]="Buy",T_CALC[[#This Row],[Value]],-10000),-10000)</f>
        <v>-10000</v>
      </c>
      <c r="V1396" s="4">
        <f ca="1">IFERROR(IF(T_CALC[[#This Row],[Signal]]="Sell",T_CALC[[#This Row],[Value]],-10000),-10000)</f>
        <v>-10000</v>
      </c>
    </row>
    <row r="1397" spans="11:22" x14ac:dyDescent="0.2">
      <c r="K1397" s="4" t="str">
        <f ca="1">IF(ROW(T_CALC[[#This Row],[DAY]])-ROW(T_CALC[[#Headers],[DAY]])&gt;C_N_TRADING_DAYS,"",ROW(T_CALC[[#This Row],[DAY]])-ROW(T_CALC[[#Headers],[DAY]]))</f>
        <v/>
      </c>
      <c r="L1397" s="2" t="str" cm="1">
        <f t="array" aca="1" ref="L1397" ca="1">IFERROR(IF(T_CALC[[#This Row],[DAY]]="","",IF(AND(T_CALC[[#This Row],[DAY]]=C_N_TRADING_DAYS,$L$1&gt;C_MAX_HIST_DT),$L$1,INDEX(_xlfn.ANCHORARRAY($C$3),T_CALC[[#This Row],[DAY]]+1,1))),NA())</f>
        <v/>
      </c>
      <c r="M1397" s="4" t="str" cm="1">
        <f t="array" aca="1" ref="M1397" ca="1">IFERROR(IF(T_CALC[[#This Row],[DAY]]="","",IF(AND(T_CALC[[#This Row],[DAY]]=C_N_TRADING_DAYS,$L$1&gt;C_MAX_HIST_DT),$M$1,INDEX(_xlfn.ANCHORARRAY($C$3),T_CALC[[#This Row],[DAY]]+1,3))),NA())</f>
        <v/>
      </c>
      <c r="N1397" s="4" t="str" cm="1">
        <f t="array" aca="1" ref="N1397" ca="1">IFERROR(IF(T_CALC[[#This Row],[DAY]]="","",IF(AND(T_CALC[[#This Row],[DAY]]=C_N_TRADING_DAYS,$L$1&gt;C_MAX_HIST_DT),$N$1,INDEX(_xlfn.ANCHORARRAY($C$3),T_CALC[[#This Row],[DAY]]+1,4))),NA())</f>
        <v/>
      </c>
      <c r="O1397" s="4" t="str" cm="1">
        <f t="array" aca="1" ref="O1397" ca="1">IFERROR(IF(T_CALC[[#This Row],[DAY]]="","",IF(AND(T_CALC[[#This Row],[DAY]]=C_N_TRADING_DAYS,$L$1&gt;C_MAX_HIST_DT),$O$1,INDEX(_xlfn.ANCHORARRAY($C$3),T_CALC[[#This Row],[DAY]]+1,5))),NA())</f>
        <v/>
      </c>
      <c r="P1397" s="4" t="str" cm="1">
        <f t="array" aca="1" ref="P1397" ca="1">IFERROR(IF(T_CALC[[#This Row],[DAY]]="","",IF(AND(T_CALC[[#This Row],[DAY]]=C_N_TRADING_DAYS,$L$1&gt;C_MAX_HIST_DT),$P$1,INDEX(_xlfn.ANCHORARRAY($C$3),T_CALC[[#This Row],[DAY]]+1,6))),NA())</f>
        <v/>
      </c>
      <c r="Q1397" s="4" t="str" cm="1">
        <f t="array" aca="1" ref="Q1397" ca="1">IFERROR(IF(T_CALC[[#This Row],[DAY]]="","",IF(AND(T_CALC[[#This Row],[DAY]]=C_N_TRADING_DAYS,$L$1&gt;C_MAX_HIST_DT),$Q$1,INDEX(_xlfn.ANCHORARRAY($C$3),T_CALC[[#This Row],[DAY]]+1,2))),NA())</f>
        <v/>
      </c>
      <c r="R1397" s="4" t="str">
        <f ca="1">IFERROR(IF(I_SRC="Open",T_CALC[[#This Row],[Open]],IF(I_SRC="High",T_CALC[[#This Row],[High]],IF(I_SRC="low",T_CALC[[#This Row],[Low]],IF(I_SRC="Volume",T_CALC[[#This Row],[VOLUME]],T_CALC[[#This Row],[Close]])))),"")</f>
        <v/>
      </c>
      <c r="S1397" s="4" t="str" cm="1">
        <f t="array" aca="1" ref="S1397" ca="1">IF(T_CALC[[#This Row],[DAY]]="","",IF(T_CALC[[#This Row],[DAY]]&gt;=I_MA_PER,
ROUND(SUMPRODUCT(OFFSET($Y$4,0,0,I_MA_PER),OFFSET(T_CALC[[#This Row],[Value]],-(I_MA_PER-1),0,I_MA_PER))/C_DEN,2),NA()))</f>
        <v/>
      </c>
      <c r="T1397" s="4" t="str">
        <f ca="1">IF(T_CALC[[#This Row],[DAY]]="","",IF(T_CALC[[#This Row],[DAY]]&gt;=I_MA_PER,IF(AND(T_CALC[[#This Row],[Value]]&gt;T_CALC[[#This Row],[WMA]],R1396&lt;=S1396),"Buy",IF(AND(T_CALC[[#This Row],[Value]]&lt;T_CALC[[#This Row],[WMA]],R1396&gt;=S1396),"Sell","")),NA()))</f>
        <v/>
      </c>
      <c r="U1397" s="4">
        <f ca="1">IFERROR(IF(T_CALC[[#This Row],[Signal]]="Buy",T_CALC[[#This Row],[Value]],-10000),-10000)</f>
        <v>-10000</v>
      </c>
      <c r="V1397" s="4">
        <f ca="1">IFERROR(IF(T_CALC[[#This Row],[Signal]]="Sell",T_CALC[[#This Row],[Value]],-10000),-10000)</f>
        <v>-10000</v>
      </c>
    </row>
    <row r="1398" spans="11:22" x14ac:dyDescent="0.2">
      <c r="K1398" s="4" t="str">
        <f ca="1">IF(ROW(T_CALC[[#This Row],[DAY]])-ROW(T_CALC[[#Headers],[DAY]])&gt;C_N_TRADING_DAYS,"",ROW(T_CALC[[#This Row],[DAY]])-ROW(T_CALC[[#Headers],[DAY]]))</f>
        <v/>
      </c>
      <c r="L1398" s="2" t="str" cm="1">
        <f t="array" aca="1" ref="L1398" ca="1">IFERROR(IF(T_CALC[[#This Row],[DAY]]="","",IF(AND(T_CALC[[#This Row],[DAY]]=C_N_TRADING_DAYS,$L$1&gt;C_MAX_HIST_DT),$L$1,INDEX(_xlfn.ANCHORARRAY($C$3),T_CALC[[#This Row],[DAY]]+1,1))),NA())</f>
        <v/>
      </c>
      <c r="M1398" s="4" t="str" cm="1">
        <f t="array" aca="1" ref="M1398" ca="1">IFERROR(IF(T_CALC[[#This Row],[DAY]]="","",IF(AND(T_CALC[[#This Row],[DAY]]=C_N_TRADING_DAYS,$L$1&gt;C_MAX_HIST_DT),$M$1,INDEX(_xlfn.ANCHORARRAY($C$3),T_CALC[[#This Row],[DAY]]+1,3))),NA())</f>
        <v/>
      </c>
      <c r="N1398" s="4" t="str" cm="1">
        <f t="array" aca="1" ref="N1398" ca="1">IFERROR(IF(T_CALC[[#This Row],[DAY]]="","",IF(AND(T_CALC[[#This Row],[DAY]]=C_N_TRADING_DAYS,$L$1&gt;C_MAX_HIST_DT),$N$1,INDEX(_xlfn.ANCHORARRAY($C$3),T_CALC[[#This Row],[DAY]]+1,4))),NA())</f>
        <v/>
      </c>
      <c r="O1398" s="4" t="str" cm="1">
        <f t="array" aca="1" ref="O1398" ca="1">IFERROR(IF(T_CALC[[#This Row],[DAY]]="","",IF(AND(T_CALC[[#This Row],[DAY]]=C_N_TRADING_DAYS,$L$1&gt;C_MAX_HIST_DT),$O$1,INDEX(_xlfn.ANCHORARRAY($C$3),T_CALC[[#This Row],[DAY]]+1,5))),NA())</f>
        <v/>
      </c>
      <c r="P1398" s="4" t="str" cm="1">
        <f t="array" aca="1" ref="P1398" ca="1">IFERROR(IF(T_CALC[[#This Row],[DAY]]="","",IF(AND(T_CALC[[#This Row],[DAY]]=C_N_TRADING_DAYS,$L$1&gt;C_MAX_HIST_DT),$P$1,INDEX(_xlfn.ANCHORARRAY($C$3),T_CALC[[#This Row],[DAY]]+1,6))),NA())</f>
        <v/>
      </c>
      <c r="Q1398" s="4" t="str" cm="1">
        <f t="array" aca="1" ref="Q1398" ca="1">IFERROR(IF(T_CALC[[#This Row],[DAY]]="","",IF(AND(T_CALC[[#This Row],[DAY]]=C_N_TRADING_DAYS,$L$1&gt;C_MAX_HIST_DT),$Q$1,INDEX(_xlfn.ANCHORARRAY($C$3),T_CALC[[#This Row],[DAY]]+1,2))),NA())</f>
        <v/>
      </c>
      <c r="R1398" s="4" t="str">
        <f ca="1">IFERROR(IF(I_SRC="Open",T_CALC[[#This Row],[Open]],IF(I_SRC="High",T_CALC[[#This Row],[High]],IF(I_SRC="low",T_CALC[[#This Row],[Low]],IF(I_SRC="Volume",T_CALC[[#This Row],[VOLUME]],T_CALC[[#This Row],[Close]])))),"")</f>
        <v/>
      </c>
      <c r="S1398" s="4" t="str" cm="1">
        <f t="array" aca="1" ref="S1398" ca="1">IF(T_CALC[[#This Row],[DAY]]="","",IF(T_CALC[[#This Row],[DAY]]&gt;=I_MA_PER,
ROUND(SUMPRODUCT(OFFSET($Y$4,0,0,I_MA_PER),OFFSET(T_CALC[[#This Row],[Value]],-(I_MA_PER-1),0,I_MA_PER))/C_DEN,2),NA()))</f>
        <v/>
      </c>
      <c r="T1398" s="4" t="str">
        <f ca="1">IF(T_CALC[[#This Row],[DAY]]="","",IF(T_CALC[[#This Row],[DAY]]&gt;=I_MA_PER,IF(AND(T_CALC[[#This Row],[Value]]&gt;T_CALC[[#This Row],[WMA]],R1397&lt;=S1397),"Buy",IF(AND(T_CALC[[#This Row],[Value]]&lt;T_CALC[[#This Row],[WMA]],R1397&gt;=S1397),"Sell","")),NA()))</f>
        <v/>
      </c>
      <c r="U1398" s="4">
        <f ca="1">IFERROR(IF(T_CALC[[#This Row],[Signal]]="Buy",T_CALC[[#This Row],[Value]],-10000),-10000)</f>
        <v>-10000</v>
      </c>
      <c r="V1398" s="4">
        <f ca="1">IFERROR(IF(T_CALC[[#This Row],[Signal]]="Sell",T_CALC[[#This Row],[Value]],-10000),-10000)</f>
        <v>-10000</v>
      </c>
    </row>
    <row r="1399" spans="11:22" x14ac:dyDescent="0.2">
      <c r="K1399" s="4" t="str">
        <f ca="1">IF(ROW(T_CALC[[#This Row],[DAY]])-ROW(T_CALC[[#Headers],[DAY]])&gt;C_N_TRADING_DAYS,"",ROW(T_CALC[[#This Row],[DAY]])-ROW(T_CALC[[#Headers],[DAY]]))</f>
        <v/>
      </c>
      <c r="L1399" s="2" t="str" cm="1">
        <f t="array" aca="1" ref="L1399" ca="1">IFERROR(IF(T_CALC[[#This Row],[DAY]]="","",IF(AND(T_CALC[[#This Row],[DAY]]=C_N_TRADING_DAYS,$L$1&gt;C_MAX_HIST_DT),$L$1,INDEX(_xlfn.ANCHORARRAY($C$3),T_CALC[[#This Row],[DAY]]+1,1))),NA())</f>
        <v/>
      </c>
      <c r="M1399" s="4" t="str" cm="1">
        <f t="array" aca="1" ref="M1399" ca="1">IFERROR(IF(T_CALC[[#This Row],[DAY]]="","",IF(AND(T_CALC[[#This Row],[DAY]]=C_N_TRADING_DAYS,$L$1&gt;C_MAX_HIST_DT),$M$1,INDEX(_xlfn.ANCHORARRAY($C$3),T_CALC[[#This Row],[DAY]]+1,3))),NA())</f>
        <v/>
      </c>
      <c r="N1399" s="4" t="str" cm="1">
        <f t="array" aca="1" ref="N1399" ca="1">IFERROR(IF(T_CALC[[#This Row],[DAY]]="","",IF(AND(T_CALC[[#This Row],[DAY]]=C_N_TRADING_DAYS,$L$1&gt;C_MAX_HIST_DT),$N$1,INDEX(_xlfn.ANCHORARRAY($C$3),T_CALC[[#This Row],[DAY]]+1,4))),NA())</f>
        <v/>
      </c>
      <c r="O1399" s="4" t="str" cm="1">
        <f t="array" aca="1" ref="O1399" ca="1">IFERROR(IF(T_CALC[[#This Row],[DAY]]="","",IF(AND(T_CALC[[#This Row],[DAY]]=C_N_TRADING_DAYS,$L$1&gt;C_MAX_HIST_DT),$O$1,INDEX(_xlfn.ANCHORARRAY($C$3),T_CALC[[#This Row],[DAY]]+1,5))),NA())</f>
        <v/>
      </c>
      <c r="P1399" s="4" t="str" cm="1">
        <f t="array" aca="1" ref="P1399" ca="1">IFERROR(IF(T_CALC[[#This Row],[DAY]]="","",IF(AND(T_CALC[[#This Row],[DAY]]=C_N_TRADING_DAYS,$L$1&gt;C_MAX_HIST_DT),$P$1,INDEX(_xlfn.ANCHORARRAY($C$3),T_CALC[[#This Row],[DAY]]+1,6))),NA())</f>
        <v/>
      </c>
      <c r="Q1399" s="4" t="str" cm="1">
        <f t="array" aca="1" ref="Q1399" ca="1">IFERROR(IF(T_CALC[[#This Row],[DAY]]="","",IF(AND(T_CALC[[#This Row],[DAY]]=C_N_TRADING_DAYS,$L$1&gt;C_MAX_HIST_DT),$Q$1,INDEX(_xlfn.ANCHORARRAY($C$3),T_CALC[[#This Row],[DAY]]+1,2))),NA())</f>
        <v/>
      </c>
      <c r="R1399" s="4" t="str">
        <f ca="1">IFERROR(IF(I_SRC="Open",T_CALC[[#This Row],[Open]],IF(I_SRC="High",T_CALC[[#This Row],[High]],IF(I_SRC="low",T_CALC[[#This Row],[Low]],IF(I_SRC="Volume",T_CALC[[#This Row],[VOLUME]],T_CALC[[#This Row],[Close]])))),"")</f>
        <v/>
      </c>
      <c r="S1399" s="4" t="str" cm="1">
        <f t="array" aca="1" ref="S1399" ca="1">IF(T_CALC[[#This Row],[DAY]]="","",IF(T_CALC[[#This Row],[DAY]]&gt;=I_MA_PER,
ROUND(SUMPRODUCT(OFFSET($Y$4,0,0,I_MA_PER),OFFSET(T_CALC[[#This Row],[Value]],-(I_MA_PER-1),0,I_MA_PER))/C_DEN,2),NA()))</f>
        <v/>
      </c>
      <c r="T1399" s="4" t="str">
        <f ca="1">IF(T_CALC[[#This Row],[DAY]]="","",IF(T_CALC[[#This Row],[DAY]]&gt;=I_MA_PER,IF(AND(T_CALC[[#This Row],[Value]]&gt;T_CALC[[#This Row],[WMA]],R1398&lt;=S1398),"Buy",IF(AND(T_CALC[[#This Row],[Value]]&lt;T_CALC[[#This Row],[WMA]],R1398&gt;=S1398),"Sell","")),NA()))</f>
        <v/>
      </c>
      <c r="U1399" s="4">
        <f ca="1">IFERROR(IF(T_CALC[[#This Row],[Signal]]="Buy",T_CALC[[#This Row],[Value]],-10000),-10000)</f>
        <v>-10000</v>
      </c>
      <c r="V1399" s="4">
        <f ca="1">IFERROR(IF(T_CALC[[#This Row],[Signal]]="Sell",T_CALC[[#This Row],[Value]],-10000),-10000)</f>
        <v>-10000</v>
      </c>
    </row>
    <row r="1400" spans="11:22" x14ac:dyDescent="0.2">
      <c r="K1400" s="4" t="str">
        <f ca="1">IF(ROW(T_CALC[[#This Row],[DAY]])-ROW(T_CALC[[#Headers],[DAY]])&gt;C_N_TRADING_DAYS,"",ROW(T_CALC[[#This Row],[DAY]])-ROW(T_CALC[[#Headers],[DAY]]))</f>
        <v/>
      </c>
      <c r="L1400" s="2" t="str" cm="1">
        <f t="array" aca="1" ref="L1400" ca="1">IFERROR(IF(T_CALC[[#This Row],[DAY]]="","",IF(AND(T_CALC[[#This Row],[DAY]]=C_N_TRADING_DAYS,$L$1&gt;C_MAX_HIST_DT),$L$1,INDEX(_xlfn.ANCHORARRAY($C$3),T_CALC[[#This Row],[DAY]]+1,1))),NA())</f>
        <v/>
      </c>
      <c r="M1400" s="4" t="str" cm="1">
        <f t="array" aca="1" ref="M1400" ca="1">IFERROR(IF(T_CALC[[#This Row],[DAY]]="","",IF(AND(T_CALC[[#This Row],[DAY]]=C_N_TRADING_DAYS,$L$1&gt;C_MAX_HIST_DT),$M$1,INDEX(_xlfn.ANCHORARRAY($C$3),T_CALC[[#This Row],[DAY]]+1,3))),NA())</f>
        <v/>
      </c>
      <c r="N1400" s="4" t="str" cm="1">
        <f t="array" aca="1" ref="N1400" ca="1">IFERROR(IF(T_CALC[[#This Row],[DAY]]="","",IF(AND(T_CALC[[#This Row],[DAY]]=C_N_TRADING_DAYS,$L$1&gt;C_MAX_HIST_DT),$N$1,INDEX(_xlfn.ANCHORARRAY($C$3),T_CALC[[#This Row],[DAY]]+1,4))),NA())</f>
        <v/>
      </c>
      <c r="O1400" s="4" t="str" cm="1">
        <f t="array" aca="1" ref="O1400" ca="1">IFERROR(IF(T_CALC[[#This Row],[DAY]]="","",IF(AND(T_CALC[[#This Row],[DAY]]=C_N_TRADING_DAYS,$L$1&gt;C_MAX_HIST_DT),$O$1,INDEX(_xlfn.ANCHORARRAY($C$3),T_CALC[[#This Row],[DAY]]+1,5))),NA())</f>
        <v/>
      </c>
      <c r="P1400" s="4" t="str" cm="1">
        <f t="array" aca="1" ref="P1400" ca="1">IFERROR(IF(T_CALC[[#This Row],[DAY]]="","",IF(AND(T_CALC[[#This Row],[DAY]]=C_N_TRADING_DAYS,$L$1&gt;C_MAX_HIST_DT),$P$1,INDEX(_xlfn.ANCHORARRAY($C$3),T_CALC[[#This Row],[DAY]]+1,6))),NA())</f>
        <v/>
      </c>
      <c r="Q1400" s="4" t="str" cm="1">
        <f t="array" aca="1" ref="Q1400" ca="1">IFERROR(IF(T_CALC[[#This Row],[DAY]]="","",IF(AND(T_CALC[[#This Row],[DAY]]=C_N_TRADING_DAYS,$L$1&gt;C_MAX_HIST_DT),$Q$1,INDEX(_xlfn.ANCHORARRAY($C$3),T_CALC[[#This Row],[DAY]]+1,2))),NA())</f>
        <v/>
      </c>
      <c r="R1400" s="4" t="str">
        <f ca="1">IFERROR(IF(I_SRC="Open",T_CALC[[#This Row],[Open]],IF(I_SRC="High",T_CALC[[#This Row],[High]],IF(I_SRC="low",T_CALC[[#This Row],[Low]],IF(I_SRC="Volume",T_CALC[[#This Row],[VOLUME]],T_CALC[[#This Row],[Close]])))),"")</f>
        <v/>
      </c>
      <c r="S1400" s="4" t="str" cm="1">
        <f t="array" aca="1" ref="S1400" ca="1">IF(T_CALC[[#This Row],[DAY]]="","",IF(T_CALC[[#This Row],[DAY]]&gt;=I_MA_PER,
ROUND(SUMPRODUCT(OFFSET($Y$4,0,0,I_MA_PER),OFFSET(T_CALC[[#This Row],[Value]],-(I_MA_PER-1),0,I_MA_PER))/C_DEN,2),NA()))</f>
        <v/>
      </c>
      <c r="T1400" s="4" t="str">
        <f ca="1">IF(T_CALC[[#This Row],[DAY]]="","",IF(T_CALC[[#This Row],[DAY]]&gt;=I_MA_PER,IF(AND(T_CALC[[#This Row],[Value]]&gt;T_CALC[[#This Row],[WMA]],R1399&lt;=S1399),"Buy",IF(AND(T_CALC[[#This Row],[Value]]&lt;T_CALC[[#This Row],[WMA]],R1399&gt;=S1399),"Sell","")),NA()))</f>
        <v/>
      </c>
      <c r="U1400" s="4">
        <f ca="1">IFERROR(IF(T_CALC[[#This Row],[Signal]]="Buy",T_CALC[[#This Row],[Value]],-10000),-10000)</f>
        <v>-10000</v>
      </c>
      <c r="V1400" s="4">
        <f ca="1">IFERROR(IF(T_CALC[[#This Row],[Signal]]="Sell",T_CALC[[#This Row],[Value]],-10000),-10000)</f>
        <v>-10000</v>
      </c>
    </row>
    <row r="1401" spans="11:22" x14ac:dyDescent="0.2">
      <c r="K1401" s="4" t="str">
        <f ca="1">IF(ROW(T_CALC[[#This Row],[DAY]])-ROW(T_CALC[[#Headers],[DAY]])&gt;C_N_TRADING_DAYS,"",ROW(T_CALC[[#This Row],[DAY]])-ROW(T_CALC[[#Headers],[DAY]]))</f>
        <v/>
      </c>
      <c r="L1401" s="2" t="str" cm="1">
        <f t="array" aca="1" ref="L1401" ca="1">IFERROR(IF(T_CALC[[#This Row],[DAY]]="","",IF(AND(T_CALC[[#This Row],[DAY]]=C_N_TRADING_DAYS,$L$1&gt;C_MAX_HIST_DT),$L$1,INDEX(_xlfn.ANCHORARRAY($C$3),T_CALC[[#This Row],[DAY]]+1,1))),NA())</f>
        <v/>
      </c>
      <c r="M1401" s="4" t="str" cm="1">
        <f t="array" aca="1" ref="M1401" ca="1">IFERROR(IF(T_CALC[[#This Row],[DAY]]="","",IF(AND(T_CALC[[#This Row],[DAY]]=C_N_TRADING_DAYS,$L$1&gt;C_MAX_HIST_DT),$M$1,INDEX(_xlfn.ANCHORARRAY($C$3),T_CALC[[#This Row],[DAY]]+1,3))),NA())</f>
        <v/>
      </c>
      <c r="N1401" s="4" t="str" cm="1">
        <f t="array" aca="1" ref="N1401" ca="1">IFERROR(IF(T_CALC[[#This Row],[DAY]]="","",IF(AND(T_CALC[[#This Row],[DAY]]=C_N_TRADING_DAYS,$L$1&gt;C_MAX_HIST_DT),$N$1,INDEX(_xlfn.ANCHORARRAY($C$3),T_CALC[[#This Row],[DAY]]+1,4))),NA())</f>
        <v/>
      </c>
      <c r="O1401" s="4" t="str" cm="1">
        <f t="array" aca="1" ref="O1401" ca="1">IFERROR(IF(T_CALC[[#This Row],[DAY]]="","",IF(AND(T_CALC[[#This Row],[DAY]]=C_N_TRADING_DAYS,$L$1&gt;C_MAX_HIST_DT),$O$1,INDEX(_xlfn.ANCHORARRAY($C$3),T_CALC[[#This Row],[DAY]]+1,5))),NA())</f>
        <v/>
      </c>
      <c r="P1401" s="4" t="str" cm="1">
        <f t="array" aca="1" ref="P1401" ca="1">IFERROR(IF(T_CALC[[#This Row],[DAY]]="","",IF(AND(T_CALC[[#This Row],[DAY]]=C_N_TRADING_DAYS,$L$1&gt;C_MAX_HIST_DT),$P$1,INDEX(_xlfn.ANCHORARRAY($C$3),T_CALC[[#This Row],[DAY]]+1,6))),NA())</f>
        <v/>
      </c>
      <c r="Q1401" s="4" t="str" cm="1">
        <f t="array" aca="1" ref="Q1401" ca="1">IFERROR(IF(T_CALC[[#This Row],[DAY]]="","",IF(AND(T_CALC[[#This Row],[DAY]]=C_N_TRADING_DAYS,$L$1&gt;C_MAX_HIST_DT),$Q$1,INDEX(_xlfn.ANCHORARRAY($C$3),T_CALC[[#This Row],[DAY]]+1,2))),NA())</f>
        <v/>
      </c>
      <c r="R1401" s="4" t="str">
        <f ca="1">IFERROR(IF(I_SRC="Open",T_CALC[[#This Row],[Open]],IF(I_SRC="High",T_CALC[[#This Row],[High]],IF(I_SRC="low",T_CALC[[#This Row],[Low]],IF(I_SRC="Volume",T_CALC[[#This Row],[VOLUME]],T_CALC[[#This Row],[Close]])))),"")</f>
        <v/>
      </c>
      <c r="S1401" s="4" t="str" cm="1">
        <f t="array" aca="1" ref="S1401" ca="1">IF(T_CALC[[#This Row],[DAY]]="","",IF(T_CALC[[#This Row],[DAY]]&gt;=I_MA_PER,
ROUND(SUMPRODUCT(OFFSET($Y$4,0,0,I_MA_PER),OFFSET(T_CALC[[#This Row],[Value]],-(I_MA_PER-1),0,I_MA_PER))/C_DEN,2),NA()))</f>
        <v/>
      </c>
      <c r="T1401" s="4" t="str">
        <f ca="1">IF(T_CALC[[#This Row],[DAY]]="","",IF(T_CALC[[#This Row],[DAY]]&gt;=I_MA_PER,IF(AND(T_CALC[[#This Row],[Value]]&gt;T_CALC[[#This Row],[WMA]],R1400&lt;=S1400),"Buy",IF(AND(T_CALC[[#This Row],[Value]]&lt;T_CALC[[#This Row],[WMA]],R1400&gt;=S1400),"Sell","")),NA()))</f>
        <v/>
      </c>
      <c r="U1401" s="4">
        <f ca="1">IFERROR(IF(T_CALC[[#This Row],[Signal]]="Buy",T_CALC[[#This Row],[Value]],-10000),-10000)</f>
        <v>-10000</v>
      </c>
      <c r="V1401" s="4">
        <f ca="1">IFERROR(IF(T_CALC[[#This Row],[Signal]]="Sell",T_CALC[[#This Row],[Value]],-10000),-10000)</f>
        <v>-10000</v>
      </c>
    </row>
    <row r="1402" spans="11:22" x14ac:dyDescent="0.2">
      <c r="K1402" s="4" t="str">
        <f ca="1">IF(ROW(T_CALC[[#This Row],[DAY]])-ROW(T_CALC[[#Headers],[DAY]])&gt;C_N_TRADING_DAYS,"",ROW(T_CALC[[#This Row],[DAY]])-ROW(T_CALC[[#Headers],[DAY]]))</f>
        <v/>
      </c>
      <c r="L1402" s="2" t="str" cm="1">
        <f t="array" aca="1" ref="L1402" ca="1">IFERROR(IF(T_CALC[[#This Row],[DAY]]="","",IF(AND(T_CALC[[#This Row],[DAY]]=C_N_TRADING_DAYS,$L$1&gt;C_MAX_HIST_DT),$L$1,INDEX(_xlfn.ANCHORARRAY($C$3),T_CALC[[#This Row],[DAY]]+1,1))),NA())</f>
        <v/>
      </c>
      <c r="M1402" s="4" t="str" cm="1">
        <f t="array" aca="1" ref="M1402" ca="1">IFERROR(IF(T_CALC[[#This Row],[DAY]]="","",IF(AND(T_CALC[[#This Row],[DAY]]=C_N_TRADING_DAYS,$L$1&gt;C_MAX_HIST_DT),$M$1,INDEX(_xlfn.ANCHORARRAY($C$3),T_CALC[[#This Row],[DAY]]+1,3))),NA())</f>
        <v/>
      </c>
      <c r="N1402" s="4" t="str" cm="1">
        <f t="array" aca="1" ref="N1402" ca="1">IFERROR(IF(T_CALC[[#This Row],[DAY]]="","",IF(AND(T_CALC[[#This Row],[DAY]]=C_N_TRADING_DAYS,$L$1&gt;C_MAX_HIST_DT),$N$1,INDEX(_xlfn.ANCHORARRAY($C$3),T_CALC[[#This Row],[DAY]]+1,4))),NA())</f>
        <v/>
      </c>
      <c r="O1402" s="4" t="str" cm="1">
        <f t="array" aca="1" ref="O1402" ca="1">IFERROR(IF(T_CALC[[#This Row],[DAY]]="","",IF(AND(T_CALC[[#This Row],[DAY]]=C_N_TRADING_DAYS,$L$1&gt;C_MAX_HIST_DT),$O$1,INDEX(_xlfn.ANCHORARRAY($C$3),T_CALC[[#This Row],[DAY]]+1,5))),NA())</f>
        <v/>
      </c>
      <c r="P1402" s="4" t="str" cm="1">
        <f t="array" aca="1" ref="P1402" ca="1">IFERROR(IF(T_CALC[[#This Row],[DAY]]="","",IF(AND(T_CALC[[#This Row],[DAY]]=C_N_TRADING_DAYS,$L$1&gt;C_MAX_HIST_DT),$P$1,INDEX(_xlfn.ANCHORARRAY($C$3),T_CALC[[#This Row],[DAY]]+1,6))),NA())</f>
        <v/>
      </c>
      <c r="Q1402" s="4" t="str" cm="1">
        <f t="array" aca="1" ref="Q1402" ca="1">IFERROR(IF(T_CALC[[#This Row],[DAY]]="","",IF(AND(T_CALC[[#This Row],[DAY]]=C_N_TRADING_DAYS,$L$1&gt;C_MAX_HIST_DT),$Q$1,INDEX(_xlfn.ANCHORARRAY($C$3),T_CALC[[#This Row],[DAY]]+1,2))),NA())</f>
        <v/>
      </c>
      <c r="R1402" s="4" t="str">
        <f ca="1">IFERROR(IF(I_SRC="Open",T_CALC[[#This Row],[Open]],IF(I_SRC="High",T_CALC[[#This Row],[High]],IF(I_SRC="low",T_CALC[[#This Row],[Low]],IF(I_SRC="Volume",T_CALC[[#This Row],[VOLUME]],T_CALC[[#This Row],[Close]])))),"")</f>
        <v/>
      </c>
      <c r="S1402" s="4" t="str" cm="1">
        <f t="array" aca="1" ref="S1402" ca="1">IF(T_CALC[[#This Row],[DAY]]="","",IF(T_CALC[[#This Row],[DAY]]&gt;=I_MA_PER,
ROUND(SUMPRODUCT(OFFSET($Y$4,0,0,I_MA_PER),OFFSET(T_CALC[[#This Row],[Value]],-(I_MA_PER-1),0,I_MA_PER))/C_DEN,2),NA()))</f>
        <v/>
      </c>
      <c r="T1402" s="4" t="str">
        <f ca="1">IF(T_CALC[[#This Row],[DAY]]="","",IF(T_CALC[[#This Row],[DAY]]&gt;=I_MA_PER,IF(AND(T_CALC[[#This Row],[Value]]&gt;T_CALC[[#This Row],[WMA]],R1401&lt;=S1401),"Buy",IF(AND(T_CALC[[#This Row],[Value]]&lt;T_CALC[[#This Row],[WMA]],R1401&gt;=S1401),"Sell","")),NA()))</f>
        <v/>
      </c>
      <c r="U1402" s="4">
        <f ca="1">IFERROR(IF(T_CALC[[#This Row],[Signal]]="Buy",T_CALC[[#This Row],[Value]],-10000),-10000)</f>
        <v>-10000</v>
      </c>
      <c r="V1402" s="4">
        <f ca="1">IFERROR(IF(T_CALC[[#This Row],[Signal]]="Sell",T_CALC[[#This Row],[Value]],-10000),-10000)</f>
        <v>-10000</v>
      </c>
    </row>
    <row r="1403" spans="11:22" x14ac:dyDescent="0.2">
      <c r="K1403" s="4" t="str">
        <f ca="1">IF(ROW(T_CALC[[#This Row],[DAY]])-ROW(T_CALC[[#Headers],[DAY]])&gt;C_N_TRADING_DAYS,"",ROW(T_CALC[[#This Row],[DAY]])-ROW(T_CALC[[#Headers],[DAY]]))</f>
        <v/>
      </c>
      <c r="L1403" s="2" t="str" cm="1">
        <f t="array" aca="1" ref="L1403" ca="1">IFERROR(IF(T_CALC[[#This Row],[DAY]]="","",IF(AND(T_CALC[[#This Row],[DAY]]=C_N_TRADING_DAYS,$L$1&gt;C_MAX_HIST_DT),$L$1,INDEX(_xlfn.ANCHORARRAY($C$3),T_CALC[[#This Row],[DAY]]+1,1))),NA())</f>
        <v/>
      </c>
      <c r="M1403" s="4" t="str" cm="1">
        <f t="array" aca="1" ref="M1403" ca="1">IFERROR(IF(T_CALC[[#This Row],[DAY]]="","",IF(AND(T_CALC[[#This Row],[DAY]]=C_N_TRADING_DAYS,$L$1&gt;C_MAX_HIST_DT),$M$1,INDEX(_xlfn.ANCHORARRAY($C$3),T_CALC[[#This Row],[DAY]]+1,3))),NA())</f>
        <v/>
      </c>
      <c r="N1403" s="4" t="str" cm="1">
        <f t="array" aca="1" ref="N1403" ca="1">IFERROR(IF(T_CALC[[#This Row],[DAY]]="","",IF(AND(T_CALC[[#This Row],[DAY]]=C_N_TRADING_DAYS,$L$1&gt;C_MAX_HIST_DT),$N$1,INDEX(_xlfn.ANCHORARRAY($C$3),T_CALC[[#This Row],[DAY]]+1,4))),NA())</f>
        <v/>
      </c>
      <c r="O1403" s="4" t="str" cm="1">
        <f t="array" aca="1" ref="O1403" ca="1">IFERROR(IF(T_CALC[[#This Row],[DAY]]="","",IF(AND(T_CALC[[#This Row],[DAY]]=C_N_TRADING_DAYS,$L$1&gt;C_MAX_HIST_DT),$O$1,INDEX(_xlfn.ANCHORARRAY($C$3),T_CALC[[#This Row],[DAY]]+1,5))),NA())</f>
        <v/>
      </c>
      <c r="P1403" s="4" t="str" cm="1">
        <f t="array" aca="1" ref="P1403" ca="1">IFERROR(IF(T_CALC[[#This Row],[DAY]]="","",IF(AND(T_CALC[[#This Row],[DAY]]=C_N_TRADING_DAYS,$L$1&gt;C_MAX_HIST_DT),$P$1,INDEX(_xlfn.ANCHORARRAY($C$3),T_CALC[[#This Row],[DAY]]+1,6))),NA())</f>
        <v/>
      </c>
      <c r="Q1403" s="4" t="str" cm="1">
        <f t="array" aca="1" ref="Q1403" ca="1">IFERROR(IF(T_CALC[[#This Row],[DAY]]="","",IF(AND(T_CALC[[#This Row],[DAY]]=C_N_TRADING_DAYS,$L$1&gt;C_MAX_HIST_DT),$Q$1,INDEX(_xlfn.ANCHORARRAY($C$3),T_CALC[[#This Row],[DAY]]+1,2))),NA())</f>
        <v/>
      </c>
      <c r="R1403" s="4" t="str">
        <f ca="1">IFERROR(IF(I_SRC="Open",T_CALC[[#This Row],[Open]],IF(I_SRC="High",T_CALC[[#This Row],[High]],IF(I_SRC="low",T_CALC[[#This Row],[Low]],IF(I_SRC="Volume",T_CALC[[#This Row],[VOLUME]],T_CALC[[#This Row],[Close]])))),"")</f>
        <v/>
      </c>
      <c r="S1403" s="4" t="str" cm="1">
        <f t="array" aca="1" ref="S1403" ca="1">IF(T_CALC[[#This Row],[DAY]]="","",IF(T_CALC[[#This Row],[DAY]]&gt;=I_MA_PER,
ROUND(SUMPRODUCT(OFFSET($Y$4,0,0,I_MA_PER),OFFSET(T_CALC[[#This Row],[Value]],-(I_MA_PER-1),0,I_MA_PER))/C_DEN,2),NA()))</f>
        <v/>
      </c>
      <c r="T1403" s="4" t="str">
        <f ca="1">IF(T_CALC[[#This Row],[DAY]]="","",IF(T_CALC[[#This Row],[DAY]]&gt;=I_MA_PER,IF(AND(T_CALC[[#This Row],[Value]]&gt;T_CALC[[#This Row],[WMA]],R1402&lt;=S1402),"Buy",IF(AND(T_CALC[[#This Row],[Value]]&lt;T_CALC[[#This Row],[WMA]],R1402&gt;=S1402),"Sell","")),NA()))</f>
        <v/>
      </c>
      <c r="U1403" s="4">
        <f ca="1">IFERROR(IF(T_CALC[[#This Row],[Signal]]="Buy",T_CALC[[#This Row],[Value]],-10000),-10000)</f>
        <v>-10000</v>
      </c>
      <c r="V1403" s="4">
        <f ca="1">IFERROR(IF(T_CALC[[#This Row],[Signal]]="Sell",T_CALC[[#This Row],[Value]],-10000),-10000)</f>
        <v>-10000</v>
      </c>
    </row>
    <row r="1404" spans="11:22" x14ac:dyDescent="0.2">
      <c r="K1404" s="4" t="str">
        <f ca="1">IF(ROW(T_CALC[[#This Row],[DAY]])-ROW(T_CALC[[#Headers],[DAY]])&gt;C_N_TRADING_DAYS,"",ROW(T_CALC[[#This Row],[DAY]])-ROW(T_CALC[[#Headers],[DAY]]))</f>
        <v/>
      </c>
      <c r="L1404" s="2" t="str" cm="1">
        <f t="array" aca="1" ref="L1404" ca="1">IFERROR(IF(T_CALC[[#This Row],[DAY]]="","",IF(AND(T_CALC[[#This Row],[DAY]]=C_N_TRADING_DAYS,$L$1&gt;C_MAX_HIST_DT),$L$1,INDEX(_xlfn.ANCHORARRAY($C$3),T_CALC[[#This Row],[DAY]]+1,1))),NA())</f>
        <v/>
      </c>
      <c r="M1404" s="4" t="str" cm="1">
        <f t="array" aca="1" ref="M1404" ca="1">IFERROR(IF(T_CALC[[#This Row],[DAY]]="","",IF(AND(T_CALC[[#This Row],[DAY]]=C_N_TRADING_DAYS,$L$1&gt;C_MAX_HIST_DT),$M$1,INDEX(_xlfn.ANCHORARRAY($C$3),T_CALC[[#This Row],[DAY]]+1,3))),NA())</f>
        <v/>
      </c>
      <c r="N1404" s="4" t="str" cm="1">
        <f t="array" aca="1" ref="N1404" ca="1">IFERROR(IF(T_CALC[[#This Row],[DAY]]="","",IF(AND(T_CALC[[#This Row],[DAY]]=C_N_TRADING_DAYS,$L$1&gt;C_MAX_HIST_DT),$N$1,INDEX(_xlfn.ANCHORARRAY($C$3),T_CALC[[#This Row],[DAY]]+1,4))),NA())</f>
        <v/>
      </c>
      <c r="O1404" s="4" t="str" cm="1">
        <f t="array" aca="1" ref="O1404" ca="1">IFERROR(IF(T_CALC[[#This Row],[DAY]]="","",IF(AND(T_CALC[[#This Row],[DAY]]=C_N_TRADING_DAYS,$L$1&gt;C_MAX_HIST_DT),$O$1,INDEX(_xlfn.ANCHORARRAY($C$3),T_CALC[[#This Row],[DAY]]+1,5))),NA())</f>
        <v/>
      </c>
      <c r="P1404" s="4" t="str" cm="1">
        <f t="array" aca="1" ref="P1404" ca="1">IFERROR(IF(T_CALC[[#This Row],[DAY]]="","",IF(AND(T_CALC[[#This Row],[DAY]]=C_N_TRADING_DAYS,$L$1&gt;C_MAX_HIST_DT),$P$1,INDEX(_xlfn.ANCHORARRAY($C$3),T_CALC[[#This Row],[DAY]]+1,6))),NA())</f>
        <v/>
      </c>
      <c r="Q1404" s="4" t="str" cm="1">
        <f t="array" aca="1" ref="Q1404" ca="1">IFERROR(IF(T_CALC[[#This Row],[DAY]]="","",IF(AND(T_CALC[[#This Row],[DAY]]=C_N_TRADING_DAYS,$L$1&gt;C_MAX_HIST_DT),$Q$1,INDEX(_xlfn.ANCHORARRAY($C$3),T_CALC[[#This Row],[DAY]]+1,2))),NA())</f>
        <v/>
      </c>
      <c r="R1404" s="4" t="str">
        <f ca="1">IFERROR(IF(I_SRC="Open",T_CALC[[#This Row],[Open]],IF(I_SRC="High",T_CALC[[#This Row],[High]],IF(I_SRC="low",T_CALC[[#This Row],[Low]],IF(I_SRC="Volume",T_CALC[[#This Row],[VOLUME]],T_CALC[[#This Row],[Close]])))),"")</f>
        <v/>
      </c>
      <c r="S1404" s="4" t="str" cm="1">
        <f t="array" aca="1" ref="S1404" ca="1">IF(T_CALC[[#This Row],[DAY]]="","",IF(T_CALC[[#This Row],[DAY]]&gt;=I_MA_PER,
ROUND(SUMPRODUCT(OFFSET($Y$4,0,0,I_MA_PER),OFFSET(T_CALC[[#This Row],[Value]],-(I_MA_PER-1),0,I_MA_PER))/C_DEN,2),NA()))</f>
        <v/>
      </c>
      <c r="T1404" s="4" t="str">
        <f ca="1">IF(T_CALC[[#This Row],[DAY]]="","",IF(T_CALC[[#This Row],[DAY]]&gt;=I_MA_PER,IF(AND(T_CALC[[#This Row],[Value]]&gt;T_CALC[[#This Row],[WMA]],R1403&lt;=S1403),"Buy",IF(AND(T_CALC[[#This Row],[Value]]&lt;T_CALC[[#This Row],[WMA]],R1403&gt;=S1403),"Sell","")),NA()))</f>
        <v/>
      </c>
      <c r="U1404" s="4">
        <f ca="1">IFERROR(IF(T_CALC[[#This Row],[Signal]]="Buy",T_CALC[[#This Row],[Value]],-10000),-10000)</f>
        <v>-10000</v>
      </c>
      <c r="V1404" s="4">
        <f ca="1">IFERROR(IF(T_CALC[[#This Row],[Signal]]="Sell",T_CALC[[#This Row],[Value]],-10000),-10000)</f>
        <v>-10000</v>
      </c>
    </row>
    <row r="1405" spans="11:22" x14ac:dyDescent="0.2">
      <c r="K1405" s="4" t="str">
        <f ca="1">IF(ROW(T_CALC[[#This Row],[DAY]])-ROW(T_CALC[[#Headers],[DAY]])&gt;C_N_TRADING_DAYS,"",ROW(T_CALC[[#This Row],[DAY]])-ROW(T_CALC[[#Headers],[DAY]]))</f>
        <v/>
      </c>
      <c r="L1405" s="2" t="str" cm="1">
        <f t="array" aca="1" ref="L1405" ca="1">IFERROR(IF(T_CALC[[#This Row],[DAY]]="","",IF(AND(T_CALC[[#This Row],[DAY]]=C_N_TRADING_DAYS,$L$1&gt;C_MAX_HIST_DT),$L$1,INDEX(_xlfn.ANCHORARRAY($C$3),T_CALC[[#This Row],[DAY]]+1,1))),NA())</f>
        <v/>
      </c>
      <c r="M1405" s="4" t="str" cm="1">
        <f t="array" aca="1" ref="M1405" ca="1">IFERROR(IF(T_CALC[[#This Row],[DAY]]="","",IF(AND(T_CALC[[#This Row],[DAY]]=C_N_TRADING_DAYS,$L$1&gt;C_MAX_HIST_DT),$M$1,INDEX(_xlfn.ANCHORARRAY($C$3),T_CALC[[#This Row],[DAY]]+1,3))),NA())</f>
        <v/>
      </c>
      <c r="N1405" s="4" t="str" cm="1">
        <f t="array" aca="1" ref="N1405" ca="1">IFERROR(IF(T_CALC[[#This Row],[DAY]]="","",IF(AND(T_CALC[[#This Row],[DAY]]=C_N_TRADING_DAYS,$L$1&gt;C_MAX_HIST_DT),$N$1,INDEX(_xlfn.ANCHORARRAY($C$3),T_CALC[[#This Row],[DAY]]+1,4))),NA())</f>
        <v/>
      </c>
      <c r="O1405" s="4" t="str" cm="1">
        <f t="array" aca="1" ref="O1405" ca="1">IFERROR(IF(T_CALC[[#This Row],[DAY]]="","",IF(AND(T_CALC[[#This Row],[DAY]]=C_N_TRADING_DAYS,$L$1&gt;C_MAX_HIST_DT),$O$1,INDEX(_xlfn.ANCHORARRAY($C$3),T_CALC[[#This Row],[DAY]]+1,5))),NA())</f>
        <v/>
      </c>
      <c r="P1405" s="4" t="str" cm="1">
        <f t="array" aca="1" ref="P1405" ca="1">IFERROR(IF(T_CALC[[#This Row],[DAY]]="","",IF(AND(T_CALC[[#This Row],[DAY]]=C_N_TRADING_DAYS,$L$1&gt;C_MAX_HIST_DT),$P$1,INDEX(_xlfn.ANCHORARRAY($C$3),T_CALC[[#This Row],[DAY]]+1,6))),NA())</f>
        <v/>
      </c>
      <c r="Q1405" s="4" t="str" cm="1">
        <f t="array" aca="1" ref="Q1405" ca="1">IFERROR(IF(T_CALC[[#This Row],[DAY]]="","",IF(AND(T_CALC[[#This Row],[DAY]]=C_N_TRADING_DAYS,$L$1&gt;C_MAX_HIST_DT),$Q$1,INDEX(_xlfn.ANCHORARRAY($C$3),T_CALC[[#This Row],[DAY]]+1,2))),NA())</f>
        <v/>
      </c>
      <c r="R1405" s="4" t="str">
        <f ca="1">IFERROR(IF(I_SRC="Open",T_CALC[[#This Row],[Open]],IF(I_SRC="High",T_CALC[[#This Row],[High]],IF(I_SRC="low",T_CALC[[#This Row],[Low]],IF(I_SRC="Volume",T_CALC[[#This Row],[VOLUME]],T_CALC[[#This Row],[Close]])))),"")</f>
        <v/>
      </c>
      <c r="S1405" s="4" t="str" cm="1">
        <f t="array" aca="1" ref="S1405" ca="1">IF(T_CALC[[#This Row],[DAY]]="","",IF(T_CALC[[#This Row],[DAY]]&gt;=I_MA_PER,
ROUND(SUMPRODUCT(OFFSET($Y$4,0,0,I_MA_PER),OFFSET(T_CALC[[#This Row],[Value]],-(I_MA_PER-1),0,I_MA_PER))/C_DEN,2),NA()))</f>
        <v/>
      </c>
      <c r="T1405" s="4" t="str">
        <f ca="1">IF(T_CALC[[#This Row],[DAY]]="","",IF(T_CALC[[#This Row],[DAY]]&gt;=I_MA_PER,IF(AND(T_CALC[[#This Row],[Value]]&gt;T_CALC[[#This Row],[WMA]],R1404&lt;=S1404),"Buy",IF(AND(T_CALC[[#This Row],[Value]]&lt;T_CALC[[#This Row],[WMA]],R1404&gt;=S1404),"Sell","")),NA()))</f>
        <v/>
      </c>
      <c r="U1405" s="4">
        <f ca="1">IFERROR(IF(T_CALC[[#This Row],[Signal]]="Buy",T_CALC[[#This Row],[Value]],-10000),-10000)</f>
        <v>-10000</v>
      </c>
      <c r="V1405" s="4">
        <f ca="1">IFERROR(IF(T_CALC[[#This Row],[Signal]]="Sell",T_CALC[[#This Row],[Value]],-10000),-10000)</f>
        <v>-10000</v>
      </c>
    </row>
    <row r="1406" spans="11:22" x14ac:dyDescent="0.2">
      <c r="K1406" s="4" t="str">
        <f ca="1">IF(ROW(T_CALC[[#This Row],[DAY]])-ROW(T_CALC[[#Headers],[DAY]])&gt;C_N_TRADING_DAYS,"",ROW(T_CALC[[#This Row],[DAY]])-ROW(T_CALC[[#Headers],[DAY]]))</f>
        <v/>
      </c>
      <c r="L1406" s="2" t="str" cm="1">
        <f t="array" aca="1" ref="L1406" ca="1">IFERROR(IF(T_CALC[[#This Row],[DAY]]="","",IF(AND(T_CALC[[#This Row],[DAY]]=C_N_TRADING_DAYS,$L$1&gt;C_MAX_HIST_DT),$L$1,INDEX(_xlfn.ANCHORARRAY($C$3),T_CALC[[#This Row],[DAY]]+1,1))),NA())</f>
        <v/>
      </c>
      <c r="M1406" s="4" t="str" cm="1">
        <f t="array" aca="1" ref="M1406" ca="1">IFERROR(IF(T_CALC[[#This Row],[DAY]]="","",IF(AND(T_CALC[[#This Row],[DAY]]=C_N_TRADING_DAYS,$L$1&gt;C_MAX_HIST_DT),$M$1,INDEX(_xlfn.ANCHORARRAY($C$3),T_CALC[[#This Row],[DAY]]+1,3))),NA())</f>
        <v/>
      </c>
      <c r="N1406" s="4" t="str" cm="1">
        <f t="array" aca="1" ref="N1406" ca="1">IFERROR(IF(T_CALC[[#This Row],[DAY]]="","",IF(AND(T_CALC[[#This Row],[DAY]]=C_N_TRADING_DAYS,$L$1&gt;C_MAX_HIST_DT),$N$1,INDEX(_xlfn.ANCHORARRAY($C$3),T_CALC[[#This Row],[DAY]]+1,4))),NA())</f>
        <v/>
      </c>
      <c r="O1406" s="4" t="str" cm="1">
        <f t="array" aca="1" ref="O1406" ca="1">IFERROR(IF(T_CALC[[#This Row],[DAY]]="","",IF(AND(T_CALC[[#This Row],[DAY]]=C_N_TRADING_DAYS,$L$1&gt;C_MAX_HIST_DT),$O$1,INDEX(_xlfn.ANCHORARRAY($C$3),T_CALC[[#This Row],[DAY]]+1,5))),NA())</f>
        <v/>
      </c>
      <c r="P1406" s="4" t="str" cm="1">
        <f t="array" aca="1" ref="P1406" ca="1">IFERROR(IF(T_CALC[[#This Row],[DAY]]="","",IF(AND(T_CALC[[#This Row],[DAY]]=C_N_TRADING_DAYS,$L$1&gt;C_MAX_HIST_DT),$P$1,INDEX(_xlfn.ANCHORARRAY($C$3),T_CALC[[#This Row],[DAY]]+1,6))),NA())</f>
        <v/>
      </c>
      <c r="Q1406" s="4" t="str" cm="1">
        <f t="array" aca="1" ref="Q1406" ca="1">IFERROR(IF(T_CALC[[#This Row],[DAY]]="","",IF(AND(T_CALC[[#This Row],[DAY]]=C_N_TRADING_DAYS,$L$1&gt;C_MAX_HIST_DT),$Q$1,INDEX(_xlfn.ANCHORARRAY($C$3),T_CALC[[#This Row],[DAY]]+1,2))),NA())</f>
        <v/>
      </c>
      <c r="R1406" s="4" t="str">
        <f ca="1">IFERROR(IF(I_SRC="Open",T_CALC[[#This Row],[Open]],IF(I_SRC="High",T_CALC[[#This Row],[High]],IF(I_SRC="low",T_CALC[[#This Row],[Low]],IF(I_SRC="Volume",T_CALC[[#This Row],[VOLUME]],T_CALC[[#This Row],[Close]])))),"")</f>
        <v/>
      </c>
      <c r="S1406" s="4" t="str" cm="1">
        <f t="array" aca="1" ref="S1406" ca="1">IF(T_CALC[[#This Row],[DAY]]="","",IF(T_CALC[[#This Row],[DAY]]&gt;=I_MA_PER,
ROUND(SUMPRODUCT(OFFSET($Y$4,0,0,I_MA_PER),OFFSET(T_CALC[[#This Row],[Value]],-(I_MA_PER-1),0,I_MA_PER))/C_DEN,2),NA()))</f>
        <v/>
      </c>
      <c r="T1406" s="4" t="str">
        <f ca="1">IF(T_CALC[[#This Row],[DAY]]="","",IF(T_CALC[[#This Row],[DAY]]&gt;=I_MA_PER,IF(AND(T_CALC[[#This Row],[Value]]&gt;T_CALC[[#This Row],[WMA]],R1405&lt;=S1405),"Buy",IF(AND(T_CALC[[#This Row],[Value]]&lt;T_CALC[[#This Row],[WMA]],R1405&gt;=S1405),"Sell","")),NA()))</f>
        <v/>
      </c>
      <c r="U1406" s="4">
        <f ca="1">IFERROR(IF(T_CALC[[#This Row],[Signal]]="Buy",T_CALC[[#This Row],[Value]],-10000),-10000)</f>
        <v>-10000</v>
      </c>
      <c r="V1406" s="4">
        <f ca="1">IFERROR(IF(T_CALC[[#This Row],[Signal]]="Sell",T_CALC[[#This Row],[Value]],-10000),-10000)</f>
        <v>-10000</v>
      </c>
    </row>
    <row r="1407" spans="11:22" x14ac:dyDescent="0.2">
      <c r="K1407" s="4" t="str">
        <f ca="1">IF(ROW(T_CALC[[#This Row],[DAY]])-ROW(T_CALC[[#Headers],[DAY]])&gt;C_N_TRADING_DAYS,"",ROW(T_CALC[[#This Row],[DAY]])-ROW(T_CALC[[#Headers],[DAY]]))</f>
        <v/>
      </c>
      <c r="L1407" s="2" t="str" cm="1">
        <f t="array" aca="1" ref="L1407" ca="1">IFERROR(IF(T_CALC[[#This Row],[DAY]]="","",IF(AND(T_CALC[[#This Row],[DAY]]=C_N_TRADING_DAYS,$L$1&gt;C_MAX_HIST_DT),$L$1,INDEX(_xlfn.ANCHORARRAY($C$3),T_CALC[[#This Row],[DAY]]+1,1))),NA())</f>
        <v/>
      </c>
      <c r="M1407" s="4" t="str" cm="1">
        <f t="array" aca="1" ref="M1407" ca="1">IFERROR(IF(T_CALC[[#This Row],[DAY]]="","",IF(AND(T_CALC[[#This Row],[DAY]]=C_N_TRADING_DAYS,$L$1&gt;C_MAX_HIST_DT),$M$1,INDEX(_xlfn.ANCHORARRAY($C$3),T_CALC[[#This Row],[DAY]]+1,3))),NA())</f>
        <v/>
      </c>
      <c r="N1407" s="4" t="str" cm="1">
        <f t="array" aca="1" ref="N1407" ca="1">IFERROR(IF(T_CALC[[#This Row],[DAY]]="","",IF(AND(T_CALC[[#This Row],[DAY]]=C_N_TRADING_DAYS,$L$1&gt;C_MAX_HIST_DT),$N$1,INDEX(_xlfn.ANCHORARRAY($C$3),T_CALC[[#This Row],[DAY]]+1,4))),NA())</f>
        <v/>
      </c>
      <c r="O1407" s="4" t="str" cm="1">
        <f t="array" aca="1" ref="O1407" ca="1">IFERROR(IF(T_CALC[[#This Row],[DAY]]="","",IF(AND(T_CALC[[#This Row],[DAY]]=C_N_TRADING_DAYS,$L$1&gt;C_MAX_HIST_DT),$O$1,INDEX(_xlfn.ANCHORARRAY($C$3),T_CALC[[#This Row],[DAY]]+1,5))),NA())</f>
        <v/>
      </c>
      <c r="P1407" s="4" t="str" cm="1">
        <f t="array" aca="1" ref="P1407" ca="1">IFERROR(IF(T_CALC[[#This Row],[DAY]]="","",IF(AND(T_CALC[[#This Row],[DAY]]=C_N_TRADING_DAYS,$L$1&gt;C_MAX_HIST_DT),$P$1,INDEX(_xlfn.ANCHORARRAY($C$3),T_CALC[[#This Row],[DAY]]+1,6))),NA())</f>
        <v/>
      </c>
      <c r="Q1407" s="4" t="str" cm="1">
        <f t="array" aca="1" ref="Q1407" ca="1">IFERROR(IF(T_CALC[[#This Row],[DAY]]="","",IF(AND(T_CALC[[#This Row],[DAY]]=C_N_TRADING_DAYS,$L$1&gt;C_MAX_HIST_DT),$Q$1,INDEX(_xlfn.ANCHORARRAY($C$3),T_CALC[[#This Row],[DAY]]+1,2))),NA())</f>
        <v/>
      </c>
      <c r="R1407" s="4" t="str">
        <f ca="1">IFERROR(IF(I_SRC="Open",T_CALC[[#This Row],[Open]],IF(I_SRC="High",T_CALC[[#This Row],[High]],IF(I_SRC="low",T_CALC[[#This Row],[Low]],IF(I_SRC="Volume",T_CALC[[#This Row],[VOLUME]],T_CALC[[#This Row],[Close]])))),"")</f>
        <v/>
      </c>
      <c r="S1407" s="4" t="str" cm="1">
        <f t="array" aca="1" ref="S1407" ca="1">IF(T_CALC[[#This Row],[DAY]]="","",IF(T_CALC[[#This Row],[DAY]]&gt;=I_MA_PER,
ROUND(SUMPRODUCT(OFFSET($Y$4,0,0,I_MA_PER),OFFSET(T_CALC[[#This Row],[Value]],-(I_MA_PER-1),0,I_MA_PER))/C_DEN,2),NA()))</f>
        <v/>
      </c>
      <c r="T1407" s="4" t="str">
        <f ca="1">IF(T_CALC[[#This Row],[DAY]]="","",IF(T_CALC[[#This Row],[DAY]]&gt;=I_MA_PER,IF(AND(T_CALC[[#This Row],[Value]]&gt;T_CALC[[#This Row],[WMA]],R1406&lt;=S1406),"Buy",IF(AND(T_CALC[[#This Row],[Value]]&lt;T_CALC[[#This Row],[WMA]],R1406&gt;=S1406),"Sell","")),NA()))</f>
        <v/>
      </c>
      <c r="U1407" s="4">
        <f ca="1">IFERROR(IF(T_CALC[[#This Row],[Signal]]="Buy",T_CALC[[#This Row],[Value]],-10000),-10000)</f>
        <v>-10000</v>
      </c>
      <c r="V1407" s="4">
        <f ca="1">IFERROR(IF(T_CALC[[#This Row],[Signal]]="Sell",T_CALC[[#This Row],[Value]],-10000),-10000)</f>
        <v>-10000</v>
      </c>
    </row>
    <row r="1408" spans="11:22" x14ac:dyDescent="0.2">
      <c r="K1408" s="4" t="str">
        <f ca="1">IF(ROW(T_CALC[[#This Row],[DAY]])-ROW(T_CALC[[#Headers],[DAY]])&gt;C_N_TRADING_DAYS,"",ROW(T_CALC[[#This Row],[DAY]])-ROW(T_CALC[[#Headers],[DAY]]))</f>
        <v/>
      </c>
      <c r="L1408" s="2" t="str" cm="1">
        <f t="array" aca="1" ref="L1408" ca="1">IFERROR(IF(T_CALC[[#This Row],[DAY]]="","",IF(AND(T_CALC[[#This Row],[DAY]]=C_N_TRADING_DAYS,$L$1&gt;C_MAX_HIST_DT),$L$1,INDEX(_xlfn.ANCHORARRAY($C$3),T_CALC[[#This Row],[DAY]]+1,1))),NA())</f>
        <v/>
      </c>
      <c r="M1408" s="4" t="str" cm="1">
        <f t="array" aca="1" ref="M1408" ca="1">IFERROR(IF(T_CALC[[#This Row],[DAY]]="","",IF(AND(T_CALC[[#This Row],[DAY]]=C_N_TRADING_DAYS,$L$1&gt;C_MAX_HIST_DT),$M$1,INDEX(_xlfn.ANCHORARRAY($C$3),T_CALC[[#This Row],[DAY]]+1,3))),NA())</f>
        <v/>
      </c>
      <c r="N1408" s="4" t="str" cm="1">
        <f t="array" aca="1" ref="N1408" ca="1">IFERROR(IF(T_CALC[[#This Row],[DAY]]="","",IF(AND(T_CALC[[#This Row],[DAY]]=C_N_TRADING_DAYS,$L$1&gt;C_MAX_HIST_DT),$N$1,INDEX(_xlfn.ANCHORARRAY($C$3),T_CALC[[#This Row],[DAY]]+1,4))),NA())</f>
        <v/>
      </c>
      <c r="O1408" s="4" t="str" cm="1">
        <f t="array" aca="1" ref="O1408" ca="1">IFERROR(IF(T_CALC[[#This Row],[DAY]]="","",IF(AND(T_CALC[[#This Row],[DAY]]=C_N_TRADING_DAYS,$L$1&gt;C_MAX_HIST_DT),$O$1,INDEX(_xlfn.ANCHORARRAY($C$3),T_CALC[[#This Row],[DAY]]+1,5))),NA())</f>
        <v/>
      </c>
      <c r="P1408" s="4" t="str" cm="1">
        <f t="array" aca="1" ref="P1408" ca="1">IFERROR(IF(T_CALC[[#This Row],[DAY]]="","",IF(AND(T_CALC[[#This Row],[DAY]]=C_N_TRADING_DAYS,$L$1&gt;C_MAX_HIST_DT),$P$1,INDEX(_xlfn.ANCHORARRAY($C$3),T_CALC[[#This Row],[DAY]]+1,6))),NA())</f>
        <v/>
      </c>
      <c r="Q1408" s="4" t="str" cm="1">
        <f t="array" aca="1" ref="Q1408" ca="1">IFERROR(IF(T_CALC[[#This Row],[DAY]]="","",IF(AND(T_CALC[[#This Row],[DAY]]=C_N_TRADING_DAYS,$L$1&gt;C_MAX_HIST_DT),$Q$1,INDEX(_xlfn.ANCHORARRAY($C$3),T_CALC[[#This Row],[DAY]]+1,2))),NA())</f>
        <v/>
      </c>
      <c r="R1408" s="4" t="str">
        <f ca="1">IFERROR(IF(I_SRC="Open",T_CALC[[#This Row],[Open]],IF(I_SRC="High",T_CALC[[#This Row],[High]],IF(I_SRC="low",T_CALC[[#This Row],[Low]],IF(I_SRC="Volume",T_CALC[[#This Row],[VOLUME]],T_CALC[[#This Row],[Close]])))),"")</f>
        <v/>
      </c>
      <c r="S1408" s="4" t="str" cm="1">
        <f t="array" aca="1" ref="S1408" ca="1">IF(T_CALC[[#This Row],[DAY]]="","",IF(T_CALC[[#This Row],[DAY]]&gt;=I_MA_PER,
ROUND(SUMPRODUCT(OFFSET($Y$4,0,0,I_MA_PER),OFFSET(T_CALC[[#This Row],[Value]],-(I_MA_PER-1),0,I_MA_PER))/C_DEN,2),NA()))</f>
        <v/>
      </c>
      <c r="T1408" s="4" t="str">
        <f ca="1">IF(T_CALC[[#This Row],[DAY]]="","",IF(T_CALC[[#This Row],[DAY]]&gt;=I_MA_PER,IF(AND(T_CALC[[#This Row],[Value]]&gt;T_CALC[[#This Row],[WMA]],R1407&lt;=S1407),"Buy",IF(AND(T_CALC[[#This Row],[Value]]&lt;T_CALC[[#This Row],[WMA]],R1407&gt;=S1407),"Sell","")),NA()))</f>
        <v/>
      </c>
      <c r="U1408" s="4">
        <f ca="1">IFERROR(IF(T_CALC[[#This Row],[Signal]]="Buy",T_CALC[[#This Row],[Value]],-10000),-10000)</f>
        <v>-10000</v>
      </c>
      <c r="V1408" s="4">
        <f ca="1">IFERROR(IF(T_CALC[[#This Row],[Signal]]="Sell",T_CALC[[#This Row],[Value]],-10000),-10000)</f>
        <v>-10000</v>
      </c>
    </row>
    <row r="1409" spans="11:22" x14ac:dyDescent="0.2">
      <c r="K1409" s="4" t="str">
        <f ca="1">IF(ROW(T_CALC[[#This Row],[DAY]])-ROW(T_CALC[[#Headers],[DAY]])&gt;C_N_TRADING_DAYS,"",ROW(T_CALC[[#This Row],[DAY]])-ROW(T_CALC[[#Headers],[DAY]]))</f>
        <v/>
      </c>
      <c r="L1409" s="2" t="str" cm="1">
        <f t="array" aca="1" ref="L1409" ca="1">IFERROR(IF(T_CALC[[#This Row],[DAY]]="","",IF(AND(T_CALC[[#This Row],[DAY]]=C_N_TRADING_DAYS,$L$1&gt;C_MAX_HIST_DT),$L$1,INDEX(_xlfn.ANCHORARRAY($C$3),T_CALC[[#This Row],[DAY]]+1,1))),NA())</f>
        <v/>
      </c>
      <c r="M1409" s="4" t="str" cm="1">
        <f t="array" aca="1" ref="M1409" ca="1">IFERROR(IF(T_CALC[[#This Row],[DAY]]="","",IF(AND(T_CALC[[#This Row],[DAY]]=C_N_TRADING_DAYS,$L$1&gt;C_MAX_HIST_DT),$M$1,INDEX(_xlfn.ANCHORARRAY($C$3),T_CALC[[#This Row],[DAY]]+1,3))),NA())</f>
        <v/>
      </c>
      <c r="N1409" s="4" t="str" cm="1">
        <f t="array" aca="1" ref="N1409" ca="1">IFERROR(IF(T_CALC[[#This Row],[DAY]]="","",IF(AND(T_CALC[[#This Row],[DAY]]=C_N_TRADING_DAYS,$L$1&gt;C_MAX_HIST_DT),$N$1,INDEX(_xlfn.ANCHORARRAY($C$3),T_CALC[[#This Row],[DAY]]+1,4))),NA())</f>
        <v/>
      </c>
      <c r="O1409" s="4" t="str" cm="1">
        <f t="array" aca="1" ref="O1409" ca="1">IFERROR(IF(T_CALC[[#This Row],[DAY]]="","",IF(AND(T_CALC[[#This Row],[DAY]]=C_N_TRADING_DAYS,$L$1&gt;C_MAX_HIST_DT),$O$1,INDEX(_xlfn.ANCHORARRAY($C$3),T_CALC[[#This Row],[DAY]]+1,5))),NA())</f>
        <v/>
      </c>
      <c r="P1409" s="4" t="str" cm="1">
        <f t="array" aca="1" ref="P1409" ca="1">IFERROR(IF(T_CALC[[#This Row],[DAY]]="","",IF(AND(T_CALC[[#This Row],[DAY]]=C_N_TRADING_DAYS,$L$1&gt;C_MAX_HIST_DT),$P$1,INDEX(_xlfn.ANCHORARRAY($C$3),T_CALC[[#This Row],[DAY]]+1,6))),NA())</f>
        <v/>
      </c>
      <c r="Q1409" s="4" t="str" cm="1">
        <f t="array" aca="1" ref="Q1409" ca="1">IFERROR(IF(T_CALC[[#This Row],[DAY]]="","",IF(AND(T_CALC[[#This Row],[DAY]]=C_N_TRADING_DAYS,$L$1&gt;C_MAX_HIST_DT),$Q$1,INDEX(_xlfn.ANCHORARRAY($C$3),T_CALC[[#This Row],[DAY]]+1,2))),NA())</f>
        <v/>
      </c>
      <c r="R1409" s="4" t="str">
        <f ca="1">IFERROR(IF(I_SRC="Open",T_CALC[[#This Row],[Open]],IF(I_SRC="High",T_CALC[[#This Row],[High]],IF(I_SRC="low",T_CALC[[#This Row],[Low]],IF(I_SRC="Volume",T_CALC[[#This Row],[VOLUME]],T_CALC[[#This Row],[Close]])))),"")</f>
        <v/>
      </c>
      <c r="S1409" s="4" t="str" cm="1">
        <f t="array" aca="1" ref="S1409" ca="1">IF(T_CALC[[#This Row],[DAY]]="","",IF(T_CALC[[#This Row],[DAY]]&gt;=I_MA_PER,
ROUND(SUMPRODUCT(OFFSET($Y$4,0,0,I_MA_PER),OFFSET(T_CALC[[#This Row],[Value]],-(I_MA_PER-1),0,I_MA_PER))/C_DEN,2),NA()))</f>
        <v/>
      </c>
      <c r="T1409" s="4" t="str">
        <f ca="1">IF(T_CALC[[#This Row],[DAY]]="","",IF(T_CALC[[#This Row],[DAY]]&gt;=I_MA_PER,IF(AND(T_CALC[[#This Row],[Value]]&gt;T_CALC[[#This Row],[WMA]],R1408&lt;=S1408),"Buy",IF(AND(T_CALC[[#This Row],[Value]]&lt;T_CALC[[#This Row],[WMA]],R1408&gt;=S1408),"Sell","")),NA()))</f>
        <v/>
      </c>
      <c r="U1409" s="4">
        <f ca="1">IFERROR(IF(T_CALC[[#This Row],[Signal]]="Buy",T_CALC[[#This Row],[Value]],-10000),-10000)</f>
        <v>-10000</v>
      </c>
      <c r="V1409" s="4">
        <f ca="1">IFERROR(IF(T_CALC[[#This Row],[Signal]]="Sell",T_CALC[[#This Row],[Value]],-10000),-10000)</f>
        <v>-10000</v>
      </c>
    </row>
    <row r="1410" spans="11:22" x14ac:dyDescent="0.2">
      <c r="K1410" s="4" t="str">
        <f ca="1">IF(ROW(T_CALC[[#This Row],[DAY]])-ROW(T_CALC[[#Headers],[DAY]])&gt;C_N_TRADING_DAYS,"",ROW(T_CALC[[#This Row],[DAY]])-ROW(T_CALC[[#Headers],[DAY]]))</f>
        <v/>
      </c>
      <c r="L1410" s="2" t="str" cm="1">
        <f t="array" aca="1" ref="L1410" ca="1">IFERROR(IF(T_CALC[[#This Row],[DAY]]="","",IF(AND(T_CALC[[#This Row],[DAY]]=C_N_TRADING_DAYS,$L$1&gt;C_MAX_HIST_DT),$L$1,INDEX(_xlfn.ANCHORARRAY($C$3),T_CALC[[#This Row],[DAY]]+1,1))),NA())</f>
        <v/>
      </c>
      <c r="M1410" s="4" t="str" cm="1">
        <f t="array" aca="1" ref="M1410" ca="1">IFERROR(IF(T_CALC[[#This Row],[DAY]]="","",IF(AND(T_CALC[[#This Row],[DAY]]=C_N_TRADING_DAYS,$L$1&gt;C_MAX_HIST_DT),$M$1,INDEX(_xlfn.ANCHORARRAY($C$3),T_CALC[[#This Row],[DAY]]+1,3))),NA())</f>
        <v/>
      </c>
      <c r="N1410" s="4" t="str" cm="1">
        <f t="array" aca="1" ref="N1410" ca="1">IFERROR(IF(T_CALC[[#This Row],[DAY]]="","",IF(AND(T_CALC[[#This Row],[DAY]]=C_N_TRADING_DAYS,$L$1&gt;C_MAX_HIST_DT),$N$1,INDEX(_xlfn.ANCHORARRAY($C$3),T_CALC[[#This Row],[DAY]]+1,4))),NA())</f>
        <v/>
      </c>
      <c r="O1410" s="4" t="str" cm="1">
        <f t="array" aca="1" ref="O1410" ca="1">IFERROR(IF(T_CALC[[#This Row],[DAY]]="","",IF(AND(T_CALC[[#This Row],[DAY]]=C_N_TRADING_DAYS,$L$1&gt;C_MAX_HIST_DT),$O$1,INDEX(_xlfn.ANCHORARRAY($C$3),T_CALC[[#This Row],[DAY]]+1,5))),NA())</f>
        <v/>
      </c>
      <c r="P1410" s="4" t="str" cm="1">
        <f t="array" aca="1" ref="P1410" ca="1">IFERROR(IF(T_CALC[[#This Row],[DAY]]="","",IF(AND(T_CALC[[#This Row],[DAY]]=C_N_TRADING_DAYS,$L$1&gt;C_MAX_HIST_DT),$P$1,INDEX(_xlfn.ANCHORARRAY($C$3),T_CALC[[#This Row],[DAY]]+1,6))),NA())</f>
        <v/>
      </c>
      <c r="Q1410" s="4" t="str" cm="1">
        <f t="array" aca="1" ref="Q1410" ca="1">IFERROR(IF(T_CALC[[#This Row],[DAY]]="","",IF(AND(T_CALC[[#This Row],[DAY]]=C_N_TRADING_DAYS,$L$1&gt;C_MAX_HIST_DT),$Q$1,INDEX(_xlfn.ANCHORARRAY($C$3),T_CALC[[#This Row],[DAY]]+1,2))),NA())</f>
        <v/>
      </c>
      <c r="R1410" s="4" t="str">
        <f ca="1">IFERROR(IF(I_SRC="Open",T_CALC[[#This Row],[Open]],IF(I_SRC="High",T_CALC[[#This Row],[High]],IF(I_SRC="low",T_CALC[[#This Row],[Low]],IF(I_SRC="Volume",T_CALC[[#This Row],[VOLUME]],T_CALC[[#This Row],[Close]])))),"")</f>
        <v/>
      </c>
      <c r="S1410" s="4" t="str" cm="1">
        <f t="array" aca="1" ref="S1410" ca="1">IF(T_CALC[[#This Row],[DAY]]="","",IF(T_CALC[[#This Row],[DAY]]&gt;=I_MA_PER,
ROUND(SUMPRODUCT(OFFSET($Y$4,0,0,I_MA_PER),OFFSET(T_CALC[[#This Row],[Value]],-(I_MA_PER-1),0,I_MA_PER))/C_DEN,2),NA()))</f>
        <v/>
      </c>
      <c r="T1410" s="4" t="str">
        <f ca="1">IF(T_CALC[[#This Row],[DAY]]="","",IF(T_CALC[[#This Row],[DAY]]&gt;=I_MA_PER,IF(AND(T_CALC[[#This Row],[Value]]&gt;T_CALC[[#This Row],[WMA]],R1409&lt;=S1409),"Buy",IF(AND(T_CALC[[#This Row],[Value]]&lt;T_CALC[[#This Row],[WMA]],R1409&gt;=S1409),"Sell","")),NA()))</f>
        <v/>
      </c>
      <c r="U1410" s="4">
        <f ca="1">IFERROR(IF(T_CALC[[#This Row],[Signal]]="Buy",T_CALC[[#This Row],[Value]],-10000),-10000)</f>
        <v>-10000</v>
      </c>
      <c r="V1410" s="4">
        <f ca="1">IFERROR(IF(T_CALC[[#This Row],[Signal]]="Sell",T_CALC[[#This Row],[Value]],-10000),-10000)</f>
        <v>-10000</v>
      </c>
    </row>
    <row r="1411" spans="11:22" x14ac:dyDescent="0.2">
      <c r="K1411" s="4" t="str">
        <f ca="1">IF(ROW(T_CALC[[#This Row],[DAY]])-ROW(T_CALC[[#Headers],[DAY]])&gt;C_N_TRADING_DAYS,"",ROW(T_CALC[[#This Row],[DAY]])-ROW(T_CALC[[#Headers],[DAY]]))</f>
        <v/>
      </c>
      <c r="L1411" s="2" t="str" cm="1">
        <f t="array" aca="1" ref="L1411" ca="1">IFERROR(IF(T_CALC[[#This Row],[DAY]]="","",IF(AND(T_CALC[[#This Row],[DAY]]=C_N_TRADING_DAYS,$L$1&gt;C_MAX_HIST_DT),$L$1,INDEX(_xlfn.ANCHORARRAY($C$3),T_CALC[[#This Row],[DAY]]+1,1))),NA())</f>
        <v/>
      </c>
      <c r="M1411" s="4" t="str" cm="1">
        <f t="array" aca="1" ref="M1411" ca="1">IFERROR(IF(T_CALC[[#This Row],[DAY]]="","",IF(AND(T_CALC[[#This Row],[DAY]]=C_N_TRADING_DAYS,$L$1&gt;C_MAX_HIST_DT),$M$1,INDEX(_xlfn.ANCHORARRAY($C$3),T_CALC[[#This Row],[DAY]]+1,3))),NA())</f>
        <v/>
      </c>
      <c r="N1411" s="4" t="str" cm="1">
        <f t="array" aca="1" ref="N1411" ca="1">IFERROR(IF(T_CALC[[#This Row],[DAY]]="","",IF(AND(T_CALC[[#This Row],[DAY]]=C_N_TRADING_DAYS,$L$1&gt;C_MAX_HIST_DT),$N$1,INDEX(_xlfn.ANCHORARRAY($C$3),T_CALC[[#This Row],[DAY]]+1,4))),NA())</f>
        <v/>
      </c>
      <c r="O1411" s="4" t="str" cm="1">
        <f t="array" aca="1" ref="O1411" ca="1">IFERROR(IF(T_CALC[[#This Row],[DAY]]="","",IF(AND(T_CALC[[#This Row],[DAY]]=C_N_TRADING_DAYS,$L$1&gt;C_MAX_HIST_DT),$O$1,INDEX(_xlfn.ANCHORARRAY($C$3),T_CALC[[#This Row],[DAY]]+1,5))),NA())</f>
        <v/>
      </c>
      <c r="P1411" s="4" t="str" cm="1">
        <f t="array" aca="1" ref="P1411" ca="1">IFERROR(IF(T_CALC[[#This Row],[DAY]]="","",IF(AND(T_CALC[[#This Row],[DAY]]=C_N_TRADING_DAYS,$L$1&gt;C_MAX_HIST_DT),$P$1,INDEX(_xlfn.ANCHORARRAY($C$3),T_CALC[[#This Row],[DAY]]+1,6))),NA())</f>
        <v/>
      </c>
      <c r="Q1411" s="4" t="str" cm="1">
        <f t="array" aca="1" ref="Q1411" ca="1">IFERROR(IF(T_CALC[[#This Row],[DAY]]="","",IF(AND(T_CALC[[#This Row],[DAY]]=C_N_TRADING_DAYS,$L$1&gt;C_MAX_HIST_DT),$Q$1,INDEX(_xlfn.ANCHORARRAY($C$3),T_CALC[[#This Row],[DAY]]+1,2))),NA())</f>
        <v/>
      </c>
      <c r="R1411" s="4" t="str">
        <f ca="1">IFERROR(IF(I_SRC="Open",T_CALC[[#This Row],[Open]],IF(I_SRC="High",T_CALC[[#This Row],[High]],IF(I_SRC="low",T_CALC[[#This Row],[Low]],IF(I_SRC="Volume",T_CALC[[#This Row],[VOLUME]],T_CALC[[#This Row],[Close]])))),"")</f>
        <v/>
      </c>
      <c r="S1411" s="4" t="str" cm="1">
        <f t="array" aca="1" ref="S1411" ca="1">IF(T_CALC[[#This Row],[DAY]]="","",IF(T_CALC[[#This Row],[DAY]]&gt;=I_MA_PER,
ROUND(SUMPRODUCT(OFFSET($Y$4,0,0,I_MA_PER),OFFSET(T_CALC[[#This Row],[Value]],-(I_MA_PER-1),0,I_MA_PER))/C_DEN,2),NA()))</f>
        <v/>
      </c>
      <c r="T1411" s="4" t="str">
        <f ca="1">IF(T_CALC[[#This Row],[DAY]]="","",IF(T_CALC[[#This Row],[DAY]]&gt;=I_MA_PER,IF(AND(T_CALC[[#This Row],[Value]]&gt;T_CALC[[#This Row],[WMA]],R1410&lt;=S1410),"Buy",IF(AND(T_CALC[[#This Row],[Value]]&lt;T_CALC[[#This Row],[WMA]],R1410&gt;=S1410),"Sell","")),NA()))</f>
        <v/>
      </c>
      <c r="U1411" s="4">
        <f ca="1">IFERROR(IF(T_CALC[[#This Row],[Signal]]="Buy",T_CALC[[#This Row],[Value]],-10000),-10000)</f>
        <v>-10000</v>
      </c>
      <c r="V1411" s="4">
        <f ca="1">IFERROR(IF(T_CALC[[#This Row],[Signal]]="Sell",T_CALC[[#This Row],[Value]],-10000),-10000)</f>
        <v>-10000</v>
      </c>
    </row>
    <row r="1412" spans="11:22" x14ac:dyDescent="0.2">
      <c r="K1412" s="4" t="str">
        <f ca="1">IF(ROW(T_CALC[[#This Row],[DAY]])-ROW(T_CALC[[#Headers],[DAY]])&gt;C_N_TRADING_DAYS,"",ROW(T_CALC[[#This Row],[DAY]])-ROW(T_CALC[[#Headers],[DAY]]))</f>
        <v/>
      </c>
      <c r="L1412" s="2" t="str" cm="1">
        <f t="array" aca="1" ref="L1412" ca="1">IFERROR(IF(T_CALC[[#This Row],[DAY]]="","",IF(AND(T_CALC[[#This Row],[DAY]]=C_N_TRADING_DAYS,$L$1&gt;C_MAX_HIST_DT),$L$1,INDEX(_xlfn.ANCHORARRAY($C$3),T_CALC[[#This Row],[DAY]]+1,1))),NA())</f>
        <v/>
      </c>
      <c r="M1412" s="4" t="str" cm="1">
        <f t="array" aca="1" ref="M1412" ca="1">IFERROR(IF(T_CALC[[#This Row],[DAY]]="","",IF(AND(T_CALC[[#This Row],[DAY]]=C_N_TRADING_DAYS,$L$1&gt;C_MAX_HIST_DT),$M$1,INDEX(_xlfn.ANCHORARRAY($C$3),T_CALC[[#This Row],[DAY]]+1,3))),NA())</f>
        <v/>
      </c>
      <c r="N1412" s="4" t="str" cm="1">
        <f t="array" aca="1" ref="N1412" ca="1">IFERROR(IF(T_CALC[[#This Row],[DAY]]="","",IF(AND(T_CALC[[#This Row],[DAY]]=C_N_TRADING_DAYS,$L$1&gt;C_MAX_HIST_DT),$N$1,INDEX(_xlfn.ANCHORARRAY($C$3),T_CALC[[#This Row],[DAY]]+1,4))),NA())</f>
        <v/>
      </c>
      <c r="O1412" s="4" t="str" cm="1">
        <f t="array" aca="1" ref="O1412" ca="1">IFERROR(IF(T_CALC[[#This Row],[DAY]]="","",IF(AND(T_CALC[[#This Row],[DAY]]=C_N_TRADING_DAYS,$L$1&gt;C_MAX_HIST_DT),$O$1,INDEX(_xlfn.ANCHORARRAY($C$3),T_CALC[[#This Row],[DAY]]+1,5))),NA())</f>
        <v/>
      </c>
      <c r="P1412" s="4" t="str" cm="1">
        <f t="array" aca="1" ref="P1412" ca="1">IFERROR(IF(T_CALC[[#This Row],[DAY]]="","",IF(AND(T_CALC[[#This Row],[DAY]]=C_N_TRADING_DAYS,$L$1&gt;C_MAX_HIST_DT),$P$1,INDEX(_xlfn.ANCHORARRAY($C$3),T_CALC[[#This Row],[DAY]]+1,6))),NA())</f>
        <v/>
      </c>
      <c r="Q1412" s="4" t="str" cm="1">
        <f t="array" aca="1" ref="Q1412" ca="1">IFERROR(IF(T_CALC[[#This Row],[DAY]]="","",IF(AND(T_CALC[[#This Row],[DAY]]=C_N_TRADING_DAYS,$L$1&gt;C_MAX_HIST_DT),$Q$1,INDEX(_xlfn.ANCHORARRAY($C$3),T_CALC[[#This Row],[DAY]]+1,2))),NA())</f>
        <v/>
      </c>
      <c r="R1412" s="4" t="str">
        <f ca="1">IFERROR(IF(I_SRC="Open",T_CALC[[#This Row],[Open]],IF(I_SRC="High",T_CALC[[#This Row],[High]],IF(I_SRC="low",T_CALC[[#This Row],[Low]],IF(I_SRC="Volume",T_CALC[[#This Row],[VOLUME]],T_CALC[[#This Row],[Close]])))),"")</f>
        <v/>
      </c>
      <c r="S1412" s="4" t="str" cm="1">
        <f t="array" aca="1" ref="S1412" ca="1">IF(T_CALC[[#This Row],[DAY]]="","",IF(T_CALC[[#This Row],[DAY]]&gt;=I_MA_PER,
ROUND(SUMPRODUCT(OFFSET($Y$4,0,0,I_MA_PER),OFFSET(T_CALC[[#This Row],[Value]],-(I_MA_PER-1),0,I_MA_PER))/C_DEN,2),NA()))</f>
        <v/>
      </c>
      <c r="T1412" s="4" t="str">
        <f ca="1">IF(T_CALC[[#This Row],[DAY]]="","",IF(T_CALC[[#This Row],[DAY]]&gt;=I_MA_PER,IF(AND(T_CALC[[#This Row],[Value]]&gt;T_CALC[[#This Row],[WMA]],R1411&lt;=S1411),"Buy",IF(AND(T_CALC[[#This Row],[Value]]&lt;T_CALC[[#This Row],[WMA]],R1411&gt;=S1411),"Sell","")),NA()))</f>
        <v/>
      </c>
      <c r="U1412" s="4">
        <f ca="1">IFERROR(IF(T_CALC[[#This Row],[Signal]]="Buy",T_CALC[[#This Row],[Value]],-10000),-10000)</f>
        <v>-10000</v>
      </c>
      <c r="V1412" s="4">
        <f ca="1">IFERROR(IF(T_CALC[[#This Row],[Signal]]="Sell",T_CALC[[#This Row],[Value]],-10000),-10000)</f>
        <v>-10000</v>
      </c>
    </row>
    <row r="1413" spans="11:22" x14ac:dyDescent="0.2">
      <c r="K1413" s="4" t="str">
        <f ca="1">IF(ROW(T_CALC[[#This Row],[DAY]])-ROW(T_CALC[[#Headers],[DAY]])&gt;C_N_TRADING_DAYS,"",ROW(T_CALC[[#This Row],[DAY]])-ROW(T_CALC[[#Headers],[DAY]]))</f>
        <v/>
      </c>
      <c r="L1413" s="2" t="str" cm="1">
        <f t="array" aca="1" ref="L1413" ca="1">IFERROR(IF(T_CALC[[#This Row],[DAY]]="","",IF(AND(T_CALC[[#This Row],[DAY]]=C_N_TRADING_DAYS,$L$1&gt;C_MAX_HIST_DT),$L$1,INDEX(_xlfn.ANCHORARRAY($C$3),T_CALC[[#This Row],[DAY]]+1,1))),NA())</f>
        <v/>
      </c>
      <c r="M1413" s="4" t="str" cm="1">
        <f t="array" aca="1" ref="M1413" ca="1">IFERROR(IF(T_CALC[[#This Row],[DAY]]="","",IF(AND(T_CALC[[#This Row],[DAY]]=C_N_TRADING_DAYS,$L$1&gt;C_MAX_HIST_DT),$M$1,INDEX(_xlfn.ANCHORARRAY($C$3),T_CALC[[#This Row],[DAY]]+1,3))),NA())</f>
        <v/>
      </c>
      <c r="N1413" s="4" t="str" cm="1">
        <f t="array" aca="1" ref="N1413" ca="1">IFERROR(IF(T_CALC[[#This Row],[DAY]]="","",IF(AND(T_CALC[[#This Row],[DAY]]=C_N_TRADING_DAYS,$L$1&gt;C_MAX_HIST_DT),$N$1,INDEX(_xlfn.ANCHORARRAY($C$3),T_CALC[[#This Row],[DAY]]+1,4))),NA())</f>
        <v/>
      </c>
      <c r="O1413" s="4" t="str" cm="1">
        <f t="array" aca="1" ref="O1413" ca="1">IFERROR(IF(T_CALC[[#This Row],[DAY]]="","",IF(AND(T_CALC[[#This Row],[DAY]]=C_N_TRADING_DAYS,$L$1&gt;C_MAX_HIST_DT),$O$1,INDEX(_xlfn.ANCHORARRAY($C$3),T_CALC[[#This Row],[DAY]]+1,5))),NA())</f>
        <v/>
      </c>
      <c r="P1413" s="4" t="str" cm="1">
        <f t="array" aca="1" ref="P1413" ca="1">IFERROR(IF(T_CALC[[#This Row],[DAY]]="","",IF(AND(T_CALC[[#This Row],[DAY]]=C_N_TRADING_DAYS,$L$1&gt;C_MAX_HIST_DT),$P$1,INDEX(_xlfn.ANCHORARRAY($C$3),T_CALC[[#This Row],[DAY]]+1,6))),NA())</f>
        <v/>
      </c>
      <c r="Q1413" s="4" t="str" cm="1">
        <f t="array" aca="1" ref="Q1413" ca="1">IFERROR(IF(T_CALC[[#This Row],[DAY]]="","",IF(AND(T_CALC[[#This Row],[DAY]]=C_N_TRADING_DAYS,$L$1&gt;C_MAX_HIST_DT),$Q$1,INDEX(_xlfn.ANCHORARRAY($C$3),T_CALC[[#This Row],[DAY]]+1,2))),NA())</f>
        <v/>
      </c>
      <c r="R1413" s="4" t="str">
        <f ca="1">IFERROR(IF(I_SRC="Open",T_CALC[[#This Row],[Open]],IF(I_SRC="High",T_CALC[[#This Row],[High]],IF(I_SRC="low",T_CALC[[#This Row],[Low]],IF(I_SRC="Volume",T_CALC[[#This Row],[VOLUME]],T_CALC[[#This Row],[Close]])))),"")</f>
        <v/>
      </c>
      <c r="S1413" s="4" t="str" cm="1">
        <f t="array" aca="1" ref="S1413" ca="1">IF(T_CALC[[#This Row],[DAY]]="","",IF(T_CALC[[#This Row],[DAY]]&gt;=I_MA_PER,
ROUND(SUMPRODUCT(OFFSET($Y$4,0,0,I_MA_PER),OFFSET(T_CALC[[#This Row],[Value]],-(I_MA_PER-1),0,I_MA_PER))/C_DEN,2),NA()))</f>
        <v/>
      </c>
      <c r="T1413" s="4" t="str">
        <f ca="1">IF(T_CALC[[#This Row],[DAY]]="","",IF(T_CALC[[#This Row],[DAY]]&gt;=I_MA_PER,IF(AND(T_CALC[[#This Row],[Value]]&gt;T_CALC[[#This Row],[WMA]],R1412&lt;=S1412),"Buy",IF(AND(T_CALC[[#This Row],[Value]]&lt;T_CALC[[#This Row],[WMA]],R1412&gt;=S1412),"Sell","")),NA()))</f>
        <v/>
      </c>
      <c r="U1413" s="4">
        <f ca="1">IFERROR(IF(T_CALC[[#This Row],[Signal]]="Buy",T_CALC[[#This Row],[Value]],-10000),-10000)</f>
        <v>-10000</v>
      </c>
      <c r="V1413" s="4">
        <f ca="1">IFERROR(IF(T_CALC[[#This Row],[Signal]]="Sell",T_CALC[[#This Row],[Value]],-10000),-10000)</f>
        <v>-10000</v>
      </c>
    </row>
    <row r="1414" spans="11:22" x14ac:dyDescent="0.2">
      <c r="K1414" s="4" t="str">
        <f ca="1">IF(ROW(T_CALC[[#This Row],[DAY]])-ROW(T_CALC[[#Headers],[DAY]])&gt;C_N_TRADING_DAYS,"",ROW(T_CALC[[#This Row],[DAY]])-ROW(T_CALC[[#Headers],[DAY]]))</f>
        <v/>
      </c>
      <c r="L1414" s="2" t="str" cm="1">
        <f t="array" aca="1" ref="L1414" ca="1">IFERROR(IF(T_CALC[[#This Row],[DAY]]="","",IF(AND(T_CALC[[#This Row],[DAY]]=C_N_TRADING_DAYS,$L$1&gt;C_MAX_HIST_DT),$L$1,INDEX(_xlfn.ANCHORARRAY($C$3),T_CALC[[#This Row],[DAY]]+1,1))),NA())</f>
        <v/>
      </c>
      <c r="M1414" s="4" t="str" cm="1">
        <f t="array" aca="1" ref="M1414" ca="1">IFERROR(IF(T_CALC[[#This Row],[DAY]]="","",IF(AND(T_CALC[[#This Row],[DAY]]=C_N_TRADING_DAYS,$L$1&gt;C_MAX_HIST_DT),$M$1,INDEX(_xlfn.ANCHORARRAY($C$3),T_CALC[[#This Row],[DAY]]+1,3))),NA())</f>
        <v/>
      </c>
      <c r="N1414" s="4" t="str" cm="1">
        <f t="array" aca="1" ref="N1414" ca="1">IFERROR(IF(T_CALC[[#This Row],[DAY]]="","",IF(AND(T_CALC[[#This Row],[DAY]]=C_N_TRADING_DAYS,$L$1&gt;C_MAX_HIST_DT),$N$1,INDEX(_xlfn.ANCHORARRAY($C$3),T_CALC[[#This Row],[DAY]]+1,4))),NA())</f>
        <v/>
      </c>
      <c r="O1414" s="4" t="str" cm="1">
        <f t="array" aca="1" ref="O1414" ca="1">IFERROR(IF(T_CALC[[#This Row],[DAY]]="","",IF(AND(T_CALC[[#This Row],[DAY]]=C_N_TRADING_DAYS,$L$1&gt;C_MAX_HIST_DT),$O$1,INDEX(_xlfn.ANCHORARRAY($C$3),T_CALC[[#This Row],[DAY]]+1,5))),NA())</f>
        <v/>
      </c>
      <c r="P1414" s="4" t="str" cm="1">
        <f t="array" aca="1" ref="P1414" ca="1">IFERROR(IF(T_CALC[[#This Row],[DAY]]="","",IF(AND(T_CALC[[#This Row],[DAY]]=C_N_TRADING_DAYS,$L$1&gt;C_MAX_HIST_DT),$P$1,INDEX(_xlfn.ANCHORARRAY($C$3),T_CALC[[#This Row],[DAY]]+1,6))),NA())</f>
        <v/>
      </c>
      <c r="Q1414" s="4" t="str" cm="1">
        <f t="array" aca="1" ref="Q1414" ca="1">IFERROR(IF(T_CALC[[#This Row],[DAY]]="","",IF(AND(T_CALC[[#This Row],[DAY]]=C_N_TRADING_DAYS,$L$1&gt;C_MAX_HIST_DT),$Q$1,INDEX(_xlfn.ANCHORARRAY($C$3),T_CALC[[#This Row],[DAY]]+1,2))),NA())</f>
        <v/>
      </c>
      <c r="R1414" s="4" t="str">
        <f ca="1">IFERROR(IF(I_SRC="Open",T_CALC[[#This Row],[Open]],IF(I_SRC="High",T_CALC[[#This Row],[High]],IF(I_SRC="low",T_CALC[[#This Row],[Low]],IF(I_SRC="Volume",T_CALC[[#This Row],[VOLUME]],T_CALC[[#This Row],[Close]])))),"")</f>
        <v/>
      </c>
      <c r="S1414" s="4" t="str" cm="1">
        <f t="array" aca="1" ref="S1414" ca="1">IF(T_CALC[[#This Row],[DAY]]="","",IF(T_CALC[[#This Row],[DAY]]&gt;=I_MA_PER,
ROUND(SUMPRODUCT(OFFSET($Y$4,0,0,I_MA_PER),OFFSET(T_CALC[[#This Row],[Value]],-(I_MA_PER-1),0,I_MA_PER))/C_DEN,2),NA()))</f>
        <v/>
      </c>
      <c r="T1414" s="4" t="str">
        <f ca="1">IF(T_CALC[[#This Row],[DAY]]="","",IF(T_CALC[[#This Row],[DAY]]&gt;=I_MA_PER,IF(AND(T_CALC[[#This Row],[Value]]&gt;T_CALC[[#This Row],[WMA]],R1413&lt;=S1413),"Buy",IF(AND(T_CALC[[#This Row],[Value]]&lt;T_CALC[[#This Row],[WMA]],R1413&gt;=S1413),"Sell","")),NA()))</f>
        <v/>
      </c>
      <c r="U1414" s="4">
        <f ca="1">IFERROR(IF(T_CALC[[#This Row],[Signal]]="Buy",T_CALC[[#This Row],[Value]],-10000),-10000)</f>
        <v>-10000</v>
      </c>
      <c r="V1414" s="4">
        <f ca="1">IFERROR(IF(T_CALC[[#This Row],[Signal]]="Sell",T_CALC[[#This Row],[Value]],-10000),-10000)</f>
        <v>-10000</v>
      </c>
    </row>
    <row r="1415" spans="11:22" x14ac:dyDescent="0.2">
      <c r="K1415" s="4" t="str">
        <f ca="1">IF(ROW(T_CALC[[#This Row],[DAY]])-ROW(T_CALC[[#Headers],[DAY]])&gt;C_N_TRADING_DAYS,"",ROW(T_CALC[[#This Row],[DAY]])-ROW(T_CALC[[#Headers],[DAY]]))</f>
        <v/>
      </c>
      <c r="L1415" s="2" t="str" cm="1">
        <f t="array" aca="1" ref="L1415" ca="1">IFERROR(IF(T_CALC[[#This Row],[DAY]]="","",IF(AND(T_CALC[[#This Row],[DAY]]=C_N_TRADING_DAYS,$L$1&gt;C_MAX_HIST_DT),$L$1,INDEX(_xlfn.ANCHORARRAY($C$3),T_CALC[[#This Row],[DAY]]+1,1))),NA())</f>
        <v/>
      </c>
      <c r="M1415" s="4" t="str" cm="1">
        <f t="array" aca="1" ref="M1415" ca="1">IFERROR(IF(T_CALC[[#This Row],[DAY]]="","",IF(AND(T_CALC[[#This Row],[DAY]]=C_N_TRADING_DAYS,$L$1&gt;C_MAX_HIST_DT),$M$1,INDEX(_xlfn.ANCHORARRAY($C$3),T_CALC[[#This Row],[DAY]]+1,3))),NA())</f>
        <v/>
      </c>
      <c r="N1415" s="4" t="str" cm="1">
        <f t="array" aca="1" ref="N1415" ca="1">IFERROR(IF(T_CALC[[#This Row],[DAY]]="","",IF(AND(T_CALC[[#This Row],[DAY]]=C_N_TRADING_DAYS,$L$1&gt;C_MAX_HIST_DT),$N$1,INDEX(_xlfn.ANCHORARRAY($C$3),T_CALC[[#This Row],[DAY]]+1,4))),NA())</f>
        <v/>
      </c>
      <c r="O1415" s="4" t="str" cm="1">
        <f t="array" aca="1" ref="O1415" ca="1">IFERROR(IF(T_CALC[[#This Row],[DAY]]="","",IF(AND(T_CALC[[#This Row],[DAY]]=C_N_TRADING_DAYS,$L$1&gt;C_MAX_HIST_DT),$O$1,INDEX(_xlfn.ANCHORARRAY($C$3),T_CALC[[#This Row],[DAY]]+1,5))),NA())</f>
        <v/>
      </c>
      <c r="P1415" s="4" t="str" cm="1">
        <f t="array" aca="1" ref="P1415" ca="1">IFERROR(IF(T_CALC[[#This Row],[DAY]]="","",IF(AND(T_CALC[[#This Row],[DAY]]=C_N_TRADING_DAYS,$L$1&gt;C_MAX_HIST_DT),$P$1,INDEX(_xlfn.ANCHORARRAY($C$3),T_CALC[[#This Row],[DAY]]+1,6))),NA())</f>
        <v/>
      </c>
      <c r="Q1415" s="4" t="str" cm="1">
        <f t="array" aca="1" ref="Q1415" ca="1">IFERROR(IF(T_CALC[[#This Row],[DAY]]="","",IF(AND(T_CALC[[#This Row],[DAY]]=C_N_TRADING_DAYS,$L$1&gt;C_MAX_HIST_DT),$Q$1,INDEX(_xlfn.ANCHORARRAY($C$3),T_CALC[[#This Row],[DAY]]+1,2))),NA())</f>
        <v/>
      </c>
      <c r="R1415" s="4" t="str">
        <f ca="1">IFERROR(IF(I_SRC="Open",T_CALC[[#This Row],[Open]],IF(I_SRC="High",T_CALC[[#This Row],[High]],IF(I_SRC="low",T_CALC[[#This Row],[Low]],IF(I_SRC="Volume",T_CALC[[#This Row],[VOLUME]],T_CALC[[#This Row],[Close]])))),"")</f>
        <v/>
      </c>
      <c r="S1415" s="4" t="str" cm="1">
        <f t="array" aca="1" ref="S1415" ca="1">IF(T_CALC[[#This Row],[DAY]]="","",IF(T_CALC[[#This Row],[DAY]]&gt;=I_MA_PER,
ROUND(SUMPRODUCT(OFFSET($Y$4,0,0,I_MA_PER),OFFSET(T_CALC[[#This Row],[Value]],-(I_MA_PER-1),0,I_MA_PER))/C_DEN,2),NA()))</f>
        <v/>
      </c>
      <c r="T1415" s="4" t="str">
        <f ca="1">IF(T_CALC[[#This Row],[DAY]]="","",IF(T_CALC[[#This Row],[DAY]]&gt;=I_MA_PER,IF(AND(T_CALC[[#This Row],[Value]]&gt;T_CALC[[#This Row],[WMA]],R1414&lt;=S1414),"Buy",IF(AND(T_CALC[[#This Row],[Value]]&lt;T_CALC[[#This Row],[WMA]],R1414&gt;=S1414),"Sell","")),NA()))</f>
        <v/>
      </c>
      <c r="U1415" s="4">
        <f ca="1">IFERROR(IF(T_CALC[[#This Row],[Signal]]="Buy",T_CALC[[#This Row],[Value]],-10000),-10000)</f>
        <v>-10000</v>
      </c>
      <c r="V1415" s="4">
        <f ca="1">IFERROR(IF(T_CALC[[#This Row],[Signal]]="Sell",T_CALC[[#This Row],[Value]],-10000),-10000)</f>
        <v>-10000</v>
      </c>
    </row>
    <row r="1416" spans="11:22" x14ac:dyDescent="0.2">
      <c r="K1416" s="4" t="str">
        <f ca="1">IF(ROW(T_CALC[[#This Row],[DAY]])-ROW(T_CALC[[#Headers],[DAY]])&gt;C_N_TRADING_DAYS,"",ROW(T_CALC[[#This Row],[DAY]])-ROW(T_CALC[[#Headers],[DAY]]))</f>
        <v/>
      </c>
      <c r="L1416" s="2" t="str" cm="1">
        <f t="array" aca="1" ref="L1416" ca="1">IFERROR(IF(T_CALC[[#This Row],[DAY]]="","",IF(AND(T_CALC[[#This Row],[DAY]]=C_N_TRADING_DAYS,$L$1&gt;C_MAX_HIST_DT),$L$1,INDEX(_xlfn.ANCHORARRAY($C$3),T_CALC[[#This Row],[DAY]]+1,1))),NA())</f>
        <v/>
      </c>
      <c r="M1416" s="4" t="str" cm="1">
        <f t="array" aca="1" ref="M1416" ca="1">IFERROR(IF(T_CALC[[#This Row],[DAY]]="","",IF(AND(T_CALC[[#This Row],[DAY]]=C_N_TRADING_DAYS,$L$1&gt;C_MAX_HIST_DT),$M$1,INDEX(_xlfn.ANCHORARRAY($C$3),T_CALC[[#This Row],[DAY]]+1,3))),NA())</f>
        <v/>
      </c>
      <c r="N1416" s="4" t="str" cm="1">
        <f t="array" aca="1" ref="N1416" ca="1">IFERROR(IF(T_CALC[[#This Row],[DAY]]="","",IF(AND(T_CALC[[#This Row],[DAY]]=C_N_TRADING_DAYS,$L$1&gt;C_MAX_HIST_DT),$N$1,INDEX(_xlfn.ANCHORARRAY($C$3),T_CALC[[#This Row],[DAY]]+1,4))),NA())</f>
        <v/>
      </c>
      <c r="O1416" s="4" t="str" cm="1">
        <f t="array" aca="1" ref="O1416" ca="1">IFERROR(IF(T_CALC[[#This Row],[DAY]]="","",IF(AND(T_CALC[[#This Row],[DAY]]=C_N_TRADING_DAYS,$L$1&gt;C_MAX_HIST_DT),$O$1,INDEX(_xlfn.ANCHORARRAY($C$3),T_CALC[[#This Row],[DAY]]+1,5))),NA())</f>
        <v/>
      </c>
      <c r="P1416" s="4" t="str" cm="1">
        <f t="array" aca="1" ref="P1416" ca="1">IFERROR(IF(T_CALC[[#This Row],[DAY]]="","",IF(AND(T_CALC[[#This Row],[DAY]]=C_N_TRADING_DAYS,$L$1&gt;C_MAX_HIST_DT),$P$1,INDEX(_xlfn.ANCHORARRAY($C$3),T_CALC[[#This Row],[DAY]]+1,6))),NA())</f>
        <v/>
      </c>
      <c r="Q1416" s="4" t="str" cm="1">
        <f t="array" aca="1" ref="Q1416" ca="1">IFERROR(IF(T_CALC[[#This Row],[DAY]]="","",IF(AND(T_CALC[[#This Row],[DAY]]=C_N_TRADING_DAYS,$L$1&gt;C_MAX_HIST_DT),$Q$1,INDEX(_xlfn.ANCHORARRAY($C$3),T_CALC[[#This Row],[DAY]]+1,2))),NA())</f>
        <v/>
      </c>
      <c r="R1416" s="4" t="str">
        <f ca="1">IFERROR(IF(I_SRC="Open",T_CALC[[#This Row],[Open]],IF(I_SRC="High",T_CALC[[#This Row],[High]],IF(I_SRC="low",T_CALC[[#This Row],[Low]],IF(I_SRC="Volume",T_CALC[[#This Row],[VOLUME]],T_CALC[[#This Row],[Close]])))),"")</f>
        <v/>
      </c>
      <c r="S1416" s="4" t="str" cm="1">
        <f t="array" aca="1" ref="S1416" ca="1">IF(T_CALC[[#This Row],[DAY]]="","",IF(T_CALC[[#This Row],[DAY]]&gt;=I_MA_PER,
ROUND(SUMPRODUCT(OFFSET($Y$4,0,0,I_MA_PER),OFFSET(T_CALC[[#This Row],[Value]],-(I_MA_PER-1),0,I_MA_PER))/C_DEN,2),NA()))</f>
        <v/>
      </c>
      <c r="T1416" s="4" t="str">
        <f ca="1">IF(T_CALC[[#This Row],[DAY]]="","",IF(T_CALC[[#This Row],[DAY]]&gt;=I_MA_PER,IF(AND(T_CALC[[#This Row],[Value]]&gt;T_CALC[[#This Row],[WMA]],R1415&lt;=S1415),"Buy",IF(AND(T_CALC[[#This Row],[Value]]&lt;T_CALC[[#This Row],[WMA]],R1415&gt;=S1415),"Sell","")),NA()))</f>
        <v/>
      </c>
      <c r="U1416" s="4">
        <f ca="1">IFERROR(IF(T_CALC[[#This Row],[Signal]]="Buy",T_CALC[[#This Row],[Value]],-10000),-10000)</f>
        <v>-10000</v>
      </c>
      <c r="V1416" s="4">
        <f ca="1">IFERROR(IF(T_CALC[[#This Row],[Signal]]="Sell",T_CALC[[#This Row],[Value]],-10000),-10000)</f>
        <v>-10000</v>
      </c>
    </row>
    <row r="1417" spans="11:22" x14ac:dyDescent="0.2">
      <c r="K1417" s="4" t="str">
        <f ca="1">IF(ROW(T_CALC[[#This Row],[DAY]])-ROW(T_CALC[[#Headers],[DAY]])&gt;C_N_TRADING_DAYS,"",ROW(T_CALC[[#This Row],[DAY]])-ROW(T_CALC[[#Headers],[DAY]]))</f>
        <v/>
      </c>
      <c r="L1417" s="2" t="str" cm="1">
        <f t="array" aca="1" ref="L1417" ca="1">IFERROR(IF(T_CALC[[#This Row],[DAY]]="","",IF(AND(T_CALC[[#This Row],[DAY]]=C_N_TRADING_DAYS,$L$1&gt;C_MAX_HIST_DT),$L$1,INDEX(_xlfn.ANCHORARRAY($C$3),T_CALC[[#This Row],[DAY]]+1,1))),NA())</f>
        <v/>
      </c>
      <c r="M1417" s="4" t="str" cm="1">
        <f t="array" aca="1" ref="M1417" ca="1">IFERROR(IF(T_CALC[[#This Row],[DAY]]="","",IF(AND(T_CALC[[#This Row],[DAY]]=C_N_TRADING_DAYS,$L$1&gt;C_MAX_HIST_DT),$M$1,INDEX(_xlfn.ANCHORARRAY($C$3),T_CALC[[#This Row],[DAY]]+1,3))),NA())</f>
        <v/>
      </c>
      <c r="N1417" s="4" t="str" cm="1">
        <f t="array" aca="1" ref="N1417" ca="1">IFERROR(IF(T_CALC[[#This Row],[DAY]]="","",IF(AND(T_CALC[[#This Row],[DAY]]=C_N_TRADING_DAYS,$L$1&gt;C_MAX_HIST_DT),$N$1,INDEX(_xlfn.ANCHORARRAY($C$3),T_CALC[[#This Row],[DAY]]+1,4))),NA())</f>
        <v/>
      </c>
      <c r="O1417" s="4" t="str" cm="1">
        <f t="array" aca="1" ref="O1417" ca="1">IFERROR(IF(T_CALC[[#This Row],[DAY]]="","",IF(AND(T_CALC[[#This Row],[DAY]]=C_N_TRADING_DAYS,$L$1&gt;C_MAX_HIST_DT),$O$1,INDEX(_xlfn.ANCHORARRAY($C$3),T_CALC[[#This Row],[DAY]]+1,5))),NA())</f>
        <v/>
      </c>
      <c r="P1417" s="4" t="str" cm="1">
        <f t="array" aca="1" ref="P1417" ca="1">IFERROR(IF(T_CALC[[#This Row],[DAY]]="","",IF(AND(T_CALC[[#This Row],[DAY]]=C_N_TRADING_DAYS,$L$1&gt;C_MAX_HIST_DT),$P$1,INDEX(_xlfn.ANCHORARRAY($C$3),T_CALC[[#This Row],[DAY]]+1,6))),NA())</f>
        <v/>
      </c>
      <c r="Q1417" s="4" t="str" cm="1">
        <f t="array" aca="1" ref="Q1417" ca="1">IFERROR(IF(T_CALC[[#This Row],[DAY]]="","",IF(AND(T_CALC[[#This Row],[DAY]]=C_N_TRADING_DAYS,$L$1&gt;C_MAX_HIST_DT),$Q$1,INDEX(_xlfn.ANCHORARRAY($C$3),T_CALC[[#This Row],[DAY]]+1,2))),NA())</f>
        <v/>
      </c>
      <c r="R1417" s="4" t="str">
        <f ca="1">IFERROR(IF(I_SRC="Open",T_CALC[[#This Row],[Open]],IF(I_SRC="High",T_CALC[[#This Row],[High]],IF(I_SRC="low",T_CALC[[#This Row],[Low]],IF(I_SRC="Volume",T_CALC[[#This Row],[VOLUME]],T_CALC[[#This Row],[Close]])))),"")</f>
        <v/>
      </c>
      <c r="S1417" s="4" t="str" cm="1">
        <f t="array" aca="1" ref="S1417" ca="1">IF(T_CALC[[#This Row],[DAY]]="","",IF(T_CALC[[#This Row],[DAY]]&gt;=I_MA_PER,
ROUND(SUMPRODUCT(OFFSET($Y$4,0,0,I_MA_PER),OFFSET(T_CALC[[#This Row],[Value]],-(I_MA_PER-1),0,I_MA_PER))/C_DEN,2),NA()))</f>
        <v/>
      </c>
      <c r="T1417" s="4" t="str">
        <f ca="1">IF(T_CALC[[#This Row],[DAY]]="","",IF(T_CALC[[#This Row],[DAY]]&gt;=I_MA_PER,IF(AND(T_CALC[[#This Row],[Value]]&gt;T_CALC[[#This Row],[WMA]],R1416&lt;=S1416),"Buy",IF(AND(T_CALC[[#This Row],[Value]]&lt;T_CALC[[#This Row],[WMA]],R1416&gt;=S1416),"Sell","")),NA()))</f>
        <v/>
      </c>
      <c r="U1417" s="4">
        <f ca="1">IFERROR(IF(T_CALC[[#This Row],[Signal]]="Buy",T_CALC[[#This Row],[Value]],-10000),-10000)</f>
        <v>-10000</v>
      </c>
      <c r="V1417" s="4">
        <f ca="1">IFERROR(IF(T_CALC[[#This Row],[Signal]]="Sell",T_CALC[[#This Row],[Value]],-10000),-10000)</f>
        <v>-10000</v>
      </c>
    </row>
    <row r="1418" spans="11:22" x14ac:dyDescent="0.2">
      <c r="K1418" s="4" t="str">
        <f ca="1">IF(ROW(T_CALC[[#This Row],[DAY]])-ROW(T_CALC[[#Headers],[DAY]])&gt;C_N_TRADING_DAYS,"",ROW(T_CALC[[#This Row],[DAY]])-ROW(T_CALC[[#Headers],[DAY]]))</f>
        <v/>
      </c>
      <c r="L1418" s="2" t="str" cm="1">
        <f t="array" aca="1" ref="L1418" ca="1">IFERROR(IF(T_CALC[[#This Row],[DAY]]="","",IF(AND(T_CALC[[#This Row],[DAY]]=C_N_TRADING_DAYS,$L$1&gt;C_MAX_HIST_DT),$L$1,INDEX(_xlfn.ANCHORARRAY($C$3),T_CALC[[#This Row],[DAY]]+1,1))),NA())</f>
        <v/>
      </c>
      <c r="M1418" s="4" t="str" cm="1">
        <f t="array" aca="1" ref="M1418" ca="1">IFERROR(IF(T_CALC[[#This Row],[DAY]]="","",IF(AND(T_CALC[[#This Row],[DAY]]=C_N_TRADING_DAYS,$L$1&gt;C_MAX_HIST_DT),$M$1,INDEX(_xlfn.ANCHORARRAY($C$3),T_CALC[[#This Row],[DAY]]+1,3))),NA())</f>
        <v/>
      </c>
      <c r="N1418" s="4" t="str" cm="1">
        <f t="array" aca="1" ref="N1418" ca="1">IFERROR(IF(T_CALC[[#This Row],[DAY]]="","",IF(AND(T_CALC[[#This Row],[DAY]]=C_N_TRADING_DAYS,$L$1&gt;C_MAX_HIST_DT),$N$1,INDEX(_xlfn.ANCHORARRAY($C$3),T_CALC[[#This Row],[DAY]]+1,4))),NA())</f>
        <v/>
      </c>
      <c r="O1418" s="4" t="str" cm="1">
        <f t="array" aca="1" ref="O1418" ca="1">IFERROR(IF(T_CALC[[#This Row],[DAY]]="","",IF(AND(T_CALC[[#This Row],[DAY]]=C_N_TRADING_DAYS,$L$1&gt;C_MAX_HIST_DT),$O$1,INDEX(_xlfn.ANCHORARRAY($C$3),T_CALC[[#This Row],[DAY]]+1,5))),NA())</f>
        <v/>
      </c>
      <c r="P1418" s="4" t="str" cm="1">
        <f t="array" aca="1" ref="P1418" ca="1">IFERROR(IF(T_CALC[[#This Row],[DAY]]="","",IF(AND(T_CALC[[#This Row],[DAY]]=C_N_TRADING_DAYS,$L$1&gt;C_MAX_HIST_DT),$P$1,INDEX(_xlfn.ANCHORARRAY($C$3),T_CALC[[#This Row],[DAY]]+1,6))),NA())</f>
        <v/>
      </c>
      <c r="Q1418" s="4" t="str" cm="1">
        <f t="array" aca="1" ref="Q1418" ca="1">IFERROR(IF(T_CALC[[#This Row],[DAY]]="","",IF(AND(T_CALC[[#This Row],[DAY]]=C_N_TRADING_DAYS,$L$1&gt;C_MAX_HIST_DT),$Q$1,INDEX(_xlfn.ANCHORARRAY($C$3),T_CALC[[#This Row],[DAY]]+1,2))),NA())</f>
        <v/>
      </c>
      <c r="R1418" s="4" t="str">
        <f ca="1">IFERROR(IF(I_SRC="Open",T_CALC[[#This Row],[Open]],IF(I_SRC="High",T_CALC[[#This Row],[High]],IF(I_SRC="low",T_CALC[[#This Row],[Low]],IF(I_SRC="Volume",T_CALC[[#This Row],[VOLUME]],T_CALC[[#This Row],[Close]])))),"")</f>
        <v/>
      </c>
      <c r="S1418" s="4" t="str" cm="1">
        <f t="array" aca="1" ref="S1418" ca="1">IF(T_CALC[[#This Row],[DAY]]="","",IF(T_CALC[[#This Row],[DAY]]&gt;=I_MA_PER,
ROUND(SUMPRODUCT(OFFSET($Y$4,0,0,I_MA_PER),OFFSET(T_CALC[[#This Row],[Value]],-(I_MA_PER-1),0,I_MA_PER))/C_DEN,2),NA()))</f>
        <v/>
      </c>
      <c r="T1418" s="4" t="str">
        <f ca="1">IF(T_CALC[[#This Row],[DAY]]="","",IF(T_CALC[[#This Row],[DAY]]&gt;=I_MA_PER,IF(AND(T_CALC[[#This Row],[Value]]&gt;T_CALC[[#This Row],[WMA]],R1417&lt;=S1417),"Buy",IF(AND(T_CALC[[#This Row],[Value]]&lt;T_CALC[[#This Row],[WMA]],R1417&gt;=S1417),"Sell","")),NA()))</f>
        <v/>
      </c>
      <c r="U1418" s="4">
        <f ca="1">IFERROR(IF(T_CALC[[#This Row],[Signal]]="Buy",T_CALC[[#This Row],[Value]],-10000),-10000)</f>
        <v>-10000</v>
      </c>
      <c r="V1418" s="4">
        <f ca="1">IFERROR(IF(T_CALC[[#This Row],[Signal]]="Sell",T_CALC[[#This Row],[Value]],-10000),-10000)</f>
        <v>-10000</v>
      </c>
    </row>
    <row r="1419" spans="11:22" x14ac:dyDescent="0.2">
      <c r="K1419" s="4" t="str">
        <f ca="1">IF(ROW(T_CALC[[#This Row],[DAY]])-ROW(T_CALC[[#Headers],[DAY]])&gt;C_N_TRADING_DAYS,"",ROW(T_CALC[[#This Row],[DAY]])-ROW(T_CALC[[#Headers],[DAY]]))</f>
        <v/>
      </c>
      <c r="L1419" s="2" t="str" cm="1">
        <f t="array" aca="1" ref="L1419" ca="1">IFERROR(IF(T_CALC[[#This Row],[DAY]]="","",IF(AND(T_CALC[[#This Row],[DAY]]=C_N_TRADING_DAYS,$L$1&gt;C_MAX_HIST_DT),$L$1,INDEX(_xlfn.ANCHORARRAY($C$3),T_CALC[[#This Row],[DAY]]+1,1))),NA())</f>
        <v/>
      </c>
      <c r="M1419" s="4" t="str" cm="1">
        <f t="array" aca="1" ref="M1419" ca="1">IFERROR(IF(T_CALC[[#This Row],[DAY]]="","",IF(AND(T_CALC[[#This Row],[DAY]]=C_N_TRADING_DAYS,$L$1&gt;C_MAX_HIST_DT),$M$1,INDEX(_xlfn.ANCHORARRAY($C$3),T_CALC[[#This Row],[DAY]]+1,3))),NA())</f>
        <v/>
      </c>
      <c r="N1419" s="4" t="str" cm="1">
        <f t="array" aca="1" ref="N1419" ca="1">IFERROR(IF(T_CALC[[#This Row],[DAY]]="","",IF(AND(T_CALC[[#This Row],[DAY]]=C_N_TRADING_DAYS,$L$1&gt;C_MAX_HIST_DT),$N$1,INDEX(_xlfn.ANCHORARRAY($C$3),T_CALC[[#This Row],[DAY]]+1,4))),NA())</f>
        <v/>
      </c>
      <c r="O1419" s="4" t="str" cm="1">
        <f t="array" aca="1" ref="O1419" ca="1">IFERROR(IF(T_CALC[[#This Row],[DAY]]="","",IF(AND(T_CALC[[#This Row],[DAY]]=C_N_TRADING_DAYS,$L$1&gt;C_MAX_HIST_DT),$O$1,INDEX(_xlfn.ANCHORARRAY($C$3),T_CALC[[#This Row],[DAY]]+1,5))),NA())</f>
        <v/>
      </c>
      <c r="P1419" s="4" t="str" cm="1">
        <f t="array" aca="1" ref="P1419" ca="1">IFERROR(IF(T_CALC[[#This Row],[DAY]]="","",IF(AND(T_CALC[[#This Row],[DAY]]=C_N_TRADING_DAYS,$L$1&gt;C_MAX_HIST_DT),$P$1,INDEX(_xlfn.ANCHORARRAY($C$3),T_CALC[[#This Row],[DAY]]+1,6))),NA())</f>
        <v/>
      </c>
      <c r="Q1419" s="4" t="str" cm="1">
        <f t="array" aca="1" ref="Q1419" ca="1">IFERROR(IF(T_CALC[[#This Row],[DAY]]="","",IF(AND(T_CALC[[#This Row],[DAY]]=C_N_TRADING_DAYS,$L$1&gt;C_MAX_HIST_DT),$Q$1,INDEX(_xlfn.ANCHORARRAY($C$3),T_CALC[[#This Row],[DAY]]+1,2))),NA())</f>
        <v/>
      </c>
      <c r="R1419" s="4" t="str">
        <f ca="1">IFERROR(IF(I_SRC="Open",T_CALC[[#This Row],[Open]],IF(I_SRC="High",T_CALC[[#This Row],[High]],IF(I_SRC="low",T_CALC[[#This Row],[Low]],IF(I_SRC="Volume",T_CALC[[#This Row],[VOLUME]],T_CALC[[#This Row],[Close]])))),"")</f>
        <v/>
      </c>
      <c r="S1419" s="4" t="str" cm="1">
        <f t="array" aca="1" ref="S1419" ca="1">IF(T_CALC[[#This Row],[DAY]]="","",IF(T_CALC[[#This Row],[DAY]]&gt;=I_MA_PER,
ROUND(SUMPRODUCT(OFFSET($Y$4,0,0,I_MA_PER),OFFSET(T_CALC[[#This Row],[Value]],-(I_MA_PER-1),0,I_MA_PER))/C_DEN,2),NA()))</f>
        <v/>
      </c>
      <c r="T1419" s="4" t="str">
        <f ca="1">IF(T_CALC[[#This Row],[DAY]]="","",IF(T_CALC[[#This Row],[DAY]]&gt;=I_MA_PER,IF(AND(T_CALC[[#This Row],[Value]]&gt;T_CALC[[#This Row],[WMA]],R1418&lt;=S1418),"Buy",IF(AND(T_CALC[[#This Row],[Value]]&lt;T_CALC[[#This Row],[WMA]],R1418&gt;=S1418),"Sell","")),NA()))</f>
        <v/>
      </c>
      <c r="U1419" s="4">
        <f ca="1">IFERROR(IF(T_CALC[[#This Row],[Signal]]="Buy",T_CALC[[#This Row],[Value]],-10000),-10000)</f>
        <v>-10000</v>
      </c>
      <c r="V1419" s="4">
        <f ca="1">IFERROR(IF(T_CALC[[#This Row],[Signal]]="Sell",T_CALC[[#This Row],[Value]],-10000),-10000)</f>
        <v>-10000</v>
      </c>
    </row>
    <row r="1420" spans="11:22" x14ac:dyDescent="0.2">
      <c r="K1420" s="4" t="str">
        <f ca="1">IF(ROW(T_CALC[[#This Row],[DAY]])-ROW(T_CALC[[#Headers],[DAY]])&gt;C_N_TRADING_DAYS,"",ROW(T_CALC[[#This Row],[DAY]])-ROW(T_CALC[[#Headers],[DAY]]))</f>
        <v/>
      </c>
      <c r="L1420" s="2" t="str" cm="1">
        <f t="array" aca="1" ref="L1420" ca="1">IFERROR(IF(T_CALC[[#This Row],[DAY]]="","",IF(AND(T_CALC[[#This Row],[DAY]]=C_N_TRADING_DAYS,$L$1&gt;C_MAX_HIST_DT),$L$1,INDEX(_xlfn.ANCHORARRAY($C$3),T_CALC[[#This Row],[DAY]]+1,1))),NA())</f>
        <v/>
      </c>
      <c r="M1420" s="4" t="str" cm="1">
        <f t="array" aca="1" ref="M1420" ca="1">IFERROR(IF(T_CALC[[#This Row],[DAY]]="","",IF(AND(T_CALC[[#This Row],[DAY]]=C_N_TRADING_DAYS,$L$1&gt;C_MAX_HIST_DT),$M$1,INDEX(_xlfn.ANCHORARRAY($C$3),T_CALC[[#This Row],[DAY]]+1,3))),NA())</f>
        <v/>
      </c>
      <c r="N1420" s="4" t="str" cm="1">
        <f t="array" aca="1" ref="N1420" ca="1">IFERROR(IF(T_CALC[[#This Row],[DAY]]="","",IF(AND(T_CALC[[#This Row],[DAY]]=C_N_TRADING_DAYS,$L$1&gt;C_MAX_HIST_DT),$N$1,INDEX(_xlfn.ANCHORARRAY($C$3),T_CALC[[#This Row],[DAY]]+1,4))),NA())</f>
        <v/>
      </c>
      <c r="O1420" s="4" t="str" cm="1">
        <f t="array" aca="1" ref="O1420" ca="1">IFERROR(IF(T_CALC[[#This Row],[DAY]]="","",IF(AND(T_CALC[[#This Row],[DAY]]=C_N_TRADING_DAYS,$L$1&gt;C_MAX_HIST_DT),$O$1,INDEX(_xlfn.ANCHORARRAY($C$3),T_CALC[[#This Row],[DAY]]+1,5))),NA())</f>
        <v/>
      </c>
      <c r="P1420" s="4" t="str" cm="1">
        <f t="array" aca="1" ref="P1420" ca="1">IFERROR(IF(T_CALC[[#This Row],[DAY]]="","",IF(AND(T_CALC[[#This Row],[DAY]]=C_N_TRADING_DAYS,$L$1&gt;C_MAX_HIST_DT),$P$1,INDEX(_xlfn.ANCHORARRAY($C$3),T_CALC[[#This Row],[DAY]]+1,6))),NA())</f>
        <v/>
      </c>
      <c r="Q1420" s="4" t="str" cm="1">
        <f t="array" aca="1" ref="Q1420" ca="1">IFERROR(IF(T_CALC[[#This Row],[DAY]]="","",IF(AND(T_CALC[[#This Row],[DAY]]=C_N_TRADING_DAYS,$L$1&gt;C_MAX_HIST_DT),$Q$1,INDEX(_xlfn.ANCHORARRAY($C$3),T_CALC[[#This Row],[DAY]]+1,2))),NA())</f>
        <v/>
      </c>
      <c r="R1420" s="4" t="str">
        <f ca="1">IFERROR(IF(I_SRC="Open",T_CALC[[#This Row],[Open]],IF(I_SRC="High",T_CALC[[#This Row],[High]],IF(I_SRC="low",T_CALC[[#This Row],[Low]],IF(I_SRC="Volume",T_CALC[[#This Row],[VOLUME]],T_CALC[[#This Row],[Close]])))),"")</f>
        <v/>
      </c>
      <c r="S1420" s="4" t="str" cm="1">
        <f t="array" aca="1" ref="S1420" ca="1">IF(T_CALC[[#This Row],[DAY]]="","",IF(T_CALC[[#This Row],[DAY]]&gt;=I_MA_PER,
ROUND(SUMPRODUCT(OFFSET($Y$4,0,0,I_MA_PER),OFFSET(T_CALC[[#This Row],[Value]],-(I_MA_PER-1),0,I_MA_PER))/C_DEN,2),NA()))</f>
        <v/>
      </c>
      <c r="T1420" s="4" t="str">
        <f ca="1">IF(T_CALC[[#This Row],[DAY]]="","",IF(T_CALC[[#This Row],[DAY]]&gt;=I_MA_PER,IF(AND(T_CALC[[#This Row],[Value]]&gt;T_CALC[[#This Row],[WMA]],R1419&lt;=S1419),"Buy",IF(AND(T_CALC[[#This Row],[Value]]&lt;T_CALC[[#This Row],[WMA]],R1419&gt;=S1419),"Sell","")),NA()))</f>
        <v/>
      </c>
      <c r="U1420" s="4">
        <f ca="1">IFERROR(IF(T_CALC[[#This Row],[Signal]]="Buy",T_CALC[[#This Row],[Value]],-10000),-10000)</f>
        <v>-10000</v>
      </c>
      <c r="V1420" s="4">
        <f ca="1">IFERROR(IF(T_CALC[[#This Row],[Signal]]="Sell",T_CALC[[#This Row],[Value]],-10000),-10000)</f>
        <v>-10000</v>
      </c>
    </row>
    <row r="1421" spans="11:22" x14ac:dyDescent="0.2">
      <c r="K1421" s="4" t="str">
        <f ca="1">IF(ROW(T_CALC[[#This Row],[DAY]])-ROW(T_CALC[[#Headers],[DAY]])&gt;C_N_TRADING_DAYS,"",ROW(T_CALC[[#This Row],[DAY]])-ROW(T_CALC[[#Headers],[DAY]]))</f>
        <v/>
      </c>
      <c r="L1421" s="2" t="str" cm="1">
        <f t="array" aca="1" ref="L1421" ca="1">IFERROR(IF(T_CALC[[#This Row],[DAY]]="","",IF(AND(T_CALC[[#This Row],[DAY]]=C_N_TRADING_DAYS,$L$1&gt;C_MAX_HIST_DT),$L$1,INDEX(_xlfn.ANCHORARRAY($C$3),T_CALC[[#This Row],[DAY]]+1,1))),NA())</f>
        <v/>
      </c>
      <c r="M1421" s="4" t="str" cm="1">
        <f t="array" aca="1" ref="M1421" ca="1">IFERROR(IF(T_CALC[[#This Row],[DAY]]="","",IF(AND(T_CALC[[#This Row],[DAY]]=C_N_TRADING_DAYS,$L$1&gt;C_MAX_HIST_DT),$M$1,INDEX(_xlfn.ANCHORARRAY($C$3),T_CALC[[#This Row],[DAY]]+1,3))),NA())</f>
        <v/>
      </c>
      <c r="N1421" s="4" t="str" cm="1">
        <f t="array" aca="1" ref="N1421" ca="1">IFERROR(IF(T_CALC[[#This Row],[DAY]]="","",IF(AND(T_CALC[[#This Row],[DAY]]=C_N_TRADING_DAYS,$L$1&gt;C_MAX_HIST_DT),$N$1,INDEX(_xlfn.ANCHORARRAY($C$3),T_CALC[[#This Row],[DAY]]+1,4))),NA())</f>
        <v/>
      </c>
      <c r="O1421" s="4" t="str" cm="1">
        <f t="array" aca="1" ref="O1421" ca="1">IFERROR(IF(T_CALC[[#This Row],[DAY]]="","",IF(AND(T_CALC[[#This Row],[DAY]]=C_N_TRADING_DAYS,$L$1&gt;C_MAX_HIST_DT),$O$1,INDEX(_xlfn.ANCHORARRAY($C$3),T_CALC[[#This Row],[DAY]]+1,5))),NA())</f>
        <v/>
      </c>
      <c r="P1421" s="4" t="str" cm="1">
        <f t="array" aca="1" ref="P1421" ca="1">IFERROR(IF(T_CALC[[#This Row],[DAY]]="","",IF(AND(T_CALC[[#This Row],[DAY]]=C_N_TRADING_DAYS,$L$1&gt;C_MAX_HIST_DT),$P$1,INDEX(_xlfn.ANCHORARRAY($C$3),T_CALC[[#This Row],[DAY]]+1,6))),NA())</f>
        <v/>
      </c>
      <c r="Q1421" s="4" t="str" cm="1">
        <f t="array" aca="1" ref="Q1421" ca="1">IFERROR(IF(T_CALC[[#This Row],[DAY]]="","",IF(AND(T_CALC[[#This Row],[DAY]]=C_N_TRADING_DAYS,$L$1&gt;C_MAX_HIST_DT),$Q$1,INDEX(_xlfn.ANCHORARRAY($C$3),T_CALC[[#This Row],[DAY]]+1,2))),NA())</f>
        <v/>
      </c>
      <c r="R1421" s="4" t="str">
        <f ca="1">IFERROR(IF(I_SRC="Open",T_CALC[[#This Row],[Open]],IF(I_SRC="High",T_CALC[[#This Row],[High]],IF(I_SRC="low",T_CALC[[#This Row],[Low]],IF(I_SRC="Volume",T_CALC[[#This Row],[VOLUME]],T_CALC[[#This Row],[Close]])))),"")</f>
        <v/>
      </c>
      <c r="S1421" s="4" t="str" cm="1">
        <f t="array" aca="1" ref="S1421" ca="1">IF(T_CALC[[#This Row],[DAY]]="","",IF(T_CALC[[#This Row],[DAY]]&gt;=I_MA_PER,
ROUND(SUMPRODUCT(OFFSET($Y$4,0,0,I_MA_PER),OFFSET(T_CALC[[#This Row],[Value]],-(I_MA_PER-1),0,I_MA_PER))/C_DEN,2),NA()))</f>
        <v/>
      </c>
      <c r="T1421" s="4" t="str">
        <f ca="1">IF(T_CALC[[#This Row],[DAY]]="","",IF(T_CALC[[#This Row],[DAY]]&gt;=I_MA_PER,IF(AND(T_CALC[[#This Row],[Value]]&gt;T_CALC[[#This Row],[WMA]],R1420&lt;=S1420),"Buy",IF(AND(T_CALC[[#This Row],[Value]]&lt;T_CALC[[#This Row],[WMA]],R1420&gt;=S1420),"Sell","")),NA()))</f>
        <v/>
      </c>
      <c r="U1421" s="4">
        <f ca="1">IFERROR(IF(T_CALC[[#This Row],[Signal]]="Buy",T_CALC[[#This Row],[Value]],-10000),-10000)</f>
        <v>-10000</v>
      </c>
      <c r="V1421" s="4">
        <f ca="1">IFERROR(IF(T_CALC[[#This Row],[Signal]]="Sell",T_CALC[[#This Row],[Value]],-10000),-10000)</f>
        <v>-10000</v>
      </c>
    </row>
    <row r="1422" spans="11:22" x14ac:dyDescent="0.2">
      <c r="K1422" s="4" t="str">
        <f ca="1">IF(ROW(T_CALC[[#This Row],[DAY]])-ROW(T_CALC[[#Headers],[DAY]])&gt;C_N_TRADING_DAYS,"",ROW(T_CALC[[#This Row],[DAY]])-ROW(T_CALC[[#Headers],[DAY]]))</f>
        <v/>
      </c>
      <c r="L1422" s="2" t="str" cm="1">
        <f t="array" aca="1" ref="L1422" ca="1">IFERROR(IF(T_CALC[[#This Row],[DAY]]="","",IF(AND(T_CALC[[#This Row],[DAY]]=C_N_TRADING_DAYS,$L$1&gt;C_MAX_HIST_DT),$L$1,INDEX(_xlfn.ANCHORARRAY($C$3),T_CALC[[#This Row],[DAY]]+1,1))),NA())</f>
        <v/>
      </c>
      <c r="M1422" s="4" t="str" cm="1">
        <f t="array" aca="1" ref="M1422" ca="1">IFERROR(IF(T_CALC[[#This Row],[DAY]]="","",IF(AND(T_CALC[[#This Row],[DAY]]=C_N_TRADING_DAYS,$L$1&gt;C_MAX_HIST_DT),$M$1,INDEX(_xlfn.ANCHORARRAY($C$3),T_CALC[[#This Row],[DAY]]+1,3))),NA())</f>
        <v/>
      </c>
      <c r="N1422" s="4" t="str" cm="1">
        <f t="array" aca="1" ref="N1422" ca="1">IFERROR(IF(T_CALC[[#This Row],[DAY]]="","",IF(AND(T_CALC[[#This Row],[DAY]]=C_N_TRADING_DAYS,$L$1&gt;C_MAX_HIST_DT),$N$1,INDEX(_xlfn.ANCHORARRAY($C$3),T_CALC[[#This Row],[DAY]]+1,4))),NA())</f>
        <v/>
      </c>
      <c r="O1422" s="4" t="str" cm="1">
        <f t="array" aca="1" ref="O1422" ca="1">IFERROR(IF(T_CALC[[#This Row],[DAY]]="","",IF(AND(T_CALC[[#This Row],[DAY]]=C_N_TRADING_DAYS,$L$1&gt;C_MAX_HIST_DT),$O$1,INDEX(_xlfn.ANCHORARRAY($C$3),T_CALC[[#This Row],[DAY]]+1,5))),NA())</f>
        <v/>
      </c>
      <c r="P1422" s="4" t="str" cm="1">
        <f t="array" aca="1" ref="P1422" ca="1">IFERROR(IF(T_CALC[[#This Row],[DAY]]="","",IF(AND(T_CALC[[#This Row],[DAY]]=C_N_TRADING_DAYS,$L$1&gt;C_MAX_HIST_DT),$P$1,INDEX(_xlfn.ANCHORARRAY($C$3),T_CALC[[#This Row],[DAY]]+1,6))),NA())</f>
        <v/>
      </c>
      <c r="Q1422" s="4" t="str" cm="1">
        <f t="array" aca="1" ref="Q1422" ca="1">IFERROR(IF(T_CALC[[#This Row],[DAY]]="","",IF(AND(T_CALC[[#This Row],[DAY]]=C_N_TRADING_DAYS,$L$1&gt;C_MAX_HIST_DT),$Q$1,INDEX(_xlfn.ANCHORARRAY($C$3),T_CALC[[#This Row],[DAY]]+1,2))),NA())</f>
        <v/>
      </c>
      <c r="R1422" s="4" t="str">
        <f ca="1">IFERROR(IF(I_SRC="Open",T_CALC[[#This Row],[Open]],IF(I_SRC="High",T_CALC[[#This Row],[High]],IF(I_SRC="low",T_CALC[[#This Row],[Low]],IF(I_SRC="Volume",T_CALC[[#This Row],[VOLUME]],T_CALC[[#This Row],[Close]])))),"")</f>
        <v/>
      </c>
      <c r="S1422" s="4" t="str" cm="1">
        <f t="array" aca="1" ref="S1422" ca="1">IF(T_CALC[[#This Row],[DAY]]="","",IF(T_CALC[[#This Row],[DAY]]&gt;=I_MA_PER,
ROUND(SUMPRODUCT(OFFSET($Y$4,0,0,I_MA_PER),OFFSET(T_CALC[[#This Row],[Value]],-(I_MA_PER-1),0,I_MA_PER))/C_DEN,2),NA()))</f>
        <v/>
      </c>
      <c r="T1422" s="4" t="str">
        <f ca="1">IF(T_CALC[[#This Row],[DAY]]="","",IF(T_CALC[[#This Row],[DAY]]&gt;=I_MA_PER,IF(AND(T_CALC[[#This Row],[Value]]&gt;T_CALC[[#This Row],[WMA]],R1421&lt;=S1421),"Buy",IF(AND(T_CALC[[#This Row],[Value]]&lt;T_CALC[[#This Row],[WMA]],R1421&gt;=S1421),"Sell","")),NA()))</f>
        <v/>
      </c>
      <c r="U1422" s="4">
        <f ca="1">IFERROR(IF(T_CALC[[#This Row],[Signal]]="Buy",T_CALC[[#This Row],[Value]],-10000),-10000)</f>
        <v>-10000</v>
      </c>
      <c r="V1422" s="4">
        <f ca="1">IFERROR(IF(T_CALC[[#This Row],[Signal]]="Sell",T_CALC[[#This Row],[Value]],-10000),-10000)</f>
        <v>-10000</v>
      </c>
    </row>
    <row r="1423" spans="11:22" x14ac:dyDescent="0.2">
      <c r="K1423" s="4" t="str">
        <f ca="1">IF(ROW(T_CALC[[#This Row],[DAY]])-ROW(T_CALC[[#Headers],[DAY]])&gt;C_N_TRADING_DAYS,"",ROW(T_CALC[[#This Row],[DAY]])-ROW(T_CALC[[#Headers],[DAY]]))</f>
        <v/>
      </c>
      <c r="L1423" s="2" t="str" cm="1">
        <f t="array" aca="1" ref="L1423" ca="1">IFERROR(IF(T_CALC[[#This Row],[DAY]]="","",IF(AND(T_CALC[[#This Row],[DAY]]=C_N_TRADING_DAYS,$L$1&gt;C_MAX_HIST_DT),$L$1,INDEX(_xlfn.ANCHORARRAY($C$3),T_CALC[[#This Row],[DAY]]+1,1))),NA())</f>
        <v/>
      </c>
      <c r="M1423" s="4" t="str" cm="1">
        <f t="array" aca="1" ref="M1423" ca="1">IFERROR(IF(T_CALC[[#This Row],[DAY]]="","",IF(AND(T_CALC[[#This Row],[DAY]]=C_N_TRADING_DAYS,$L$1&gt;C_MAX_HIST_DT),$M$1,INDEX(_xlfn.ANCHORARRAY($C$3),T_CALC[[#This Row],[DAY]]+1,3))),NA())</f>
        <v/>
      </c>
      <c r="N1423" s="4" t="str" cm="1">
        <f t="array" aca="1" ref="N1423" ca="1">IFERROR(IF(T_CALC[[#This Row],[DAY]]="","",IF(AND(T_CALC[[#This Row],[DAY]]=C_N_TRADING_DAYS,$L$1&gt;C_MAX_HIST_DT),$N$1,INDEX(_xlfn.ANCHORARRAY($C$3),T_CALC[[#This Row],[DAY]]+1,4))),NA())</f>
        <v/>
      </c>
      <c r="O1423" s="4" t="str" cm="1">
        <f t="array" aca="1" ref="O1423" ca="1">IFERROR(IF(T_CALC[[#This Row],[DAY]]="","",IF(AND(T_CALC[[#This Row],[DAY]]=C_N_TRADING_DAYS,$L$1&gt;C_MAX_HIST_DT),$O$1,INDEX(_xlfn.ANCHORARRAY($C$3),T_CALC[[#This Row],[DAY]]+1,5))),NA())</f>
        <v/>
      </c>
      <c r="P1423" s="4" t="str" cm="1">
        <f t="array" aca="1" ref="P1423" ca="1">IFERROR(IF(T_CALC[[#This Row],[DAY]]="","",IF(AND(T_CALC[[#This Row],[DAY]]=C_N_TRADING_DAYS,$L$1&gt;C_MAX_HIST_DT),$P$1,INDEX(_xlfn.ANCHORARRAY($C$3),T_CALC[[#This Row],[DAY]]+1,6))),NA())</f>
        <v/>
      </c>
      <c r="Q1423" s="4" t="str" cm="1">
        <f t="array" aca="1" ref="Q1423" ca="1">IFERROR(IF(T_CALC[[#This Row],[DAY]]="","",IF(AND(T_CALC[[#This Row],[DAY]]=C_N_TRADING_DAYS,$L$1&gt;C_MAX_HIST_DT),$Q$1,INDEX(_xlfn.ANCHORARRAY($C$3),T_CALC[[#This Row],[DAY]]+1,2))),NA())</f>
        <v/>
      </c>
      <c r="R1423" s="4" t="str">
        <f ca="1">IFERROR(IF(I_SRC="Open",T_CALC[[#This Row],[Open]],IF(I_SRC="High",T_CALC[[#This Row],[High]],IF(I_SRC="low",T_CALC[[#This Row],[Low]],IF(I_SRC="Volume",T_CALC[[#This Row],[VOLUME]],T_CALC[[#This Row],[Close]])))),"")</f>
        <v/>
      </c>
      <c r="S1423" s="4" t="str" cm="1">
        <f t="array" aca="1" ref="S1423" ca="1">IF(T_CALC[[#This Row],[DAY]]="","",IF(T_CALC[[#This Row],[DAY]]&gt;=I_MA_PER,
ROUND(SUMPRODUCT(OFFSET($Y$4,0,0,I_MA_PER),OFFSET(T_CALC[[#This Row],[Value]],-(I_MA_PER-1),0,I_MA_PER))/C_DEN,2),NA()))</f>
        <v/>
      </c>
      <c r="T1423" s="4" t="str">
        <f ca="1">IF(T_CALC[[#This Row],[DAY]]="","",IF(T_CALC[[#This Row],[DAY]]&gt;=I_MA_PER,IF(AND(T_CALC[[#This Row],[Value]]&gt;T_CALC[[#This Row],[WMA]],R1422&lt;=S1422),"Buy",IF(AND(T_CALC[[#This Row],[Value]]&lt;T_CALC[[#This Row],[WMA]],R1422&gt;=S1422),"Sell","")),NA()))</f>
        <v/>
      </c>
      <c r="U1423" s="4">
        <f ca="1">IFERROR(IF(T_CALC[[#This Row],[Signal]]="Buy",T_CALC[[#This Row],[Value]],-10000),-10000)</f>
        <v>-10000</v>
      </c>
      <c r="V1423" s="4">
        <f ca="1">IFERROR(IF(T_CALC[[#This Row],[Signal]]="Sell",T_CALC[[#This Row],[Value]],-10000),-10000)</f>
        <v>-10000</v>
      </c>
    </row>
    <row r="1424" spans="11:22" x14ac:dyDescent="0.2">
      <c r="K1424" s="4" t="str">
        <f ca="1">IF(ROW(T_CALC[[#This Row],[DAY]])-ROW(T_CALC[[#Headers],[DAY]])&gt;C_N_TRADING_DAYS,"",ROW(T_CALC[[#This Row],[DAY]])-ROW(T_CALC[[#Headers],[DAY]]))</f>
        <v/>
      </c>
      <c r="L1424" s="2" t="str" cm="1">
        <f t="array" aca="1" ref="L1424" ca="1">IFERROR(IF(T_CALC[[#This Row],[DAY]]="","",IF(AND(T_CALC[[#This Row],[DAY]]=C_N_TRADING_DAYS,$L$1&gt;C_MAX_HIST_DT),$L$1,INDEX(_xlfn.ANCHORARRAY($C$3),T_CALC[[#This Row],[DAY]]+1,1))),NA())</f>
        <v/>
      </c>
      <c r="M1424" s="4" t="str" cm="1">
        <f t="array" aca="1" ref="M1424" ca="1">IFERROR(IF(T_CALC[[#This Row],[DAY]]="","",IF(AND(T_CALC[[#This Row],[DAY]]=C_N_TRADING_DAYS,$L$1&gt;C_MAX_HIST_DT),$M$1,INDEX(_xlfn.ANCHORARRAY($C$3),T_CALC[[#This Row],[DAY]]+1,3))),NA())</f>
        <v/>
      </c>
      <c r="N1424" s="4" t="str" cm="1">
        <f t="array" aca="1" ref="N1424" ca="1">IFERROR(IF(T_CALC[[#This Row],[DAY]]="","",IF(AND(T_CALC[[#This Row],[DAY]]=C_N_TRADING_DAYS,$L$1&gt;C_MAX_HIST_DT),$N$1,INDEX(_xlfn.ANCHORARRAY($C$3),T_CALC[[#This Row],[DAY]]+1,4))),NA())</f>
        <v/>
      </c>
      <c r="O1424" s="4" t="str" cm="1">
        <f t="array" aca="1" ref="O1424" ca="1">IFERROR(IF(T_CALC[[#This Row],[DAY]]="","",IF(AND(T_CALC[[#This Row],[DAY]]=C_N_TRADING_DAYS,$L$1&gt;C_MAX_HIST_DT),$O$1,INDEX(_xlfn.ANCHORARRAY($C$3),T_CALC[[#This Row],[DAY]]+1,5))),NA())</f>
        <v/>
      </c>
      <c r="P1424" s="4" t="str" cm="1">
        <f t="array" aca="1" ref="P1424" ca="1">IFERROR(IF(T_CALC[[#This Row],[DAY]]="","",IF(AND(T_CALC[[#This Row],[DAY]]=C_N_TRADING_DAYS,$L$1&gt;C_MAX_HIST_DT),$P$1,INDEX(_xlfn.ANCHORARRAY($C$3),T_CALC[[#This Row],[DAY]]+1,6))),NA())</f>
        <v/>
      </c>
      <c r="Q1424" s="4" t="str" cm="1">
        <f t="array" aca="1" ref="Q1424" ca="1">IFERROR(IF(T_CALC[[#This Row],[DAY]]="","",IF(AND(T_CALC[[#This Row],[DAY]]=C_N_TRADING_DAYS,$L$1&gt;C_MAX_HIST_DT),$Q$1,INDEX(_xlfn.ANCHORARRAY($C$3),T_CALC[[#This Row],[DAY]]+1,2))),NA())</f>
        <v/>
      </c>
      <c r="R1424" s="4" t="str">
        <f ca="1">IFERROR(IF(I_SRC="Open",T_CALC[[#This Row],[Open]],IF(I_SRC="High",T_CALC[[#This Row],[High]],IF(I_SRC="low",T_CALC[[#This Row],[Low]],IF(I_SRC="Volume",T_CALC[[#This Row],[VOLUME]],T_CALC[[#This Row],[Close]])))),"")</f>
        <v/>
      </c>
      <c r="S1424" s="4" t="str" cm="1">
        <f t="array" aca="1" ref="S1424" ca="1">IF(T_CALC[[#This Row],[DAY]]="","",IF(T_CALC[[#This Row],[DAY]]&gt;=I_MA_PER,
ROUND(SUMPRODUCT(OFFSET($Y$4,0,0,I_MA_PER),OFFSET(T_CALC[[#This Row],[Value]],-(I_MA_PER-1),0,I_MA_PER))/C_DEN,2),NA()))</f>
        <v/>
      </c>
      <c r="T1424" s="4" t="str">
        <f ca="1">IF(T_CALC[[#This Row],[DAY]]="","",IF(T_CALC[[#This Row],[DAY]]&gt;=I_MA_PER,IF(AND(T_CALC[[#This Row],[Value]]&gt;T_CALC[[#This Row],[WMA]],R1423&lt;=S1423),"Buy",IF(AND(T_CALC[[#This Row],[Value]]&lt;T_CALC[[#This Row],[WMA]],R1423&gt;=S1423),"Sell","")),NA()))</f>
        <v/>
      </c>
      <c r="U1424" s="4">
        <f ca="1">IFERROR(IF(T_CALC[[#This Row],[Signal]]="Buy",T_CALC[[#This Row],[Value]],-10000),-10000)</f>
        <v>-10000</v>
      </c>
      <c r="V1424" s="4">
        <f ca="1">IFERROR(IF(T_CALC[[#This Row],[Signal]]="Sell",T_CALC[[#This Row],[Value]],-10000),-10000)</f>
        <v>-10000</v>
      </c>
    </row>
    <row r="1425" spans="11:22" x14ac:dyDescent="0.2">
      <c r="K1425" s="4" t="str">
        <f ca="1">IF(ROW(T_CALC[[#This Row],[DAY]])-ROW(T_CALC[[#Headers],[DAY]])&gt;C_N_TRADING_DAYS,"",ROW(T_CALC[[#This Row],[DAY]])-ROW(T_CALC[[#Headers],[DAY]]))</f>
        <v/>
      </c>
      <c r="L1425" s="2" t="str" cm="1">
        <f t="array" aca="1" ref="L1425" ca="1">IFERROR(IF(T_CALC[[#This Row],[DAY]]="","",IF(AND(T_CALC[[#This Row],[DAY]]=C_N_TRADING_DAYS,$L$1&gt;C_MAX_HIST_DT),$L$1,INDEX(_xlfn.ANCHORARRAY($C$3),T_CALC[[#This Row],[DAY]]+1,1))),NA())</f>
        <v/>
      </c>
      <c r="M1425" s="4" t="str" cm="1">
        <f t="array" aca="1" ref="M1425" ca="1">IFERROR(IF(T_CALC[[#This Row],[DAY]]="","",IF(AND(T_CALC[[#This Row],[DAY]]=C_N_TRADING_DAYS,$L$1&gt;C_MAX_HIST_DT),$M$1,INDEX(_xlfn.ANCHORARRAY($C$3),T_CALC[[#This Row],[DAY]]+1,3))),NA())</f>
        <v/>
      </c>
      <c r="N1425" s="4" t="str" cm="1">
        <f t="array" aca="1" ref="N1425" ca="1">IFERROR(IF(T_CALC[[#This Row],[DAY]]="","",IF(AND(T_CALC[[#This Row],[DAY]]=C_N_TRADING_DAYS,$L$1&gt;C_MAX_HIST_DT),$N$1,INDEX(_xlfn.ANCHORARRAY($C$3),T_CALC[[#This Row],[DAY]]+1,4))),NA())</f>
        <v/>
      </c>
      <c r="O1425" s="4" t="str" cm="1">
        <f t="array" aca="1" ref="O1425" ca="1">IFERROR(IF(T_CALC[[#This Row],[DAY]]="","",IF(AND(T_CALC[[#This Row],[DAY]]=C_N_TRADING_DAYS,$L$1&gt;C_MAX_HIST_DT),$O$1,INDEX(_xlfn.ANCHORARRAY($C$3),T_CALC[[#This Row],[DAY]]+1,5))),NA())</f>
        <v/>
      </c>
      <c r="P1425" s="4" t="str" cm="1">
        <f t="array" aca="1" ref="P1425" ca="1">IFERROR(IF(T_CALC[[#This Row],[DAY]]="","",IF(AND(T_CALC[[#This Row],[DAY]]=C_N_TRADING_DAYS,$L$1&gt;C_MAX_HIST_DT),$P$1,INDEX(_xlfn.ANCHORARRAY($C$3),T_CALC[[#This Row],[DAY]]+1,6))),NA())</f>
        <v/>
      </c>
      <c r="Q1425" s="4" t="str" cm="1">
        <f t="array" aca="1" ref="Q1425" ca="1">IFERROR(IF(T_CALC[[#This Row],[DAY]]="","",IF(AND(T_CALC[[#This Row],[DAY]]=C_N_TRADING_DAYS,$L$1&gt;C_MAX_HIST_DT),$Q$1,INDEX(_xlfn.ANCHORARRAY($C$3),T_CALC[[#This Row],[DAY]]+1,2))),NA())</f>
        <v/>
      </c>
      <c r="R1425" s="4" t="str">
        <f ca="1">IFERROR(IF(I_SRC="Open",T_CALC[[#This Row],[Open]],IF(I_SRC="High",T_CALC[[#This Row],[High]],IF(I_SRC="low",T_CALC[[#This Row],[Low]],IF(I_SRC="Volume",T_CALC[[#This Row],[VOLUME]],T_CALC[[#This Row],[Close]])))),"")</f>
        <v/>
      </c>
      <c r="S1425" s="4" t="str" cm="1">
        <f t="array" aca="1" ref="S1425" ca="1">IF(T_CALC[[#This Row],[DAY]]="","",IF(T_CALC[[#This Row],[DAY]]&gt;=I_MA_PER,
ROUND(SUMPRODUCT(OFFSET($Y$4,0,0,I_MA_PER),OFFSET(T_CALC[[#This Row],[Value]],-(I_MA_PER-1),0,I_MA_PER))/C_DEN,2),NA()))</f>
        <v/>
      </c>
      <c r="T1425" s="4" t="str">
        <f ca="1">IF(T_CALC[[#This Row],[DAY]]="","",IF(T_CALC[[#This Row],[DAY]]&gt;=I_MA_PER,IF(AND(T_CALC[[#This Row],[Value]]&gt;T_CALC[[#This Row],[WMA]],R1424&lt;=S1424),"Buy",IF(AND(T_CALC[[#This Row],[Value]]&lt;T_CALC[[#This Row],[WMA]],R1424&gt;=S1424),"Sell","")),NA()))</f>
        <v/>
      </c>
      <c r="U1425" s="4">
        <f ca="1">IFERROR(IF(T_CALC[[#This Row],[Signal]]="Buy",T_CALC[[#This Row],[Value]],-10000),-10000)</f>
        <v>-10000</v>
      </c>
      <c r="V1425" s="4">
        <f ca="1">IFERROR(IF(T_CALC[[#This Row],[Signal]]="Sell",T_CALC[[#This Row],[Value]],-10000),-10000)</f>
        <v>-10000</v>
      </c>
    </row>
    <row r="1426" spans="11:22" x14ac:dyDescent="0.2">
      <c r="K1426" s="4" t="str">
        <f ca="1">IF(ROW(T_CALC[[#This Row],[DAY]])-ROW(T_CALC[[#Headers],[DAY]])&gt;C_N_TRADING_DAYS,"",ROW(T_CALC[[#This Row],[DAY]])-ROW(T_CALC[[#Headers],[DAY]]))</f>
        <v/>
      </c>
      <c r="L1426" s="2" t="str" cm="1">
        <f t="array" aca="1" ref="L1426" ca="1">IFERROR(IF(T_CALC[[#This Row],[DAY]]="","",IF(AND(T_CALC[[#This Row],[DAY]]=C_N_TRADING_DAYS,$L$1&gt;C_MAX_HIST_DT),$L$1,INDEX(_xlfn.ANCHORARRAY($C$3),T_CALC[[#This Row],[DAY]]+1,1))),NA())</f>
        <v/>
      </c>
      <c r="M1426" s="4" t="str" cm="1">
        <f t="array" aca="1" ref="M1426" ca="1">IFERROR(IF(T_CALC[[#This Row],[DAY]]="","",IF(AND(T_CALC[[#This Row],[DAY]]=C_N_TRADING_DAYS,$L$1&gt;C_MAX_HIST_DT),$M$1,INDEX(_xlfn.ANCHORARRAY($C$3),T_CALC[[#This Row],[DAY]]+1,3))),NA())</f>
        <v/>
      </c>
      <c r="N1426" s="4" t="str" cm="1">
        <f t="array" aca="1" ref="N1426" ca="1">IFERROR(IF(T_CALC[[#This Row],[DAY]]="","",IF(AND(T_CALC[[#This Row],[DAY]]=C_N_TRADING_DAYS,$L$1&gt;C_MAX_HIST_DT),$N$1,INDEX(_xlfn.ANCHORARRAY($C$3),T_CALC[[#This Row],[DAY]]+1,4))),NA())</f>
        <v/>
      </c>
      <c r="O1426" s="4" t="str" cm="1">
        <f t="array" aca="1" ref="O1426" ca="1">IFERROR(IF(T_CALC[[#This Row],[DAY]]="","",IF(AND(T_CALC[[#This Row],[DAY]]=C_N_TRADING_DAYS,$L$1&gt;C_MAX_HIST_DT),$O$1,INDEX(_xlfn.ANCHORARRAY($C$3),T_CALC[[#This Row],[DAY]]+1,5))),NA())</f>
        <v/>
      </c>
      <c r="P1426" s="4" t="str" cm="1">
        <f t="array" aca="1" ref="P1426" ca="1">IFERROR(IF(T_CALC[[#This Row],[DAY]]="","",IF(AND(T_CALC[[#This Row],[DAY]]=C_N_TRADING_DAYS,$L$1&gt;C_MAX_HIST_DT),$P$1,INDEX(_xlfn.ANCHORARRAY($C$3),T_CALC[[#This Row],[DAY]]+1,6))),NA())</f>
        <v/>
      </c>
      <c r="Q1426" s="4" t="str" cm="1">
        <f t="array" aca="1" ref="Q1426" ca="1">IFERROR(IF(T_CALC[[#This Row],[DAY]]="","",IF(AND(T_CALC[[#This Row],[DAY]]=C_N_TRADING_DAYS,$L$1&gt;C_MAX_HIST_DT),$Q$1,INDEX(_xlfn.ANCHORARRAY($C$3),T_CALC[[#This Row],[DAY]]+1,2))),NA())</f>
        <v/>
      </c>
      <c r="R1426" s="4" t="str">
        <f ca="1">IFERROR(IF(I_SRC="Open",T_CALC[[#This Row],[Open]],IF(I_SRC="High",T_CALC[[#This Row],[High]],IF(I_SRC="low",T_CALC[[#This Row],[Low]],IF(I_SRC="Volume",T_CALC[[#This Row],[VOLUME]],T_CALC[[#This Row],[Close]])))),"")</f>
        <v/>
      </c>
      <c r="S1426" s="4" t="str" cm="1">
        <f t="array" aca="1" ref="S1426" ca="1">IF(T_CALC[[#This Row],[DAY]]="","",IF(T_CALC[[#This Row],[DAY]]&gt;=I_MA_PER,
ROUND(SUMPRODUCT(OFFSET($Y$4,0,0,I_MA_PER),OFFSET(T_CALC[[#This Row],[Value]],-(I_MA_PER-1),0,I_MA_PER))/C_DEN,2),NA()))</f>
        <v/>
      </c>
      <c r="T1426" s="4" t="str">
        <f ca="1">IF(T_CALC[[#This Row],[DAY]]="","",IF(T_CALC[[#This Row],[DAY]]&gt;=I_MA_PER,IF(AND(T_CALC[[#This Row],[Value]]&gt;T_CALC[[#This Row],[WMA]],R1425&lt;=S1425),"Buy",IF(AND(T_CALC[[#This Row],[Value]]&lt;T_CALC[[#This Row],[WMA]],R1425&gt;=S1425),"Sell","")),NA()))</f>
        <v/>
      </c>
      <c r="U1426" s="4">
        <f ca="1">IFERROR(IF(T_CALC[[#This Row],[Signal]]="Buy",T_CALC[[#This Row],[Value]],-10000),-10000)</f>
        <v>-10000</v>
      </c>
      <c r="V1426" s="4">
        <f ca="1">IFERROR(IF(T_CALC[[#This Row],[Signal]]="Sell",T_CALC[[#This Row],[Value]],-10000),-10000)</f>
        <v>-10000</v>
      </c>
    </row>
    <row r="1427" spans="11:22" x14ac:dyDescent="0.2">
      <c r="K1427" s="4" t="str">
        <f ca="1">IF(ROW(T_CALC[[#This Row],[DAY]])-ROW(T_CALC[[#Headers],[DAY]])&gt;C_N_TRADING_DAYS,"",ROW(T_CALC[[#This Row],[DAY]])-ROW(T_CALC[[#Headers],[DAY]]))</f>
        <v/>
      </c>
      <c r="L1427" s="2" t="str" cm="1">
        <f t="array" aca="1" ref="L1427" ca="1">IFERROR(IF(T_CALC[[#This Row],[DAY]]="","",IF(AND(T_CALC[[#This Row],[DAY]]=C_N_TRADING_DAYS,$L$1&gt;C_MAX_HIST_DT),$L$1,INDEX(_xlfn.ANCHORARRAY($C$3),T_CALC[[#This Row],[DAY]]+1,1))),NA())</f>
        <v/>
      </c>
      <c r="M1427" s="4" t="str" cm="1">
        <f t="array" aca="1" ref="M1427" ca="1">IFERROR(IF(T_CALC[[#This Row],[DAY]]="","",IF(AND(T_CALC[[#This Row],[DAY]]=C_N_TRADING_DAYS,$L$1&gt;C_MAX_HIST_DT),$M$1,INDEX(_xlfn.ANCHORARRAY($C$3),T_CALC[[#This Row],[DAY]]+1,3))),NA())</f>
        <v/>
      </c>
      <c r="N1427" s="4" t="str" cm="1">
        <f t="array" aca="1" ref="N1427" ca="1">IFERROR(IF(T_CALC[[#This Row],[DAY]]="","",IF(AND(T_CALC[[#This Row],[DAY]]=C_N_TRADING_DAYS,$L$1&gt;C_MAX_HIST_DT),$N$1,INDEX(_xlfn.ANCHORARRAY($C$3),T_CALC[[#This Row],[DAY]]+1,4))),NA())</f>
        <v/>
      </c>
      <c r="O1427" s="4" t="str" cm="1">
        <f t="array" aca="1" ref="O1427" ca="1">IFERROR(IF(T_CALC[[#This Row],[DAY]]="","",IF(AND(T_CALC[[#This Row],[DAY]]=C_N_TRADING_DAYS,$L$1&gt;C_MAX_HIST_DT),$O$1,INDEX(_xlfn.ANCHORARRAY($C$3),T_CALC[[#This Row],[DAY]]+1,5))),NA())</f>
        <v/>
      </c>
      <c r="P1427" s="4" t="str" cm="1">
        <f t="array" aca="1" ref="P1427" ca="1">IFERROR(IF(T_CALC[[#This Row],[DAY]]="","",IF(AND(T_CALC[[#This Row],[DAY]]=C_N_TRADING_DAYS,$L$1&gt;C_MAX_HIST_DT),$P$1,INDEX(_xlfn.ANCHORARRAY($C$3),T_CALC[[#This Row],[DAY]]+1,6))),NA())</f>
        <v/>
      </c>
      <c r="Q1427" s="4" t="str" cm="1">
        <f t="array" aca="1" ref="Q1427" ca="1">IFERROR(IF(T_CALC[[#This Row],[DAY]]="","",IF(AND(T_CALC[[#This Row],[DAY]]=C_N_TRADING_DAYS,$L$1&gt;C_MAX_HIST_DT),$Q$1,INDEX(_xlfn.ANCHORARRAY($C$3),T_CALC[[#This Row],[DAY]]+1,2))),NA())</f>
        <v/>
      </c>
      <c r="R1427" s="4" t="str">
        <f ca="1">IFERROR(IF(I_SRC="Open",T_CALC[[#This Row],[Open]],IF(I_SRC="High",T_CALC[[#This Row],[High]],IF(I_SRC="low",T_CALC[[#This Row],[Low]],IF(I_SRC="Volume",T_CALC[[#This Row],[VOLUME]],T_CALC[[#This Row],[Close]])))),"")</f>
        <v/>
      </c>
      <c r="S1427" s="4" t="str" cm="1">
        <f t="array" aca="1" ref="S1427" ca="1">IF(T_CALC[[#This Row],[DAY]]="","",IF(T_CALC[[#This Row],[DAY]]&gt;=I_MA_PER,
ROUND(SUMPRODUCT(OFFSET($Y$4,0,0,I_MA_PER),OFFSET(T_CALC[[#This Row],[Value]],-(I_MA_PER-1),0,I_MA_PER))/C_DEN,2),NA()))</f>
        <v/>
      </c>
      <c r="T1427" s="4" t="str">
        <f ca="1">IF(T_CALC[[#This Row],[DAY]]="","",IF(T_CALC[[#This Row],[DAY]]&gt;=I_MA_PER,IF(AND(T_CALC[[#This Row],[Value]]&gt;T_CALC[[#This Row],[WMA]],R1426&lt;=S1426),"Buy",IF(AND(T_CALC[[#This Row],[Value]]&lt;T_CALC[[#This Row],[WMA]],R1426&gt;=S1426),"Sell","")),NA()))</f>
        <v/>
      </c>
      <c r="U1427" s="4">
        <f ca="1">IFERROR(IF(T_CALC[[#This Row],[Signal]]="Buy",T_CALC[[#This Row],[Value]],-10000),-10000)</f>
        <v>-10000</v>
      </c>
      <c r="V1427" s="4">
        <f ca="1">IFERROR(IF(T_CALC[[#This Row],[Signal]]="Sell",T_CALC[[#This Row],[Value]],-10000),-10000)</f>
        <v>-10000</v>
      </c>
    </row>
    <row r="1428" spans="11:22" x14ac:dyDescent="0.2">
      <c r="K1428" s="4" t="str">
        <f ca="1">IF(ROW(T_CALC[[#This Row],[DAY]])-ROW(T_CALC[[#Headers],[DAY]])&gt;C_N_TRADING_DAYS,"",ROW(T_CALC[[#This Row],[DAY]])-ROW(T_CALC[[#Headers],[DAY]]))</f>
        <v/>
      </c>
      <c r="L1428" s="2" t="str" cm="1">
        <f t="array" aca="1" ref="L1428" ca="1">IFERROR(IF(T_CALC[[#This Row],[DAY]]="","",IF(AND(T_CALC[[#This Row],[DAY]]=C_N_TRADING_DAYS,$L$1&gt;C_MAX_HIST_DT),$L$1,INDEX(_xlfn.ANCHORARRAY($C$3),T_CALC[[#This Row],[DAY]]+1,1))),NA())</f>
        <v/>
      </c>
      <c r="M1428" s="4" t="str" cm="1">
        <f t="array" aca="1" ref="M1428" ca="1">IFERROR(IF(T_CALC[[#This Row],[DAY]]="","",IF(AND(T_CALC[[#This Row],[DAY]]=C_N_TRADING_DAYS,$L$1&gt;C_MAX_HIST_DT),$M$1,INDEX(_xlfn.ANCHORARRAY($C$3),T_CALC[[#This Row],[DAY]]+1,3))),NA())</f>
        <v/>
      </c>
      <c r="N1428" s="4" t="str" cm="1">
        <f t="array" aca="1" ref="N1428" ca="1">IFERROR(IF(T_CALC[[#This Row],[DAY]]="","",IF(AND(T_CALC[[#This Row],[DAY]]=C_N_TRADING_DAYS,$L$1&gt;C_MAX_HIST_DT),$N$1,INDEX(_xlfn.ANCHORARRAY($C$3),T_CALC[[#This Row],[DAY]]+1,4))),NA())</f>
        <v/>
      </c>
      <c r="O1428" s="4" t="str" cm="1">
        <f t="array" aca="1" ref="O1428" ca="1">IFERROR(IF(T_CALC[[#This Row],[DAY]]="","",IF(AND(T_CALC[[#This Row],[DAY]]=C_N_TRADING_DAYS,$L$1&gt;C_MAX_HIST_DT),$O$1,INDEX(_xlfn.ANCHORARRAY($C$3),T_CALC[[#This Row],[DAY]]+1,5))),NA())</f>
        <v/>
      </c>
      <c r="P1428" s="4" t="str" cm="1">
        <f t="array" aca="1" ref="P1428" ca="1">IFERROR(IF(T_CALC[[#This Row],[DAY]]="","",IF(AND(T_CALC[[#This Row],[DAY]]=C_N_TRADING_DAYS,$L$1&gt;C_MAX_HIST_DT),$P$1,INDEX(_xlfn.ANCHORARRAY($C$3),T_CALC[[#This Row],[DAY]]+1,6))),NA())</f>
        <v/>
      </c>
      <c r="Q1428" s="4" t="str" cm="1">
        <f t="array" aca="1" ref="Q1428" ca="1">IFERROR(IF(T_CALC[[#This Row],[DAY]]="","",IF(AND(T_CALC[[#This Row],[DAY]]=C_N_TRADING_DAYS,$L$1&gt;C_MAX_HIST_DT),$Q$1,INDEX(_xlfn.ANCHORARRAY($C$3),T_CALC[[#This Row],[DAY]]+1,2))),NA())</f>
        <v/>
      </c>
      <c r="R1428" s="4" t="str">
        <f ca="1">IFERROR(IF(I_SRC="Open",T_CALC[[#This Row],[Open]],IF(I_SRC="High",T_CALC[[#This Row],[High]],IF(I_SRC="low",T_CALC[[#This Row],[Low]],IF(I_SRC="Volume",T_CALC[[#This Row],[VOLUME]],T_CALC[[#This Row],[Close]])))),"")</f>
        <v/>
      </c>
      <c r="S1428" s="4" t="str" cm="1">
        <f t="array" aca="1" ref="S1428" ca="1">IF(T_CALC[[#This Row],[DAY]]="","",IF(T_CALC[[#This Row],[DAY]]&gt;=I_MA_PER,
ROUND(SUMPRODUCT(OFFSET($Y$4,0,0,I_MA_PER),OFFSET(T_CALC[[#This Row],[Value]],-(I_MA_PER-1),0,I_MA_PER))/C_DEN,2),NA()))</f>
        <v/>
      </c>
      <c r="T1428" s="4" t="str">
        <f ca="1">IF(T_CALC[[#This Row],[DAY]]="","",IF(T_CALC[[#This Row],[DAY]]&gt;=I_MA_PER,IF(AND(T_CALC[[#This Row],[Value]]&gt;T_CALC[[#This Row],[WMA]],R1427&lt;=S1427),"Buy",IF(AND(T_CALC[[#This Row],[Value]]&lt;T_CALC[[#This Row],[WMA]],R1427&gt;=S1427),"Sell","")),NA()))</f>
        <v/>
      </c>
      <c r="U1428" s="4">
        <f ca="1">IFERROR(IF(T_CALC[[#This Row],[Signal]]="Buy",T_CALC[[#This Row],[Value]],-10000),-10000)</f>
        <v>-10000</v>
      </c>
      <c r="V1428" s="4">
        <f ca="1">IFERROR(IF(T_CALC[[#This Row],[Signal]]="Sell",T_CALC[[#This Row],[Value]],-10000),-10000)</f>
        <v>-10000</v>
      </c>
    </row>
    <row r="1429" spans="11:22" x14ac:dyDescent="0.2">
      <c r="K1429" s="4" t="str">
        <f ca="1">IF(ROW(T_CALC[[#This Row],[DAY]])-ROW(T_CALC[[#Headers],[DAY]])&gt;C_N_TRADING_DAYS,"",ROW(T_CALC[[#This Row],[DAY]])-ROW(T_CALC[[#Headers],[DAY]]))</f>
        <v/>
      </c>
      <c r="L1429" s="2" t="str" cm="1">
        <f t="array" aca="1" ref="L1429" ca="1">IFERROR(IF(T_CALC[[#This Row],[DAY]]="","",IF(AND(T_CALC[[#This Row],[DAY]]=C_N_TRADING_DAYS,$L$1&gt;C_MAX_HIST_DT),$L$1,INDEX(_xlfn.ANCHORARRAY($C$3),T_CALC[[#This Row],[DAY]]+1,1))),NA())</f>
        <v/>
      </c>
      <c r="M1429" s="4" t="str" cm="1">
        <f t="array" aca="1" ref="M1429" ca="1">IFERROR(IF(T_CALC[[#This Row],[DAY]]="","",IF(AND(T_CALC[[#This Row],[DAY]]=C_N_TRADING_DAYS,$L$1&gt;C_MAX_HIST_DT),$M$1,INDEX(_xlfn.ANCHORARRAY($C$3),T_CALC[[#This Row],[DAY]]+1,3))),NA())</f>
        <v/>
      </c>
      <c r="N1429" s="4" t="str" cm="1">
        <f t="array" aca="1" ref="N1429" ca="1">IFERROR(IF(T_CALC[[#This Row],[DAY]]="","",IF(AND(T_CALC[[#This Row],[DAY]]=C_N_TRADING_DAYS,$L$1&gt;C_MAX_HIST_DT),$N$1,INDEX(_xlfn.ANCHORARRAY($C$3),T_CALC[[#This Row],[DAY]]+1,4))),NA())</f>
        <v/>
      </c>
      <c r="O1429" s="4" t="str" cm="1">
        <f t="array" aca="1" ref="O1429" ca="1">IFERROR(IF(T_CALC[[#This Row],[DAY]]="","",IF(AND(T_CALC[[#This Row],[DAY]]=C_N_TRADING_DAYS,$L$1&gt;C_MAX_HIST_DT),$O$1,INDEX(_xlfn.ANCHORARRAY($C$3),T_CALC[[#This Row],[DAY]]+1,5))),NA())</f>
        <v/>
      </c>
      <c r="P1429" s="4" t="str" cm="1">
        <f t="array" aca="1" ref="P1429" ca="1">IFERROR(IF(T_CALC[[#This Row],[DAY]]="","",IF(AND(T_CALC[[#This Row],[DAY]]=C_N_TRADING_DAYS,$L$1&gt;C_MAX_HIST_DT),$P$1,INDEX(_xlfn.ANCHORARRAY($C$3),T_CALC[[#This Row],[DAY]]+1,6))),NA())</f>
        <v/>
      </c>
      <c r="Q1429" s="4" t="str" cm="1">
        <f t="array" aca="1" ref="Q1429" ca="1">IFERROR(IF(T_CALC[[#This Row],[DAY]]="","",IF(AND(T_CALC[[#This Row],[DAY]]=C_N_TRADING_DAYS,$L$1&gt;C_MAX_HIST_DT),$Q$1,INDEX(_xlfn.ANCHORARRAY($C$3),T_CALC[[#This Row],[DAY]]+1,2))),NA())</f>
        <v/>
      </c>
      <c r="R1429" s="4" t="str">
        <f ca="1">IFERROR(IF(I_SRC="Open",T_CALC[[#This Row],[Open]],IF(I_SRC="High",T_CALC[[#This Row],[High]],IF(I_SRC="low",T_CALC[[#This Row],[Low]],IF(I_SRC="Volume",T_CALC[[#This Row],[VOLUME]],T_CALC[[#This Row],[Close]])))),"")</f>
        <v/>
      </c>
      <c r="S1429" s="4" t="str" cm="1">
        <f t="array" aca="1" ref="S1429" ca="1">IF(T_CALC[[#This Row],[DAY]]="","",IF(T_CALC[[#This Row],[DAY]]&gt;=I_MA_PER,
ROUND(SUMPRODUCT(OFFSET($Y$4,0,0,I_MA_PER),OFFSET(T_CALC[[#This Row],[Value]],-(I_MA_PER-1),0,I_MA_PER))/C_DEN,2),NA()))</f>
        <v/>
      </c>
      <c r="T1429" s="4" t="str">
        <f ca="1">IF(T_CALC[[#This Row],[DAY]]="","",IF(T_CALC[[#This Row],[DAY]]&gt;=I_MA_PER,IF(AND(T_CALC[[#This Row],[Value]]&gt;T_CALC[[#This Row],[WMA]],R1428&lt;=S1428),"Buy",IF(AND(T_CALC[[#This Row],[Value]]&lt;T_CALC[[#This Row],[WMA]],R1428&gt;=S1428),"Sell","")),NA()))</f>
        <v/>
      </c>
      <c r="U1429" s="4">
        <f ca="1">IFERROR(IF(T_CALC[[#This Row],[Signal]]="Buy",T_CALC[[#This Row],[Value]],-10000),-10000)</f>
        <v>-10000</v>
      </c>
      <c r="V1429" s="4">
        <f ca="1">IFERROR(IF(T_CALC[[#This Row],[Signal]]="Sell",T_CALC[[#This Row],[Value]],-10000),-10000)</f>
        <v>-10000</v>
      </c>
    </row>
    <row r="1430" spans="11:22" x14ac:dyDescent="0.2">
      <c r="K1430" s="4" t="str">
        <f ca="1">IF(ROW(T_CALC[[#This Row],[DAY]])-ROW(T_CALC[[#Headers],[DAY]])&gt;C_N_TRADING_DAYS,"",ROW(T_CALC[[#This Row],[DAY]])-ROW(T_CALC[[#Headers],[DAY]]))</f>
        <v/>
      </c>
      <c r="L1430" s="2" t="str" cm="1">
        <f t="array" aca="1" ref="L1430" ca="1">IFERROR(IF(T_CALC[[#This Row],[DAY]]="","",IF(AND(T_CALC[[#This Row],[DAY]]=C_N_TRADING_DAYS,$L$1&gt;C_MAX_HIST_DT),$L$1,INDEX(_xlfn.ANCHORARRAY($C$3),T_CALC[[#This Row],[DAY]]+1,1))),NA())</f>
        <v/>
      </c>
      <c r="M1430" s="4" t="str" cm="1">
        <f t="array" aca="1" ref="M1430" ca="1">IFERROR(IF(T_CALC[[#This Row],[DAY]]="","",IF(AND(T_CALC[[#This Row],[DAY]]=C_N_TRADING_DAYS,$L$1&gt;C_MAX_HIST_DT),$M$1,INDEX(_xlfn.ANCHORARRAY($C$3),T_CALC[[#This Row],[DAY]]+1,3))),NA())</f>
        <v/>
      </c>
      <c r="N1430" s="4" t="str" cm="1">
        <f t="array" aca="1" ref="N1430" ca="1">IFERROR(IF(T_CALC[[#This Row],[DAY]]="","",IF(AND(T_CALC[[#This Row],[DAY]]=C_N_TRADING_DAYS,$L$1&gt;C_MAX_HIST_DT),$N$1,INDEX(_xlfn.ANCHORARRAY($C$3),T_CALC[[#This Row],[DAY]]+1,4))),NA())</f>
        <v/>
      </c>
      <c r="O1430" s="4" t="str" cm="1">
        <f t="array" aca="1" ref="O1430" ca="1">IFERROR(IF(T_CALC[[#This Row],[DAY]]="","",IF(AND(T_CALC[[#This Row],[DAY]]=C_N_TRADING_DAYS,$L$1&gt;C_MAX_HIST_DT),$O$1,INDEX(_xlfn.ANCHORARRAY($C$3),T_CALC[[#This Row],[DAY]]+1,5))),NA())</f>
        <v/>
      </c>
      <c r="P1430" s="4" t="str" cm="1">
        <f t="array" aca="1" ref="P1430" ca="1">IFERROR(IF(T_CALC[[#This Row],[DAY]]="","",IF(AND(T_CALC[[#This Row],[DAY]]=C_N_TRADING_DAYS,$L$1&gt;C_MAX_HIST_DT),$P$1,INDEX(_xlfn.ANCHORARRAY($C$3),T_CALC[[#This Row],[DAY]]+1,6))),NA())</f>
        <v/>
      </c>
      <c r="Q1430" s="4" t="str" cm="1">
        <f t="array" aca="1" ref="Q1430" ca="1">IFERROR(IF(T_CALC[[#This Row],[DAY]]="","",IF(AND(T_CALC[[#This Row],[DAY]]=C_N_TRADING_DAYS,$L$1&gt;C_MAX_HIST_DT),$Q$1,INDEX(_xlfn.ANCHORARRAY($C$3),T_CALC[[#This Row],[DAY]]+1,2))),NA())</f>
        <v/>
      </c>
      <c r="R1430" s="4" t="str">
        <f ca="1">IFERROR(IF(I_SRC="Open",T_CALC[[#This Row],[Open]],IF(I_SRC="High",T_CALC[[#This Row],[High]],IF(I_SRC="low",T_CALC[[#This Row],[Low]],IF(I_SRC="Volume",T_CALC[[#This Row],[VOLUME]],T_CALC[[#This Row],[Close]])))),"")</f>
        <v/>
      </c>
      <c r="S1430" s="4" t="str" cm="1">
        <f t="array" aca="1" ref="S1430" ca="1">IF(T_CALC[[#This Row],[DAY]]="","",IF(T_CALC[[#This Row],[DAY]]&gt;=I_MA_PER,
ROUND(SUMPRODUCT(OFFSET($Y$4,0,0,I_MA_PER),OFFSET(T_CALC[[#This Row],[Value]],-(I_MA_PER-1),0,I_MA_PER))/C_DEN,2),NA()))</f>
        <v/>
      </c>
      <c r="T1430" s="4" t="str">
        <f ca="1">IF(T_CALC[[#This Row],[DAY]]="","",IF(T_CALC[[#This Row],[DAY]]&gt;=I_MA_PER,IF(AND(T_CALC[[#This Row],[Value]]&gt;T_CALC[[#This Row],[WMA]],R1429&lt;=S1429),"Buy",IF(AND(T_CALC[[#This Row],[Value]]&lt;T_CALC[[#This Row],[WMA]],R1429&gt;=S1429),"Sell","")),NA()))</f>
        <v/>
      </c>
      <c r="U1430" s="4">
        <f ca="1">IFERROR(IF(T_CALC[[#This Row],[Signal]]="Buy",T_CALC[[#This Row],[Value]],-10000),-10000)</f>
        <v>-10000</v>
      </c>
      <c r="V1430" s="4">
        <f ca="1">IFERROR(IF(T_CALC[[#This Row],[Signal]]="Sell",T_CALC[[#This Row],[Value]],-10000),-10000)</f>
        <v>-10000</v>
      </c>
    </row>
    <row r="1431" spans="11:22" x14ac:dyDescent="0.2">
      <c r="K1431" s="4" t="str">
        <f ca="1">IF(ROW(T_CALC[[#This Row],[DAY]])-ROW(T_CALC[[#Headers],[DAY]])&gt;C_N_TRADING_DAYS,"",ROW(T_CALC[[#This Row],[DAY]])-ROW(T_CALC[[#Headers],[DAY]]))</f>
        <v/>
      </c>
      <c r="L1431" s="2" t="str" cm="1">
        <f t="array" aca="1" ref="L1431" ca="1">IFERROR(IF(T_CALC[[#This Row],[DAY]]="","",IF(AND(T_CALC[[#This Row],[DAY]]=C_N_TRADING_DAYS,$L$1&gt;C_MAX_HIST_DT),$L$1,INDEX(_xlfn.ANCHORARRAY($C$3),T_CALC[[#This Row],[DAY]]+1,1))),NA())</f>
        <v/>
      </c>
      <c r="M1431" s="4" t="str" cm="1">
        <f t="array" aca="1" ref="M1431" ca="1">IFERROR(IF(T_CALC[[#This Row],[DAY]]="","",IF(AND(T_CALC[[#This Row],[DAY]]=C_N_TRADING_DAYS,$L$1&gt;C_MAX_HIST_DT),$M$1,INDEX(_xlfn.ANCHORARRAY($C$3),T_CALC[[#This Row],[DAY]]+1,3))),NA())</f>
        <v/>
      </c>
      <c r="N1431" s="4" t="str" cm="1">
        <f t="array" aca="1" ref="N1431" ca="1">IFERROR(IF(T_CALC[[#This Row],[DAY]]="","",IF(AND(T_CALC[[#This Row],[DAY]]=C_N_TRADING_DAYS,$L$1&gt;C_MAX_HIST_DT),$N$1,INDEX(_xlfn.ANCHORARRAY($C$3),T_CALC[[#This Row],[DAY]]+1,4))),NA())</f>
        <v/>
      </c>
      <c r="O1431" s="4" t="str" cm="1">
        <f t="array" aca="1" ref="O1431" ca="1">IFERROR(IF(T_CALC[[#This Row],[DAY]]="","",IF(AND(T_CALC[[#This Row],[DAY]]=C_N_TRADING_DAYS,$L$1&gt;C_MAX_HIST_DT),$O$1,INDEX(_xlfn.ANCHORARRAY($C$3),T_CALC[[#This Row],[DAY]]+1,5))),NA())</f>
        <v/>
      </c>
      <c r="P1431" s="4" t="str" cm="1">
        <f t="array" aca="1" ref="P1431" ca="1">IFERROR(IF(T_CALC[[#This Row],[DAY]]="","",IF(AND(T_CALC[[#This Row],[DAY]]=C_N_TRADING_DAYS,$L$1&gt;C_MAX_HIST_DT),$P$1,INDEX(_xlfn.ANCHORARRAY($C$3),T_CALC[[#This Row],[DAY]]+1,6))),NA())</f>
        <v/>
      </c>
      <c r="Q1431" s="4" t="str" cm="1">
        <f t="array" aca="1" ref="Q1431" ca="1">IFERROR(IF(T_CALC[[#This Row],[DAY]]="","",IF(AND(T_CALC[[#This Row],[DAY]]=C_N_TRADING_DAYS,$L$1&gt;C_MAX_HIST_DT),$Q$1,INDEX(_xlfn.ANCHORARRAY($C$3),T_CALC[[#This Row],[DAY]]+1,2))),NA())</f>
        <v/>
      </c>
      <c r="R1431" s="4" t="str">
        <f ca="1">IFERROR(IF(I_SRC="Open",T_CALC[[#This Row],[Open]],IF(I_SRC="High",T_CALC[[#This Row],[High]],IF(I_SRC="low",T_CALC[[#This Row],[Low]],IF(I_SRC="Volume",T_CALC[[#This Row],[VOLUME]],T_CALC[[#This Row],[Close]])))),"")</f>
        <v/>
      </c>
      <c r="S1431" s="4" t="str" cm="1">
        <f t="array" aca="1" ref="S1431" ca="1">IF(T_CALC[[#This Row],[DAY]]="","",IF(T_CALC[[#This Row],[DAY]]&gt;=I_MA_PER,
ROUND(SUMPRODUCT(OFFSET($Y$4,0,0,I_MA_PER),OFFSET(T_CALC[[#This Row],[Value]],-(I_MA_PER-1),0,I_MA_PER))/C_DEN,2),NA()))</f>
        <v/>
      </c>
      <c r="T1431" s="4" t="str">
        <f ca="1">IF(T_CALC[[#This Row],[DAY]]="","",IF(T_CALC[[#This Row],[DAY]]&gt;=I_MA_PER,IF(AND(T_CALC[[#This Row],[Value]]&gt;T_CALC[[#This Row],[WMA]],R1430&lt;=S1430),"Buy",IF(AND(T_CALC[[#This Row],[Value]]&lt;T_CALC[[#This Row],[WMA]],R1430&gt;=S1430),"Sell","")),NA()))</f>
        <v/>
      </c>
      <c r="U1431" s="4">
        <f ca="1">IFERROR(IF(T_CALC[[#This Row],[Signal]]="Buy",T_CALC[[#This Row],[Value]],-10000),-10000)</f>
        <v>-10000</v>
      </c>
      <c r="V1431" s="4">
        <f ca="1">IFERROR(IF(T_CALC[[#This Row],[Signal]]="Sell",T_CALC[[#This Row],[Value]],-10000),-10000)</f>
        <v>-10000</v>
      </c>
    </row>
    <row r="1432" spans="11:22" x14ac:dyDescent="0.2">
      <c r="K1432" s="4" t="str">
        <f ca="1">IF(ROW(T_CALC[[#This Row],[DAY]])-ROW(T_CALC[[#Headers],[DAY]])&gt;C_N_TRADING_DAYS,"",ROW(T_CALC[[#This Row],[DAY]])-ROW(T_CALC[[#Headers],[DAY]]))</f>
        <v/>
      </c>
      <c r="L1432" s="2" t="str" cm="1">
        <f t="array" aca="1" ref="L1432" ca="1">IFERROR(IF(T_CALC[[#This Row],[DAY]]="","",IF(AND(T_CALC[[#This Row],[DAY]]=C_N_TRADING_DAYS,$L$1&gt;C_MAX_HIST_DT),$L$1,INDEX(_xlfn.ANCHORARRAY($C$3),T_CALC[[#This Row],[DAY]]+1,1))),NA())</f>
        <v/>
      </c>
      <c r="M1432" s="4" t="str" cm="1">
        <f t="array" aca="1" ref="M1432" ca="1">IFERROR(IF(T_CALC[[#This Row],[DAY]]="","",IF(AND(T_CALC[[#This Row],[DAY]]=C_N_TRADING_DAYS,$L$1&gt;C_MAX_HIST_DT),$M$1,INDEX(_xlfn.ANCHORARRAY($C$3),T_CALC[[#This Row],[DAY]]+1,3))),NA())</f>
        <v/>
      </c>
      <c r="N1432" s="4" t="str" cm="1">
        <f t="array" aca="1" ref="N1432" ca="1">IFERROR(IF(T_CALC[[#This Row],[DAY]]="","",IF(AND(T_CALC[[#This Row],[DAY]]=C_N_TRADING_DAYS,$L$1&gt;C_MAX_HIST_DT),$N$1,INDEX(_xlfn.ANCHORARRAY($C$3),T_CALC[[#This Row],[DAY]]+1,4))),NA())</f>
        <v/>
      </c>
      <c r="O1432" s="4" t="str" cm="1">
        <f t="array" aca="1" ref="O1432" ca="1">IFERROR(IF(T_CALC[[#This Row],[DAY]]="","",IF(AND(T_CALC[[#This Row],[DAY]]=C_N_TRADING_DAYS,$L$1&gt;C_MAX_HIST_DT),$O$1,INDEX(_xlfn.ANCHORARRAY($C$3),T_CALC[[#This Row],[DAY]]+1,5))),NA())</f>
        <v/>
      </c>
      <c r="P1432" s="4" t="str" cm="1">
        <f t="array" aca="1" ref="P1432" ca="1">IFERROR(IF(T_CALC[[#This Row],[DAY]]="","",IF(AND(T_CALC[[#This Row],[DAY]]=C_N_TRADING_DAYS,$L$1&gt;C_MAX_HIST_DT),$P$1,INDEX(_xlfn.ANCHORARRAY($C$3),T_CALC[[#This Row],[DAY]]+1,6))),NA())</f>
        <v/>
      </c>
      <c r="Q1432" s="4" t="str" cm="1">
        <f t="array" aca="1" ref="Q1432" ca="1">IFERROR(IF(T_CALC[[#This Row],[DAY]]="","",IF(AND(T_CALC[[#This Row],[DAY]]=C_N_TRADING_DAYS,$L$1&gt;C_MAX_HIST_DT),$Q$1,INDEX(_xlfn.ANCHORARRAY($C$3),T_CALC[[#This Row],[DAY]]+1,2))),NA())</f>
        <v/>
      </c>
      <c r="R1432" s="4" t="str">
        <f ca="1">IFERROR(IF(I_SRC="Open",T_CALC[[#This Row],[Open]],IF(I_SRC="High",T_CALC[[#This Row],[High]],IF(I_SRC="low",T_CALC[[#This Row],[Low]],IF(I_SRC="Volume",T_CALC[[#This Row],[VOLUME]],T_CALC[[#This Row],[Close]])))),"")</f>
        <v/>
      </c>
      <c r="S1432" s="4" t="str" cm="1">
        <f t="array" aca="1" ref="S1432" ca="1">IF(T_CALC[[#This Row],[DAY]]="","",IF(T_CALC[[#This Row],[DAY]]&gt;=I_MA_PER,
ROUND(SUMPRODUCT(OFFSET($Y$4,0,0,I_MA_PER),OFFSET(T_CALC[[#This Row],[Value]],-(I_MA_PER-1),0,I_MA_PER))/C_DEN,2),NA()))</f>
        <v/>
      </c>
      <c r="T1432" s="4" t="str">
        <f ca="1">IF(T_CALC[[#This Row],[DAY]]="","",IF(T_CALC[[#This Row],[DAY]]&gt;=I_MA_PER,IF(AND(T_CALC[[#This Row],[Value]]&gt;T_CALC[[#This Row],[WMA]],R1431&lt;=S1431),"Buy",IF(AND(T_CALC[[#This Row],[Value]]&lt;T_CALC[[#This Row],[WMA]],R1431&gt;=S1431),"Sell","")),NA()))</f>
        <v/>
      </c>
      <c r="U1432" s="4">
        <f ca="1">IFERROR(IF(T_CALC[[#This Row],[Signal]]="Buy",T_CALC[[#This Row],[Value]],-10000),-10000)</f>
        <v>-10000</v>
      </c>
      <c r="V1432" s="4">
        <f ca="1">IFERROR(IF(T_CALC[[#This Row],[Signal]]="Sell",T_CALC[[#This Row],[Value]],-10000),-10000)</f>
        <v>-10000</v>
      </c>
    </row>
    <row r="1433" spans="11:22" x14ac:dyDescent="0.2">
      <c r="K1433" s="4" t="str">
        <f ca="1">IF(ROW(T_CALC[[#This Row],[DAY]])-ROW(T_CALC[[#Headers],[DAY]])&gt;C_N_TRADING_DAYS,"",ROW(T_CALC[[#This Row],[DAY]])-ROW(T_CALC[[#Headers],[DAY]]))</f>
        <v/>
      </c>
      <c r="L1433" s="2" t="str" cm="1">
        <f t="array" aca="1" ref="L1433" ca="1">IFERROR(IF(T_CALC[[#This Row],[DAY]]="","",IF(AND(T_CALC[[#This Row],[DAY]]=C_N_TRADING_DAYS,$L$1&gt;C_MAX_HIST_DT),$L$1,INDEX(_xlfn.ANCHORARRAY($C$3),T_CALC[[#This Row],[DAY]]+1,1))),NA())</f>
        <v/>
      </c>
      <c r="M1433" s="4" t="str" cm="1">
        <f t="array" aca="1" ref="M1433" ca="1">IFERROR(IF(T_CALC[[#This Row],[DAY]]="","",IF(AND(T_CALC[[#This Row],[DAY]]=C_N_TRADING_DAYS,$L$1&gt;C_MAX_HIST_DT),$M$1,INDEX(_xlfn.ANCHORARRAY($C$3),T_CALC[[#This Row],[DAY]]+1,3))),NA())</f>
        <v/>
      </c>
      <c r="N1433" s="4" t="str" cm="1">
        <f t="array" aca="1" ref="N1433" ca="1">IFERROR(IF(T_CALC[[#This Row],[DAY]]="","",IF(AND(T_CALC[[#This Row],[DAY]]=C_N_TRADING_DAYS,$L$1&gt;C_MAX_HIST_DT),$N$1,INDEX(_xlfn.ANCHORARRAY($C$3),T_CALC[[#This Row],[DAY]]+1,4))),NA())</f>
        <v/>
      </c>
      <c r="O1433" s="4" t="str" cm="1">
        <f t="array" aca="1" ref="O1433" ca="1">IFERROR(IF(T_CALC[[#This Row],[DAY]]="","",IF(AND(T_CALC[[#This Row],[DAY]]=C_N_TRADING_DAYS,$L$1&gt;C_MAX_HIST_DT),$O$1,INDEX(_xlfn.ANCHORARRAY($C$3),T_CALC[[#This Row],[DAY]]+1,5))),NA())</f>
        <v/>
      </c>
      <c r="P1433" s="4" t="str" cm="1">
        <f t="array" aca="1" ref="P1433" ca="1">IFERROR(IF(T_CALC[[#This Row],[DAY]]="","",IF(AND(T_CALC[[#This Row],[DAY]]=C_N_TRADING_DAYS,$L$1&gt;C_MAX_HIST_DT),$P$1,INDEX(_xlfn.ANCHORARRAY($C$3),T_CALC[[#This Row],[DAY]]+1,6))),NA())</f>
        <v/>
      </c>
      <c r="Q1433" s="4" t="str" cm="1">
        <f t="array" aca="1" ref="Q1433" ca="1">IFERROR(IF(T_CALC[[#This Row],[DAY]]="","",IF(AND(T_CALC[[#This Row],[DAY]]=C_N_TRADING_DAYS,$L$1&gt;C_MAX_HIST_DT),$Q$1,INDEX(_xlfn.ANCHORARRAY($C$3),T_CALC[[#This Row],[DAY]]+1,2))),NA())</f>
        <v/>
      </c>
      <c r="R1433" s="4" t="str">
        <f ca="1">IFERROR(IF(I_SRC="Open",T_CALC[[#This Row],[Open]],IF(I_SRC="High",T_CALC[[#This Row],[High]],IF(I_SRC="low",T_CALC[[#This Row],[Low]],IF(I_SRC="Volume",T_CALC[[#This Row],[VOLUME]],T_CALC[[#This Row],[Close]])))),"")</f>
        <v/>
      </c>
      <c r="S1433" s="4" t="str" cm="1">
        <f t="array" aca="1" ref="S1433" ca="1">IF(T_CALC[[#This Row],[DAY]]="","",IF(T_CALC[[#This Row],[DAY]]&gt;=I_MA_PER,
ROUND(SUMPRODUCT(OFFSET($Y$4,0,0,I_MA_PER),OFFSET(T_CALC[[#This Row],[Value]],-(I_MA_PER-1),0,I_MA_PER))/C_DEN,2),NA()))</f>
        <v/>
      </c>
      <c r="T1433" s="4" t="str">
        <f ca="1">IF(T_CALC[[#This Row],[DAY]]="","",IF(T_CALC[[#This Row],[DAY]]&gt;=I_MA_PER,IF(AND(T_CALC[[#This Row],[Value]]&gt;T_CALC[[#This Row],[WMA]],R1432&lt;=S1432),"Buy",IF(AND(T_CALC[[#This Row],[Value]]&lt;T_CALC[[#This Row],[WMA]],R1432&gt;=S1432),"Sell","")),NA()))</f>
        <v/>
      </c>
      <c r="U1433" s="4">
        <f ca="1">IFERROR(IF(T_CALC[[#This Row],[Signal]]="Buy",T_CALC[[#This Row],[Value]],-10000),-10000)</f>
        <v>-10000</v>
      </c>
      <c r="V1433" s="4">
        <f ca="1">IFERROR(IF(T_CALC[[#This Row],[Signal]]="Sell",T_CALC[[#This Row],[Value]],-10000),-10000)</f>
        <v>-10000</v>
      </c>
    </row>
    <row r="1434" spans="11:22" x14ac:dyDescent="0.2">
      <c r="K1434" s="4" t="str">
        <f ca="1">IF(ROW(T_CALC[[#This Row],[DAY]])-ROW(T_CALC[[#Headers],[DAY]])&gt;C_N_TRADING_DAYS,"",ROW(T_CALC[[#This Row],[DAY]])-ROW(T_CALC[[#Headers],[DAY]]))</f>
        <v/>
      </c>
      <c r="L1434" s="2" t="str" cm="1">
        <f t="array" aca="1" ref="L1434" ca="1">IFERROR(IF(T_CALC[[#This Row],[DAY]]="","",IF(AND(T_CALC[[#This Row],[DAY]]=C_N_TRADING_DAYS,$L$1&gt;C_MAX_HIST_DT),$L$1,INDEX(_xlfn.ANCHORARRAY($C$3),T_CALC[[#This Row],[DAY]]+1,1))),NA())</f>
        <v/>
      </c>
      <c r="M1434" s="4" t="str" cm="1">
        <f t="array" aca="1" ref="M1434" ca="1">IFERROR(IF(T_CALC[[#This Row],[DAY]]="","",IF(AND(T_CALC[[#This Row],[DAY]]=C_N_TRADING_DAYS,$L$1&gt;C_MAX_HIST_DT),$M$1,INDEX(_xlfn.ANCHORARRAY($C$3),T_CALC[[#This Row],[DAY]]+1,3))),NA())</f>
        <v/>
      </c>
      <c r="N1434" s="4" t="str" cm="1">
        <f t="array" aca="1" ref="N1434" ca="1">IFERROR(IF(T_CALC[[#This Row],[DAY]]="","",IF(AND(T_CALC[[#This Row],[DAY]]=C_N_TRADING_DAYS,$L$1&gt;C_MAX_HIST_DT),$N$1,INDEX(_xlfn.ANCHORARRAY($C$3),T_CALC[[#This Row],[DAY]]+1,4))),NA())</f>
        <v/>
      </c>
      <c r="O1434" s="4" t="str" cm="1">
        <f t="array" aca="1" ref="O1434" ca="1">IFERROR(IF(T_CALC[[#This Row],[DAY]]="","",IF(AND(T_CALC[[#This Row],[DAY]]=C_N_TRADING_DAYS,$L$1&gt;C_MAX_HIST_DT),$O$1,INDEX(_xlfn.ANCHORARRAY($C$3),T_CALC[[#This Row],[DAY]]+1,5))),NA())</f>
        <v/>
      </c>
      <c r="P1434" s="4" t="str" cm="1">
        <f t="array" aca="1" ref="P1434" ca="1">IFERROR(IF(T_CALC[[#This Row],[DAY]]="","",IF(AND(T_CALC[[#This Row],[DAY]]=C_N_TRADING_DAYS,$L$1&gt;C_MAX_HIST_DT),$P$1,INDEX(_xlfn.ANCHORARRAY($C$3),T_CALC[[#This Row],[DAY]]+1,6))),NA())</f>
        <v/>
      </c>
      <c r="Q1434" s="4" t="str" cm="1">
        <f t="array" aca="1" ref="Q1434" ca="1">IFERROR(IF(T_CALC[[#This Row],[DAY]]="","",IF(AND(T_CALC[[#This Row],[DAY]]=C_N_TRADING_DAYS,$L$1&gt;C_MAX_HIST_DT),$Q$1,INDEX(_xlfn.ANCHORARRAY($C$3),T_CALC[[#This Row],[DAY]]+1,2))),NA())</f>
        <v/>
      </c>
      <c r="R1434" s="4" t="str">
        <f ca="1">IFERROR(IF(I_SRC="Open",T_CALC[[#This Row],[Open]],IF(I_SRC="High",T_CALC[[#This Row],[High]],IF(I_SRC="low",T_CALC[[#This Row],[Low]],IF(I_SRC="Volume",T_CALC[[#This Row],[VOLUME]],T_CALC[[#This Row],[Close]])))),"")</f>
        <v/>
      </c>
      <c r="S1434" s="4" t="str" cm="1">
        <f t="array" aca="1" ref="S1434" ca="1">IF(T_CALC[[#This Row],[DAY]]="","",IF(T_CALC[[#This Row],[DAY]]&gt;=I_MA_PER,
ROUND(SUMPRODUCT(OFFSET($Y$4,0,0,I_MA_PER),OFFSET(T_CALC[[#This Row],[Value]],-(I_MA_PER-1),0,I_MA_PER))/C_DEN,2),NA()))</f>
        <v/>
      </c>
      <c r="T1434" s="4" t="str">
        <f ca="1">IF(T_CALC[[#This Row],[DAY]]="","",IF(T_CALC[[#This Row],[DAY]]&gt;=I_MA_PER,IF(AND(T_CALC[[#This Row],[Value]]&gt;T_CALC[[#This Row],[WMA]],R1433&lt;=S1433),"Buy",IF(AND(T_CALC[[#This Row],[Value]]&lt;T_CALC[[#This Row],[WMA]],R1433&gt;=S1433),"Sell","")),NA()))</f>
        <v/>
      </c>
      <c r="U1434" s="4">
        <f ca="1">IFERROR(IF(T_CALC[[#This Row],[Signal]]="Buy",T_CALC[[#This Row],[Value]],-10000),-10000)</f>
        <v>-10000</v>
      </c>
      <c r="V1434" s="4">
        <f ca="1">IFERROR(IF(T_CALC[[#This Row],[Signal]]="Sell",T_CALC[[#This Row],[Value]],-10000),-10000)</f>
        <v>-10000</v>
      </c>
    </row>
    <row r="1435" spans="11:22" x14ac:dyDescent="0.2">
      <c r="K1435" s="4" t="str">
        <f ca="1">IF(ROW(T_CALC[[#This Row],[DAY]])-ROW(T_CALC[[#Headers],[DAY]])&gt;C_N_TRADING_DAYS,"",ROW(T_CALC[[#This Row],[DAY]])-ROW(T_CALC[[#Headers],[DAY]]))</f>
        <v/>
      </c>
      <c r="L1435" s="2" t="str" cm="1">
        <f t="array" aca="1" ref="L1435" ca="1">IFERROR(IF(T_CALC[[#This Row],[DAY]]="","",IF(AND(T_CALC[[#This Row],[DAY]]=C_N_TRADING_DAYS,$L$1&gt;C_MAX_HIST_DT),$L$1,INDEX(_xlfn.ANCHORARRAY($C$3),T_CALC[[#This Row],[DAY]]+1,1))),NA())</f>
        <v/>
      </c>
      <c r="M1435" s="4" t="str" cm="1">
        <f t="array" aca="1" ref="M1435" ca="1">IFERROR(IF(T_CALC[[#This Row],[DAY]]="","",IF(AND(T_CALC[[#This Row],[DAY]]=C_N_TRADING_DAYS,$L$1&gt;C_MAX_HIST_DT),$M$1,INDEX(_xlfn.ANCHORARRAY($C$3),T_CALC[[#This Row],[DAY]]+1,3))),NA())</f>
        <v/>
      </c>
      <c r="N1435" s="4" t="str" cm="1">
        <f t="array" aca="1" ref="N1435" ca="1">IFERROR(IF(T_CALC[[#This Row],[DAY]]="","",IF(AND(T_CALC[[#This Row],[DAY]]=C_N_TRADING_DAYS,$L$1&gt;C_MAX_HIST_DT),$N$1,INDEX(_xlfn.ANCHORARRAY($C$3),T_CALC[[#This Row],[DAY]]+1,4))),NA())</f>
        <v/>
      </c>
      <c r="O1435" s="4" t="str" cm="1">
        <f t="array" aca="1" ref="O1435" ca="1">IFERROR(IF(T_CALC[[#This Row],[DAY]]="","",IF(AND(T_CALC[[#This Row],[DAY]]=C_N_TRADING_DAYS,$L$1&gt;C_MAX_HIST_DT),$O$1,INDEX(_xlfn.ANCHORARRAY($C$3),T_CALC[[#This Row],[DAY]]+1,5))),NA())</f>
        <v/>
      </c>
      <c r="P1435" s="4" t="str" cm="1">
        <f t="array" aca="1" ref="P1435" ca="1">IFERROR(IF(T_CALC[[#This Row],[DAY]]="","",IF(AND(T_CALC[[#This Row],[DAY]]=C_N_TRADING_DAYS,$L$1&gt;C_MAX_HIST_DT),$P$1,INDEX(_xlfn.ANCHORARRAY($C$3),T_CALC[[#This Row],[DAY]]+1,6))),NA())</f>
        <v/>
      </c>
      <c r="Q1435" s="4" t="str" cm="1">
        <f t="array" aca="1" ref="Q1435" ca="1">IFERROR(IF(T_CALC[[#This Row],[DAY]]="","",IF(AND(T_CALC[[#This Row],[DAY]]=C_N_TRADING_DAYS,$L$1&gt;C_MAX_HIST_DT),$Q$1,INDEX(_xlfn.ANCHORARRAY($C$3),T_CALC[[#This Row],[DAY]]+1,2))),NA())</f>
        <v/>
      </c>
      <c r="R1435" s="4" t="str">
        <f ca="1">IFERROR(IF(I_SRC="Open",T_CALC[[#This Row],[Open]],IF(I_SRC="High",T_CALC[[#This Row],[High]],IF(I_SRC="low",T_CALC[[#This Row],[Low]],IF(I_SRC="Volume",T_CALC[[#This Row],[VOLUME]],T_CALC[[#This Row],[Close]])))),"")</f>
        <v/>
      </c>
      <c r="S1435" s="4" t="str" cm="1">
        <f t="array" aca="1" ref="S1435" ca="1">IF(T_CALC[[#This Row],[DAY]]="","",IF(T_CALC[[#This Row],[DAY]]&gt;=I_MA_PER,
ROUND(SUMPRODUCT(OFFSET($Y$4,0,0,I_MA_PER),OFFSET(T_CALC[[#This Row],[Value]],-(I_MA_PER-1),0,I_MA_PER))/C_DEN,2),NA()))</f>
        <v/>
      </c>
      <c r="T1435" s="4" t="str">
        <f ca="1">IF(T_CALC[[#This Row],[DAY]]="","",IF(T_CALC[[#This Row],[DAY]]&gt;=I_MA_PER,IF(AND(T_CALC[[#This Row],[Value]]&gt;T_CALC[[#This Row],[WMA]],R1434&lt;=S1434),"Buy",IF(AND(T_CALC[[#This Row],[Value]]&lt;T_CALC[[#This Row],[WMA]],R1434&gt;=S1434),"Sell","")),NA()))</f>
        <v/>
      </c>
      <c r="U1435" s="4">
        <f ca="1">IFERROR(IF(T_CALC[[#This Row],[Signal]]="Buy",T_CALC[[#This Row],[Value]],-10000),-10000)</f>
        <v>-10000</v>
      </c>
      <c r="V1435" s="4">
        <f ca="1">IFERROR(IF(T_CALC[[#This Row],[Signal]]="Sell",T_CALC[[#This Row],[Value]],-10000),-10000)</f>
        <v>-10000</v>
      </c>
    </row>
    <row r="1436" spans="11:22" x14ac:dyDescent="0.2">
      <c r="K1436" s="4" t="str">
        <f ca="1">IF(ROW(T_CALC[[#This Row],[DAY]])-ROW(T_CALC[[#Headers],[DAY]])&gt;C_N_TRADING_DAYS,"",ROW(T_CALC[[#This Row],[DAY]])-ROW(T_CALC[[#Headers],[DAY]]))</f>
        <v/>
      </c>
      <c r="L1436" s="2" t="str" cm="1">
        <f t="array" aca="1" ref="L1436" ca="1">IFERROR(IF(T_CALC[[#This Row],[DAY]]="","",IF(AND(T_CALC[[#This Row],[DAY]]=C_N_TRADING_DAYS,$L$1&gt;C_MAX_HIST_DT),$L$1,INDEX(_xlfn.ANCHORARRAY($C$3),T_CALC[[#This Row],[DAY]]+1,1))),NA())</f>
        <v/>
      </c>
      <c r="M1436" s="4" t="str" cm="1">
        <f t="array" aca="1" ref="M1436" ca="1">IFERROR(IF(T_CALC[[#This Row],[DAY]]="","",IF(AND(T_CALC[[#This Row],[DAY]]=C_N_TRADING_DAYS,$L$1&gt;C_MAX_HIST_DT),$M$1,INDEX(_xlfn.ANCHORARRAY($C$3),T_CALC[[#This Row],[DAY]]+1,3))),NA())</f>
        <v/>
      </c>
      <c r="N1436" s="4" t="str" cm="1">
        <f t="array" aca="1" ref="N1436" ca="1">IFERROR(IF(T_CALC[[#This Row],[DAY]]="","",IF(AND(T_CALC[[#This Row],[DAY]]=C_N_TRADING_DAYS,$L$1&gt;C_MAX_HIST_DT),$N$1,INDEX(_xlfn.ANCHORARRAY($C$3),T_CALC[[#This Row],[DAY]]+1,4))),NA())</f>
        <v/>
      </c>
      <c r="O1436" s="4" t="str" cm="1">
        <f t="array" aca="1" ref="O1436" ca="1">IFERROR(IF(T_CALC[[#This Row],[DAY]]="","",IF(AND(T_CALC[[#This Row],[DAY]]=C_N_TRADING_DAYS,$L$1&gt;C_MAX_HIST_DT),$O$1,INDEX(_xlfn.ANCHORARRAY($C$3),T_CALC[[#This Row],[DAY]]+1,5))),NA())</f>
        <v/>
      </c>
      <c r="P1436" s="4" t="str" cm="1">
        <f t="array" aca="1" ref="P1436" ca="1">IFERROR(IF(T_CALC[[#This Row],[DAY]]="","",IF(AND(T_CALC[[#This Row],[DAY]]=C_N_TRADING_DAYS,$L$1&gt;C_MAX_HIST_DT),$P$1,INDEX(_xlfn.ANCHORARRAY($C$3),T_CALC[[#This Row],[DAY]]+1,6))),NA())</f>
        <v/>
      </c>
      <c r="Q1436" s="4" t="str" cm="1">
        <f t="array" aca="1" ref="Q1436" ca="1">IFERROR(IF(T_CALC[[#This Row],[DAY]]="","",IF(AND(T_CALC[[#This Row],[DAY]]=C_N_TRADING_DAYS,$L$1&gt;C_MAX_HIST_DT),$Q$1,INDEX(_xlfn.ANCHORARRAY($C$3),T_CALC[[#This Row],[DAY]]+1,2))),NA())</f>
        <v/>
      </c>
      <c r="R1436" s="4" t="str">
        <f ca="1">IFERROR(IF(I_SRC="Open",T_CALC[[#This Row],[Open]],IF(I_SRC="High",T_CALC[[#This Row],[High]],IF(I_SRC="low",T_CALC[[#This Row],[Low]],IF(I_SRC="Volume",T_CALC[[#This Row],[VOLUME]],T_CALC[[#This Row],[Close]])))),"")</f>
        <v/>
      </c>
      <c r="S1436" s="4" t="str" cm="1">
        <f t="array" aca="1" ref="S1436" ca="1">IF(T_CALC[[#This Row],[DAY]]="","",IF(T_CALC[[#This Row],[DAY]]&gt;=I_MA_PER,
ROUND(SUMPRODUCT(OFFSET($Y$4,0,0,I_MA_PER),OFFSET(T_CALC[[#This Row],[Value]],-(I_MA_PER-1),0,I_MA_PER))/C_DEN,2),NA()))</f>
        <v/>
      </c>
      <c r="T1436" s="4" t="str">
        <f ca="1">IF(T_CALC[[#This Row],[DAY]]="","",IF(T_CALC[[#This Row],[DAY]]&gt;=I_MA_PER,IF(AND(T_CALC[[#This Row],[Value]]&gt;T_CALC[[#This Row],[WMA]],R1435&lt;=S1435),"Buy",IF(AND(T_CALC[[#This Row],[Value]]&lt;T_CALC[[#This Row],[WMA]],R1435&gt;=S1435),"Sell","")),NA()))</f>
        <v/>
      </c>
      <c r="U1436" s="4">
        <f ca="1">IFERROR(IF(T_CALC[[#This Row],[Signal]]="Buy",T_CALC[[#This Row],[Value]],-10000),-10000)</f>
        <v>-10000</v>
      </c>
      <c r="V1436" s="4">
        <f ca="1">IFERROR(IF(T_CALC[[#This Row],[Signal]]="Sell",T_CALC[[#This Row],[Value]],-10000),-10000)</f>
        <v>-10000</v>
      </c>
    </row>
    <row r="1437" spans="11:22" x14ac:dyDescent="0.2">
      <c r="K1437" s="4" t="str">
        <f ca="1">IF(ROW(T_CALC[[#This Row],[DAY]])-ROW(T_CALC[[#Headers],[DAY]])&gt;C_N_TRADING_DAYS,"",ROW(T_CALC[[#This Row],[DAY]])-ROW(T_CALC[[#Headers],[DAY]]))</f>
        <v/>
      </c>
      <c r="L1437" s="2" t="str" cm="1">
        <f t="array" aca="1" ref="L1437" ca="1">IFERROR(IF(T_CALC[[#This Row],[DAY]]="","",IF(AND(T_CALC[[#This Row],[DAY]]=C_N_TRADING_DAYS,$L$1&gt;C_MAX_HIST_DT),$L$1,INDEX(_xlfn.ANCHORARRAY($C$3),T_CALC[[#This Row],[DAY]]+1,1))),NA())</f>
        <v/>
      </c>
      <c r="M1437" s="4" t="str" cm="1">
        <f t="array" aca="1" ref="M1437" ca="1">IFERROR(IF(T_CALC[[#This Row],[DAY]]="","",IF(AND(T_CALC[[#This Row],[DAY]]=C_N_TRADING_DAYS,$L$1&gt;C_MAX_HIST_DT),$M$1,INDEX(_xlfn.ANCHORARRAY($C$3),T_CALC[[#This Row],[DAY]]+1,3))),NA())</f>
        <v/>
      </c>
      <c r="N1437" s="4" t="str" cm="1">
        <f t="array" aca="1" ref="N1437" ca="1">IFERROR(IF(T_CALC[[#This Row],[DAY]]="","",IF(AND(T_CALC[[#This Row],[DAY]]=C_N_TRADING_DAYS,$L$1&gt;C_MAX_HIST_DT),$N$1,INDEX(_xlfn.ANCHORARRAY($C$3),T_CALC[[#This Row],[DAY]]+1,4))),NA())</f>
        <v/>
      </c>
      <c r="O1437" s="4" t="str" cm="1">
        <f t="array" aca="1" ref="O1437" ca="1">IFERROR(IF(T_CALC[[#This Row],[DAY]]="","",IF(AND(T_CALC[[#This Row],[DAY]]=C_N_TRADING_DAYS,$L$1&gt;C_MAX_HIST_DT),$O$1,INDEX(_xlfn.ANCHORARRAY($C$3),T_CALC[[#This Row],[DAY]]+1,5))),NA())</f>
        <v/>
      </c>
      <c r="P1437" s="4" t="str" cm="1">
        <f t="array" aca="1" ref="P1437" ca="1">IFERROR(IF(T_CALC[[#This Row],[DAY]]="","",IF(AND(T_CALC[[#This Row],[DAY]]=C_N_TRADING_DAYS,$L$1&gt;C_MAX_HIST_DT),$P$1,INDEX(_xlfn.ANCHORARRAY($C$3),T_CALC[[#This Row],[DAY]]+1,6))),NA())</f>
        <v/>
      </c>
      <c r="Q1437" s="4" t="str" cm="1">
        <f t="array" aca="1" ref="Q1437" ca="1">IFERROR(IF(T_CALC[[#This Row],[DAY]]="","",IF(AND(T_CALC[[#This Row],[DAY]]=C_N_TRADING_DAYS,$L$1&gt;C_MAX_HIST_DT),$Q$1,INDEX(_xlfn.ANCHORARRAY($C$3),T_CALC[[#This Row],[DAY]]+1,2))),NA())</f>
        <v/>
      </c>
      <c r="R1437" s="4" t="str">
        <f ca="1">IFERROR(IF(I_SRC="Open",T_CALC[[#This Row],[Open]],IF(I_SRC="High",T_CALC[[#This Row],[High]],IF(I_SRC="low",T_CALC[[#This Row],[Low]],IF(I_SRC="Volume",T_CALC[[#This Row],[VOLUME]],T_CALC[[#This Row],[Close]])))),"")</f>
        <v/>
      </c>
      <c r="S1437" s="4" t="str" cm="1">
        <f t="array" aca="1" ref="S1437" ca="1">IF(T_CALC[[#This Row],[DAY]]="","",IF(T_CALC[[#This Row],[DAY]]&gt;=I_MA_PER,
ROUND(SUMPRODUCT(OFFSET($Y$4,0,0,I_MA_PER),OFFSET(T_CALC[[#This Row],[Value]],-(I_MA_PER-1),0,I_MA_PER))/C_DEN,2),NA()))</f>
        <v/>
      </c>
      <c r="T1437" s="4" t="str">
        <f ca="1">IF(T_CALC[[#This Row],[DAY]]="","",IF(T_CALC[[#This Row],[DAY]]&gt;=I_MA_PER,IF(AND(T_CALC[[#This Row],[Value]]&gt;T_CALC[[#This Row],[WMA]],R1436&lt;=S1436),"Buy",IF(AND(T_CALC[[#This Row],[Value]]&lt;T_CALC[[#This Row],[WMA]],R1436&gt;=S1436),"Sell","")),NA()))</f>
        <v/>
      </c>
      <c r="U1437" s="4">
        <f ca="1">IFERROR(IF(T_CALC[[#This Row],[Signal]]="Buy",T_CALC[[#This Row],[Value]],-10000),-10000)</f>
        <v>-10000</v>
      </c>
      <c r="V1437" s="4">
        <f ca="1">IFERROR(IF(T_CALC[[#This Row],[Signal]]="Sell",T_CALC[[#This Row],[Value]],-10000),-10000)</f>
        <v>-10000</v>
      </c>
    </row>
    <row r="1438" spans="11:22" x14ac:dyDescent="0.2">
      <c r="K1438" s="4" t="str">
        <f ca="1">IF(ROW(T_CALC[[#This Row],[DAY]])-ROW(T_CALC[[#Headers],[DAY]])&gt;C_N_TRADING_DAYS,"",ROW(T_CALC[[#This Row],[DAY]])-ROW(T_CALC[[#Headers],[DAY]]))</f>
        <v/>
      </c>
      <c r="L1438" s="2" t="str" cm="1">
        <f t="array" aca="1" ref="L1438" ca="1">IFERROR(IF(T_CALC[[#This Row],[DAY]]="","",IF(AND(T_CALC[[#This Row],[DAY]]=C_N_TRADING_DAYS,$L$1&gt;C_MAX_HIST_DT),$L$1,INDEX(_xlfn.ANCHORARRAY($C$3),T_CALC[[#This Row],[DAY]]+1,1))),NA())</f>
        <v/>
      </c>
      <c r="M1438" s="4" t="str" cm="1">
        <f t="array" aca="1" ref="M1438" ca="1">IFERROR(IF(T_CALC[[#This Row],[DAY]]="","",IF(AND(T_CALC[[#This Row],[DAY]]=C_N_TRADING_DAYS,$L$1&gt;C_MAX_HIST_DT),$M$1,INDEX(_xlfn.ANCHORARRAY($C$3),T_CALC[[#This Row],[DAY]]+1,3))),NA())</f>
        <v/>
      </c>
      <c r="N1438" s="4" t="str" cm="1">
        <f t="array" aca="1" ref="N1438" ca="1">IFERROR(IF(T_CALC[[#This Row],[DAY]]="","",IF(AND(T_CALC[[#This Row],[DAY]]=C_N_TRADING_DAYS,$L$1&gt;C_MAX_HIST_DT),$N$1,INDEX(_xlfn.ANCHORARRAY($C$3),T_CALC[[#This Row],[DAY]]+1,4))),NA())</f>
        <v/>
      </c>
      <c r="O1438" s="4" t="str" cm="1">
        <f t="array" aca="1" ref="O1438" ca="1">IFERROR(IF(T_CALC[[#This Row],[DAY]]="","",IF(AND(T_CALC[[#This Row],[DAY]]=C_N_TRADING_DAYS,$L$1&gt;C_MAX_HIST_DT),$O$1,INDEX(_xlfn.ANCHORARRAY($C$3),T_CALC[[#This Row],[DAY]]+1,5))),NA())</f>
        <v/>
      </c>
      <c r="P1438" s="4" t="str" cm="1">
        <f t="array" aca="1" ref="P1438" ca="1">IFERROR(IF(T_CALC[[#This Row],[DAY]]="","",IF(AND(T_CALC[[#This Row],[DAY]]=C_N_TRADING_DAYS,$L$1&gt;C_MAX_HIST_DT),$P$1,INDEX(_xlfn.ANCHORARRAY($C$3),T_CALC[[#This Row],[DAY]]+1,6))),NA())</f>
        <v/>
      </c>
      <c r="Q1438" s="4" t="str" cm="1">
        <f t="array" aca="1" ref="Q1438" ca="1">IFERROR(IF(T_CALC[[#This Row],[DAY]]="","",IF(AND(T_CALC[[#This Row],[DAY]]=C_N_TRADING_DAYS,$L$1&gt;C_MAX_HIST_DT),$Q$1,INDEX(_xlfn.ANCHORARRAY($C$3),T_CALC[[#This Row],[DAY]]+1,2))),NA())</f>
        <v/>
      </c>
      <c r="R1438" s="4" t="str">
        <f ca="1">IFERROR(IF(I_SRC="Open",T_CALC[[#This Row],[Open]],IF(I_SRC="High",T_CALC[[#This Row],[High]],IF(I_SRC="low",T_CALC[[#This Row],[Low]],IF(I_SRC="Volume",T_CALC[[#This Row],[VOLUME]],T_CALC[[#This Row],[Close]])))),"")</f>
        <v/>
      </c>
      <c r="S1438" s="4" t="str" cm="1">
        <f t="array" aca="1" ref="S1438" ca="1">IF(T_CALC[[#This Row],[DAY]]="","",IF(T_CALC[[#This Row],[DAY]]&gt;=I_MA_PER,
ROUND(SUMPRODUCT(OFFSET($Y$4,0,0,I_MA_PER),OFFSET(T_CALC[[#This Row],[Value]],-(I_MA_PER-1),0,I_MA_PER))/C_DEN,2),NA()))</f>
        <v/>
      </c>
      <c r="T1438" s="4" t="str">
        <f ca="1">IF(T_CALC[[#This Row],[DAY]]="","",IF(T_CALC[[#This Row],[DAY]]&gt;=I_MA_PER,IF(AND(T_CALC[[#This Row],[Value]]&gt;T_CALC[[#This Row],[WMA]],R1437&lt;=S1437),"Buy",IF(AND(T_CALC[[#This Row],[Value]]&lt;T_CALC[[#This Row],[WMA]],R1437&gt;=S1437),"Sell","")),NA()))</f>
        <v/>
      </c>
      <c r="U1438" s="4">
        <f ca="1">IFERROR(IF(T_CALC[[#This Row],[Signal]]="Buy",T_CALC[[#This Row],[Value]],-10000),-10000)</f>
        <v>-10000</v>
      </c>
      <c r="V1438" s="4">
        <f ca="1">IFERROR(IF(T_CALC[[#This Row],[Signal]]="Sell",T_CALC[[#This Row],[Value]],-10000),-10000)</f>
        <v>-10000</v>
      </c>
    </row>
    <row r="1439" spans="11:22" x14ac:dyDescent="0.2">
      <c r="K1439" s="4" t="str">
        <f ca="1">IF(ROW(T_CALC[[#This Row],[DAY]])-ROW(T_CALC[[#Headers],[DAY]])&gt;C_N_TRADING_DAYS,"",ROW(T_CALC[[#This Row],[DAY]])-ROW(T_CALC[[#Headers],[DAY]]))</f>
        <v/>
      </c>
      <c r="L1439" s="2" t="str" cm="1">
        <f t="array" aca="1" ref="L1439" ca="1">IFERROR(IF(T_CALC[[#This Row],[DAY]]="","",IF(AND(T_CALC[[#This Row],[DAY]]=C_N_TRADING_DAYS,$L$1&gt;C_MAX_HIST_DT),$L$1,INDEX(_xlfn.ANCHORARRAY($C$3),T_CALC[[#This Row],[DAY]]+1,1))),NA())</f>
        <v/>
      </c>
      <c r="M1439" s="4" t="str" cm="1">
        <f t="array" aca="1" ref="M1439" ca="1">IFERROR(IF(T_CALC[[#This Row],[DAY]]="","",IF(AND(T_CALC[[#This Row],[DAY]]=C_N_TRADING_DAYS,$L$1&gt;C_MAX_HIST_DT),$M$1,INDEX(_xlfn.ANCHORARRAY($C$3),T_CALC[[#This Row],[DAY]]+1,3))),NA())</f>
        <v/>
      </c>
      <c r="N1439" s="4" t="str" cm="1">
        <f t="array" aca="1" ref="N1439" ca="1">IFERROR(IF(T_CALC[[#This Row],[DAY]]="","",IF(AND(T_CALC[[#This Row],[DAY]]=C_N_TRADING_DAYS,$L$1&gt;C_MAX_HIST_DT),$N$1,INDEX(_xlfn.ANCHORARRAY($C$3),T_CALC[[#This Row],[DAY]]+1,4))),NA())</f>
        <v/>
      </c>
      <c r="O1439" s="4" t="str" cm="1">
        <f t="array" aca="1" ref="O1439" ca="1">IFERROR(IF(T_CALC[[#This Row],[DAY]]="","",IF(AND(T_CALC[[#This Row],[DAY]]=C_N_TRADING_DAYS,$L$1&gt;C_MAX_HIST_DT),$O$1,INDEX(_xlfn.ANCHORARRAY($C$3),T_CALC[[#This Row],[DAY]]+1,5))),NA())</f>
        <v/>
      </c>
      <c r="P1439" s="4" t="str" cm="1">
        <f t="array" aca="1" ref="P1439" ca="1">IFERROR(IF(T_CALC[[#This Row],[DAY]]="","",IF(AND(T_CALC[[#This Row],[DAY]]=C_N_TRADING_DAYS,$L$1&gt;C_MAX_HIST_DT),$P$1,INDEX(_xlfn.ANCHORARRAY($C$3),T_CALC[[#This Row],[DAY]]+1,6))),NA())</f>
        <v/>
      </c>
      <c r="Q1439" s="4" t="str" cm="1">
        <f t="array" aca="1" ref="Q1439" ca="1">IFERROR(IF(T_CALC[[#This Row],[DAY]]="","",IF(AND(T_CALC[[#This Row],[DAY]]=C_N_TRADING_DAYS,$L$1&gt;C_MAX_HIST_DT),$Q$1,INDEX(_xlfn.ANCHORARRAY($C$3),T_CALC[[#This Row],[DAY]]+1,2))),NA())</f>
        <v/>
      </c>
      <c r="R1439" s="4" t="str">
        <f ca="1">IFERROR(IF(I_SRC="Open",T_CALC[[#This Row],[Open]],IF(I_SRC="High",T_CALC[[#This Row],[High]],IF(I_SRC="low",T_CALC[[#This Row],[Low]],IF(I_SRC="Volume",T_CALC[[#This Row],[VOLUME]],T_CALC[[#This Row],[Close]])))),"")</f>
        <v/>
      </c>
      <c r="S1439" s="4" t="str" cm="1">
        <f t="array" aca="1" ref="S1439" ca="1">IF(T_CALC[[#This Row],[DAY]]="","",IF(T_CALC[[#This Row],[DAY]]&gt;=I_MA_PER,
ROUND(SUMPRODUCT(OFFSET($Y$4,0,0,I_MA_PER),OFFSET(T_CALC[[#This Row],[Value]],-(I_MA_PER-1),0,I_MA_PER))/C_DEN,2),NA()))</f>
        <v/>
      </c>
      <c r="T1439" s="4" t="str">
        <f ca="1">IF(T_CALC[[#This Row],[DAY]]="","",IF(T_CALC[[#This Row],[DAY]]&gt;=I_MA_PER,IF(AND(T_CALC[[#This Row],[Value]]&gt;T_CALC[[#This Row],[WMA]],R1438&lt;=S1438),"Buy",IF(AND(T_CALC[[#This Row],[Value]]&lt;T_CALC[[#This Row],[WMA]],R1438&gt;=S1438),"Sell","")),NA()))</f>
        <v/>
      </c>
      <c r="U1439" s="4">
        <f ca="1">IFERROR(IF(T_CALC[[#This Row],[Signal]]="Buy",T_CALC[[#This Row],[Value]],-10000),-10000)</f>
        <v>-10000</v>
      </c>
      <c r="V1439" s="4">
        <f ca="1">IFERROR(IF(T_CALC[[#This Row],[Signal]]="Sell",T_CALC[[#This Row],[Value]],-10000),-10000)</f>
        <v>-10000</v>
      </c>
    </row>
    <row r="1440" spans="11:22" x14ac:dyDescent="0.2">
      <c r="K1440" s="4" t="str">
        <f ca="1">IF(ROW(T_CALC[[#This Row],[DAY]])-ROW(T_CALC[[#Headers],[DAY]])&gt;C_N_TRADING_DAYS,"",ROW(T_CALC[[#This Row],[DAY]])-ROW(T_CALC[[#Headers],[DAY]]))</f>
        <v/>
      </c>
      <c r="L1440" s="2" t="str" cm="1">
        <f t="array" aca="1" ref="L1440" ca="1">IFERROR(IF(T_CALC[[#This Row],[DAY]]="","",IF(AND(T_CALC[[#This Row],[DAY]]=C_N_TRADING_DAYS,$L$1&gt;C_MAX_HIST_DT),$L$1,INDEX(_xlfn.ANCHORARRAY($C$3),T_CALC[[#This Row],[DAY]]+1,1))),NA())</f>
        <v/>
      </c>
      <c r="M1440" s="4" t="str" cm="1">
        <f t="array" aca="1" ref="M1440" ca="1">IFERROR(IF(T_CALC[[#This Row],[DAY]]="","",IF(AND(T_CALC[[#This Row],[DAY]]=C_N_TRADING_DAYS,$L$1&gt;C_MAX_HIST_DT),$M$1,INDEX(_xlfn.ANCHORARRAY($C$3),T_CALC[[#This Row],[DAY]]+1,3))),NA())</f>
        <v/>
      </c>
      <c r="N1440" s="4" t="str" cm="1">
        <f t="array" aca="1" ref="N1440" ca="1">IFERROR(IF(T_CALC[[#This Row],[DAY]]="","",IF(AND(T_CALC[[#This Row],[DAY]]=C_N_TRADING_DAYS,$L$1&gt;C_MAX_HIST_DT),$N$1,INDEX(_xlfn.ANCHORARRAY($C$3),T_CALC[[#This Row],[DAY]]+1,4))),NA())</f>
        <v/>
      </c>
      <c r="O1440" s="4" t="str" cm="1">
        <f t="array" aca="1" ref="O1440" ca="1">IFERROR(IF(T_CALC[[#This Row],[DAY]]="","",IF(AND(T_CALC[[#This Row],[DAY]]=C_N_TRADING_DAYS,$L$1&gt;C_MAX_HIST_DT),$O$1,INDEX(_xlfn.ANCHORARRAY($C$3),T_CALC[[#This Row],[DAY]]+1,5))),NA())</f>
        <v/>
      </c>
      <c r="P1440" s="4" t="str" cm="1">
        <f t="array" aca="1" ref="P1440" ca="1">IFERROR(IF(T_CALC[[#This Row],[DAY]]="","",IF(AND(T_CALC[[#This Row],[DAY]]=C_N_TRADING_DAYS,$L$1&gt;C_MAX_HIST_DT),$P$1,INDEX(_xlfn.ANCHORARRAY($C$3),T_CALC[[#This Row],[DAY]]+1,6))),NA())</f>
        <v/>
      </c>
      <c r="Q1440" s="4" t="str" cm="1">
        <f t="array" aca="1" ref="Q1440" ca="1">IFERROR(IF(T_CALC[[#This Row],[DAY]]="","",IF(AND(T_CALC[[#This Row],[DAY]]=C_N_TRADING_DAYS,$L$1&gt;C_MAX_HIST_DT),$Q$1,INDEX(_xlfn.ANCHORARRAY($C$3),T_CALC[[#This Row],[DAY]]+1,2))),NA())</f>
        <v/>
      </c>
      <c r="R1440" s="4" t="str">
        <f ca="1">IFERROR(IF(I_SRC="Open",T_CALC[[#This Row],[Open]],IF(I_SRC="High",T_CALC[[#This Row],[High]],IF(I_SRC="low",T_CALC[[#This Row],[Low]],IF(I_SRC="Volume",T_CALC[[#This Row],[VOLUME]],T_CALC[[#This Row],[Close]])))),"")</f>
        <v/>
      </c>
      <c r="S1440" s="4" t="str" cm="1">
        <f t="array" aca="1" ref="S1440" ca="1">IF(T_CALC[[#This Row],[DAY]]="","",IF(T_CALC[[#This Row],[DAY]]&gt;=I_MA_PER,
ROUND(SUMPRODUCT(OFFSET($Y$4,0,0,I_MA_PER),OFFSET(T_CALC[[#This Row],[Value]],-(I_MA_PER-1),0,I_MA_PER))/C_DEN,2),NA()))</f>
        <v/>
      </c>
      <c r="T1440" s="4" t="str">
        <f ca="1">IF(T_CALC[[#This Row],[DAY]]="","",IF(T_CALC[[#This Row],[DAY]]&gt;=I_MA_PER,IF(AND(T_CALC[[#This Row],[Value]]&gt;T_CALC[[#This Row],[WMA]],R1439&lt;=S1439),"Buy",IF(AND(T_CALC[[#This Row],[Value]]&lt;T_CALC[[#This Row],[WMA]],R1439&gt;=S1439),"Sell","")),NA()))</f>
        <v/>
      </c>
      <c r="U1440" s="4">
        <f ca="1">IFERROR(IF(T_CALC[[#This Row],[Signal]]="Buy",T_CALC[[#This Row],[Value]],-10000),-10000)</f>
        <v>-10000</v>
      </c>
      <c r="V1440" s="4">
        <f ca="1">IFERROR(IF(T_CALC[[#This Row],[Signal]]="Sell",T_CALC[[#This Row],[Value]],-10000),-10000)</f>
        <v>-10000</v>
      </c>
    </row>
    <row r="1441" spans="11:22" x14ac:dyDescent="0.2">
      <c r="K1441" s="4" t="str">
        <f ca="1">IF(ROW(T_CALC[[#This Row],[DAY]])-ROW(T_CALC[[#Headers],[DAY]])&gt;C_N_TRADING_DAYS,"",ROW(T_CALC[[#This Row],[DAY]])-ROW(T_CALC[[#Headers],[DAY]]))</f>
        <v/>
      </c>
      <c r="L1441" s="2" t="str" cm="1">
        <f t="array" aca="1" ref="L1441" ca="1">IFERROR(IF(T_CALC[[#This Row],[DAY]]="","",IF(AND(T_CALC[[#This Row],[DAY]]=C_N_TRADING_DAYS,$L$1&gt;C_MAX_HIST_DT),$L$1,INDEX(_xlfn.ANCHORARRAY($C$3),T_CALC[[#This Row],[DAY]]+1,1))),NA())</f>
        <v/>
      </c>
      <c r="M1441" s="4" t="str" cm="1">
        <f t="array" aca="1" ref="M1441" ca="1">IFERROR(IF(T_CALC[[#This Row],[DAY]]="","",IF(AND(T_CALC[[#This Row],[DAY]]=C_N_TRADING_DAYS,$L$1&gt;C_MAX_HIST_DT),$M$1,INDEX(_xlfn.ANCHORARRAY($C$3),T_CALC[[#This Row],[DAY]]+1,3))),NA())</f>
        <v/>
      </c>
      <c r="N1441" s="4" t="str" cm="1">
        <f t="array" aca="1" ref="N1441" ca="1">IFERROR(IF(T_CALC[[#This Row],[DAY]]="","",IF(AND(T_CALC[[#This Row],[DAY]]=C_N_TRADING_DAYS,$L$1&gt;C_MAX_HIST_DT),$N$1,INDEX(_xlfn.ANCHORARRAY($C$3),T_CALC[[#This Row],[DAY]]+1,4))),NA())</f>
        <v/>
      </c>
      <c r="O1441" s="4" t="str" cm="1">
        <f t="array" aca="1" ref="O1441" ca="1">IFERROR(IF(T_CALC[[#This Row],[DAY]]="","",IF(AND(T_CALC[[#This Row],[DAY]]=C_N_TRADING_DAYS,$L$1&gt;C_MAX_HIST_DT),$O$1,INDEX(_xlfn.ANCHORARRAY($C$3),T_CALC[[#This Row],[DAY]]+1,5))),NA())</f>
        <v/>
      </c>
      <c r="P1441" s="4" t="str" cm="1">
        <f t="array" aca="1" ref="P1441" ca="1">IFERROR(IF(T_CALC[[#This Row],[DAY]]="","",IF(AND(T_CALC[[#This Row],[DAY]]=C_N_TRADING_DAYS,$L$1&gt;C_MAX_HIST_DT),$P$1,INDEX(_xlfn.ANCHORARRAY($C$3),T_CALC[[#This Row],[DAY]]+1,6))),NA())</f>
        <v/>
      </c>
      <c r="Q1441" s="4" t="str" cm="1">
        <f t="array" aca="1" ref="Q1441" ca="1">IFERROR(IF(T_CALC[[#This Row],[DAY]]="","",IF(AND(T_CALC[[#This Row],[DAY]]=C_N_TRADING_DAYS,$L$1&gt;C_MAX_HIST_DT),$Q$1,INDEX(_xlfn.ANCHORARRAY($C$3),T_CALC[[#This Row],[DAY]]+1,2))),NA())</f>
        <v/>
      </c>
      <c r="R1441" s="4" t="str">
        <f ca="1">IFERROR(IF(I_SRC="Open",T_CALC[[#This Row],[Open]],IF(I_SRC="High",T_CALC[[#This Row],[High]],IF(I_SRC="low",T_CALC[[#This Row],[Low]],IF(I_SRC="Volume",T_CALC[[#This Row],[VOLUME]],T_CALC[[#This Row],[Close]])))),"")</f>
        <v/>
      </c>
      <c r="S1441" s="4" t="str" cm="1">
        <f t="array" aca="1" ref="S1441" ca="1">IF(T_CALC[[#This Row],[DAY]]="","",IF(T_CALC[[#This Row],[DAY]]&gt;=I_MA_PER,
ROUND(SUMPRODUCT(OFFSET($Y$4,0,0,I_MA_PER),OFFSET(T_CALC[[#This Row],[Value]],-(I_MA_PER-1),0,I_MA_PER))/C_DEN,2),NA()))</f>
        <v/>
      </c>
      <c r="T1441" s="4" t="str">
        <f ca="1">IF(T_CALC[[#This Row],[DAY]]="","",IF(T_CALC[[#This Row],[DAY]]&gt;=I_MA_PER,IF(AND(T_CALC[[#This Row],[Value]]&gt;T_CALC[[#This Row],[WMA]],R1440&lt;=S1440),"Buy",IF(AND(T_CALC[[#This Row],[Value]]&lt;T_CALC[[#This Row],[WMA]],R1440&gt;=S1440),"Sell","")),NA()))</f>
        <v/>
      </c>
      <c r="U1441" s="4">
        <f ca="1">IFERROR(IF(T_CALC[[#This Row],[Signal]]="Buy",T_CALC[[#This Row],[Value]],-10000),-10000)</f>
        <v>-10000</v>
      </c>
      <c r="V1441" s="4">
        <f ca="1">IFERROR(IF(T_CALC[[#This Row],[Signal]]="Sell",T_CALC[[#This Row],[Value]],-10000),-10000)</f>
        <v>-10000</v>
      </c>
    </row>
    <row r="1442" spans="11:22" x14ac:dyDescent="0.2">
      <c r="K1442" s="4" t="str">
        <f ca="1">IF(ROW(T_CALC[[#This Row],[DAY]])-ROW(T_CALC[[#Headers],[DAY]])&gt;C_N_TRADING_DAYS,"",ROW(T_CALC[[#This Row],[DAY]])-ROW(T_CALC[[#Headers],[DAY]]))</f>
        <v/>
      </c>
      <c r="L1442" s="2" t="str" cm="1">
        <f t="array" aca="1" ref="L1442" ca="1">IFERROR(IF(T_CALC[[#This Row],[DAY]]="","",IF(AND(T_CALC[[#This Row],[DAY]]=C_N_TRADING_DAYS,$L$1&gt;C_MAX_HIST_DT),$L$1,INDEX(_xlfn.ANCHORARRAY($C$3),T_CALC[[#This Row],[DAY]]+1,1))),NA())</f>
        <v/>
      </c>
      <c r="M1442" s="4" t="str" cm="1">
        <f t="array" aca="1" ref="M1442" ca="1">IFERROR(IF(T_CALC[[#This Row],[DAY]]="","",IF(AND(T_CALC[[#This Row],[DAY]]=C_N_TRADING_DAYS,$L$1&gt;C_MAX_HIST_DT),$M$1,INDEX(_xlfn.ANCHORARRAY($C$3),T_CALC[[#This Row],[DAY]]+1,3))),NA())</f>
        <v/>
      </c>
      <c r="N1442" s="4" t="str" cm="1">
        <f t="array" aca="1" ref="N1442" ca="1">IFERROR(IF(T_CALC[[#This Row],[DAY]]="","",IF(AND(T_CALC[[#This Row],[DAY]]=C_N_TRADING_DAYS,$L$1&gt;C_MAX_HIST_DT),$N$1,INDEX(_xlfn.ANCHORARRAY($C$3),T_CALC[[#This Row],[DAY]]+1,4))),NA())</f>
        <v/>
      </c>
      <c r="O1442" s="4" t="str" cm="1">
        <f t="array" aca="1" ref="O1442" ca="1">IFERROR(IF(T_CALC[[#This Row],[DAY]]="","",IF(AND(T_CALC[[#This Row],[DAY]]=C_N_TRADING_DAYS,$L$1&gt;C_MAX_HIST_DT),$O$1,INDEX(_xlfn.ANCHORARRAY($C$3),T_CALC[[#This Row],[DAY]]+1,5))),NA())</f>
        <v/>
      </c>
      <c r="P1442" s="4" t="str" cm="1">
        <f t="array" aca="1" ref="P1442" ca="1">IFERROR(IF(T_CALC[[#This Row],[DAY]]="","",IF(AND(T_CALC[[#This Row],[DAY]]=C_N_TRADING_DAYS,$L$1&gt;C_MAX_HIST_DT),$P$1,INDEX(_xlfn.ANCHORARRAY($C$3),T_CALC[[#This Row],[DAY]]+1,6))),NA())</f>
        <v/>
      </c>
      <c r="Q1442" s="4" t="str" cm="1">
        <f t="array" aca="1" ref="Q1442" ca="1">IFERROR(IF(T_CALC[[#This Row],[DAY]]="","",IF(AND(T_CALC[[#This Row],[DAY]]=C_N_TRADING_DAYS,$L$1&gt;C_MAX_HIST_DT),$Q$1,INDEX(_xlfn.ANCHORARRAY($C$3),T_CALC[[#This Row],[DAY]]+1,2))),NA())</f>
        <v/>
      </c>
      <c r="R1442" s="4" t="str">
        <f ca="1">IFERROR(IF(I_SRC="Open",T_CALC[[#This Row],[Open]],IF(I_SRC="High",T_CALC[[#This Row],[High]],IF(I_SRC="low",T_CALC[[#This Row],[Low]],IF(I_SRC="Volume",T_CALC[[#This Row],[VOLUME]],T_CALC[[#This Row],[Close]])))),"")</f>
        <v/>
      </c>
      <c r="S1442" s="4" t="str" cm="1">
        <f t="array" aca="1" ref="S1442" ca="1">IF(T_CALC[[#This Row],[DAY]]="","",IF(T_CALC[[#This Row],[DAY]]&gt;=I_MA_PER,
ROUND(SUMPRODUCT(OFFSET($Y$4,0,0,I_MA_PER),OFFSET(T_CALC[[#This Row],[Value]],-(I_MA_PER-1),0,I_MA_PER))/C_DEN,2),NA()))</f>
        <v/>
      </c>
      <c r="T1442" s="4" t="str">
        <f ca="1">IF(T_CALC[[#This Row],[DAY]]="","",IF(T_CALC[[#This Row],[DAY]]&gt;=I_MA_PER,IF(AND(T_CALC[[#This Row],[Value]]&gt;T_CALC[[#This Row],[WMA]],R1441&lt;=S1441),"Buy",IF(AND(T_CALC[[#This Row],[Value]]&lt;T_CALC[[#This Row],[WMA]],R1441&gt;=S1441),"Sell","")),NA()))</f>
        <v/>
      </c>
      <c r="U1442" s="4">
        <f ca="1">IFERROR(IF(T_CALC[[#This Row],[Signal]]="Buy",T_CALC[[#This Row],[Value]],-10000),-10000)</f>
        <v>-10000</v>
      </c>
      <c r="V1442" s="4">
        <f ca="1">IFERROR(IF(T_CALC[[#This Row],[Signal]]="Sell",T_CALC[[#This Row],[Value]],-10000),-10000)</f>
        <v>-10000</v>
      </c>
    </row>
    <row r="1443" spans="11:22" x14ac:dyDescent="0.2">
      <c r="K1443" s="4" t="str">
        <f ca="1">IF(ROW(T_CALC[[#This Row],[DAY]])-ROW(T_CALC[[#Headers],[DAY]])&gt;C_N_TRADING_DAYS,"",ROW(T_CALC[[#This Row],[DAY]])-ROW(T_CALC[[#Headers],[DAY]]))</f>
        <v/>
      </c>
      <c r="L1443" s="2" t="str" cm="1">
        <f t="array" aca="1" ref="L1443" ca="1">IFERROR(IF(T_CALC[[#This Row],[DAY]]="","",IF(AND(T_CALC[[#This Row],[DAY]]=C_N_TRADING_DAYS,$L$1&gt;C_MAX_HIST_DT),$L$1,INDEX(_xlfn.ANCHORARRAY($C$3),T_CALC[[#This Row],[DAY]]+1,1))),NA())</f>
        <v/>
      </c>
      <c r="M1443" s="4" t="str" cm="1">
        <f t="array" aca="1" ref="M1443" ca="1">IFERROR(IF(T_CALC[[#This Row],[DAY]]="","",IF(AND(T_CALC[[#This Row],[DAY]]=C_N_TRADING_DAYS,$L$1&gt;C_MAX_HIST_DT),$M$1,INDEX(_xlfn.ANCHORARRAY($C$3),T_CALC[[#This Row],[DAY]]+1,3))),NA())</f>
        <v/>
      </c>
      <c r="N1443" s="4" t="str" cm="1">
        <f t="array" aca="1" ref="N1443" ca="1">IFERROR(IF(T_CALC[[#This Row],[DAY]]="","",IF(AND(T_CALC[[#This Row],[DAY]]=C_N_TRADING_DAYS,$L$1&gt;C_MAX_HIST_DT),$N$1,INDEX(_xlfn.ANCHORARRAY($C$3),T_CALC[[#This Row],[DAY]]+1,4))),NA())</f>
        <v/>
      </c>
      <c r="O1443" s="4" t="str" cm="1">
        <f t="array" aca="1" ref="O1443" ca="1">IFERROR(IF(T_CALC[[#This Row],[DAY]]="","",IF(AND(T_CALC[[#This Row],[DAY]]=C_N_TRADING_DAYS,$L$1&gt;C_MAX_HIST_DT),$O$1,INDEX(_xlfn.ANCHORARRAY($C$3),T_CALC[[#This Row],[DAY]]+1,5))),NA())</f>
        <v/>
      </c>
      <c r="P1443" s="4" t="str" cm="1">
        <f t="array" aca="1" ref="P1443" ca="1">IFERROR(IF(T_CALC[[#This Row],[DAY]]="","",IF(AND(T_CALC[[#This Row],[DAY]]=C_N_TRADING_DAYS,$L$1&gt;C_MAX_HIST_DT),$P$1,INDEX(_xlfn.ANCHORARRAY($C$3),T_CALC[[#This Row],[DAY]]+1,6))),NA())</f>
        <v/>
      </c>
      <c r="Q1443" s="4" t="str" cm="1">
        <f t="array" aca="1" ref="Q1443" ca="1">IFERROR(IF(T_CALC[[#This Row],[DAY]]="","",IF(AND(T_CALC[[#This Row],[DAY]]=C_N_TRADING_DAYS,$L$1&gt;C_MAX_HIST_DT),$Q$1,INDEX(_xlfn.ANCHORARRAY($C$3),T_CALC[[#This Row],[DAY]]+1,2))),NA())</f>
        <v/>
      </c>
      <c r="R1443" s="4" t="str">
        <f ca="1">IFERROR(IF(I_SRC="Open",T_CALC[[#This Row],[Open]],IF(I_SRC="High",T_CALC[[#This Row],[High]],IF(I_SRC="low",T_CALC[[#This Row],[Low]],IF(I_SRC="Volume",T_CALC[[#This Row],[VOLUME]],T_CALC[[#This Row],[Close]])))),"")</f>
        <v/>
      </c>
      <c r="S1443" s="4" t="str" cm="1">
        <f t="array" aca="1" ref="S1443" ca="1">IF(T_CALC[[#This Row],[DAY]]="","",IF(T_CALC[[#This Row],[DAY]]&gt;=I_MA_PER,
ROUND(SUMPRODUCT(OFFSET($Y$4,0,0,I_MA_PER),OFFSET(T_CALC[[#This Row],[Value]],-(I_MA_PER-1),0,I_MA_PER))/C_DEN,2),NA()))</f>
        <v/>
      </c>
      <c r="T1443" s="4" t="str">
        <f ca="1">IF(T_CALC[[#This Row],[DAY]]="","",IF(T_CALC[[#This Row],[DAY]]&gt;=I_MA_PER,IF(AND(T_CALC[[#This Row],[Value]]&gt;T_CALC[[#This Row],[WMA]],R1442&lt;=S1442),"Buy",IF(AND(T_CALC[[#This Row],[Value]]&lt;T_CALC[[#This Row],[WMA]],R1442&gt;=S1442),"Sell","")),NA()))</f>
        <v/>
      </c>
      <c r="U1443" s="4">
        <f ca="1">IFERROR(IF(T_CALC[[#This Row],[Signal]]="Buy",T_CALC[[#This Row],[Value]],-10000),-10000)</f>
        <v>-10000</v>
      </c>
      <c r="V1443" s="4">
        <f ca="1">IFERROR(IF(T_CALC[[#This Row],[Signal]]="Sell",T_CALC[[#This Row],[Value]],-10000),-10000)</f>
        <v>-10000</v>
      </c>
    </row>
    <row r="1444" spans="11:22" x14ac:dyDescent="0.2">
      <c r="K1444" s="4" t="str">
        <f ca="1">IF(ROW(T_CALC[[#This Row],[DAY]])-ROW(T_CALC[[#Headers],[DAY]])&gt;C_N_TRADING_DAYS,"",ROW(T_CALC[[#This Row],[DAY]])-ROW(T_CALC[[#Headers],[DAY]]))</f>
        <v/>
      </c>
      <c r="L1444" s="2" t="str" cm="1">
        <f t="array" aca="1" ref="L1444" ca="1">IFERROR(IF(T_CALC[[#This Row],[DAY]]="","",IF(AND(T_CALC[[#This Row],[DAY]]=C_N_TRADING_DAYS,$L$1&gt;C_MAX_HIST_DT),$L$1,INDEX(_xlfn.ANCHORARRAY($C$3),T_CALC[[#This Row],[DAY]]+1,1))),NA())</f>
        <v/>
      </c>
      <c r="M1444" s="4" t="str" cm="1">
        <f t="array" aca="1" ref="M1444" ca="1">IFERROR(IF(T_CALC[[#This Row],[DAY]]="","",IF(AND(T_CALC[[#This Row],[DAY]]=C_N_TRADING_DAYS,$L$1&gt;C_MAX_HIST_DT),$M$1,INDEX(_xlfn.ANCHORARRAY($C$3),T_CALC[[#This Row],[DAY]]+1,3))),NA())</f>
        <v/>
      </c>
      <c r="N1444" s="4" t="str" cm="1">
        <f t="array" aca="1" ref="N1444" ca="1">IFERROR(IF(T_CALC[[#This Row],[DAY]]="","",IF(AND(T_CALC[[#This Row],[DAY]]=C_N_TRADING_DAYS,$L$1&gt;C_MAX_HIST_DT),$N$1,INDEX(_xlfn.ANCHORARRAY($C$3),T_CALC[[#This Row],[DAY]]+1,4))),NA())</f>
        <v/>
      </c>
      <c r="O1444" s="4" t="str" cm="1">
        <f t="array" aca="1" ref="O1444" ca="1">IFERROR(IF(T_CALC[[#This Row],[DAY]]="","",IF(AND(T_CALC[[#This Row],[DAY]]=C_N_TRADING_DAYS,$L$1&gt;C_MAX_HIST_DT),$O$1,INDEX(_xlfn.ANCHORARRAY($C$3),T_CALC[[#This Row],[DAY]]+1,5))),NA())</f>
        <v/>
      </c>
      <c r="P1444" s="4" t="str" cm="1">
        <f t="array" aca="1" ref="P1444" ca="1">IFERROR(IF(T_CALC[[#This Row],[DAY]]="","",IF(AND(T_CALC[[#This Row],[DAY]]=C_N_TRADING_DAYS,$L$1&gt;C_MAX_HIST_DT),$P$1,INDEX(_xlfn.ANCHORARRAY($C$3),T_CALC[[#This Row],[DAY]]+1,6))),NA())</f>
        <v/>
      </c>
      <c r="Q1444" s="4" t="str" cm="1">
        <f t="array" aca="1" ref="Q1444" ca="1">IFERROR(IF(T_CALC[[#This Row],[DAY]]="","",IF(AND(T_CALC[[#This Row],[DAY]]=C_N_TRADING_DAYS,$L$1&gt;C_MAX_HIST_DT),$Q$1,INDEX(_xlfn.ANCHORARRAY($C$3),T_CALC[[#This Row],[DAY]]+1,2))),NA())</f>
        <v/>
      </c>
      <c r="R1444" s="4" t="str">
        <f ca="1">IFERROR(IF(I_SRC="Open",T_CALC[[#This Row],[Open]],IF(I_SRC="High",T_CALC[[#This Row],[High]],IF(I_SRC="low",T_CALC[[#This Row],[Low]],IF(I_SRC="Volume",T_CALC[[#This Row],[VOLUME]],T_CALC[[#This Row],[Close]])))),"")</f>
        <v/>
      </c>
      <c r="S1444" s="4" t="str" cm="1">
        <f t="array" aca="1" ref="S1444" ca="1">IF(T_CALC[[#This Row],[DAY]]="","",IF(T_CALC[[#This Row],[DAY]]&gt;=I_MA_PER,
ROUND(SUMPRODUCT(OFFSET($Y$4,0,0,I_MA_PER),OFFSET(T_CALC[[#This Row],[Value]],-(I_MA_PER-1),0,I_MA_PER))/C_DEN,2),NA()))</f>
        <v/>
      </c>
      <c r="T1444" s="4" t="str">
        <f ca="1">IF(T_CALC[[#This Row],[DAY]]="","",IF(T_CALC[[#This Row],[DAY]]&gt;=I_MA_PER,IF(AND(T_CALC[[#This Row],[Value]]&gt;T_CALC[[#This Row],[WMA]],R1443&lt;=S1443),"Buy",IF(AND(T_CALC[[#This Row],[Value]]&lt;T_CALC[[#This Row],[WMA]],R1443&gt;=S1443),"Sell","")),NA()))</f>
        <v/>
      </c>
      <c r="U1444" s="4">
        <f ca="1">IFERROR(IF(T_CALC[[#This Row],[Signal]]="Buy",T_CALC[[#This Row],[Value]],-10000),-10000)</f>
        <v>-10000</v>
      </c>
      <c r="V1444" s="4">
        <f ca="1">IFERROR(IF(T_CALC[[#This Row],[Signal]]="Sell",T_CALC[[#This Row],[Value]],-10000),-10000)</f>
        <v>-10000</v>
      </c>
    </row>
    <row r="1445" spans="11:22" x14ac:dyDescent="0.2">
      <c r="K1445" s="4" t="str">
        <f ca="1">IF(ROW(T_CALC[[#This Row],[DAY]])-ROW(T_CALC[[#Headers],[DAY]])&gt;C_N_TRADING_DAYS,"",ROW(T_CALC[[#This Row],[DAY]])-ROW(T_CALC[[#Headers],[DAY]]))</f>
        <v/>
      </c>
      <c r="L1445" s="2" t="str" cm="1">
        <f t="array" aca="1" ref="L1445" ca="1">IFERROR(IF(T_CALC[[#This Row],[DAY]]="","",IF(AND(T_CALC[[#This Row],[DAY]]=C_N_TRADING_DAYS,$L$1&gt;C_MAX_HIST_DT),$L$1,INDEX(_xlfn.ANCHORARRAY($C$3),T_CALC[[#This Row],[DAY]]+1,1))),NA())</f>
        <v/>
      </c>
      <c r="M1445" s="4" t="str" cm="1">
        <f t="array" aca="1" ref="M1445" ca="1">IFERROR(IF(T_CALC[[#This Row],[DAY]]="","",IF(AND(T_CALC[[#This Row],[DAY]]=C_N_TRADING_DAYS,$L$1&gt;C_MAX_HIST_DT),$M$1,INDEX(_xlfn.ANCHORARRAY($C$3),T_CALC[[#This Row],[DAY]]+1,3))),NA())</f>
        <v/>
      </c>
      <c r="N1445" s="4" t="str" cm="1">
        <f t="array" aca="1" ref="N1445" ca="1">IFERROR(IF(T_CALC[[#This Row],[DAY]]="","",IF(AND(T_CALC[[#This Row],[DAY]]=C_N_TRADING_DAYS,$L$1&gt;C_MAX_HIST_DT),$N$1,INDEX(_xlfn.ANCHORARRAY($C$3),T_CALC[[#This Row],[DAY]]+1,4))),NA())</f>
        <v/>
      </c>
      <c r="O1445" s="4" t="str" cm="1">
        <f t="array" aca="1" ref="O1445" ca="1">IFERROR(IF(T_CALC[[#This Row],[DAY]]="","",IF(AND(T_CALC[[#This Row],[DAY]]=C_N_TRADING_DAYS,$L$1&gt;C_MAX_HIST_DT),$O$1,INDEX(_xlfn.ANCHORARRAY($C$3),T_CALC[[#This Row],[DAY]]+1,5))),NA())</f>
        <v/>
      </c>
      <c r="P1445" s="4" t="str" cm="1">
        <f t="array" aca="1" ref="P1445" ca="1">IFERROR(IF(T_CALC[[#This Row],[DAY]]="","",IF(AND(T_CALC[[#This Row],[DAY]]=C_N_TRADING_DAYS,$L$1&gt;C_MAX_HIST_DT),$P$1,INDEX(_xlfn.ANCHORARRAY($C$3),T_CALC[[#This Row],[DAY]]+1,6))),NA())</f>
        <v/>
      </c>
      <c r="Q1445" s="4" t="str" cm="1">
        <f t="array" aca="1" ref="Q1445" ca="1">IFERROR(IF(T_CALC[[#This Row],[DAY]]="","",IF(AND(T_CALC[[#This Row],[DAY]]=C_N_TRADING_DAYS,$L$1&gt;C_MAX_HIST_DT),$Q$1,INDEX(_xlfn.ANCHORARRAY($C$3),T_CALC[[#This Row],[DAY]]+1,2))),NA())</f>
        <v/>
      </c>
      <c r="R1445" s="4" t="str">
        <f ca="1">IFERROR(IF(I_SRC="Open",T_CALC[[#This Row],[Open]],IF(I_SRC="High",T_CALC[[#This Row],[High]],IF(I_SRC="low",T_CALC[[#This Row],[Low]],IF(I_SRC="Volume",T_CALC[[#This Row],[VOLUME]],T_CALC[[#This Row],[Close]])))),"")</f>
        <v/>
      </c>
      <c r="S1445" s="4" t="str" cm="1">
        <f t="array" aca="1" ref="S1445" ca="1">IF(T_CALC[[#This Row],[DAY]]="","",IF(T_CALC[[#This Row],[DAY]]&gt;=I_MA_PER,
ROUND(SUMPRODUCT(OFFSET($Y$4,0,0,I_MA_PER),OFFSET(T_CALC[[#This Row],[Value]],-(I_MA_PER-1),0,I_MA_PER))/C_DEN,2),NA()))</f>
        <v/>
      </c>
      <c r="T1445" s="4" t="str">
        <f ca="1">IF(T_CALC[[#This Row],[DAY]]="","",IF(T_CALC[[#This Row],[DAY]]&gt;=I_MA_PER,IF(AND(T_CALC[[#This Row],[Value]]&gt;T_CALC[[#This Row],[WMA]],R1444&lt;=S1444),"Buy",IF(AND(T_CALC[[#This Row],[Value]]&lt;T_CALC[[#This Row],[WMA]],R1444&gt;=S1444),"Sell","")),NA()))</f>
        <v/>
      </c>
      <c r="U1445" s="4">
        <f ca="1">IFERROR(IF(T_CALC[[#This Row],[Signal]]="Buy",T_CALC[[#This Row],[Value]],-10000),-10000)</f>
        <v>-10000</v>
      </c>
      <c r="V1445" s="4">
        <f ca="1">IFERROR(IF(T_CALC[[#This Row],[Signal]]="Sell",T_CALC[[#This Row],[Value]],-10000),-10000)</f>
        <v>-10000</v>
      </c>
    </row>
    <row r="1446" spans="11:22" x14ac:dyDescent="0.2">
      <c r="K1446" s="4" t="str">
        <f ca="1">IF(ROW(T_CALC[[#This Row],[DAY]])-ROW(T_CALC[[#Headers],[DAY]])&gt;C_N_TRADING_DAYS,"",ROW(T_CALC[[#This Row],[DAY]])-ROW(T_CALC[[#Headers],[DAY]]))</f>
        <v/>
      </c>
      <c r="L1446" s="2" t="str" cm="1">
        <f t="array" aca="1" ref="L1446" ca="1">IFERROR(IF(T_CALC[[#This Row],[DAY]]="","",IF(AND(T_CALC[[#This Row],[DAY]]=C_N_TRADING_DAYS,$L$1&gt;C_MAX_HIST_DT),$L$1,INDEX(_xlfn.ANCHORARRAY($C$3),T_CALC[[#This Row],[DAY]]+1,1))),NA())</f>
        <v/>
      </c>
      <c r="M1446" s="4" t="str" cm="1">
        <f t="array" aca="1" ref="M1446" ca="1">IFERROR(IF(T_CALC[[#This Row],[DAY]]="","",IF(AND(T_CALC[[#This Row],[DAY]]=C_N_TRADING_DAYS,$L$1&gt;C_MAX_HIST_DT),$M$1,INDEX(_xlfn.ANCHORARRAY($C$3),T_CALC[[#This Row],[DAY]]+1,3))),NA())</f>
        <v/>
      </c>
      <c r="N1446" s="4" t="str" cm="1">
        <f t="array" aca="1" ref="N1446" ca="1">IFERROR(IF(T_CALC[[#This Row],[DAY]]="","",IF(AND(T_CALC[[#This Row],[DAY]]=C_N_TRADING_DAYS,$L$1&gt;C_MAX_HIST_DT),$N$1,INDEX(_xlfn.ANCHORARRAY($C$3),T_CALC[[#This Row],[DAY]]+1,4))),NA())</f>
        <v/>
      </c>
      <c r="O1446" s="4" t="str" cm="1">
        <f t="array" aca="1" ref="O1446" ca="1">IFERROR(IF(T_CALC[[#This Row],[DAY]]="","",IF(AND(T_CALC[[#This Row],[DAY]]=C_N_TRADING_DAYS,$L$1&gt;C_MAX_HIST_DT),$O$1,INDEX(_xlfn.ANCHORARRAY($C$3),T_CALC[[#This Row],[DAY]]+1,5))),NA())</f>
        <v/>
      </c>
      <c r="P1446" s="4" t="str" cm="1">
        <f t="array" aca="1" ref="P1446" ca="1">IFERROR(IF(T_CALC[[#This Row],[DAY]]="","",IF(AND(T_CALC[[#This Row],[DAY]]=C_N_TRADING_DAYS,$L$1&gt;C_MAX_HIST_DT),$P$1,INDEX(_xlfn.ANCHORARRAY($C$3),T_CALC[[#This Row],[DAY]]+1,6))),NA())</f>
        <v/>
      </c>
      <c r="Q1446" s="4" t="str" cm="1">
        <f t="array" aca="1" ref="Q1446" ca="1">IFERROR(IF(T_CALC[[#This Row],[DAY]]="","",IF(AND(T_CALC[[#This Row],[DAY]]=C_N_TRADING_DAYS,$L$1&gt;C_MAX_HIST_DT),$Q$1,INDEX(_xlfn.ANCHORARRAY($C$3),T_CALC[[#This Row],[DAY]]+1,2))),NA())</f>
        <v/>
      </c>
      <c r="R1446" s="4" t="str">
        <f ca="1">IFERROR(IF(I_SRC="Open",T_CALC[[#This Row],[Open]],IF(I_SRC="High",T_CALC[[#This Row],[High]],IF(I_SRC="low",T_CALC[[#This Row],[Low]],IF(I_SRC="Volume",T_CALC[[#This Row],[VOLUME]],T_CALC[[#This Row],[Close]])))),"")</f>
        <v/>
      </c>
      <c r="S1446" s="4" t="str" cm="1">
        <f t="array" aca="1" ref="S1446" ca="1">IF(T_CALC[[#This Row],[DAY]]="","",IF(T_CALC[[#This Row],[DAY]]&gt;=I_MA_PER,
ROUND(SUMPRODUCT(OFFSET($Y$4,0,0,I_MA_PER),OFFSET(T_CALC[[#This Row],[Value]],-(I_MA_PER-1),0,I_MA_PER))/C_DEN,2),NA()))</f>
        <v/>
      </c>
      <c r="T1446" s="4" t="str">
        <f ca="1">IF(T_CALC[[#This Row],[DAY]]="","",IF(T_CALC[[#This Row],[DAY]]&gt;=I_MA_PER,IF(AND(T_CALC[[#This Row],[Value]]&gt;T_CALC[[#This Row],[WMA]],R1445&lt;=S1445),"Buy",IF(AND(T_CALC[[#This Row],[Value]]&lt;T_CALC[[#This Row],[WMA]],R1445&gt;=S1445),"Sell","")),NA()))</f>
        <v/>
      </c>
      <c r="U1446" s="4">
        <f ca="1">IFERROR(IF(T_CALC[[#This Row],[Signal]]="Buy",T_CALC[[#This Row],[Value]],-10000),-10000)</f>
        <v>-10000</v>
      </c>
      <c r="V1446" s="4">
        <f ca="1">IFERROR(IF(T_CALC[[#This Row],[Signal]]="Sell",T_CALC[[#This Row],[Value]],-10000),-10000)</f>
        <v>-10000</v>
      </c>
    </row>
    <row r="1447" spans="11:22" x14ac:dyDescent="0.2">
      <c r="K1447" s="4" t="str">
        <f ca="1">IF(ROW(T_CALC[[#This Row],[DAY]])-ROW(T_CALC[[#Headers],[DAY]])&gt;C_N_TRADING_DAYS,"",ROW(T_CALC[[#This Row],[DAY]])-ROW(T_CALC[[#Headers],[DAY]]))</f>
        <v/>
      </c>
      <c r="L1447" s="2" t="str" cm="1">
        <f t="array" aca="1" ref="L1447" ca="1">IFERROR(IF(T_CALC[[#This Row],[DAY]]="","",IF(AND(T_CALC[[#This Row],[DAY]]=C_N_TRADING_DAYS,$L$1&gt;C_MAX_HIST_DT),$L$1,INDEX(_xlfn.ANCHORARRAY($C$3),T_CALC[[#This Row],[DAY]]+1,1))),NA())</f>
        <v/>
      </c>
      <c r="M1447" s="4" t="str" cm="1">
        <f t="array" aca="1" ref="M1447" ca="1">IFERROR(IF(T_CALC[[#This Row],[DAY]]="","",IF(AND(T_CALC[[#This Row],[DAY]]=C_N_TRADING_DAYS,$L$1&gt;C_MAX_HIST_DT),$M$1,INDEX(_xlfn.ANCHORARRAY($C$3),T_CALC[[#This Row],[DAY]]+1,3))),NA())</f>
        <v/>
      </c>
      <c r="N1447" s="4" t="str" cm="1">
        <f t="array" aca="1" ref="N1447" ca="1">IFERROR(IF(T_CALC[[#This Row],[DAY]]="","",IF(AND(T_CALC[[#This Row],[DAY]]=C_N_TRADING_DAYS,$L$1&gt;C_MAX_HIST_DT),$N$1,INDEX(_xlfn.ANCHORARRAY($C$3),T_CALC[[#This Row],[DAY]]+1,4))),NA())</f>
        <v/>
      </c>
      <c r="O1447" s="4" t="str" cm="1">
        <f t="array" aca="1" ref="O1447" ca="1">IFERROR(IF(T_CALC[[#This Row],[DAY]]="","",IF(AND(T_CALC[[#This Row],[DAY]]=C_N_TRADING_DAYS,$L$1&gt;C_MAX_HIST_DT),$O$1,INDEX(_xlfn.ANCHORARRAY($C$3),T_CALC[[#This Row],[DAY]]+1,5))),NA())</f>
        <v/>
      </c>
      <c r="P1447" s="4" t="str" cm="1">
        <f t="array" aca="1" ref="P1447" ca="1">IFERROR(IF(T_CALC[[#This Row],[DAY]]="","",IF(AND(T_CALC[[#This Row],[DAY]]=C_N_TRADING_DAYS,$L$1&gt;C_MAX_HIST_DT),$P$1,INDEX(_xlfn.ANCHORARRAY($C$3),T_CALC[[#This Row],[DAY]]+1,6))),NA())</f>
        <v/>
      </c>
      <c r="Q1447" s="4" t="str" cm="1">
        <f t="array" aca="1" ref="Q1447" ca="1">IFERROR(IF(T_CALC[[#This Row],[DAY]]="","",IF(AND(T_CALC[[#This Row],[DAY]]=C_N_TRADING_DAYS,$L$1&gt;C_MAX_HIST_DT),$Q$1,INDEX(_xlfn.ANCHORARRAY($C$3),T_CALC[[#This Row],[DAY]]+1,2))),NA())</f>
        <v/>
      </c>
      <c r="R1447" s="4" t="str">
        <f ca="1">IFERROR(IF(I_SRC="Open",T_CALC[[#This Row],[Open]],IF(I_SRC="High",T_CALC[[#This Row],[High]],IF(I_SRC="low",T_CALC[[#This Row],[Low]],IF(I_SRC="Volume",T_CALC[[#This Row],[VOLUME]],T_CALC[[#This Row],[Close]])))),"")</f>
        <v/>
      </c>
      <c r="S1447" s="4" t="str" cm="1">
        <f t="array" aca="1" ref="S1447" ca="1">IF(T_CALC[[#This Row],[DAY]]="","",IF(T_CALC[[#This Row],[DAY]]&gt;=I_MA_PER,
ROUND(SUMPRODUCT(OFFSET($Y$4,0,0,I_MA_PER),OFFSET(T_CALC[[#This Row],[Value]],-(I_MA_PER-1),0,I_MA_PER))/C_DEN,2),NA()))</f>
        <v/>
      </c>
      <c r="T1447" s="4" t="str">
        <f ca="1">IF(T_CALC[[#This Row],[DAY]]="","",IF(T_CALC[[#This Row],[DAY]]&gt;=I_MA_PER,IF(AND(T_CALC[[#This Row],[Value]]&gt;T_CALC[[#This Row],[WMA]],R1446&lt;=S1446),"Buy",IF(AND(T_CALC[[#This Row],[Value]]&lt;T_CALC[[#This Row],[WMA]],R1446&gt;=S1446),"Sell","")),NA()))</f>
        <v/>
      </c>
      <c r="U1447" s="4">
        <f ca="1">IFERROR(IF(T_CALC[[#This Row],[Signal]]="Buy",T_CALC[[#This Row],[Value]],-10000),-10000)</f>
        <v>-10000</v>
      </c>
      <c r="V1447" s="4">
        <f ca="1">IFERROR(IF(T_CALC[[#This Row],[Signal]]="Sell",T_CALC[[#This Row],[Value]],-10000),-10000)</f>
        <v>-10000</v>
      </c>
    </row>
    <row r="1448" spans="11:22" x14ac:dyDescent="0.2">
      <c r="K1448" s="4" t="str">
        <f ca="1">IF(ROW(T_CALC[[#This Row],[DAY]])-ROW(T_CALC[[#Headers],[DAY]])&gt;C_N_TRADING_DAYS,"",ROW(T_CALC[[#This Row],[DAY]])-ROW(T_CALC[[#Headers],[DAY]]))</f>
        <v/>
      </c>
      <c r="L1448" s="2" t="str" cm="1">
        <f t="array" aca="1" ref="L1448" ca="1">IFERROR(IF(T_CALC[[#This Row],[DAY]]="","",IF(AND(T_CALC[[#This Row],[DAY]]=C_N_TRADING_DAYS,$L$1&gt;C_MAX_HIST_DT),$L$1,INDEX(_xlfn.ANCHORARRAY($C$3),T_CALC[[#This Row],[DAY]]+1,1))),NA())</f>
        <v/>
      </c>
      <c r="M1448" s="4" t="str" cm="1">
        <f t="array" aca="1" ref="M1448" ca="1">IFERROR(IF(T_CALC[[#This Row],[DAY]]="","",IF(AND(T_CALC[[#This Row],[DAY]]=C_N_TRADING_DAYS,$L$1&gt;C_MAX_HIST_DT),$M$1,INDEX(_xlfn.ANCHORARRAY($C$3),T_CALC[[#This Row],[DAY]]+1,3))),NA())</f>
        <v/>
      </c>
      <c r="N1448" s="4" t="str" cm="1">
        <f t="array" aca="1" ref="N1448" ca="1">IFERROR(IF(T_CALC[[#This Row],[DAY]]="","",IF(AND(T_CALC[[#This Row],[DAY]]=C_N_TRADING_DAYS,$L$1&gt;C_MAX_HIST_DT),$N$1,INDEX(_xlfn.ANCHORARRAY($C$3),T_CALC[[#This Row],[DAY]]+1,4))),NA())</f>
        <v/>
      </c>
      <c r="O1448" s="4" t="str" cm="1">
        <f t="array" aca="1" ref="O1448" ca="1">IFERROR(IF(T_CALC[[#This Row],[DAY]]="","",IF(AND(T_CALC[[#This Row],[DAY]]=C_N_TRADING_DAYS,$L$1&gt;C_MAX_HIST_DT),$O$1,INDEX(_xlfn.ANCHORARRAY($C$3),T_CALC[[#This Row],[DAY]]+1,5))),NA())</f>
        <v/>
      </c>
      <c r="P1448" s="4" t="str" cm="1">
        <f t="array" aca="1" ref="P1448" ca="1">IFERROR(IF(T_CALC[[#This Row],[DAY]]="","",IF(AND(T_CALC[[#This Row],[DAY]]=C_N_TRADING_DAYS,$L$1&gt;C_MAX_HIST_DT),$P$1,INDEX(_xlfn.ANCHORARRAY($C$3),T_CALC[[#This Row],[DAY]]+1,6))),NA())</f>
        <v/>
      </c>
      <c r="Q1448" s="4" t="str" cm="1">
        <f t="array" aca="1" ref="Q1448" ca="1">IFERROR(IF(T_CALC[[#This Row],[DAY]]="","",IF(AND(T_CALC[[#This Row],[DAY]]=C_N_TRADING_DAYS,$L$1&gt;C_MAX_HIST_DT),$Q$1,INDEX(_xlfn.ANCHORARRAY($C$3),T_CALC[[#This Row],[DAY]]+1,2))),NA())</f>
        <v/>
      </c>
      <c r="R1448" s="4" t="str">
        <f ca="1">IFERROR(IF(I_SRC="Open",T_CALC[[#This Row],[Open]],IF(I_SRC="High",T_CALC[[#This Row],[High]],IF(I_SRC="low",T_CALC[[#This Row],[Low]],IF(I_SRC="Volume",T_CALC[[#This Row],[VOLUME]],T_CALC[[#This Row],[Close]])))),"")</f>
        <v/>
      </c>
      <c r="S1448" s="4" t="str" cm="1">
        <f t="array" aca="1" ref="S1448" ca="1">IF(T_CALC[[#This Row],[DAY]]="","",IF(T_CALC[[#This Row],[DAY]]&gt;=I_MA_PER,
ROUND(SUMPRODUCT(OFFSET($Y$4,0,0,I_MA_PER),OFFSET(T_CALC[[#This Row],[Value]],-(I_MA_PER-1),0,I_MA_PER))/C_DEN,2),NA()))</f>
        <v/>
      </c>
      <c r="T1448" s="4" t="str">
        <f ca="1">IF(T_CALC[[#This Row],[DAY]]="","",IF(T_CALC[[#This Row],[DAY]]&gt;=I_MA_PER,IF(AND(T_CALC[[#This Row],[Value]]&gt;T_CALC[[#This Row],[WMA]],R1447&lt;=S1447),"Buy",IF(AND(T_CALC[[#This Row],[Value]]&lt;T_CALC[[#This Row],[WMA]],R1447&gt;=S1447),"Sell","")),NA()))</f>
        <v/>
      </c>
      <c r="U1448" s="4">
        <f ca="1">IFERROR(IF(T_CALC[[#This Row],[Signal]]="Buy",T_CALC[[#This Row],[Value]],-10000),-10000)</f>
        <v>-10000</v>
      </c>
      <c r="V1448" s="4">
        <f ca="1">IFERROR(IF(T_CALC[[#This Row],[Signal]]="Sell",T_CALC[[#This Row],[Value]],-10000),-10000)</f>
        <v>-10000</v>
      </c>
    </row>
    <row r="1449" spans="11:22" x14ac:dyDescent="0.2">
      <c r="K1449" s="4" t="str">
        <f ca="1">IF(ROW(T_CALC[[#This Row],[DAY]])-ROW(T_CALC[[#Headers],[DAY]])&gt;C_N_TRADING_DAYS,"",ROW(T_CALC[[#This Row],[DAY]])-ROW(T_CALC[[#Headers],[DAY]]))</f>
        <v/>
      </c>
      <c r="L1449" s="2" t="str" cm="1">
        <f t="array" aca="1" ref="L1449" ca="1">IFERROR(IF(T_CALC[[#This Row],[DAY]]="","",IF(AND(T_CALC[[#This Row],[DAY]]=C_N_TRADING_DAYS,$L$1&gt;C_MAX_HIST_DT),$L$1,INDEX(_xlfn.ANCHORARRAY($C$3),T_CALC[[#This Row],[DAY]]+1,1))),NA())</f>
        <v/>
      </c>
      <c r="M1449" s="4" t="str" cm="1">
        <f t="array" aca="1" ref="M1449" ca="1">IFERROR(IF(T_CALC[[#This Row],[DAY]]="","",IF(AND(T_CALC[[#This Row],[DAY]]=C_N_TRADING_DAYS,$L$1&gt;C_MAX_HIST_DT),$M$1,INDEX(_xlfn.ANCHORARRAY($C$3),T_CALC[[#This Row],[DAY]]+1,3))),NA())</f>
        <v/>
      </c>
      <c r="N1449" s="4" t="str" cm="1">
        <f t="array" aca="1" ref="N1449" ca="1">IFERROR(IF(T_CALC[[#This Row],[DAY]]="","",IF(AND(T_CALC[[#This Row],[DAY]]=C_N_TRADING_DAYS,$L$1&gt;C_MAX_HIST_DT),$N$1,INDEX(_xlfn.ANCHORARRAY($C$3),T_CALC[[#This Row],[DAY]]+1,4))),NA())</f>
        <v/>
      </c>
      <c r="O1449" s="4" t="str" cm="1">
        <f t="array" aca="1" ref="O1449" ca="1">IFERROR(IF(T_CALC[[#This Row],[DAY]]="","",IF(AND(T_CALC[[#This Row],[DAY]]=C_N_TRADING_DAYS,$L$1&gt;C_MAX_HIST_DT),$O$1,INDEX(_xlfn.ANCHORARRAY($C$3),T_CALC[[#This Row],[DAY]]+1,5))),NA())</f>
        <v/>
      </c>
      <c r="P1449" s="4" t="str" cm="1">
        <f t="array" aca="1" ref="P1449" ca="1">IFERROR(IF(T_CALC[[#This Row],[DAY]]="","",IF(AND(T_CALC[[#This Row],[DAY]]=C_N_TRADING_DAYS,$L$1&gt;C_MAX_HIST_DT),$P$1,INDEX(_xlfn.ANCHORARRAY($C$3),T_CALC[[#This Row],[DAY]]+1,6))),NA())</f>
        <v/>
      </c>
      <c r="Q1449" s="4" t="str" cm="1">
        <f t="array" aca="1" ref="Q1449" ca="1">IFERROR(IF(T_CALC[[#This Row],[DAY]]="","",IF(AND(T_CALC[[#This Row],[DAY]]=C_N_TRADING_DAYS,$L$1&gt;C_MAX_HIST_DT),$Q$1,INDEX(_xlfn.ANCHORARRAY($C$3),T_CALC[[#This Row],[DAY]]+1,2))),NA())</f>
        <v/>
      </c>
      <c r="R1449" s="4" t="str">
        <f ca="1">IFERROR(IF(I_SRC="Open",T_CALC[[#This Row],[Open]],IF(I_SRC="High",T_CALC[[#This Row],[High]],IF(I_SRC="low",T_CALC[[#This Row],[Low]],IF(I_SRC="Volume",T_CALC[[#This Row],[VOLUME]],T_CALC[[#This Row],[Close]])))),"")</f>
        <v/>
      </c>
      <c r="S1449" s="4" t="str" cm="1">
        <f t="array" aca="1" ref="S1449" ca="1">IF(T_CALC[[#This Row],[DAY]]="","",IF(T_CALC[[#This Row],[DAY]]&gt;=I_MA_PER,
ROUND(SUMPRODUCT(OFFSET($Y$4,0,0,I_MA_PER),OFFSET(T_CALC[[#This Row],[Value]],-(I_MA_PER-1),0,I_MA_PER))/C_DEN,2),NA()))</f>
        <v/>
      </c>
      <c r="T1449" s="4" t="str">
        <f ca="1">IF(T_CALC[[#This Row],[DAY]]="","",IF(T_CALC[[#This Row],[DAY]]&gt;=I_MA_PER,IF(AND(T_CALC[[#This Row],[Value]]&gt;T_CALC[[#This Row],[WMA]],R1448&lt;=S1448),"Buy",IF(AND(T_CALC[[#This Row],[Value]]&lt;T_CALC[[#This Row],[WMA]],R1448&gt;=S1448),"Sell","")),NA()))</f>
        <v/>
      </c>
      <c r="U1449" s="4">
        <f ca="1">IFERROR(IF(T_CALC[[#This Row],[Signal]]="Buy",T_CALC[[#This Row],[Value]],-10000),-10000)</f>
        <v>-10000</v>
      </c>
      <c r="V1449" s="4">
        <f ca="1">IFERROR(IF(T_CALC[[#This Row],[Signal]]="Sell",T_CALC[[#This Row],[Value]],-10000),-10000)</f>
        <v>-10000</v>
      </c>
    </row>
    <row r="1450" spans="11:22" x14ac:dyDescent="0.2">
      <c r="K1450" s="4" t="str">
        <f ca="1">IF(ROW(T_CALC[[#This Row],[DAY]])-ROW(T_CALC[[#Headers],[DAY]])&gt;C_N_TRADING_DAYS,"",ROW(T_CALC[[#This Row],[DAY]])-ROW(T_CALC[[#Headers],[DAY]]))</f>
        <v/>
      </c>
      <c r="L1450" s="2" t="str" cm="1">
        <f t="array" aca="1" ref="L1450" ca="1">IFERROR(IF(T_CALC[[#This Row],[DAY]]="","",IF(AND(T_CALC[[#This Row],[DAY]]=C_N_TRADING_DAYS,$L$1&gt;C_MAX_HIST_DT),$L$1,INDEX(_xlfn.ANCHORARRAY($C$3),T_CALC[[#This Row],[DAY]]+1,1))),NA())</f>
        <v/>
      </c>
      <c r="M1450" s="4" t="str" cm="1">
        <f t="array" aca="1" ref="M1450" ca="1">IFERROR(IF(T_CALC[[#This Row],[DAY]]="","",IF(AND(T_CALC[[#This Row],[DAY]]=C_N_TRADING_DAYS,$L$1&gt;C_MAX_HIST_DT),$M$1,INDEX(_xlfn.ANCHORARRAY($C$3),T_CALC[[#This Row],[DAY]]+1,3))),NA())</f>
        <v/>
      </c>
      <c r="N1450" s="4" t="str" cm="1">
        <f t="array" aca="1" ref="N1450" ca="1">IFERROR(IF(T_CALC[[#This Row],[DAY]]="","",IF(AND(T_CALC[[#This Row],[DAY]]=C_N_TRADING_DAYS,$L$1&gt;C_MAX_HIST_DT),$N$1,INDEX(_xlfn.ANCHORARRAY($C$3),T_CALC[[#This Row],[DAY]]+1,4))),NA())</f>
        <v/>
      </c>
      <c r="O1450" s="4" t="str" cm="1">
        <f t="array" aca="1" ref="O1450" ca="1">IFERROR(IF(T_CALC[[#This Row],[DAY]]="","",IF(AND(T_CALC[[#This Row],[DAY]]=C_N_TRADING_DAYS,$L$1&gt;C_MAX_HIST_DT),$O$1,INDEX(_xlfn.ANCHORARRAY($C$3),T_CALC[[#This Row],[DAY]]+1,5))),NA())</f>
        <v/>
      </c>
      <c r="P1450" s="4" t="str" cm="1">
        <f t="array" aca="1" ref="P1450" ca="1">IFERROR(IF(T_CALC[[#This Row],[DAY]]="","",IF(AND(T_CALC[[#This Row],[DAY]]=C_N_TRADING_DAYS,$L$1&gt;C_MAX_HIST_DT),$P$1,INDEX(_xlfn.ANCHORARRAY($C$3),T_CALC[[#This Row],[DAY]]+1,6))),NA())</f>
        <v/>
      </c>
      <c r="Q1450" s="4" t="str" cm="1">
        <f t="array" aca="1" ref="Q1450" ca="1">IFERROR(IF(T_CALC[[#This Row],[DAY]]="","",IF(AND(T_CALC[[#This Row],[DAY]]=C_N_TRADING_DAYS,$L$1&gt;C_MAX_HIST_DT),$Q$1,INDEX(_xlfn.ANCHORARRAY($C$3),T_CALC[[#This Row],[DAY]]+1,2))),NA())</f>
        <v/>
      </c>
      <c r="R1450" s="4" t="str">
        <f ca="1">IFERROR(IF(I_SRC="Open",T_CALC[[#This Row],[Open]],IF(I_SRC="High",T_CALC[[#This Row],[High]],IF(I_SRC="low",T_CALC[[#This Row],[Low]],IF(I_SRC="Volume",T_CALC[[#This Row],[VOLUME]],T_CALC[[#This Row],[Close]])))),"")</f>
        <v/>
      </c>
      <c r="S1450" s="4" t="str" cm="1">
        <f t="array" aca="1" ref="S1450" ca="1">IF(T_CALC[[#This Row],[DAY]]="","",IF(T_CALC[[#This Row],[DAY]]&gt;=I_MA_PER,
ROUND(SUMPRODUCT(OFFSET($Y$4,0,0,I_MA_PER),OFFSET(T_CALC[[#This Row],[Value]],-(I_MA_PER-1),0,I_MA_PER))/C_DEN,2),NA()))</f>
        <v/>
      </c>
      <c r="T1450" s="4" t="str">
        <f ca="1">IF(T_CALC[[#This Row],[DAY]]="","",IF(T_CALC[[#This Row],[DAY]]&gt;=I_MA_PER,IF(AND(T_CALC[[#This Row],[Value]]&gt;T_CALC[[#This Row],[WMA]],R1449&lt;=S1449),"Buy",IF(AND(T_CALC[[#This Row],[Value]]&lt;T_CALC[[#This Row],[WMA]],R1449&gt;=S1449),"Sell","")),NA()))</f>
        <v/>
      </c>
      <c r="U1450" s="4">
        <f ca="1">IFERROR(IF(T_CALC[[#This Row],[Signal]]="Buy",T_CALC[[#This Row],[Value]],-10000),-10000)</f>
        <v>-10000</v>
      </c>
      <c r="V1450" s="4">
        <f ca="1">IFERROR(IF(T_CALC[[#This Row],[Signal]]="Sell",T_CALC[[#This Row],[Value]],-10000),-10000)</f>
        <v>-10000</v>
      </c>
    </row>
    <row r="1451" spans="11:22" x14ac:dyDescent="0.2">
      <c r="K1451" s="4" t="str">
        <f ca="1">IF(ROW(T_CALC[[#This Row],[DAY]])-ROW(T_CALC[[#Headers],[DAY]])&gt;C_N_TRADING_DAYS,"",ROW(T_CALC[[#This Row],[DAY]])-ROW(T_CALC[[#Headers],[DAY]]))</f>
        <v/>
      </c>
      <c r="L1451" s="2" t="str" cm="1">
        <f t="array" aca="1" ref="L1451" ca="1">IFERROR(IF(T_CALC[[#This Row],[DAY]]="","",IF(AND(T_CALC[[#This Row],[DAY]]=C_N_TRADING_DAYS,$L$1&gt;C_MAX_HIST_DT),$L$1,INDEX(_xlfn.ANCHORARRAY($C$3),T_CALC[[#This Row],[DAY]]+1,1))),NA())</f>
        <v/>
      </c>
      <c r="M1451" s="4" t="str" cm="1">
        <f t="array" aca="1" ref="M1451" ca="1">IFERROR(IF(T_CALC[[#This Row],[DAY]]="","",IF(AND(T_CALC[[#This Row],[DAY]]=C_N_TRADING_DAYS,$L$1&gt;C_MAX_HIST_DT),$M$1,INDEX(_xlfn.ANCHORARRAY($C$3),T_CALC[[#This Row],[DAY]]+1,3))),NA())</f>
        <v/>
      </c>
      <c r="N1451" s="4" t="str" cm="1">
        <f t="array" aca="1" ref="N1451" ca="1">IFERROR(IF(T_CALC[[#This Row],[DAY]]="","",IF(AND(T_CALC[[#This Row],[DAY]]=C_N_TRADING_DAYS,$L$1&gt;C_MAX_HIST_DT),$N$1,INDEX(_xlfn.ANCHORARRAY($C$3),T_CALC[[#This Row],[DAY]]+1,4))),NA())</f>
        <v/>
      </c>
      <c r="O1451" s="4" t="str" cm="1">
        <f t="array" aca="1" ref="O1451" ca="1">IFERROR(IF(T_CALC[[#This Row],[DAY]]="","",IF(AND(T_CALC[[#This Row],[DAY]]=C_N_TRADING_DAYS,$L$1&gt;C_MAX_HIST_DT),$O$1,INDEX(_xlfn.ANCHORARRAY($C$3),T_CALC[[#This Row],[DAY]]+1,5))),NA())</f>
        <v/>
      </c>
      <c r="P1451" s="4" t="str" cm="1">
        <f t="array" aca="1" ref="P1451" ca="1">IFERROR(IF(T_CALC[[#This Row],[DAY]]="","",IF(AND(T_CALC[[#This Row],[DAY]]=C_N_TRADING_DAYS,$L$1&gt;C_MAX_HIST_DT),$P$1,INDEX(_xlfn.ANCHORARRAY($C$3),T_CALC[[#This Row],[DAY]]+1,6))),NA())</f>
        <v/>
      </c>
      <c r="Q1451" s="4" t="str" cm="1">
        <f t="array" aca="1" ref="Q1451" ca="1">IFERROR(IF(T_CALC[[#This Row],[DAY]]="","",IF(AND(T_CALC[[#This Row],[DAY]]=C_N_TRADING_DAYS,$L$1&gt;C_MAX_HIST_DT),$Q$1,INDEX(_xlfn.ANCHORARRAY($C$3),T_CALC[[#This Row],[DAY]]+1,2))),NA())</f>
        <v/>
      </c>
      <c r="R1451" s="4" t="str">
        <f ca="1">IFERROR(IF(I_SRC="Open",T_CALC[[#This Row],[Open]],IF(I_SRC="High",T_CALC[[#This Row],[High]],IF(I_SRC="low",T_CALC[[#This Row],[Low]],IF(I_SRC="Volume",T_CALC[[#This Row],[VOLUME]],T_CALC[[#This Row],[Close]])))),"")</f>
        <v/>
      </c>
      <c r="S1451" s="4" t="str" cm="1">
        <f t="array" aca="1" ref="S1451" ca="1">IF(T_CALC[[#This Row],[DAY]]="","",IF(T_CALC[[#This Row],[DAY]]&gt;=I_MA_PER,
ROUND(SUMPRODUCT(OFFSET($Y$4,0,0,I_MA_PER),OFFSET(T_CALC[[#This Row],[Value]],-(I_MA_PER-1),0,I_MA_PER))/C_DEN,2),NA()))</f>
        <v/>
      </c>
      <c r="T1451" s="4" t="str">
        <f ca="1">IF(T_CALC[[#This Row],[DAY]]="","",IF(T_CALC[[#This Row],[DAY]]&gt;=I_MA_PER,IF(AND(T_CALC[[#This Row],[Value]]&gt;T_CALC[[#This Row],[WMA]],R1450&lt;=S1450),"Buy",IF(AND(T_CALC[[#This Row],[Value]]&lt;T_CALC[[#This Row],[WMA]],R1450&gt;=S1450),"Sell","")),NA()))</f>
        <v/>
      </c>
      <c r="U1451" s="4">
        <f ca="1">IFERROR(IF(T_CALC[[#This Row],[Signal]]="Buy",T_CALC[[#This Row],[Value]],-10000),-10000)</f>
        <v>-10000</v>
      </c>
      <c r="V1451" s="4">
        <f ca="1">IFERROR(IF(T_CALC[[#This Row],[Signal]]="Sell",T_CALC[[#This Row],[Value]],-10000),-10000)</f>
        <v>-10000</v>
      </c>
    </row>
    <row r="1452" spans="11:22" x14ac:dyDescent="0.2">
      <c r="K1452" s="4" t="str">
        <f ca="1">IF(ROW(T_CALC[[#This Row],[DAY]])-ROW(T_CALC[[#Headers],[DAY]])&gt;C_N_TRADING_DAYS,"",ROW(T_CALC[[#This Row],[DAY]])-ROW(T_CALC[[#Headers],[DAY]]))</f>
        <v/>
      </c>
      <c r="L1452" s="2" t="str" cm="1">
        <f t="array" aca="1" ref="L1452" ca="1">IFERROR(IF(T_CALC[[#This Row],[DAY]]="","",IF(AND(T_CALC[[#This Row],[DAY]]=C_N_TRADING_DAYS,$L$1&gt;C_MAX_HIST_DT),$L$1,INDEX(_xlfn.ANCHORARRAY($C$3),T_CALC[[#This Row],[DAY]]+1,1))),NA())</f>
        <v/>
      </c>
      <c r="M1452" s="4" t="str" cm="1">
        <f t="array" aca="1" ref="M1452" ca="1">IFERROR(IF(T_CALC[[#This Row],[DAY]]="","",IF(AND(T_CALC[[#This Row],[DAY]]=C_N_TRADING_DAYS,$L$1&gt;C_MAX_HIST_DT),$M$1,INDEX(_xlfn.ANCHORARRAY($C$3),T_CALC[[#This Row],[DAY]]+1,3))),NA())</f>
        <v/>
      </c>
      <c r="N1452" s="4" t="str" cm="1">
        <f t="array" aca="1" ref="N1452" ca="1">IFERROR(IF(T_CALC[[#This Row],[DAY]]="","",IF(AND(T_CALC[[#This Row],[DAY]]=C_N_TRADING_DAYS,$L$1&gt;C_MAX_HIST_DT),$N$1,INDEX(_xlfn.ANCHORARRAY($C$3),T_CALC[[#This Row],[DAY]]+1,4))),NA())</f>
        <v/>
      </c>
      <c r="O1452" s="4" t="str" cm="1">
        <f t="array" aca="1" ref="O1452" ca="1">IFERROR(IF(T_CALC[[#This Row],[DAY]]="","",IF(AND(T_CALC[[#This Row],[DAY]]=C_N_TRADING_DAYS,$L$1&gt;C_MAX_HIST_DT),$O$1,INDEX(_xlfn.ANCHORARRAY($C$3),T_CALC[[#This Row],[DAY]]+1,5))),NA())</f>
        <v/>
      </c>
      <c r="P1452" s="4" t="str" cm="1">
        <f t="array" aca="1" ref="P1452" ca="1">IFERROR(IF(T_CALC[[#This Row],[DAY]]="","",IF(AND(T_CALC[[#This Row],[DAY]]=C_N_TRADING_DAYS,$L$1&gt;C_MAX_HIST_DT),$P$1,INDEX(_xlfn.ANCHORARRAY($C$3),T_CALC[[#This Row],[DAY]]+1,6))),NA())</f>
        <v/>
      </c>
      <c r="Q1452" s="4" t="str" cm="1">
        <f t="array" aca="1" ref="Q1452" ca="1">IFERROR(IF(T_CALC[[#This Row],[DAY]]="","",IF(AND(T_CALC[[#This Row],[DAY]]=C_N_TRADING_DAYS,$L$1&gt;C_MAX_HIST_DT),$Q$1,INDEX(_xlfn.ANCHORARRAY($C$3),T_CALC[[#This Row],[DAY]]+1,2))),NA())</f>
        <v/>
      </c>
      <c r="R1452" s="4" t="str">
        <f ca="1">IFERROR(IF(I_SRC="Open",T_CALC[[#This Row],[Open]],IF(I_SRC="High",T_CALC[[#This Row],[High]],IF(I_SRC="low",T_CALC[[#This Row],[Low]],IF(I_SRC="Volume",T_CALC[[#This Row],[VOLUME]],T_CALC[[#This Row],[Close]])))),"")</f>
        <v/>
      </c>
      <c r="S1452" s="4" t="str" cm="1">
        <f t="array" aca="1" ref="S1452" ca="1">IF(T_CALC[[#This Row],[DAY]]="","",IF(T_CALC[[#This Row],[DAY]]&gt;=I_MA_PER,
ROUND(SUMPRODUCT(OFFSET($Y$4,0,0,I_MA_PER),OFFSET(T_CALC[[#This Row],[Value]],-(I_MA_PER-1),0,I_MA_PER))/C_DEN,2),NA()))</f>
        <v/>
      </c>
      <c r="T1452" s="4" t="str">
        <f ca="1">IF(T_CALC[[#This Row],[DAY]]="","",IF(T_CALC[[#This Row],[DAY]]&gt;=I_MA_PER,IF(AND(T_CALC[[#This Row],[Value]]&gt;T_CALC[[#This Row],[WMA]],R1451&lt;=S1451),"Buy",IF(AND(T_CALC[[#This Row],[Value]]&lt;T_CALC[[#This Row],[WMA]],R1451&gt;=S1451),"Sell","")),NA()))</f>
        <v/>
      </c>
      <c r="U1452" s="4">
        <f ca="1">IFERROR(IF(T_CALC[[#This Row],[Signal]]="Buy",T_CALC[[#This Row],[Value]],-10000),-10000)</f>
        <v>-10000</v>
      </c>
      <c r="V1452" s="4">
        <f ca="1">IFERROR(IF(T_CALC[[#This Row],[Signal]]="Sell",T_CALC[[#This Row],[Value]],-10000),-10000)</f>
        <v>-10000</v>
      </c>
    </row>
    <row r="1453" spans="11:22" x14ac:dyDescent="0.2">
      <c r="K1453" s="4" t="str">
        <f ca="1">IF(ROW(T_CALC[[#This Row],[DAY]])-ROW(T_CALC[[#Headers],[DAY]])&gt;C_N_TRADING_DAYS,"",ROW(T_CALC[[#This Row],[DAY]])-ROW(T_CALC[[#Headers],[DAY]]))</f>
        <v/>
      </c>
      <c r="L1453" s="2" t="str" cm="1">
        <f t="array" aca="1" ref="L1453" ca="1">IFERROR(IF(T_CALC[[#This Row],[DAY]]="","",IF(AND(T_CALC[[#This Row],[DAY]]=C_N_TRADING_DAYS,$L$1&gt;C_MAX_HIST_DT),$L$1,INDEX(_xlfn.ANCHORARRAY($C$3),T_CALC[[#This Row],[DAY]]+1,1))),NA())</f>
        <v/>
      </c>
      <c r="M1453" s="4" t="str" cm="1">
        <f t="array" aca="1" ref="M1453" ca="1">IFERROR(IF(T_CALC[[#This Row],[DAY]]="","",IF(AND(T_CALC[[#This Row],[DAY]]=C_N_TRADING_DAYS,$L$1&gt;C_MAX_HIST_DT),$M$1,INDEX(_xlfn.ANCHORARRAY($C$3),T_CALC[[#This Row],[DAY]]+1,3))),NA())</f>
        <v/>
      </c>
      <c r="N1453" s="4" t="str" cm="1">
        <f t="array" aca="1" ref="N1453" ca="1">IFERROR(IF(T_CALC[[#This Row],[DAY]]="","",IF(AND(T_CALC[[#This Row],[DAY]]=C_N_TRADING_DAYS,$L$1&gt;C_MAX_HIST_DT),$N$1,INDEX(_xlfn.ANCHORARRAY($C$3),T_CALC[[#This Row],[DAY]]+1,4))),NA())</f>
        <v/>
      </c>
      <c r="O1453" s="4" t="str" cm="1">
        <f t="array" aca="1" ref="O1453" ca="1">IFERROR(IF(T_CALC[[#This Row],[DAY]]="","",IF(AND(T_CALC[[#This Row],[DAY]]=C_N_TRADING_DAYS,$L$1&gt;C_MAX_HIST_DT),$O$1,INDEX(_xlfn.ANCHORARRAY($C$3),T_CALC[[#This Row],[DAY]]+1,5))),NA())</f>
        <v/>
      </c>
      <c r="P1453" s="4" t="str" cm="1">
        <f t="array" aca="1" ref="P1453" ca="1">IFERROR(IF(T_CALC[[#This Row],[DAY]]="","",IF(AND(T_CALC[[#This Row],[DAY]]=C_N_TRADING_DAYS,$L$1&gt;C_MAX_HIST_DT),$P$1,INDEX(_xlfn.ANCHORARRAY($C$3),T_CALC[[#This Row],[DAY]]+1,6))),NA())</f>
        <v/>
      </c>
      <c r="Q1453" s="4" t="str" cm="1">
        <f t="array" aca="1" ref="Q1453" ca="1">IFERROR(IF(T_CALC[[#This Row],[DAY]]="","",IF(AND(T_CALC[[#This Row],[DAY]]=C_N_TRADING_DAYS,$L$1&gt;C_MAX_HIST_DT),$Q$1,INDEX(_xlfn.ANCHORARRAY($C$3),T_CALC[[#This Row],[DAY]]+1,2))),NA())</f>
        <v/>
      </c>
      <c r="R1453" s="4" t="str">
        <f ca="1">IFERROR(IF(I_SRC="Open",T_CALC[[#This Row],[Open]],IF(I_SRC="High",T_CALC[[#This Row],[High]],IF(I_SRC="low",T_CALC[[#This Row],[Low]],IF(I_SRC="Volume",T_CALC[[#This Row],[VOLUME]],T_CALC[[#This Row],[Close]])))),"")</f>
        <v/>
      </c>
      <c r="S1453" s="4" t="str" cm="1">
        <f t="array" aca="1" ref="S1453" ca="1">IF(T_CALC[[#This Row],[DAY]]="","",IF(T_CALC[[#This Row],[DAY]]&gt;=I_MA_PER,
ROUND(SUMPRODUCT(OFFSET($Y$4,0,0,I_MA_PER),OFFSET(T_CALC[[#This Row],[Value]],-(I_MA_PER-1),0,I_MA_PER))/C_DEN,2),NA()))</f>
        <v/>
      </c>
      <c r="T1453" s="4" t="str">
        <f ca="1">IF(T_CALC[[#This Row],[DAY]]="","",IF(T_CALC[[#This Row],[DAY]]&gt;=I_MA_PER,IF(AND(T_CALC[[#This Row],[Value]]&gt;T_CALC[[#This Row],[WMA]],R1452&lt;=S1452),"Buy",IF(AND(T_CALC[[#This Row],[Value]]&lt;T_CALC[[#This Row],[WMA]],R1452&gt;=S1452),"Sell","")),NA()))</f>
        <v/>
      </c>
      <c r="U1453" s="4">
        <f ca="1">IFERROR(IF(T_CALC[[#This Row],[Signal]]="Buy",T_CALC[[#This Row],[Value]],-10000),-10000)</f>
        <v>-10000</v>
      </c>
      <c r="V1453" s="4">
        <f ca="1">IFERROR(IF(T_CALC[[#This Row],[Signal]]="Sell",T_CALC[[#This Row],[Value]],-10000),-10000)</f>
        <v>-10000</v>
      </c>
    </row>
    <row r="1454" spans="11:22" x14ac:dyDescent="0.2">
      <c r="K1454" s="4" t="str">
        <f ca="1">IF(ROW(T_CALC[[#This Row],[DAY]])-ROW(T_CALC[[#Headers],[DAY]])&gt;C_N_TRADING_DAYS,"",ROW(T_CALC[[#This Row],[DAY]])-ROW(T_CALC[[#Headers],[DAY]]))</f>
        <v/>
      </c>
      <c r="L1454" s="2" t="str" cm="1">
        <f t="array" aca="1" ref="L1454" ca="1">IFERROR(IF(T_CALC[[#This Row],[DAY]]="","",IF(AND(T_CALC[[#This Row],[DAY]]=C_N_TRADING_DAYS,$L$1&gt;C_MAX_HIST_DT),$L$1,INDEX(_xlfn.ANCHORARRAY($C$3),T_CALC[[#This Row],[DAY]]+1,1))),NA())</f>
        <v/>
      </c>
      <c r="M1454" s="4" t="str" cm="1">
        <f t="array" aca="1" ref="M1454" ca="1">IFERROR(IF(T_CALC[[#This Row],[DAY]]="","",IF(AND(T_CALC[[#This Row],[DAY]]=C_N_TRADING_DAYS,$L$1&gt;C_MAX_HIST_DT),$M$1,INDEX(_xlfn.ANCHORARRAY($C$3),T_CALC[[#This Row],[DAY]]+1,3))),NA())</f>
        <v/>
      </c>
      <c r="N1454" s="4" t="str" cm="1">
        <f t="array" aca="1" ref="N1454" ca="1">IFERROR(IF(T_CALC[[#This Row],[DAY]]="","",IF(AND(T_CALC[[#This Row],[DAY]]=C_N_TRADING_DAYS,$L$1&gt;C_MAX_HIST_DT),$N$1,INDEX(_xlfn.ANCHORARRAY($C$3),T_CALC[[#This Row],[DAY]]+1,4))),NA())</f>
        <v/>
      </c>
      <c r="O1454" s="4" t="str" cm="1">
        <f t="array" aca="1" ref="O1454" ca="1">IFERROR(IF(T_CALC[[#This Row],[DAY]]="","",IF(AND(T_CALC[[#This Row],[DAY]]=C_N_TRADING_DAYS,$L$1&gt;C_MAX_HIST_DT),$O$1,INDEX(_xlfn.ANCHORARRAY($C$3),T_CALC[[#This Row],[DAY]]+1,5))),NA())</f>
        <v/>
      </c>
      <c r="P1454" s="4" t="str" cm="1">
        <f t="array" aca="1" ref="P1454" ca="1">IFERROR(IF(T_CALC[[#This Row],[DAY]]="","",IF(AND(T_CALC[[#This Row],[DAY]]=C_N_TRADING_DAYS,$L$1&gt;C_MAX_HIST_DT),$P$1,INDEX(_xlfn.ANCHORARRAY($C$3),T_CALC[[#This Row],[DAY]]+1,6))),NA())</f>
        <v/>
      </c>
      <c r="Q1454" s="4" t="str" cm="1">
        <f t="array" aca="1" ref="Q1454" ca="1">IFERROR(IF(T_CALC[[#This Row],[DAY]]="","",IF(AND(T_CALC[[#This Row],[DAY]]=C_N_TRADING_DAYS,$L$1&gt;C_MAX_HIST_DT),$Q$1,INDEX(_xlfn.ANCHORARRAY($C$3),T_CALC[[#This Row],[DAY]]+1,2))),NA())</f>
        <v/>
      </c>
      <c r="R1454" s="4" t="str">
        <f ca="1">IFERROR(IF(I_SRC="Open",T_CALC[[#This Row],[Open]],IF(I_SRC="High",T_CALC[[#This Row],[High]],IF(I_SRC="low",T_CALC[[#This Row],[Low]],IF(I_SRC="Volume",T_CALC[[#This Row],[VOLUME]],T_CALC[[#This Row],[Close]])))),"")</f>
        <v/>
      </c>
      <c r="S1454" s="4" t="str" cm="1">
        <f t="array" aca="1" ref="S1454" ca="1">IF(T_CALC[[#This Row],[DAY]]="","",IF(T_CALC[[#This Row],[DAY]]&gt;=I_MA_PER,
ROUND(SUMPRODUCT(OFFSET($Y$4,0,0,I_MA_PER),OFFSET(T_CALC[[#This Row],[Value]],-(I_MA_PER-1),0,I_MA_PER))/C_DEN,2),NA()))</f>
        <v/>
      </c>
      <c r="T1454" s="4" t="str">
        <f ca="1">IF(T_CALC[[#This Row],[DAY]]="","",IF(T_CALC[[#This Row],[DAY]]&gt;=I_MA_PER,IF(AND(T_CALC[[#This Row],[Value]]&gt;T_CALC[[#This Row],[WMA]],R1453&lt;=S1453),"Buy",IF(AND(T_CALC[[#This Row],[Value]]&lt;T_CALC[[#This Row],[WMA]],R1453&gt;=S1453),"Sell","")),NA()))</f>
        <v/>
      </c>
      <c r="U1454" s="4">
        <f ca="1">IFERROR(IF(T_CALC[[#This Row],[Signal]]="Buy",T_CALC[[#This Row],[Value]],-10000),-10000)</f>
        <v>-10000</v>
      </c>
      <c r="V1454" s="4">
        <f ca="1">IFERROR(IF(T_CALC[[#This Row],[Signal]]="Sell",T_CALC[[#This Row],[Value]],-10000),-10000)</f>
        <v>-10000</v>
      </c>
    </row>
    <row r="1455" spans="11:22" x14ac:dyDescent="0.2">
      <c r="K1455" s="4" t="str">
        <f ca="1">IF(ROW(T_CALC[[#This Row],[DAY]])-ROW(T_CALC[[#Headers],[DAY]])&gt;C_N_TRADING_DAYS,"",ROW(T_CALC[[#This Row],[DAY]])-ROW(T_CALC[[#Headers],[DAY]]))</f>
        <v/>
      </c>
      <c r="L1455" s="2" t="str" cm="1">
        <f t="array" aca="1" ref="L1455" ca="1">IFERROR(IF(T_CALC[[#This Row],[DAY]]="","",IF(AND(T_CALC[[#This Row],[DAY]]=C_N_TRADING_DAYS,$L$1&gt;C_MAX_HIST_DT),$L$1,INDEX(_xlfn.ANCHORARRAY($C$3),T_CALC[[#This Row],[DAY]]+1,1))),NA())</f>
        <v/>
      </c>
      <c r="M1455" s="4" t="str" cm="1">
        <f t="array" aca="1" ref="M1455" ca="1">IFERROR(IF(T_CALC[[#This Row],[DAY]]="","",IF(AND(T_CALC[[#This Row],[DAY]]=C_N_TRADING_DAYS,$L$1&gt;C_MAX_HIST_DT),$M$1,INDEX(_xlfn.ANCHORARRAY($C$3),T_CALC[[#This Row],[DAY]]+1,3))),NA())</f>
        <v/>
      </c>
      <c r="N1455" s="4" t="str" cm="1">
        <f t="array" aca="1" ref="N1455" ca="1">IFERROR(IF(T_CALC[[#This Row],[DAY]]="","",IF(AND(T_CALC[[#This Row],[DAY]]=C_N_TRADING_DAYS,$L$1&gt;C_MAX_HIST_DT),$N$1,INDEX(_xlfn.ANCHORARRAY($C$3),T_CALC[[#This Row],[DAY]]+1,4))),NA())</f>
        <v/>
      </c>
      <c r="O1455" s="4" t="str" cm="1">
        <f t="array" aca="1" ref="O1455" ca="1">IFERROR(IF(T_CALC[[#This Row],[DAY]]="","",IF(AND(T_CALC[[#This Row],[DAY]]=C_N_TRADING_DAYS,$L$1&gt;C_MAX_HIST_DT),$O$1,INDEX(_xlfn.ANCHORARRAY($C$3),T_CALC[[#This Row],[DAY]]+1,5))),NA())</f>
        <v/>
      </c>
      <c r="P1455" s="4" t="str" cm="1">
        <f t="array" aca="1" ref="P1455" ca="1">IFERROR(IF(T_CALC[[#This Row],[DAY]]="","",IF(AND(T_CALC[[#This Row],[DAY]]=C_N_TRADING_DAYS,$L$1&gt;C_MAX_HIST_DT),$P$1,INDEX(_xlfn.ANCHORARRAY($C$3),T_CALC[[#This Row],[DAY]]+1,6))),NA())</f>
        <v/>
      </c>
      <c r="Q1455" s="4" t="str" cm="1">
        <f t="array" aca="1" ref="Q1455" ca="1">IFERROR(IF(T_CALC[[#This Row],[DAY]]="","",IF(AND(T_CALC[[#This Row],[DAY]]=C_N_TRADING_DAYS,$L$1&gt;C_MAX_HIST_DT),$Q$1,INDEX(_xlfn.ANCHORARRAY($C$3),T_CALC[[#This Row],[DAY]]+1,2))),NA())</f>
        <v/>
      </c>
      <c r="R1455" s="4" t="str">
        <f ca="1">IFERROR(IF(I_SRC="Open",T_CALC[[#This Row],[Open]],IF(I_SRC="High",T_CALC[[#This Row],[High]],IF(I_SRC="low",T_CALC[[#This Row],[Low]],IF(I_SRC="Volume",T_CALC[[#This Row],[VOLUME]],T_CALC[[#This Row],[Close]])))),"")</f>
        <v/>
      </c>
      <c r="S1455" s="4" t="str" cm="1">
        <f t="array" aca="1" ref="S1455" ca="1">IF(T_CALC[[#This Row],[DAY]]="","",IF(T_CALC[[#This Row],[DAY]]&gt;=I_MA_PER,
ROUND(SUMPRODUCT(OFFSET($Y$4,0,0,I_MA_PER),OFFSET(T_CALC[[#This Row],[Value]],-(I_MA_PER-1),0,I_MA_PER))/C_DEN,2),NA()))</f>
        <v/>
      </c>
      <c r="T1455" s="4" t="str">
        <f ca="1">IF(T_CALC[[#This Row],[DAY]]="","",IF(T_CALC[[#This Row],[DAY]]&gt;=I_MA_PER,IF(AND(T_CALC[[#This Row],[Value]]&gt;T_CALC[[#This Row],[WMA]],R1454&lt;=S1454),"Buy",IF(AND(T_CALC[[#This Row],[Value]]&lt;T_CALC[[#This Row],[WMA]],R1454&gt;=S1454),"Sell","")),NA()))</f>
        <v/>
      </c>
      <c r="U1455" s="4">
        <f ca="1">IFERROR(IF(T_CALC[[#This Row],[Signal]]="Buy",T_CALC[[#This Row],[Value]],-10000),-10000)</f>
        <v>-10000</v>
      </c>
      <c r="V1455" s="4">
        <f ca="1">IFERROR(IF(T_CALC[[#This Row],[Signal]]="Sell",T_CALC[[#This Row],[Value]],-10000),-10000)</f>
        <v>-10000</v>
      </c>
    </row>
    <row r="1456" spans="11:22" x14ac:dyDescent="0.2">
      <c r="K1456" s="4" t="str">
        <f ca="1">IF(ROW(T_CALC[[#This Row],[DAY]])-ROW(T_CALC[[#Headers],[DAY]])&gt;C_N_TRADING_DAYS,"",ROW(T_CALC[[#This Row],[DAY]])-ROW(T_CALC[[#Headers],[DAY]]))</f>
        <v/>
      </c>
      <c r="L1456" s="2" t="str" cm="1">
        <f t="array" aca="1" ref="L1456" ca="1">IFERROR(IF(T_CALC[[#This Row],[DAY]]="","",IF(AND(T_CALC[[#This Row],[DAY]]=C_N_TRADING_DAYS,$L$1&gt;C_MAX_HIST_DT),$L$1,INDEX(_xlfn.ANCHORARRAY($C$3),T_CALC[[#This Row],[DAY]]+1,1))),NA())</f>
        <v/>
      </c>
      <c r="M1456" s="4" t="str" cm="1">
        <f t="array" aca="1" ref="M1456" ca="1">IFERROR(IF(T_CALC[[#This Row],[DAY]]="","",IF(AND(T_CALC[[#This Row],[DAY]]=C_N_TRADING_DAYS,$L$1&gt;C_MAX_HIST_DT),$M$1,INDEX(_xlfn.ANCHORARRAY($C$3),T_CALC[[#This Row],[DAY]]+1,3))),NA())</f>
        <v/>
      </c>
      <c r="N1456" s="4" t="str" cm="1">
        <f t="array" aca="1" ref="N1456" ca="1">IFERROR(IF(T_CALC[[#This Row],[DAY]]="","",IF(AND(T_CALC[[#This Row],[DAY]]=C_N_TRADING_DAYS,$L$1&gt;C_MAX_HIST_DT),$N$1,INDEX(_xlfn.ANCHORARRAY($C$3),T_CALC[[#This Row],[DAY]]+1,4))),NA())</f>
        <v/>
      </c>
      <c r="O1456" s="4" t="str" cm="1">
        <f t="array" aca="1" ref="O1456" ca="1">IFERROR(IF(T_CALC[[#This Row],[DAY]]="","",IF(AND(T_CALC[[#This Row],[DAY]]=C_N_TRADING_DAYS,$L$1&gt;C_MAX_HIST_DT),$O$1,INDEX(_xlfn.ANCHORARRAY($C$3),T_CALC[[#This Row],[DAY]]+1,5))),NA())</f>
        <v/>
      </c>
      <c r="P1456" s="4" t="str" cm="1">
        <f t="array" aca="1" ref="P1456" ca="1">IFERROR(IF(T_CALC[[#This Row],[DAY]]="","",IF(AND(T_CALC[[#This Row],[DAY]]=C_N_TRADING_DAYS,$L$1&gt;C_MAX_HIST_DT),$P$1,INDEX(_xlfn.ANCHORARRAY($C$3),T_CALC[[#This Row],[DAY]]+1,6))),NA())</f>
        <v/>
      </c>
      <c r="Q1456" s="4" t="str" cm="1">
        <f t="array" aca="1" ref="Q1456" ca="1">IFERROR(IF(T_CALC[[#This Row],[DAY]]="","",IF(AND(T_CALC[[#This Row],[DAY]]=C_N_TRADING_DAYS,$L$1&gt;C_MAX_HIST_DT),$Q$1,INDEX(_xlfn.ANCHORARRAY($C$3),T_CALC[[#This Row],[DAY]]+1,2))),NA())</f>
        <v/>
      </c>
      <c r="R1456" s="4" t="str">
        <f ca="1">IFERROR(IF(I_SRC="Open",T_CALC[[#This Row],[Open]],IF(I_SRC="High",T_CALC[[#This Row],[High]],IF(I_SRC="low",T_CALC[[#This Row],[Low]],IF(I_SRC="Volume",T_CALC[[#This Row],[VOLUME]],T_CALC[[#This Row],[Close]])))),"")</f>
        <v/>
      </c>
      <c r="S1456" s="4" t="str" cm="1">
        <f t="array" aca="1" ref="S1456" ca="1">IF(T_CALC[[#This Row],[DAY]]="","",IF(T_CALC[[#This Row],[DAY]]&gt;=I_MA_PER,
ROUND(SUMPRODUCT(OFFSET($Y$4,0,0,I_MA_PER),OFFSET(T_CALC[[#This Row],[Value]],-(I_MA_PER-1),0,I_MA_PER))/C_DEN,2),NA()))</f>
        <v/>
      </c>
      <c r="T1456" s="4" t="str">
        <f ca="1">IF(T_CALC[[#This Row],[DAY]]="","",IF(T_CALC[[#This Row],[DAY]]&gt;=I_MA_PER,IF(AND(T_CALC[[#This Row],[Value]]&gt;T_CALC[[#This Row],[WMA]],R1455&lt;=S1455),"Buy",IF(AND(T_CALC[[#This Row],[Value]]&lt;T_CALC[[#This Row],[WMA]],R1455&gt;=S1455),"Sell","")),NA()))</f>
        <v/>
      </c>
      <c r="U1456" s="4">
        <f ca="1">IFERROR(IF(T_CALC[[#This Row],[Signal]]="Buy",T_CALC[[#This Row],[Value]],-10000),-10000)</f>
        <v>-10000</v>
      </c>
      <c r="V1456" s="4">
        <f ca="1">IFERROR(IF(T_CALC[[#This Row],[Signal]]="Sell",T_CALC[[#This Row],[Value]],-10000),-10000)</f>
        <v>-10000</v>
      </c>
    </row>
    <row r="1457" spans="11:22" x14ac:dyDescent="0.2">
      <c r="K1457" s="4" t="str">
        <f ca="1">IF(ROW(T_CALC[[#This Row],[DAY]])-ROW(T_CALC[[#Headers],[DAY]])&gt;C_N_TRADING_DAYS,"",ROW(T_CALC[[#This Row],[DAY]])-ROW(T_CALC[[#Headers],[DAY]]))</f>
        <v/>
      </c>
      <c r="L1457" s="2" t="str" cm="1">
        <f t="array" aca="1" ref="L1457" ca="1">IFERROR(IF(T_CALC[[#This Row],[DAY]]="","",IF(AND(T_CALC[[#This Row],[DAY]]=C_N_TRADING_DAYS,$L$1&gt;C_MAX_HIST_DT),$L$1,INDEX(_xlfn.ANCHORARRAY($C$3),T_CALC[[#This Row],[DAY]]+1,1))),NA())</f>
        <v/>
      </c>
      <c r="M1457" s="4" t="str" cm="1">
        <f t="array" aca="1" ref="M1457" ca="1">IFERROR(IF(T_CALC[[#This Row],[DAY]]="","",IF(AND(T_CALC[[#This Row],[DAY]]=C_N_TRADING_DAYS,$L$1&gt;C_MAX_HIST_DT),$M$1,INDEX(_xlfn.ANCHORARRAY($C$3),T_CALC[[#This Row],[DAY]]+1,3))),NA())</f>
        <v/>
      </c>
      <c r="N1457" s="4" t="str" cm="1">
        <f t="array" aca="1" ref="N1457" ca="1">IFERROR(IF(T_CALC[[#This Row],[DAY]]="","",IF(AND(T_CALC[[#This Row],[DAY]]=C_N_TRADING_DAYS,$L$1&gt;C_MAX_HIST_DT),$N$1,INDEX(_xlfn.ANCHORARRAY($C$3),T_CALC[[#This Row],[DAY]]+1,4))),NA())</f>
        <v/>
      </c>
      <c r="O1457" s="4" t="str" cm="1">
        <f t="array" aca="1" ref="O1457" ca="1">IFERROR(IF(T_CALC[[#This Row],[DAY]]="","",IF(AND(T_CALC[[#This Row],[DAY]]=C_N_TRADING_DAYS,$L$1&gt;C_MAX_HIST_DT),$O$1,INDEX(_xlfn.ANCHORARRAY($C$3),T_CALC[[#This Row],[DAY]]+1,5))),NA())</f>
        <v/>
      </c>
      <c r="P1457" s="4" t="str" cm="1">
        <f t="array" aca="1" ref="P1457" ca="1">IFERROR(IF(T_CALC[[#This Row],[DAY]]="","",IF(AND(T_CALC[[#This Row],[DAY]]=C_N_TRADING_DAYS,$L$1&gt;C_MAX_HIST_DT),$P$1,INDEX(_xlfn.ANCHORARRAY($C$3),T_CALC[[#This Row],[DAY]]+1,6))),NA())</f>
        <v/>
      </c>
      <c r="Q1457" s="4" t="str" cm="1">
        <f t="array" aca="1" ref="Q1457" ca="1">IFERROR(IF(T_CALC[[#This Row],[DAY]]="","",IF(AND(T_CALC[[#This Row],[DAY]]=C_N_TRADING_DAYS,$L$1&gt;C_MAX_HIST_DT),$Q$1,INDEX(_xlfn.ANCHORARRAY($C$3),T_CALC[[#This Row],[DAY]]+1,2))),NA())</f>
        <v/>
      </c>
      <c r="R1457" s="4" t="str">
        <f ca="1">IFERROR(IF(I_SRC="Open",T_CALC[[#This Row],[Open]],IF(I_SRC="High",T_CALC[[#This Row],[High]],IF(I_SRC="low",T_CALC[[#This Row],[Low]],IF(I_SRC="Volume",T_CALC[[#This Row],[VOLUME]],T_CALC[[#This Row],[Close]])))),"")</f>
        <v/>
      </c>
      <c r="S1457" s="4" t="str" cm="1">
        <f t="array" aca="1" ref="S1457" ca="1">IF(T_CALC[[#This Row],[DAY]]="","",IF(T_CALC[[#This Row],[DAY]]&gt;=I_MA_PER,
ROUND(SUMPRODUCT(OFFSET($Y$4,0,0,I_MA_PER),OFFSET(T_CALC[[#This Row],[Value]],-(I_MA_PER-1),0,I_MA_PER))/C_DEN,2),NA()))</f>
        <v/>
      </c>
      <c r="T1457" s="4" t="str">
        <f ca="1">IF(T_CALC[[#This Row],[DAY]]="","",IF(T_CALC[[#This Row],[DAY]]&gt;=I_MA_PER,IF(AND(T_CALC[[#This Row],[Value]]&gt;T_CALC[[#This Row],[WMA]],R1456&lt;=S1456),"Buy",IF(AND(T_CALC[[#This Row],[Value]]&lt;T_CALC[[#This Row],[WMA]],R1456&gt;=S1456),"Sell","")),NA()))</f>
        <v/>
      </c>
      <c r="U1457" s="4">
        <f ca="1">IFERROR(IF(T_CALC[[#This Row],[Signal]]="Buy",T_CALC[[#This Row],[Value]],-10000),-10000)</f>
        <v>-10000</v>
      </c>
      <c r="V1457" s="4">
        <f ca="1">IFERROR(IF(T_CALC[[#This Row],[Signal]]="Sell",T_CALC[[#This Row],[Value]],-10000),-10000)</f>
        <v>-10000</v>
      </c>
    </row>
    <row r="1458" spans="11:22" x14ac:dyDescent="0.2">
      <c r="K1458" s="4" t="str">
        <f ca="1">IF(ROW(T_CALC[[#This Row],[DAY]])-ROW(T_CALC[[#Headers],[DAY]])&gt;C_N_TRADING_DAYS,"",ROW(T_CALC[[#This Row],[DAY]])-ROW(T_CALC[[#Headers],[DAY]]))</f>
        <v/>
      </c>
      <c r="L1458" s="2" t="str" cm="1">
        <f t="array" aca="1" ref="L1458" ca="1">IFERROR(IF(T_CALC[[#This Row],[DAY]]="","",IF(AND(T_CALC[[#This Row],[DAY]]=C_N_TRADING_DAYS,$L$1&gt;C_MAX_HIST_DT),$L$1,INDEX(_xlfn.ANCHORARRAY($C$3),T_CALC[[#This Row],[DAY]]+1,1))),NA())</f>
        <v/>
      </c>
      <c r="M1458" s="4" t="str" cm="1">
        <f t="array" aca="1" ref="M1458" ca="1">IFERROR(IF(T_CALC[[#This Row],[DAY]]="","",IF(AND(T_CALC[[#This Row],[DAY]]=C_N_TRADING_DAYS,$L$1&gt;C_MAX_HIST_DT),$M$1,INDEX(_xlfn.ANCHORARRAY($C$3),T_CALC[[#This Row],[DAY]]+1,3))),NA())</f>
        <v/>
      </c>
      <c r="N1458" s="4" t="str" cm="1">
        <f t="array" aca="1" ref="N1458" ca="1">IFERROR(IF(T_CALC[[#This Row],[DAY]]="","",IF(AND(T_CALC[[#This Row],[DAY]]=C_N_TRADING_DAYS,$L$1&gt;C_MAX_HIST_DT),$N$1,INDEX(_xlfn.ANCHORARRAY($C$3),T_CALC[[#This Row],[DAY]]+1,4))),NA())</f>
        <v/>
      </c>
      <c r="O1458" s="4" t="str" cm="1">
        <f t="array" aca="1" ref="O1458" ca="1">IFERROR(IF(T_CALC[[#This Row],[DAY]]="","",IF(AND(T_CALC[[#This Row],[DAY]]=C_N_TRADING_DAYS,$L$1&gt;C_MAX_HIST_DT),$O$1,INDEX(_xlfn.ANCHORARRAY($C$3),T_CALC[[#This Row],[DAY]]+1,5))),NA())</f>
        <v/>
      </c>
      <c r="P1458" s="4" t="str" cm="1">
        <f t="array" aca="1" ref="P1458" ca="1">IFERROR(IF(T_CALC[[#This Row],[DAY]]="","",IF(AND(T_CALC[[#This Row],[DAY]]=C_N_TRADING_DAYS,$L$1&gt;C_MAX_HIST_DT),$P$1,INDEX(_xlfn.ANCHORARRAY($C$3),T_CALC[[#This Row],[DAY]]+1,6))),NA())</f>
        <v/>
      </c>
      <c r="Q1458" s="4" t="str" cm="1">
        <f t="array" aca="1" ref="Q1458" ca="1">IFERROR(IF(T_CALC[[#This Row],[DAY]]="","",IF(AND(T_CALC[[#This Row],[DAY]]=C_N_TRADING_DAYS,$L$1&gt;C_MAX_HIST_DT),$Q$1,INDEX(_xlfn.ANCHORARRAY($C$3),T_CALC[[#This Row],[DAY]]+1,2))),NA())</f>
        <v/>
      </c>
      <c r="R1458" s="4" t="str">
        <f ca="1">IFERROR(IF(I_SRC="Open",T_CALC[[#This Row],[Open]],IF(I_SRC="High",T_CALC[[#This Row],[High]],IF(I_SRC="low",T_CALC[[#This Row],[Low]],IF(I_SRC="Volume",T_CALC[[#This Row],[VOLUME]],T_CALC[[#This Row],[Close]])))),"")</f>
        <v/>
      </c>
      <c r="S1458" s="4" t="str" cm="1">
        <f t="array" aca="1" ref="S1458" ca="1">IF(T_CALC[[#This Row],[DAY]]="","",IF(T_CALC[[#This Row],[DAY]]&gt;=I_MA_PER,
ROUND(SUMPRODUCT(OFFSET($Y$4,0,0,I_MA_PER),OFFSET(T_CALC[[#This Row],[Value]],-(I_MA_PER-1),0,I_MA_PER))/C_DEN,2),NA()))</f>
        <v/>
      </c>
      <c r="T1458" s="4" t="str">
        <f ca="1">IF(T_CALC[[#This Row],[DAY]]="","",IF(T_CALC[[#This Row],[DAY]]&gt;=I_MA_PER,IF(AND(T_CALC[[#This Row],[Value]]&gt;T_CALC[[#This Row],[WMA]],R1457&lt;=S1457),"Buy",IF(AND(T_CALC[[#This Row],[Value]]&lt;T_CALC[[#This Row],[WMA]],R1457&gt;=S1457),"Sell","")),NA()))</f>
        <v/>
      </c>
      <c r="U1458" s="4">
        <f ca="1">IFERROR(IF(T_CALC[[#This Row],[Signal]]="Buy",T_CALC[[#This Row],[Value]],-10000),-10000)</f>
        <v>-10000</v>
      </c>
      <c r="V1458" s="4">
        <f ca="1">IFERROR(IF(T_CALC[[#This Row],[Signal]]="Sell",T_CALC[[#This Row],[Value]],-10000),-10000)</f>
        <v>-10000</v>
      </c>
    </row>
    <row r="1459" spans="11:22" x14ac:dyDescent="0.2">
      <c r="K1459" s="4" t="str">
        <f ca="1">IF(ROW(T_CALC[[#This Row],[DAY]])-ROW(T_CALC[[#Headers],[DAY]])&gt;C_N_TRADING_DAYS,"",ROW(T_CALC[[#This Row],[DAY]])-ROW(T_CALC[[#Headers],[DAY]]))</f>
        <v/>
      </c>
      <c r="L1459" s="2" t="str" cm="1">
        <f t="array" aca="1" ref="L1459" ca="1">IFERROR(IF(T_CALC[[#This Row],[DAY]]="","",IF(AND(T_CALC[[#This Row],[DAY]]=C_N_TRADING_DAYS,$L$1&gt;C_MAX_HIST_DT),$L$1,INDEX(_xlfn.ANCHORARRAY($C$3),T_CALC[[#This Row],[DAY]]+1,1))),NA())</f>
        <v/>
      </c>
      <c r="M1459" s="4" t="str" cm="1">
        <f t="array" aca="1" ref="M1459" ca="1">IFERROR(IF(T_CALC[[#This Row],[DAY]]="","",IF(AND(T_CALC[[#This Row],[DAY]]=C_N_TRADING_DAYS,$L$1&gt;C_MAX_HIST_DT),$M$1,INDEX(_xlfn.ANCHORARRAY($C$3),T_CALC[[#This Row],[DAY]]+1,3))),NA())</f>
        <v/>
      </c>
      <c r="N1459" s="4" t="str" cm="1">
        <f t="array" aca="1" ref="N1459" ca="1">IFERROR(IF(T_CALC[[#This Row],[DAY]]="","",IF(AND(T_CALC[[#This Row],[DAY]]=C_N_TRADING_DAYS,$L$1&gt;C_MAX_HIST_DT),$N$1,INDEX(_xlfn.ANCHORARRAY($C$3),T_CALC[[#This Row],[DAY]]+1,4))),NA())</f>
        <v/>
      </c>
      <c r="O1459" s="4" t="str" cm="1">
        <f t="array" aca="1" ref="O1459" ca="1">IFERROR(IF(T_CALC[[#This Row],[DAY]]="","",IF(AND(T_CALC[[#This Row],[DAY]]=C_N_TRADING_DAYS,$L$1&gt;C_MAX_HIST_DT),$O$1,INDEX(_xlfn.ANCHORARRAY($C$3),T_CALC[[#This Row],[DAY]]+1,5))),NA())</f>
        <v/>
      </c>
      <c r="P1459" s="4" t="str" cm="1">
        <f t="array" aca="1" ref="P1459" ca="1">IFERROR(IF(T_CALC[[#This Row],[DAY]]="","",IF(AND(T_CALC[[#This Row],[DAY]]=C_N_TRADING_DAYS,$L$1&gt;C_MAX_HIST_DT),$P$1,INDEX(_xlfn.ANCHORARRAY($C$3),T_CALC[[#This Row],[DAY]]+1,6))),NA())</f>
        <v/>
      </c>
      <c r="Q1459" s="4" t="str" cm="1">
        <f t="array" aca="1" ref="Q1459" ca="1">IFERROR(IF(T_CALC[[#This Row],[DAY]]="","",IF(AND(T_CALC[[#This Row],[DAY]]=C_N_TRADING_DAYS,$L$1&gt;C_MAX_HIST_DT),$Q$1,INDEX(_xlfn.ANCHORARRAY($C$3),T_CALC[[#This Row],[DAY]]+1,2))),NA())</f>
        <v/>
      </c>
      <c r="R1459" s="4" t="str">
        <f ca="1">IFERROR(IF(I_SRC="Open",T_CALC[[#This Row],[Open]],IF(I_SRC="High",T_CALC[[#This Row],[High]],IF(I_SRC="low",T_CALC[[#This Row],[Low]],IF(I_SRC="Volume",T_CALC[[#This Row],[VOLUME]],T_CALC[[#This Row],[Close]])))),"")</f>
        <v/>
      </c>
      <c r="S1459" s="4" t="str" cm="1">
        <f t="array" aca="1" ref="S1459" ca="1">IF(T_CALC[[#This Row],[DAY]]="","",IF(T_CALC[[#This Row],[DAY]]&gt;=I_MA_PER,
ROUND(SUMPRODUCT(OFFSET($Y$4,0,0,I_MA_PER),OFFSET(T_CALC[[#This Row],[Value]],-(I_MA_PER-1),0,I_MA_PER))/C_DEN,2),NA()))</f>
        <v/>
      </c>
      <c r="T1459" s="4" t="str">
        <f ca="1">IF(T_CALC[[#This Row],[DAY]]="","",IF(T_CALC[[#This Row],[DAY]]&gt;=I_MA_PER,IF(AND(T_CALC[[#This Row],[Value]]&gt;T_CALC[[#This Row],[WMA]],R1458&lt;=S1458),"Buy",IF(AND(T_CALC[[#This Row],[Value]]&lt;T_CALC[[#This Row],[WMA]],R1458&gt;=S1458),"Sell","")),NA()))</f>
        <v/>
      </c>
      <c r="U1459" s="4">
        <f ca="1">IFERROR(IF(T_CALC[[#This Row],[Signal]]="Buy",T_CALC[[#This Row],[Value]],-10000),-10000)</f>
        <v>-10000</v>
      </c>
      <c r="V1459" s="4">
        <f ca="1">IFERROR(IF(T_CALC[[#This Row],[Signal]]="Sell",T_CALC[[#This Row],[Value]],-10000),-10000)</f>
        <v>-10000</v>
      </c>
    </row>
    <row r="1460" spans="11:22" x14ac:dyDescent="0.2">
      <c r="K1460" s="4" t="str">
        <f ca="1">IF(ROW(T_CALC[[#This Row],[DAY]])-ROW(T_CALC[[#Headers],[DAY]])&gt;C_N_TRADING_DAYS,"",ROW(T_CALC[[#This Row],[DAY]])-ROW(T_CALC[[#Headers],[DAY]]))</f>
        <v/>
      </c>
      <c r="L1460" s="2" t="str" cm="1">
        <f t="array" aca="1" ref="L1460" ca="1">IFERROR(IF(T_CALC[[#This Row],[DAY]]="","",IF(AND(T_CALC[[#This Row],[DAY]]=C_N_TRADING_DAYS,$L$1&gt;C_MAX_HIST_DT),$L$1,INDEX(_xlfn.ANCHORARRAY($C$3),T_CALC[[#This Row],[DAY]]+1,1))),NA())</f>
        <v/>
      </c>
      <c r="M1460" s="4" t="str" cm="1">
        <f t="array" aca="1" ref="M1460" ca="1">IFERROR(IF(T_CALC[[#This Row],[DAY]]="","",IF(AND(T_CALC[[#This Row],[DAY]]=C_N_TRADING_DAYS,$L$1&gt;C_MAX_HIST_DT),$M$1,INDEX(_xlfn.ANCHORARRAY($C$3),T_CALC[[#This Row],[DAY]]+1,3))),NA())</f>
        <v/>
      </c>
      <c r="N1460" s="4" t="str" cm="1">
        <f t="array" aca="1" ref="N1460" ca="1">IFERROR(IF(T_CALC[[#This Row],[DAY]]="","",IF(AND(T_CALC[[#This Row],[DAY]]=C_N_TRADING_DAYS,$L$1&gt;C_MAX_HIST_DT),$N$1,INDEX(_xlfn.ANCHORARRAY($C$3),T_CALC[[#This Row],[DAY]]+1,4))),NA())</f>
        <v/>
      </c>
      <c r="O1460" s="4" t="str" cm="1">
        <f t="array" aca="1" ref="O1460" ca="1">IFERROR(IF(T_CALC[[#This Row],[DAY]]="","",IF(AND(T_CALC[[#This Row],[DAY]]=C_N_TRADING_DAYS,$L$1&gt;C_MAX_HIST_DT),$O$1,INDEX(_xlfn.ANCHORARRAY($C$3),T_CALC[[#This Row],[DAY]]+1,5))),NA())</f>
        <v/>
      </c>
      <c r="P1460" s="4" t="str" cm="1">
        <f t="array" aca="1" ref="P1460" ca="1">IFERROR(IF(T_CALC[[#This Row],[DAY]]="","",IF(AND(T_CALC[[#This Row],[DAY]]=C_N_TRADING_DAYS,$L$1&gt;C_MAX_HIST_DT),$P$1,INDEX(_xlfn.ANCHORARRAY($C$3),T_CALC[[#This Row],[DAY]]+1,6))),NA())</f>
        <v/>
      </c>
      <c r="Q1460" s="4" t="str" cm="1">
        <f t="array" aca="1" ref="Q1460" ca="1">IFERROR(IF(T_CALC[[#This Row],[DAY]]="","",IF(AND(T_CALC[[#This Row],[DAY]]=C_N_TRADING_DAYS,$L$1&gt;C_MAX_HIST_DT),$Q$1,INDEX(_xlfn.ANCHORARRAY($C$3),T_CALC[[#This Row],[DAY]]+1,2))),NA())</f>
        <v/>
      </c>
      <c r="R1460" s="4" t="str">
        <f ca="1">IFERROR(IF(I_SRC="Open",T_CALC[[#This Row],[Open]],IF(I_SRC="High",T_CALC[[#This Row],[High]],IF(I_SRC="low",T_CALC[[#This Row],[Low]],IF(I_SRC="Volume",T_CALC[[#This Row],[VOLUME]],T_CALC[[#This Row],[Close]])))),"")</f>
        <v/>
      </c>
      <c r="S1460" s="4" t="str" cm="1">
        <f t="array" aca="1" ref="S1460" ca="1">IF(T_CALC[[#This Row],[DAY]]="","",IF(T_CALC[[#This Row],[DAY]]&gt;=I_MA_PER,
ROUND(SUMPRODUCT(OFFSET($Y$4,0,0,I_MA_PER),OFFSET(T_CALC[[#This Row],[Value]],-(I_MA_PER-1),0,I_MA_PER))/C_DEN,2),NA()))</f>
        <v/>
      </c>
      <c r="T1460" s="4" t="str">
        <f ca="1">IF(T_CALC[[#This Row],[DAY]]="","",IF(T_CALC[[#This Row],[DAY]]&gt;=I_MA_PER,IF(AND(T_CALC[[#This Row],[Value]]&gt;T_CALC[[#This Row],[WMA]],R1459&lt;=S1459),"Buy",IF(AND(T_CALC[[#This Row],[Value]]&lt;T_CALC[[#This Row],[WMA]],R1459&gt;=S1459),"Sell","")),NA()))</f>
        <v/>
      </c>
      <c r="U1460" s="4">
        <f ca="1">IFERROR(IF(T_CALC[[#This Row],[Signal]]="Buy",T_CALC[[#This Row],[Value]],-10000),-10000)</f>
        <v>-10000</v>
      </c>
      <c r="V1460" s="4">
        <f ca="1">IFERROR(IF(T_CALC[[#This Row],[Signal]]="Sell",T_CALC[[#This Row],[Value]],-10000),-10000)</f>
        <v>-10000</v>
      </c>
    </row>
    <row r="1461" spans="11:22" x14ac:dyDescent="0.2">
      <c r="K1461" s="4" t="str">
        <f ca="1">IF(ROW(T_CALC[[#This Row],[DAY]])-ROW(T_CALC[[#Headers],[DAY]])&gt;C_N_TRADING_DAYS,"",ROW(T_CALC[[#This Row],[DAY]])-ROW(T_CALC[[#Headers],[DAY]]))</f>
        <v/>
      </c>
      <c r="L1461" s="2" t="str" cm="1">
        <f t="array" aca="1" ref="L1461" ca="1">IFERROR(IF(T_CALC[[#This Row],[DAY]]="","",IF(AND(T_CALC[[#This Row],[DAY]]=C_N_TRADING_DAYS,$L$1&gt;C_MAX_HIST_DT),$L$1,INDEX(_xlfn.ANCHORARRAY($C$3),T_CALC[[#This Row],[DAY]]+1,1))),NA())</f>
        <v/>
      </c>
      <c r="M1461" s="4" t="str" cm="1">
        <f t="array" aca="1" ref="M1461" ca="1">IFERROR(IF(T_CALC[[#This Row],[DAY]]="","",IF(AND(T_CALC[[#This Row],[DAY]]=C_N_TRADING_DAYS,$L$1&gt;C_MAX_HIST_DT),$M$1,INDEX(_xlfn.ANCHORARRAY($C$3),T_CALC[[#This Row],[DAY]]+1,3))),NA())</f>
        <v/>
      </c>
      <c r="N1461" s="4" t="str" cm="1">
        <f t="array" aca="1" ref="N1461" ca="1">IFERROR(IF(T_CALC[[#This Row],[DAY]]="","",IF(AND(T_CALC[[#This Row],[DAY]]=C_N_TRADING_DAYS,$L$1&gt;C_MAX_HIST_DT),$N$1,INDEX(_xlfn.ANCHORARRAY($C$3),T_CALC[[#This Row],[DAY]]+1,4))),NA())</f>
        <v/>
      </c>
      <c r="O1461" s="4" t="str" cm="1">
        <f t="array" aca="1" ref="O1461" ca="1">IFERROR(IF(T_CALC[[#This Row],[DAY]]="","",IF(AND(T_CALC[[#This Row],[DAY]]=C_N_TRADING_DAYS,$L$1&gt;C_MAX_HIST_DT),$O$1,INDEX(_xlfn.ANCHORARRAY($C$3),T_CALC[[#This Row],[DAY]]+1,5))),NA())</f>
        <v/>
      </c>
      <c r="P1461" s="4" t="str" cm="1">
        <f t="array" aca="1" ref="P1461" ca="1">IFERROR(IF(T_CALC[[#This Row],[DAY]]="","",IF(AND(T_CALC[[#This Row],[DAY]]=C_N_TRADING_DAYS,$L$1&gt;C_MAX_HIST_DT),$P$1,INDEX(_xlfn.ANCHORARRAY($C$3),T_CALC[[#This Row],[DAY]]+1,6))),NA())</f>
        <v/>
      </c>
      <c r="Q1461" s="4" t="str" cm="1">
        <f t="array" aca="1" ref="Q1461" ca="1">IFERROR(IF(T_CALC[[#This Row],[DAY]]="","",IF(AND(T_CALC[[#This Row],[DAY]]=C_N_TRADING_DAYS,$L$1&gt;C_MAX_HIST_DT),$Q$1,INDEX(_xlfn.ANCHORARRAY($C$3),T_CALC[[#This Row],[DAY]]+1,2))),NA())</f>
        <v/>
      </c>
      <c r="R1461" s="4" t="str">
        <f ca="1">IFERROR(IF(I_SRC="Open",T_CALC[[#This Row],[Open]],IF(I_SRC="High",T_CALC[[#This Row],[High]],IF(I_SRC="low",T_CALC[[#This Row],[Low]],IF(I_SRC="Volume",T_CALC[[#This Row],[VOLUME]],T_CALC[[#This Row],[Close]])))),"")</f>
        <v/>
      </c>
      <c r="S1461" s="4" t="str" cm="1">
        <f t="array" aca="1" ref="S1461" ca="1">IF(T_CALC[[#This Row],[DAY]]="","",IF(T_CALC[[#This Row],[DAY]]&gt;=I_MA_PER,
ROUND(SUMPRODUCT(OFFSET($Y$4,0,0,I_MA_PER),OFFSET(T_CALC[[#This Row],[Value]],-(I_MA_PER-1),0,I_MA_PER))/C_DEN,2),NA()))</f>
        <v/>
      </c>
      <c r="T1461" s="4" t="str">
        <f ca="1">IF(T_CALC[[#This Row],[DAY]]="","",IF(T_CALC[[#This Row],[DAY]]&gt;=I_MA_PER,IF(AND(T_CALC[[#This Row],[Value]]&gt;T_CALC[[#This Row],[WMA]],R1460&lt;=S1460),"Buy",IF(AND(T_CALC[[#This Row],[Value]]&lt;T_CALC[[#This Row],[WMA]],R1460&gt;=S1460),"Sell","")),NA()))</f>
        <v/>
      </c>
      <c r="U1461" s="4">
        <f ca="1">IFERROR(IF(T_CALC[[#This Row],[Signal]]="Buy",T_CALC[[#This Row],[Value]],-10000),-10000)</f>
        <v>-10000</v>
      </c>
      <c r="V1461" s="4">
        <f ca="1">IFERROR(IF(T_CALC[[#This Row],[Signal]]="Sell",T_CALC[[#This Row],[Value]],-10000),-10000)</f>
        <v>-10000</v>
      </c>
    </row>
    <row r="1462" spans="11:22" x14ac:dyDescent="0.2">
      <c r="K1462" s="4" t="str">
        <f ca="1">IF(ROW(T_CALC[[#This Row],[DAY]])-ROW(T_CALC[[#Headers],[DAY]])&gt;C_N_TRADING_DAYS,"",ROW(T_CALC[[#This Row],[DAY]])-ROW(T_CALC[[#Headers],[DAY]]))</f>
        <v/>
      </c>
      <c r="L1462" s="2" t="str" cm="1">
        <f t="array" aca="1" ref="L1462" ca="1">IFERROR(IF(T_CALC[[#This Row],[DAY]]="","",IF(AND(T_CALC[[#This Row],[DAY]]=C_N_TRADING_DAYS,$L$1&gt;C_MAX_HIST_DT),$L$1,INDEX(_xlfn.ANCHORARRAY($C$3),T_CALC[[#This Row],[DAY]]+1,1))),NA())</f>
        <v/>
      </c>
      <c r="M1462" s="4" t="str" cm="1">
        <f t="array" aca="1" ref="M1462" ca="1">IFERROR(IF(T_CALC[[#This Row],[DAY]]="","",IF(AND(T_CALC[[#This Row],[DAY]]=C_N_TRADING_DAYS,$L$1&gt;C_MAX_HIST_DT),$M$1,INDEX(_xlfn.ANCHORARRAY($C$3),T_CALC[[#This Row],[DAY]]+1,3))),NA())</f>
        <v/>
      </c>
      <c r="N1462" s="4" t="str" cm="1">
        <f t="array" aca="1" ref="N1462" ca="1">IFERROR(IF(T_CALC[[#This Row],[DAY]]="","",IF(AND(T_CALC[[#This Row],[DAY]]=C_N_TRADING_DAYS,$L$1&gt;C_MAX_HIST_DT),$N$1,INDEX(_xlfn.ANCHORARRAY($C$3),T_CALC[[#This Row],[DAY]]+1,4))),NA())</f>
        <v/>
      </c>
      <c r="O1462" s="4" t="str" cm="1">
        <f t="array" aca="1" ref="O1462" ca="1">IFERROR(IF(T_CALC[[#This Row],[DAY]]="","",IF(AND(T_CALC[[#This Row],[DAY]]=C_N_TRADING_DAYS,$L$1&gt;C_MAX_HIST_DT),$O$1,INDEX(_xlfn.ANCHORARRAY($C$3),T_CALC[[#This Row],[DAY]]+1,5))),NA())</f>
        <v/>
      </c>
      <c r="P1462" s="4" t="str" cm="1">
        <f t="array" aca="1" ref="P1462" ca="1">IFERROR(IF(T_CALC[[#This Row],[DAY]]="","",IF(AND(T_CALC[[#This Row],[DAY]]=C_N_TRADING_DAYS,$L$1&gt;C_MAX_HIST_DT),$P$1,INDEX(_xlfn.ANCHORARRAY($C$3),T_CALC[[#This Row],[DAY]]+1,6))),NA())</f>
        <v/>
      </c>
      <c r="Q1462" s="4" t="str" cm="1">
        <f t="array" aca="1" ref="Q1462" ca="1">IFERROR(IF(T_CALC[[#This Row],[DAY]]="","",IF(AND(T_CALC[[#This Row],[DAY]]=C_N_TRADING_DAYS,$L$1&gt;C_MAX_HIST_DT),$Q$1,INDEX(_xlfn.ANCHORARRAY($C$3),T_CALC[[#This Row],[DAY]]+1,2))),NA())</f>
        <v/>
      </c>
      <c r="R1462" s="4" t="str">
        <f ca="1">IFERROR(IF(I_SRC="Open",T_CALC[[#This Row],[Open]],IF(I_SRC="High",T_CALC[[#This Row],[High]],IF(I_SRC="low",T_CALC[[#This Row],[Low]],IF(I_SRC="Volume",T_CALC[[#This Row],[VOLUME]],T_CALC[[#This Row],[Close]])))),"")</f>
        <v/>
      </c>
      <c r="S1462" s="4" t="str" cm="1">
        <f t="array" aca="1" ref="S1462" ca="1">IF(T_CALC[[#This Row],[DAY]]="","",IF(T_CALC[[#This Row],[DAY]]&gt;=I_MA_PER,
ROUND(SUMPRODUCT(OFFSET($Y$4,0,0,I_MA_PER),OFFSET(T_CALC[[#This Row],[Value]],-(I_MA_PER-1),0,I_MA_PER))/C_DEN,2),NA()))</f>
        <v/>
      </c>
      <c r="T1462" s="4" t="str">
        <f ca="1">IF(T_CALC[[#This Row],[DAY]]="","",IF(T_CALC[[#This Row],[DAY]]&gt;=I_MA_PER,IF(AND(T_CALC[[#This Row],[Value]]&gt;T_CALC[[#This Row],[WMA]],R1461&lt;=S1461),"Buy",IF(AND(T_CALC[[#This Row],[Value]]&lt;T_CALC[[#This Row],[WMA]],R1461&gt;=S1461),"Sell","")),NA()))</f>
        <v/>
      </c>
      <c r="U1462" s="4">
        <f ca="1">IFERROR(IF(T_CALC[[#This Row],[Signal]]="Buy",T_CALC[[#This Row],[Value]],-10000),-10000)</f>
        <v>-10000</v>
      </c>
      <c r="V1462" s="4">
        <f ca="1">IFERROR(IF(T_CALC[[#This Row],[Signal]]="Sell",T_CALC[[#This Row],[Value]],-10000),-10000)</f>
        <v>-10000</v>
      </c>
    </row>
    <row r="1463" spans="11:22" x14ac:dyDescent="0.2">
      <c r="K1463" s="4" t="str">
        <f ca="1">IF(ROW(T_CALC[[#This Row],[DAY]])-ROW(T_CALC[[#Headers],[DAY]])&gt;C_N_TRADING_DAYS,"",ROW(T_CALC[[#This Row],[DAY]])-ROW(T_CALC[[#Headers],[DAY]]))</f>
        <v/>
      </c>
      <c r="L1463" s="2" t="str" cm="1">
        <f t="array" aca="1" ref="L1463" ca="1">IFERROR(IF(T_CALC[[#This Row],[DAY]]="","",IF(AND(T_CALC[[#This Row],[DAY]]=C_N_TRADING_DAYS,$L$1&gt;C_MAX_HIST_DT),$L$1,INDEX(_xlfn.ANCHORARRAY($C$3),T_CALC[[#This Row],[DAY]]+1,1))),NA())</f>
        <v/>
      </c>
      <c r="M1463" s="4" t="str" cm="1">
        <f t="array" aca="1" ref="M1463" ca="1">IFERROR(IF(T_CALC[[#This Row],[DAY]]="","",IF(AND(T_CALC[[#This Row],[DAY]]=C_N_TRADING_DAYS,$L$1&gt;C_MAX_HIST_DT),$M$1,INDEX(_xlfn.ANCHORARRAY($C$3),T_CALC[[#This Row],[DAY]]+1,3))),NA())</f>
        <v/>
      </c>
      <c r="N1463" s="4" t="str" cm="1">
        <f t="array" aca="1" ref="N1463" ca="1">IFERROR(IF(T_CALC[[#This Row],[DAY]]="","",IF(AND(T_CALC[[#This Row],[DAY]]=C_N_TRADING_DAYS,$L$1&gt;C_MAX_HIST_DT),$N$1,INDEX(_xlfn.ANCHORARRAY($C$3),T_CALC[[#This Row],[DAY]]+1,4))),NA())</f>
        <v/>
      </c>
      <c r="O1463" s="4" t="str" cm="1">
        <f t="array" aca="1" ref="O1463" ca="1">IFERROR(IF(T_CALC[[#This Row],[DAY]]="","",IF(AND(T_CALC[[#This Row],[DAY]]=C_N_TRADING_DAYS,$L$1&gt;C_MAX_HIST_DT),$O$1,INDEX(_xlfn.ANCHORARRAY($C$3),T_CALC[[#This Row],[DAY]]+1,5))),NA())</f>
        <v/>
      </c>
      <c r="P1463" s="4" t="str" cm="1">
        <f t="array" aca="1" ref="P1463" ca="1">IFERROR(IF(T_CALC[[#This Row],[DAY]]="","",IF(AND(T_CALC[[#This Row],[DAY]]=C_N_TRADING_DAYS,$L$1&gt;C_MAX_HIST_DT),$P$1,INDEX(_xlfn.ANCHORARRAY($C$3),T_CALC[[#This Row],[DAY]]+1,6))),NA())</f>
        <v/>
      </c>
      <c r="Q1463" s="4" t="str" cm="1">
        <f t="array" aca="1" ref="Q1463" ca="1">IFERROR(IF(T_CALC[[#This Row],[DAY]]="","",IF(AND(T_CALC[[#This Row],[DAY]]=C_N_TRADING_DAYS,$L$1&gt;C_MAX_HIST_DT),$Q$1,INDEX(_xlfn.ANCHORARRAY($C$3),T_CALC[[#This Row],[DAY]]+1,2))),NA())</f>
        <v/>
      </c>
      <c r="R1463" s="4" t="str">
        <f ca="1">IFERROR(IF(I_SRC="Open",T_CALC[[#This Row],[Open]],IF(I_SRC="High",T_CALC[[#This Row],[High]],IF(I_SRC="low",T_CALC[[#This Row],[Low]],IF(I_SRC="Volume",T_CALC[[#This Row],[VOLUME]],T_CALC[[#This Row],[Close]])))),"")</f>
        <v/>
      </c>
      <c r="S1463" s="4" t="str" cm="1">
        <f t="array" aca="1" ref="S1463" ca="1">IF(T_CALC[[#This Row],[DAY]]="","",IF(T_CALC[[#This Row],[DAY]]&gt;=I_MA_PER,
ROUND(SUMPRODUCT(OFFSET($Y$4,0,0,I_MA_PER),OFFSET(T_CALC[[#This Row],[Value]],-(I_MA_PER-1),0,I_MA_PER))/C_DEN,2),NA()))</f>
        <v/>
      </c>
      <c r="T1463" s="4" t="str">
        <f ca="1">IF(T_CALC[[#This Row],[DAY]]="","",IF(T_CALC[[#This Row],[DAY]]&gt;=I_MA_PER,IF(AND(T_CALC[[#This Row],[Value]]&gt;T_CALC[[#This Row],[WMA]],R1462&lt;=S1462),"Buy",IF(AND(T_CALC[[#This Row],[Value]]&lt;T_CALC[[#This Row],[WMA]],R1462&gt;=S1462),"Sell","")),NA()))</f>
        <v/>
      </c>
      <c r="U1463" s="4">
        <f ca="1">IFERROR(IF(T_CALC[[#This Row],[Signal]]="Buy",T_CALC[[#This Row],[Value]],-10000),-10000)</f>
        <v>-10000</v>
      </c>
      <c r="V1463" s="4">
        <f ca="1">IFERROR(IF(T_CALC[[#This Row],[Signal]]="Sell",T_CALC[[#This Row],[Value]],-10000),-10000)</f>
        <v>-10000</v>
      </c>
    </row>
    <row r="1464" spans="11:22" x14ac:dyDescent="0.2">
      <c r="K1464" s="4" t="str">
        <f ca="1">IF(ROW(T_CALC[[#This Row],[DAY]])-ROW(T_CALC[[#Headers],[DAY]])&gt;C_N_TRADING_DAYS,"",ROW(T_CALC[[#This Row],[DAY]])-ROW(T_CALC[[#Headers],[DAY]]))</f>
        <v/>
      </c>
      <c r="L1464" s="2" t="str" cm="1">
        <f t="array" aca="1" ref="L1464" ca="1">IFERROR(IF(T_CALC[[#This Row],[DAY]]="","",IF(AND(T_CALC[[#This Row],[DAY]]=C_N_TRADING_DAYS,$L$1&gt;C_MAX_HIST_DT),$L$1,INDEX(_xlfn.ANCHORARRAY($C$3),T_CALC[[#This Row],[DAY]]+1,1))),NA())</f>
        <v/>
      </c>
      <c r="M1464" s="4" t="str" cm="1">
        <f t="array" aca="1" ref="M1464" ca="1">IFERROR(IF(T_CALC[[#This Row],[DAY]]="","",IF(AND(T_CALC[[#This Row],[DAY]]=C_N_TRADING_DAYS,$L$1&gt;C_MAX_HIST_DT),$M$1,INDEX(_xlfn.ANCHORARRAY($C$3),T_CALC[[#This Row],[DAY]]+1,3))),NA())</f>
        <v/>
      </c>
      <c r="N1464" s="4" t="str" cm="1">
        <f t="array" aca="1" ref="N1464" ca="1">IFERROR(IF(T_CALC[[#This Row],[DAY]]="","",IF(AND(T_CALC[[#This Row],[DAY]]=C_N_TRADING_DAYS,$L$1&gt;C_MAX_HIST_DT),$N$1,INDEX(_xlfn.ANCHORARRAY($C$3),T_CALC[[#This Row],[DAY]]+1,4))),NA())</f>
        <v/>
      </c>
      <c r="O1464" s="4" t="str" cm="1">
        <f t="array" aca="1" ref="O1464" ca="1">IFERROR(IF(T_CALC[[#This Row],[DAY]]="","",IF(AND(T_CALC[[#This Row],[DAY]]=C_N_TRADING_DAYS,$L$1&gt;C_MAX_HIST_DT),$O$1,INDEX(_xlfn.ANCHORARRAY($C$3),T_CALC[[#This Row],[DAY]]+1,5))),NA())</f>
        <v/>
      </c>
      <c r="P1464" s="4" t="str" cm="1">
        <f t="array" aca="1" ref="P1464" ca="1">IFERROR(IF(T_CALC[[#This Row],[DAY]]="","",IF(AND(T_CALC[[#This Row],[DAY]]=C_N_TRADING_DAYS,$L$1&gt;C_MAX_HIST_DT),$P$1,INDEX(_xlfn.ANCHORARRAY($C$3),T_CALC[[#This Row],[DAY]]+1,6))),NA())</f>
        <v/>
      </c>
      <c r="Q1464" s="4" t="str" cm="1">
        <f t="array" aca="1" ref="Q1464" ca="1">IFERROR(IF(T_CALC[[#This Row],[DAY]]="","",IF(AND(T_CALC[[#This Row],[DAY]]=C_N_TRADING_DAYS,$L$1&gt;C_MAX_HIST_DT),$Q$1,INDEX(_xlfn.ANCHORARRAY($C$3),T_CALC[[#This Row],[DAY]]+1,2))),NA())</f>
        <v/>
      </c>
      <c r="R1464" s="4" t="str">
        <f ca="1">IFERROR(IF(I_SRC="Open",T_CALC[[#This Row],[Open]],IF(I_SRC="High",T_CALC[[#This Row],[High]],IF(I_SRC="low",T_CALC[[#This Row],[Low]],IF(I_SRC="Volume",T_CALC[[#This Row],[VOLUME]],T_CALC[[#This Row],[Close]])))),"")</f>
        <v/>
      </c>
      <c r="S1464" s="4" t="str" cm="1">
        <f t="array" aca="1" ref="S1464" ca="1">IF(T_CALC[[#This Row],[DAY]]="","",IF(T_CALC[[#This Row],[DAY]]&gt;=I_MA_PER,
ROUND(SUMPRODUCT(OFFSET($Y$4,0,0,I_MA_PER),OFFSET(T_CALC[[#This Row],[Value]],-(I_MA_PER-1),0,I_MA_PER))/C_DEN,2),NA()))</f>
        <v/>
      </c>
      <c r="T1464" s="4" t="str">
        <f ca="1">IF(T_CALC[[#This Row],[DAY]]="","",IF(T_CALC[[#This Row],[DAY]]&gt;=I_MA_PER,IF(AND(T_CALC[[#This Row],[Value]]&gt;T_CALC[[#This Row],[WMA]],R1463&lt;=S1463),"Buy",IF(AND(T_CALC[[#This Row],[Value]]&lt;T_CALC[[#This Row],[WMA]],R1463&gt;=S1463),"Sell","")),NA()))</f>
        <v/>
      </c>
      <c r="U1464" s="4">
        <f ca="1">IFERROR(IF(T_CALC[[#This Row],[Signal]]="Buy",T_CALC[[#This Row],[Value]],-10000),-10000)</f>
        <v>-10000</v>
      </c>
      <c r="V1464" s="4">
        <f ca="1">IFERROR(IF(T_CALC[[#This Row],[Signal]]="Sell",T_CALC[[#This Row],[Value]],-10000),-10000)</f>
        <v>-10000</v>
      </c>
    </row>
    <row r="1465" spans="11:22" x14ac:dyDescent="0.2">
      <c r="K1465" s="4" t="str">
        <f ca="1">IF(ROW(T_CALC[[#This Row],[DAY]])-ROW(T_CALC[[#Headers],[DAY]])&gt;C_N_TRADING_DAYS,"",ROW(T_CALC[[#This Row],[DAY]])-ROW(T_CALC[[#Headers],[DAY]]))</f>
        <v/>
      </c>
      <c r="L1465" s="2" t="str" cm="1">
        <f t="array" aca="1" ref="L1465" ca="1">IFERROR(IF(T_CALC[[#This Row],[DAY]]="","",IF(AND(T_CALC[[#This Row],[DAY]]=C_N_TRADING_DAYS,$L$1&gt;C_MAX_HIST_DT),$L$1,INDEX(_xlfn.ANCHORARRAY($C$3),T_CALC[[#This Row],[DAY]]+1,1))),NA())</f>
        <v/>
      </c>
      <c r="M1465" s="4" t="str" cm="1">
        <f t="array" aca="1" ref="M1465" ca="1">IFERROR(IF(T_CALC[[#This Row],[DAY]]="","",IF(AND(T_CALC[[#This Row],[DAY]]=C_N_TRADING_DAYS,$L$1&gt;C_MAX_HIST_DT),$M$1,INDEX(_xlfn.ANCHORARRAY($C$3),T_CALC[[#This Row],[DAY]]+1,3))),NA())</f>
        <v/>
      </c>
      <c r="N1465" s="4" t="str" cm="1">
        <f t="array" aca="1" ref="N1465" ca="1">IFERROR(IF(T_CALC[[#This Row],[DAY]]="","",IF(AND(T_CALC[[#This Row],[DAY]]=C_N_TRADING_DAYS,$L$1&gt;C_MAX_HIST_DT),$N$1,INDEX(_xlfn.ANCHORARRAY($C$3),T_CALC[[#This Row],[DAY]]+1,4))),NA())</f>
        <v/>
      </c>
      <c r="O1465" s="4" t="str" cm="1">
        <f t="array" aca="1" ref="O1465" ca="1">IFERROR(IF(T_CALC[[#This Row],[DAY]]="","",IF(AND(T_CALC[[#This Row],[DAY]]=C_N_TRADING_DAYS,$L$1&gt;C_MAX_HIST_DT),$O$1,INDEX(_xlfn.ANCHORARRAY($C$3),T_CALC[[#This Row],[DAY]]+1,5))),NA())</f>
        <v/>
      </c>
      <c r="P1465" s="4" t="str" cm="1">
        <f t="array" aca="1" ref="P1465" ca="1">IFERROR(IF(T_CALC[[#This Row],[DAY]]="","",IF(AND(T_CALC[[#This Row],[DAY]]=C_N_TRADING_DAYS,$L$1&gt;C_MAX_HIST_DT),$P$1,INDEX(_xlfn.ANCHORARRAY($C$3),T_CALC[[#This Row],[DAY]]+1,6))),NA())</f>
        <v/>
      </c>
      <c r="Q1465" s="4" t="str" cm="1">
        <f t="array" aca="1" ref="Q1465" ca="1">IFERROR(IF(T_CALC[[#This Row],[DAY]]="","",IF(AND(T_CALC[[#This Row],[DAY]]=C_N_TRADING_DAYS,$L$1&gt;C_MAX_HIST_DT),$Q$1,INDEX(_xlfn.ANCHORARRAY($C$3),T_CALC[[#This Row],[DAY]]+1,2))),NA())</f>
        <v/>
      </c>
      <c r="R1465" s="4" t="str">
        <f ca="1">IFERROR(IF(I_SRC="Open",T_CALC[[#This Row],[Open]],IF(I_SRC="High",T_CALC[[#This Row],[High]],IF(I_SRC="low",T_CALC[[#This Row],[Low]],IF(I_SRC="Volume",T_CALC[[#This Row],[VOLUME]],T_CALC[[#This Row],[Close]])))),"")</f>
        <v/>
      </c>
      <c r="S1465" s="4" t="str" cm="1">
        <f t="array" aca="1" ref="S1465" ca="1">IF(T_CALC[[#This Row],[DAY]]="","",IF(T_CALC[[#This Row],[DAY]]&gt;=I_MA_PER,
ROUND(SUMPRODUCT(OFFSET($Y$4,0,0,I_MA_PER),OFFSET(T_CALC[[#This Row],[Value]],-(I_MA_PER-1),0,I_MA_PER))/C_DEN,2),NA()))</f>
        <v/>
      </c>
      <c r="T1465" s="4" t="str">
        <f ca="1">IF(T_CALC[[#This Row],[DAY]]="","",IF(T_CALC[[#This Row],[DAY]]&gt;=I_MA_PER,IF(AND(T_CALC[[#This Row],[Value]]&gt;T_CALC[[#This Row],[WMA]],R1464&lt;=S1464),"Buy",IF(AND(T_CALC[[#This Row],[Value]]&lt;T_CALC[[#This Row],[WMA]],R1464&gt;=S1464),"Sell","")),NA()))</f>
        <v/>
      </c>
      <c r="U1465" s="4">
        <f ca="1">IFERROR(IF(T_CALC[[#This Row],[Signal]]="Buy",T_CALC[[#This Row],[Value]],-10000),-10000)</f>
        <v>-10000</v>
      </c>
      <c r="V1465" s="4">
        <f ca="1">IFERROR(IF(T_CALC[[#This Row],[Signal]]="Sell",T_CALC[[#This Row],[Value]],-10000),-10000)</f>
        <v>-10000</v>
      </c>
    </row>
    <row r="1466" spans="11:22" x14ac:dyDescent="0.2">
      <c r="K1466" s="4" t="str">
        <f ca="1">IF(ROW(T_CALC[[#This Row],[DAY]])-ROW(T_CALC[[#Headers],[DAY]])&gt;C_N_TRADING_DAYS,"",ROW(T_CALC[[#This Row],[DAY]])-ROW(T_CALC[[#Headers],[DAY]]))</f>
        <v/>
      </c>
      <c r="L1466" s="2" t="str" cm="1">
        <f t="array" aca="1" ref="L1466" ca="1">IFERROR(IF(T_CALC[[#This Row],[DAY]]="","",IF(AND(T_CALC[[#This Row],[DAY]]=C_N_TRADING_DAYS,$L$1&gt;C_MAX_HIST_DT),$L$1,INDEX(_xlfn.ANCHORARRAY($C$3),T_CALC[[#This Row],[DAY]]+1,1))),NA())</f>
        <v/>
      </c>
      <c r="M1466" s="4" t="str" cm="1">
        <f t="array" aca="1" ref="M1466" ca="1">IFERROR(IF(T_CALC[[#This Row],[DAY]]="","",IF(AND(T_CALC[[#This Row],[DAY]]=C_N_TRADING_DAYS,$L$1&gt;C_MAX_HIST_DT),$M$1,INDEX(_xlfn.ANCHORARRAY($C$3),T_CALC[[#This Row],[DAY]]+1,3))),NA())</f>
        <v/>
      </c>
      <c r="N1466" s="4" t="str" cm="1">
        <f t="array" aca="1" ref="N1466" ca="1">IFERROR(IF(T_CALC[[#This Row],[DAY]]="","",IF(AND(T_CALC[[#This Row],[DAY]]=C_N_TRADING_DAYS,$L$1&gt;C_MAX_HIST_DT),$N$1,INDEX(_xlfn.ANCHORARRAY($C$3),T_CALC[[#This Row],[DAY]]+1,4))),NA())</f>
        <v/>
      </c>
      <c r="O1466" s="4" t="str" cm="1">
        <f t="array" aca="1" ref="O1466" ca="1">IFERROR(IF(T_CALC[[#This Row],[DAY]]="","",IF(AND(T_CALC[[#This Row],[DAY]]=C_N_TRADING_DAYS,$L$1&gt;C_MAX_HIST_DT),$O$1,INDEX(_xlfn.ANCHORARRAY($C$3),T_CALC[[#This Row],[DAY]]+1,5))),NA())</f>
        <v/>
      </c>
      <c r="P1466" s="4" t="str" cm="1">
        <f t="array" aca="1" ref="P1466" ca="1">IFERROR(IF(T_CALC[[#This Row],[DAY]]="","",IF(AND(T_CALC[[#This Row],[DAY]]=C_N_TRADING_DAYS,$L$1&gt;C_MAX_HIST_DT),$P$1,INDEX(_xlfn.ANCHORARRAY($C$3),T_CALC[[#This Row],[DAY]]+1,6))),NA())</f>
        <v/>
      </c>
      <c r="Q1466" s="4" t="str" cm="1">
        <f t="array" aca="1" ref="Q1466" ca="1">IFERROR(IF(T_CALC[[#This Row],[DAY]]="","",IF(AND(T_CALC[[#This Row],[DAY]]=C_N_TRADING_DAYS,$L$1&gt;C_MAX_HIST_DT),$Q$1,INDEX(_xlfn.ANCHORARRAY($C$3),T_CALC[[#This Row],[DAY]]+1,2))),NA())</f>
        <v/>
      </c>
      <c r="R1466" s="4" t="str">
        <f ca="1">IFERROR(IF(I_SRC="Open",T_CALC[[#This Row],[Open]],IF(I_SRC="High",T_CALC[[#This Row],[High]],IF(I_SRC="low",T_CALC[[#This Row],[Low]],IF(I_SRC="Volume",T_CALC[[#This Row],[VOLUME]],T_CALC[[#This Row],[Close]])))),"")</f>
        <v/>
      </c>
      <c r="S1466" s="4" t="str" cm="1">
        <f t="array" aca="1" ref="S1466" ca="1">IF(T_CALC[[#This Row],[DAY]]="","",IF(T_CALC[[#This Row],[DAY]]&gt;=I_MA_PER,
ROUND(SUMPRODUCT(OFFSET($Y$4,0,0,I_MA_PER),OFFSET(T_CALC[[#This Row],[Value]],-(I_MA_PER-1),0,I_MA_PER))/C_DEN,2),NA()))</f>
        <v/>
      </c>
      <c r="T1466" s="4" t="str">
        <f ca="1">IF(T_CALC[[#This Row],[DAY]]="","",IF(T_CALC[[#This Row],[DAY]]&gt;=I_MA_PER,IF(AND(T_CALC[[#This Row],[Value]]&gt;T_CALC[[#This Row],[WMA]],R1465&lt;=S1465),"Buy",IF(AND(T_CALC[[#This Row],[Value]]&lt;T_CALC[[#This Row],[WMA]],R1465&gt;=S1465),"Sell","")),NA()))</f>
        <v/>
      </c>
      <c r="U1466" s="4">
        <f ca="1">IFERROR(IF(T_CALC[[#This Row],[Signal]]="Buy",T_CALC[[#This Row],[Value]],-10000),-10000)</f>
        <v>-10000</v>
      </c>
      <c r="V1466" s="4">
        <f ca="1">IFERROR(IF(T_CALC[[#This Row],[Signal]]="Sell",T_CALC[[#This Row],[Value]],-10000),-10000)</f>
        <v>-10000</v>
      </c>
    </row>
    <row r="1467" spans="11:22" x14ac:dyDescent="0.2">
      <c r="K1467" s="4" t="str">
        <f ca="1">IF(ROW(T_CALC[[#This Row],[DAY]])-ROW(T_CALC[[#Headers],[DAY]])&gt;C_N_TRADING_DAYS,"",ROW(T_CALC[[#This Row],[DAY]])-ROW(T_CALC[[#Headers],[DAY]]))</f>
        <v/>
      </c>
      <c r="L1467" s="2" t="str" cm="1">
        <f t="array" aca="1" ref="L1467" ca="1">IFERROR(IF(T_CALC[[#This Row],[DAY]]="","",IF(AND(T_CALC[[#This Row],[DAY]]=C_N_TRADING_DAYS,$L$1&gt;C_MAX_HIST_DT),$L$1,INDEX(_xlfn.ANCHORARRAY($C$3),T_CALC[[#This Row],[DAY]]+1,1))),NA())</f>
        <v/>
      </c>
      <c r="M1467" s="4" t="str" cm="1">
        <f t="array" aca="1" ref="M1467" ca="1">IFERROR(IF(T_CALC[[#This Row],[DAY]]="","",IF(AND(T_CALC[[#This Row],[DAY]]=C_N_TRADING_DAYS,$L$1&gt;C_MAX_HIST_DT),$M$1,INDEX(_xlfn.ANCHORARRAY($C$3),T_CALC[[#This Row],[DAY]]+1,3))),NA())</f>
        <v/>
      </c>
      <c r="N1467" s="4" t="str" cm="1">
        <f t="array" aca="1" ref="N1467" ca="1">IFERROR(IF(T_CALC[[#This Row],[DAY]]="","",IF(AND(T_CALC[[#This Row],[DAY]]=C_N_TRADING_DAYS,$L$1&gt;C_MAX_HIST_DT),$N$1,INDEX(_xlfn.ANCHORARRAY($C$3),T_CALC[[#This Row],[DAY]]+1,4))),NA())</f>
        <v/>
      </c>
      <c r="O1467" s="4" t="str" cm="1">
        <f t="array" aca="1" ref="O1467" ca="1">IFERROR(IF(T_CALC[[#This Row],[DAY]]="","",IF(AND(T_CALC[[#This Row],[DAY]]=C_N_TRADING_DAYS,$L$1&gt;C_MAX_HIST_DT),$O$1,INDEX(_xlfn.ANCHORARRAY($C$3),T_CALC[[#This Row],[DAY]]+1,5))),NA())</f>
        <v/>
      </c>
      <c r="P1467" s="4" t="str" cm="1">
        <f t="array" aca="1" ref="P1467" ca="1">IFERROR(IF(T_CALC[[#This Row],[DAY]]="","",IF(AND(T_CALC[[#This Row],[DAY]]=C_N_TRADING_DAYS,$L$1&gt;C_MAX_HIST_DT),$P$1,INDEX(_xlfn.ANCHORARRAY($C$3),T_CALC[[#This Row],[DAY]]+1,6))),NA())</f>
        <v/>
      </c>
      <c r="Q1467" s="4" t="str" cm="1">
        <f t="array" aca="1" ref="Q1467" ca="1">IFERROR(IF(T_CALC[[#This Row],[DAY]]="","",IF(AND(T_CALC[[#This Row],[DAY]]=C_N_TRADING_DAYS,$L$1&gt;C_MAX_HIST_DT),$Q$1,INDEX(_xlfn.ANCHORARRAY($C$3),T_CALC[[#This Row],[DAY]]+1,2))),NA())</f>
        <v/>
      </c>
      <c r="R1467" s="4" t="str">
        <f ca="1">IFERROR(IF(I_SRC="Open",T_CALC[[#This Row],[Open]],IF(I_SRC="High",T_CALC[[#This Row],[High]],IF(I_SRC="low",T_CALC[[#This Row],[Low]],IF(I_SRC="Volume",T_CALC[[#This Row],[VOLUME]],T_CALC[[#This Row],[Close]])))),"")</f>
        <v/>
      </c>
      <c r="S1467" s="4" t="str" cm="1">
        <f t="array" aca="1" ref="S1467" ca="1">IF(T_CALC[[#This Row],[DAY]]="","",IF(T_CALC[[#This Row],[DAY]]&gt;=I_MA_PER,
ROUND(SUMPRODUCT(OFFSET($Y$4,0,0,I_MA_PER),OFFSET(T_CALC[[#This Row],[Value]],-(I_MA_PER-1),0,I_MA_PER))/C_DEN,2),NA()))</f>
        <v/>
      </c>
      <c r="T1467" s="4" t="str">
        <f ca="1">IF(T_CALC[[#This Row],[DAY]]="","",IF(T_CALC[[#This Row],[DAY]]&gt;=I_MA_PER,IF(AND(T_CALC[[#This Row],[Value]]&gt;T_CALC[[#This Row],[WMA]],R1466&lt;=S1466),"Buy",IF(AND(T_CALC[[#This Row],[Value]]&lt;T_CALC[[#This Row],[WMA]],R1466&gt;=S1466),"Sell","")),NA()))</f>
        <v/>
      </c>
      <c r="U1467" s="4">
        <f ca="1">IFERROR(IF(T_CALC[[#This Row],[Signal]]="Buy",T_CALC[[#This Row],[Value]],-10000),-10000)</f>
        <v>-10000</v>
      </c>
      <c r="V1467" s="4">
        <f ca="1">IFERROR(IF(T_CALC[[#This Row],[Signal]]="Sell",T_CALC[[#This Row],[Value]],-10000),-10000)</f>
        <v>-10000</v>
      </c>
    </row>
    <row r="1468" spans="11:22" x14ac:dyDescent="0.2">
      <c r="K1468" s="4" t="str">
        <f ca="1">IF(ROW(T_CALC[[#This Row],[DAY]])-ROW(T_CALC[[#Headers],[DAY]])&gt;C_N_TRADING_DAYS,"",ROW(T_CALC[[#This Row],[DAY]])-ROW(T_CALC[[#Headers],[DAY]]))</f>
        <v/>
      </c>
      <c r="L1468" s="2" t="str" cm="1">
        <f t="array" aca="1" ref="L1468" ca="1">IFERROR(IF(T_CALC[[#This Row],[DAY]]="","",IF(AND(T_CALC[[#This Row],[DAY]]=C_N_TRADING_DAYS,$L$1&gt;C_MAX_HIST_DT),$L$1,INDEX(_xlfn.ANCHORARRAY($C$3),T_CALC[[#This Row],[DAY]]+1,1))),NA())</f>
        <v/>
      </c>
      <c r="M1468" s="4" t="str" cm="1">
        <f t="array" aca="1" ref="M1468" ca="1">IFERROR(IF(T_CALC[[#This Row],[DAY]]="","",IF(AND(T_CALC[[#This Row],[DAY]]=C_N_TRADING_DAYS,$L$1&gt;C_MAX_HIST_DT),$M$1,INDEX(_xlfn.ANCHORARRAY($C$3),T_CALC[[#This Row],[DAY]]+1,3))),NA())</f>
        <v/>
      </c>
      <c r="N1468" s="4" t="str" cm="1">
        <f t="array" aca="1" ref="N1468" ca="1">IFERROR(IF(T_CALC[[#This Row],[DAY]]="","",IF(AND(T_CALC[[#This Row],[DAY]]=C_N_TRADING_DAYS,$L$1&gt;C_MAX_HIST_DT),$N$1,INDEX(_xlfn.ANCHORARRAY($C$3),T_CALC[[#This Row],[DAY]]+1,4))),NA())</f>
        <v/>
      </c>
      <c r="O1468" s="4" t="str" cm="1">
        <f t="array" aca="1" ref="O1468" ca="1">IFERROR(IF(T_CALC[[#This Row],[DAY]]="","",IF(AND(T_CALC[[#This Row],[DAY]]=C_N_TRADING_DAYS,$L$1&gt;C_MAX_HIST_DT),$O$1,INDEX(_xlfn.ANCHORARRAY($C$3),T_CALC[[#This Row],[DAY]]+1,5))),NA())</f>
        <v/>
      </c>
      <c r="P1468" s="4" t="str" cm="1">
        <f t="array" aca="1" ref="P1468" ca="1">IFERROR(IF(T_CALC[[#This Row],[DAY]]="","",IF(AND(T_CALC[[#This Row],[DAY]]=C_N_TRADING_DAYS,$L$1&gt;C_MAX_HIST_DT),$P$1,INDEX(_xlfn.ANCHORARRAY($C$3),T_CALC[[#This Row],[DAY]]+1,6))),NA())</f>
        <v/>
      </c>
      <c r="Q1468" s="4" t="str" cm="1">
        <f t="array" aca="1" ref="Q1468" ca="1">IFERROR(IF(T_CALC[[#This Row],[DAY]]="","",IF(AND(T_CALC[[#This Row],[DAY]]=C_N_TRADING_DAYS,$L$1&gt;C_MAX_HIST_DT),$Q$1,INDEX(_xlfn.ANCHORARRAY($C$3),T_CALC[[#This Row],[DAY]]+1,2))),NA())</f>
        <v/>
      </c>
      <c r="R1468" s="4" t="str">
        <f ca="1">IFERROR(IF(I_SRC="Open",T_CALC[[#This Row],[Open]],IF(I_SRC="High",T_CALC[[#This Row],[High]],IF(I_SRC="low",T_CALC[[#This Row],[Low]],IF(I_SRC="Volume",T_CALC[[#This Row],[VOLUME]],T_CALC[[#This Row],[Close]])))),"")</f>
        <v/>
      </c>
      <c r="S1468" s="4" t="str" cm="1">
        <f t="array" aca="1" ref="S1468" ca="1">IF(T_CALC[[#This Row],[DAY]]="","",IF(T_CALC[[#This Row],[DAY]]&gt;=I_MA_PER,
ROUND(SUMPRODUCT(OFFSET($Y$4,0,0,I_MA_PER),OFFSET(T_CALC[[#This Row],[Value]],-(I_MA_PER-1),0,I_MA_PER))/C_DEN,2),NA()))</f>
        <v/>
      </c>
      <c r="T1468" s="4" t="str">
        <f ca="1">IF(T_CALC[[#This Row],[DAY]]="","",IF(T_CALC[[#This Row],[DAY]]&gt;=I_MA_PER,IF(AND(T_CALC[[#This Row],[Value]]&gt;T_CALC[[#This Row],[WMA]],R1467&lt;=S1467),"Buy",IF(AND(T_CALC[[#This Row],[Value]]&lt;T_CALC[[#This Row],[WMA]],R1467&gt;=S1467),"Sell","")),NA()))</f>
        <v/>
      </c>
      <c r="U1468" s="4">
        <f ca="1">IFERROR(IF(T_CALC[[#This Row],[Signal]]="Buy",T_CALC[[#This Row],[Value]],-10000),-10000)</f>
        <v>-10000</v>
      </c>
      <c r="V1468" s="4">
        <f ca="1">IFERROR(IF(T_CALC[[#This Row],[Signal]]="Sell",T_CALC[[#This Row],[Value]],-10000),-10000)</f>
        <v>-10000</v>
      </c>
    </row>
    <row r="1469" spans="11:22" x14ac:dyDescent="0.2">
      <c r="K1469" s="4" t="str">
        <f ca="1">IF(ROW(T_CALC[[#This Row],[DAY]])-ROW(T_CALC[[#Headers],[DAY]])&gt;C_N_TRADING_DAYS,"",ROW(T_CALC[[#This Row],[DAY]])-ROW(T_CALC[[#Headers],[DAY]]))</f>
        <v/>
      </c>
      <c r="L1469" s="2" t="str" cm="1">
        <f t="array" aca="1" ref="L1469" ca="1">IFERROR(IF(T_CALC[[#This Row],[DAY]]="","",IF(AND(T_CALC[[#This Row],[DAY]]=C_N_TRADING_DAYS,$L$1&gt;C_MAX_HIST_DT),$L$1,INDEX(_xlfn.ANCHORARRAY($C$3),T_CALC[[#This Row],[DAY]]+1,1))),NA())</f>
        <v/>
      </c>
      <c r="M1469" s="4" t="str" cm="1">
        <f t="array" aca="1" ref="M1469" ca="1">IFERROR(IF(T_CALC[[#This Row],[DAY]]="","",IF(AND(T_CALC[[#This Row],[DAY]]=C_N_TRADING_DAYS,$L$1&gt;C_MAX_HIST_DT),$M$1,INDEX(_xlfn.ANCHORARRAY($C$3),T_CALC[[#This Row],[DAY]]+1,3))),NA())</f>
        <v/>
      </c>
      <c r="N1469" s="4" t="str" cm="1">
        <f t="array" aca="1" ref="N1469" ca="1">IFERROR(IF(T_CALC[[#This Row],[DAY]]="","",IF(AND(T_CALC[[#This Row],[DAY]]=C_N_TRADING_DAYS,$L$1&gt;C_MAX_HIST_DT),$N$1,INDEX(_xlfn.ANCHORARRAY($C$3),T_CALC[[#This Row],[DAY]]+1,4))),NA())</f>
        <v/>
      </c>
      <c r="O1469" s="4" t="str" cm="1">
        <f t="array" aca="1" ref="O1469" ca="1">IFERROR(IF(T_CALC[[#This Row],[DAY]]="","",IF(AND(T_CALC[[#This Row],[DAY]]=C_N_TRADING_DAYS,$L$1&gt;C_MAX_HIST_DT),$O$1,INDEX(_xlfn.ANCHORARRAY($C$3),T_CALC[[#This Row],[DAY]]+1,5))),NA())</f>
        <v/>
      </c>
      <c r="P1469" s="4" t="str" cm="1">
        <f t="array" aca="1" ref="P1469" ca="1">IFERROR(IF(T_CALC[[#This Row],[DAY]]="","",IF(AND(T_CALC[[#This Row],[DAY]]=C_N_TRADING_DAYS,$L$1&gt;C_MAX_HIST_DT),$P$1,INDEX(_xlfn.ANCHORARRAY($C$3),T_CALC[[#This Row],[DAY]]+1,6))),NA())</f>
        <v/>
      </c>
      <c r="Q1469" s="4" t="str" cm="1">
        <f t="array" aca="1" ref="Q1469" ca="1">IFERROR(IF(T_CALC[[#This Row],[DAY]]="","",IF(AND(T_CALC[[#This Row],[DAY]]=C_N_TRADING_DAYS,$L$1&gt;C_MAX_HIST_DT),$Q$1,INDEX(_xlfn.ANCHORARRAY($C$3),T_CALC[[#This Row],[DAY]]+1,2))),NA())</f>
        <v/>
      </c>
      <c r="R1469" s="4" t="str">
        <f ca="1">IFERROR(IF(I_SRC="Open",T_CALC[[#This Row],[Open]],IF(I_SRC="High",T_CALC[[#This Row],[High]],IF(I_SRC="low",T_CALC[[#This Row],[Low]],IF(I_SRC="Volume",T_CALC[[#This Row],[VOLUME]],T_CALC[[#This Row],[Close]])))),"")</f>
        <v/>
      </c>
      <c r="S1469" s="4" t="str" cm="1">
        <f t="array" aca="1" ref="S1469" ca="1">IF(T_CALC[[#This Row],[DAY]]="","",IF(T_CALC[[#This Row],[DAY]]&gt;=I_MA_PER,
ROUND(SUMPRODUCT(OFFSET($Y$4,0,0,I_MA_PER),OFFSET(T_CALC[[#This Row],[Value]],-(I_MA_PER-1),0,I_MA_PER))/C_DEN,2),NA()))</f>
        <v/>
      </c>
      <c r="T1469" s="4" t="str">
        <f ca="1">IF(T_CALC[[#This Row],[DAY]]="","",IF(T_CALC[[#This Row],[DAY]]&gt;=I_MA_PER,IF(AND(T_CALC[[#This Row],[Value]]&gt;T_CALC[[#This Row],[WMA]],R1468&lt;=S1468),"Buy",IF(AND(T_CALC[[#This Row],[Value]]&lt;T_CALC[[#This Row],[WMA]],R1468&gt;=S1468),"Sell","")),NA()))</f>
        <v/>
      </c>
      <c r="U1469" s="4">
        <f ca="1">IFERROR(IF(T_CALC[[#This Row],[Signal]]="Buy",T_CALC[[#This Row],[Value]],-10000),-10000)</f>
        <v>-10000</v>
      </c>
      <c r="V1469" s="4">
        <f ca="1">IFERROR(IF(T_CALC[[#This Row],[Signal]]="Sell",T_CALC[[#This Row],[Value]],-10000),-10000)</f>
        <v>-10000</v>
      </c>
    </row>
    <row r="1470" spans="11:22" x14ac:dyDescent="0.2">
      <c r="K1470" s="4" t="str">
        <f ca="1">IF(ROW(T_CALC[[#This Row],[DAY]])-ROW(T_CALC[[#Headers],[DAY]])&gt;C_N_TRADING_DAYS,"",ROW(T_CALC[[#This Row],[DAY]])-ROW(T_CALC[[#Headers],[DAY]]))</f>
        <v/>
      </c>
      <c r="L1470" s="2" t="str" cm="1">
        <f t="array" aca="1" ref="L1470" ca="1">IFERROR(IF(T_CALC[[#This Row],[DAY]]="","",IF(AND(T_CALC[[#This Row],[DAY]]=C_N_TRADING_DAYS,$L$1&gt;C_MAX_HIST_DT),$L$1,INDEX(_xlfn.ANCHORARRAY($C$3),T_CALC[[#This Row],[DAY]]+1,1))),NA())</f>
        <v/>
      </c>
      <c r="M1470" s="4" t="str" cm="1">
        <f t="array" aca="1" ref="M1470" ca="1">IFERROR(IF(T_CALC[[#This Row],[DAY]]="","",IF(AND(T_CALC[[#This Row],[DAY]]=C_N_TRADING_DAYS,$L$1&gt;C_MAX_HIST_DT),$M$1,INDEX(_xlfn.ANCHORARRAY($C$3),T_CALC[[#This Row],[DAY]]+1,3))),NA())</f>
        <v/>
      </c>
      <c r="N1470" s="4" t="str" cm="1">
        <f t="array" aca="1" ref="N1470" ca="1">IFERROR(IF(T_CALC[[#This Row],[DAY]]="","",IF(AND(T_CALC[[#This Row],[DAY]]=C_N_TRADING_DAYS,$L$1&gt;C_MAX_HIST_DT),$N$1,INDEX(_xlfn.ANCHORARRAY($C$3),T_CALC[[#This Row],[DAY]]+1,4))),NA())</f>
        <v/>
      </c>
      <c r="O1470" s="4" t="str" cm="1">
        <f t="array" aca="1" ref="O1470" ca="1">IFERROR(IF(T_CALC[[#This Row],[DAY]]="","",IF(AND(T_CALC[[#This Row],[DAY]]=C_N_TRADING_DAYS,$L$1&gt;C_MAX_HIST_DT),$O$1,INDEX(_xlfn.ANCHORARRAY($C$3),T_CALC[[#This Row],[DAY]]+1,5))),NA())</f>
        <v/>
      </c>
      <c r="P1470" s="4" t="str" cm="1">
        <f t="array" aca="1" ref="P1470" ca="1">IFERROR(IF(T_CALC[[#This Row],[DAY]]="","",IF(AND(T_CALC[[#This Row],[DAY]]=C_N_TRADING_DAYS,$L$1&gt;C_MAX_HIST_DT),$P$1,INDEX(_xlfn.ANCHORARRAY($C$3),T_CALC[[#This Row],[DAY]]+1,6))),NA())</f>
        <v/>
      </c>
      <c r="Q1470" s="4" t="str" cm="1">
        <f t="array" aca="1" ref="Q1470" ca="1">IFERROR(IF(T_CALC[[#This Row],[DAY]]="","",IF(AND(T_CALC[[#This Row],[DAY]]=C_N_TRADING_DAYS,$L$1&gt;C_MAX_HIST_DT),$Q$1,INDEX(_xlfn.ANCHORARRAY($C$3),T_CALC[[#This Row],[DAY]]+1,2))),NA())</f>
        <v/>
      </c>
      <c r="R1470" s="4" t="str">
        <f ca="1">IFERROR(IF(I_SRC="Open",T_CALC[[#This Row],[Open]],IF(I_SRC="High",T_CALC[[#This Row],[High]],IF(I_SRC="low",T_CALC[[#This Row],[Low]],IF(I_SRC="Volume",T_CALC[[#This Row],[VOLUME]],T_CALC[[#This Row],[Close]])))),"")</f>
        <v/>
      </c>
      <c r="S1470" s="4" t="str" cm="1">
        <f t="array" aca="1" ref="S1470" ca="1">IF(T_CALC[[#This Row],[DAY]]="","",IF(T_CALC[[#This Row],[DAY]]&gt;=I_MA_PER,
ROUND(SUMPRODUCT(OFFSET($Y$4,0,0,I_MA_PER),OFFSET(T_CALC[[#This Row],[Value]],-(I_MA_PER-1),0,I_MA_PER))/C_DEN,2),NA()))</f>
        <v/>
      </c>
      <c r="T1470" s="4" t="str">
        <f ca="1">IF(T_CALC[[#This Row],[DAY]]="","",IF(T_CALC[[#This Row],[DAY]]&gt;=I_MA_PER,IF(AND(T_CALC[[#This Row],[Value]]&gt;T_CALC[[#This Row],[WMA]],R1469&lt;=S1469),"Buy",IF(AND(T_CALC[[#This Row],[Value]]&lt;T_CALC[[#This Row],[WMA]],R1469&gt;=S1469),"Sell","")),NA()))</f>
        <v/>
      </c>
      <c r="U1470" s="4">
        <f ca="1">IFERROR(IF(T_CALC[[#This Row],[Signal]]="Buy",T_CALC[[#This Row],[Value]],-10000),-10000)</f>
        <v>-10000</v>
      </c>
      <c r="V1470" s="4">
        <f ca="1">IFERROR(IF(T_CALC[[#This Row],[Signal]]="Sell",T_CALC[[#This Row],[Value]],-10000),-10000)</f>
        <v>-10000</v>
      </c>
    </row>
    <row r="1471" spans="11:22" x14ac:dyDescent="0.2">
      <c r="K1471" s="4" t="str">
        <f ca="1">IF(ROW(T_CALC[[#This Row],[DAY]])-ROW(T_CALC[[#Headers],[DAY]])&gt;C_N_TRADING_DAYS,"",ROW(T_CALC[[#This Row],[DAY]])-ROW(T_CALC[[#Headers],[DAY]]))</f>
        <v/>
      </c>
      <c r="L1471" s="2" t="str" cm="1">
        <f t="array" aca="1" ref="L1471" ca="1">IFERROR(IF(T_CALC[[#This Row],[DAY]]="","",IF(AND(T_CALC[[#This Row],[DAY]]=C_N_TRADING_DAYS,$L$1&gt;C_MAX_HIST_DT),$L$1,INDEX(_xlfn.ANCHORARRAY($C$3),T_CALC[[#This Row],[DAY]]+1,1))),NA())</f>
        <v/>
      </c>
      <c r="M1471" s="4" t="str" cm="1">
        <f t="array" aca="1" ref="M1471" ca="1">IFERROR(IF(T_CALC[[#This Row],[DAY]]="","",IF(AND(T_CALC[[#This Row],[DAY]]=C_N_TRADING_DAYS,$L$1&gt;C_MAX_HIST_DT),$M$1,INDEX(_xlfn.ANCHORARRAY($C$3),T_CALC[[#This Row],[DAY]]+1,3))),NA())</f>
        <v/>
      </c>
      <c r="N1471" s="4" t="str" cm="1">
        <f t="array" aca="1" ref="N1471" ca="1">IFERROR(IF(T_CALC[[#This Row],[DAY]]="","",IF(AND(T_CALC[[#This Row],[DAY]]=C_N_TRADING_DAYS,$L$1&gt;C_MAX_HIST_DT),$N$1,INDEX(_xlfn.ANCHORARRAY($C$3),T_CALC[[#This Row],[DAY]]+1,4))),NA())</f>
        <v/>
      </c>
      <c r="O1471" s="4" t="str" cm="1">
        <f t="array" aca="1" ref="O1471" ca="1">IFERROR(IF(T_CALC[[#This Row],[DAY]]="","",IF(AND(T_CALC[[#This Row],[DAY]]=C_N_TRADING_DAYS,$L$1&gt;C_MAX_HIST_DT),$O$1,INDEX(_xlfn.ANCHORARRAY($C$3),T_CALC[[#This Row],[DAY]]+1,5))),NA())</f>
        <v/>
      </c>
      <c r="P1471" s="4" t="str" cm="1">
        <f t="array" aca="1" ref="P1471" ca="1">IFERROR(IF(T_CALC[[#This Row],[DAY]]="","",IF(AND(T_CALC[[#This Row],[DAY]]=C_N_TRADING_DAYS,$L$1&gt;C_MAX_HIST_DT),$P$1,INDEX(_xlfn.ANCHORARRAY($C$3),T_CALC[[#This Row],[DAY]]+1,6))),NA())</f>
        <v/>
      </c>
      <c r="Q1471" s="4" t="str" cm="1">
        <f t="array" aca="1" ref="Q1471" ca="1">IFERROR(IF(T_CALC[[#This Row],[DAY]]="","",IF(AND(T_CALC[[#This Row],[DAY]]=C_N_TRADING_DAYS,$L$1&gt;C_MAX_HIST_DT),$Q$1,INDEX(_xlfn.ANCHORARRAY($C$3),T_CALC[[#This Row],[DAY]]+1,2))),NA())</f>
        <v/>
      </c>
      <c r="R1471" s="4" t="str">
        <f ca="1">IFERROR(IF(I_SRC="Open",T_CALC[[#This Row],[Open]],IF(I_SRC="High",T_CALC[[#This Row],[High]],IF(I_SRC="low",T_CALC[[#This Row],[Low]],IF(I_SRC="Volume",T_CALC[[#This Row],[VOLUME]],T_CALC[[#This Row],[Close]])))),"")</f>
        <v/>
      </c>
      <c r="S1471" s="4" t="str" cm="1">
        <f t="array" aca="1" ref="S1471" ca="1">IF(T_CALC[[#This Row],[DAY]]="","",IF(T_CALC[[#This Row],[DAY]]&gt;=I_MA_PER,
ROUND(SUMPRODUCT(OFFSET($Y$4,0,0,I_MA_PER),OFFSET(T_CALC[[#This Row],[Value]],-(I_MA_PER-1),0,I_MA_PER))/C_DEN,2),NA()))</f>
        <v/>
      </c>
      <c r="T1471" s="4" t="str">
        <f ca="1">IF(T_CALC[[#This Row],[DAY]]="","",IF(T_CALC[[#This Row],[DAY]]&gt;=I_MA_PER,IF(AND(T_CALC[[#This Row],[Value]]&gt;T_CALC[[#This Row],[WMA]],R1470&lt;=S1470),"Buy",IF(AND(T_CALC[[#This Row],[Value]]&lt;T_CALC[[#This Row],[WMA]],R1470&gt;=S1470),"Sell","")),NA()))</f>
        <v/>
      </c>
      <c r="U1471" s="4">
        <f ca="1">IFERROR(IF(T_CALC[[#This Row],[Signal]]="Buy",T_CALC[[#This Row],[Value]],-10000),-10000)</f>
        <v>-10000</v>
      </c>
      <c r="V1471" s="4">
        <f ca="1">IFERROR(IF(T_CALC[[#This Row],[Signal]]="Sell",T_CALC[[#This Row],[Value]],-10000),-10000)</f>
        <v>-10000</v>
      </c>
    </row>
    <row r="1472" spans="11:22" x14ac:dyDescent="0.2">
      <c r="K1472" s="4" t="str">
        <f ca="1">IF(ROW(T_CALC[[#This Row],[DAY]])-ROW(T_CALC[[#Headers],[DAY]])&gt;C_N_TRADING_DAYS,"",ROW(T_CALC[[#This Row],[DAY]])-ROW(T_CALC[[#Headers],[DAY]]))</f>
        <v/>
      </c>
      <c r="L1472" s="2" t="str" cm="1">
        <f t="array" aca="1" ref="L1472" ca="1">IFERROR(IF(T_CALC[[#This Row],[DAY]]="","",IF(AND(T_CALC[[#This Row],[DAY]]=C_N_TRADING_DAYS,$L$1&gt;C_MAX_HIST_DT),$L$1,INDEX(_xlfn.ANCHORARRAY($C$3),T_CALC[[#This Row],[DAY]]+1,1))),NA())</f>
        <v/>
      </c>
      <c r="M1472" s="4" t="str" cm="1">
        <f t="array" aca="1" ref="M1472" ca="1">IFERROR(IF(T_CALC[[#This Row],[DAY]]="","",IF(AND(T_CALC[[#This Row],[DAY]]=C_N_TRADING_DAYS,$L$1&gt;C_MAX_HIST_DT),$M$1,INDEX(_xlfn.ANCHORARRAY($C$3),T_CALC[[#This Row],[DAY]]+1,3))),NA())</f>
        <v/>
      </c>
      <c r="N1472" s="4" t="str" cm="1">
        <f t="array" aca="1" ref="N1472" ca="1">IFERROR(IF(T_CALC[[#This Row],[DAY]]="","",IF(AND(T_CALC[[#This Row],[DAY]]=C_N_TRADING_DAYS,$L$1&gt;C_MAX_HIST_DT),$N$1,INDEX(_xlfn.ANCHORARRAY($C$3),T_CALC[[#This Row],[DAY]]+1,4))),NA())</f>
        <v/>
      </c>
      <c r="O1472" s="4" t="str" cm="1">
        <f t="array" aca="1" ref="O1472" ca="1">IFERROR(IF(T_CALC[[#This Row],[DAY]]="","",IF(AND(T_CALC[[#This Row],[DAY]]=C_N_TRADING_DAYS,$L$1&gt;C_MAX_HIST_DT),$O$1,INDEX(_xlfn.ANCHORARRAY($C$3),T_CALC[[#This Row],[DAY]]+1,5))),NA())</f>
        <v/>
      </c>
      <c r="P1472" s="4" t="str" cm="1">
        <f t="array" aca="1" ref="P1472" ca="1">IFERROR(IF(T_CALC[[#This Row],[DAY]]="","",IF(AND(T_CALC[[#This Row],[DAY]]=C_N_TRADING_DAYS,$L$1&gt;C_MAX_HIST_DT),$P$1,INDEX(_xlfn.ANCHORARRAY($C$3),T_CALC[[#This Row],[DAY]]+1,6))),NA())</f>
        <v/>
      </c>
      <c r="Q1472" s="4" t="str" cm="1">
        <f t="array" aca="1" ref="Q1472" ca="1">IFERROR(IF(T_CALC[[#This Row],[DAY]]="","",IF(AND(T_CALC[[#This Row],[DAY]]=C_N_TRADING_DAYS,$L$1&gt;C_MAX_HIST_DT),$Q$1,INDEX(_xlfn.ANCHORARRAY($C$3),T_CALC[[#This Row],[DAY]]+1,2))),NA())</f>
        <v/>
      </c>
      <c r="R1472" s="4" t="str">
        <f ca="1">IFERROR(IF(I_SRC="Open",T_CALC[[#This Row],[Open]],IF(I_SRC="High",T_CALC[[#This Row],[High]],IF(I_SRC="low",T_CALC[[#This Row],[Low]],IF(I_SRC="Volume",T_CALC[[#This Row],[VOLUME]],T_CALC[[#This Row],[Close]])))),"")</f>
        <v/>
      </c>
      <c r="S1472" s="4" t="str" cm="1">
        <f t="array" aca="1" ref="S1472" ca="1">IF(T_CALC[[#This Row],[DAY]]="","",IF(T_CALC[[#This Row],[DAY]]&gt;=I_MA_PER,
ROUND(SUMPRODUCT(OFFSET($Y$4,0,0,I_MA_PER),OFFSET(T_CALC[[#This Row],[Value]],-(I_MA_PER-1),0,I_MA_PER))/C_DEN,2),NA()))</f>
        <v/>
      </c>
      <c r="T1472" s="4" t="str">
        <f ca="1">IF(T_CALC[[#This Row],[DAY]]="","",IF(T_CALC[[#This Row],[DAY]]&gt;=I_MA_PER,IF(AND(T_CALC[[#This Row],[Value]]&gt;T_CALC[[#This Row],[WMA]],R1471&lt;=S1471),"Buy",IF(AND(T_CALC[[#This Row],[Value]]&lt;T_CALC[[#This Row],[WMA]],R1471&gt;=S1471),"Sell","")),NA()))</f>
        <v/>
      </c>
      <c r="U1472" s="4">
        <f ca="1">IFERROR(IF(T_CALC[[#This Row],[Signal]]="Buy",T_CALC[[#This Row],[Value]],-10000),-10000)</f>
        <v>-10000</v>
      </c>
      <c r="V1472" s="4">
        <f ca="1">IFERROR(IF(T_CALC[[#This Row],[Signal]]="Sell",T_CALC[[#This Row],[Value]],-10000),-10000)</f>
        <v>-10000</v>
      </c>
    </row>
    <row r="1473" spans="11:22" x14ac:dyDescent="0.2">
      <c r="K1473" s="4" t="str">
        <f ca="1">IF(ROW(T_CALC[[#This Row],[DAY]])-ROW(T_CALC[[#Headers],[DAY]])&gt;C_N_TRADING_DAYS,"",ROW(T_CALC[[#This Row],[DAY]])-ROW(T_CALC[[#Headers],[DAY]]))</f>
        <v/>
      </c>
      <c r="L1473" s="2" t="str" cm="1">
        <f t="array" aca="1" ref="L1473" ca="1">IFERROR(IF(T_CALC[[#This Row],[DAY]]="","",IF(AND(T_CALC[[#This Row],[DAY]]=C_N_TRADING_DAYS,$L$1&gt;C_MAX_HIST_DT),$L$1,INDEX(_xlfn.ANCHORARRAY($C$3),T_CALC[[#This Row],[DAY]]+1,1))),NA())</f>
        <v/>
      </c>
      <c r="M1473" s="4" t="str" cm="1">
        <f t="array" aca="1" ref="M1473" ca="1">IFERROR(IF(T_CALC[[#This Row],[DAY]]="","",IF(AND(T_CALC[[#This Row],[DAY]]=C_N_TRADING_DAYS,$L$1&gt;C_MAX_HIST_DT),$M$1,INDEX(_xlfn.ANCHORARRAY($C$3),T_CALC[[#This Row],[DAY]]+1,3))),NA())</f>
        <v/>
      </c>
      <c r="N1473" s="4" t="str" cm="1">
        <f t="array" aca="1" ref="N1473" ca="1">IFERROR(IF(T_CALC[[#This Row],[DAY]]="","",IF(AND(T_CALC[[#This Row],[DAY]]=C_N_TRADING_DAYS,$L$1&gt;C_MAX_HIST_DT),$N$1,INDEX(_xlfn.ANCHORARRAY($C$3),T_CALC[[#This Row],[DAY]]+1,4))),NA())</f>
        <v/>
      </c>
      <c r="O1473" s="4" t="str" cm="1">
        <f t="array" aca="1" ref="O1473" ca="1">IFERROR(IF(T_CALC[[#This Row],[DAY]]="","",IF(AND(T_CALC[[#This Row],[DAY]]=C_N_TRADING_DAYS,$L$1&gt;C_MAX_HIST_DT),$O$1,INDEX(_xlfn.ANCHORARRAY($C$3),T_CALC[[#This Row],[DAY]]+1,5))),NA())</f>
        <v/>
      </c>
      <c r="P1473" s="4" t="str" cm="1">
        <f t="array" aca="1" ref="P1473" ca="1">IFERROR(IF(T_CALC[[#This Row],[DAY]]="","",IF(AND(T_CALC[[#This Row],[DAY]]=C_N_TRADING_DAYS,$L$1&gt;C_MAX_HIST_DT),$P$1,INDEX(_xlfn.ANCHORARRAY($C$3),T_CALC[[#This Row],[DAY]]+1,6))),NA())</f>
        <v/>
      </c>
      <c r="Q1473" s="4" t="str" cm="1">
        <f t="array" aca="1" ref="Q1473" ca="1">IFERROR(IF(T_CALC[[#This Row],[DAY]]="","",IF(AND(T_CALC[[#This Row],[DAY]]=C_N_TRADING_DAYS,$L$1&gt;C_MAX_HIST_DT),$Q$1,INDEX(_xlfn.ANCHORARRAY($C$3),T_CALC[[#This Row],[DAY]]+1,2))),NA())</f>
        <v/>
      </c>
      <c r="R1473" s="4" t="str">
        <f ca="1">IFERROR(IF(I_SRC="Open",T_CALC[[#This Row],[Open]],IF(I_SRC="High",T_CALC[[#This Row],[High]],IF(I_SRC="low",T_CALC[[#This Row],[Low]],IF(I_SRC="Volume",T_CALC[[#This Row],[VOLUME]],T_CALC[[#This Row],[Close]])))),"")</f>
        <v/>
      </c>
      <c r="S1473" s="4" t="str" cm="1">
        <f t="array" aca="1" ref="S1473" ca="1">IF(T_CALC[[#This Row],[DAY]]="","",IF(T_CALC[[#This Row],[DAY]]&gt;=I_MA_PER,
ROUND(SUMPRODUCT(OFFSET($Y$4,0,0,I_MA_PER),OFFSET(T_CALC[[#This Row],[Value]],-(I_MA_PER-1),0,I_MA_PER))/C_DEN,2),NA()))</f>
        <v/>
      </c>
      <c r="T1473" s="4" t="str">
        <f ca="1">IF(T_CALC[[#This Row],[DAY]]="","",IF(T_CALC[[#This Row],[DAY]]&gt;=I_MA_PER,IF(AND(T_CALC[[#This Row],[Value]]&gt;T_CALC[[#This Row],[WMA]],R1472&lt;=S1472),"Buy",IF(AND(T_CALC[[#This Row],[Value]]&lt;T_CALC[[#This Row],[WMA]],R1472&gt;=S1472),"Sell","")),NA()))</f>
        <v/>
      </c>
      <c r="U1473" s="4">
        <f ca="1">IFERROR(IF(T_CALC[[#This Row],[Signal]]="Buy",T_CALC[[#This Row],[Value]],-10000),-10000)</f>
        <v>-10000</v>
      </c>
      <c r="V1473" s="4">
        <f ca="1">IFERROR(IF(T_CALC[[#This Row],[Signal]]="Sell",T_CALC[[#This Row],[Value]],-10000),-10000)</f>
        <v>-10000</v>
      </c>
    </row>
    <row r="1474" spans="11:22" x14ac:dyDescent="0.2">
      <c r="K1474" s="4" t="str">
        <f ca="1">IF(ROW(T_CALC[[#This Row],[DAY]])-ROW(T_CALC[[#Headers],[DAY]])&gt;C_N_TRADING_DAYS,"",ROW(T_CALC[[#This Row],[DAY]])-ROW(T_CALC[[#Headers],[DAY]]))</f>
        <v/>
      </c>
      <c r="L1474" s="2" t="str" cm="1">
        <f t="array" aca="1" ref="L1474" ca="1">IFERROR(IF(T_CALC[[#This Row],[DAY]]="","",IF(AND(T_CALC[[#This Row],[DAY]]=C_N_TRADING_DAYS,$L$1&gt;C_MAX_HIST_DT),$L$1,INDEX(_xlfn.ANCHORARRAY($C$3),T_CALC[[#This Row],[DAY]]+1,1))),NA())</f>
        <v/>
      </c>
      <c r="M1474" s="4" t="str" cm="1">
        <f t="array" aca="1" ref="M1474" ca="1">IFERROR(IF(T_CALC[[#This Row],[DAY]]="","",IF(AND(T_CALC[[#This Row],[DAY]]=C_N_TRADING_DAYS,$L$1&gt;C_MAX_HIST_DT),$M$1,INDEX(_xlfn.ANCHORARRAY($C$3),T_CALC[[#This Row],[DAY]]+1,3))),NA())</f>
        <v/>
      </c>
      <c r="N1474" s="4" t="str" cm="1">
        <f t="array" aca="1" ref="N1474" ca="1">IFERROR(IF(T_CALC[[#This Row],[DAY]]="","",IF(AND(T_CALC[[#This Row],[DAY]]=C_N_TRADING_DAYS,$L$1&gt;C_MAX_HIST_DT),$N$1,INDEX(_xlfn.ANCHORARRAY($C$3),T_CALC[[#This Row],[DAY]]+1,4))),NA())</f>
        <v/>
      </c>
      <c r="O1474" s="4" t="str" cm="1">
        <f t="array" aca="1" ref="O1474" ca="1">IFERROR(IF(T_CALC[[#This Row],[DAY]]="","",IF(AND(T_CALC[[#This Row],[DAY]]=C_N_TRADING_DAYS,$L$1&gt;C_MAX_HIST_DT),$O$1,INDEX(_xlfn.ANCHORARRAY($C$3),T_CALC[[#This Row],[DAY]]+1,5))),NA())</f>
        <v/>
      </c>
      <c r="P1474" s="4" t="str" cm="1">
        <f t="array" aca="1" ref="P1474" ca="1">IFERROR(IF(T_CALC[[#This Row],[DAY]]="","",IF(AND(T_CALC[[#This Row],[DAY]]=C_N_TRADING_DAYS,$L$1&gt;C_MAX_HIST_DT),$P$1,INDEX(_xlfn.ANCHORARRAY($C$3),T_CALC[[#This Row],[DAY]]+1,6))),NA())</f>
        <v/>
      </c>
      <c r="Q1474" s="4" t="str" cm="1">
        <f t="array" aca="1" ref="Q1474" ca="1">IFERROR(IF(T_CALC[[#This Row],[DAY]]="","",IF(AND(T_CALC[[#This Row],[DAY]]=C_N_TRADING_DAYS,$L$1&gt;C_MAX_HIST_DT),$Q$1,INDEX(_xlfn.ANCHORARRAY($C$3),T_CALC[[#This Row],[DAY]]+1,2))),NA())</f>
        <v/>
      </c>
      <c r="R1474" s="4" t="str">
        <f ca="1">IFERROR(IF(I_SRC="Open",T_CALC[[#This Row],[Open]],IF(I_SRC="High",T_CALC[[#This Row],[High]],IF(I_SRC="low",T_CALC[[#This Row],[Low]],IF(I_SRC="Volume",T_CALC[[#This Row],[VOLUME]],T_CALC[[#This Row],[Close]])))),"")</f>
        <v/>
      </c>
      <c r="S1474" s="4" t="str" cm="1">
        <f t="array" aca="1" ref="S1474" ca="1">IF(T_CALC[[#This Row],[DAY]]="","",IF(T_CALC[[#This Row],[DAY]]&gt;=I_MA_PER,
ROUND(SUMPRODUCT(OFFSET($Y$4,0,0,I_MA_PER),OFFSET(T_CALC[[#This Row],[Value]],-(I_MA_PER-1),0,I_MA_PER))/C_DEN,2),NA()))</f>
        <v/>
      </c>
      <c r="T1474" s="4" t="str">
        <f ca="1">IF(T_CALC[[#This Row],[DAY]]="","",IF(T_CALC[[#This Row],[DAY]]&gt;=I_MA_PER,IF(AND(T_CALC[[#This Row],[Value]]&gt;T_CALC[[#This Row],[WMA]],R1473&lt;=S1473),"Buy",IF(AND(T_CALC[[#This Row],[Value]]&lt;T_CALC[[#This Row],[WMA]],R1473&gt;=S1473),"Sell","")),NA()))</f>
        <v/>
      </c>
      <c r="U1474" s="4">
        <f ca="1">IFERROR(IF(T_CALC[[#This Row],[Signal]]="Buy",T_CALC[[#This Row],[Value]],-10000),-10000)</f>
        <v>-10000</v>
      </c>
      <c r="V1474" s="4">
        <f ca="1">IFERROR(IF(T_CALC[[#This Row],[Signal]]="Sell",T_CALC[[#This Row],[Value]],-10000),-10000)</f>
        <v>-10000</v>
      </c>
    </row>
    <row r="1475" spans="11:22" x14ac:dyDescent="0.2">
      <c r="K1475" s="4" t="str">
        <f ca="1">IF(ROW(T_CALC[[#This Row],[DAY]])-ROW(T_CALC[[#Headers],[DAY]])&gt;C_N_TRADING_DAYS,"",ROW(T_CALC[[#This Row],[DAY]])-ROW(T_CALC[[#Headers],[DAY]]))</f>
        <v/>
      </c>
      <c r="L1475" s="2" t="str" cm="1">
        <f t="array" aca="1" ref="L1475" ca="1">IFERROR(IF(T_CALC[[#This Row],[DAY]]="","",IF(AND(T_CALC[[#This Row],[DAY]]=C_N_TRADING_DAYS,$L$1&gt;C_MAX_HIST_DT),$L$1,INDEX(_xlfn.ANCHORARRAY($C$3),T_CALC[[#This Row],[DAY]]+1,1))),NA())</f>
        <v/>
      </c>
      <c r="M1475" s="4" t="str" cm="1">
        <f t="array" aca="1" ref="M1475" ca="1">IFERROR(IF(T_CALC[[#This Row],[DAY]]="","",IF(AND(T_CALC[[#This Row],[DAY]]=C_N_TRADING_DAYS,$L$1&gt;C_MAX_HIST_DT),$M$1,INDEX(_xlfn.ANCHORARRAY($C$3),T_CALC[[#This Row],[DAY]]+1,3))),NA())</f>
        <v/>
      </c>
      <c r="N1475" s="4" t="str" cm="1">
        <f t="array" aca="1" ref="N1475" ca="1">IFERROR(IF(T_CALC[[#This Row],[DAY]]="","",IF(AND(T_CALC[[#This Row],[DAY]]=C_N_TRADING_DAYS,$L$1&gt;C_MAX_HIST_DT),$N$1,INDEX(_xlfn.ANCHORARRAY($C$3),T_CALC[[#This Row],[DAY]]+1,4))),NA())</f>
        <v/>
      </c>
      <c r="O1475" s="4" t="str" cm="1">
        <f t="array" aca="1" ref="O1475" ca="1">IFERROR(IF(T_CALC[[#This Row],[DAY]]="","",IF(AND(T_CALC[[#This Row],[DAY]]=C_N_TRADING_DAYS,$L$1&gt;C_MAX_HIST_DT),$O$1,INDEX(_xlfn.ANCHORARRAY($C$3),T_CALC[[#This Row],[DAY]]+1,5))),NA())</f>
        <v/>
      </c>
      <c r="P1475" s="4" t="str" cm="1">
        <f t="array" aca="1" ref="P1475" ca="1">IFERROR(IF(T_CALC[[#This Row],[DAY]]="","",IF(AND(T_CALC[[#This Row],[DAY]]=C_N_TRADING_DAYS,$L$1&gt;C_MAX_HIST_DT),$P$1,INDEX(_xlfn.ANCHORARRAY($C$3),T_CALC[[#This Row],[DAY]]+1,6))),NA())</f>
        <v/>
      </c>
      <c r="Q1475" s="4" t="str" cm="1">
        <f t="array" aca="1" ref="Q1475" ca="1">IFERROR(IF(T_CALC[[#This Row],[DAY]]="","",IF(AND(T_CALC[[#This Row],[DAY]]=C_N_TRADING_DAYS,$L$1&gt;C_MAX_HIST_DT),$Q$1,INDEX(_xlfn.ANCHORARRAY($C$3),T_CALC[[#This Row],[DAY]]+1,2))),NA())</f>
        <v/>
      </c>
      <c r="R1475" s="4" t="str">
        <f ca="1">IFERROR(IF(I_SRC="Open",T_CALC[[#This Row],[Open]],IF(I_SRC="High",T_CALC[[#This Row],[High]],IF(I_SRC="low",T_CALC[[#This Row],[Low]],IF(I_SRC="Volume",T_CALC[[#This Row],[VOLUME]],T_CALC[[#This Row],[Close]])))),"")</f>
        <v/>
      </c>
      <c r="S1475" s="4" t="str" cm="1">
        <f t="array" aca="1" ref="S1475" ca="1">IF(T_CALC[[#This Row],[DAY]]="","",IF(T_CALC[[#This Row],[DAY]]&gt;=I_MA_PER,
ROUND(SUMPRODUCT(OFFSET($Y$4,0,0,I_MA_PER),OFFSET(T_CALC[[#This Row],[Value]],-(I_MA_PER-1),0,I_MA_PER))/C_DEN,2),NA()))</f>
        <v/>
      </c>
      <c r="T1475" s="4" t="str">
        <f ca="1">IF(T_CALC[[#This Row],[DAY]]="","",IF(T_CALC[[#This Row],[DAY]]&gt;=I_MA_PER,IF(AND(T_CALC[[#This Row],[Value]]&gt;T_CALC[[#This Row],[WMA]],R1474&lt;=S1474),"Buy",IF(AND(T_CALC[[#This Row],[Value]]&lt;T_CALC[[#This Row],[WMA]],R1474&gt;=S1474),"Sell","")),NA()))</f>
        <v/>
      </c>
      <c r="U1475" s="4">
        <f ca="1">IFERROR(IF(T_CALC[[#This Row],[Signal]]="Buy",T_CALC[[#This Row],[Value]],-10000),-10000)</f>
        <v>-10000</v>
      </c>
      <c r="V1475" s="4">
        <f ca="1">IFERROR(IF(T_CALC[[#This Row],[Signal]]="Sell",T_CALC[[#This Row],[Value]],-10000),-10000)</f>
        <v>-10000</v>
      </c>
    </row>
    <row r="1476" spans="11:22" x14ac:dyDescent="0.2">
      <c r="K1476" s="4" t="str">
        <f ca="1">IF(ROW(T_CALC[[#This Row],[DAY]])-ROW(T_CALC[[#Headers],[DAY]])&gt;C_N_TRADING_DAYS,"",ROW(T_CALC[[#This Row],[DAY]])-ROW(T_CALC[[#Headers],[DAY]]))</f>
        <v/>
      </c>
      <c r="L1476" s="2" t="str" cm="1">
        <f t="array" aca="1" ref="L1476" ca="1">IFERROR(IF(T_CALC[[#This Row],[DAY]]="","",IF(AND(T_CALC[[#This Row],[DAY]]=C_N_TRADING_DAYS,$L$1&gt;C_MAX_HIST_DT),$L$1,INDEX(_xlfn.ANCHORARRAY($C$3),T_CALC[[#This Row],[DAY]]+1,1))),NA())</f>
        <v/>
      </c>
      <c r="M1476" s="4" t="str" cm="1">
        <f t="array" aca="1" ref="M1476" ca="1">IFERROR(IF(T_CALC[[#This Row],[DAY]]="","",IF(AND(T_CALC[[#This Row],[DAY]]=C_N_TRADING_DAYS,$L$1&gt;C_MAX_HIST_DT),$M$1,INDEX(_xlfn.ANCHORARRAY($C$3),T_CALC[[#This Row],[DAY]]+1,3))),NA())</f>
        <v/>
      </c>
      <c r="N1476" s="4" t="str" cm="1">
        <f t="array" aca="1" ref="N1476" ca="1">IFERROR(IF(T_CALC[[#This Row],[DAY]]="","",IF(AND(T_CALC[[#This Row],[DAY]]=C_N_TRADING_DAYS,$L$1&gt;C_MAX_HIST_DT),$N$1,INDEX(_xlfn.ANCHORARRAY($C$3),T_CALC[[#This Row],[DAY]]+1,4))),NA())</f>
        <v/>
      </c>
      <c r="O1476" s="4" t="str" cm="1">
        <f t="array" aca="1" ref="O1476" ca="1">IFERROR(IF(T_CALC[[#This Row],[DAY]]="","",IF(AND(T_CALC[[#This Row],[DAY]]=C_N_TRADING_DAYS,$L$1&gt;C_MAX_HIST_DT),$O$1,INDEX(_xlfn.ANCHORARRAY($C$3),T_CALC[[#This Row],[DAY]]+1,5))),NA())</f>
        <v/>
      </c>
      <c r="P1476" s="4" t="str" cm="1">
        <f t="array" aca="1" ref="P1476" ca="1">IFERROR(IF(T_CALC[[#This Row],[DAY]]="","",IF(AND(T_CALC[[#This Row],[DAY]]=C_N_TRADING_DAYS,$L$1&gt;C_MAX_HIST_DT),$P$1,INDEX(_xlfn.ANCHORARRAY($C$3),T_CALC[[#This Row],[DAY]]+1,6))),NA())</f>
        <v/>
      </c>
      <c r="Q1476" s="4" t="str" cm="1">
        <f t="array" aca="1" ref="Q1476" ca="1">IFERROR(IF(T_CALC[[#This Row],[DAY]]="","",IF(AND(T_CALC[[#This Row],[DAY]]=C_N_TRADING_DAYS,$L$1&gt;C_MAX_HIST_DT),$Q$1,INDEX(_xlfn.ANCHORARRAY($C$3),T_CALC[[#This Row],[DAY]]+1,2))),NA())</f>
        <v/>
      </c>
      <c r="R1476" s="4" t="str">
        <f ca="1">IFERROR(IF(I_SRC="Open",T_CALC[[#This Row],[Open]],IF(I_SRC="High",T_CALC[[#This Row],[High]],IF(I_SRC="low",T_CALC[[#This Row],[Low]],IF(I_SRC="Volume",T_CALC[[#This Row],[VOLUME]],T_CALC[[#This Row],[Close]])))),"")</f>
        <v/>
      </c>
      <c r="S1476" s="4" t="str" cm="1">
        <f t="array" aca="1" ref="S1476" ca="1">IF(T_CALC[[#This Row],[DAY]]="","",IF(T_CALC[[#This Row],[DAY]]&gt;=I_MA_PER,
ROUND(SUMPRODUCT(OFFSET($Y$4,0,0,I_MA_PER),OFFSET(T_CALC[[#This Row],[Value]],-(I_MA_PER-1),0,I_MA_PER))/C_DEN,2),NA()))</f>
        <v/>
      </c>
      <c r="T1476" s="4" t="str">
        <f ca="1">IF(T_CALC[[#This Row],[DAY]]="","",IF(T_CALC[[#This Row],[DAY]]&gt;=I_MA_PER,IF(AND(T_CALC[[#This Row],[Value]]&gt;T_CALC[[#This Row],[WMA]],R1475&lt;=S1475),"Buy",IF(AND(T_CALC[[#This Row],[Value]]&lt;T_CALC[[#This Row],[WMA]],R1475&gt;=S1475),"Sell","")),NA()))</f>
        <v/>
      </c>
      <c r="U1476" s="4">
        <f ca="1">IFERROR(IF(T_CALC[[#This Row],[Signal]]="Buy",T_CALC[[#This Row],[Value]],-10000),-10000)</f>
        <v>-10000</v>
      </c>
      <c r="V1476" s="4">
        <f ca="1">IFERROR(IF(T_CALC[[#This Row],[Signal]]="Sell",T_CALC[[#This Row],[Value]],-10000),-10000)</f>
        <v>-10000</v>
      </c>
    </row>
    <row r="1477" spans="11:22" x14ac:dyDescent="0.2">
      <c r="K1477" s="4" t="str">
        <f ca="1">IF(ROW(T_CALC[[#This Row],[DAY]])-ROW(T_CALC[[#Headers],[DAY]])&gt;C_N_TRADING_DAYS,"",ROW(T_CALC[[#This Row],[DAY]])-ROW(T_CALC[[#Headers],[DAY]]))</f>
        <v/>
      </c>
      <c r="L1477" s="2" t="str" cm="1">
        <f t="array" aca="1" ref="L1477" ca="1">IFERROR(IF(T_CALC[[#This Row],[DAY]]="","",IF(AND(T_CALC[[#This Row],[DAY]]=C_N_TRADING_DAYS,$L$1&gt;C_MAX_HIST_DT),$L$1,INDEX(_xlfn.ANCHORARRAY($C$3),T_CALC[[#This Row],[DAY]]+1,1))),NA())</f>
        <v/>
      </c>
      <c r="M1477" s="4" t="str" cm="1">
        <f t="array" aca="1" ref="M1477" ca="1">IFERROR(IF(T_CALC[[#This Row],[DAY]]="","",IF(AND(T_CALC[[#This Row],[DAY]]=C_N_TRADING_DAYS,$L$1&gt;C_MAX_HIST_DT),$M$1,INDEX(_xlfn.ANCHORARRAY($C$3),T_CALC[[#This Row],[DAY]]+1,3))),NA())</f>
        <v/>
      </c>
      <c r="N1477" s="4" t="str" cm="1">
        <f t="array" aca="1" ref="N1477" ca="1">IFERROR(IF(T_CALC[[#This Row],[DAY]]="","",IF(AND(T_CALC[[#This Row],[DAY]]=C_N_TRADING_DAYS,$L$1&gt;C_MAX_HIST_DT),$N$1,INDEX(_xlfn.ANCHORARRAY($C$3),T_CALC[[#This Row],[DAY]]+1,4))),NA())</f>
        <v/>
      </c>
      <c r="O1477" s="4" t="str" cm="1">
        <f t="array" aca="1" ref="O1477" ca="1">IFERROR(IF(T_CALC[[#This Row],[DAY]]="","",IF(AND(T_CALC[[#This Row],[DAY]]=C_N_TRADING_DAYS,$L$1&gt;C_MAX_HIST_DT),$O$1,INDEX(_xlfn.ANCHORARRAY($C$3),T_CALC[[#This Row],[DAY]]+1,5))),NA())</f>
        <v/>
      </c>
      <c r="P1477" s="4" t="str" cm="1">
        <f t="array" aca="1" ref="P1477" ca="1">IFERROR(IF(T_CALC[[#This Row],[DAY]]="","",IF(AND(T_CALC[[#This Row],[DAY]]=C_N_TRADING_DAYS,$L$1&gt;C_MAX_HIST_DT),$P$1,INDEX(_xlfn.ANCHORARRAY($C$3),T_CALC[[#This Row],[DAY]]+1,6))),NA())</f>
        <v/>
      </c>
      <c r="Q1477" s="4" t="str" cm="1">
        <f t="array" aca="1" ref="Q1477" ca="1">IFERROR(IF(T_CALC[[#This Row],[DAY]]="","",IF(AND(T_CALC[[#This Row],[DAY]]=C_N_TRADING_DAYS,$L$1&gt;C_MAX_HIST_DT),$Q$1,INDEX(_xlfn.ANCHORARRAY($C$3),T_CALC[[#This Row],[DAY]]+1,2))),NA())</f>
        <v/>
      </c>
      <c r="R1477" s="4" t="str">
        <f ca="1">IFERROR(IF(I_SRC="Open",T_CALC[[#This Row],[Open]],IF(I_SRC="High",T_CALC[[#This Row],[High]],IF(I_SRC="low",T_CALC[[#This Row],[Low]],IF(I_SRC="Volume",T_CALC[[#This Row],[VOLUME]],T_CALC[[#This Row],[Close]])))),"")</f>
        <v/>
      </c>
      <c r="S1477" s="4" t="str" cm="1">
        <f t="array" aca="1" ref="S1477" ca="1">IF(T_CALC[[#This Row],[DAY]]="","",IF(T_CALC[[#This Row],[DAY]]&gt;=I_MA_PER,
ROUND(SUMPRODUCT(OFFSET($Y$4,0,0,I_MA_PER),OFFSET(T_CALC[[#This Row],[Value]],-(I_MA_PER-1),0,I_MA_PER))/C_DEN,2),NA()))</f>
        <v/>
      </c>
      <c r="T1477" s="4" t="str">
        <f ca="1">IF(T_CALC[[#This Row],[DAY]]="","",IF(T_CALC[[#This Row],[DAY]]&gt;=I_MA_PER,IF(AND(T_CALC[[#This Row],[Value]]&gt;T_CALC[[#This Row],[WMA]],R1476&lt;=S1476),"Buy",IF(AND(T_CALC[[#This Row],[Value]]&lt;T_CALC[[#This Row],[WMA]],R1476&gt;=S1476),"Sell","")),NA()))</f>
        <v/>
      </c>
      <c r="U1477" s="4">
        <f ca="1">IFERROR(IF(T_CALC[[#This Row],[Signal]]="Buy",T_CALC[[#This Row],[Value]],-10000),-10000)</f>
        <v>-10000</v>
      </c>
      <c r="V1477" s="4">
        <f ca="1">IFERROR(IF(T_CALC[[#This Row],[Signal]]="Sell",T_CALC[[#This Row],[Value]],-10000),-10000)</f>
        <v>-10000</v>
      </c>
    </row>
    <row r="1478" spans="11:22" x14ac:dyDescent="0.2">
      <c r="K1478" s="4" t="str">
        <f ca="1">IF(ROW(T_CALC[[#This Row],[DAY]])-ROW(T_CALC[[#Headers],[DAY]])&gt;C_N_TRADING_DAYS,"",ROW(T_CALC[[#This Row],[DAY]])-ROW(T_CALC[[#Headers],[DAY]]))</f>
        <v/>
      </c>
      <c r="L1478" s="2" t="str" cm="1">
        <f t="array" aca="1" ref="L1478" ca="1">IFERROR(IF(T_CALC[[#This Row],[DAY]]="","",IF(AND(T_CALC[[#This Row],[DAY]]=C_N_TRADING_DAYS,$L$1&gt;C_MAX_HIST_DT),$L$1,INDEX(_xlfn.ANCHORARRAY($C$3),T_CALC[[#This Row],[DAY]]+1,1))),NA())</f>
        <v/>
      </c>
      <c r="M1478" s="4" t="str" cm="1">
        <f t="array" aca="1" ref="M1478" ca="1">IFERROR(IF(T_CALC[[#This Row],[DAY]]="","",IF(AND(T_CALC[[#This Row],[DAY]]=C_N_TRADING_DAYS,$L$1&gt;C_MAX_HIST_DT),$M$1,INDEX(_xlfn.ANCHORARRAY($C$3),T_CALC[[#This Row],[DAY]]+1,3))),NA())</f>
        <v/>
      </c>
      <c r="N1478" s="4" t="str" cm="1">
        <f t="array" aca="1" ref="N1478" ca="1">IFERROR(IF(T_CALC[[#This Row],[DAY]]="","",IF(AND(T_CALC[[#This Row],[DAY]]=C_N_TRADING_DAYS,$L$1&gt;C_MAX_HIST_DT),$N$1,INDEX(_xlfn.ANCHORARRAY($C$3),T_CALC[[#This Row],[DAY]]+1,4))),NA())</f>
        <v/>
      </c>
      <c r="O1478" s="4" t="str" cm="1">
        <f t="array" aca="1" ref="O1478" ca="1">IFERROR(IF(T_CALC[[#This Row],[DAY]]="","",IF(AND(T_CALC[[#This Row],[DAY]]=C_N_TRADING_DAYS,$L$1&gt;C_MAX_HIST_DT),$O$1,INDEX(_xlfn.ANCHORARRAY($C$3),T_CALC[[#This Row],[DAY]]+1,5))),NA())</f>
        <v/>
      </c>
      <c r="P1478" s="4" t="str" cm="1">
        <f t="array" aca="1" ref="P1478" ca="1">IFERROR(IF(T_CALC[[#This Row],[DAY]]="","",IF(AND(T_CALC[[#This Row],[DAY]]=C_N_TRADING_DAYS,$L$1&gt;C_MAX_HIST_DT),$P$1,INDEX(_xlfn.ANCHORARRAY($C$3),T_CALC[[#This Row],[DAY]]+1,6))),NA())</f>
        <v/>
      </c>
      <c r="Q1478" s="4" t="str" cm="1">
        <f t="array" aca="1" ref="Q1478" ca="1">IFERROR(IF(T_CALC[[#This Row],[DAY]]="","",IF(AND(T_CALC[[#This Row],[DAY]]=C_N_TRADING_DAYS,$L$1&gt;C_MAX_HIST_DT),$Q$1,INDEX(_xlfn.ANCHORARRAY($C$3),T_CALC[[#This Row],[DAY]]+1,2))),NA())</f>
        <v/>
      </c>
      <c r="R1478" s="4" t="str">
        <f ca="1">IFERROR(IF(I_SRC="Open",T_CALC[[#This Row],[Open]],IF(I_SRC="High",T_CALC[[#This Row],[High]],IF(I_SRC="low",T_CALC[[#This Row],[Low]],IF(I_SRC="Volume",T_CALC[[#This Row],[VOLUME]],T_CALC[[#This Row],[Close]])))),"")</f>
        <v/>
      </c>
      <c r="S1478" s="4" t="str" cm="1">
        <f t="array" aca="1" ref="S1478" ca="1">IF(T_CALC[[#This Row],[DAY]]="","",IF(T_CALC[[#This Row],[DAY]]&gt;=I_MA_PER,
ROUND(SUMPRODUCT(OFFSET($Y$4,0,0,I_MA_PER),OFFSET(T_CALC[[#This Row],[Value]],-(I_MA_PER-1),0,I_MA_PER))/C_DEN,2),NA()))</f>
        <v/>
      </c>
      <c r="T1478" s="4" t="str">
        <f ca="1">IF(T_CALC[[#This Row],[DAY]]="","",IF(T_CALC[[#This Row],[DAY]]&gt;=I_MA_PER,IF(AND(T_CALC[[#This Row],[Value]]&gt;T_CALC[[#This Row],[WMA]],R1477&lt;=S1477),"Buy",IF(AND(T_CALC[[#This Row],[Value]]&lt;T_CALC[[#This Row],[WMA]],R1477&gt;=S1477),"Sell","")),NA()))</f>
        <v/>
      </c>
      <c r="U1478" s="4">
        <f ca="1">IFERROR(IF(T_CALC[[#This Row],[Signal]]="Buy",T_CALC[[#This Row],[Value]],-10000),-10000)</f>
        <v>-10000</v>
      </c>
      <c r="V1478" s="4">
        <f ca="1">IFERROR(IF(T_CALC[[#This Row],[Signal]]="Sell",T_CALC[[#This Row],[Value]],-10000),-10000)</f>
        <v>-10000</v>
      </c>
    </row>
    <row r="1479" spans="11:22" x14ac:dyDescent="0.2">
      <c r="K1479" s="4" t="str">
        <f ca="1">IF(ROW(T_CALC[[#This Row],[DAY]])-ROW(T_CALC[[#Headers],[DAY]])&gt;C_N_TRADING_DAYS,"",ROW(T_CALC[[#This Row],[DAY]])-ROW(T_CALC[[#Headers],[DAY]]))</f>
        <v/>
      </c>
      <c r="L1479" s="2" t="str" cm="1">
        <f t="array" aca="1" ref="L1479" ca="1">IFERROR(IF(T_CALC[[#This Row],[DAY]]="","",IF(AND(T_CALC[[#This Row],[DAY]]=C_N_TRADING_DAYS,$L$1&gt;C_MAX_HIST_DT),$L$1,INDEX(_xlfn.ANCHORARRAY($C$3),T_CALC[[#This Row],[DAY]]+1,1))),NA())</f>
        <v/>
      </c>
      <c r="M1479" s="4" t="str" cm="1">
        <f t="array" aca="1" ref="M1479" ca="1">IFERROR(IF(T_CALC[[#This Row],[DAY]]="","",IF(AND(T_CALC[[#This Row],[DAY]]=C_N_TRADING_DAYS,$L$1&gt;C_MAX_HIST_DT),$M$1,INDEX(_xlfn.ANCHORARRAY($C$3),T_CALC[[#This Row],[DAY]]+1,3))),NA())</f>
        <v/>
      </c>
      <c r="N1479" s="4" t="str" cm="1">
        <f t="array" aca="1" ref="N1479" ca="1">IFERROR(IF(T_CALC[[#This Row],[DAY]]="","",IF(AND(T_CALC[[#This Row],[DAY]]=C_N_TRADING_DAYS,$L$1&gt;C_MAX_HIST_DT),$N$1,INDEX(_xlfn.ANCHORARRAY($C$3),T_CALC[[#This Row],[DAY]]+1,4))),NA())</f>
        <v/>
      </c>
      <c r="O1479" s="4" t="str" cm="1">
        <f t="array" aca="1" ref="O1479" ca="1">IFERROR(IF(T_CALC[[#This Row],[DAY]]="","",IF(AND(T_CALC[[#This Row],[DAY]]=C_N_TRADING_DAYS,$L$1&gt;C_MAX_HIST_DT),$O$1,INDEX(_xlfn.ANCHORARRAY($C$3),T_CALC[[#This Row],[DAY]]+1,5))),NA())</f>
        <v/>
      </c>
      <c r="P1479" s="4" t="str" cm="1">
        <f t="array" aca="1" ref="P1479" ca="1">IFERROR(IF(T_CALC[[#This Row],[DAY]]="","",IF(AND(T_CALC[[#This Row],[DAY]]=C_N_TRADING_DAYS,$L$1&gt;C_MAX_HIST_DT),$P$1,INDEX(_xlfn.ANCHORARRAY($C$3),T_CALC[[#This Row],[DAY]]+1,6))),NA())</f>
        <v/>
      </c>
      <c r="Q1479" s="4" t="str" cm="1">
        <f t="array" aca="1" ref="Q1479" ca="1">IFERROR(IF(T_CALC[[#This Row],[DAY]]="","",IF(AND(T_CALC[[#This Row],[DAY]]=C_N_TRADING_DAYS,$L$1&gt;C_MAX_HIST_DT),$Q$1,INDEX(_xlfn.ANCHORARRAY($C$3),T_CALC[[#This Row],[DAY]]+1,2))),NA())</f>
        <v/>
      </c>
      <c r="R1479" s="4" t="str">
        <f ca="1">IFERROR(IF(I_SRC="Open",T_CALC[[#This Row],[Open]],IF(I_SRC="High",T_CALC[[#This Row],[High]],IF(I_SRC="low",T_CALC[[#This Row],[Low]],IF(I_SRC="Volume",T_CALC[[#This Row],[VOLUME]],T_CALC[[#This Row],[Close]])))),"")</f>
        <v/>
      </c>
      <c r="S1479" s="4" t="str" cm="1">
        <f t="array" aca="1" ref="S1479" ca="1">IF(T_CALC[[#This Row],[DAY]]="","",IF(T_CALC[[#This Row],[DAY]]&gt;=I_MA_PER,
ROUND(SUMPRODUCT(OFFSET($Y$4,0,0,I_MA_PER),OFFSET(T_CALC[[#This Row],[Value]],-(I_MA_PER-1),0,I_MA_PER))/C_DEN,2),NA()))</f>
        <v/>
      </c>
      <c r="T1479" s="4" t="str">
        <f ca="1">IF(T_CALC[[#This Row],[DAY]]="","",IF(T_CALC[[#This Row],[DAY]]&gt;=I_MA_PER,IF(AND(T_CALC[[#This Row],[Value]]&gt;T_CALC[[#This Row],[WMA]],R1478&lt;=S1478),"Buy",IF(AND(T_CALC[[#This Row],[Value]]&lt;T_CALC[[#This Row],[WMA]],R1478&gt;=S1478),"Sell","")),NA()))</f>
        <v/>
      </c>
      <c r="U1479" s="4">
        <f ca="1">IFERROR(IF(T_CALC[[#This Row],[Signal]]="Buy",T_CALC[[#This Row],[Value]],-10000),-10000)</f>
        <v>-10000</v>
      </c>
      <c r="V1479" s="4">
        <f ca="1">IFERROR(IF(T_CALC[[#This Row],[Signal]]="Sell",T_CALC[[#This Row],[Value]],-10000),-10000)</f>
        <v>-10000</v>
      </c>
    </row>
    <row r="1480" spans="11:22" x14ac:dyDescent="0.2">
      <c r="K1480" s="4" t="str">
        <f ca="1">IF(ROW(T_CALC[[#This Row],[DAY]])-ROW(T_CALC[[#Headers],[DAY]])&gt;C_N_TRADING_DAYS,"",ROW(T_CALC[[#This Row],[DAY]])-ROW(T_CALC[[#Headers],[DAY]]))</f>
        <v/>
      </c>
      <c r="L1480" s="2" t="str" cm="1">
        <f t="array" aca="1" ref="L1480" ca="1">IFERROR(IF(T_CALC[[#This Row],[DAY]]="","",IF(AND(T_CALC[[#This Row],[DAY]]=C_N_TRADING_DAYS,$L$1&gt;C_MAX_HIST_DT),$L$1,INDEX(_xlfn.ANCHORARRAY($C$3),T_CALC[[#This Row],[DAY]]+1,1))),NA())</f>
        <v/>
      </c>
      <c r="M1480" s="4" t="str" cm="1">
        <f t="array" aca="1" ref="M1480" ca="1">IFERROR(IF(T_CALC[[#This Row],[DAY]]="","",IF(AND(T_CALC[[#This Row],[DAY]]=C_N_TRADING_DAYS,$L$1&gt;C_MAX_HIST_DT),$M$1,INDEX(_xlfn.ANCHORARRAY($C$3),T_CALC[[#This Row],[DAY]]+1,3))),NA())</f>
        <v/>
      </c>
      <c r="N1480" s="4" t="str" cm="1">
        <f t="array" aca="1" ref="N1480" ca="1">IFERROR(IF(T_CALC[[#This Row],[DAY]]="","",IF(AND(T_CALC[[#This Row],[DAY]]=C_N_TRADING_DAYS,$L$1&gt;C_MAX_HIST_DT),$N$1,INDEX(_xlfn.ANCHORARRAY($C$3),T_CALC[[#This Row],[DAY]]+1,4))),NA())</f>
        <v/>
      </c>
      <c r="O1480" s="4" t="str" cm="1">
        <f t="array" aca="1" ref="O1480" ca="1">IFERROR(IF(T_CALC[[#This Row],[DAY]]="","",IF(AND(T_CALC[[#This Row],[DAY]]=C_N_TRADING_DAYS,$L$1&gt;C_MAX_HIST_DT),$O$1,INDEX(_xlfn.ANCHORARRAY($C$3),T_CALC[[#This Row],[DAY]]+1,5))),NA())</f>
        <v/>
      </c>
      <c r="P1480" s="4" t="str" cm="1">
        <f t="array" aca="1" ref="P1480" ca="1">IFERROR(IF(T_CALC[[#This Row],[DAY]]="","",IF(AND(T_CALC[[#This Row],[DAY]]=C_N_TRADING_DAYS,$L$1&gt;C_MAX_HIST_DT),$P$1,INDEX(_xlfn.ANCHORARRAY($C$3),T_CALC[[#This Row],[DAY]]+1,6))),NA())</f>
        <v/>
      </c>
      <c r="Q1480" s="4" t="str" cm="1">
        <f t="array" aca="1" ref="Q1480" ca="1">IFERROR(IF(T_CALC[[#This Row],[DAY]]="","",IF(AND(T_CALC[[#This Row],[DAY]]=C_N_TRADING_DAYS,$L$1&gt;C_MAX_HIST_DT),$Q$1,INDEX(_xlfn.ANCHORARRAY($C$3),T_CALC[[#This Row],[DAY]]+1,2))),NA())</f>
        <v/>
      </c>
      <c r="R1480" s="4" t="str">
        <f ca="1">IFERROR(IF(I_SRC="Open",T_CALC[[#This Row],[Open]],IF(I_SRC="High",T_CALC[[#This Row],[High]],IF(I_SRC="low",T_CALC[[#This Row],[Low]],IF(I_SRC="Volume",T_CALC[[#This Row],[VOLUME]],T_CALC[[#This Row],[Close]])))),"")</f>
        <v/>
      </c>
      <c r="S1480" s="4" t="str" cm="1">
        <f t="array" aca="1" ref="S1480" ca="1">IF(T_CALC[[#This Row],[DAY]]="","",IF(T_CALC[[#This Row],[DAY]]&gt;=I_MA_PER,
ROUND(SUMPRODUCT(OFFSET($Y$4,0,0,I_MA_PER),OFFSET(T_CALC[[#This Row],[Value]],-(I_MA_PER-1),0,I_MA_PER))/C_DEN,2),NA()))</f>
        <v/>
      </c>
      <c r="T1480" s="4" t="str">
        <f ca="1">IF(T_CALC[[#This Row],[DAY]]="","",IF(T_CALC[[#This Row],[DAY]]&gt;=I_MA_PER,IF(AND(T_CALC[[#This Row],[Value]]&gt;T_CALC[[#This Row],[WMA]],R1479&lt;=S1479),"Buy",IF(AND(T_CALC[[#This Row],[Value]]&lt;T_CALC[[#This Row],[WMA]],R1479&gt;=S1479),"Sell","")),NA()))</f>
        <v/>
      </c>
      <c r="U1480" s="4">
        <f ca="1">IFERROR(IF(T_CALC[[#This Row],[Signal]]="Buy",T_CALC[[#This Row],[Value]],-10000),-10000)</f>
        <v>-10000</v>
      </c>
      <c r="V1480" s="4">
        <f ca="1">IFERROR(IF(T_CALC[[#This Row],[Signal]]="Sell",T_CALC[[#This Row],[Value]],-10000),-10000)</f>
        <v>-10000</v>
      </c>
    </row>
    <row r="1481" spans="11:22" x14ac:dyDescent="0.2">
      <c r="K1481" s="4" t="str">
        <f ca="1">IF(ROW(T_CALC[[#This Row],[DAY]])-ROW(T_CALC[[#Headers],[DAY]])&gt;C_N_TRADING_DAYS,"",ROW(T_CALC[[#This Row],[DAY]])-ROW(T_CALC[[#Headers],[DAY]]))</f>
        <v/>
      </c>
      <c r="L1481" s="2" t="str" cm="1">
        <f t="array" aca="1" ref="L1481" ca="1">IFERROR(IF(T_CALC[[#This Row],[DAY]]="","",IF(AND(T_CALC[[#This Row],[DAY]]=C_N_TRADING_DAYS,$L$1&gt;C_MAX_HIST_DT),$L$1,INDEX(_xlfn.ANCHORARRAY($C$3),T_CALC[[#This Row],[DAY]]+1,1))),NA())</f>
        <v/>
      </c>
      <c r="M1481" s="4" t="str" cm="1">
        <f t="array" aca="1" ref="M1481" ca="1">IFERROR(IF(T_CALC[[#This Row],[DAY]]="","",IF(AND(T_CALC[[#This Row],[DAY]]=C_N_TRADING_DAYS,$L$1&gt;C_MAX_HIST_DT),$M$1,INDEX(_xlfn.ANCHORARRAY($C$3),T_CALC[[#This Row],[DAY]]+1,3))),NA())</f>
        <v/>
      </c>
      <c r="N1481" s="4" t="str" cm="1">
        <f t="array" aca="1" ref="N1481" ca="1">IFERROR(IF(T_CALC[[#This Row],[DAY]]="","",IF(AND(T_CALC[[#This Row],[DAY]]=C_N_TRADING_DAYS,$L$1&gt;C_MAX_HIST_DT),$N$1,INDEX(_xlfn.ANCHORARRAY($C$3),T_CALC[[#This Row],[DAY]]+1,4))),NA())</f>
        <v/>
      </c>
      <c r="O1481" s="4" t="str" cm="1">
        <f t="array" aca="1" ref="O1481" ca="1">IFERROR(IF(T_CALC[[#This Row],[DAY]]="","",IF(AND(T_CALC[[#This Row],[DAY]]=C_N_TRADING_DAYS,$L$1&gt;C_MAX_HIST_DT),$O$1,INDEX(_xlfn.ANCHORARRAY($C$3),T_CALC[[#This Row],[DAY]]+1,5))),NA())</f>
        <v/>
      </c>
      <c r="P1481" s="4" t="str" cm="1">
        <f t="array" aca="1" ref="P1481" ca="1">IFERROR(IF(T_CALC[[#This Row],[DAY]]="","",IF(AND(T_CALC[[#This Row],[DAY]]=C_N_TRADING_DAYS,$L$1&gt;C_MAX_HIST_DT),$P$1,INDEX(_xlfn.ANCHORARRAY($C$3),T_CALC[[#This Row],[DAY]]+1,6))),NA())</f>
        <v/>
      </c>
      <c r="Q1481" s="4" t="str" cm="1">
        <f t="array" aca="1" ref="Q1481" ca="1">IFERROR(IF(T_CALC[[#This Row],[DAY]]="","",IF(AND(T_CALC[[#This Row],[DAY]]=C_N_TRADING_DAYS,$L$1&gt;C_MAX_HIST_DT),$Q$1,INDEX(_xlfn.ANCHORARRAY($C$3),T_CALC[[#This Row],[DAY]]+1,2))),NA())</f>
        <v/>
      </c>
      <c r="R1481" s="4" t="str">
        <f ca="1">IFERROR(IF(I_SRC="Open",T_CALC[[#This Row],[Open]],IF(I_SRC="High",T_CALC[[#This Row],[High]],IF(I_SRC="low",T_CALC[[#This Row],[Low]],IF(I_SRC="Volume",T_CALC[[#This Row],[VOLUME]],T_CALC[[#This Row],[Close]])))),"")</f>
        <v/>
      </c>
      <c r="S1481" s="4" t="str" cm="1">
        <f t="array" aca="1" ref="S1481" ca="1">IF(T_CALC[[#This Row],[DAY]]="","",IF(T_CALC[[#This Row],[DAY]]&gt;=I_MA_PER,
ROUND(SUMPRODUCT(OFFSET($Y$4,0,0,I_MA_PER),OFFSET(T_CALC[[#This Row],[Value]],-(I_MA_PER-1),0,I_MA_PER))/C_DEN,2),NA()))</f>
        <v/>
      </c>
      <c r="T1481" s="4" t="str">
        <f ca="1">IF(T_CALC[[#This Row],[DAY]]="","",IF(T_CALC[[#This Row],[DAY]]&gt;=I_MA_PER,IF(AND(T_CALC[[#This Row],[Value]]&gt;T_CALC[[#This Row],[WMA]],R1480&lt;=S1480),"Buy",IF(AND(T_CALC[[#This Row],[Value]]&lt;T_CALC[[#This Row],[WMA]],R1480&gt;=S1480),"Sell","")),NA()))</f>
        <v/>
      </c>
      <c r="U1481" s="4">
        <f ca="1">IFERROR(IF(T_CALC[[#This Row],[Signal]]="Buy",T_CALC[[#This Row],[Value]],-10000),-10000)</f>
        <v>-10000</v>
      </c>
      <c r="V1481" s="4">
        <f ca="1">IFERROR(IF(T_CALC[[#This Row],[Signal]]="Sell",T_CALC[[#This Row],[Value]],-10000),-10000)</f>
        <v>-10000</v>
      </c>
    </row>
    <row r="1482" spans="11:22" x14ac:dyDescent="0.2">
      <c r="K1482" s="4" t="str">
        <f ca="1">IF(ROW(T_CALC[[#This Row],[DAY]])-ROW(T_CALC[[#Headers],[DAY]])&gt;C_N_TRADING_DAYS,"",ROW(T_CALC[[#This Row],[DAY]])-ROW(T_CALC[[#Headers],[DAY]]))</f>
        <v/>
      </c>
      <c r="L1482" s="2" t="str" cm="1">
        <f t="array" aca="1" ref="L1482" ca="1">IFERROR(IF(T_CALC[[#This Row],[DAY]]="","",IF(AND(T_CALC[[#This Row],[DAY]]=C_N_TRADING_DAYS,$L$1&gt;C_MAX_HIST_DT),$L$1,INDEX(_xlfn.ANCHORARRAY($C$3),T_CALC[[#This Row],[DAY]]+1,1))),NA())</f>
        <v/>
      </c>
      <c r="M1482" s="4" t="str" cm="1">
        <f t="array" aca="1" ref="M1482" ca="1">IFERROR(IF(T_CALC[[#This Row],[DAY]]="","",IF(AND(T_CALC[[#This Row],[DAY]]=C_N_TRADING_DAYS,$L$1&gt;C_MAX_HIST_DT),$M$1,INDEX(_xlfn.ANCHORARRAY($C$3),T_CALC[[#This Row],[DAY]]+1,3))),NA())</f>
        <v/>
      </c>
      <c r="N1482" s="4" t="str" cm="1">
        <f t="array" aca="1" ref="N1482" ca="1">IFERROR(IF(T_CALC[[#This Row],[DAY]]="","",IF(AND(T_CALC[[#This Row],[DAY]]=C_N_TRADING_DAYS,$L$1&gt;C_MAX_HIST_DT),$N$1,INDEX(_xlfn.ANCHORARRAY($C$3),T_CALC[[#This Row],[DAY]]+1,4))),NA())</f>
        <v/>
      </c>
      <c r="O1482" s="4" t="str" cm="1">
        <f t="array" aca="1" ref="O1482" ca="1">IFERROR(IF(T_CALC[[#This Row],[DAY]]="","",IF(AND(T_CALC[[#This Row],[DAY]]=C_N_TRADING_DAYS,$L$1&gt;C_MAX_HIST_DT),$O$1,INDEX(_xlfn.ANCHORARRAY($C$3),T_CALC[[#This Row],[DAY]]+1,5))),NA())</f>
        <v/>
      </c>
      <c r="P1482" s="4" t="str" cm="1">
        <f t="array" aca="1" ref="P1482" ca="1">IFERROR(IF(T_CALC[[#This Row],[DAY]]="","",IF(AND(T_CALC[[#This Row],[DAY]]=C_N_TRADING_DAYS,$L$1&gt;C_MAX_HIST_DT),$P$1,INDEX(_xlfn.ANCHORARRAY($C$3),T_CALC[[#This Row],[DAY]]+1,6))),NA())</f>
        <v/>
      </c>
      <c r="Q1482" s="4" t="str" cm="1">
        <f t="array" aca="1" ref="Q1482" ca="1">IFERROR(IF(T_CALC[[#This Row],[DAY]]="","",IF(AND(T_CALC[[#This Row],[DAY]]=C_N_TRADING_DAYS,$L$1&gt;C_MAX_HIST_DT),$Q$1,INDEX(_xlfn.ANCHORARRAY($C$3),T_CALC[[#This Row],[DAY]]+1,2))),NA())</f>
        <v/>
      </c>
      <c r="R1482" s="4" t="str">
        <f ca="1">IFERROR(IF(I_SRC="Open",T_CALC[[#This Row],[Open]],IF(I_SRC="High",T_CALC[[#This Row],[High]],IF(I_SRC="low",T_CALC[[#This Row],[Low]],IF(I_SRC="Volume",T_CALC[[#This Row],[VOLUME]],T_CALC[[#This Row],[Close]])))),"")</f>
        <v/>
      </c>
      <c r="S1482" s="4" t="str" cm="1">
        <f t="array" aca="1" ref="S1482" ca="1">IF(T_CALC[[#This Row],[DAY]]="","",IF(T_CALC[[#This Row],[DAY]]&gt;=I_MA_PER,
ROUND(SUMPRODUCT(OFFSET($Y$4,0,0,I_MA_PER),OFFSET(T_CALC[[#This Row],[Value]],-(I_MA_PER-1),0,I_MA_PER))/C_DEN,2),NA()))</f>
        <v/>
      </c>
      <c r="T1482" s="4" t="str">
        <f ca="1">IF(T_CALC[[#This Row],[DAY]]="","",IF(T_CALC[[#This Row],[DAY]]&gt;=I_MA_PER,IF(AND(T_CALC[[#This Row],[Value]]&gt;T_CALC[[#This Row],[WMA]],R1481&lt;=S1481),"Buy",IF(AND(T_CALC[[#This Row],[Value]]&lt;T_CALC[[#This Row],[WMA]],R1481&gt;=S1481),"Sell","")),NA()))</f>
        <v/>
      </c>
      <c r="U1482" s="4">
        <f ca="1">IFERROR(IF(T_CALC[[#This Row],[Signal]]="Buy",T_CALC[[#This Row],[Value]],-10000),-10000)</f>
        <v>-10000</v>
      </c>
      <c r="V1482" s="4">
        <f ca="1">IFERROR(IF(T_CALC[[#This Row],[Signal]]="Sell",T_CALC[[#This Row],[Value]],-10000),-10000)</f>
        <v>-10000</v>
      </c>
    </row>
    <row r="1483" spans="11:22" x14ac:dyDescent="0.2">
      <c r="K1483" s="4" t="str">
        <f ca="1">IF(ROW(T_CALC[[#This Row],[DAY]])-ROW(T_CALC[[#Headers],[DAY]])&gt;C_N_TRADING_DAYS,"",ROW(T_CALC[[#This Row],[DAY]])-ROW(T_CALC[[#Headers],[DAY]]))</f>
        <v/>
      </c>
      <c r="L1483" s="2" t="str" cm="1">
        <f t="array" aca="1" ref="L1483" ca="1">IFERROR(IF(T_CALC[[#This Row],[DAY]]="","",IF(AND(T_CALC[[#This Row],[DAY]]=C_N_TRADING_DAYS,$L$1&gt;C_MAX_HIST_DT),$L$1,INDEX(_xlfn.ANCHORARRAY($C$3),T_CALC[[#This Row],[DAY]]+1,1))),NA())</f>
        <v/>
      </c>
      <c r="M1483" s="4" t="str" cm="1">
        <f t="array" aca="1" ref="M1483" ca="1">IFERROR(IF(T_CALC[[#This Row],[DAY]]="","",IF(AND(T_CALC[[#This Row],[DAY]]=C_N_TRADING_DAYS,$L$1&gt;C_MAX_HIST_DT),$M$1,INDEX(_xlfn.ANCHORARRAY($C$3),T_CALC[[#This Row],[DAY]]+1,3))),NA())</f>
        <v/>
      </c>
      <c r="N1483" s="4" t="str" cm="1">
        <f t="array" aca="1" ref="N1483" ca="1">IFERROR(IF(T_CALC[[#This Row],[DAY]]="","",IF(AND(T_CALC[[#This Row],[DAY]]=C_N_TRADING_DAYS,$L$1&gt;C_MAX_HIST_DT),$N$1,INDEX(_xlfn.ANCHORARRAY($C$3),T_CALC[[#This Row],[DAY]]+1,4))),NA())</f>
        <v/>
      </c>
      <c r="O1483" s="4" t="str" cm="1">
        <f t="array" aca="1" ref="O1483" ca="1">IFERROR(IF(T_CALC[[#This Row],[DAY]]="","",IF(AND(T_CALC[[#This Row],[DAY]]=C_N_TRADING_DAYS,$L$1&gt;C_MAX_HIST_DT),$O$1,INDEX(_xlfn.ANCHORARRAY($C$3),T_CALC[[#This Row],[DAY]]+1,5))),NA())</f>
        <v/>
      </c>
      <c r="P1483" s="4" t="str" cm="1">
        <f t="array" aca="1" ref="P1483" ca="1">IFERROR(IF(T_CALC[[#This Row],[DAY]]="","",IF(AND(T_CALC[[#This Row],[DAY]]=C_N_TRADING_DAYS,$L$1&gt;C_MAX_HIST_DT),$P$1,INDEX(_xlfn.ANCHORARRAY($C$3),T_CALC[[#This Row],[DAY]]+1,6))),NA())</f>
        <v/>
      </c>
      <c r="Q1483" s="4" t="str" cm="1">
        <f t="array" aca="1" ref="Q1483" ca="1">IFERROR(IF(T_CALC[[#This Row],[DAY]]="","",IF(AND(T_CALC[[#This Row],[DAY]]=C_N_TRADING_DAYS,$L$1&gt;C_MAX_HIST_DT),$Q$1,INDEX(_xlfn.ANCHORARRAY($C$3),T_CALC[[#This Row],[DAY]]+1,2))),NA())</f>
        <v/>
      </c>
      <c r="R1483" s="4" t="str">
        <f ca="1">IFERROR(IF(I_SRC="Open",T_CALC[[#This Row],[Open]],IF(I_SRC="High",T_CALC[[#This Row],[High]],IF(I_SRC="low",T_CALC[[#This Row],[Low]],IF(I_SRC="Volume",T_CALC[[#This Row],[VOLUME]],T_CALC[[#This Row],[Close]])))),"")</f>
        <v/>
      </c>
      <c r="S1483" s="4" t="str" cm="1">
        <f t="array" aca="1" ref="S1483" ca="1">IF(T_CALC[[#This Row],[DAY]]="","",IF(T_CALC[[#This Row],[DAY]]&gt;=I_MA_PER,
ROUND(SUMPRODUCT(OFFSET($Y$4,0,0,I_MA_PER),OFFSET(T_CALC[[#This Row],[Value]],-(I_MA_PER-1),0,I_MA_PER))/C_DEN,2),NA()))</f>
        <v/>
      </c>
      <c r="T1483" s="4" t="str">
        <f ca="1">IF(T_CALC[[#This Row],[DAY]]="","",IF(T_CALC[[#This Row],[DAY]]&gt;=I_MA_PER,IF(AND(T_CALC[[#This Row],[Value]]&gt;T_CALC[[#This Row],[WMA]],R1482&lt;=S1482),"Buy",IF(AND(T_CALC[[#This Row],[Value]]&lt;T_CALC[[#This Row],[WMA]],R1482&gt;=S1482),"Sell","")),NA()))</f>
        <v/>
      </c>
      <c r="U1483" s="4">
        <f ca="1">IFERROR(IF(T_CALC[[#This Row],[Signal]]="Buy",T_CALC[[#This Row],[Value]],-10000),-10000)</f>
        <v>-10000</v>
      </c>
      <c r="V1483" s="4">
        <f ca="1">IFERROR(IF(T_CALC[[#This Row],[Signal]]="Sell",T_CALC[[#This Row],[Value]],-10000),-10000)</f>
        <v>-10000</v>
      </c>
    </row>
    <row r="1484" spans="11:22" x14ac:dyDescent="0.2">
      <c r="K1484" s="4" t="str">
        <f ca="1">IF(ROW(T_CALC[[#This Row],[DAY]])-ROW(T_CALC[[#Headers],[DAY]])&gt;C_N_TRADING_DAYS,"",ROW(T_CALC[[#This Row],[DAY]])-ROW(T_CALC[[#Headers],[DAY]]))</f>
        <v/>
      </c>
      <c r="L1484" s="2" t="str" cm="1">
        <f t="array" aca="1" ref="L1484" ca="1">IFERROR(IF(T_CALC[[#This Row],[DAY]]="","",IF(AND(T_CALC[[#This Row],[DAY]]=C_N_TRADING_DAYS,$L$1&gt;C_MAX_HIST_DT),$L$1,INDEX(_xlfn.ANCHORARRAY($C$3),T_CALC[[#This Row],[DAY]]+1,1))),NA())</f>
        <v/>
      </c>
      <c r="M1484" s="4" t="str" cm="1">
        <f t="array" aca="1" ref="M1484" ca="1">IFERROR(IF(T_CALC[[#This Row],[DAY]]="","",IF(AND(T_CALC[[#This Row],[DAY]]=C_N_TRADING_DAYS,$L$1&gt;C_MAX_HIST_DT),$M$1,INDEX(_xlfn.ANCHORARRAY($C$3),T_CALC[[#This Row],[DAY]]+1,3))),NA())</f>
        <v/>
      </c>
      <c r="N1484" s="4" t="str" cm="1">
        <f t="array" aca="1" ref="N1484" ca="1">IFERROR(IF(T_CALC[[#This Row],[DAY]]="","",IF(AND(T_CALC[[#This Row],[DAY]]=C_N_TRADING_DAYS,$L$1&gt;C_MAX_HIST_DT),$N$1,INDEX(_xlfn.ANCHORARRAY($C$3),T_CALC[[#This Row],[DAY]]+1,4))),NA())</f>
        <v/>
      </c>
      <c r="O1484" s="4" t="str" cm="1">
        <f t="array" aca="1" ref="O1484" ca="1">IFERROR(IF(T_CALC[[#This Row],[DAY]]="","",IF(AND(T_CALC[[#This Row],[DAY]]=C_N_TRADING_DAYS,$L$1&gt;C_MAX_HIST_DT),$O$1,INDEX(_xlfn.ANCHORARRAY($C$3),T_CALC[[#This Row],[DAY]]+1,5))),NA())</f>
        <v/>
      </c>
      <c r="P1484" s="4" t="str" cm="1">
        <f t="array" aca="1" ref="P1484" ca="1">IFERROR(IF(T_CALC[[#This Row],[DAY]]="","",IF(AND(T_CALC[[#This Row],[DAY]]=C_N_TRADING_DAYS,$L$1&gt;C_MAX_HIST_DT),$P$1,INDEX(_xlfn.ANCHORARRAY($C$3),T_CALC[[#This Row],[DAY]]+1,6))),NA())</f>
        <v/>
      </c>
      <c r="Q1484" s="4" t="str" cm="1">
        <f t="array" aca="1" ref="Q1484" ca="1">IFERROR(IF(T_CALC[[#This Row],[DAY]]="","",IF(AND(T_CALC[[#This Row],[DAY]]=C_N_TRADING_DAYS,$L$1&gt;C_MAX_HIST_DT),$Q$1,INDEX(_xlfn.ANCHORARRAY($C$3),T_CALC[[#This Row],[DAY]]+1,2))),NA())</f>
        <v/>
      </c>
      <c r="R1484" s="4" t="str">
        <f ca="1">IFERROR(IF(I_SRC="Open",T_CALC[[#This Row],[Open]],IF(I_SRC="High",T_CALC[[#This Row],[High]],IF(I_SRC="low",T_CALC[[#This Row],[Low]],IF(I_SRC="Volume",T_CALC[[#This Row],[VOLUME]],T_CALC[[#This Row],[Close]])))),"")</f>
        <v/>
      </c>
      <c r="S1484" s="4" t="str" cm="1">
        <f t="array" aca="1" ref="S1484" ca="1">IF(T_CALC[[#This Row],[DAY]]="","",IF(T_CALC[[#This Row],[DAY]]&gt;=I_MA_PER,
ROUND(SUMPRODUCT(OFFSET($Y$4,0,0,I_MA_PER),OFFSET(T_CALC[[#This Row],[Value]],-(I_MA_PER-1),0,I_MA_PER))/C_DEN,2),NA()))</f>
        <v/>
      </c>
      <c r="T1484" s="4" t="str">
        <f ca="1">IF(T_CALC[[#This Row],[DAY]]="","",IF(T_CALC[[#This Row],[DAY]]&gt;=I_MA_PER,IF(AND(T_CALC[[#This Row],[Value]]&gt;T_CALC[[#This Row],[WMA]],R1483&lt;=S1483),"Buy",IF(AND(T_CALC[[#This Row],[Value]]&lt;T_CALC[[#This Row],[WMA]],R1483&gt;=S1483),"Sell","")),NA()))</f>
        <v/>
      </c>
      <c r="U1484" s="4">
        <f ca="1">IFERROR(IF(T_CALC[[#This Row],[Signal]]="Buy",T_CALC[[#This Row],[Value]],-10000),-10000)</f>
        <v>-10000</v>
      </c>
      <c r="V1484" s="4">
        <f ca="1">IFERROR(IF(T_CALC[[#This Row],[Signal]]="Sell",T_CALC[[#This Row],[Value]],-10000),-10000)</f>
        <v>-10000</v>
      </c>
    </row>
    <row r="1485" spans="11:22" x14ac:dyDescent="0.2">
      <c r="K1485" s="4" t="str">
        <f ca="1">IF(ROW(T_CALC[[#This Row],[DAY]])-ROW(T_CALC[[#Headers],[DAY]])&gt;C_N_TRADING_DAYS,"",ROW(T_CALC[[#This Row],[DAY]])-ROW(T_CALC[[#Headers],[DAY]]))</f>
        <v/>
      </c>
      <c r="L1485" s="2" t="str" cm="1">
        <f t="array" aca="1" ref="L1485" ca="1">IFERROR(IF(T_CALC[[#This Row],[DAY]]="","",IF(AND(T_CALC[[#This Row],[DAY]]=C_N_TRADING_DAYS,$L$1&gt;C_MAX_HIST_DT),$L$1,INDEX(_xlfn.ANCHORARRAY($C$3),T_CALC[[#This Row],[DAY]]+1,1))),NA())</f>
        <v/>
      </c>
      <c r="M1485" s="4" t="str" cm="1">
        <f t="array" aca="1" ref="M1485" ca="1">IFERROR(IF(T_CALC[[#This Row],[DAY]]="","",IF(AND(T_CALC[[#This Row],[DAY]]=C_N_TRADING_DAYS,$L$1&gt;C_MAX_HIST_DT),$M$1,INDEX(_xlfn.ANCHORARRAY($C$3),T_CALC[[#This Row],[DAY]]+1,3))),NA())</f>
        <v/>
      </c>
      <c r="N1485" s="4" t="str" cm="1">
        <f t="array" aca="1" ref="N1485" ca="1">IFERROR(IF(T_CALC[[#This Row],[DAY]]="","",IF(AND(T_CALC[[#This Row],[DAY]]=C_N_TRADING_DAYS,$L$1&gt;C_MAX_HIST_DT),$N$1,INDEX(_xlfn.ANCHORARRAY($C$3),T_CALC[[#This Row],[DAY]]+1,4))),NA())</f>
        <v/>
      </c>
      <c r="O1485" s="4" t="str" cm="1">
        <f t="array" aca="1" ref="O1485" ca="1">IFERROR(IF(T_CALC[[#This Row],[DAY]]="","",IF(AND(T_CALC[[#This Row],[DAY]]=C_N_TRADING_DAYS,$L$1&gt;C_MAX_HIST_DT),$O$1,INDEX(_xlfn.ANCHORARRAY($C$3),T_CALC[[#This Row],[DAY]]+1,5))),NA())</f>
        <v/>
      </c>
      <c r="P1485" s="4" t="str" cm="1">
        <f t="array" aca="1" ref="P1485" ca="1">IFERROR(IF(T_CALC[[#This Row],[DAY]]="","",IF(AND(T_CALC[[#This Row],[DAY]]=C_N_TRADING_DAYS,$L$1&gt;C_MAX_HIST_DT),$P$1,INDEX(_xlfn.ANCHORARRAY($C$3),T_CALC[[#This Row],[DAY]]+1,6))),NA())</f>
        <v/>
      </c>
      <c r="Q1485" s="4" t="str" cm="1">
        <f t="array" aca="1" ref="Q1485" ca="1">IFERROR(IF(T_CALC[[#This Row],[DAY]]="","",IF(AND(T_CALC[[#This Row],[DAY]]=C_N_TRADING_DAYS,$L$1&gt;C_MAX_HIST_DT),$Q$1,INDEX(_xlfn.ANCHORARRAY($C$3),T_CALC[[#This Row],[DAY]]+1,2))),NA())</f>
        <v/>
      </c>
      <c r="R1485" s="4" t="str">
        <f ca="1">IFERROR(IF(I_SRC="Open",T_CALC[[#This Row],[Open]],IF(I_SRC="High",T_CALC[[#This Row],[High]],IF(I_SRC="low",T_CALC[[#This Row],[Low]],IF(I_SRC="Volume",T_CALC[[#This Row],[VOLUME]],T_CALC[[#This Row],[Close]])))),"")</f>
        <v/>
      </c>
      <c r="S1485" s="4" t="str" cm="1">
        <f t="array" aca="1" ref="S1485" ca="1">IF(T_CALC[[#This Row],[DAY]]="","",IF(T_CALC[[#This Row],[DAY]]&gt;=I_MA_PER,
ROUND(SUMPRODUCT(OFFSET($Y$4,0,0,I_MA_PER),OFFSET(T_CALC[[#This Row],[Value]],-(I_MA_PER-1),0,I_MA_PER))/C_DEN,2),NA()))</f>
        <v/>
      </c>
      <c r="T1485" s="4" t="str">
        <f ca="1">IF(T_CALC[[#This Row],[DAY]]="","",IF(T_CALC[[#This Row],[DAY]]&gt;=I_MA_PER,IF(AND(T_CALC[[#This Row],[Value]]&gt;T_CALC[[#This Row],[WMA]],R1484&lt;=S1484),"Buy",IF(AND(T_CALC[[#This Row],[Value]]&lt;T_CALC[[#This Row],[WMA]],R1484&gt;=S1484),"Sell","")),NA()))</f>
        <v/>
      </c>
      <c r="U1485" s="4">
        <f ca="1">IFERROR(IF(T_CALC[[#This Row],[Signal]]="Buy",T_CALC[[#This Row],[Value]],-10000),-10000)</f>
        <v>-10000</v>
      </c>
      <c r="V1485" s="4">
        <f ca="1">IFERROR(IF(T_CALC[[#This Row],[Signal]]="Sell",T_CALC[[#This Row],[Value]],-10000),-10000)</f>
        <v>-10000</v>
      </c>
    </row>
    <row r="1486" spans="11:22" x14ac:dyDescent="0.2">
      <c r="K1486" s="4" t="str">
        <f ca="1">IF(ROW(T_CALC[[#This Row],[DAY]])-ROW(T_CALC[[#Headers],[DAY]])&gt;C_N_TRADING_DAYS,"",ROW(T_CALC[[#This Row],[DAY]])-ROW(T_CALC[[#Headers],[DAY]]))</f>
        <v/>
      </c>
      <c r="L1486" s="2" t="str" cm="1">
        <f t="array" aca="1" ref="L1486" ca="1">IFERROR(IF(T_CALC[[#This Row],[DAY]]="","",IF(AND(T_CALC[[#This Row],[DAY]]=C_N_TRADING_DAYS,$L$1&gt;C_MAX_HIST_DT),$L$1,INDEX(_xlfn.ANCHORARRAY($C$3),T_CALC[[#This Row],[DAY]]+1,1))),NA())</f>
        <v/>
      </c>
      <c r="M1486" s="4" t="str" cm="1">
        <f t="array" aca="1" ref="M1486" ca="1">IFERROR(IF(T_CALC[[#This Row],[DAY]]="","",IF(AND(T_CALC[[#This Row],[DAY]]=C_N_TRADING_DAYS,$L$1&gt;C_MAX_HIST_DT),$M$1,INDEX(_xlfn.ANCHORARRAY($C$3),T_CALC[[#This Row],[DAY]]+1,3))),NA())</f>
        <v/>
      </c>
      <c r="N1486" s="4" t="str" cm="1">
        <f t="array" aca="1" ref="N1486" ca="1">IFERROR(IF(T_CALC[[#This Row],[DAY]]="","",IF(AND(T_CALC[[#This Row],[DAY]]=C_N_TRADING_DAYS,$L$1&gt;C_MAX_HIST_DT),$N$1,INDEX(_xlfn.ANCHORARRAY($C$3),T_CALC[[#This Row],[DAY]]+1,4))),NA())</f>
        <v/>
      </c>
      <c r="O1486" s="4" t="str" cm="1">
        <f t="array" aca="1" ref="O1486" ca="1">IFERROR(IF(T_CALC[[#This Row],[DAY]]="","",IF(AND(T_CALC[[#This Row],[DAY]]=C_N_TRADING_DAYS,$L$1&gt;C_MAX_HIST_DT),$O$1,INDEX(_xlfn.ANCHORARRAY($C$3),T_CALC[[#This Row],[DAY]]+1,5))),NA())</f>
        <v/>
      </c>
      <c r="P1486" s="4" t="str" cm="1">
        <f t="array" aca="1" ref="P1486" ca="1">IFERROR(IF(T_CALC[[#This Row],[DAY]]="","",IF(AND(T_CALC[[#This Row],[DAY]]=C_N_TRADING_DAYS,$L$1&gt;C_MAX_HIST_DT),$P$1,INDEX(_xlfn.ANCHORARRAY($C$3),T_CALC[[#This Row],[DAY]]+1,6))),NA())</f>
        <v/>
      </c>
      <c r="Q1486" s="4" t="str" cm="1">
        <f t="array" aca="1" ref="Q1486" ca="1">IFERROR(IF(T_CALC[[#This Row],[DAY]]="","",IF(AND(T_CALC[[#This Row],[DAY]]=C_N_TRADING_DAYS,$L$1&gt;C_MAX_HIST_DT),$Q$1,INDEX(_xlfn.ANCHORARRAY($C$3),T_CALC[[#This Row],[DAY]]+1,2))),NA())</f>
        <v/>
      </c>
      <c r="R1486" s="4" t="str">
        <f ca="1">IFERROR(IF(I_SRC="Open",T_CALC[[#This Row],[Open]],IF(I_SRC="High",T_CALC[[#This Row],[High]],IF(I_SRC="low",T_CALC[[#This Row],[Low]],IF(I_SRC="Volume",T_CALC[[#This Row],[VOLUME]],T_CALC[[#This Row],[Close]])))),"")</f>
        <v/>
      </c>
      <c r="S1486" s="4" t="str" cm="1">
        <f t="array" aca="1" ref="S1486" ca="1">IF(T_CALC[[#This Row],[DAY]]="","",IF(T_CALC[[#This Row],[DAY]]&gt;=I_MA_PER,
ROUND(SUMPRODUCT(OFFSET($Y$4,0,0,I_MA_PER),OFFSET(T_CALC[[#This Row],[Value]],-(I_MA_PER-1),0,I_MA_PER))/C_DEN,2),NA()))</f>
        <v/>
      </c>
      <c r="T1486" s="4" t="str">
        <f ca="1">IF(T_CALC[[#This Row],[DAY]]="","",IF(T_CALC[[#This Row],[DAY]]&gt;=I_MA_PER,IF(AND(T_CALC[[#This Row],[Value]]&gt;T_CALC[[#This Row],[WMA]],R1485&lt;=S1485),"Buy",IF(AND(T_CALC[[#This Row],[Value]]&lt;T_CALC[[#This Row],[WMA]],R1485&gt;=S1485),"Sell","")),NA()))</f>
        <v/>
      </c>
      <c r="U1486" s="4">
        <f ca="1">IFERROR(IF(T_CALC[[#This Row],[Signal]]="Buy",T_CALC[[#This Row],[Value]],-10000),-10000)</f>
        <v>-10000</v>
      </c>
      <c r="V1486" s="4">
        <f ca="1">IFERROR(IF(T_CALC[[#This Row],[Signal]]="Sell",T_CALC[[#This Row],[Value]],-10000),-10000)</f>
        <v>-10000</v>
      </c>
    </row>
    <row r="1487" spans="11:22" x14ac:dyDescent="0.2">
      <c r="K1487" s="4" t="str">
        <f ca="1">IF(ROW(T_CALC[[#This Row],[DAY]])-ROW(T_CALC[[#Headers],[DAY]])&gt;C_N_TRADING_DAYS,"",ROW(T_CALC[[#This Row],[DAY]])-ROW(T_CALC[[#Headers],[DAY]]))</f>
        <v/>
      </c>
      <c r="L1487" s="2" t="str" cm="1">
        <f t="array" aca="1" ref="L1487" ca="1">IFERROR(IF(T_CALC[[#This Row],[DAY]]="","",IF(AND(T_CALC[[#This Row],[DAY]]=C_N_TRADING_DAYS,$L$1&gt;C_MAX_HIST_DT),$L$1,INDEX(_xlfn.ANCHORARRAY($C$3),T_CALC[[#This Row],[DAY]]+1,1))),NA())</f>
        <v/>
      </c>
      <c r="M1487" s="4" t="str" cm="1">
        <f t="array" aca="1" ref="M1487" ca="1">IFERROR(IF(T_CALC[[#This Row],[DAY]]="","",IF(AND(T_CALC[[#This Row],[DAY]]=C_N_TRADING_DAYS,$L$1&gt;C_MAX_HIST_DT),$M$1,INDEX(_xlfn.ANCHORARRAY($C$3),T_CALC[[#This Row],[DAY]]+1,3))),NA())</f>
        <v/>
      </c>
      <c r="N1487" s="4" t="str" cm="1">
        <f t="array" aca="1" ref="N1487" ca="1">IFERROR(IF(T_CALC[[#This Row],[DAY]]="","",IF(AND(T_CALC[[#This Row],[DAY]]=C_N_TRADING_DAYS,$L$1&gt;C_MAX_HIST_DT),$N$1,INDEX(_xlfn.ANCHORARRAY($C$3),T_CALC[[#This Row],[DAY]]+1,4))),NA())</f>
        <v/>
      </c>
      <c r="O1487" s="4" t="str" cm="1">
        <f t="array" aca="1" ref="O1487" ca="1">IFERROR(IF(T_CALC[[#This Row],[DAY]]="","",IF(AND(T_CALC[[#This Row],[DAY]]=C_N_TRADING_DAYS,$L$1&gt;C_MAX_HIST_DT),$O$1,INDEX(_xlfn.ANCHORARRAY($C$3),T_CALC[[#This Row],[DAY]]+1,5))),NA())</f>
        <v/>
      </c>
      <c r="P1487" s="4" t="str" cm="1">
        <f t="array" aca="1" ref="P1487" ca="1">IFERROR(IF(T_CALC[[#This Row],[DAY]]="","",IF(AND(T_CALC[[#This Row],[DAY]]=C_N_TRADING_DAYS,$L$1&gt;C_MAX_HIST_DT),$P$1,INDEX(_xlfn.ANCHORARRAY($C$3),T_CALC[[#This Row],[DAY]]+1,6))),NA())</f>
        <v/>
      </c>
      <c r="Q1487" s="4" t="str" cm="1">
        <f t="array" aca="1" ref="Q1487" ca="1">IFERROR(IF(T_CALC[[#This Row],[DAY]]="","",IF(AND(T_CALC[[#This Row],[DAY]]=C_N_TRADING_DAYS,$L$1&gt;C_MAX_HIST_DT),$Q$1,INDEX(_xlfn.ANCHORARRAY($C$3),T_CALC[[#This Row],[DAY]]+1,2))),NA())</f>
        <v/>
      </c>
      <c r="R1487" s="4" t="str">
        <f ca="1">IFERROR(IF(I_SRC="Open",T_CALC[[#This Row],[Open]],IF(I_SRC="High",T_CALC[[#This Row],[High]],IF(I_SRC="low",T_CALC[[#This Row],[Low]],IF(I_SRC="Volume",T_CALC[[#This Row],[VOLUME]],T_CALC[[#This Row],[Close]])))),"")</f>
        <v/>
      </c>
      <c r="S1487" s="4" t="str" cm="1">
        <f t="array" aca="1" ref="S1487" ca="1">IF(T_CALC[[#This Row],[DAY]]="","",IF(T_CALC[[#This Row],[DAY]]&gt;=I_MA_PER,
ROUND(SUMPRODUCT(OFFSET($Y$4,0,0,I_MA_PER),OFFSET(T_CALC[[#This Row],[Value]],-(I_MA_PER-1),0,I_MA_PER))/C_DEN,2),NA()))</f>
        <v/>
      </c>
      <c r="T1487" s="4" t="str">
        <f ca="1">IF(T_CALC[[#This Row],[DAY]]="","",IF(T_CALC[[#This Row],[DAY]]&gt;=I_MA_PER,IF(AND(T_CALC[[#This Row],[Value]]&gt;T_CALC[[#This Row],[WMA]],R1486&lt;=S1486),"Buy",IF(AND(T_CALC[[#This Row],[Value]]&lt;T_CALC[[#This Row],[WMA]],R1486&gt;=S1486),"Sell","")),NA()))</f>
        <v/>
      </c>
      <c r="U1487" s="4">
        <f ca="1">IFERROR(IF(T_CALC[[#This Row],[Signal]]="Buy",T_CALC[[#This Row],[Value]],-10000),-10000)</f>
        <v>-10000</v>
      </c>
      <c r="V1487" s="4">
        <f ca="1">IFERROR(IF(T_CALC[[#This Row],[Signal]]="Sell",T_CALC[[#This Row],[Value]],-10000),-10000)</f>
        <v>-10000</v>
      </c>
    </row>
    <row r="1488" spans="11:22" x14ac:dyDescent="0.2">
      <c r="K1488" s="4" t="str">
        <f ca="1">IF(ROW(T_CALC[[#This Row],[DAY]])-ROW(T_CALC[[#Headers],[DAY]])&gt;C_N_TRADING_DAYS,"",ROW(T_CALC[[#This Row],[DAY]])-ROW(T_CALC[[#Headers],[DAY]]))</f>
        <v/>
      </c>
      <c r="L1488" s="2" t="str" cm="1">
        <f t="array" aca="1" ref="L1488" ca="1">IFERROR(IF(T_CALC[[#This Row],[DAY]]="","",IF(AND(T_CALC[[#This Row],[DAY]]=C_N_TRADING_DAYS,$L$1&gt;C_MAX_HIST_DT),$L$1,INDEX(_xlfn.ANCHORARRAY($C$3),T_CALC[[#This Row],[DAY]]+1,1))),NA())</f>
        <v/>
      </c>
      <c r="M1488" s="4" t="str" cm="1">
        <f t="array" aca="1" ref="M1488" ca="1">IFERROR(IF(T_CALC[[#This Row],[DAY]]="","",IF(AND(T_CALC[[#This Row],[DAY]]=C_N_TRADING_DAYS,$L$1&gt;C_MAX_HIST_DT),$M$1,INDEX(_xlfn.ANCHORARRAY($C$3),T_CALC[[#This Row],[DAY]]+1,3))),NA())</f>
        <v/>
      </c>
      <c r="N1488" s="4" t="str" cm="1">
        <f t="array" aca="1" ref="N1488" ca="1">IFERROR(IF(T_CALC[[#This Row],[DAY]]="","",IF(AND(T_CALC[[#This Row],[DAY]]=C_N_TRADING_DAYS,$L$1&gt;C_MAX_HIST_DT),$N$1,INDEX(_xlfn.ANCHORARRAY($C$3),T_CALC[[#This Row],[DAY]]+1,4))),NA())</f>
        <v/>
      </c>
      <c r="O1488" s="4" t="str" cm="1">
        <f t="array" aca="1" ref="O1488" ca="1">IFERROR(IF(T_CALC[[#This Row],[DAY]]="","",IF(AND(T_CALC[[#This Row],[DAY]]=C_N_TRADING_DAYS,$L$1&gt;C_MAX_HIST_DT),$O$1,INDEX(_xlfn.ANCHORARRAY($C$3),T_CALC[[#This Row],[DAY]]+1,5))),NA())</f>
        <v/>
      </c>
      <c r="P1488" s="4" t="str" cm="1">
        <f t="array" aca="1" ref="P1488" ca="1">IFERROR(IF(T_CALC[[#This Row],[DAY]]="","",IF(AND(T_CALC[[#This Row],[DAY]]=C_N_TRADING_DAYS,$L$1&gt;C_MAX_HIST_DT),$P$1,INDEX(_xlfn.ANCHORARRAY($C$3),T_CALC[[#This Row],[DAY]]+1,6))),NA())</f>
        <v/>
      </c>
      <c r="Q1488" s="4" t="str" cm="1">
        <f t="array" aca="1" ref="Q1488" ca="1">IFERROR(IF(T_CALC[[#This Row],[DAY]]="","",IF(AND(T_CALC[[#This Row],[DAY]]=C_N_TRADING_DAYS,$L$1&gt;C_MAX_HIST_DT),$Q$1,INDEX(_xlfn.ANCHORARRAY($C$3),T_CALC[[#This Row],[DAY]]+1,2))),NA())</f>
        <v/>
      </c>
      <c r="R1488" s="4" t="str">
        <f ca="1">IFERROR(IF(I_SRC="Open",T_CALC[[#This Row],[Open]],IF(I_SRC="High",T_CALC[[#This Row],[High]],IF(I_SRC="low",T_CALC[[#This Row],[Low]],IF(I_SRC="Volume",T_CALC[[#This Row],[VOLUME]],T_CALC[[#This Row],[Close]])))),"")</f>
        <v/>
      </c>
      <c r="S1488" s="4" t="str" cm="1">
        <f t="array" aca="1" ref="S1488" ca="1">IF(T_CALC[[#This Row],[DAY]]="","",IF(T_CALC[[#This Row],[DAY]]&gt;=I_MA_PER,
ROUND(SUMPRODUCT(OFFSET($Y$4,0,0,I_MA_PER),OFFSET(T_CALC[[#This Row],[Value]],-(I_MA_PER-1),0,I_MA_PER))/C_DEN,2),NA()))</f>
        <v/>
      </c>
      <c r="T1488" s="4" t="str">
        <f ca="1">IF(T_CALC[[#This Row],[DAY]]="","",IF(T_CALC[[#This Row],[DAY]]&gt;=I_MA_PER,IF(AND(T_CALC[[#This Row],[Value]]&gt;T_CALC[[#This Row],[WMA]],R1487&lt;=S1487),"Buy",IF(AND(T_CALC[[#This Row],[Value]]&lt;T_CALC[[#This Row],[WMA]],R1487&gt;=S1487),"Sell","")),NA()))</f>
        <v/>
      </c>
      <c r="U1488" s="4">
        <f ca="1">IFERROR(IF(T_CALC[[#This Row],[Signal]]="Buy",T_CALC[[#This Row],[Value]],-10000),-10000)</f>
        <v>-10000</v>
      </c>
      <c r="V1488" s="4">
        <f ca="1">IFERROR(IF(T_CALC[[#This Row],[Signal]]="Sell",T_CALC[[#This Row],[Value]],-10000),-10000)</f>
        <v>-10000</v>
      </c>
    </row>
    <row r="1489" spans="11:22" x14ac:dyDescent="0.2">
      <c r="K1489" s="4" t="str">
        <f ca="1">IF(ROW(T_CALC[[#This Row],[DAY]])-ROW(T_CALC[[#Headers],[DAY]])&gt;C_N_TRADING_DAYS,"",ROW(T_CALC[[#This Row],[DAY]])-ROW(T_CALC[[#Headers],[DAY]]))</f>
        <v/>
      </c>
      <c r="L1489" s="2" t="str" cm="1">
        <f t="array" aca="1" ref="L1489" ca="1">IFERROR(IF(T_CALC[[#This Row],[DAY]]="","",IF(AND(T_CALC[[#This Row],[DAY]]=C_N_TRADING_DAYS,$L$1&gt;C_MAX_HIST_DT),$L$1,INDEX(_xlfn.ANCHORARRAY($C$3),T_CALC[[#This Row],[DAY]]+1,1))),NA())</f>
        <v/>
      </c>
      <c r="M1489" s="4" t="str" cm="1">
        <f t="array" aca="1" ref="M1489" ca="1">IFERROR(IF(T_CALC[[#This Row],[DAY]]="","",IF(AND(T_CALC[[#This Row],[DAY]]=C_N_TRADING_DAYS,$L$1&gt;C_MAX_HIST_DT),$M$1,INDEX(_xlfn.ANCHORARRAY($C$3),T_CALC[[#This Row],[DAY]]+1,3))),NA())</f>
        <v/>
      </c>
      <c r="N1489" s="4" t="str" cm="1">
        <f t="array" aca="1" ref="N1489" ca="1">IFERROR(IF(T_CALC[[#This Row],[DAY]]="","",IF(AND(T_CALC[[#This Row],[DAY]]=C_N_TRADING_DAYS,$L$1&gt;C_MAX_HIST_DT),$N$1,INDEX(_xlfn.ANCHORARRAY($C$3),T_CALC[[#This Row],[DAY]]+1,4))),NA())</f>
        <v/>
      </c>
      <c r="O1489" s="4" t="str" cm="1">
        <f t="array" aca="1" ref="O1489" ca="1">IFERROR(IF(T_CALC[[#This Row],[DAY]]="","",IF(AND(T_CALC[[#This Row],[DAY]]=C_N_TRADING_DAYS,$L$1&gt;C_MAX_HIST_DT),$O$1,INDEX(_xlfn.ANCHORARRAY($C$3),T_CALC[[#This Row],[DAY]]+1,5))),NA())</f>
        <v/>
      </c>
      <c r="P1489" s="4" t="str" cm="1">
        <f t="array" aca="1" ref="P1489" ca="1">IFERROR(IF(T_CALC[[#This Row],[DAY]]="","",IF(AND(T_CALC[[#This Row],[DAY]]=C_N_TRADING_DAYS,$L$1&gt;C_MAX_HIST_DT),$P$1,INDEX(_xlfn.ANCHORARRAY($C$3),T_CALC[[#This Row],[DAY]]+1,6))),NA())</f>
        <v/>
      </c>
      <c r="Q1489" s="4" t="str" cm="1">
        <f t="array" aca="1" ref="Q1489" ca="1">IFERROR(IF(T_CALC[[#This Row],[DAY]]="","",IF(AND(T_CALC[[#This Row],[DAY]]=C_N_TRADING_DAYS,$L$1&gt;C_MAX_HIST_DT),$Q$1,INDEX(_xlfn.ANCHORARRAY($C$3),T_CALC[[#This Row],[DAY]]+1,2))),NA())</f>
        <v/>
      </c>
      <c r="R1489" s="4" t="str">
        <f ca="1">IFERROR(IF(I_SRC="Open",T_CALC[[#This Row],[Open]],IF(I_SRC="High",T_CALC[[#This Row],[High]],IF(I_SRC="low",T_CALC[[#This Row],[Low]],IF(I_SRC="Volume",T_CALC[[#This Row],[VOLUME]],T_CALC[[#This Row],[Close]])))),"")</f>
        <v/>
      </c>
      <c r="S1489" s="4" t="str" cm="1">
        <f t="array" aca="1" ref="S1489" ca="1">IF(T_CALC[[#This Row],[DAY]]="","",IF(T_CALC[[#This Row],[DAY]]&gt;=I_MA_PER,
ROUND(SUMPRODUCT(OFFSET($Y$4,0,0,I_MA_PER),OFFSET(T_CALC[[#This Row],[Value]],-(I_MA_PER-1),0,I_MA_PER))/C_DEN,2),NA()))</f>
        <v/>
      </c>
      <c r="T1489" s="4" t="str">
        <f ca="1">IF(T_CALC[[#This Row],[DAY]]="","",IF(T_CALC[[#This Row],[DAY]]&gt;=I_MA_PER,IF(AND(T_CALC[[#This Row],[Value]]&gt;T_CALC[[#This Row],[WMA]],R1488&lt;=S1488),"Buy",IF(AND(T_CALC[[#This Row],[Value]]&lt;T_CALC[[#This Row],[WMA]],R1488&gt;=S1488),"Sell","")),NA()))</f>
        <v/>
      </c>
      <c r="U1489" s="4">
        <f ca="1">IFERROR(IF(T_CALC[[#This Row],[Signal]]="Buy",T_CALC[[#This Row],[Value]],-10000),-10000)</f>
        <v>-10000</v>
      </c>
      <c r="V1489" s="4">
        <f ca="1">IFERROR(IF(T_CALC[[#This Row],[Signal]]="Sell",T_CALC[[#This Row],[Value]],-10000),-10000)</f>
        <v>-10000</v>
      </c>
    </row>
    <row r="1490" spans="11:22" x14ac:dyDescent="0.2">
      <c r="K1490" s="4" t="str">
        <f ca="1">IF(ROW(T_CALC[[#This Row],[DAY]])-ROW(T_CALC[[#Headers],[DAY]])&gt;C_N_TRADING_DAYS,"",ROW(T_CALC[[#This Row],[DAY]])-ROW(T_CALC[[#Headers],[DAY]]))</f>
        <v/>
      </c>
      <c r="L1490" s="2" t="str" cm="1">
        <f t="array" aca="1" ref="L1490" ca="1">IFERROR(IF(T_CALC[[#This Row],[DAY]]="","",IF(AND(T_CALC[[#This Row],[DAY]]=C_N_TRADING_DAYS,$L$1&gt;C_MAX_HIST_DT),$L$1,INDEX(_xlfn.ANCHORARRAY($C$3),T_CALC[[#This Row],[DAY]]+1,1))),NA())</f>
        <v/>
      </c>
      <c r="M1490" s="4" t="str" cm="1">
        <f t="array" aca="1" ref="M1490" ca="1">IFERROR(IF(T_CALC[[#This Row],[DAY]]="","",IF(AND(T_CALC[[#This Row],[DAY]]=C_N_TRADING_DAYS,$L$1&gt;C_MAX_HIST_DT),$M$1,INDEX(_xlfn.ANCHORARRAY($C$3),T_CALC[[#This Row],[DAY]]+1,3))),NA())</f>
        <v/>
      </c>
      <c r="N1490" s="4" t="str" cm="1">
        <f t="array" aca="1" ref="N1490" ca="1">IFERROR(IF(T_CALC[[#This Row],[DAY]]="","",IF(AND(T_CALC[[#This Row],[DAY]]=C_N_TRADING_DAYS,$L$1&gt;C_MAX_HIST_DT),$N$1,INDEX(_xlfn.ANCHORARRAY($C$3),T_CALC[[#This Row],[DAY]]+1,4))),NA())</f>
        <v/>
      </c>
      <c r="O1490" s="4" t="str" cm="1">
        <f t="array" aca="1" ref="O1490" ca="1">IFERROR(IF(T_CALC[[#This Row],[DAY]]="","",IF(AND(T_CALC[[#This Row],[DAY]]=C_N_TRADING_DAYS,$L$1&gt;C_MAX_HIST_DT),$O$1,INDEX(_xlfn.ANCHORARRAY($C$3),T_CALC[[#This Row],[DAY]]+1,5))),NA())</f>
        <v/>
      </c>
      <c r="P1490" s="4" t="str" cm="1">
        <f t="array" aca="1" ref="P1490" ca="1">IFERROR(IF(T_CALC[[#This Row],[DAY]]="","",IF(AND(T_CALC[[#This Row],[DAY]]=C_N_TRADING_DAYS,$L$1&gt;C_MAX_HIST_DT),$P$1,INDEX(_xlfn.ANCHORARRAY($C$3),T_CALC[[#This Row],[DAY]]+1,6))),NA())</f>
        <v/>
      </c>
      <c r="Q1490" s="4" t="str" cm="1">
        <f t="array" aca="1" ref="Q1490" ca="1">IFERROR(IF(T_CALC[[#This Row],[DAY]]="","",IF(AND(T_CALC[[#This Row],[DAY]]=C_N_TRADING_DAYS,$L$1&gt;C_MAX_HIST_DT),$Q$1,INDEX(_xlfn.ANCHORARRAY($C$3),T_CALC[[#This Row],[DAY]]+1,2))),NA())</f>
        <v/>
      </c>
      <c r="R1490" s="4" t="str">
        <f ca="1">IFERROR(IF(I_SRC="Open",T_CALC[[#This Row],[Open]],IF(I_SRC="High",T_CALC[[#This Row],[High]],IF(I_SRC="low",T_CALC[[#This Row],[Low]],IF(I_SRC="Volume",T_CALC[[#This Row],[VOLUME]],T_CALC[[#This Row],[Close]])))),"")</f>
        <v/>
      </c>
      <c r="S1490" s="4" t="str" cm="1">
        <f t="array" aca="1" ref="S1490" ca="1">IF(T_CALC[[#This Row],[DAY]]="","",IF(T_CALC[[#This Row],[DAY]]&gt;=I_MA_PER,
ROUND(SUMPRODUCT(OFFSET($Y$4,0,0,I_MA_PER),OFFSET(T_CALC[[#This Row],[Value]],-(I_MA_PER-1),0,I_MA_PER))/C_DEN,2),NA()))</f>
        <v/>
      </c>
      <c r="T1490" s="4" t="str">
        <f ca="1">IF(T_CALC[[#This Row],[DAY]]="","",IF(T_CALC[[#This Row],[DAY]]&gt;=I_MA_PER,IF(AND(T_CALC[[#This Row],[Value]]&gt;T_CALC[[#This Row],[WMA]],R1489&lt;=S1489),"Buy",IF(AND(T_CALC[[#This Row],[Value]]&lt;T_CALC[[#This Row],[WMA]],R1489&gt;=S1489),"Sell","")),NA()))</f>
        <v/>
      </c>
      <c r="U1490" s="4">
        <f ca="1">IFERROR(IF(T_CALC[[#This Row],[Signal]]="Buy",T_CALC[[#This Row],[Value]],-10000),-10000)</f>
        <v>-10000</v>
      </c>
      <c r="V1490" s="4">
        <f ca="1">IFERROR(IF(T_CALC[[#This Row],[Signal]]="Sell",T_CALC[[#This Row],[Value]],-10000),-10000)</f>
        <v>-10000</v>
      </c>
    </row>
    <row r="1491" spans="11:22" x14ac:dyDescent="0.2">
      <c r="K1491" s="4" t="str">
        <f ca="1">IF(ROW(T_CALC[[#This Row],[DAY]])-ROW(T_CALC[[#Headers],[DAY]])&gt;C_N_TRADING_DAYS,"",ROW(T_CALC[[#This Row],[DAY]])-ROW(T_CALC[[#Headers],[DAY]]))</f>
        <v/>
      </c>
      <c r="L1491" s="2" t="str" cm="1">
        <f t="array" aca="1" ref="L1491" ca="1">IFERROR(IF(T_CALC[[#This Row],[DAY]]="","",IF(AND(T_CALC[[#This Row],[DAY]]=C_N_TRADING_DAYS,$L$1&gt;C_MAX_HIST_DT),$L$1,INDEX(_xlfn.ANCHORARRAY($C$3),T_CALC[[#This Row],[DAY]]+1,1))),NA())</f>
        <v/>
      </c>
      <c r="M1491" s="4" t="str" cm="1">
        <f t="array" aca="1" ref="M1491" ca="1">IFERROR(IF(T_CALC[[#This Row],[DAY]]="","",IF(AND(T_CALC[[#This Row],[DAY]]=C_N_TRADING_DAYS,$L$1&gt;C_MAX_HIST_DT),$M$1,INDEX(_xlfn.ANCHORARRAY($C$3),T_CALC[[#This Row],[DAY]]+1,3))),NA())</f>
        <v/>
      </c>
      <c r="N1491" s="4" t="str" cm="1">
        <f t="array" aca="1" ref="N1491" ca="1">IFERROR(IF(T_CALC[[#This Row],[DAY]]="","",IF(AND(T_CALC[[#This Row],[DAY]]=C_N_TRADING_DAYS,$L$1&gt;C_MAX_HIST_DT),$N$1,INDEX(_xlfn.ANCHORARRAY($C$3),T_CALC[[#This Row],[DAY]]+1,4))),NA())</f>
        <v/>
      </c>
      <c r="O1491" s="4" t="str" cm="1">
        <f t="array" aca="1" ref="O1491" ca="1">IFERROR(IF(T_CALC[[#This Row],[DAY]]="","",IF(AND(T_CALC[[#This Row],[DAY]]=C_N_TRADING_DAYS,$L$1&gt;C_MAX_HIST_DT),$O$1,INDEX(_xlfn.ANCHORARRAY($C$3),T_CALC[[#This Row],[DAY]]+1,5))),NA())</f>
        <v/>
      </c>
      <c r="P1491" s="4" t="str" cm="1">
        <f t="array" aca="1" ref="P1491" ca="1">IFERROR(IF(T_CALC[[#This Row],[DAY]]="","",IF(AND(T_CALC[[#This Row],[DAY]]=C_N_TRADING_DAYS,$L$1&gt;C_MAX_HIST_DT),$P$1,INDEX(_xlfn.ANCHORARRAY($C$3),T_CALC[[#This Row],[DAY]]+1,6))),NA())</f>
        <v/>
      </c>
      <c r="Q1491" s="4" t="str" cm="1">
        <f t="array" aca="1" ref="Q1491" ca="1">IFERROR(IF(T_CALC[[#This Row],[DAY]]="","",IF(AND(T_CALC[[#This Row],[DAY]]=C_N_TRADING_DAYS,$L$1&gt;C_MAX_HIST_DT),$Q$1,INDEX(_xlfn.ANCHORARRAY($C$3),T_CALC[[#This Row],[DAY]]+1,2))),NA())</f>
        <v/>
      </c>
      <c r="R1491" s="4" t="str">
        <f ca="1">IFERROR(IF(I_SRC="Open",T_CALC[[#This Row],[Open]],IF(I_SRC="High",T_CALC[[#This Row],[High]],IF(I_SRC="low",T_CALC[[#This Row],[Low]],IF(I_SRC="Volume",T_CALC[[#This Row],[VOLUME]],T_CALC[[#This Row],[Close]])))),"")</f>
        <v/>
      </c>
      <c r="S1491" s="4" t="str" cm="1">
        <f t="array" aca="1" ref="S1491" ca="1">IF(T_CALC[[#This Row],[DAY]]="","",IF(T_CALC[[#This Row],[DAY]]&gt;=I_MA_PER,
ROUND(SUMPRODUCT(OFFSET($Y$4,0,0,I_MA_PER),OFFSET(T_CALC[[#This Row],[Value]],-(I_MA_PER-1),0,I_MA_PER))/C_DEN,2),NA()))</f>
        <v/>
      </c>
      <c r="T1491" s="4" t="str">
        <f ca="1">IF(T_CALC[[#This Row],[DAY]]="","",IF(T_CALC[[#This Row],[DAY]]&gt;=I_MA_PER,IF(AND(T_CALC[[#This Row],[Value]]&gt;T_CALC[[#This Row],[WMA]],R1490&lt;=S1490),"Buy",IF(AND(T_CALC[[#This Row],[Value]]&lt;T_CALC[[#This Row],[WMA]],R1490&gt;=S1490),"Sell","")),NA()))</f>
        <v/>
      </c>
      <c r="U1491" s="4">
        <f ca="1">IFERROR(IF(T_CALC[[#This Row],[Signal]]="Buy",T_CALC[[#This Row],[Value]],-10000),-10000)</f>
        <v>-10000</v>
      </c>
      <c r="V1491" s="4">
        <f ca="1">IFERROR(IF(T_CALC[[#This Row],[Signal]]="Sell",T_CALC[[#This Row],[Value]],-10000),-10000)</f>
        <v>-10000</v>
      </c>
    </row>
    <row r="1492" spans="11:22" x14ac:dyDescent="0.2">
      <c r="K1492" s="4" t="str">
        <f ca="1">IF(ROW(T_CALC[[#This Row],[DAY]])-ROW(T_CALC[[#Headers],[DAY]])&gt;C_N_TRADING_DAYS,"",ROW(T_CALC[[#This Row],[DAY]])-ROW(T_CALC[[#Headers],[DAY]]))</f>
        <v/>
      </c>
      <c r="L1492" s="2" t="str" cm="1">
        <f t="array" aca="1" ref="L1492" ca="1">IFERROR(IF(T_CALC[[#This Row],[DAY]]="","",IF(AND(T_CALC[[#This Row],[DAY]]=C_N_TRADING_DAYS,$L$1&gt;C_MAX_HIST_DT),$L$1,INDEX(_xlfn.ANCHORARRAY($C$3),T_CALC[[#This Row],[DAY]]+1,1))),NA())</f>
        <v/>
      </c>
      <c r="M1492" s="4" t="str" cm="1">
        <f t="array" aca="1" ref="M1492" ca="1">IFERROR(IF(T_CALC[[#This Row],[DAY]]="","",IF(AND(T_CALC[[#This Row],[DAY]]=C_N_TRADING_DAYS,$L$1&gt;C_MAX_HIST_DT),$M$1,INDEX(_xlfn.ANCHORARRAY($C$3),T_CALC[[#This Row],[DAY]]+1,3))),NA())</f>
        <v/>
      </c>
      <c r="N1492" s="4" t="str" cm="1">
        <f t="array" aca="1" ref="N1492" ca="1">IFERROR(IF(T_CALC[[#This Row],[DAY]]="","",IF(AND(T_CALC[[#This Row],[DAY]]=C_N_TRADING_DAYS,$L$1&gt;C_MAX_HIST_DT),$N$1,INDEX(_xlfn.ANCHORARRAY($C$3),T_CALC[[#This Row],[DAY]]+1,4))),NA())</f>
        <v/>
      </c>
      <c r="O1492" s="4" t="str" cm="1">
        <f t="array" aca="1" ref="O1492" ca="1">IFERROR(IF(T_CALC[[#This Row],[DAY]]="","",IF(AND(T_CALC[[#This Row],[DAY]]=C_N_TRADING_DAYS,$L$1&gt;C_MAX_HIST_DT),$O$1,INDEX(_xlfn.ANCHORARRAY($C$3),T_CALC[[#This Row],[DAY]]+1,5))),NA())</f>
        <v/>
      </c>
      <c r="P1492" s="4" t="str" cm="1">
        <f t="array" aca="1" ref="P1492" ca="1">IFERROR(IF(T_CALC[[#This Row],[DAY]]="","",IF(AND(T_CALC[[#This Row],[DAY]]=C_N_TRADING_DAYS,$L$1&gt;C_MAX_HIST_DT),$P$1,INDEX(_xlfn.ANCHORARRAY($C$3),T_CALC[[#This Row],[DAY]]+1,6))),NA())</f>
        <v/>
      </c>
      <c r="Q1492" s="4" t="str" cm="1">
        <f t="array" aca="1" ref="Q1492" ca="1">IFERROR(IF(T_CALC[[#This Row],[DAY]]="","",IF(AND(T_CALC[[#This Row],[DAY]]=C_N_TRADING_DAYS,$L$1&gt;C_MAX_HIST_DT),$Q$1,INDEX(_xlfn.ANCHORARRAY($C$3),T_CALC[[#This Row],[DAY]]+1,2))),NA())</f>
        <v/>
      </c>
      <c r="R1492" s="4" t="str">
        <f ca="1">IFERROR(IF(I_SRC="Open",T_CALC[[#This Row],[Open]],IF(I_SRC="High",T_CALC[[#This Row],[High]],IF(I_SRC="low",T_CALC[[#This Row],[Low]],IF(I_SRC="Volume",T_CALC[[#This Row],[VOLUME]],T_CALC[[#This Row],[Close]])))),"")</f>
        <v/>
      </c>
      <c r="S1492" s="4" t="str" cm="1">
        <f t="array" aca="1" ref="S1492" ca="1">IF(T_CALC[[#This Row],[DAY]]="","",IF(T_CALC[[#This Row],[DAY]]&gt;=I_MA_PER,
ROUND(SUMPRODUCT(OFFSET($Y$4,0,0,I_MA_PER),OFFSET(T_CALC[[#This Row],[Value]],-(I_MA_PER-1),0,I_MA_PER))/C_DEN,2),NA()))</f>
        <v/>
      </c>
      <c r="T1492" s="4" t="str">
        <f ca="1">IF(T_CALC[[#This Row],[DAY]]="","",IF(T_CALC[[#This Row],[DAY]]&gt;=I_MA_PER,IF(AND(T_CALC[[#This Row],[Value]]&gt;T_CALC[[#This Row],[WMA]],R1491&lt;=S1491),"Buy",IF(AND(T_CALC[[#This Row],[Value]]&lt;T_CALC[[#This Row],[WMA]],R1491&gt;=S1491),"Sell","")),NA()))</f>
        <v/>
      </c>
      <c r="U1492" s="4">
        <f ca="1">IFERROR(IF(T_CALC[[#This Row],[Signal]]="Buy",T_CALC[[#This Row],[Value]],-10000),-10000)</f>
        <v>-10000</v>
      </c>
      <c r="V1492" s="4">
        <f ca="1">IFERROR(IF(T_CALC[[#This Row],[Signal]]="Sell",T_CALC[[#This Row],[Value]],-10000),-10000)</f>
        <v>-10000</v>
      </c>
    </row>
    <row r="1493" spans="11:22" x14ac:dyDescent="0.2">
      <c r="K1493" s="4" t="str">
        <f ca="1">IF(ROW(T_CALC[[#This Row],[DAY]])-ROW(T_CALC[[#Headers],[DAY]])&gt;C_N_TRADING_DAYS,"",ROW(T_CALC[[#This Row],[DAY]])-ROW(T_CALC[[#Headers],[DAY]]))</f>
        <v/>
      </c>
      <c r="L1493" s="2" t="str" cm="1">
        <f t="array" aca="1" ref="L1493" ca="1">IFERROR(IF(T_CALC[[#This Row],[DAY]]="","",IF(AND(T_CALC[[#This Row],[DAY]]=C_N_TRADING_DAYS,$L$1&gt;C_MAX_HIST_DT),$L$1,INDEX(_xlfn.ANCHORARRAY($C$3),T_CALC[[#This Row],[DAY]]+1,1))),NA())</f>
        <v/>
      </c>
      <c r="M1493" s="4" t="str" cm="1">
        <f t="array" aca="1" ref="M1493" ca="1">IFERROR(IF(T_CALC[[#This Row],[DAY]]="","",IF(AND(T_CALC[[#This Row],[DAY]]=C_N_TRADING_DAYS,$L$1&gt;C_MAX_HIST_DT),$M$1,INDEX(_xlfn.ANCHORARRAY($C$3),T_CALC[[#This Row],[DAY]]+1,3))),NA())</f>
        <v/>
      </c>
      <c r="N1493" s="4" t="str" cm="1">
        <f t="array" aca="1" ref="N1493" ca="1">IFERROR(IF(T_CALC[[#This Row],[DAY]]="","",IF(AND(T_CALC[[#This Row],[DAY]]=C_N_TRADING_DAYS,$L$1&gt;C_MAX_HIST_DT),$N$1,INDEX(_xlfn.ANCHORARRAY($C$3),T_CALC[[#This Row],[DAY]]+1,4))),NA())</f>
        <v/>
      </c>
      <c r="O1493" s="4" t="str" cm="1">
        <f t="array" aca="1" ref="O1493" ca="1">IFERROR(IF(T_CALC[[#This Row],[DAY]]="","",IF(AND(T_CALC[[#This Row],[DAY]]=C_N_TRADING_DAYS,$L$1&gt;C_MAX_HIST_DT),$O$1,INDEX(_xlfn.ANCHORARRAY($C$3),T_CALC[[#This Row],[DAY]]+1,5))),NA())</f>
        <v/>
      </c>
      <c r="P1493" s="4" t="str" cm="1">
        <f t="array" aca="1" ref="P1493" ca="1">IFERROR(IF(T_CALC[[#This Row],[DAY]]="","",IF(AND(T_CALC[[#This Row],[DAY]]=C_N_TRADING_DAYS,$L$1&gt;C_MAX_HIST_DT),$P$1,INDEX(_xlfn.ANCHORARRAY($C$3),T_CALC[[#This Row],[DAY]]+1,6))),NA())</f>
        <v/>
      </c>
      <c r="Q1493" s="4" t="str" cm="1">
        <f t="array" aca="1" ref="Q1493" ca="1">IFERROR(IF(T_CALC[[#This Row],[DAY]]="","",IF(AND(T_CALC[[#This Row],[DAY]]=C_N_TRADING_DAYS,$L$1&gt;C_MAX_HIST_DT),$Q$1,INDEX(_xlfn.ANCHORARRAY($C$3),T_CALC[[#This Row],[DAY]]+1,2))),NA())</f>
        <v/>
      </c>
      <c r="R1493" s="4" t="str">
        <f ca="1">IFERROR(IF(I_SRC="Open",T_CALC[[#This Row],[Open]],IF(I_SRC="High",T_CALC[[#This Row],[High]],IF(I_SRC="low",T_CALC[[#This Row],[Low]],IF(I_SRC="Volume",T_CALC[[#This Row],[VOLUME]],T_CALC[[#This Row],[Close]])))),"")</f>
        <v/>
      </c>
      <c r="S1493" s="4" t="str" cm="1">
        <f t="array" aca="1" ref="S1493" ca="1">IF(T_CALC[[#This Row],[DAY]]="","",IF(T_CALC[[#This Row],[DAY]]&gt;=I_MA_PER,
ROUND(SUMPRODUCT(OFFSET($Y$4,0,0,I_MA_PER),OFFSET(T_CALC[[#This Row],[Value]],-(I_MA_PER-1),0,I_MA_PER))/C_DEN,2),NA()))</f>
        <v/>
      </c>
      <c r="T1493" s="4" t="str">
        <f ca="1">IF(T_CALC[[#This Row],[DAY]]="","",IF(T_CALC[[#This Row],[DAY]]&gt;=I_MA_PER,IF(AND(T_CALC[[#This Row],[Value]]&gt;T_CALC[[#This Row],[WMA]],R1492&lt;=S1492),"Buy",IF(AND(T_CALC[[#This Row],[Value]]&lt;T_CALC[[#This Row],[WMA]],R1492&gt;=S1492),"Sell","")),NA()))</f>
        <v/>
      </c>
      <c r="U1493" s="4">
        <f ca="1">IFERROR(IF(T_CALC[[#This Row],[Signal]]="Buy",T_CALC[[#This Row],[Value]],-10000),-10000)</f>
        <v>-10000</v>
      </c>
      <c r="V1493" s="4">
        <f ca="1">IFERROR(IF(T_CALC[[#This Row],[Signal]]="Sell",T_CALC[[#This Row],[Value]],-10000),-10000)</f>
        <v>-10000</v>
      </c>
    </row>
    <row r="1494" spans="11:22" x14ac:dyDescent="0.2">
      <c r="K1494" s="4" t="str">
        <f ca="1">IF(ROW(T_CALC[[#This Row],[DAY]])-ROW(T_CALC[[#Headers],[DAY]])&gt;C_N_TRADING_DAYS,"",ROW(T_CALC[[#This Row],[DAY]])-ROW(T_CALC[[#Headers],[DAY]]))</f>
        <v/>
      </c>
      <c r="L1494" s="2" t="str" cm="1">
        <f t="array" aca="1" ref="L1494" ca="1">IFERROR(IF(T_CALC[[#This Row],[DAY]]="","",IF(AND(T_CALC[[#This Row],[DAY]]=C_N_TRADING_DAYS,$L$1&gt;C_MAX_HIST_DT),$L$1,INDEX(_xlfn.ANCHORARRAY($C$3),T_CALC[[#This Row],[DAY]]+1,1))),NA())</f>
        <v/>
      </c>
      <c r="M1494" s="4" t="str" cm="1">
        <f t="array" aca="1" ref="M1494" ca="1">IFERROR(IF(T_CALC[[#This Row],[DAY]]="","",IF(AND(T_CALC[[#This Row],[DAY]]=C_N_TRADING_DAYS,$L$1&gt;C_MAX_HIST_DT),$M$1,INDEX(_xlfn.ANCHORARRAY($C$3),T_CALC[[#This Row],[DAY]]+1,3))),NA())</f>
        <v/>
      </c>
      <c r="N1494" s="4" t="str" cm="1">
        <f t="array" aca="1" ref="N1494" ca="1">IFERROR(IF(T_CALC[[#This Row],[DAY]]="","",IF(AND(T_CALC[[#This Row],[DAY]]=C_N_TRADING_DAYS,$L$1&gt;C_MAX_HIST_DT),$N$1,INDEX(_xlfn.ANCHORARRAY($C$3),T_CALC[[#This Row],[DAY]]+1,4))),NA())</f>
        <v/>
      </c>
      <c r="O1494" s="4" t="str" cm="1">
        <f t="array" aca="1" ref="O1494" ca="1">IFERROR(IF(T_CALC[[#This Row],[DAY]]="","",IF(AND(T_CALC[[#This Row],[DAY]]=C_N_TRADING_DAYS,$L$1&gt;C_MAX_HIST_DT),$O$1,INDEX(_xlfn.ANCHORARRAY($C$3),T_CALC[[#This Row],[DAY]]+1,5))),NA())</f>
        <v/>
      </c>
      <c r="P1494" s="4" t="str" cm="1">
        <f t="array" aca="1" ref="P1494" ca="1">IFERROR(IF(T_CALC[[#This Row],[DAY]]="","",IF(AND(T_CALC[[#This Row],[DAY]]=C_N_TRADING_DAYS,$L$1&gt;C_MAX_HIST_DT),$P$1,INDEX(_xlfn.ANCHORARRAY($C$3),T_CALC[[#This Row],[DAY]]+1,6))),NA())</f>
        <v/>
      </c>
      <c r="Q1494" s="4" t="str" cm="1">
        <f t="array" aca="1" ref="Q1494" ca="1">IFERROR(IF(T_CALC[[#This Row],[DAY]]="","",IF(AND(T_CALC[[#This Row],[DAY]]=C_N_TRADING_DAYS,$L$1&gt;C_MAX_HIST_DT),$Q$1,INDEX(_xlfn.ANCHORARRAY($C$3),T_CALC[[#This Row],[DAY]]+1,2))),NA())</f>
        <v/>
      </c>
      <c r="R1494" s="4" t="str">
        <f ca="1">IFERROR(IF(I_SRC="Open",T_CALC[[#This Row],[Open]],IF(I_SRC="High",T_CALC[[#This Row],[High]],IF(I_SRC="low",T_CALC[[#This Row],[Low]],IF(I_SRC="Volume",T_CALC[[#This Row],[VOLUME]],T_CALC[[#This Row],[Close]])))),"")</f>
        <v/>
      </c>
      <c r="S1494" s="4" t="str" cm="1">
        <f t="array" aca="1" ref="S1494" ca="1">IF(T_CALC[[#This Row],[DAY]]="","",IF(T_CALC[[#This Row],[DAY]]&gt;=I_MA_PER,
ROUND(SUMPRODUCT(OFFSET($Y$4,0,0,I_MA_PER),OFFSET(T_CALC[[#This Row],[Value]],-(I_MA_PER-1),0,I_MA_PER))/C_DEN,2),NA()))</f>
        <v/>
      </c>
      <c r="T1494" s="4" t="str">
        <f ca="1">IF(T_CALC[[#This Row],[DAY]]="","",IF(T_CALC[[#This Row],[DAY]]&gt;=I_MA_PER,IF(AND(T_CALC[[#This Row],[Value]]&gt;T_CALC[[#This Row],[WMA]],R1493&lt;=S1493),"Buy",IF(AND(T_CALC[[#This Row],[Value]]&lt;T_CALC[[#This Row],[WMA]],R1493&gt;=S1493),"Sell","")),NA()))</f>
        <v/>
      </c>
      <c r="U1494" s="4">
        <f ca="1">IFERROR(IF(T_CALC[[#This Row],[Signal]]="Buy",T_CALC[[#This Row],[Value]],-10000),-10000)</f>
        <v>-10000</v>
      </c>
      <c r="V1494" s="4">
        <f ca="1">IFERROR(IF(T_CALC[[#This Row],[Signal]]="Sell",T_CALC[[#This Row],[Value]],-10000),-10000)</f>
        <v>-10000</v>
      </c>
    </row>
    <row r="1495" spans="11:22" x14ac:dyDescent="0.2">
      <c r="K1495" s="4" t="str">
        <f ca="1">IF(ROW(T_CALC[[#This Row],[DAY]])-ROW(T_CALC[[#Headers],[DAY]])&gt;C_N_TRADING_DAYS,"",ROW(T_CALC[[#This Row],[DAY]])-ROW(T_CALC[[#Headers],[DAY]]))</f>
        <v/>
      </c>
      <c r="L1495" s="2" t="str" cm="1">
        <f t="array" aca="1" ref="L1495" ca="1">IFERROR(IF(T_CALC[[#This Row],[DAY]]="","",IF(AND(T_CALC[[#This Row],[DAY]]=C_N_TRADING_DAYS,$L$1&gt;C_MAX_HIST_DT),$L$1,INDEX(_xlfn.ANCHORARRAY($C$3),T_CALC[[#This Row],[DAY]]+1,1))),NA())</f>
        <v/>
      </c>
      <c r="M1495" s="4" t="str" cm="1">
        <f t="array" aca="1" ref="M1495" ca="1">IFERROR(IF(T_CALC[[#This Row],[DAY]]="","",IF(AND(T_CALC[[#This Row],[DAY]]=C_N_TRADING_DAYS,$L$1&gt;C_MAX_HIST_DT),$M$1,INDEX(_xlfn.ANCHORARRAY($C$3),T_CALC[[#This Row],[DAY]]+1,3))),NA())</f>
        <v/>
      </c>
      <c r="N1495" s="4" t="str" cm="1">
        <f t="array" aca="1" ref="N1495" ca="1">IFERROR(IF(T_CALC[[#This Row],[DAY]]="","",IF(AND(T_CALC[[#This Row],[DAY]]=C_N_TRADING_DAYS,$L$1&gt;C_MAX_HIST_DT),$N$1,INDEX(_xlfn.ANCHORARRAY($C$3),T_CALC[[#This Row],[DAY]]+1,4))),NA())</f>
        <v/>
      </c>
      <c r="O1495" s="4" t="str" cm="1">
        <f t="array" aca="1" ref="O1495" ca="1">IFERROR(IF(T_CALC[[#This Row],[DAY]]="","",IF(AND(T_CALC[[#This Row],[DAY]]=C_N_TRADING_DAYS,$L$1&gt;C_MAX_HIST_DT),$O$1,INDEX(_xlfn.ANCHORARRAY($C$3),T_CALC[[#This Row],[DAY]]+1,5))),NA())</f>
        <v/>
      </c>
      <c r="P1495" s="4" t="str" cm="1">
        <f t="array" aca="1" ref="P1495" ca="1">IFERROR(IF(T_CALC[[#This Row],[DAY]]="","",IF(AND(T_CALC[[#This Row],[DAY]]=C_N_TRADING_DAYS,$L$1&gt;C_MAX_HIST_DT),$P$1,INDEX(_xlfn.ANCHORARRAY($C$3),T_CALC[[#This Row],[DAY]]+1,6))),NA())</f>
        <v/>
      </c>
      <c r="Q1495" s="4" t="str" cm="1">
        <f t="array" aca="1" ref="Q1495" ca="1">IFERROR(IF(T_CALC[[#This Row],[DAY]]="","",IF(AND(T_CALC[[#This Row],[DAY]]=C_N_TRADING_DAYS,$L$1&gt;C_MAX_HIST_DT),$Q$1,INDEX(_xlfn.ANCHORARRAY($C$3),T_CALC[[#This Row],[DAY]]+1,2))),NA())</f>
        <v/>
      </c>
      <c r="R1495" s="4" t="str">
        <f ca="1">IFERROR(IF(I_SRC="Open",T_CALC[[#This Row],[Open]],IF(I_SRC="High",T_CALC[[#This Row],[High]],IF(I_SRC="low",T_CALC[[#This Row],[Low]],IF(I_SRC="Volume",T_CALC[[#This Row],[VOLUME]],T_CALC[[#This Row],[Close]])))),"")</f>
        <v/>
      </c>
      <c r="S1495" s="4" t="str" cm="1">
        <f t="array" aca="1" ref="S1495" ca="1">IF(T_CALC[[#This Row],[DAY]]="","",IF(T_CALC[[#This Row],[DAY]]&gt;=I_MA_PER,
ROUND(SUMPRODUCT(OFFSET($Y$4,0,0,I_MA_PER),OFFSET(T_CALC[[#This Row],[Value]],-(I_MA_PER-1),0,I_MA_PER))/C_DEN,2),NA()))</f>
        <v/>
      </c>
      <c r="T1495" s="4" t="str">
        <f ca="1">IF(T_CALC[[#This Row],[DAY]]="","",IF(T_CALC[[#This Row],[DAY]]&gt;=I_MA_PER,IF(AND(T_CALC[[#This Row],[Value]]&gt;T_CALC[[#This Row],[WMA]],R1494&lt;=S1494),"Buy",IF(AND(T_CALC[[#This Row],[Value]]&lt;T_CALC[[#This Row],[WMA]],R1494&gt;=S1494),"Sell","")),NA()))</f>
        <v/>
      </c>
      <c r="U1495" s="4">
        <f ca="1">IFERROR(IF(T_CALC[[#This Row],[Signal]]="Buy",T_CALC[[#This Row],[Value]],-10000),-10000)</f>
        <v>-10000</v>
      </c>
      <c r="V1495" s="4">
        <f ca="1">IFERROR(IF(T_CALC[[#This Row],[Signal]]="Sell",T_CALC[[#This Row],[Value]],-10000),-10000)</f>
        <v>-10000</v>
      </c>
    </row>
    <row r="1496" spans="11:22" x14ac:dyDescent="0.2">
      <c r="K1496" s="4" t="str">
        <f ca="1">IF(ROW(T_CALC[[#This Row],[DAY]])-ROW(T_CALC[[#Headers],[DAY]])&gt;C_N_TRADING_DAYS,"",ROW(T_CALC[[#This Row],[DAY]])-ROW(T_CALC[[#Headers],[DAY]]))</f>
        <v/>
      </c>
      <c r="L1496" s="2" t="str" cm="1">
        <f t="array" aca="1" ref="L1496" ca="1">IFERROR(IF(T_CALC[[#This Row],[DAY]]="","",IF(AND(T_CALC[[#This Row],[DAY]]=C_N_TRADING_DAYS,$L$1&gt;C_MAX_HIST_DT),$L$1,INDEX(_xlfn.ANCHORARRAY($C$3),T_CALC[[#This Row],[DAY]]+1,1))),NA())</f>
        <v/>
      </c>
      <c r="M1496" s="4" t="str" cm="1">
        <f t="array" aca="1" ref="M1496" ca="1">IFERROR(IF(T_CALC[[#This Row],[DAY]]="","",IF(AND(T_CALC[[#This Row],[DAY]]=C_N_TRADING_DAYS,$L$1&gt;C_MAX_HIST_DT),$M$1,INDEX(_xlfn.ANCHORARRAY($C$3),T_CALC[[#This Row],[DAY]]+1,3))),NA())</f>
        <v/>
      </c>
      <c r="N1496" s="4" t="str" cm="1">
        <f t="array" aca="1" ref="N1496" ca="1">IFERROR(IF(T_CALC[[#This Row],[DAY]]="","",IF(AND(T_CALC[[#This Row],[DAY]]=C_N_TRADING_DAYS,$L$1&gt;C_MAX_HIST_DT),$N$1,INDEX(_xlfn.ANCHORARRAY($C$3),T_CALC[[#This Row],[DAY]]+1,4))),NA())</f>
        <v/>
      </c>
      <c r="O1496" s="4" t="str" cm="1">
        <f t="array" aca="1" ref="O1496" ca="1">IFERROR(IF(T_CALC[[#This Row],[DAY]]="","",IF(AND(T_CALC[[#This Row],[DAY]]=C_N_TRADING_DAYS,$L$1&gt;C_MAX_HIST_DT),$O$1,INDEX(_xlfn.ANCHORARRAY($C$3),T_CALC[[#This Row],[DAY]]+1,5))),NA())</f>
        <v/>
      </c>
      <c r="P1496" s="4" t="str" cm="1">
        <f t="array" aca="1" ref="P1496" ca="1">IFERROR(IF(T_CALC[[#This Row],[DAY]]="","",IF(AND(T_CALC[[#This Row],[DAY]]=C_N_TRADING_DAYS,$L$1&gt;C_MAX_HIST_DT),$P$1,INDEX(_xlfn.ANCHORARRAY($C$3),T_CALC[[#This Row],[DAY]]+1,6))),NA())</f>
        <v/>
      </c>
      <c r="Q1496" s="4" t="str" cm="1">
        <f t="array" aca="1" ref="Q1496" ca="1">IFERROR(IF(T_CALC[[#This Row],[DAY]]="","",IF(AND(T_CALC[[#This Row],[DAY]]=C_N_TRADING_DAYS,$L$1&gt;C_MAX_HIST_DT),$Q$1,INDEX(_xlfn.ANCHORARRAY($C$3),T_CALC[[#This Row],[DAY]]+1,2))),NA())</f>
        <v/>
      </c>
      <c r="R1496" s="4" t="str">
        <f ca="1">IFERROR(IF(I_SRC="Open",T_CALC[[#This Row],[Open]],IF(I_SRC="High",T_CALC[[#This Row],[High]],IF(I_SRC="low",T_CALC[[#This Row],[Low]],IF(I_SRC="Volume",T_CALC[[#This Row],[VOLUME]],T_CALC[[#This Row],[Close]])))),"")</f>
        <v/>
      </c>
      <c r="S1496" s="4" t="str" cm="1">
        <f t="array" aca="1" ref="S1496" ca="1">IF(T_CALC[[#This Row],[DAY]]="","",IF(T_CALC[[#This Row],[DAY]]&gt;=I_MA_PER,
ROUND(SUMPRODUCT(OFFSET($Y$4,0,0,I_MA_PER),OFFSET(T_CALC[[#This Row],[Value]],-(I_MA_PER-1),0,I_MA_PER))/C_DEN,2),NA()))</f>
        <v/>
      </c>
      <c r="T1496" s="4" t="str">
        <f ca="1">IF(T_CALC[[#This Row],[DAY]]="","",IF(T_CALC[[#This Row],[DAY]]&gt;=I_MA_PER,IF(AND(T_CALC[[#This Row],[Value]]&gt;T_CALC[[#This Row],[WMA]],R1495&lt;=S1495),"Buy",IF(AND(T_CALC[[#This Row],[Value]]&lt;T_CALC[[#This Row],[WMA]],R1495&gt;=S1495),"Sell","")),NA()))</f>
        <v/>
      </c>
      <c r="U1496" s="4">
        <f ca="1">IFERROR(IF(T_CALC[[#This Row],[Signal]]="Buy",T_CALC[[#This Row],[Value]],-10000),-10000)</f>
        <v>-10000</v>
      </c>
      <c r="V1496" s="4">
        <f ca="1">IFERROR(IF(T_CALC[[#This Row],[Signal]]="Sell",T_CALC[[#This Row],[Value]],-10000),-10000)</f>
        <v>-10000</v>
      </c>
    </row>
    <row r="1497" spans="11:22" x14ac:dyDescent="0.2">
      <c r="K1497" s="4" t="str">
        <f ca="1">IF(ROW(T_CALC[[#This Row],[DAY]])-ROW(T_CALC[[#Headers],[DAY]])&gt;C_N_TRADING_DAYS,"",ROW(T_CALC[[#This Row],[DAY]])-ROW(T_CALC[[#Headers],[DAY]]))</f>
        <v/>
      </c>
      <c r="L1497" s="2" t="str" cm="1">
        <f t="array" aca="1" ref="L1497" ca="1">IFERROR(IF(T_CALC[[#This Row],[DAY]]="","",IF(AND(T_CALC[[#This Row],[DAY]]=C_N_TRADING_DAYS,$L$1&gt;C_MAX_HIST_DT),$L$1,INDEX(_xlfn.ANCHORARRAY($C$3),T_CALC[[#This Row],[DAY]]+1,1))),NA())</f>
        <v/>
      </c>
      <c r="M1497" s="4" t="str" cm="1">
        <f t="array" aca="1" ref="M1497" ca="1">IFERROR(IF(T_CALC[[#This Row],[DAY]]="","",IF(AND(T_CALC[[#This Row],[DAY]]=C_N_TRADING_DAYS,$L$1&gt;C_MAX_HIST_DT),$M$1,INDEX(_xlfn.ANCHORARRAY($C$3),T_CALC[[#This Row],[DAY]]+1,3))),NA())</f>
        <v/>
      </c>
      <c r="N1497" s="4" t="str" cm="1">
        <f t="array" aca="1" ref="N1497" ca="1">IFERROR(IF(T_CALC[[#This Row],[DAY]]="","",IF(AND(T_CALC[[#This Row],[DAY]]=C_N_TRADING_DAYS,$L$1&gt;C_MAX_HIST_DT),$N$1,INDEX(_xlfn.ANCHORARRAY($C$3),T_CALC[[#This Row],[DAY]]+1,4))),NA())</f>
        <v/>
      </c>
      <c r="O1497" s="4" t="str" cm="1">
        <f t="array" aca="1" ref="O1497" ca="1">IFERROR(IF(T_CALC[[#This Row],[DAY]]="","",IF(AND(T_CALC[[#This Row],[DAY]]=C_N_TRADING_DAYS,$L$1&gt;C_MAX_HIST_DT),$O$1,INDEX(_xlfn.ANCHORARRAY($C$3),T_CALC[[#This Row],[DAY]]+1,5))),NA())</f>
        <v/>
      </c>
      <c r="P1497" s="4" t="str" cm="1">
        <f t="array" aca="1" ref="P1497" ca="1">IFERROR(IF(T_CALC[[#This Row],[DAY]]="","",IF(AND(T_CALC[[#This Row],[DAY]]=C_N_TRADING_DAYS,$L$1&gt;C_MAX_HIST_DT),$P$1,INDEX(_xlfn.ANCHORARRAY($C$3),T_CALC[[#This Row],[DAY]]+1,6))),NA())</f>
        <v/>
      </c>
      <c r="Q1497" s="4" t="str" cm="1">
        <f t="array" aca="1" ref="Q1497" ca="1">IFERROR(IF(T_CALC[[#This Row],[DAY]]="","",IF(AND(T_CALC[[#This Row],[DAY]]=C_N_TRADING_DAYS,$L$1&gt;C_MAX_HIST_DT),$Q$1,INDEX(_xlfn.ANCHORARRAY($C$3),T_CALC[[#This Row],[DAY]]+1,2))),NA())</f>
        <v/>
      </c>
      <c r="R1497" s="4" t="str">
        <f ca="1">IFERROR(IF(I_SRC="Open",T_CALC[[#This Row],[Open]],IF(I_SRC="High",T_CALC[[#This Row],[High]],IF(I_SRC="low",T_CALC[[#This Row],[Low]],IF(I_SRC="Volume",T_CALC[[#This Row],[VOLUME]],T_CALC[[#This Row],[Close]])))),"")</f>
        <v/>
      </c>
      <c r="S1497" s="4" t="str" cm="1">
        <f t="array" aca="1" ref="S1497" ca="1">IF(T_CALC[[#This Row],[DAY]]="","",IF(T_CALC[[#This Row],[DAY]]&gt;=I_MA_PER,
ROUND(SUMPRODUCT(OFFSET($Y$4,0,0,I_MA_PER),OFFSET(T_CALC[[#This Row],[Value]],-(I_MA_PER-1),0,I_MA_PER))/C_DEN,2),NA()))</f>
        <v/>
      </c>
      <c r="T1497" s="4" t="str">
        <f ca="1">IF(T_CALC[[#This Row],[DAY]]="","",IF(T_CALC[[#This Row],[DAY]]&gt;=I_MA_PER,IF(AND(T_CALC[[#This Row],[Value]]&gt;T_CALC[[#This Row],[WMA]],R1496&lt;=S1496),"Buy",IF(AND(T_CALC[[#This Row],[Value]]&lt;T_CALC[[#This Row],[WMA]],R1496&gt;=S1496),"Sell","")),NA()))</f>
        <v/>
      </c>
      <c r="U1497" s="4">
        <f ca="1">IFERROR(IF(T_CALC[[#This Row],[Signal]]="Buy",T_CALC[[#This Row],[Value]],-10000),-10000)</f>
        <v>-10000</v>
      </c>
      <c r="V1497" s="4">
        <f ca="1">IFERROR(IF(T_CALC[[#This Row],[Signal]]="Sell",T_CALC[[#This Row],[Value]],-10000),-10000)</f>
        <v>-10000</v>
      </c>
    </row>
    <row r="1498" spans="11:22" x14ac:dyDescent="0.2">
      <c r="K1498" s="4" t="str">
        <f ca="1">IF(ROW(T_CALC[[#This Row],[DAY]])-ROW(T_CALC[[#Headers],[DAY]])&gt;C_N_TRADING_DAYS,"",ROW(T_CALC[[#This Row],[DAY]])-ROW(T_CALC[[#Headers],[DAY]]))</f>
        <v/>
      </c>
      <c r="L1498" s="2" t="str" cm="1">
        <f t="array" aca="1" ref="L1498" ca="1">IFERROR(IF(T_CALC[[#This Row],[DAY]]="","",IF(AND(T_CALC[[#This Row],[DAY]]=C_N_TRADING_DAYS,$L$1&gt;C_MAX_HIST_DT),$L$1,INDEX(_xlfn.ANCHORARRAY($C$3),T_CALC[[#This Row],[DAY]]+1,1))),NA())</f>
        <v/>
      </c>
      <c r="M1498" s="4" t="str" cm="1">
        <f t="array" aca="1" ref="M1498" ca="1">IFERROR(IF(T_CALC[[#This Row],[DAY]]="","",IF(AND(T_CALC[[#This Row],[DAY]]=C_N_TRADING_DAYS,$L$1&gt;C_MAX_HIST_DT),$M$1,INDEX(_xlfn.ANCHORARRAY($C$3),T_CALC[[#This Row],[DAY]]+1,3))),NA())</f>
        <v/>
      </c>
      <c r="N1498" s="4" t="str" cm="1">
        <f t="array" aca="1" ref="N1498" ca="1">IFERROR(IF(T_CALC[[#This Row],[DAY]]="","",IF(AND(T_CALC[[#This Row],[DAY]]=C_N_TRADING_DAYS,$L$1&gt;C_MAX_HIST_DT),$N$1,INDEX(_xlfn.ANCHORARRAY($C$3),T_CALC[[#This Row],[DAY]]+1,4))),NA())</f>
        <v/>
      </c>
      <c r="O1498" s="4" t="str" cm="1">
        <f t="array" aca="1" ref="O1498" ca="1">IFERROR(IF(T_CALC[[#This Row],[DAY]]="","",IF(AND(T_CALC[[#This Row],[DAY]]=C_N_TRADING_DAYS,$L$1&gt;C_MAX_HIST_DT),$O$1,INDEX(_xlfn.ANCHORARRAY($C$3),T_CALC[[#This Row],[DAY]]+1,5))),NA())</f>
        <v/>
      </c>
      <c r="P1498" s="4" t="str" cm="1">
        <f t="array" aca="1" ref="P1498" ca="1">IFERROR(IF(T_CALC[[#This Row],[DAY]]="","",IF(AND(T_CALC[[#This Row],[DAY]]=C_N_TRADING_DAYS,$L$1&gt;C_MAX_HIST_DT),$P$1,INDEX(_xlfn.ANCHORARRAY($C$3),T_CALC[[#This Row],[DAY]]+1,6))),NA())</f>
        <v/>
      </c>
      <c r="Q1498" s="4" t="str" cm="1">
        <f t="array" aca="1" ref="Q1498" ca="1">IFERROR(IF(T_CALC[[#This Row],[DAY]]="","",IF(AND(T_CALC[[#This Row],[DAY]]=C_N_TRADING_DAYS,$L$1&gt;C_MAX_HIST_DT),$Q$1,INDEX(_xlfn.ANCHORARRAY($C$3),T_CALC[[#This Row],[DAY]]+1,2))),NA())</f>
        <v/>
      </c>
      <c r="R1498" s="4" t="str">
        <f ca="1">IFERROR(IF(I_SRC="Open",T_CALC[[#This Row],[Open]],IF(I_SRC="High",T_CALC[[#This Row],[High]],IF(I_SRC="low",T_CALC[[#This Row],[Low]],IF(I_SRC="Volume",T_CALC[[#This Row],[VOLUME]],T_CALC[[#This Row],[Close]])))),"")</f>
        <v/>
      </c>
      <c r="S1498" s="4" t="str" cm="1">
        <f t="array" aca="1" ref="S1498" ca="1">IF(T_CALC[[#This Row],[DAY]]="","",IF(T_CALC[[#This Row],[DAY]]&gt;=I_MA_PER,
ROUND(SUMPRODUCT(OFFSET($Y$4,0,0,I_MA_PER),OFFSET(T_CALC[[#This Row],[Value]],-(I_MA_PER-1),0,I_MA_PER))/C_DEN,2),NA()))</f>
        <v/>
      </c>
      <c r="T1498" s="4" t="str">
        <f ca="1">IF(T_CALC[[#This Row],[DAY]]="","",IF(T_CALC[[#This Row],[DAY]]&gt;=I_MA_PER,IF(AND(T_CALC[[#This Row],[Value]]&gt;T_CALC[[#This Row],[WMA]],R1497&lt;=S1497),"Buy",IF(AND(T_CALC[[#This Row],[Value]]&lt;T_CALC[[#This Row],[WMA]],R1497&gt;=S1497),"Sell","")),NA()))</f>
        <v/>
      </c>
      <c r="U1498" s="4">
        <f ca="1">IFERROR(IF(T_CALC[[#This Row],[Signal]]="Buy",T_CALC[[#This Row],[Value]],-10000),-10000)</f>
        <v>-10000</v>
      </c>
      <c r="V1498" s="4">
        <f ca="1">IFERROR(IF(T_CALC[[#This Row],[Signal]]="Sell",T_CALC[[#This Row],[Value]],-10000),-10000)</f>
        <v>-10000</v>
      </c>
    </row>
    <row r="1499" spans="11:22" x14ac:dyDescent="0.2">
      <c r="K1499" s="4" t="str">
        <f ca="1">IF(ROW(T_CALC[[#This Row],[DAY]])-ROW(T_CALC[[#Headers],[DAY]])&gt;C_N_TRADING_DAYS,"",ROW(T_CALC[[#This Row],[DAY]])-ROW(T_CALC[[#Headers],[DAY]]))</f>
        <v/>
      </c>
      <c r="L1499" s="2" t="str" cm="1">
        <f t="array" aca="1" ref="L1499" ca="1">IFERROR(IF(T_CALC[[#This Row],[DAY]]="","",IF(AND(T_CALC[[#This Row],[DAY]]=C_N_TRADING_DAYS,$L$1&gt;C_MAX_HIST_DT),$L$1,INDEX(_xlfn.ANCHORARRAY($C$3),T_CALC[[#This Row],[DAY]]+1,1))),NA())</f>
        <v/>
      </c>
      <c r="M1499" s="4" t="str" cm="1">
        <f t="array" aca="1" ref="M1499" ca="1">IFERROR(IF(T_CALC[[#This Row],[DAY]]="","",IF(AND(T_CALC[[#This Row],[DAY]]=C_N_TRADING_DAYS,$L$1&gt;C_MAX_HIST_DT),$M$1,INDEX(_xlfn.ANCHORARRAY($C$3),T_CALC[[#This Row],[DAY]]+1,3))),NA())</f>
        <v/>
      </c>
      <c r="N1499" s="4" t="str" cm="1">
        <f t="array" aca="1" ref="N1499" ca="1">IFERROR(IF(T_CALC[[#This Row],[DAY]]="","",IF(AND(T_CALC[[#This Row],[DAY]]=C_N_TRADING_DAYS,$L$1&gt;C_MAX_HIST_DT),$N$1,INDEX(_xlfn.ANCHORARRAY($C$3),T_CALC[[#This Row],[DAY]]+1,4))),NA())</f>
        <v/>
      </c>
      <c r="O1499" s="4" t="str" cm="1">
        <f t="array" aca="1" ref="O1499" ca="1">IFERROR(IF(T_CALC[[#This Row],[DAY]]="","",IF(AND(T_CALC[[#This Row],[DAY]]=C_N_TRADING_DAYS,$L$1&gt;C_MAX_HIST_DT),$O$1,INDEX(_xlfn.ANCHORARRAY($C$3),T_CALC[[#This Row],[DAY]]+1,5))),NA())</f>
        <v/>
      </c>
      <c r="P1499" s="4" t="str" cm="1">
        <f t="array" aca="1" ref="P1499" ca="1">IFERROR(IF(T_CALC[[#This Row],[DAY]]="","",IF(AND(T_CALC[[#This Row],[DAY]]=C_N_TRADING_DAYS,$L$1&gt;C_MAX_HIST_DT),$P$1,INDEX(_xlfn.ANCHORARRAY($C$3),T_CALC[[#This Row],[DAY]]+1,6))),NA())</f>
        <v/>
      </c>
      <c r="Q1499" s="4" t="str" cm="1">
        <f t="array" aca="1" ref="Q1499" ca="1">IFERROR(IF(T_CALC[[#This Row],[DAY]]="","",IF(AND(T_CALC[[#This Row],[DAY]]=C_N_TRADING_DAYS,$L$1&gt;C_MAX_HIST_DT),$Q$1,INDEX(_xlfn.ANCHORARRAY($C$3),T_CALC[[#This Row],[DAY]]+1,2))),NA())</f>
        <v/>
      </c>
      <c r="R1499" s="4" t="str">
        <f ca="1">IFERROR(IF(I_SRC="Open",T_CALC[[#This Row],[Open]],IF(I_SRC="High",T_CALC[[#This Row],[High]],IF(I_SRC="low",T_CALC[[#This Row],[Low]],IF(I_SRC="Volume",T_CALC[[#This Row],[VOLUME]],T_CALC[[#This Row],[Close]])))),"")</f>
        <v/>
      </c>
      <c r="S1499" s="4" t="str" cm="1">
        <f t="array" aca="1" ref="S1499" ca="1">IF(T_CALC[[#This Row],[DAY]]="","",IF(T_CALC[[#This Row],[DAY]]&gt;=I_MA_PER,
ROUND(SUMPRODUCT(OFFSET($Y$4,0,0,I_MA_PER),OFFSET(T_CALC[[#This Row],[Value]],-(I_MA_PER-1),0,I_MA_PER))/C_DEN,2),NA()))</f>
        <v/>
      </c>
      <c r="T1499" s="4" t="str">
        <f ca="1">IF(T_CALC[[#This Row],[DAY]]="","",IF(T_CALC[[#This Row],[DAY]]&gt;=I_MA_PER,IF(AND(T_CALC[[#This Row],[Value]]&gt;T_CALC[[#This Row],[WMA]],R1498&lt;=S1498),"Buy",IF(AND(T_CALC[[#This Row],[Value]]&lt;T_CALC[[#This Row],[WMA]],R1498&gt;=S1498),"Sell","")),NA()))</f>
        <v/>
      </c>
      <c r="U1499" s="4">
        <f ca="1">IFERROR(IF(T_CALC[[#This Row],[Signal]]="Buy",T_CALC[[#This Row],[Value]],-10000),-10000)</f>
        <v>-10000</v>
      </c>
      <c r="V1499" s="4">
        <f ca="1">IFERROR(IF(T_CALC[[#This Row],[Signal]]="Sell",T_CALC[[#This Row],[Value]],-10000),-10000)</f>
        <v>-10000</v>
      </c>
    </row>
    <row r="1500" spans="11:22" x14ac:dyDescent="0.2">
      <c r="K1500" s="4" t="str">
        <f ca="1">IF(ROW(T_CALC[[#This Row],[DAY]])-ROW(T_CALC[[#Headers],[DAY]])&gt;C_N_TRADING_DAYS,"",ROW(T_CALC[[#This Row],[DAY]])-ROW(T_CALC[[#Headers],[DAY]]))</f>
        <v/>
      </c>
      <c r="L1500" s="2" t="str" cm="1">
        <f t="array" aca="1" ref="L1500" ca="1">IFERROR(IF(T_CALC[[#This Row],[DAY]]="","",IF(AND(T_CALC[[#This Row],[DAY]]=C_N_TRADING_DAYS,$L$1&gt;C_MAX_HIST_DT),$L$1,INDEX(_xlfn.ANCHORARRAY($C$3),T_CALC[[#This Row],[DAY]]+1,1))),NA())</f>
        <v/>
      </c>
      <c r="M1500" s="4" t="str" cm="1">
        <f t="array" aca="1" ref="M1500" ca="1">IFERROR(IF(T_CALC[[#This Row],[DAY]]="","",IF(AND(T_CALC[[#This Row],[DAY]]=C_N_TRADING_DAYS,$L$1&gt;C_MAX_HIST_DT),$M$1,INDEX(_xlfn.ANCHORARRAY($C$3),T_CALC[[#This Row],[DAY]]+1,3))),NA())</f>
        <v/>
      </c>
      <c r="N1500" s="4" t="str" cm="1">
        <f t="array" aca="1" ref="N1500" ca="1">IFERROR(IF(T_CALC[[#This Row],[DAY]]="","",IF(AND(T_CALC[[#This Row],[DAY]]=C_N_TRADING_DAYS,$L$1&gt;C_MAX_HIST_DT),$N$1,INDEX(_xlfn.ANCHORARRAY($C$3),T_CALC[[#This Row],[DAY]]+1,4))),NA())</f>
        <v/>
      </c>
      <c r="O1500" s="4" t="str" cm="1">
        <f t="array" aca="1" ref="O1500" ca="1">IFERROR(IF(T_CALC[[#This Row],[DAY]]="","",IF(AND(T_CALC[[#This Row],[DAY]]=C_N_TRADING_DAYS,$L$1&gt;C_MAX_HIST_DT),$O$1,INDEX(_xlfn.ANCHORARRAY($C$3),T_CALC[[#This Row],[DAY]]+1,5))),NA())</f>
        <v/>
      </c>
      <c r="P1500" s="4" t="str" cm="1">
        <f t="array" aca="1" ref="P1500" ca="1">IFERROR(IF(T_CALC[[#This Row],[DAY]]="","",IF(AND(T_CALC[[#This Row],[DAY]]=C_N_TRADING_DAYS,$L$1&gt;C_MAX_HIST_DT),$P$1,INDEX(_xlfn.ANCHORARRAY($C$3),T_CALC[[#This Row],[DAY]]+1,6))),NA())</f>
        <v/>
      </c>
      <c r="Q1500" s="4" t="str" cm="1">
        <f t="array" aca="1" ref="Q1500" ca="1">IFERROR(IF(T_CALC[[#This Row],[DAY]]="","",IF(AND(T_CALC[[#This Row],[DAY]]=C_N_TRADING_DAYS,$L$1&gt;C_MAX_HIST_DT),$Q$1,INDEX(_xlfn.ANCHORARRAY($C$3),T_CALC[[#This Row],[DAY]]+1,2))),NA())</f>
        <v/>
      </c>
      <c r="R1500" s="4" t="str">
        <f ca="1">IFERROR(IF(I_SRC="Open",T_CALC[[#This Row],[Open]],IF(I_SRC="High",T_CALC[[#This Row],[High]],IF(I_SRC="low",T_CALC[[#This Row],[Low]],IF(I_SRC="Volume",T_CALC[[#This Row],[VOLUME]],T_CALC[[#This Row],[Close]])))),"")</f>
        <v/>
      </c>
      <c r="S1500" s="4" t="str" cm="1">
        <f t="array" aca="1" ref="S1500" ca="1">IF(T_CALC[[#This Row],[DAY]]="","",IF(T_CALC[[#This Row],[DAY]]&gt;=I_MA_PER,
ROUND(SUMPRODUCT(OFFSET($Y$4,0,0,I_MA_PER),OFFSET(T_CALC[[#This Row],[Value]],-(I_MA_PER-1),0,I_MA_PER))/C_DEN,2),NA()))</f>
        <v/>
      </c>
      <c r="T1500" s="4" t="str">
        <f ca="1">IF(T_CALC[[#This Row],[DAY]]="","",IF(T_CALC[[#This Row],[DAY]]&gt;=I_MA_PER,IF(AND(T_CALC[[#This Row],[Value]]&gt;T_CALC[[#This Row],[WMA]],R1499&lt;=S1499),"Buy",IF(AND(T_CALC[[#This Row],[Value]]&lt;T_CALC[[#This Row],[WMA]],R1499&gt;=S1499),"Sell","")),NA()))</f>
        <v/>
      </c>
      <c r="U1500" s="4">
        <f ca="1">IFERROR(IF(T_CALC[[#This Row],[Signal]]="Buy",T_CALC[[#This Row],[Value]],-10000),-10000)</f>
        <v>-10000</v>
      </c>
      <c r="V1500" s="4">
        <f ca="1">IFERROR(IF(T_CALC[[#This Row],[Signal]]="Sell",T_CALC[[#This Row],[Value]],-10000),-10000)</f>
        <v>-10000</v>
      </c>
    </row>
    <row r="1501" spans="11:22" x14ac:dyDescent="0.2">
      <c r="K1501" s="4" t="str">
        <f ca="1">IF(ROW(T_CALC[[#This Row],[DAY]])-ROW(T_CALC[[#Headers],[DAY]])&gt;C_N_TRADING_DAYS,"",ROW(T_CALC[[#This Row],[DAY]])-ROW(T_CALC[[#Headers],[DAY]]))</f>
        <v/>
      </c>
      <c r="L1501" s="2" t="str" cm="1">
        <f t="array" aca="1" ref="L1501" ca="1">IFERROR(IF(T_CALC[[#This Row],[DAY]]="","",IF(AND(T_CALC[[#This Row],[DAY]]=C_N_TRADING_DAYS,$L$1&gt;C_MAX_HIST_DT),$L$1,INDEX(_xlfn.ANCHORARRAY($C$3),T_CALC[[#This Row],[DAY]]+1,1))),NA())</f>
        <v/>
      </c>
      <c r="M1501" s="4" t="str" cm="1">
        <f t="array" aca="1" ref="M1501" ca="1">IFERROR(IF(T_CALC[[#This Row],[DAY]]="","",IF(AND(T_CALC[[#This Row],[DAY]]=C_N_TRADING_DAYS,$L$1&gt;C_MAX_HIST_DT),$M$1,INDEX(_xlfn.ANCHORARRAY($C$3),T_CALC[[#This Row],[DAY]]+1,3))),NA())</f>
        <v/>
      </c>
      <c r="N1501" s="4" t="str" cm="1">
        <f t="array" aca="1" ref="N1501" ca="1">IFERROR(IF(T_CALC[[#This Row],[DAY]]="","",IF(AND(T_CALC[[#This Row],[DAY]]=C_N_TRADING_DAYS,$L$1&gt;C_MAX_HIST_DT),$N$1,INDEX(_xlfn.ANCHORARRAY($C$3),T_CALC[[#This Row],[DAY]]+1,4))),NA())</f>
        <v/>
      </c>
      <c r="O1501" s="4" t="str" cm="1">
        <f t="array" aca="1" ref="O1501" ca="1">IFERROR(IF(T_CALC[[#This Row],[DAY]]="","",IF(AND(T_CALC[[#This Row],[DAY]]=C_N_TRADING_DAYS,$L$1&gt;C_MAX_HIST_DT),$O$1,INDEX(_xlfn.ANCHORARRAY($C$3),T_CALC[[#This Row],[DAY]]+1,5))),NA())</f>
        <v/>
      </c>
      <c r="P1501" s="4" t="str" cm="1">
        <f t="array" aca="1" ref="P1501" ca="1">IFERROR(IF(T_CALC[[#This Row],[DAY]]="","",IF(AND(T_CALC[[#This Row],[DAY]]=C_N_TRADING_DAYS,$L$1&gt;C_MAX_HIST_DT),$P$1,INDEX(_xlfn.ANCHORARRAY($C$3),T_CALC[[#This Row],[DAY]]+1,6))),NA())</f>
        <v/>
      </c>
      <c r="Q1501" s="4" t="str" cm="1">
        <f t="array" aca="1" ref="Q1501" ca="1">IFERROR(IF(T_CALC[[#This Row],[DAY]]="","",IF(AND(T_CALC[[#This Row],[DAY]]=C_N_TRADING_DAYS,$L$1&gt;C_MAX_HIST_DT),$Q$1,INDEX(_xlfn.ANCHORARRAY($C$3),T_CALC[[#This Row],[DAY]]+1,2))),NA())</f>
        <v/>
      </c>
      <c r="R1501" s="4" t="str">
        <f ca="1">IFERROR(IF(I_SRC="Open",T_CALC[[#This Row],[Open]],IF(I_SRC="High",T_CALC[[#This Row],[High]],IF(I_SRC="low",T_CALC[[#This Row],[Low]],IF(I_SRC="Volume",T_CALC[[#This Row],[VOLUME]],T_CALC[[#This Row],[Close]])))),"")</f>
        <v/>
      </c>
      <c r="S1501" s="4" t="str" cm="1">
        <f t="array" aca="1" ref="S1501" ca="1">IF(T_CALC[[#This Row],[DAY]]="","",IF(T_CALC[[#This Row],[DAY]]&gt;=I_MA_PER,
ROUND(SUMPRODUCT(OFFSET($Y$4,0,0,I_MA_PER),OFFSET(T_CALC[[#This Row],[Value]],-(I_MA_PER-1),0,I_MA_PER))/C_DEN,2),NA()))</f>
        <v/>
      </c>
      <c r="T1501" s="4" t="str">
        <f ca="1">IF(T_CALC[[#This Row],[DAY]]="","",IF(T_CALC[[#This Row],[DAY]]&gt;=I_MA_PER,IF(AND(T_CALC[[#This Row],[Value]]&gt;T_CALC[[#This Row],[WMA]],R1500&lt;=S1500),"Buy",IF(AND(T_CALC[[#This Row],[Value]]&lt;T_CALC[[#This Row],[WMA]],R1500&gt;=S1500),"Sell","")),NA()))</f>
        <v/>
      </c>
      <c r="U1501" s="4">
        <f ca="1">IFERROR(IF(T_CALC[[#This Row],[Signal]]="Buy",T_CALC[[#This Row],[Value]],-10000),-10000)</f>
        <v>-10000</v>
      </c>
      <c r="V1501" s="4">
        <f ca="1">IFERROR(IF(T_CALC[[#This Row],[Signal]]="Sell",T_CALC[[#This Row],[Value]],-10000),-10000)</f>
        <v>-10000</v>
      </c>
    </row>
    <row r="1502" spans="11:22" x14ac:dyDescent="0.2">
      <c r="K1502" s="4" t="str">
        <f ca="1">IF(ROW(T_CALC[[#This Row],[DAY]])-ROW(T_CALC[[#Headers],[DAY]])&gt;C_N_TRADING_DAYS,"",ROW(T_CALC[[#This Row],[DAY]])-ROW(T_CALC[[#Headers],[DAY]]))</f>
        <v/>
      </c>
      <c r="L1502" s="2" t="str" cm="1">
        <f t="array" aca="1" ref="L1502" ca="1">IFERROR(IF(T_CALC[[#This Row],[DAY]]="","",IF(AND(T_CALC[[#This Row],[DAY]]=C_N_TRADING_DAYS,$L$1&gt;C_MAX_HIST_DT),$L$1,INDEX(_xlfn.ANCHORARRAY($C$3),T_CALC[[#This Row],[DAY]]+1,1))),NA())</f>
        <v/>
      </c>
      <c r="M1502" s="4" t="str" cm="1">
        <f t="array" aca="1" ref="M1502" ca="1">IFERROR(IF(T_CALC[[#This Row],[DAY]]="","",IF(AND(T_CALC[[#This Row],[DAY]]=C_N_TRADING_DAYS,$L$1&gt;C_MAX_HIST_DT),$M$1,INDEX(_xlfn.ANCHORARRAY($C$3),T_CALC[[#This Row],[DAY]]+1,3))),NA())</f>
        <v/>
      </c>
      <c r="N1502" s="4" t="str" cm="1">
        <f t="array" aca="1" ref="N1502" ca="1">IFERROR(IF(T_CALC[[#This Row],[DAY]]="","",IF(AND(T_CALC[[#This Row],[DAY]]=C_N_TRADING_DAYS,$L$1&gt;C_MAX_HIST_DT),$N$1,INDEX(_xlfn.ANCHORARRAY($C$3),T_CALC[[#This Row],[DAY]]+1,4))),NA())</f>
        <v/>
      </c>
      <c r="O1502" s="4" t="str" cm="1">
        <f t="array" aca="1" ref="O1502" ca="1">IFERROR(IF(T_CALC[[#This Row],[DAY]]="","",IF(AND(T_CALC[[#This Row],[DAY]]=C_N_TRADING_DAYS,$L$1&gt;C_MAX_HIST_DT),$O$1,INDEX(_xlfn.ANCHORARRAY($C$3),T_CALC[[#This Row],[DAY]]+1,5))),NA())</f>
        <v/>
      </c>
      <c r="P1502" s="4" t="str" cm="1">
        <f t="array" aca="1" ref="P1502" ca="1">IFERROR(IF(T_CALC[[#This Row],[DAY]]="","",IF(AND(T_CALC[[#This Row],[DAY]]=C_N_TRADING_DAYS,$L$1&gt;C_MAX_HIST_DT),$P$1,INDEX(_xlfn.ANCHORARRAY($C$3),T_CALC[[#This Row],[DAY]]+1,6))),NA())</f>
        <v/>
      </c>
      <c r="Q1502" s="4" t="str" cm="1">
        <f t="array" aca="1" ref="Q1502" ca="1">IFERROR(IF(T_CALC[[#This Row],[DAY]]="","",IF(AND(T_CALC[[#This Row],[DAY]]=C_N_TRADING_DAYS,$L$1&gt;C_MAX_HIST_DT),$Q$1,INDEX(_xlfn.ANCHORARRAY($C$3),T_CALC[[#This Row],[DAY]]+1,2))),NA())</f>
        <v/>
      </c>
      <c r="R1502" s="4" t="str">
        <f ca="1">IFERROR(IF(I_SRC="Open",T_CALC[[#This Row],[Open]],IF(I_SRC="High",T_CALC[[#This Row],[High]],IF(I_SRC="low",T_CALC[[#This Row],[Low]],IF(I_SRC="Volume",T_CALC[[#This Row],[VOLUME]],T_CALC[[#This Row],[Close]])))),"")</f>
        <v/>
      </c>
      <c r="S1502" s="4" t="str" cm="1">
        <f t="array" aca="1" ref="S1502" ca="1">IF(T_CALC[[#This Row],[DAY]]="","",IF(T_CALC[[#This Row],[DAY]]&gt;=I_MA_PER,
ROUND(SUMPRODUCT(OFFSET($Y$4,0,0,I_MA_PER),OFFSET(T_CALC[[#This Row],[Value]],-(I_MA_PER-1),0,I_MA_PER))/C_DEN,2),NA()))</f>
        <v/>
      </c>
      <c r="T1502" s="4" t="str">
        <f ca="1">IF(T_CALC[[#This Row],[DAY]]="","",IF(T_CALC[[#This Row],[DAY]]&gt;=I_MA_PER,IF(AND(T_CALC[[#This Row],[Value]]&gt;T_CALC[[#This Row],[WMA]],R1501&lt;=S1501),"Buy",IF(AND(T_CALC[[#This Row],[Value]]&lt;T_CALC[[#This Row],[WMA]],R1501&gt;=S1501),"Sell","")),NA()))</f>
        <v/>
      </c>
      <c r="U1502" s="4">
        <f ca="1">IFERROR(IF(T_CALC[[#This Row],[Signal]]="Buy",T_CALC[[#This Row],[Value]],-10000),-10000)</f>
        <v>-10000</v>
      </c>
      <c r="V1502" s="4">
        <f ca="1">IFERROR(IF(T_CALC[[#This Row],[Signal]]="Sell",T_CALC[[#This Row],[Value]],-10000),-10000)</f>
        <v>-10000</v>
      </c>
    </row>
    <row r="1503" spans="11:22" x14ac:dyDescent="0.2">
      <c r="K1503" s="4" t="str">
        <f ca="1">IF(ROW(T_CALC[[#This Row],[DAY]])-ROW(T_CALC[[#Headers],[DAY]])&gt;C_N_TRADING_DAYS,"",ROW(T_CALC[[#This Row],[DAY]])-ROW(T_CALC[[#Headers],[DAY]]))</f>
        <v/>
      </c>
      <c r="L1503" s="2" t="str" cm="1">
        <f t="array" aca="1" ref="L1503" ca="1">IFERROR(IF(T_CALC[[#This Row],[DAY]]="","",IF(AND(T_CALC[[#This Row],[DAY]]=C_N_TRADING_DAYS,$L$1&gt;C_MAX_HIST_DT),$L$1,INDEX(_xlfn.ANCHORARRAY($C$3),T_CALC[[#This Row],[DAY]]+1,1))),NA())</f>
        <v/>
      </c>
      <c r="M1503" s="4" t="str" cm="1">
        <f t="array" aca="1" ref="M1503" ca="1">IFERROR(IF(T_CALC[[#This Row],[DAY]]="","",IF(AND(T_CALC[[#This Row],[DAY]]=C_N_TRADING_DAYS,$L$1&gt;C_MAX_HIST_DT),$M$1,INDEX(_xlfn.ANCHORARRAY($C$3),T_CALC[[#This Row],[DAY]]+1,3))),NA())</f>
        <v/>
      </c>
      <c r="N1503" s="4" t="str" cm="1">
        <f t="array" aca="1" ref="N1503" ca="1">IFERROR(IF(T_CALC[[#This Row],[DAY]]="","",IF(AND(T_CALC[[#This Row],[DAY]]=C_N_TRADING_DAYS,$L$1&gt;C_MAX_HIST_DT),$N$1,INDEX(_xlfn.ANCHORARRAY($C$3),T_CALC[[#This Row],[DAY]]+1,4))),NA())</f>
        <v/>
      </c>
      <c r="O1503" s="4" t="str" cm="1">
        <f t="array" aca="1" ref="O1503" ca="1">IFERROR(IF(T_CALC[[#This Row],[DAY]]="","",IF(AND(T_CALC[[#This Row],[DAY]]=C_N_TRADING_DAYS,$L$1&gt;C_MAX_HIST_DT),$O$1,INDEX(_xlfn.ANCHORARRAY($C$3),T_CALC[[#This Row],[DAY]]+1,5))),NA())</f>
        <v/>
      </c>
      <c r="P1503" s="4" t="str" cm="1">
        <f t="array" aca="1" ref="P1503" ca="1">IFERROR(IF(T_CALC[[#This Row],[DAY]]="","",IF(AND(T_CALC[[#This Row],[DAY]]=C_N_TRADING_DAYS,$L$1&gt;C_MAX_HIST_DT),$P$1,INDEX(_xlfn.ANCHORARRAY($C$3),T_CALC[[#This Row],[DAY]]+1,6))),NA())</f>
        <v/>
      </c>
      <c r="Q1503" s="4" t="str" cm="1">
        <f t="array" aca="1" ref="Q1503" ca="1">IFERROR(IF(T_CALC[[#This Row],[DAY]]="","",IF(AND(T_CALC[[#This Row],[DAY]]=C_N_TRADING_DAYS,$L$1&gt;C_MAX_HIST_DT),$Q$1,INDEX(_xlfn.ANCHORARRAY($C$3),T_CALC[[#This Row],[DAY]]+1,2))),NA())</f>
        <v/>
      </c>
      <c r="R1503" s="4" t="str">
        <f ca="1">IFERROR(IF(I_SRC="Open",T_CALC[[#This Row],[Open]],IF(I_SRC="High",T_CALC[[#This Row],[High]],IF(I_SRC="low",T_CALC[[#This Row],[Low]],IF(I_SRC="Volume",T_CALC[[#This Row],[VOLUME]],T_CALC[[#This Row],[Close]])))),"")</f>
        <v/>
      </c>
      <c r="S1503" s="4" t="str" cm="1">
        <f t="array" aca="1" ref="S1503" ca="1">IF(T_CALC[[#This Row],[DAY]]="","",IF(T_CALC[[#This Row],[DAY]]&gt;=I_MA_PER,
ROUND(SUMPRODUCT(OFFSET($Y$4,0,0,I_MA_PER),OFFSET(T_CALC[[#This Row],[Value]],-(I_MA_PER-1),0,I_MA_PER))/C_DEN,2),NA()))</f>
        <v/>
      </c>
      <c r="T1503" s="4" t="str">
        <f ca="1">IF(T_CALC[[#This Row],[DAY]]="","",IF(T_CALC[[#This Row],[DAY]]&gt;=I_MA_PER,IF(AND(T_CALC[[#This Row],[Value]]&gt;T_CALC[[#This Row],[WMA]],R1502&lt;=S1502),"Buy",IF(AND(T_CALC[[#This Row],[Value]]&lt;T_CALC[[#This Row],[WMA]],R1502&gt;=S1502),"Sell","")),NA()))</f>
        <v/>
      </c>
      <c r="U1503" s="4">
        <f ca="1">IFERROR(IF(T_CALC[[#This Row],[Signal]]="Buy",T_CALC[[#This Row],[Value]],-10000),-10000)</f>
        <v>-10000</v>
      </c>
      <c r="V1503" s="4">
        <f ca="1">IFERROR(IF(T_CALC[[#This Row],[Signal]]="Sell",T_CALC[[#This Row],[Value]],-10000),-10000)</f>
        <v>-10000</v>
      </c>
    </row>
  </sheetData>
  <phoneticPr fontId="4" type="noConversion"/>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DAE23-1166-470F-A1D2-256B1E67A403}">
  <dimension ref="C5:F39"/>
  <sheetViews>
    <sheetView topLeftCell="A6" zoomScale="115" zoomScaleNormal="115" workbookViewId="0">
      <selection activeCell="F34" sqref="F34"/>
    </sheetView>
  </sheetViews>
  <sheetFormatPr defaultRowHeight="14.25" x14ac:dyDescent="0.2"/>
  <cols>
    <col min="4" max="4" width="12.7109375" customWidth="1"/>
    <col min="6" max="6" width="16.42578125" bestFit="1" customWidth="1"/>
  </cols>
  <sheetData>
    <row r="5" spans="3:6" x14ac:dyDescent="0.2">
      <c r="C5" t="s">
        <v>40</v>
      </c>
      <c r="D5" t="s">
        <v>41</v>
      </c>
    </row>
    <row r="6" spans="3:6" x14ac:dyDescent="0.2">
      <c r="C6" vm="6492">
        <v>44238</v>
      </c>
      <c r="D6" vm="6497">
        <v>244.49</v>
      </c>
      <c r="F6">
        <f t="shared" ref="F6:F36" si="0">IFERROR(ROUND(SUMPRODUCT(D2:D6,$E$32:$E$36)/$E$39,2),"")</f>
        <v>81.5</v>
      </c>
    </row>
    <row r="7" spans="3:6" x14ac:dyDescent="0.2">
      <c r="C7" vm="6498">
        <v>44239</v>
      </c>
      <c r="D7" vm="6503">
        <v>244.99</v>
      </c>
      <c r="F7">
        <f t="shared" si="0"/>
        <v>146.86000000000001</v>
      </c>
    </row>
    <row r="8" spans="3:6" x14ac:dyDescent="0.2">
      <c r="C8" vm="6504">
        <v>44243</v>
      </c>
      <c r="D8" vm="6509">
        <v>243.7</v>
      </c>
      <c r="F8">
        <f t="shared" si="0"/>
        <v>195.46</v>
      </c>
    </row>
    <row r="9" spans="3:6" x14ac:dyDescent="0.2">
      <c r="C9" vm="6510">
        <v>44244</v>
      </c>
      <c r="D9" vm="6515">
        <v>244.2</v>
      </c>
      <c r="F9">
        <f t="shared" si="0"/>
        <v>227.98</v>
      </c>
    </row>
    <row r="10" spans="3:6" x14ac:dyDescent="0.2">
      <c r="C10" vm="6516">
        <v>44245</v>
      </c>
      <c r="D10" vm="6521">
        <v>243.79</v>
      </c>
      <c r="F10">
        <f t="shared" si="0"/>
        <v>244.09</v>
      </c>
    </row>
    <row r="11" spans="3:6" x14ac:dyDescent="0.2">
      <c r="C11" vm="6522">
        <v>44246</v>
      </c>
      <c r="D11" vm="6527">
        <v>240.97</v>
      </c>
      <c r="F11">
        <f t="shared" si="0"/>
        <v>243</v>
      </c>
    </row>
    <row r="12" spans="3:6" x14ac:dyDescent="0.2">
      <c r="C12" vm="6528">
        <v>44249</v>
      </c>
      <c r="D12" vm="6533">
        <v>234.51</v>
      </c>
      <c r="F12">
        <f t="shared" si="0"/>
        <v>239.99</v>
      </c>
    </row>
    <row r="13" spans="3:6" x14ac:dyDescent="0.2">
      <c r="C13" vm="6534">
        <v>44250</v>
      </c>
      <c r="D13" vm="6539">
        <v>233.27</v>
      </c>
      <c r="F13">
        <f t="shared" si="0"/>
        <v>237.27</v>
      </c>
    </row>
    <row r="14" spans="3:6" ht="15" thickBot="1" x14ac:dyDescent="0.25">
      <c r="C14" vm="6540">
        <v>44251</v>
      </c>
      <c r="D14" vm="6545">
        <v>234.55</v>
      </c>
      <c r="F14">
        <f t="shared" si="0"/>
        <v>235.67</v>
      </c>
    </row>
    <row r="15" spans="3:6" x14ac:dyDescent="0.2">
      <c r="C15" s="50" vm="6546">
        <v>44252</v>
      </c>
      <c r="D15" s="51" vm="6551">
        <v>228.99</v>
      </c>
      <c r="F15" s="52">
        <f t="shared" si="0"/>
        <v>232.86</v>
      </c>
    </row>
    <row r="16" spans="3:6" x14ac:dyDescent="0.2">
      <c r="C16" s="53" vm="6552">
        <v>44253</v>
      </c>
      <c r="D16" s="22" vm="6557">
        <v>232.38</v>
      </c>
      <c r="F16" s="54">
        <f t="shared" si="0"/>
        <v>232.17</v>
      </c>
    </row>
    <row r="17" spans="3:6" x14ac:dyDescent="0.2">
      <c r="C17" s="53" vm="6558">
        <v>44256</v>
      </c>
      <c r="D17" s="22" vm="6563">
        <v>236.94</v>
      </c>
      <c r="F17" s="54">
        <f t="shared" si="0"/>
        <v>233.57</v>
      </c>
    </row>
    <row r="18" spans="3:6" x14ac:dyDescent="0.2">
      <c r="C18" s="53" vm="6564">
        <v>44257</v>
      </c>
      <c r="D18" s="22" vm="6569">
        <v>233.87</v>
      </c>
      <c r="F18" s="54">
        <f t="shared" si="0"/>
        <v>233.79</v>
      </c>
    </row>
    <row r="19" spans="3:6" x14ac:dyDescent="0.2">
      <c r="C19" s="53" vm="6570">
        <v>44258</v>
      </c>
      <c r="D19" s="22" vm="6575">
        <v>227.56</v>
      </c>
      <c r="F19" s="54">
        <f t="shared" si="0"/>
        <v>231.86</v>
      </c>
    </row>
    <row r="20" spans="3:6" x14ac:dyDescent="0.2">
      <c r="C20" s="53" vm="6576">
        <v>44259</v>
      </c>
      <c r="D20" s="22" vm="6581">
        <v>226.73</v>
      </c>
      <c r="F20" s="54">
        <f t="shared" si="0"/>
        <v>230.12</v>
      </c>
    </row>
    <row r="21" spans="3:6" x14ac:dyDescent="0.2">
      <c r="C21" s="53" vm="6582">
        <v>44260</v>
      </c>
      <c r="D21" s="22" vm="6586">
        <v>231.6</v>
      </c>
      <c r="F21" s="54">
        <f t="shared" si="0"/>
        <v>230.15</v>
      </c>
    </row>
    <row r="22" spans="3:6" x14ac:dyDescent="0.2">
      <c r="C22" s="53" vm="6587">
        <v>44263</v>
      </c>
      <c r="D22" s="22" vm="6592">
        <v>227.39</v>
      </c>
      <c r="F22" s="54">
        <f t="shared" si="0"/>
        <v>228.84</v>
      </c>
    </row>
    <row r="23" spans="3:6" x14ac:dyDescent="0.2">
      <c r="C23" s="53" vm="6593">
        <v>44264</v>
      </c>
      <c r="D23" s="22" vm="6598">
        <v>233.78</v>
      </c>
      <c r="F23" s="54">
        <f t="shared" si="0"/>
        <v>230.29</v>
      </c>
    </row>
    <row r="24" spans="3:6" x14ac:dyDescent="0.2">
      <c r="C24" s="53" vm="6599">
        <v>44265</v>
      </c>
      <c r="D24" s="22" vm="6603">
        <v>232.42</v>
      </c>
      <c r="F24" s="54">
        <f t="shared" si="0"/>
        <v>231.29</v>
      </c>
    </row>
    <row r="25" spans="3:6" x14ac:dyDescent="0.2">
      <c r="C25" s="53" vm="6604">
        <v>44266</v>
      </c>
      <c r="D25" s="22" vm="6609">
        <v>237.13</v>
      </c>
      <c r="F25" s="54">
        <f t="shared" si="0"/>
        <v>233.54</v>
      </c>
    </row>
    <row r="26" spans="3:6" x14ac:dyDescent="0.2">
      <c r="C26" s="53" vm="6610">
        <v>44267</v>
      </c>
      <c r="D26" s="22" vm="6615">
        <v>235.75</v>
      </c>
      <c r="F26" s="54">
        <f t="shared" si="0"/>
        <v>234.63</v>
      </c>
    </row>
    <row r="27" spans="3:6" x14ac:dyDescent="0.2">
      <c r="C27" s="53" vm="6616">
        <v>44270</v>
      </c>
      <c r="D27" s="22" vm="6620">
        <v>234.81</v>
      </c>
      <c r="F27" s="54">
        <f t="shared" si="0"/>
        <v>235.14</v>
      </c>
    </row>
    <row r="28" spans="3:6" x14ac:dyDescent="0.2">
      <c r="C28" s="53" vm="6621">
        <v>44271</v>
      </c>
      <c r="D28" s="22" vm="6626">
        <v>237.71</v>
      </c>
      <c r="F28" s="54">
        <f t="shared" si="0"/>
        <v>236.11</v>
      </c>
    </row>
    <row r="29" spans="3:6" x14ac:dyDescent="0.2">
      <c r="C29" s="53" vm="6627">
        <v>44272</v>
      </c>
      <c r="D29" s="22" vm="6631">
        <v>237.04</v>
      </c>
      <c r="F29" s="54">
        <f t="shared" si="0"/>
        <v>236.61</v>
      </c>
    </row>
    <row r="30" spans="3:6" x14ac:dyDescent="0.2">
      <c r="C30" s="53" vm="6632">
        <v>44273</v>
      </c>
      <c r="D30" s="22" vm="6637">
        <v>230.72</v>
      </c>
      <c r="F30" s="54">
        <f t="shared" si="0"/>
        <v>234.68</v>
      </c>
    </row>
    <row r="31" spans="3:6" x14ac:dyDescent="0.2">
      <c r="C31" s="53" vm="6638">
        <v>44274</v>
      </c>
      <c r="D31" s="22" vm="6643">
        <v>230.35</v>
      </c>
      <c r="F31" s="54">
        <f t="shared" si="0"/>
        <v>233.07</v>
      </c>
    </row>
    <row r="32" spans="3:6" x14ac:dyDescent="0.2">
      <c r="C32" s="53" vm="6644">
        <v>44277</v>
      </c>
      <c r="D32" s="22" vm="6440">
        <v>235.99</v>
      </c>
      <c r="E32">
        <v>1</v>
      </c>
      <c r="F32" s="54">
        <f t="shared" si="0"/>
        <v>233.69</v>
      </c>
    </row>
    <row r="33" spans="3:6" x14ac:dyDescent="0.2">
      <c r="C33" s="53" vm="6648">
        <v>44278</v>
      </c>
      <c r="D33" s="22" vm="6653">
        <v>237.58</v>
      </c>
      <c r="E33">
        <v>2</v>
      </c>
      <c r="F33" s="54">
        <f t="shared" si="0"/>
        <v>234.76</v>
      </c>
    </row>
    <row r="34" spans="3:6" x14ac:dyDescent="0.2">
      <c r="C34" s="53" vm="6654">
        <v>44279</v>
      </c>
      <c r="D34" s="22" vm="6658">
        <v>235.46</v>
      </c>
      <c r="E34">
        <v>3</v>
      </c>
      <c r="F34" s="54">
        <f t="shared" si="0"/>
        <v>235.13</v>
      </c>
    </row>
    <row r="35" spans="3:6" x14ac:dyDescent="0.2">
      <c r="C35" s="53" vm="6659">
        <v>44280</v>
      </c>
      <c r="D35" s="22" vm="6663">
        <v>232.34</v>
      </c>
      <c r="E35">
        <v>4</v>
      </c>
      <c r="F35" s="54">
        <f t="shared" si="0"/>
        <v>234.57</v>
      </c>
    </row>
    <row r="36" spans="3:6" ht="15" thickBot="1" x14ac:dyDescent="0.25">
      <c r="C36" s="55" vm="6664">
        <v>44281</v>
      </c>
      <c r="D36" s="56" vm="6668">
        <v>236.48</v>
      </c>
      <c r="E36">
        <v>5</v>
      </c>
      <c r="F36" s="57">
        <f t="shared" si="0"/>
        <v>235.29</v>
      </c>
    </row>
    <row r="37" spans="3:6" x14ac:dyDescent="0.2">
      <c r="E37" t="s">
        <v>47</v>
      </c>
      <c r="F37" t="s">
        <v>49</v>
      </c>
    </row>
    <row r="39" spans="3:6" x14ac:dyDescent="0.2">
      <c r="D39" t="s">
        <v>48</v>
      </c>
      <c r="E39" s="9">
        <f>SUM(E32:E36)</f>
        <v>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54B7-1160-4F5C-A034-09F74C7DDFD2}">
  <dimension ref="B2:H18"/>
  <sheetViews>
    <sheetView workbookViewId="0">
      <selection activeCell="F5" sqref="F5"/>
    </sheetView>
  </sheetViews>
  <sheetFormatPr defaultRowHeight="14.25" x14ac:dyDescent="0.2"/>
  <cols>
    <col min="2" max="2" width="13.5703125" bestFit="1" customWidth="1"/>
    <col min="6" max="6" width="13.5703125" bestFit="1" customWidth="1"/>
    <col min="8" max="8" width="9.5703125" customWidth="1"/>
  </cols>
  <sheetData>
    <row r="2" spans="2:8" x14ac:dyDescent="0.2">
      <c r="H2" s="2"/>
    </row>
    <row r="3" spans="2:8" x14ac:dyDescent="0.2">
      <c r="B3" t="s">
        <v>28</v>
      </c>
      <c r="D3" t="s">
        <v>27</v>
      </c>
      <c r="F3" t="s">
        <v>30</v>
      </c>
    </row>
    <row r="4" spans="2:8" ht="15" thickBot="1" x14ac:dyDescent="0.25">
      <c r="B4" s="9" t="s">
        <v>9</v>
      </c>
      <c r="D4" s="5" t="str">
        <f>C_CHART_PER_SEL</f>
        <v>3 M</v>
      </c>
      <c r="F4" t="s">
        <v>9</v>
      </c>
    </row>
    <row r="5" spans="2:8" x14ac:dyDescent="0.2">
      <c r="B5" s="10" t="s">
        <v>10</v>
      </c>
      <c r="F5" t="s">
        <v>3</v>
      </c>
    </row>
    <row r="6" spans="2:8" x14ac:dyDescent="0.2">
      <c r="B6" s="11" t="s">
        <v>4</v>
      </c>
      <c r="F6" t="s">
        <v>31</v>
      </c>
    </row>
    <row r="7" spans="2:8" x14ac:dyDescent="0.2">
      <c r="B7" s="11" t="s">
        <v>11</v>
      </c>
      <c r="F7" t="s">
        <v>32</v>
      </c>
    </row>
    <row r="8" spans="2:8" x14ac:dyDescent="0.2">
      <c r="B8" s="11" t="s">
        <v>17</v>
      </c>
    </row>
    <row r="9" spans="2:8" x14ac:dyDescent="0.2">
      <c r="B9" s="11" t="s">
        <v>12</v>
      </c>
    </row>
    <row r="10" spans="2:8" x14ac:dyDescent="0.2">
      <c r="B10" s="11" t="s">
        <v>13</v>
      </c>
    </row>
    <row r="11" spans="2:8" x14ac:dyDescent="0.2">
      <c r="B11" s="11" t="s">
        <v>14</v>
      </c>
    </row>
    <row r="12" spans="2:8" x14ac:dyDescent="0.2">
      <c r="B12" s="11" t="s">
        <v>15</v>
      </c>
    </row>
    <row r="16" spans="2:8" x14ac:dyDescent="0.2">
      <c r="B16" t="s">
        <v>29</v>
      </c>
    </row>
    <row r="17" spans="2:6" x14ac:dyDescent="0.2">
      <c r="B17" s="13" t="s">
        <v>16</v>
      </c>
      <c r="F17" s="13" t="s">
        <v>16</v>
      </c>
    </row>
    <row r="18" spans="2:6" x14ac:dyDescent="0.2">
      <c r="B18" s="14" t="s">
        <v>17</v>
      </c>
      <c r="F18" s="14" t="s">
        <v>3</v>
      </c>
    </row>
  </sheetData>
  <dataValidations count="1">
    <dataValidation type="list" allowBlank="1" showInputMessage="1" showErrorMessage="1" sqref="D4" xr:uid="{A276AC42-F6EA-4E66-8AE3-6304468F6587}">
      <formula1>L_PER_OPTIONS</formula1>
    </dataValidation>
  </dataValidations>
  <pageMargins left="0.7" right="0.7" top="0.75" bottom="0.75" header="0.3" footer="0.3"/>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Weighted Moving Average</vt:lpstr>
      <vt:lpstr>HELP</vt:lpstr>
      <vt:lpstr>Concept</vt:lpstr>
      <vt:lpstr>pivot</vt:lpstr>
      <vt:lpstr>C_AGGR_INT</vt:lpstr>
      <vt:lpstr>C_CHART_MAX_DT</vt:lpstr>
      <vt:lpstr>C_CHART_MIN_DT</vt:lpstr>
      <vt:lpstr>C_CHART_PER_SEL</vt:lpstr>
      <vt:lpstr>C_CHART_ST_ROW</vt:lpstr>
      <vt:lpstr>C_DEN</vt:lpstr>
      <vt:lpstr>C_END_DT</vt:lpstr>
      <vt:lpstr>C_LAST_TRADE_TIME</vt:lpstr>
      <vt:lpstr>C_MAX_HIST_DT</vt:lpstr>
      <vt:lpstr>C_MAX_PRICE</vt:lpstr>
      <vt:lpstr>C_MIN_PRICE</vt:lpstr>
      <vt:lpstr>C_N_TRADING_DAYS</vt:lpstr>
      <vt:lpstr>C_ST_DT</vt:lpstr>
      <vt:lpstr>I_AGGR_INT</vt:lpstr>
      <vt:lpstr>I_CHART_PER_SEL</vt:lpstr>
      <vt:lpstr>I_HIST_DAYS</vt:lpstr>
      <vt:lpstr>I_MA_PER</vt:lpstr>
      <vt:lpstr>I_SRC</vt:lpstr>
      <vt:lpstr>I_SYM</vt:lpstr>
      <vt:lpstr>L_PER_OPTIONS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 zara</dc:creator>
  <cp:lastModifiedBy>ind zara</cp:lastModifiedBy>
  <cp:lastPrinted>2021-03-12T14:55:13Z</cp:lastPrinted>
  <dcterms:created xsi:type="dcterms:W3CDTF">2020-09-23T04:33:40Z</dcterms:created>
  <dcterms:modified xsi:type="dcterms:W3CDTF">2021-03-30T14:45:56Z</dcterms:modified>
</cp:coreProperties>
</file>