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in\Desktop\Mike\Bletch\bcindex\utils\rebalance_tools\blog_posts\"/>
    </mc:Choice>
  </mc:AlternateContent>
  <xr:revisionPtr revIDLastSave="0" documentId="13_ncr:1_{37E465E8-38B8-4431-8BEC-3440178476DA}" xr6:coauthVersionLast="40" xr6:coauthVersionMax="40" xr10:uidLastSave="{00000000-0000-0000-0000-000000000000}"/>
  <bookViews>
    <workbookView xWindow="28680" yWindow="-120" windowWidth="29040" windowHeight="15840" tabRatio="889" activeTab="3" xr2:uid="{00000000-000D-0000-FFFF-FFFF00000000}"/>
  </bookViews>
  <sheets>
    <sheet name="Sharpe" sheetId="1" r:id="rId1"/>
    <sheet name="Summary" sheetId="5" r:id="rId2"/>
    <sheet name="Email Summary" sheetId="8" r:id="rId3"/>
    <sheet name="Correlations" sheetId="2" r:id="rId4"/>
    <sheet name="Betas" sheetId="3" r:id="rId5"/>
    <sheet name="Move High_Low" sheetId="4" r:id="rId6"/>
    <sheet name="Char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5" l="1"/>
  <c r="E10" i="5" l="1"/>
  <c r="E9" i="5"/>
  <c r="E8" i="5"/>
  <c r="E7" i="5"/>
  <c r="D10" i="5"/>
  <c r="D9" i="5"/>
  <c r="D8" i="5"/>
  <c r="D7" i="5"/>
  <c r="C10" i="5"/>
  <c r="C9" i="5"/>
  <c r="C8" i="5"/>
  <c r="C7" i="5"/>
  <c r="K24" i="5"/>
  <c r="K25" i="5"/>
  <c r="K26" i="5"/>
  <c r="K27" i="5"/>
  <c r="K28" i="5"/>
  <c r="K29" i="5"/>
  <c r="K30" i="5"/>
  <c r="K31" i="5"/>
  <c r="K32" i="5"/>
  <c r="K23" i="5"/>
  <c r="J24" i="5" l="1"/>
  <c r="J25" i="5"/>
  <c r="J26" i="5"/>
  <c r="J27" i="5"/>
  <c r="J28" i="5"/>
  <c r="J29" i="5"/>
  <c r="J30" i="5"/>
  <c r="J31" i="5"/>
  <c r="J32" i="5"/>
  <c r="L23" i="5" l="1"/>
  <c r="R61" i="8"/>
  <c r="R60" i="8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Q18" i="8"/>
  <c r="P18" i="8"/>
  <c r="O18" i="8"/>
  <c r="N18" i="8"/>
  <c r="M18" i="8"/>
  <c r="L18" i="8"/>
  <c r="K18" i="8"/>
  <c r="J18" i="8"/>
  <c r="I18" i="8"/>
  <c r="H18" i="8"/>
  <c r="I18" i="5"/>
  <c r="J18" i="5"/>
  <c r="K18" i="5"/>
  <c r="L18" i="5"/>
  <c r="M18" i="5"/>
  <c r="N18" i="5"/>
  <c r="O18" i="5"/>
  <c r="P18" i="5"/>
  <c r="Q18" i="5"/>
  <c r="H18" i="5"/>
  <c r="L24" i="5" l="1"/>
  <c r="L25" i="5"/>
  <c r="L26" i="5"/>
  <c r="L27" i="5"/>
  <c r="L28" i="5"/>
  <c r="L29" i="5"/>
  <c r="L30" i="5"/>
  <c r="L31" i="5"/>
  <c r="L32" i="5"/>
  <c r="R59" i="5"/>
  <c r="R60" i="5"/>
</calcChain>
</file>

<file path=xl/sharedStrings.xml><?xml version="1.0" encoding="utf-8"?>
<sst xmlns="http://schemas.openxmlformats.org/spreadsheetml/2006/main" count="525" uniqueCount="58">
  <si>
    <t>ten</t>
  </si>
  <si>
    <t>twenty</t>
  </si>
  <si>
    <t>forty</t>
  </si>
  <si>
    <t>total</t>
  </si>
  <si>
    <t>currency</t>
  </si>
  <si>
    <t>platform</t>
  </si>
  <si>
    <t>application</t>
  </si>
  <si>
    <t>BTC</t>
  </si>
  <si>
    <t>ETH</t>
  </si>
  <si>
    <t>open price</t>
  </si>
  <si>
    <t>last price</t>
  </si>
  <si>
    <t>annualized volatility</t>
  </si>
  <si>
    <t>daily volatility</t>
  </si>
  <si>
    <t>return</t>
  </si>
  <si>
    <t>Sharpe</t>
  </si>
  <si>
    <t>YTD</t>
  </si>
  <si>
    <t>MTD</t>
  </si>
  <si>
    <t>NaN</t>
  </si>
  <si>
    <t>XRP</t>
  </si>
  <si>
    <t>XLM</t>
  </si>
  <si>
    <t>LTC</t>
  </si>
  <si>
    <t>BCH</t>
  </si>
  <si>
    <t>DASH</t>
  </si>
  <si>
    <t>EOS</t>
  </si>
  <si>
    <t>ADA</t>
  </si>
  <si>
    <t>ZEC</t>
  </si>
  <si>
    <t>count</t>
  </si>
  <si>
    <t>mean</t>
  </si>
  <si>
    <t>std</t>
  </si>
  <si>
    <t>min</t>
  </si>
  <si>
    <t>max</t>
  </si>
  <si>
    <t>Week</t>
  </si>
  <si>
    <t>Total</t>
  </si>
  <si>
    <t>Return</t>
  </si>
  <si>
    <t>Weighting</t>
  </si>
  <si>
    <t>Contribution</t>
  </si>
  <si>
    <t>ERC20</t>
  </si>
  <si>
    <t>BTC Dominance</t>
  </si>
  <si>
    <t>Sortino</t>
  </si>
  <si>
    <t>Market Cap ($b)</t>
  </si>
  <si>
    <t>Currency</t>
  </si>
  <si>
    <t>Platform</t>
  </si>
  <si>
    <t>Application</t>
  </si>
  <si>
    <t>Turnover</t>
  </si>
  <si>
    <t>Index</t>
  </si>
  <si>
    <t>Returns</t>
  </si>
  <si>
    <t>Adds</t>
  </si>
  <si>
    <t>Deletes</t>
  </si>
  <si>
    <t>i</t>
  </si>
  <si>
    <t>QTD</t>
  </si>
  <si>
    <t>-</t>
  </si>
  <si>
    <t>weight</t>
  </si>
  <si>
    <t>BSV</t>
  </si>
  <si>
    <t>TRX</t>
  </si>
  <si>
    <t>HOT RVN NULS</t>
  </si>
  <si>
    <t>FCT WAN MONA</t>
  </si>
  <si>
    <t>FCT WAN</t>
  </si>
  <si>
    <t>MONA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</si>
</sst>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_);[Red]\(0\)"/>
    <numFmt numFmtId="166" formatCode="m/d;@"/>
  </numFmts>
  <fonts count="5">
    <font>
      <sz val="11"/>
      <color theme="1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  <font>
      <b/>
      <sz val="8"/>
      <color rgb="FFFFFFFF"/>
      <name val="Trebuchet MS"/>
      <family val="2"/>
    </font>
    <font>
      <sz val="8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EDF2F7"/>
        <bgColor indexed="64"/>
      </patternFill>
    </fill>
    <fill>
      <patternFill patternType="solid">
        <fgColor rgb="FF4C80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9" fontId="1" fillId="2" borderId="0" xfId="0" applyNumberFormat="1" applyFont="1" applyFill="1" applyAlignment="1">
      <alignment horizontal="right" vertical="top" wrapText="1"/>
    </xf>
    <xf numFmtId="9" fontId="1" fillId="0" borderId="0" xfId="0" applyNumberFormat="1" applyFont="1" applyAlignment="1">
      <alignment horizontal="right" vertical="top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7" xfId="0" applyNumberFormat="1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6" xfId="0" applyNumberFormat="1" applyFont="1" applyFill="1" applyBorder="1" applyAlignment="1">
      <alignment horizontal="center" vertical="center" wrapText="1"/>
    </xf>
    <xf numFmtId="164" fontId="4" fillId="5" borderId="4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164" fontId="4" fillId="5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3" xfId="0" applyNumberFormat="1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3" fillId="4" borderId="8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10" fontId="4" fillId="5" borderId="5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5" borderId="5" xfId="0" applyNumberFormat="1" applyFont="1" applyFill="1" applyBorder="1" applyAlignment="1">
      <alignment horizontal="center" vertical="center" wrapText="1"/>
    </xf>
    <xf numFmtId="0" fontId="0" fillId="5" borderId="0" xfId="0" applyFill="1"/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right"/>
    </xf>
    <xf numFmtId="10" fontId="0" fillId="0" borderId="0" xfId="0" applyNumberFormat="1"/>
    <xf numFmtId="0" fontId="4" fillId="3" borderId="4" xfId="0" applyFont="1" applyFill="1" applyBorder="1" applyAlignment="1">
      <alignment horizontal="center" vertical="center" wrapText="1"/>
    </xf>
    <xf numFmtId="22" fontId="1" fillId="2" borderId="0" xfId="0" applyNumberFormat="1" applyFont="1" applyFill="1" applyAlignment="1">
      <alignment horizontal="right" vertical="top" wrapText="1"/>
    </xf>
    <xf numFmtId="22" fontId="1" fillId="0" borderId="0" xfId="0" applyNumberFormat="1" applyFont="1" applyAlignment="1">
      <alignment horizontal="right" vertical="top" wrapText="1"/>
    </xf>
    <xf numFmtId="10" fontId="0" fillId="5" borderId="0" xfId="0" applyNumberFormat="1" applyFill="1"/>
    <xf numFmtId="0" fontId="0" fillId="0" borderId="0" xfId="0" applyAlignment="1">
      <alignment horizontal="left"/>
    </xf>
    <xf numFmtId="10" fontId="4" fillId="5" borderId="6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8" fontId="4" fillId="3" borderId="0" xfId="0" applyNumberFormat="1" applyFont="1" applyFill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10" fontId="4" fillId="5" borderId="4" xfId="0" applyNumberFormat="1" applyFont="1" applyFill="1" applyBorder="1" applyAlignment="1">
      <alignment horizontal="center" vertical="center" wrapText="1"/>
    </xf>
    <xf numFmtId="8" fontId="4" fillId="5" borderId="6" xfId="0" applyNumberFormat="1" applyFont="1" applyFill="1" applyBorder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0" fontId="4" fillId="3" borderId="6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65" fontId="4" fillId="5" borderId="6" xfId="0" applyNumberFormat="1" applyFont="1" applyFill="1" applyBorder="1" applyAlignment="1">
      <alignment horizontal="center" vertical="center" wrapText="1"/>
    </xf>
    <xf numFmtId="165" fontId="4" fillId="3" borderId="6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right" vertical="center" wrapText="1"/>
    </xf>
    <xf numFmtId="10" fontId="4" fillId="3" borderId="0" xfId="0" applyNumberFormat="1" applyFont="1" applyFill="1" applyAlignment="1">
      <alignment vertical="center" wrapText="1"/>
    </xf>
    <xf numFmtId="2" fontId="2" fillId="3" borderId="0" xfId="0" applyNumberFormat="1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2" fontId="0" fillId="3" borderId="0" xfId="0" applyNumberFormat="1" applyFill="1"/>
    <xf numFmtId="2" fontId="4" fillId="3" borderId="0" xfId="0" applyNumberFormat="1" applyFont="1" applyFill="1" applyAlignment="1">
      <alignment vertical="center" wrapText="1"/>
    </xf>
    <xf numFmtId="10" fontId="0" fillId="3" borderId="0" xfId="0" applyNumberFormat="1" applyFill="1"/>
    <xf numFmtId="10" fontId="4" fillId="3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4" fillId="6" borderId="5" xfId="0" applyNumberFormat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F2F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'Move High_Low'!$B$13</c:f>
              <c:strCache>
                <c:ptCount val="1"/>
                <c:pt idx="0">
                  <c:v>ETH</c:v>
                </c:pt>
              </c:strCache>
            </c:strRef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1"/>
            <c:invertIfNegative val="1"/>
            <c:bubble3D val="0"/>
          </c:dPt>
          <c:dPt>
            <c:idx val="2"/>
            <c:invertIfNegative val="1"/>
            <c:bubble3D val="0"/>
          </c:dPt>
          <c:dPt>
            <c:idx val="7"/>
            <c:invertIfNegative val="1"/>
            <c:bubble3D val="0"/>
          </c:dPt>
          <c:dPt>
            <c:idx val="9"/>
            <c:invertIfNegative val="1"/>
            <c:bubble3D val="0"/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98F-4FCC-AD0A-3F6BFFCA90F9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High_Low'!$B$17:$K$17</c:f>
              <c:numCache>
                <c:formatCode>0.00%</c:formatCode>
                <c:ptCount val="10"/>
                <c:pt idx="0">
                  <c:v>-0.12877</c:v>
                </c:pt>
                <c:pt idx="1">
                  <c:v>-0.12256</c:v>
                </c:pt>
                <c:pt idx="2">
                  <c:v>-0.105154</c:v>
                </c:pt>
                <c:pt idx="3">
                  <c:v>-0.103215</c:v>
                </c:pt>
                <c:pt idx="4">
                  <c:v>-9.4979999999999995E-2</c:v>
                </c:pt>
                <c:pt idx="5">
                  <c:v>-8.3468000000000001E-2</c:v>
                </c:pt>
                <c:pt idx="6">
                  <c:v>-8.8509000000000004E-2</c:v>
                </c:pt>
                <c:pt idx="7">
                  <c:v>-7.4005000000000001E-2</c:v>
                </c:pt>
                <c:pt idx="8">
                  <c:v>-7.0626999999999995E-2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8F-4FCC-AD0A-3F6BFFCA90F9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98F-4FCC-AD0A-3F6BFFCA90F9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98F-4FCC-AD0A-3F6BFFCA90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High_Low'!$B$13:$K$13</c:f>
              <c:strCache>
                <c:ptCount val="10"/>
                <c:pt idx="0">
                  <c:v>ETH</c:v>
                </c:pt>
                <c:pt idx="1">
                  <c:v>platform</c:v>
                </c:pt>
                <c:pt idx="2">
                  <c:v>ten</c:v>
                </c:pt>
                <c:pt idx="3">
                  <c:v>total</c:v>
                </c:pt>
                <c:pt idx="4">
                  <c:v>currency</c:v>
                </c:pt>
                <c:pt idx="5">
                  <c:v>twenty</c:v>
                </c:pt>
                <c:pt idx="6">
                  <c:v>forty</c:v>
                </c:pt>
                <c:pt idx="7">
                  <c:v>application</c:v>
                </c:pt>
                <c:pt idx="8">
                  <c:v>ERC20</c:v>
                </c:pt>
                <c:pt idx="9">
                  <c:v>BTC</c:v>
                </c:pt>
              </c:strCache>
            </c:strRef>
          </c:cat>
          <c:val>
            <c:numRef>
              <c:f>'Move High_Low'!$B$21:$K$21</c:f>
              <c:numCache>
                <c:formatCode>0.00%</c:formatCode>
                <c:ptCount val="10"/>
                <c:pt idx="0">
                  <c:v>0.114955</c:v>
                </c:pt>
                <c:pt idx="1">
                  <c:v>0.110015</c:v>
                </c:pt>
                <c:pt idx="2">
                  <c:v>9.9001000000000006E-2</c:v>
                </c:pt>
                <c:pt idx="3">
                  <c:v>9.7697000000000006E-2</c:v>
                </c:pt>
                <c:pt idx="4">
                  <c:v>9.3064999999999995E-2</c:v>
                </c:pt>
                <c:pt idx="5">
                  <c:v>8.9244000000000004E-2</c:v>
                </c:pt>
                <c:pt idx="6">
                  <c:v>7.4505000000000002E-2</c:v>
                </c:pt>
                <c:pt idx="7">
                  <c:v>6.9554000000000005E-2</c:v>
                </c:pt>
                <c:pt idx="8">
                  <c:v>6.5363000000000004E-2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98F-4FCC-AD0A-3F6BFFCA90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779264"/>
        <c:axId val="222780800"/>
      </c:barChart>
      <c:catAx>
        <c:axId val="222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Algn val="ctr"/>
        <c:lblOffset val="500"/>
        <c:noMultiLvlLbl val="0"/>
      </c:catAx>
      <c:valAx>
        <c:axId val="2227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3"/>
          <c:order val="0"/>
          <c:tx>
            <c:v>Min</c:v>
          </c:tx>
          <c:spPr>
            <a:gradFill>
              <a:gsLst>
                <a:gs pos="0">
                  <a:srgbClr val="000082"/>
                </a:gs>
                <a:gs pos="14000">
                  <a:srgbClr val="66008F"/>
                </a:gs>
                <a:gs pos="25000">
                  <a:srgbClr val="BA0066"/>
                </a:gs>
                <a:gs pos="89999">
                  <a:srgbClr val="FF0000"/>
                </a:gs>
                <a:gs pos="100000">
                  <a:srgbClr val="FF8200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1"/>
          <c:dPt>
            <c:idx val="3"/>
            <c:invertIfNegative val="1"/>
            <c:bubble3D val="0"/>
          </c:dPt>
          <c:dPt>
            <c:idx val="4"/>
            <c:invertIfNegative val="1"/>
            <c:bubble3D val="0"/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721-4958-9E8B-9EAF816AE8F5}"/>
              </c:ext>
            </c:extLst>
          </c:dPt>
          <c:dPt>
            <c:idx val="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721-4958-9E8B-9EAF816AE8F5}"/>
              </c:ext>
            </c:extLst>
          </c:dPt>
          <c:dPt>
            <c:idx val="1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49E0-4A9E-BE90-74B978505D8C}"/>
              </c:ext>
            </c:extLst>
          </c:dPt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High_Low'!$B$6:$K$6</c:f>
              <c:numCache>
                <c:formatCode>0.00%</c:formatCode>
                <c:ptCount val="10"/>
                <c:pt idx="0">
                  <c:v>-8.9640999999999998E-2</c:v>
                </c:pt>
                <c:pt idx="1">
                  <c:v>-0.120839</c:v>
                </c:pt>
                <c:pt idx="2">
                  <c:v>-0.127891</c:v>
                </c:pt>
                <c:pt idx="3">
                  <c:v>-0.12877</c:v>
                </c:pt>
                <c:pt idx="4">
                  <c:v>-8.9859999999999995E-2</c:v>
                </c:pt>
                <c:pt idx="5">
                  <c:v>-6.6581000000000001E-2</c:v>
                </c:pt>
                <c:pt idx="6">
                  <c:v>-0.10496</c:v>
                </c:pt>
                <c:pt idx="7">
                  <c:v>-5.6299000000000002E-2</c:v>
                </c:pt>
                <c:pt idx="8">
                  <c:v>-5.4752000000000002E-2</c:v>
                </c:pt>
                <c:pt idx="9">
                  <c:v>-4.5527999999999999E-2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0-4A9E-BE90-74B978505D8C}"/>
            </c:ext>
          </c:extLst>
        </c:ser>
        <c:ser>
          <c:idx val="7"/>
          <c:order val="1"/>
          <c:tx>
            <c:v>Max</c:v>
          </c:tx>
          <c:spPr>
            <a:gradFill>
              <a:gsLst>
                <a:gs pos="100000">
                  <a:srgbClr val="DDEBCF"/>
                </a:gs>
                <a:gs pos="83000">
                  <a:srgbClr val="9CB86E"/>
                </a:gs>
                <a:gs pos="26000">
                  <a:srgbClr val="156B1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21-4958-9E8B-9EAF816AE8F5}"/>
              </c:ext>
            </c:extLst>
          </c:dPt>
          <c:dPt>
            <c:idx val="9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21-4958-9E8B-9EAF816AE8F5}"/>
              </c:ext>
            </c:extLst>
          </c:dPt>
          <c:dPt>
            <c:idx val="10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49E0-4A9E-BE90-74B978505D8C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100000">
                    <a:srgbClr val="DDEBCF"/>
                  </a:gs>
                  <a:gs pos="83000">
                    <a:srgbClr val="9CB86E"/>
                  </a:gs>
                  <a:gs pos="26000">
                    <a:srgbClr val="156B13"/>
                  </a:gs>
                </a:gsLst>
                <a:lin ang="5400000" scaled="0"/>
              </a:gradFill>
              <a:ln>
                <a:solidFill>
                  <a:schemeClr val="bg1">
                    <a:lumMod val="5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49E0-4A9E-BE90-74B978505D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'Move High_Low'!$B$2:$K$2</c:f>
              <c:strCache>
                <c:ptCount val="10"/>
                <c:pt idx="0">
                  <c:v>LTC</c:v>
                </c:pt>
                <c:pt idx="1">
                  <c:v>EOS</c:v>
                </c:pt>
                <c:pt idx="2">
                  <c:v>BCH</c:v>
                </c:pt>
                <c:pt idx="3">
                  <c:v>ETH</c:v>
                </c:pt>
                <c:pt idx="4">
                  <c:v>BSV</c:v>
                </c:pt>
                <c:pt idx="5">
                  <c:v>XLM</c:v>
                </c:pt>
                <c:pt idx="6">
                  <c:v>TRX</c:v>
                </c:pt>
                <c:pt idx="7">
                  <c:v>XRP</c:v>
                </c:pt>
                <c:pt idx="8">
                  <c:v>ADA</c:v>
                </c:pt>
                <c:pt idx="9">
                  <c:v>BTC</c:v>
                </c:pt>
              </c:strCache>
            </c:strRef>
          </c:cat>
          <c:val>
            <c:numRef>
              <c:f>'Move High_Low'!$B$10:$K$10</c:f>
              <c:numCache>
                <c:formatCode>0.00%</c:formatCode>
                <c:ptCount val="10"/>
                <c:pt idx="0">
                  <c:v>0.23349</c:v>
                </c:pt>
                <c:pt idx="1">
                  <c:v>0.17960100000000001</c:v>
                </c:pt>
                <c:pt idx="2">
                  <c:v>0.12667600000000001</c:v>
                </c:pt>
                <c:pt idx="3">
                  <c:v>0.114955</c:v>
                </c:pt>
                <c:pt idx="4">
                  <c:v>0.102308</c:v>
                </c:pt>
                <c:pt idx="5">
                  <c:v>8.7387999999999993E-2</c:v>
                </c:pt>
                <c:pt idx="6">
                  <c:v>8.0332000000000001E-2</c:v>
                </c:pt>
                <c:pt idx="7">
                  <c:v>7.6641000000000001E-2</c:v>
                </c:pt>
                <c:pt idx="8">
                  <c:v>5.8290000000000002E-2</c:v>
                </c:pt>
                <c:pt idx="9">
                  <c:v>4.5062999999999999E-2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9E0-4A9E-BE90-74B978505D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2911488"/>
        <c:axId val="222946048"/>
      </c:barChart>
      <c:catAx>
        <c:axId val="22291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46048"/>
        <c:crosses val="autoZero"/>
        <c:auto val="1"/>
        <c:lblAlgn val="ctr"/>
        <c:lblOffset val="500"/>
        <c:noMultiLvlLbl val="0"/>
      </c:catAx>
      <c:valAx>
        <c:axId val="22294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tx1">
            <a:lumMod val="52000"/>
            <a:lumOff val="48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v>10 Index</c:v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3F6-4594-9A5E-BD01D2D067B1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33F6-4594-9A5E-BD01D2D067B1}"/>
              </c:ext>
            </c:extLst>
          </c:dPt>
          <c:dLbls>
            <c:delete val="1"/>
          </c:dLbls>
          <c:cat>
            <c:numRef>
              <c:f>Charts!$B$2:$B$32</c:f>
              <c:numCache>
                <c:formatCode>m/d;@</c:formatCode>
                <c:ptCount val="31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</c:numCache>
            </c:numRef>
          </c:cat>
          <c:val>
            <c:numRef>
              <c:f>Charts!$C$2:$C$32</c:f>
              <c:numCache>
                <c:formatCode>General</c:formatCode>
                <c:ptCount val="31"/>
                <c:pt idx="0">
                  <c:v>1056.7857200000001</c:v>
                </c:pt>
                <c:pt idx="1">
                  <c:v>1060.6259620000001</c:v>
                </c:pt>
                <c:pt idx="2">
                  <c:v>1092.9773190000001</c:v>
                </c:pt>
                <c:pt idx="3">
                  <c:v>1123.697588</c:v>
                </c:pt>
                <c:pt idx="4">
                  <c:v>1078.91599</c:v>
                </c:pt>
                <c:pt idx="5">
                  <c:v>1105.940832</c:v>
                </c:pt>
                <c:pt idx="6">
                  <c:v>1103.949239</c:v>
                </c:pt>
                <c:pt idx="7">
                  <c:v>1109.179971</c:v>
                </c:pt>
                <c:pt idx="8">
                  <c:v>1095.7730839999999</c:v>
                </c:pt>
                <c:pt idx="9">
                  <c:v>1078.636602</c:v>
                </c:pt>
                <c:pt idx="10">
                  <c:v>956.69204200000001</c:v>
                </c:pt>
                <c:pt idx="11">
                  <c:v>973.40627099999995</c:v>
                </c:pt>
                <c:pt idx="12">
                  <c:v>912.59782199999995</c:v>
                </c:pt>
                <c:pt idx="13">
                  <c:v>878.48862299999996</c:v>
                </c:pt>
                <c:pt idx="14">
                  <c:v>937.86833999999999</c:v>
                </c:pt>
                <c:pt idx="15">
                  <c:v>893.49541499999998</c:v>
                </c:pt>
                <c:pt idx="16">
                  <c:v>906.00392999999997</c:v>
                </c:pt>
                <c:pt idx="17">
                  <c:v>900.30386899999996</c:v>
                </c:pt>
                <c:pt idx="18">
                  <c:v>934.14592200000004</c:v>
                </c:pt>
                <c:pt idx="19">
                  <c:v>947.35346600000003</c:v>
                </c:pt>
                <c:pt idx="20">
                  <c:v>943.77108399999997</c:v>
                </c:pt>
                <c:pt idx="21">
                  <c:v>933.05401300000005</c:v>
                </c:pt>
                <c:pt idx="22">
                  <c:v>829.19118400000002</c:v>
                </c:pt>
                <c:pt idx="23">
                  <c:v>844.46449299999995</c:v>
                </c:pt>
                <c:pt idx="24">
                  <c:v>828.07883100000004</c:v>
                </c:pt>
                <c:pt idx="25">
                  <c:v>840.27335500000004</c:v>
                </c:pt>
                <c:pt idx="26">
                  <c:v>800.32590800000003</c:v>
                </c:pt>
                <c:pt idx="27">
                  <c:v>817.74376500000005</c:v>
                </c:pt>
                <c:pt idx="28">
                  <c:v>776.56469300000003</c:v>
                </c:pt>
                <c:pt idx="29">
                  <c:v>815.657014</c:v>
                </c:pt>
                <c:pt idx="30">
                  <c:v>843.69126800000004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6-4594-9A5E-BD01D2D06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2779264"/>
        <c:axId val="222780800"/>
      </c:lineChart>
      <c:dateAx>
        <c:axId val="2227792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80800"/>
        <c:crosses val="autoZero"/>
        <c:auto val="1"/>
        <c:lblOffset val="500"/>
        <c:baseTimeUnit val="days"/>
        <c:majorUnit val="5"/>
        <c:majorTimeUnit val="days"/>
      </c:dateAx>
      <c:valAx>
        <c:axId val="222780800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2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gradFill flip="none" rotWithShape="1">
        <a:gsLst>
          <a:gs pos="0">
            <a:schemeClr val="accent3">
              <a:lumMod val="67000"/>
            </a:schemeClr>
          </a:gs>
          <a:gs pos="48000">
            <a:schemeClr val="accent3">
              <a:lumMod val="97000"/>
              <a:lumOff val="3000"/>
            </a:schemeClr>
          </a:gs>
          <a:gs pos="100000">
            <a:schemeClr val="accent3">
              <a:lumMod val="60000"/>
              <a:lumOff val="40000"/>
            </a:schemeClr>
          </a:gs>
        </a:gsLst>
        <a:lin ang="16200000" scaled="1"/>
        <a:tileRect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0</xdr:row>
      <xdr:rowOff>152400</xdr:rowOff>
    </xdr:from>
    <xdr:to>
      <xdr:col>20</xdr:col>
      <xdr:colOff>340631</xdr:colOff>
      <xdr:row>20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21</xdr:row>
      <xdr:rowOff>104774</xdr:rowOff>
    </xdr:from>
    <xdr:to>
      <xdr:col>20</xdr:col>
      <xdr:colOff>340631</xdr:colOff>
      <xdr:row>41</xdr:row>
      <xdr:rowOff>176891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161925</xdr:rowOff>
    </xdr:from>
    <xdr:to>
      <xdr:col>13</xdr:col>
      <xdr:colOff>169182</xdr:colOff>
      <xdr:row>24</xdr:row>
      <xdr:rowOff>167367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84CF3-5E6A-4E35-93E0-1E2C6938B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workbookViewId="0">
      <selection activeCell="Q31" sqref="Q31"/>
    </sheetView>
  </sheetViews>
  <sheetFormatPr defaultRowHeight="15"/>
  <cols>
    <col min="2" max="2" width="12.7109375" customWidth="1"/>
    <col min="3" max="3" width="10.42578125" customWidth="1"/>
    <col min="5" max="5" width="9.85546875" customWidth="1"/>
    <col min="7" max="7" width="10" customWidth="1"/>
    <col min="8" max="8" width="10.140625" customWidth="1"/>
    <col min="9" max="9" width="10" customWidth="1"/>
    <col min="10" max="10" width="10.5703125" customWidth="1"/>
    <col min="11" max="11" width="10" customWidth="1"/>
    <col min="12" max="12" width="10.28515625" customWidth="1"/>
    <col min="15" max="15" width="11" customWidth="1"/>
    <col min="22" max="22" width="10.42578125" bestFit="1" customWidth="1"/>
  </cols>
  <sheetData>
    <row r="1" spans="1: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25" ht="15.75" thickBot="1">
      <c r="A3" s="75"/>
      <c r="B3" s="13" t="s">
        <v>16</v>
      </c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3" t="s">
        <v>5</v>
      </c>
      <c r="I3" s="13" t="s">
        <v>6</v>
      </c>
      <c r="J3" s="13" t="s">
        <v>36</v>
      </c>
      <c r="K3" s="13" t="s">
        <v>7</v>
      </c>
      <c r="L3" s="13" t="s">
        <v>8</v>
      </c>
      <c r="M3" s="75"/>
      <c r="N3" s="75"/>
      <c r="O3" s="1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 t="s">
        <v>36</v>
      </c>
      <c r="X3" s="1" t="s">
        <v>7</v>
      </c>
      <c r="Y3" s="1" t="s">
        <v>8</v>
      </c>
    </row>
    <row r="4" spans="1:25" ht="15.75" thickBot="1">
      <c r="A4" s="75"/>
      <c r="B4" s="9" t="s">
        <v>9</v>
      </c>
      <c r="C4" s="36">
        <v>374.60394200000002</v>
      </c>
      <c r="D4" s="36">
        <v>313.47853900000001</v>
      </c>
      <c r="E4" s="36">
        <v>49.263316000000003</v>
      </c>
      <c r="F4" s="36">
        <v>156.644587</v>
      </c>
      <c r="G4" s="36">
        <v>20.150811999999998</v>
      </c>
      <c r="H4" s="36">
        <v>13.096591</v>
      </c>
      <c r="I4" s="36">
        <v>14.062167000000001</v>
      </c>
      <c r="J4" s="36">
        <v>43.673755</v>
      </c>
      <c r="K4" s="36">
        <v>3434.1590700000002</v>
      </c>
      <c r="L4" s="37">
        <v>106.9409</v>
      </c>
      <c r="M4" s="75"/>
      <c r="N4" s="75"/>
      <c r="O4" s="2" t="s">
        <v>9</v>
      </c>
      <c r="P4" s="3">
        <v>374.60394200000002</v>
      </c>
      <c r="Q4" s="3">
        <v>313.47853900000001</v>
      </c>
      <c r="R4" s="3">
        <v>49.263316000000003</v>
      </c>
      <c r="S4" s="3">
        <v>156.644587</v>
      </c>
      <c r="T4" s="3">
        <v>20.150811999999998</v>
      </c>
      <c r="U4" s="3">
        <v>13.096591</v>
      </c>
      <c r="V4" s="3">
        <v>14.062167000000001</v>
      </c>
      <c r="W4" s="3">
        <v>43.673755</v>
      </c>
      <c r="X4" s="3">
        <v>3434.1590700000002</v>
      </c>
      <c r="Y4" s="3">
        <v>106.9409</v>
      </c>
    </row>
    <row r="5" spans="1:25" ht="15.75" thickBot="1">
      <c r="A5" s="75"/>
      <c r="B5" s="10" t="s">
        <v>10</v>
      </c>
      <c r="C5" s="38">
        <v>424.91415799999999</v>
      </c>
      <c r="D5" s="38">
        <v>381.39801899999998</v>
      </c>
      <c r="E5" s="38">
        <v>57.301769999999998</v>
      </c>
      <c r="F5" s="38">
        <v>178.64849000000001</v>
      </c>
      <c r="G5" s="38">
        <v>22.516762</v>
      </c>
      <c r="H5" s="38">
        <v>15.764552999999999</v>
      </c>
      <c r="I5" s="38">
        <v>17.515367999999999</v>
      </c>
      <c r="J5" s="38">
        <v>50.875261000000002</v>
      </c>
      <c r="K5" s="38">
        <v>3819.8123599999999</v>
      </c>
      <c r="L5" s="39">
        <v>135.93684999999999</v>
      </c>
      <c r="M5" s="75"/>
      <c r="N5" s="75"/>
      <c r="O5" s="4" t="s">
        <v>10</v>
      </c>
      <c r="P5" s="5">
        <v>424.91415799999999</v>
      </c>
      <c r="Q5" s="5">
        <v>381.39801899999998</v>
      </c>
      <c r="R5" s="5">
        <v>57.301769999999998</v>
      </c>
      <c r="S5" s="5">
        <v>178.64849000000001</v>
      </c>
      <c r="T5" s="5">
        <v>22.516762</v>
      </c>
      <c r="U5" s="5">
        <v>15.764552999999999</v>
      </c>
      <c r="V5" s="5">
        <v>17.515367999999999</v>
      </c>
      <c r="W5" s="5">
        <v>50.875261000000002</v>
      </c>
      <c r="X5" s="5">
        <v>3819.8123599999999</v>
      </c>
      <c r="Y5" s="5">
        <v>135.93684999999999</v>
      </c>
    </row>
    <row r="6" spans="1:25" ht="27.75" thickBot="1">
      <c r="A6" s="75"/>
      <c r="B6" s="11" t="s">
        <v>11</v>
      </c>
      <c r="C6" s="36">
        <v>67.025543999999996</v>
      </c>
      <c r="D6" s="36">
        <v>62.029031000000003</v>
      </c>
      <c r="E6" s="36">
        <v>56.191178000000001</v>
      </c>
      <c r="F6" s="36">
        <v>66.002241999999995</v>
      </c>
      <c r="G6" s="36">
        <v>60.891151999999998</v>
      </c>
      <c r="H6" s="36">
        <v>82.038590999999997</v>
      </c>
      <c r="I6" s="36">
        <v>52.589427999999998</v>
      </c>
      <c r="J6" s="36">
        <v>52.100333999999997</v>
      </c>
      <c r="K6" s="36">
        <v>38.151921999999999</v>
      </c>
      <c r="L6" s="40">
        <v>83.226787000000002</v>
      </c>
      <c r="M6" s="75"/>
      <c r="N6" s="75"/>
      <c r="O6" s="2" t="s">
        <v>11</v>
      </c>
      <c r="P6" s="3">
        <v>67.025543999999996</v>
      </c>
      <c r="Q6" s="3">
        <v>62.029031000000003</v>
      </c>
      <c r="R6" s="3">
        <v>56.191178000000001</v>
      </c>
      <c r="S6" s="3">
        <v>66.002241999999995</v>
      </c>
      <c r="T6" s="3">
        <v>60.891151999999998</v>
      </c>
      <c r="U6" s="3">
        <v>82.038590999999997</v>
      </c>
      <c r="V6" s="3">
        <v>52.589427999999998</v>
      </c>
      <c r="W6" s="3">
        <v>52.100333999999997</v>
      </c>
      <c r="X6" s="3">
        <v>38.151921999999999</v>
      </c>
      <c r="Y6" s="3">
        <v>83.226787000000002</v>
      </c>
    </row>
    <row r="7" spans="1:25" ht="24.75" thickBot="1">
      <c r="A7" s="75"/>
      <c r="B7" s="10" t="s">
        <v>12</v>
      </c>
      <c r="C7" s="38">
        <v>3.5082770000000001</v>
      </c>
      <c r="D7" s="38">
        <v>3.2467480000000002</v>
      </c>
      <c r="E7" s="38">
        <v>2.9411809999999998</v>
      </c>
      <c r="F7" s="38">
        <v>3.4547150000000002</v>
      </c>
      <c r="G7" s="38">
        <v>3.187189</v>
      </c>
      <c r="H7" s="38">
        <v>4.2940959999999997</v>
      </c>
      <c r="I7" s="38">
        <v>2.752656</v>
      </c>
      <c r="J7" s="38">
        <v>2.7270560000000001</v>
      </c>
      <c r="K7" s="38">
        <v>1.996963</v>
      </c>
      <c r="L7" s="39">
        <v>4.3562890000000003</v>
      </c>
      <c r="M7" s="75"/>
      <c r="N7" s="75"/>
      <c r="O7" s="4" t="s">
        <v>12</v>
      </c>
      <c r="P7" s="5">
        <v>3.5082770000000001</v>
      </c>
      <c r="Q7" s="5">
        <v>3.2467480000000002</v>
      </c>
      <c r="R7" s="5">
        <v>2.9411809999999998</v>
      </c>
      <c r="S7" s="5">
        <v>3.4547150000000002</v>
      </c>
      <c r="T7" s="5">
        <v>3.187189</v>
      </c>
      <c r="U7" s="5">
        <v>4.2940959999999997</v>
      </c>
      <c r="V7" s="5">
        <v>2.752656</v>
      </c>
      <c r="W7" s="5">
        <v>2.7270560000000001</v>
      </c>
      <c r="X7" s="5">
        <v>1.996963</v>
      </c>
      <c r="Y7" s="5">
        <v>4.3562890000000003</v>
      </c>
    </row>
    <row r="8" spans="1:25" ht="15.75" thickBot="1">
      <c r="A8" s="75"/>
      <c r="B8" s="11" t="s">
        <v>13</v>
      </c>
      <c r="C8" s="31">
        <v>0.134302</v>
      </c>
      <c r="D8" s="31">
        <v>0.216664</v>
      </c>
      <c r="E8" s="31">
        <v>0.16317300000000001</v>
      </c>
      <c r="F8" s="31">
        <v>0.14047000000000001</v>
      </c>
      <c r="G8" s="31">
        <v>0.117412</v>
      </c>
      <c r="H8" s="31">
        <v>0.20371400000000001</v>
      </c>
      <c r="I8" s="31">
        <v>0.24556700000000001</v>
      </c>
      <c r="J8" s="31">
        <v>0.16489300000000001</v>
      </c>
      <c r="K8" s="31">
        <v>0.112299</v>
      </c>
      <c r="L8" s="35">
        <v>0.27113999999999999</v>
      </c>
      <c r="M8" s="75"/>
      <c r="N8" s="75"/>
      <c r="O8" s="2" t="s">
        <v>13</v>
      </c>
      <c r="P8" s="3">
        <v>0.134302</v>
      </c>
      <c r="Q8" s="3">
        <v>0.216664</v>
      </c>
      <c r="R8" s="3">
        <v>0.16317300000000001</v>
      </c>
      <c r="S8" s="3">
        <v>0.14047000000000001</v>
      </c>
      <c r="T8" s="3">
        <v>0.117412</v>
      </c>
      <c r="U8" s="3">
        <v>0.20371400000000001</v>
      </c>
      <c r="V8" s="3">
        <v>0.24556700000000001</v>
      </c>
      <c r="W8" s="3">
        <v>0.16489300000000001</v>
      </c>
      <c r="X8" s="3">
        <v>0.112299</v>
      </c>
      <c r="Y8" s="3">
        <v>0.27113999999999999</v>
      </c>
    </row>
    <row r="9" spans="1:25" ht="15.75" thickBot="1">
      <c r="A9" s="75"/>
      <c r="B9" s="10" t="s">
        <v>14</v>
      </c>
      <c r="C9" s="38">
        <v>2.476499</v>
      </c>
      <c r="D9" s="38">
        <v>3.594846</v>
      </c>
      <c r="E9" s="38">
        <v>2.8304710000000002</v>
      </c>
      <c r="F9" s="38">
        <v>2.5644309999999999</v>
      </c>
      <c r="G9" s="38">
        <v>2.440604</v>
      </c>
      <c r="H9" s="38">
        <v>2.8494299999999999</v>
      </c>
      <c r="I9" s="38">
        <v>4.7300930000000001</v>
      </c>
      <c r="J9" s="38">
        <v>2.9362539999999999</v>
      </c>
      <c r="K9" s="38">
        <v>3.756348</v>
      </c>
      <c r="L9" s="39">
        <v>3.9916330000000002</v>
      </c>
      <c r="M9" s="75"/>
      <c r="N9" s="75"/>
      <c r="O9" s="4" t="s">
        <v>14</v>
      </c>
      <c r="P9" s="5">
        <v>2.476499</v>
      </c>
      <c r="Q9" s="5">
        <v>3.594846</v>
      </c>
      <c r="R9" s="5">
        <v>2.8304710000000002</v>
      </c>
      <c r="S9" s="5">
        <v>2.5644309999999999</v>
      </c>
      <c r="T9" s="5">
        <v>2.440604</v>
      </c>
      <c r="U9" s="5">
        <v>2.8494299999999999</v>
      </c>
      <c r="V9" s="5">
        <v>4.7300930000000001</v>
      </c>
      <c r="W9" s="5">
        <v>2.9362539999999999</v>
      </c>
      <c r="X9" s="5">
        <v>3.756348</v>
      </c>
      <c r="Y9" s="5">
        <v>3.9916330000000002</v>
      </c>
    </row>
    <row r="10" spans="1:25" ht="15.75" thickBot="1">
      <c r="A10" s="75"/>
      <c r="B10" s="9" t="s">
        <v>38</v>
      </c>
      <c r="C10" s="36">
        <v>0.55799500000000002</v>
      </c>
      <c r="D10" s="36">
        <v>2.1579929999999998</v>
      </c>
      <c r="E10" s="36">
        <v>0.465785</v>
      </c>
      <c r="F10" s="36">
        <v>0.65068000000000004</v>
      </c>
      <c r="G10" s="36">
        <v>0.14308399999999999</v>
      </c>
      <c r="H10" s="36">
        <v>1.897643</v>
      </c>
      <c r="I10" s="36">
        <v>3.232488</v>
      </c>
      <c r="J10" s="36">
        <v>0.278084</v>
      </c>
      <c r="K10" s="36">
        <v>0</v>
      </c>
      <c r="L10" s="37">
        <v>4.2055959999999999</v>
      </c>
      <c r="M10" s="75"/>
      <c r="N10" s="75"/>
      <c r="O10" s="2" t="s">
        <v>38</v>
      </c>
      <c r="P10" s="3">
        <v>0.55799500000000002</v>
      </c>
      <c r="Q10" s="3">
        <v>2.1579929999999998</v>
      </c>
      <c r="R10" s="3">
        <v>0.465785</v>
      </c>
      <c r="S10" s="3">
        <v>0.65068000000000004</v>
      </c>
      <c r="T10" s="3">
        <v>0.14308399999999999</v>
      </c>
      <c r="U10" s="3">
        <v>1.897643</v>
      </c>
      <c r="V10" s="3">
        <v>3.232488</v>
      </c>
      <c r="W10" s="3">
        <v>0.278084</v>
      </c>
      <c r="X10" s="3">
        <v>0</v>
      </c>
      <c r="Y10" s="3">
        <v>4.2055959999999999</v>
      </c>
    </row>
    <row r="11" spans="1:25">
      <c r="A11" s="75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5"/>
      <c r="N11" s="75"/>
    </row>
    <row r="12" spans="1:25" ht="15.75" thickBot="1">
      <c r="A12" s="75"/>
      <c r="B12" s="13" t="s">
        <v>49</v>
      </c>
      <c r="C12" s="13" t="s">
        <v>0</v>
      </c>
      <c r="D12" s="13" t="s">
        <v>1</v>
      </c>
      <c r="E12" s="13" t="s">
        <v>2</v>
      </c>
      <c r="F12" s="13" t="s">
        <v>3</v>
      </c>
      <c r="G12" s="13" t="s">
        <v>4</v>
      </c>
      <c r="H12" s="13" t="s">
        <v>5</v>
      </c>
      <c r="I12" s="13" t="s">
        <v>6</v>
      </c>
      <c r="J12" s="13" t="s">
        <v>36</v>
      </c>
      <c r="K12" s="13" t="s">
        <v>7</v>
      </c>
      <c r="L12" s="13" t="s">
        <v>8</v>
      </c>
      <c r="M12" s="81"/>
      <c r="N12" s="75"/>
      <c r="O12" s="1"/>
      <c r="P12" s="1" t="s">
        <v>0</v>
      </c>
      <c r="Q12" s="1" t="s">
        <v>1</v>
      </c>
      <c r="R12" s="1" t="s">
        <v>2</v>
      </c>
      <c r="S12" s="1" t="s">
        <v>3</v>
      </c>
      <c r="T12" s="1" t="s">
        <v>4</v>
      </c>
      <c r="U12" s="1" t="s">
        <v>5</v>
      </c>
      <c r="V12" s="1" t="s">
        <v>6</v>
      </c>
      <c r="W12" s="1" t="s">
        <v>36</v>
      </c>
      <c r="X12" s="1" t="s">
        <v>7</v>
      </c>
      <c r="Y12" s="1" t="s">
        <v>8</v>
      </c>
    </row>
    <row r="13" spans="1:25" ht="15.75" thickBot="1">
      <c r="A13" s="75"/>
      <c r="B13" s="9" t="s">
        <v>9</v>
      </c>
      <c r="C13" s="36">
        <v>420.51159899999999</v>
      </c>
      <c r="D13" s="36">
        <v>337.86228</v>
      </c>
      <c r="E13" s="36">
        <v>54.644247</v>
      </c>
      <c r="F13" s="36">
        <v>175.29008300000001</v>
      </c>
      <c r="G13" s="36">
        <v>22.237102</v>
      </c>
      <c r="H13" s="36">
        <v>15.347474</v>
      </c>
      <c r="I13" s="36">
        <v>13.16878</v>
      </c>
      <c r="J13" s="36">
        <v>39.924453999999997</v>
      </c>
      <c r="K13" s="36">
        <v>3773.2374100000002</v>
      </c>
      <c r="L13" s="37">
        <v>134.06356</v>
      </c>
      <c r="M13" s="82"/>
      <c r="N13" s="83"/>
      <c r="O13" s="2" t="s">
        <v>9</v>
      </c>
      <c r="P13" s="3">
        <v>420.51159899999999</v>
      </c>
      <c r="Q13" s="3">
        <v>337.86228</v>
      </c>
      <c r="R13" s="3">
        <v>54.644247</v>
      </c>
      <c r="S13" s="3">
        <v>175.29008300000001</v>
      </c>
      <c r="T13" s="3">
        <v>22.237102</v>
      </c>
      <c r="U13" s="3">
        <v>15.347474</v>
      </c>
      <c r="V13" s="3">
        <v>13.16878</v>
      </c>
      <c r="W13" s="3">
        <v>39.924453999999997</v>
      </c>
      <c r="X13" s="3">
        <v>3773.2374100000002</v>
      </c>
      <c r="Y13" s="3">
        <v>134.06356</v>
      </c>
    </row>
    <row r="14" spans="1:25" ht="15.75" thickBot="1">
      <c r="A14" s="75"/>
      <c r="B14" s="10" t="s">
        <v>10</v>
      </c>
      <c r="C14" s="38">
        <v>424.91415799999999</v>
      </c>
      <c r="D14" s="38">
        <v>381.39801899999998</v>
      </c>
      <c r="E14" s="38">
        <v>57.301769999999998</v>
      </c>
      <c r="F14" s="38">
        <v>178.64849000000001</v>
      </c>
      <c r="G14" s="38">
        <v>22.516762</v>
      </c>
      <c r="H14" s="38">
        <v>15.764552999999999</v>
      </c>
      <c r="I14" s="38">
        <v>17.515367999999999</v>
      </c>
      <c r="J14" s="38">
        <v>50.875261000000002</v>
      </c>
      <c r="K14" s="38">
        <v>3819.8123599999999</v>
      </c>
      <c r="L14" s="39">
        <v>135.93684999999999</v>
      </c>
      <c r="M14" s="82"/>
      <c r="N14" s="83"/>
      <c r="O14" s="4" t="s">
        <v>10</v>
      </c>
      <c r="P14" s="5">
        <v>424.91415799999999</v>
      </c>
      <c r="Q14" s="5">
        <v>381.39801899999998</v>
      </c>
      <c r="R14" s="5">
        <v>57.301769999999998</v>
      </c>
      <c r="S14" s="5">
        <v>178.64849000000001</v>
      </c>
      <c r="T14" s="5">
        <v>22.516762</v>
      </c>
      <c r="U14" s="5">
        <v>15.764552999999999</v>
      </c>
      <c r="V14" s="5">
        <v>17.515367999999999</v>
      </c>
      <c r="W14" s="5">
        <v>50.875261000000002</v>
      </c>
      <c r="X14" s="5">
        <v>3819.8123599999999</v>
      </c>
      <c r="Y14" s="5">
        <v>135.93684999999999</v>
      </c>
    </row>
    <row r="15" spans="1:25" ht="27.75" thickBot="1">
      <c r="A15" s="75"/>
      <c r="B15" s="11" t="s">
        <v>11</v>
      </c>
      <c r="C15" s="36">
        <v>65.777608999999998</v>
      </c>
      <c r="D15" s="36">
        <v>72.747511000000003</v>
      </c>
      <c r="E15" s="36">
        <v>67.634187999999995</v>
      </c>
      <c r="F15" s="36">
        <v>65.839664999999997</v>
      </c>
      <c r="G15" s="36">
        <v>59.762934000000001</v>
      </c>
      <c r="H15" s="36">
        <v>83.248551000000006</v>
      </c>
      <c r="I15" s="36">
        <v>71.696154000000007</v>
      </c>
      <c r="J15" s="36">
        <v>74.091911999999994</v>
      </c>
      <c r="K15" s="36">
        <v>38.755181</v>
      </c>
      <c r="L15" s="40">
        <v>83.157289000000006</v>
      </c>
      <c r="M15" s="82"/>
      <c r="N15" s="83"/>
      <c r="O15" s="2" t="s">
        <v>11</v>
      </c>
      <c r="P15" s="3">
        <v>65.777608999999998</v>
      </c>
      <c r="Q15" s="3">
        <v>72.747511000000003</v>
      </c>
      <c r="R15" s="3">
        <v>67.634187999999995</v>
      </c>
      <c r="S15" s="3">
        <v>65.839664999999997</v>
      </c>
      <c r="T15" s="3">
        <v>59.762934000000001</v>
      </c>
      <c r="U15" s="3">
        <v>83.248551000000006</v>
      </c>
      <c r="V15" s="3">
        <v>71.696154000000007</v>
      </c>
      <c r="W15" s="3">
        <v>74.091911999999994</v>
      </c>
      <c r="X15" s="3">
        <v>38.755181</v>
      </c>
      <c r="Y15" s="3">
        <v>83.157289000000006</v>
      </c>
    </row>
    <row r="16" spans="1:25" ht="24.75" thickBot="1">
      <c r="A16" s="75"/>
      <c r="B16" s="10" t="s">
        <v>12</v>
      </c>
      <c r="C16" s="38">
        <v>3.4429569999999998</v>
      </c>
      <c r="D16" s="38">
        <v>3.807779</v>
      </c>
      <c r="E16" s="38">
        <v>3.5401349999999998</v>
      </c>
      <c r="F16" s="38">
        <v>3.4462060000000001</v>
      </c>
      <c r="G16" s="38">
        <v>3.1281349999999999</v>
      </c>
      <c r="H16" s="38">
        <v>4.3574279999999996</v>
      </c>
      <c r="I16" s="38">
        <v>3.752748</v>
      </c>
      <c r="J16" s="38">
        <v>3.8781479999999999</v>
      </c>
      <c r="K16" s="38">
        <v>2.0285389999999999</v>
      </c>
      <c r="L16" s="39">
        <v>4.3526509999999998</v>
      </c>
      <c r="M16" s="82"/>
      <c r="N16" s="83"/>
      <c r="O16" s="4" t="s">
        <v>12</v>
      </c>
      <c r="P16" s="5">
        <v>3.4429569999999998</v>
      </c>
      <c r="Q16" s="5">
        <v>3.807779</v>
      </c>
      <c r="R16" s="5">
        <v>3.5401349999999998</v>
      </c>
      <c r="S16" s="5">
        <v>3.4462060000000001</v>
      </c>
      <c r="T16" s="5">
        <v>3.1281349999999999</v>
      </c>
      <c r="U16" s="5">
        <v>4.3574279999999996</v>
      </c>
      <c r="V16" s="5">
        <v>3.752748</v>
      </c>
      <c r="W16" s="5">
        <v>3.8781479999999999</v>
      </c>
      <c r="X16" s="5">
        <v>2.0285389999999999</v>
      </c>
      <c r="Y16" s="5">
        <v>4.3526509999999998</v>
      </c>
    </row>
    <row r="17" spans="1:25" ht="15.75" thickBot="1">
      <c r="A17" s="75"/>
      <c r="B17" s="11" t="s">
        <v>13</v>
      </c>
      <c r="C17" s="31">
        <v>1.047E-2</v>
      </c>
      <c r="D17" s="31">
        <v>0.128856</v>
      </c>
      <c r="E17" s="31">
        <v>4.8633000000000003E-2</v>
      </c>
      <c r="F17" s="31">
        <v>1.9158999999999999E-2</v>
      </c>
      <c r="G17" s="31">
        <v>1.2576E-2</v>
      </c>
      <c r="H17" s="31">
        <v>2.7175999999999999E-2</v>
      </c>
      <c r="I17" s="31">
        <v>0.33006799999999997</v>
      </c>
      <c r="J17" s="31">
        <v>0.27428799999999998</v>
      </c>
      <c r="K17" s="31">
        <v>1.2343E-2</v>
      </c>
      <c r="L17" s="35">
        <v>1.3972999999999999E-2</v>
      </c>
      <c r="M17" s="82"/>
      <c r="N17" s="84"/>
      <c r="O17" s="2" t="s">
        <v>13</v>
      </c>
      <c r="P17" s="3">
        <v>1.047E-2</v>
      </c>
      <c r="Q17" s="3">
        <v>0.128856</v>
      </c>
      <c r="R17" s="3">
        <v>4.8633000000000003E-2</v>
      </c>
      <c r="S17" s="3">
        <v>1.9158999999999999E-2</v>
      </c>
      <c r="T17" s="3">
        <v>1.2576E-2</v>
      </c>
      <c r="U17" s="3">
        <v>2.7175999999999999E-2</v>
      </c>
      <c r="V17" s="3">
        <v>0.33006799999999997</v>
      </c>
      <c r="W17" s="3">
        <v>0.27428799999999998</v>
      </c>
      <c r="X17" s="3">
        <v>1.2343E-2</v>
      </c>
      <c r="Y17" s="3">
        <v>1.3972999999999999E-2</v>
      </c>
    </row>
    <row r="18" spans="1:25" ht="15.75" thickBot="1">
      <c r="A18" s="75"/>
      <c r="B18" s="10" t="s">
        <v>14</v>
      </c>
      <c r="C18" s="38">
        <v>-2.1956E-2</v>
      </c>
      <c r="D18" s="38">
        <v>0.949376</v>
      </c>
      <c r="E18" s="38">
        <v>0.24510499999999999</v>
      </c>
      <c r="F18" s="38">
        <v>5.3789999999999998E-2</v>
      </c>
      <c r="G18" s="38">
        <v>-2.6823E-2</v>
      </c>
      <c r="H18" s="38">
        <v>0.171712</v>
      </c>
      <c r="I18" s="38">
        <v>2.466828</v>
      </c>
      <c r="J18" s="38">
        <v>1.990653</v>
      </c>
      <c r="K18" s="38">
        <v>0.178812</v>
      </c>
      <c r="L18" s="39">
        <v>0.225191</v>
      </c>
      <c r="M18" s="82"/>
      <c r="N18" s="83"/>
      <c r="O18" s="4" t="s">
        <v>14</v>
      </c>
      <c r="P18" s="5">
        <v>-2.1956E-2</v>
      </c>
      <c r="Q18" s="5">
        <v>0.949376</v>
      </c>
      <c r="R18" s="5">
        <v>0.24510499999999999</v>
      </c>
      <c r="S18" s="5">
        <v>5.3789999999999998E-2</v>
      </c>
      <c r="T18" s="5">
        <v>-2.6823E-2</v>
      </c>
      <c r="U18" s="5">
        <v>0.171712</v>
      </c>
      <c r="V18" s="5">
        <v>2.466828</v>
      </c>
      <c r="W18" s="5">
        <v>1.990653</v>
      </c>
      <c r="X18" s="5">
        <v>0.178812</v>
      </c>
      <c r="Y18" s="5">
        <v>0.225191</v>
      </c>
    </row>
    <row r="19" spans="1:25" ht="15.75" thickBot="1">
      <c r="A19" s="75"/>
      <c r="B19" s="9" t="s">
        <v>38</v>
      </c>
      <c r="C19" s="36">
        <v>-0.21788399999999999</v>
      </c>
      <c r="D19" s="36">
        <v>1.439052</v>
      </c>
      <c r="E19" s="36">
        <v>0.24138499999999999</v>
      </c>
      <c r="F19" s="36">
        <v>-8.8028999999999996E-2</v>
      </c>
      <c r="G19" s="36">
        <v>-0.24968799999999999</v>
      </c>
      <c r="H19" s="36">
        <v>0.14766399999999999</v>
      </c>
      <c r="I19" s="36">
        <v>4.2605560000000002</v>
      </c>
      <c r="J19" s="36">
        <v>3.4048790000000002</v>
      </c>
      <c r="K19" s="36">
        <v>0</v>
      </c>
      <c r="L19" s="37">
        <v>0.24921199999999999</v>
      </c>
      <c r="M19" s="82"/>
      <c r="N19" s="83"/>
      <c r="O19" s="4" t="s">
        <v>38</v>
      </c>
      <c r="P19" s="5">
        <v>-0.21788399999999999</v>
      </c>
      <c r="Q19" s="5">
        <v>1.439052</v>
      </c>
      <c r="R19" s="5">
        <v>0.24138499999999999</v>
      </c>
      <c r="S19" s="5">
        <v>-8.8028999999999996E-2</v>
      </c>
      <c r="T19" s="5">
        <v>-0.24968799999999999</v>
      </c>
      <c r="U19" s="5">
        <v>0.14766399999999999</v>
      </c>
      <c r="V19" s="5">
        <v>4.2605560000000002</v>
      </c>
      <c r="W19" s="5">
        <v>3.4048790000000002</v>
      </c>
      <c r="X19" s="5">
        <v>0</v>
      </c>
      <c r="Y19" s="5">
        <v>0.24921199999999999</v>
      </c>
    </row>
    <row r="20" spans="1:25">
      <c r="A20" s="75"/>
      <c r="B20" s="76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75"/>
      <c r="N20" s="75"/>
    </row>
    <row r="21" spans="1:25" ht="15.75" thickBot="1">
      <c r="A21" s="75"/>
      <c r="B21" s="79"/>
      <c r="C21" s="54" t="s">
        <v>15</v>
      </c>
      <c r="D21" s="13" t="s">
        <v>0</v>
      </c>
      <c r="E21" s="13" t="s">
        <v>1</v>
      </c>
      <c r="F21" s="13" t="s">
        <v>2</v>
      </c>
      <c r="G21" s="13" t="s">
        <v>3</v>
      </c>
      <c r="H21" s="13" t="s">
        <v>36</v>
      </c>
      <c r="I21" s="13" t="s">
        <v>7</v>
      </c>
      <c r="J21" s="55" t="s">
        <v>8</v>
      </c>
      <c r="K21" s="80"/>
      <c r="L21" s="80"/>
      <c r="M21" s="75"/>
      <c r="N21" s="75"/>
      <c r="O21" s="1"/>
      <c r="P21" s="1" t="s">
        <v>0</v>
      </c>
      <c r="Q21" s="1" t="s">
        <v>1</v>
      </c>
      <c r="R21" s="1" t="s">
        <v>2</v>
      </c>
      <c r="S21" s="1" t="s">
        <v>3</v>
      </c>
      <c r="T21" s="1" t="s">
        <v>36</v>
      </c>
      <c r="U21" s="1" t="s">
        <v>7</v>
      </c>
      <c r="V21" s="1" t="s">
        <v>8</v>
      </c>
    </row>
    <row r="22" spans="1:25" ht="15.75" thickBot="1">
      <c r="A22" s="75"/>
      <c r="B22" s="59"/>
      <c r="C22" s="9" t="s">
        <v>9</v>
      </c>
      <c r="D22" s="36">
        <v>740.95374000000004</v>
      </c>
      <c r="E22" s="36">
        <v>637.90018599999996</v>
      </c>
      <c r="F22" s="36">
        <v>110.28713500000001</v>
      </c>
      <c r="G22" s="36">
        <v>311.30364400000002</v>
      </c>
      <c r="H22" s="36">
        <v>73.888660999999999</v>
      </c>
      <c r="I22" s="36">
        <v>6496.41698</v>
      </c>
      <c r="J22" s="37">
        <v>216.81274999999999</v>
      </c>
      <c r="K22" s="80"/>
      <c r="L22" s="80"/>
      <c r="M22" s="75"/>
      <c r="N22" s="75"/>
      <c r="O22" s="2" t="s">
        <v>9</v>
      </c>
      <c r="P22" s="3">
        <v>740.95374000000004</v>
      </c>
      <c r="Q22" s="3">
        <v>637.90018599999996</v>
      </c>
      <c r="R22" s="3">
        <v>110.28713500000001</v>
      </c>
      <c r="S22" s="3">
        <v>311.30364400000002</v>
      </c>
      <c r="T22" s="3">
        <v>73.888660999999999</v>
      </c>
      <c r="U22" s="3">
        <v>6496.41698</v>
      </c>
      <c r="V22" s="3">
        <v>216.81274999999999</v>
      </c>
    </row>
    <row r="23" spans="1:25" ht="15.75" thickBot="1">
      <c r="A23" s="75"/>
      <c r="B23" s="59"/>
      <c r="C23" s="10" t="s">
        <v>10</v>
      </c>
      <c r="D23" s="38">
        <v>424.91415799999999</v>
      </c>
      <c r="E23" s="38">
        <v>381.39801899999998</v>
      </c>
      <c r="F23" s="38">
        <v>57.301769999999998</v>
      </c>
      <c r="G23" s="38">
        <v>178.64849000000001</v>
      </c>
      <c r="H23" s="38">
        <v>50.875261000000002</v>
      </c>
      <c r="I23" s="38">
        <v>3819.8123599999999</v>
      </c>
      <c r="J23" s="39">
        <v>135.93684999999999</v>
      </c>
      <c r="K23" s="80"/>
      <c r="L23" s="80"/>
      <c r="M23" s="75"/>
      <c r="N23" s="75"/>
      <c r="O23" s="4" t="s">
        <v>10</v>
      </c>
      <c r="P23" s="5">
        <v>424.91415799999999</v>
      </c>
      <c r="Q23" s="5">
        <v>381.39801899999998</v>
      </c>
      <c r="R23" s="5">
        <v>57.301769999999998</v>
      </c>
      <c r="S23" s="5">
        <v>178.64849000000001</v>
      </c>
      <c r="T23" s="5">
        <v>50.875261000000002</v>
      </c>
      <c r="U23" s="5">
        <v>3819.8123599999999</v>
      </c>
      <c r="V23" s="5">
        <v>135.93684999999999</v>
      </c>
    </row>
    <row r="24" spans="1:25" ht="27.75" thickBot="1">
      <c r="A24" s="75"/>
      <c r="B24" s="59"/>
      <c r="C24" s="11" t="s">
        <v>11</v>
      </c>
      <c r="D24" s="36">
        <v>85.369336000000004</v>
      </c>
      <c r="E24" s="36">
        <v>96.667501999999999</v>
      </c>
      <c r="F24" s="36">
        <v>99.162239999999997</v>
      </c>
      <c r="G24" s="36">
        <v>86.135317999999998</v>
      </c>
      <c r="H24" s="36">
        <v>99.542632999999995</v>
      </c>
      <c r="I24" s="36">
        <v>63.786464000000002</v>
      </c>
      <c r="J24" s="40">
        <v>98.773786000000001</v>
      </c>
      <c r="K24" s="80"/>
      <c r="L24" s="80"/>
      <c r="M24" s="75"/>
      <c r="N24" s="75"/>
      <c r="O24" s="2" t="s">
        <v>11</v>
      </c>
      <c r="P24" s="3">
        <v>85.369336000000004</v>
      </c>
      <c r="Q24" s="3">
        <v>96.667501999999999</v>
      </c>
      <c r="R24" s="3">
        <v>99.162239999999997</v>
      </c>
      <c r="S24" s="3">
        <v>86.135317999999998</v>
      </c>
      <c r="T24" s="3">
        <v>99.542632999999995</v>
      </c>
      <c r="U24" s="3">
        <v>63.786464000000002</v>
      </c>
      <c r="V24" s="3">
        <v>98.773786000000001</v>
      </c>
    </row>
    <row r="25" spans="1:25" ht="27.75" thickBot="1">
      <c r="A25" s="75"/>
      <c r="B25" s="59"/>
      <c r="C25" s="10" t="s">
        <v>12</v>
      </c>
      <c r="D25" s="38">
        <v>4.4684350000000004</v>
      </c>
      <c r="E25" s="38">
        <v>5.0598080000000003</v>
      </c>
      <c r="F25" s="38">
        <v>5.1903889999999997</v>
      </c>
      <c r="G25" s="38">
        <v>4.5085290000000002</v>
      </c>
      <c r="H25" s="38">
        <v>5.2103000000000002</v>
      </c>
      <c r="I25" s="38">
        <v>3.3387359999999999</v>
      </c>
      <c r="J25" s="39">
        <v>5.1700559999999998</v>
      </c>
      <c r="K25" s="80"/>
      <c r="L25" s="80"/>
      <c r="M25" s="75"/>
      <c r="N25" s="75"/>
      <c r="O25" s="4" t="s">
        <v>12</v>
      </c>
      <c r="P25" s="5">
        <v>4.4684350000000004</v>
      </c>
      <c r="Q25" s="5">
        <v>5.0598080000000003</v>
      </c>
      <c r="R25" s="5">
        <v>5.1903889999999997</v>
      </c>
      <c r="S25" s="5">
        <v>4.5085290000000002</v>
      </c>
      <c r="T25" s="5">
        <v>5.2103000000000002</v>
      </c>
      <c r="U25" s="5">
        <v>3.3387359999999999</v>
      </c>
      <c r="V25" s="5">
        <v>5.1700559999999998</v>
      </c>
    </row>
    <row r="26" spans="1:25" ht="15.75" thickBot="1">
      <c r="A26" s="75"/>
      <c r="B26" s="59"/>
      <c r="C26" s="11" t="s">
        <v>13</v>
      </c>
      <c r="D26" s="31">
        <v>-0.42653099999999999</v>
      </c>
      <c r="E26" s="31">
        <v>-0.40210400000000002</v>
      </c>
      <c r="F26" s="31">
        <v>-0.480431</v>
      </c>
      <c r="G26" s="31">
        <v>-0.42612800000000001</v>
      </c>
      <c r="H26" s="31">
        <v>-0.31146099999999999</v>
      </c>
      <c r="I26" s="31">
        <v>-0.41201199999999999</v>
      </c>
      <c r="J26" s="35">
        <v>-0.37302200000000002</v>
      </c>
      <c r="K26" s="80"/>
      <c r="L26" s="80"/>
      <c r="M26" s="75"/>
      <c r="N26" s="75"/>
      <c r="O26" s="2" t="s">
        <v>13</v>
      </c>
      <c r="P26" s="3">
        <v>-0.42653099999999999</v>
      </c>
      <c r="Q26" s="3">
        <v>-0.40210400000000002</v>
      </c>
      <c r="R26" s="3">
        <v>-0.480431</v>
      </c>
      <c r="S26" s="3">
        <v>-0.42612800000000001</v>
      </c>
      <c r="T26" s="3">
        <v>-0.31146099999999999</v>
      </c>
      <c r="U26" s="3">
        <v>-0.41201199999999999</v>
      </c>
      <c r="V26" s="3">
        <v>-0.37302200000000002</v>
      </c>
    </row>
    <row r="27" spans="1:25" ht="15.75" thickBot="1">
      <c r="A27" s="75"/>
      <c r="B27" s="59"/>
      <c r="C27" s="10" t="s">
        <v>14</v>
      </c>
      <c r="D27" s="38">
        <v>-1.690428</v>
      </c>
      <c r="E27" s="38">
        <v>-1.243088</v>
      </c>
      <c r="F27" s="38">
        <v>-1.644315</v>
      </c>
      <c r="G27" s="38">
        <v>-1.664784</v>
      </c>
      <c r="H27" s="38">
        <v>-0.71929500000000002</v>
      </c>
      <c r="I27" s="38">
        <v>-2.3864169999999998</v>
      </c>
      <c r="J27" s="39">
        <v>-1.0482659999999999</v>
      </c>
      <c r="K27" s="80"/>
      <c r="L27" s="80"/>
      <c r="M27" s="75"/>
      <c r="N27" s="75"/>
      <c r="O27" s="4" t="s">
        <v>14</v>
      </c>
      <c r="P27" s="5">
        <v>-1.690428</v>
      </c>
      <c r="Q27" s="5">
        <v>-1.243088</v>
      </c>
      <c r="R27" s="5">
        <v>-1.644315</v>
      </c>
      <c r="S27" s="5">
        <v>-1.664784</v>
      </c>
      <c r="T27" s="5">
        <v>-0.71929500000000002</v>
      </c>
      <c r="U27" s="5">
        <v>-2.3864169999999998</v>
      </c>
      <c r="V27" s="5">
        <v>-1.0482659999999999</v>
      </c>
    </row>
    <row r="28" spans="1:25" ht="15.75" thickBot="1">
      <c r="A28" s="75"/>
      <c r="B28" s="59"/>
      <c r="C28" s="9" t="s">
        <v>38</v>
      </c>
      <c r="D28" s="36">
        <v>0.23224400000000001</v>
      </c>
      <c r="E28" s="36">
        <v>0.77073000000000003</v>
      </c>
      <c r="F28" s="36">
        <v>-0.25251400000000002</v>
      </c>
      <c r="G28" s="36">
        <v>0.25659799999999999</v>
      </c>
      <c r="H28" s="36">
        <v>1.9139060000000001</v>
      </c>
      <c r="I28" s="36">
        <v>0</v>
      </c>
      <c r="J28" s="37">
        <v>1.090981</v>
      </c>
      <c r="K28" s="80"/>
      <c r="L28" s="80"/>
      <c r="M28" s="75"/>
      <c r="N28" s="75"/>
      <c r="O28" s="2" t="s">
        <v>38</v>
      </c>
      <c r="P28" s="3">
        <v>0.23224400000000001</v>
      </c>
      <c r="Q28" s="3">
        <v>0.77073000000000003</v>
      </c>
      <c r="R28" s="3">
        <v>-0.25251400000000002</v>
      </c>
      <c r="S28" s="3">
        <v>0.25659799999999999</v>
      </c>
      <c r="T28" s="3">
        <v>1.9139060000000001</v>
      </c>
      <c r="U28" s="3">
        <v>0</v>
      </c>
      <c r="V28" s="3">
        <v>1.090981</v>
      </c>
    </row>
    <row r="29" spans="1:25">
      <c r="A29" s="75"/>
      <c r="B29" s="7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75"/>
      <c r="N29" s="75"/>
    </row>
    <row r="30" spans="1:25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</row>
  </sheetData>
  <conditionalFormatting sqref="C17:L17 C8:L8 C26:J26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2"/>
  <sheetViews>
    <sheetView showGridLines="0" zoomScaleNormal="100" workbookViewId="0">
      <selection activeCell="J38" sqref="J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1" spans="1:26">
      <c r="A1" s="75"/>
      <c r="B1" s="75"/>
      <c r="C1" s="75"/>
      <c r="D1" s="75"/>
      <c r="E1" s="75"/>
      <c r="F1" s="75"/>
      <c r="G1" s="75"/>
    </row>
    <row r="2" spans="1:26">
      <c r="A2" s="75"/>
      <c r="B2" s="75"/>
      <c r="C2" s="59"/>
      <c r="D2" s="64"/>
      <c r="E2" s="75"/>
      <c r="F2" s="79"/>
      <c r="G2" s="79"/>
    </row>
    <row r="3" spans="1:26" ht="15.75" customHeight="1" thickBot="1">
      <c r="A3" s="75"/>
      <c r="B3" s="75"/>
      <c r="C3" s="13" t="s">
        <v>37</v>
      </c>
      <c r="D3" s="58" t="s">
        <v>39</v>
      </c>
      <c r="E3" s="75"/>
      <c r="F3" s="64"/>
      <c r="G3" s="60"/>
    </row>
    <row r="4" spans="1:26" ht="15.75" thickBot="1">
      <c r="A4" s="75"/>
      <c r="B4" s="75"/>
      <c r="C4" s="62">
        <v>0.85309999999999997</v>
      </c>
      <c r="D4" s="63">
        <v>112.88</v>
      </c>
      <c r="E4" s="75"/>
      <c r="F4" s="59"/>
      <c r="G4" s="60"/>
    </row>
    <row r="5" spans="1:26">
      <c r="A5" s="75"/>
      <c r="B5" s="75"/>
      <c r="C5" s="75"/>
      <c r="D5" s="75"/>
      <c r="E5" s="75"/>
      <c r="F5" s="75"/>
      <c r="G5" s="75"/>
    </row>
    <row r="6" spans="1:26" ht="15.75" thickBot="1">
      <c r="A6" s="75"/>
      <c r="B6" s="13" t="s">
        <v>45</v>
      </c>
      <c r="C6" s="13" t="s">
        <v>16</v>
      </c>
      <c r="D6" s="13" t="s">
        <v>49</v>
      </c>
      <c r="E6" s="13" t="s">
        <v>15</v>
      </c>
      <c r="F6" s="75"/>
      <c r="G6" s="75"/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1:26" ht="15.75" thickBot="1">
      <c r="A7" s="75"/>
      <c r="B7" s="9">
        <v>10</v>
      </c>
      <c r="C7" s="31">
        <f>Sharpe!C8</f>
        <v>0.134302</v>
      </c>
      <c r="D7" s="31">
        <f>Sharpe!C17</f>
        <v>1.047E-2</v>
      </c>
      <c r="E7" s="32">
        <f>Sharpe!D26</f>
        <v>-0.42653099999999999</v>
      </c>
      <c r="F7" s="75"/>
      <c r="G7" s="75"/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1:26" ht="15.75" thickBot="1">
      <c r="A8" s="75"/>
      <c r="B8" s="10" t="s">
        <v>32</v>
      </c>
      <c r="C8" s="33">
        <f>Sharpe!F8</f>
        <v>0.14047000000000001</v>
      </c>
      <c r="D8" s="33">
        <f>Sharpe!F17</f>
        <v>1.9158999999999999E-2</v>
      </c>
      <c r="E8" s="34">
        <f>Sharpe!G26</f>
        <v>-0.42612800000000001</v>
      </c>
      <c r="F8" s="75"/>
      <c r="G8" s="75"/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1:26" ht="15.75" thickBot="1">
      <c r="A9" s="75"/>
      <c r="B9" s="11" t="s">
        <v>7</v>
      </c>
      <c r="C9" s="31">
        <f>Sharpe!K8</f>
        <v>0.112299</v>
      </c>
      <c r="D9" s="31">
        <f>Sharpe!K17</f>
        <v>1.2343E-2</v>
      </c>
      <c r="E9" s="35">
        <f>Sharpe!I26</f>
        <v>-0.41201199999999999</v>
      </c>
      <c r="F9" s="75"/>
      <c r="G9" s="75"/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1:26" ht="15.75" thickBot="1">
      <c r="A10" s="75"/>
      <c r="B10" s="10" t="s">
        <v>8</v>
      </c>
      <c r="C10" s="33">
        <f>Sharpe!L8</f>
        <v>0.27113999999999999</v>
      </c>
      <c r="D10" s="33">
        <f>Sharpe!L17</f>
        <v>1.3972999999999999E-2</v>
      </c>
      <c r="E10" s="34">
        <f>Sharpe!J26</f>
        <v>-0.37302200000000002</v>
      </c>
      <c r="F10" s="75"/>
      <c r="G10" s="75"/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1:26">
      <c r="A11" s="75"/>
      <c r="B11" s="59"/>
      <c r="C11" s="64"/>
      <c r="D11" s="64"/>
      <c r="E11" s="64"/>
      <c r="F11" s="75"/>
      <c r="G11" s="75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thickBot="1">
      <c r="A12" s="75"/>
      <c r="B12" s="13" t="s">
        <v>44</v>
      </c>
      <c r="C12" s="13" t="s">
        <v>46</v>
      </c>
      <c r="D12" s="13" t="s">
        <v>47</v>
      </c>
      <c r="E12" s="55" t="s">
        <v>43</v>
      </c>
      <c r="F12" s="75"/>
      <c r="G12" s="75"/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thickBot="1">
      <c r="A13" s="75"/>
      <c r="B13" s="9">
        <v>10</v>
      </c>
      <c r="C13" s="70" t="s">
        <v>50</v>
      </c>
      <c r="D13" s="70" t="s">
        <v>50</v>
      </c>
      <c r="E13" s="62">
        <v>3.9721668555338802E-4</v>
      </c>
      <c r="F13" s="75"/>
      <c r="G13" s="75"/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thickBot="1">
      <c r="A14" s="75"/>
      <c r="B14" s="10">
        <v>20</v>
      </c>
      <c r="C14" s="67" t="s">
        <v>50</v>
      </c>
      <c r="D14" s="67" t="s">
        <v>50</v>
      </c>
      <c r="E14" s="65">
        <v>2.0501913273642501E-3</v>
      </c>
      <c r="F14" s="75"/>
      <c r="G14" s="75"/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thickBot="1">
      <c r="A15" s="75"/>
      <c r="B15" s="11">
        <v>40</v>
      </c>
      <c r="C15" s="66" t="s">
        <v>54</v>
      </c>
      <c r="D15" s="66" t="s">
        <v>55</v>
      </c>
      <c r="E15" s="53">
        <v>6.4691178109698197E-2</v>
      </c>
      <c r="F15" s="75"/>
      <c r="G15" s="75"/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thickBot="1">
      <c r="A16" s="75"/>
      <c r="B16" s="10" t="s">
        <v>32</v>
      </c>
      <c r="C16" s="67" t="s">
        <v>54</v>
      </c>
      <c r="D16" s="67" t="s">
        <v>55</v>
      </c>
      <c r="E16" s="65">
        <v>2.31639288375575E-3</v>
      </c>
      <c r="F16" s="75"/>
      <c r="G16" s="75"/>
      <c r="H16" s="1"/>
      <c r="I16" s="1" t="s">
        <v>7</v>
      </c>
      <c r="J16" s="1" t="s">
        <v>8</v>
      </c>
      <c r="K16" s="1" t="s">
        <v>18</v>
      </c>
      <c r="L16" s="1" t="s">
        <v>19</v>
      </c>
      <c r="M16" s="1" t="s">
        <v>20</v>
      </c>
      <c r="N16" s="1" t="s">
        <v>21</v>
      </c>
      <c r="O16" s="1" t="s">
        <v>53</v>
      </c>
      <c r="P16" s="1" t="s">
        <v>23</v>
      </c>
      <c r="Q16" s="1" t="s">
        <v>24</v>
      </c>
      <c r="R16" s="1" t="s">
        <v>52</v>
      </c>
      <c r="S16" s="5"/>
      <c r="T16" s="5"/>
      <c r="U16" s="5"/>
      <c r="V16" s="5"/>
      <c r="W16" s="5"/>
      <c r="X16" s="5"/>
      <c r="Y16" s="5"/>
      <c r="Z16" s="5"/>
    </row>
    <row r="17" spans="1:26" ht="15.75" thickBot="1">
      <c r="A17" s="75"/>
      <c r="B17" s="11" t="s">
        <v>36</v>
      </c>
      <c r="C17" s="66" t="s">
        <v>50</v>
      </c>
      <c r="D17" s="66" t="s">
        <v>50</v>
      </c>
      <c r="E17" s="53">
        <v>7.9060855318075797E-4</v>
      </c>
      <c r="F17" s="75"/>
      <c r="G17" s="75"/>
      <c r="H17" s="2" t="s">
        <v>13</v>
      </c>
      <c r="I17" s="3">
        <v>11.229919000000001</v>
      </c>
      <c r="J17" s="3">
        <v>27.113994999999999</v>
      </c>
      <c r="K17" s="3">
        <v>1.1190659999999999</v>
      </c>
      <c r="L17" s="3">
        <v>3.7296040000000001</v>
      </c>
      <c r="M17" s="3">
        <v>44.293748999999998</v>
      </c>
      <c r="N17" s="3">
        <v>14.095072</v>
      </c>
      <c r="O17" s="3">
        <v>-5.9642150000000003</v>
      </c>
      <c r="P17" s="3">
        <v>51.014744999999998</v>
      </c>
      <c r="Q17" s="3">
        <v>11.780036000000001</v>
      </c>
      <c r="R17" s="3">
        <v>4.3094489999999999</v>
      </c>
      <c r="S17" s="5"/>
      <c r="T17" s="5"/>
      <c r="U17" s="5"/>
      <c r="V17" s="5"/>
      <c r="W17" s="5"/>
      <c r="X17" s="5"/>
      <c r="Y17" s="5"/>
      <c r="Z17" s="5"/>
    </row>
    <row r="18" spans="1:26" ht="15.75" thickBot="1">
      <c r="A18" s="75"/>
      <c r="B18" s="10" t="s">
        <v>40</v>
      </c>
      <c r="C18" s="67" t="s">
        <v>50</v>
      </c>
      <c r="D18" s="67" t="s">
        <v>57</v>
      </c>
      <c r="E18" s="65">
        <v>5.3521221759040302E-4</v>
      </c>
      <c r="F18" s="75"/>
      <c r="G18" s="75"/>
      <c r="H18" t="e">
        <f>H17*0.01</f>
        <v>#VALUE!</v>
      </c>
      <c r="I18">
        <f t="shared" ref="I18:Q18" si="0">I17*0.01</f>
        <v>0.11229919000000001</v>
      </c>
      <c r="J18">
        <f t="shared" si="0"/>
        <v>0.27113995000000002</v>
      </c>
      <c r="K18">
        <f t="shared" si="0"/>
        <v>1.119066E-2</v>
      </c>
      <c r="L18">
        <f t="shared" si="0"/>
        <v>3.7296040000000003E-2</v>
      </c>
      <c r="M18">
        <f t="shared" si="0"/>
        <v>0.44293748999999999</v>
      </c>
      <c r="N18">
        <f t="shared" si="0"/>
        <v>0.14095072</v>
      </c>
      <c r="O18">
        <f t="shared" si="0"/>
        <v>-5.9642150000000005E-2</v>
      </c>
      <c r="P18">
        <f t="shared" si="0"/>
        <v>0.51014744999999995</v>
      </c>
      <c r="Q18">
        <f t="shared" si="0"/>
        <v>0.11780036000000001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ht="15.75" thickBot="1">
      <c r="A19" s="75"/>
      <c r="B19" s="11" t="s">
        <v>41</v>
      </c>
      <c r="C19" s="66" t="s">
        <v>54</v>
      </c>
      <c r="D19" s="66" t="s">
        <v>56</v>
      </c>
      <c r="E19" s="53">
        <v>5.2907887259243197E-2</v>
      </c>
      <c r="F19" s="75"/>
      <c r="G19" s="75"/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thickBot="1">
      <c r="A20" s="75"/>
      <c r="B20" s="48" t="s">
        <v>42</v>
      </c>
      <c r="C20" s="72" t="s">
        <v>50</v>
      </c>
      <c r="D20" s="72" t="s">
        <v>50</v>
      </c>
      <c r="E20" s="73">
        <v>8.0108322935994E-2</v>
      </c>
      <c r="F20" s="75"/>
      <c r="G20" s="75"/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75"/>
      <c r="B21" s="59"/>
      <c r="C21" s="64"/>
      <c r="D21" s="64"/>
      <c r="E21" s="64"/>
      <c r="F21" s="75"/>
      <c r="G21" s="75"/>
      <c r="P21" s="50"/>
      <c r="Q21" s="5" t="s">
        <v>13</v>
      </c>
      <c r="R21" s="5"/>
      <c r="S21" s="5"/>
      <c r="T21" s="5" t="s">
        <v>51</v>
      </c>
      <c r="U21" s="5"/>
      <c r="V21" s="5"/>
      <c r="W21" s="5"/>
      <c r="X21" s="5"/>
      <c r="Y21" s="5"/>
      <c r="Z21" s="5"/>
    </row>
    <row r="22" spans="1:26" ht="15.75" thickBot="1">
      <c r="A22" s="75"/>
      <c r="B22" s="13" t="s">
        <v>16</v>
      </c>
      <c r="C22" s="13" t="s">
        <v>33</v>
      </c>
      <c r="D22" s="13" t="s">
        <v>34</v>
      </c>
      <c r="E22" s="13" t="s">
        <v>35</v>
      </c>
      <c r="F22" s="75"/>
      <c r="G22" s="75"/>
      <c r="J22" s="47" t="s">
        <v>33</v>
      </c>
      <c r="K22" t="s">
        <v>34</v>
      </c>
      <c r="L22" t="s">
        <v>35</v>
      </c>
      <c r="P22" t="s">
        <v>7</v>
      </c>
      <c r="Q22" s="6">
        <v>11.229919000000001</v>
      </c>
      <c r="R22" s="5"/>
      <c r="S22" t="s">
        <v>7</v>
      </c>
      <c r="T22">
        <v>0.67277227909366</v>
      </c>
      <c r="U22" s="5"/>
      <c r="V22" s="5"/>
      <c r="W22" s="5"/>
      <c r="X22" s="5"/>
      <c r="Y22" s="5"/>
      <c r="Z22" s="5"/>
    </row>
    <row r="23" spans="1:26" ht="15.75" thickBot="1">
      <c r="A23" s="75"/>
      <c r="B23" s="94" t="s">
        <v>23</v>
      </c>
      <c r="C23" s="92">
        <v>0.51014744999999995</v>
      </c>
      <c r="D23" s="92">
        <v>2.3611051743154601E-2</v>
      </c>
      <c r="E23" s="95">
        <v>1.2045117838588373E-2</v>
      </c>
      <c r="F23" s="75"/>
      <c r="G23" s="75"/>
      <c r="I23" t="s">
        <v>7</v>
      </c>
      <c r="J23" s="47">
        <f>SUMIFS($Q$22:$Q$31,$P$22:$P$31,I23)*0.01</f>
        <v>0.11229919000000001</v>
      </c>
      <c r="K23" s="47">
        <f>SUMIFS($T$22:$T$31,$S$22:$S$31,I23)*1</f>
        <v>0.67277227909366</v>
      </c>
      <c r="L23" s="47">
        <f>J23*K23</f>
        <v>7.5551781996671952E-2</v>
      </c>
      <c r="P23" t="s">
        <v>8</v>
      </c>
      <c r="Q23" s="6">
        <v>27.113994999999999</v>
      </c>
      <c r="R23" s="5"/>
      <c r="S23" t="s">
        <v>18</v>
      </c>
      <c r="T23">
        <v>7.5445162160572704E-2</v>
      </c>
      <c r="U23" s="5"/>
      <c r="V23" s="5"/>
      <c r="W23" s="5"/>
      <c r="X23" s="5"/>
      <c r="Y23" s="5"/>
      <c r="Z23" s="5"/>
    </row>
    <row r="24" spans="1:26" ht="15.75" thickBot="1">
      <c r="A24" s="75"/>
      <c r="B24" s="91" t="s">
        <v>20</v>
      </c>
      <c r="C24" s="92">
        <v>0.44293748999999999</v>
      </c>
      <c r="D24" s="92">
        <v>2.1236542980237302E-2</v>
      </c>
      <c r="E24" s="93">
        <v>9.4064610439434301E-3</v>
      </c>
      <c r="F24" s="75"/>
      <c r="G24" s="75"/>
      <c r="I24" t="s">
        <v>18</v>
      </c>
      <c r="J24" s="47">
        <f t="shared" ref="J24:J32" si="1">SUMIFS($Q$22:$Q$31,$P$22:$P$31,I24)*0.01</f>
        <v>1.119066E-2</v>
      </c>
      <c r="K24" s="47">
        <f t="shared" ref="K24:K32" si="2">SUMIFS($T$22:$T$31,$S$22:$S$31,I24)*1</f>
        <v>7.5445162160572704E-2</v>
      </c>
      <c r="L24" s="47">
        <f t="shared" ref="L24:L32" si="3">J24*K24</f>
        <v>8.4428115838383448E-4</v>
      </c>
      <c r="P24" t="s">
        <v>18</v>
      </c>
      <c r="Q24" s="6">
        <v>1.1190659999999999</v>
      </c>
      <c r="R24" s="5"/>
      <c r="S24" t="s">
        <v>8</v>
      </c>
      <c r="T24">
        <v>0.12494269299122</v>
      </c>
      <c r="U24" s="5"/>
      <c r="V24" s="5"/>
      <c r="W24" s="5"/>
      <c r="X24" s="5"/>
      <c r="Y24" s="5"/>
      <c r="Z24" s="5"/>
    </row>
    <row r="25" spans="1:26" ht="15.75" thickBot="1">
      <c r="A25" s="75"/>
      <c r="B25" s="11" t="s">
        <v>8</v>
      </c>
      <c r="C25" s="31">
        <v>0.27113995000000002</v>
      </c>
      <c r="D25" s="31">
        <v>0.12494269299122</v>
      </c>
      <c r="E25" s="35">
        <v>3.3876955530504745E-2</v>
      </c>
      <c r="F25" s="75"/>
      <c r="G25" s="75"/>
      <c r="I25" t="s">
        <v>19</v>
      </c>
      <c r="J25" s="47">
        <f t="shared" si="1"/>
        <v>3.7296040000000003E-2</v>
      </c>
      <c r="K25" s="47">
        <f t="shared" si="2"/>
        <v>1.7402963642387699E-2</v>
      </c>
      <c r="L25" s="47">
        <f t="shared" si="3"/>
        <v>6.4906162812503737E-4</v>
      </c>
      <c r="P25" t="s">
        <v>19</v>
      </c>
      <c r="Q25" s="6">
        <v>3.7296040000000001</v>
      </c>
      <c r="S25" t="s">
        <v>19</v>
      </c>
      <c r="T25">
        <v>1.7402963642387699E-2</v>
      </c>
    </row>
    <row r="26" spans="1:26" ht="15.75" thickBot="1">
      <c r="A26" s="75"/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F26" s="75"/>
      <c r="G26" s="75"/>
      <c r="I26" t="s">
        <v>8</v>
      </c>
      <c r="J26" s="47">
        <f t="shared" si="1"/>
        <v>0.27113995000000002</v>
      </c>
      <c r="K26" s="47">
        <f t="shared" si="2"/>
        <v>0.12494269299122</v>
      </c>
      <c r="L26" s="47">
        <f t="shared" si="3"/>
        <v>3.3876955530504745E-2</v>
      </c>
      <c r="P26" t="s">
        <v>20</v>
      </c>
      <c r="Q26" s="6">
        <v>44.293748999999998</v>
      </c>
      <c r="S26" t="s">
        <v>23</v>
      </c>
      <c r="T26">
        <v>2.3611051743154601E-2</v>
      </c>
    </row>
    <row r="27" spans="1:26" ht="15.75" thickBot="1">
      <c r="A27" s="75"/>
      <c r="B27" s="11" t="s">
        <v>24</v>
      </c>
      <c r="C27" s="31">
        <v>0.11780036000000001</v>
      </c>
      <c r="D27" s="31">
        <v>1.11214542362184E-2</v>
      </c>
      <c r="E27" s="35">
        <v>1.3101113127500527E-3</v>
      </c>
      <c r="F27" s="75"/>
      <c r="G27" s="75"/>
      <c r="I27" t="s">
        <v>23</v>
      </c>
      <c r="J27" s="47">
        <f t="shared" si="1"/>
        <v>0.51014744999999995</v>
      </c>
      <c r="K27" s="47">
        <f t="shared" si="2"/>
        <v>2.3611051743154601E-2</v>
      </c>
      <c r="L27" s="47">
        <f t="shared" si="3"/>
        <v>1.2045117838588373E-2</v>
      </c>
      <c r="P27" t="s">
        <v>21</v>
      </c>
      <c r="Q27" s="6">
        <v>14.095072</v>
      </c>
      <c r="S27" t="s">
        <v>53</v>
      </c>
      <c r="T27">
        <v>1.8566169316022299E-2</v>
      </c>
    </row>
    <row r="28" spans="1:26" ht="15.75" thickBot="1">
      <c r="A28" s="75"/>
      <c r="B28" s="10" t="s">
        <v>7</v>
      </c>
      <c r="C28" s="33">
        <v>0.11229919000000001</v>
      </c>
      <c r="D28" s="33">
        <v>0.67277227909366</v>
      </c>
      <c r="E28" s="34">
        <v>7.5551781996671952E-2</v>
      </c>
      <c r="F28" s="75"/>
      <c r="G28" s="75"/>
      <c r="I28" t="s">
        <v>21</v>
      </c>
      <c r="J28" s="47">
        <f t="shared" si="1"/>
        <v>0.14095072</v>
      </c>
      <c r="K28" s="47">
        <f t="shared" si="2"/>
        <v>2.2377719021100698E-2</v>
      </c>
      <c r="L28" s="47">
        <f t="shared" si="3"/>
        <v>3.1541556079818386E-3</v>
      </c>
      <c r="P28" t="s">
        <v>53</v>
      </c>
      <c r="Q28" s="6">
        <v>-5.9642150000000003</v>
      </c>
      <c r="S28" t="s">
        <v>20</v>
      </c>
      <c r="T28">
        <v>2.1236542980237302E-2</v>
      </c>
    </row>
    <row r="29" spans="1:26" ht="15.75" thickBot="1">
      <c r="A29" s="75"/>
      <c r="B29" s="11" t="s">
        <v>52</v>
      </c>
      <c r="C29" s="31">
        <v>4.3094489999999999E-2</v>
      </c>
      <c r="D29" s="31">
        <v>1.25239648154249E-2</v>
      </c>
      <c r="E29" s="35">
        <v>5.3971387649868021E-4</v>
      </c>
      <c r="F29" s="75"/>
      <c r="G29" s="75"/>
      <c r="I29" t="s">
        <v>20</v>
      </c>
      <c r="J29" s="47">
        <f t="shared" si="1"/>
        <v>0.44293748999999999</v>
      </c>
      <c r="K29" s="47">
        <f t="shared" si="2"/>
        <v>2.1236542980237302E-2</v>
      </c>
      <c r="L29" s="47">
        <f t="shared" si="3"/>
        <v>9.4064610439434301E-3</v>
      </c>
      <c r="P29" t="s">
        <v>23</v>
      </c>
      <c r="Q29">
        <v>51.014744999999998</v>
      </c>
      <c r="S29" t="s">
        <v>21</v>
      </c>
      <c r="T29">
        <v>2.2377719021100698E-2</v>
      </c>
    </row>
    <row r="30" spans="1:26" ht="15.75" thickBot="1">
      <c r="A30" s="75"/>
      <c r="B30" s="91" t="s">
        <v>19</v>
      </c>
      <c r="C30" s="92">
        <v>3.7296040000000003E-2</v>
      </c>
      <c r="D30" s="92">
        <v>1.7402963642387699E-2</v>
      </c>
      <c r="E30" s="93">
        <v>6.4906162812503737E-4</v>
      </c>
      <c r="F30" s="75"/>
      <c r="G30" s="75"/>
      <c r="I30" t="s">
        <v>24</v>
      </c>
      <c r="J30" s="47">
        <f t="shared" si="1"/>
        <v>0.11780036000000001</v>
      </c>
      <c r="K30" s="47">
        <f t="shared" si="2"/>
        <v>1.11214542362184E-2</v>
      </c>
      <c r="L30" s="47">
        <f t="shared" si="3"/>
        <v>1.3101113127500527E-3</v>
      </c>
      <c r="P30" t="s">
        <v>24</v>
      </c>
      <c r="Q30" s="6">
        <v>11.780036000000001</v>
      </c>
      <c r="S30" t="s">
        <v>24</v>
      </c>
      <c r="T30">
        <v>1.11214542362184E-2</v>
      </c>
    </row>
    <row r="31" spans="1:26" ht="15.75" thickBot="1">
      <c r="A31" s="75"/>
      <c r="B31" s="11" t="s">
        <v>18</v>
      </c>
      <c r="C31" s="31">
        <v>1.119066E-2</v>
      </c>
      <c r="D31" s="31">
        <v>7.5445162160572704E-2</v>
      </c>
      <c r="E31" s="35">
        <v>8.4428115838383448E-4</v>
      </c>
      <c r="F31" s="75"/>
      <c r="G31" s="75"/>
      <c r="I31" t="s">
        <v>22</v>
      </c>
      <c r="J31" s="47">
        <f t="shared" si="1"/>
        <v>0</v>
      </c>
      <c r="K31" s="47">
        <f t="shared" si="2"/>
        <v>0</v>
      </c>
      <c r="L31" s="47">
        <f t="shared" si="3"/>
        <v>0</v>
      </c>
      <c r="P31" t="s">
        <v>52</v>
      </c>
      <c r="Q31" s="6">
        <v>4.3094489999999999</v>
      </c>
      <c r="S31" t="s">
        <v>52</v>
      </c>
      <c r="T31">
        <v>1.25239648154249E-2</v>
      </c>
    </row>
    <row r="32" spans="1:26" ht="15.75" thickBot="1">
      <c r="A32" s="75"/>
      <c r="B32" s="91" t="s">
        <v>22</v>
      </c>
      <c r="C32" s="92">
        <v>0</v>
      </c>
      <c r="D32" s="92">
        <v>0</v>
      </c>
      <c r="E32" s="93">
        <v>0</v>
      </c>
      <c r="F32" s="75"/>
      <c r="G32" s="75"/>
      <c r="I32" t="s">
        <v>52</v>
      </c>
      <c r="J32" s="47">
        <f t="shared" si="1"/>
        <v>4.3094489999999999E-2</v>
      </c>
      <c r="K32" s="47">
        <f t="shared" si="2"/>
        <v>1.25239648154249E-2</v>
      </c>
      <c r="L32" s="47">
        <f t="shared" si="3"/>
        <v>5.3971387649868021E-4</v>
      </c>
      <c r="Q32" s="6"/>
    </row>
    <row r="33" spans="1:17">
      <c r="A33" s="75"/>
      <c r="B33" s="59"/>
      <c r="C33" s="64"/>
      <c r="D33" s="64"/>
      <c r="E33" s="64"/>
      <c r="F33" s="75"/>
      <c r="G33" s="75"/>
      <c r="I33" s="41"/>
      <c r="K33" s="47"/>
      <c r="L33" s="47"/>
      <c r="Q33" s="6"/>
    </row>
    <row r="34" spans="1:17">
      <c r="A34" s="75"/>
      <c r="B34" s="79"/>
      <c r="C34" s="79"/>
      <c r="D34" s="79"/>
      <c r="E34" s="79"/>
      <c r="F34" s="75"/>
      <c r="G34" s="75"/>
      <c r="I34" s="41"/>
      <c r="K34" s="47"/>
      <c r="L34" s="47"/>
      <c r="Q34" s="6"/>
    </row>
    <row r="35" spans="1:17">
      <c r="B35" s="20"/>
      <c r="C35" s="71"/>
      <c r="D35" s="71"/>
      <c r="E35" s="57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J44"/>
    </row>
    <row r="45" spans="1:17">
      <c r="A45" t="s">
        <v>48</v>
      </c>
      <c r="B45" s="20"/>
      <c r="C45" s="71"/>
      <c r="D45" s="71"/>
      <c r="E45" s="57"/>
      <c r="Q45" s="6"/>
    </row>
    <row r="46" spans="1:17"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 ht="15.75" thickBot="1">
      <c r="C51" s="58" t="s">
        <v>44</v>
      </c>
      <c r="D51" s="58" t="s">
        <v>43</v>
      </c>
      <c r="Q51" s="6"/>
    </row>
    <row r="52" spans="2:18" ht="15.75" thickBot="1">
      <c r="C52" s="68">
        <v>10</v>
      </c>
      <c r="D52" s="53">
        <v>6.1276280749200489E-4</v>
      </c>
      <c r="Q52" s="6"/>
    </row>
    <row r="53" spans="2:18" ht="15.75" thickBot="1">
      <c r="C53" s="69">
        <v>20</v>
      </c>
      <c r="D53" s="65">
        <v>1.325048052784513E-3</v>
      </c>
      <c r="Q53" s="6"/>
    </row>
    <row r="54" spans="2:18" ht="15.75" thickBot="1">
      <c r="C54" s="68">
        <v>40</v>
      </c>
      <c r="D54" s="53">
        <v>1.25748980480896E-3</v>
      </c>
      <c r="Q54" s="6"/>
    </row>
    <row r="55" spans="2:18" ht="15.75" thickBot="1">
      <c r="C55" s="67" t="s">
        <v>32</v>
      </c>
      <c r="D55" s="65">
        <v>4.2654848632302282E-4</v>
      </c>
      <c r="Q55" s="6"/>
    </row>
    <row r="56" spans="2:18" ht="15.75" thickBot="1">
      <c r="C56" s="66" t="s">
        <v>36</v>
      </c>
      <c r="D56" s="53">
        <v>1.25748980480896E-3</v>
      </c>
      <c r="Q56" s="6"/>
    </row>
    <row r="57" spans="2:18" ht="15.75" thickBot="1">
      <c r="C57" s="67" t="s">
        <v>40</v>
      </c>
      <c r="D57" s="65">
        <v>4.911434820029352E-2</v>
      </c>
      <c r="Q57" s="6"/>
    </row>
    <row r="58" spans="2:18" ht="15.75" thickBot="1">
      <c r="C58" s="66" t="s">
        <v>41</v>
      </c>
      <c r="D58" s="53">
        <v>4.2565737307585498E-2</v>
      </c>
      <c r="Q58" s="6"/>
    </row>
    <row r="59" spans="2:18" ht="15.75" thickBot="1">
      <c r="C59" s="67" t="s">
        <v>40</v>
      </c>
      <c r="D59" s="65">
        <v>4.911434820029352E-2</v>
      </c>
      <c r="P59" t="s">
        <v>24</v>
      </c>
      <c r="Q59" s="6">
        <v>-19.201995</v>
      </c>
      <c r="R59">
        <f t="shared" ref="R59:R60" si="4">Q59*0.01</f>
        <v>-0.19201994999999999</v>
      </c>
    </row>
    <row r="60" spans="2:18">
      <c r="J60" s="51"/>
      <c r="K60" s="41"/>
      <c r="L60" s="41"/>
      <c r="M60" s="41"/>
      <c r="N60" s="41"/>
      <c r="O60" s="41"/>
      <c r="P60" s="41" t="s">
        <v>25</v>
      </c>
      <c r="Q60" s="6">
        <v>-17.044218999999998</v>
      </c>
      <c r="R60">
        <f t="shared" si="4"/>
        <v>-0.17044218999999999</v>
      </c>
    </row>
    <row r="61" spans="2:18">
      <c r="J61" s="51"/>
      <c r="K61" s="41"/>
      <c r="L61" s="41"/>
      <c r="M61" s="41"/>
      <c r="N61" s="41"/>
      <c r="O61" s="41"/>
      <c r="P61" s="41"/>
    </row>
    <row r="62" spans="2:18" ht="15.75" thickBot="1">
      <c r="B62" s="13"/>
      <c r="C62" s="13" t="s">
        <v>33</v>
      </c>
      <c r="D62" s="13" t="s">
        <v>34</v>
      </c>
      <c r="E62" s="13" t="s">
        <v>35</v>
      </c>
      <c r="J62" s="51"/>
      <c r="K62" s="42"/>
      <c r="L62" s="42"/>
      <c r="M62" s="42"/>
      <c r="N62" s="42"/>
      <c r="O62" s="41"/>
      <c r="P62" s="41"/>
    </row>
    <row r="63" spans="2:18" ht="15.75" thickBot="1">
      <c r="B63" s="9" t="s">
        <v>7</v>
      </c>
      <c r="C63" s="31">
        <v>-2.81E-2</v>
      </c>
      <c r="D63" s="31">
        <v>0.52249999999999996</v>
      </c>
      <c r="E63" s="32">
        <v>-1.47E-2</v>
      </c>
      <c r="J63" s="51"/>
      <c r="K63" s="43"/>
      <c r="L63" s="44"/>
      <c r="M63" s="44"/>
      <c r="N63" s="44"/>
      <c r="O63" s="41"/>
      <c r="P63" s="41"/>
    </row>
    <row r="64" spans="2:18" ht="15.75" thickBot="1">
      <c r="B64" s="10" t="s">
        <v>8</v>
      </c>
      <c r="C64" s="33">
        <v>-1.8200000000000001E-2</v>
      </c>
      <c r="D64" s="33">
        <v>0.19409999999999999</v>
      </c>
      <c r="E64" s="34">
        <v>-3.5000000000000001E-3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1" t="s">
        <v>18</v>
      </c>
      <c r="C65" s="31">
        <v>-1.2999999999999999E-2</v>
      </c>
      <c r="D65" s="31">
        <v>0.1052</v>
      </c>
      <c r="E65" s="35">
        <v>-1.4E-3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0" t="s">
        <v>21</v>
      </c>
      <c r="C66" s="33">
        <v>-0.193</v>
      </c>
      <c r="D66" s="33">
        <v>5.6800000000000003E-2</v>
      </c>
      <c r="E66" s="34">
        <v>-1.0999999999999999E-2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1" t="s">
        <v>19</v>
      </c>
      <c r="C67" s="31">
        <v>-0.125</v>
      </c>
      <c r="D67" s="31">
        <v>2.4299999999999999E-2</v>
      </c>
      <c r="E67" s="35">
        <v>-3.0000000000000001E-3</v>
      </c>
      <c r="J67" s="51"/>
      <c r="K67" s="41"/>
      <c r="L67" s="41"/>
      <c r="M67" s="41"/>
      <c r="N67" s="41"/>
      <c r="O67" s="41"/>
      <c r="P67" s="41"/>
    </row>
    <row r="68" spans="2:16" ht="15.75" thickBot="1">
      <c r="B68" s="10" t="s">
        <v>20</v>
      </c>
      <c r="C68" s="33">
        <v>-4.7100000000000003E-2</v>
      </c>
      <c r="D68" s="33">
        <v>2.9399999999999999E-2</v>
      </c>
      <c r="E68" s="34">
        <v>-1.4E-3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1" t="s">
        <v>24</v>
      </c>
      <c r="C69" s="31">
        <v>-8.0399999999999999E-2</v>
      </c>
      <c r="D69" s="31">
        <v>2.53E-2</v>
      </c>
      <c r="E69" s="35">
        <v>-2E-3</v>
      </c>
    </row>
    <row r="70" spans="2:16" ht="15.75" thickBot="1">
      <c r="B70" s="10" t="s">
        <v>22</v>
      </c>
      <c r="C70" s="33">
        <v>-4.7899999999999998E-2</v>
      </c>
      <c r="D70" s="33">
        <v>1.24E-2</v>
      </c>
      <c r="E70" s="34">
        <v>-5.9999999999999995E-4</v>
      </c>
    </row>
    <row r="71" spans="2:16" ht="15.75" thickBot="1">
      <c r="B71" s="11" t="s">
        <v>23</v>
      </c>
      <c r="C71" s="31">
        <v>-5.9400000000000001E-2</v>
      </c>
      <c r="D71" s="31">
        <v>2.6599999999999999E-2</v>
      </c>
      <c r="E71" s="35">
        <v>-1.6000000000000001E-3</v>
      </c>
    </row>
    <row r="72" spans="2:16" ht="15.75" thickBot="1">
      <c r="B72" s="10" t="s">
        <v>25</v>
      </c>
      <c r="C72" s="33">
        <v>0.3962</v>
      </c>
      <c r="D72" s="33">
        <v>3.5000000000000001E-3</v>
      </c>
      <c r="E72" s="34">
        <v>1.4E-3</v>
      </c>
    </row>
  </sheetData>
  <sortState xmlns:xlrd2="http://schemas.microsoft.com/office/spreadsheetml/2017/richdata2" ref="B23:E32">
    <sortCondition descending="1" ref="C23:C32"/>
  </sortState>
  <conditionalFormatting sqref="D2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23:C4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4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62B8-DFCA-46D9-98D3-B37FFA3624F8}">
  <dimension ref="A2:Z73"/>
  <sheetViews>
    <sheetView showGridLines="0" zoomScaleNormal="100" workbookViewId="0">
      <selection activeCell="L38" sqref="L38"/>
    </sheetView>
  </sheetViews>
  <sheetFormatPr defaultRowHeight="15"/>
  <cols>
    <col min="2" max="2" width="9.85546875" customWidth="1"/>
    <col min="3" max="3" width="13" customWidth="1"/>
    <col min="4" max="4" width="12.85546875" customWidth="1"/>
    <col min="5" max="5" width="11.7109375" customWidth="1"/>
    <col min="6" max="6" width="13.140625" bestFit="1" customWidth="1"/>
    <col min="7" max="7" width="13.5703125" customWidth="1"/>
    <col min="10" max="10" width="9.85546875" style="47" bestFit="1" customWidth="1"/>
    <col min="11" max="11" width="10.7109375" customWidth="1"/>
    <col min="12" max="12" width="17" bestFit="1" customWidth="1"/>
  </cols>
  <sheetData>
    <row r="2" spans="2:26">
      <c r="C2" s="20"/>
      <c r="D2" s="57"/>
      <c r="F2" s="56"/>
      <c r="G2" s="56"/>
    </row>
    <row r="3" spans="2:26" ht="15.75" customHeight="1" thickBot="1">
      <c r="C3" s="13" t="s">
        <v>37</v>
      </c>
      <c r="D3" s="58" t="s">
        <v>39</v>
      </c>
      <c r="F3" s="57"/>
      <c r="G3" s="61"/>
    </row>
    <row r="4" spans="2:26" ht="15.75" thickBot="1">
      <c r="C4" s="62">
        <v>0.85309999999999997</v>
      </c>
      <c r="D4" s="63">
        <v>112.88</v>
      </c>
      <c r="F4" s="20"/>
      <c r="G4" s="61"/>
    </row>
    <row r="6" spans="2:26" ht="15.75" thickBot="1">
      <c r="B6" s="13" t="s">
        <v>45</v>
      </c>
      <c r="C6" s="13" t="s">
        <v>16</v>
      </c>
      <c r="D6" s="13" t="s">
        <v>49</v>
      </c>
      <c r="E6" s="13" t="s">
        <v>15</v>
      </c>
      <c r="J6" s="47" t="s">
        <v>31</v>
      </c>
      <c r="K6" t="s">
        <v>16</v>
      </c>
      <c r="L6" t="s">
        <v>15</v>
      </c>
      <c r="P6" s="1"/>
      <c r="Q6" s="1" t="s">
        <v>7</v>
      </c>
      <c r="R6" s="1" t="s">
        <v>8</v>
      </c>
      <c r="S6" s="1" t="s">
        <v>18</v>
      </c>
      <c r="T6" s="1" t="s">
        <v>19</v>
      </c>
      <c r="U6" s="1" t="s">
        <v>20</v>
      </c>
      <c r="V6" s="1" t="s">
        <v>21</v>
      </c>
      <c r="W6" s="1" t="s">
        <v>22</v>
      </c>
      <c r="X6" s="1" t="s">
        <v>23</v>
      </c>
      <c r="Y6" s="1" t="s">
        <v>24</v>
      </c>
      <c r="Z6" s="1" t="s">
        <v>25</v>
      </c>
    </row>
    <row r="7" spans="2:26" ht="15.75" thickBot="1">
      <c r="B7" s="9">
        <v>10</v>
      </c>
      <c r="C7" s="31">
        <v>0.134302</v>
      </c>
      <c r="D7" s="31">
        <v>1.047E-2</v>
      </c>
      <c r="E7" s="32">
        <v>-0.42653099999999999</v>
      </c>
      <c r="I7" s="52">
        <v>10</v>
      </c>
      <c r="J7" s="47">
        <v>4.3999999999999997E-2</v>
      </c>
      <c r="K7" s="47">
        <v>-0.17810000000000001</v>
      </c>
      <c r="L7" s="47">
        <v>-0.45600000000000002</v>
      </c>
      <c r="P7" s="49">
        <v>43261</v>
      </c>
      <c r="Q7" s="3">
        <v>7513.76</v>
      </c>
      <c r="R7" s="3">
        <v>593.35</v>
      </c>
      <c r="S7" s="3">
        <v>0.6573</v>
      </c>
      <c r="T7" s="3">
        <v>0.28089999999999998</v>
      </c>
      <c r="U7" s="3">
        <v>117.46</v>
      </c>
      <c r="V7" s="3">
        <v>1085.74</v>
      </c>
      <c r="W7" s="3">
        <v>297.75</v>
      </c>
      <c r="X7" s="3">
        <v>14.11</v>
      </c>
      <c r="Y7" s="3">
        <v>0.20050000000000001</v>
      </c>
      <c r="Z7" s="3">
        <v>229.99</v>
      </c>
    </row>
    <row r="8" spans="2:26" ht="15.75" thickBot="1">
      <c r="B8" s="10" t="s">
        <v>32</v>
      </c>
      <c r="C8" s="33">
        <v>0.14047000000000001</v>
      </c>
      <c r="D8" s="33">
        <v>1.9158999999999999E-2</v>
      </c>
      <c r="E8" s="34">
        <v>-0.42612800000000001</v>
      </c>
      <c r="I8" t="s">
        <v>32</v>
      </c>
      <c r="J8" s="47">
        <v>4.4699999999999997E-2</v>
      </c>
      <c r="K8" s="47">
        <v>-0.19170000000000001</v>
      </c>
      <c r="L8" s="47">
        <v>-0.47049999999999997</v>
      </c>
      <c r="P8" s="50">
        <v>43262</v>
      </c>
      <c r="Q8" s="5">
        <v>6773.72</v>
      </c>
      <c r="R8" s="5">
        <v>524.73</v>
      </c>
      <c r="S8" s="5">
        <v>0.58169999999999999</v>
      </c>
      <c r="T8" s="5">
        <v>0.2455</v>
      </c>
      <c r="U8" s="5">
        <v>106.73</v>
      </c>
      <c r="V8" s="5">
        <v>935.9</v>
      </c>
      <c r="W8" s="5">
        <v>270.25</v>
      </c>
      <c r="X8" s="5">
        <v>11.01</v>
      </c>
      <c r="Y8" s="5">
        <v>0.17430000000000001</v>
      </c>
      <c r="Z8" s="5">
        <v>199.44</v>
      </c>
    </row>
    <row r="9" spans="2:26" ht="15.75" thickBot="1">
      <c r="B9" s="11" t="s">
        <v>7</v>
      </c>
      <c r="C9" s="31">
        <v>0.112299</v>
      </c>
      <c r="D9" s="31">
        <v>1.2343E-2</v>
      </c>
      <c r="E9" s="35">
        <v>-0.41201199999999999</v>
      </c>
      <c r="I9" t="s">
        <v>7</v>
      </c>
      <c r="J9" s="47">
        <v>3.9199999999999999E-2</v>
      </c>
      <c r="K9" s="47">
        <v>-0.17349999999999999</v>
      </c>
      <c r="L9" s="47">
        <v>-0.44819999999999999</v>
      </c>
      <c r="P9" s="49">
        <v>43263</v>
      </c>
      <c r="Q9" s="3">
        <v>6887.43</v>
      </c>
      <c r="R9" s="3">
        <v>531.15</v>
      </c>
      <c r="S9" s="3">
        <v>0.5988</v>
      </c>
      <c r="T9" s="3">
        <v>0.25259999999999999</v>
      </c>
      <c r="U9" s="3">
        <v>107.22</v>
      </c>
      <c r="V9" s="3">
        <v>954.26</v>
      </c>
      <c r="W9" s="3">
        <v>270.62</v>
      </c>
      <c r="X9" s="3">
        <v>11.3</v>
      </c>
      <c r="Y9" s="3">
        <v>0.17860000000000001</v>
      </c>
      <c r="Z9" s="3">
        <v>205.29</v>
      </c>
    </row>
    <row r="10" spans="2:26" ht="15.75" thickBot="1">
      <c r="B10" s="10" t="s">
        <v>8</v>
      </c>
      <c r="C10" s="33">
        <v>0.27113999999999999</v>
      </c>
      <c r="D10" s="33">
        <v>1.3972999999999999E-2</v>
      </c>
      <c r="E10" s="34">
        <v>-0.37302200000000002</v>
      </c>
      <c r="I10" t="s">
        <v>8</v>
      </c>
      <c r="J10" s="47">
        <v>8.0999999999999996E-3</v>
      </c>
      <c r="K10" s="47">
        <v>-0.1187</v>
      </c>
      <c r="L10" s="47">
        <v>-0.20319999999999999</v>
      </c>
      <c r="P10" s="50">
        <v>43264</v>
      </c>
      <c r="Q10" s="5">
        <v>6556.94</v>
      </c>
      <c r="R10" s="5">
        <v>494.53</v>
      </c>
      <c r="S10" s="5">
        <v>0.55720000000000003</v>
      </c>
      <c r="T10" s="5">
        <v>0.22750000000000001</v>
      </c>
      <c r="U10" s="5">
        <v>100.04</v>
      </c>
      <c r="V10" s="5">
        <v>870.74</v>
      </c>
      <c r="W10" s="5">
        <v>259.99</v>
      </c>
      <c r="X10" s="5">
        <v>9.98</v>
      </c>
      <c r="Y10" s="5">
        <v>0.1646</v>
      </c>
      <c r="Z10" s="5">
        <v>193.14</v>
      </c>
    </row>
    <row r="11" spans="2:26">
      <c r="B11" s="20"/>
      <c r="C11" s="57"/>
      <c r="D11" s="57"/>
      <c r="E11" s="57"/>
      <c r="K11" s="47"/>
      <c r="L11" s="47"/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2:26" ht="15.75" thickBot="1">
      <c r="B12" s="13" t="s">
        <v>44</v>
      </c>
      <c r="C12" s="13" t="s">
        <v>46</v>
      </c>
      <c r="D12" s="13" t="s">
        <v>47</v>
      </c>
      <c r="E12" s="55" t="s">
        <v>43</v>
      </c>
      <c r="K12" s="47"/>
      <c r="L12" s="47"/>
      <c r="P12" s="50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2:26" ht="15.75" thickBot="1">
      <c r="B13" s="9">
        <v>10</v>
      </c>
      <c r="C13" s="70" t="s">
        <v>50</v>
      </c>
      <c r="D13" s="70" t="s">
        <v>50</v>
      </c>
      <c r="E13" s="62">
        <v>3.9721668555338802E-4</v>
      </c>
      <c r="K13" s="47"/>
      <c r="L13" s="47"/>
      <c r="P13" s="50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2:26" ht="15.75" thickBot="1">
      <c r="B14" s="10">
        <v>20</v>
      </c>
      <c r="C14" s="67" t="s">
        <v>50</v>
      </c>
      <c r="D14" s="67" t="s">
        <v>50</v>
      </c>
      <c r="E14" s="65">
        <v>2.0501913273642501E-3</v>
      </c>
      <c r="K14" s="47"/>
      <c r="L14" s="47"/>
      <c r="P14" s="50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2:26" ht="15.75" thickBot="1">
      <c r="B15" s="11">
        <v>40</v>
      </c>
      <c r="C15" s="66" t="s">
        <v>54</v>
      </c>
      <c r="D15" s="66" t="s">
        <v>55</v>
      </c>
      <c r="E15" s="53">
        <v>6.4691178109698197E-2</v>
      </c>
      <c r="K15" s="47"/>
      <c r="L15" s="47"/>
      <c r="P15" s="50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2:26" ht="15.75" thickBot="1">
      <c r="B16" s="10" t="s">
        <v>32</v>
      </c>
      <c r="C16" s="67" t="s">
        <v>54</v>
      </c>
      <c r="D16" s="67" t="s">
        <v>55</v>
      </c>
      <c r="E16" s="65">
        <v>2.31639288375575E-3</v>
      </c>
      <c r="H16" s="1" t="s">
        <v>7</v>
      </c>
      <c r="I16" s="1" t="s">
        <v>8</v>
      </c>
      <c r="J16" s="1" t="s">
        <v>18</v>
      </c>
      <c r="K16" s="1" t="s">
        <v>19</v>
      </c>
      <c r="L16" s="1" t="s">
        <v>20</v>
      </c>
      <c r="M16" s="1" t="s">
        <v>21</v>
      </c>
      <c r="N16" s="1" t="s">
        <v>22</v>
      </c>
      <c r="O16" s="1" t="s">
        <v>23</v>
      </c>
      <c r="P16" s="1" t="s">
        <v>24</v>
      </c>
      <c r="Q16" s="1" t="s">
        <v>25</v>
      </c>
      <c r="R16" s="5"/>
      <c r="S16" s="5"/>
      <c r="T16" s="5"/>
      <c r="U16" s="5"/>
      <c r="V16" s="5"/>
      <c r="W16" s="5"/>
      <c r="X16" s="5"/>
      <c r="Y16" s="5"/>
      <c r="Z16" s="5"/>
    </row>
    <row r="17" spans="2:26" ht="15.75" thickBot="1">
      <c r="B17" s="11" t="s">
        <v>36</v>
      </c>
      <c r="C17" s="66" t="s">
        <v>50</v>
      </c>
      <c r="D17" s="66" t="s">
        <v>50</v>
      </c>
      <c r="E17" s="53">
        <v>7.9060855318075797E-4</v>
      </c>
      <c r="H17" s="5">
        <v>-14.880680999999999</v>
      </c>
      <c r="I17" s="5">
        <v>-21.450721999999999</v>
      </c>
      <c r="J17" s="5">
        <v>-23.334969999999998</v>
      </c>
      <c r="K17" s="5">
        <v>-34.952767000000001</v>
      </c>
      <c r="L17" s="5">
        <v>-31.474910999999999</v>
      </c>
      <c r="M17" s="5">
        <v>-24.953838999999999</v>
      </c>
      <c r="N17" s="5">
        <v>-21.710978000000001</v>
      </c>
      <c r="O17" s="5">
        <v>-33.605887000000003</v>
      </c>
      <c r="P17" s="5">
        <v>-37.864513000000002</v>
      </c>
      <c r="Q17" s="5">
        <v>-29.083202</v>
      </c>
      <c r="R17" s="5"/>
      <c r="S17" s="5"/>
      <c r="T17" s="5"/>
      <c r="U17" s="5"/>
      <c r="V17" s="5"/>
      <c r="W17" s="5"/>
      <c r="X17" s="5"/>
      <c r="Y17" s="5"/>
      <c r="Z17" s="5"/>
    </row>
    <row r="18" spans="2:26" ht="15.75" thickBot="1">
      <c r="B18" s="10" t="s">
        <v>40</v>
      </c>
      <c r="C18" s="67" t="s">
        <v>50</v>
      </c>
      <c r="D18" s="67" t="s">
        <v>57</v>
      </c>
      <c r="E18" s="65">
        <v>5.3521221759040302E-4</v>
      </c>
      <c r="H18">
        <f>H17*0.01</f>
        <v>-0.14880680999999998</v>
      </c>
      <c r="I18">
        <f t="shared" ref="I18:Q18" si="0">I17*0.01</f>
        <v>-0.21450722</v>
      </c>
      <c r="J18">
        <f t="shared" si="0"/>
        <v>-0.23334969999999999</v>
      </c>
      <c r="K18">
        <f t="shared" si="0"/>
        <v>-0.34952767000000001</v>
      </c>
      <c r="L18">
        <f t="shared" si="0"/>
        <v>-0.31474911</v>
      </c>
      <c r="M18">
        <f t="shared" si="0"/>
        <v>-0.24953839</v>
      </c>
      <c r="N18">
        <f t="shared" si="0"/>
        <v>-0.21710978</v>
      </c>
      <c r="O18">
        <f t="shared" si="0"/>
        <v>-0.33605887000000001</v>
      </c>
      <c r="P18">
        <f t="shared" si="0"/>
        <v>-0.37864513000000005</v>
      </c>
      <c r="Q18">
        <f t="shared" si="0"/>
        <v>-0.29083202000000002</v>
      </c>
      <c r="R18" s="5"/>
      <c r="S18" s="5"/>
      <c r="T18" s="5"/>
      <c r="U18" s="5"/>
      <c r="V18" s="5"/>
      <c r="W18" s="5"/>
      <c r="X18" s="5"/>
      <c r="Y18" s="5"/>
      <c r="Z18" s="5"/>
    </row>
    <row r="19" spans="2:26" ht="15.75" thickBot="1">
      <c r="B19" s="11" t="s">
        <v>41</v>
      </c>
      <c r="C19" s="66" t="s">
        <v>54</v>
      </c>
      <c r="D19" s="66" t="s">
        <v>56</v>
      </c>
      <c r="E19" s="53">
        <v>5.2907887259243197E-2</v>
      </c>
      <c r="K19" s="47"/>
      <c r="L19" s="47"/>
      <c r="P19" s="50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2:26" ht="15.75" thickBot="1">
      <c r="B20" s="48" t="s">
        <v>42</v>
      </c>
      <c r="C20" s="72" t="s">
        <v>50</v>
      </c>
      <c r="D20" s="72" t="s">
        <v>50</v>
      </c>
      <c r="E20" s="73">
        <v>8.0108322935994E-2</v>
      </c>
      <c r="K20" s="47"/>
      <c r="L20" s="47"/>
      <c r="P20" s="50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2:26">
      <c r="B21" s="20"/>
      <c r="C21" s="57"/>
      <c r="D21" s="57"/>
      <c r="E21" s="57"/>
      <c r="K21" s="47"/>
      <c r="L21" s="47"/>
      <c r="P21" s="50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2:26" ht="15.75" thickBot="1">
      <c r="B22" s="13" t="s">
        <v>16</v>
      </c>
      <c r="C22" s="13" t="s">
        <v>33</v>
      </c>
      <c r="D22" s="13" t="s">
        <v>34</v>
      </c>
      <c r="E22" s="13" t="s">
        <v>35</v>
      </c>
      <c r="P22" s="50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2:26" ht="15.75" thickBot="1">
      <c r="B23" s="48" t="s">
        <v>23</v>
      </c>
      <c r="C23" s="33">
        <v>0.51014744999999995</v>
      </c>
      <c r="D23" s="33">
        <v>2.3611051743154601E-2</v>
      </c>
      <c r="E23" s="88">
        <v>1.2045117838588373E-2</v>
      </c>
      <c r="J23" s="47" t="s">
        <v>33</v>
      </c>
      <c r="K23" t="s">
        <v>34</v>
      </c>
      <c r="L23" t="s">
        <v>35</v>
      </c>
      <c r="P23" t="s">
        <v>24</v>
      </c>
      <c r="Q23" s="6">
        <v>1.6947E-2</v>
      </c>
      <c r="R23" s="5"/>
      <c r="S23" s="5"/>
      <c r="T23" s="5"/>
      <c r="U23" s="5"/>
      <c r="V23" s="5"/>
      <c r="W23" s="5"/>
      <c r="X23" s="5"/>
      <c r="Y23" s="5"/>
      <c r="Z23" s="5"/>
    </row>
    <row r="24" spans="2:26" ht="15.75" thickBot="1">
      <c r="B24" s="11" t="s">
        <v>20</v>
      </c>
      <c r="C24" s="31">
        <v>0.44293748999999999</v>
      </c>
      <c r="D24" s="31">
        <v>2.1236542980237302E-2</v>
      </c>
      <c r="E24" s="35">
        <v>9.4064610439434301E-3</v>
      </c>
      <c r="I24" t="s">
        <v>7</v>
      </c>
      <c r="J24" s="47">
        <v>-0.14880680999999998</v>
      </c>
      <c r="K24" s="47">
        <f>SUMIFS($Q$23:$Q$32,$P$23:$P$32,I24)</f>
        <v>0.52854699999999999</v>
      </c>
      <c r="L24" s="47">
        <f>J24*K24</f>
        <v>-7.8651393005069986E-2</v>
      </c>
      <c r="P24" t="s">
        <v>21</v>
      </c>
      <c r="Q24" s="6">
        <v>6.1582999999999999E-2</v>
      </c>
      <c r="R24" s="5"/>
      <c r="S24" s="5"/>
      <c r="T24" s="5"/>
      <c r="U24" s="5"/>
      <c r="V24" s="5"/>
      <c r="W24" s="5"/>
      <c r="X24" s="5"/>
      <c r="Y24" s="5"/>
      <c r="Z24" s="5"/>
    </row>
    <row r="25" spans="2:26" ht="15.75" thickBot="1">
      <c r="B25" s="91" t="s">
        <v>8</v>
      </c>
      <c r="C25" s="92">
        <v>0.27113995000000002</v>
      </c>
      <c r="D25" s="92">
        <v>0.12494269299122</v>
      </c>
      <c r="E25" s="93">
        <v>3.3876955530504745E-2</v>
      </c>
      <c r="I25" t="s">
        <v>8</v>
      </c>
      <c r="J25" s="47">
        <v>-0.21450722</v>
      </c>
      <c r="K25" s="47">
        <f t="shared" ref="K25:K33" si="1">SUMIFS($Q$23:$Q$32,$P$23:$P$32,I25)</f>
        <v>0.21696099999999999</v>
      </c>
      <c r="L25" s="47">
        <f t="shared" ref="L25:L33" si="2">J25*K25</f>
        <v>-4.6539700958419999E-2</v>
      </c>
      <c r="P25" t="s">
        <v>7</v>
      </c>
      <c r="Q25" s="6">
        <v>0.52854699999999999</v>
      </c>
      <c r="R25" s="5"/>
      <c r="S25" s="5"/>
      <c r="T25" s="5"/>
      <c r="U25" s="5"/>
      <c r="V25" s="5"/>
      <c r="W25" s="5"/>
      <c r="X25" s="5"/>
      <c r="Y25" s="5"/>
      <c r="Z25" s="5"/>
    </row>
    <row r="26" spans="2:26" ht="15.75" thickBot="1">
      <c r="B26" s="11" t="s">
        <v>21</v>
      </c>
      <c r="C26" s="31">
        <v>0.14095072</v>
      </c>
      <c r="D26" s="31">
        <v>2.2377719021100698E-2</v>
      </c>
      <c r="E26" s="35">
        <v>3.1541556079818386E-3</v>
      </c>
      <c r="I26" t="s">
        <v>18</v>
      </c>
      <c r="J26" s="47">
        <v>-0.23334969999999999</v>
      </c>
      <c r="K26" s="47">
        <f t="shared" si="1"/>
        <v>8.8470999999999994E-2</v>
      </c>
      <c r="L26" s="47">
        <f t="shared" si="2"/>
        <v>-2.0644681308699998E-2</v>
      </c>
      <c r="P26" t="s">
        <v>22</v>
      </c>
      <c r="Q26" s="6">
        <v>9.5350000000000001E-3</v>
      </c>
    </row>
    <row r="27" spans="2:26" ht="15.75" thickBot="1">
      <c r="B27" s="91" t="s">
        <v>24</v>
      </c>
      <c r="C27" s="92">
        <v>0.11780036000000001</v>
      </c>
      <c r="D27" s="92">
        <v>1.11214542362184E-2</v>
      </c>
      <c r="E27" s="93">
        <v>1.3101113127500527E-3</v>
      </c>
      <c r="I27" t="s">
        <v>19</v>
      </c>
      <c r="J27" s="47">
        <v>-0.34952767000000001</v>
      </c>
      <c r="K27" s="47">
        <f t="shared" si="1"/>
        <v>1.7680999999999999E-2</v>
      </c>
      <c r="L27" s="47">
        <f t="shared" si="2"/>
        <v>-6.1799987332700002E-3</v>
      </c>
      <c r="P27" t="s">
        <v>23</v>
      </c>
      <c r="Q27" s="6">
        <v>3.4550999999999998E-2</v>
      </c>
    </row>
    <row r="28" spans="2:26" ht="15.75" thickBot="1">
      <c r="B28" s="11" t="s">
        <v>7</v>
      </c>
      <c r="C28" s="31">
        <v>0.11229919000000001</v>
      </c>
      <c r="D28" s="31">
        <v>0.67277227909366</v>
      </c>
      <c r="E28" s="35">
        <v>7.5551781996671952E-2</v>
      </c>
      <c r="I28" t="s">
        <v>20</v>
      </c>
      <c r="J28" s="47">
        <v>-0.31474911</v>
      </c>
      <c r="K28" s="47">
        <f t="shared" si="1"/>
        <v>2.2405000000000001E-2</v>
      </c>
      <c r="L28" s="47">
        <f t="shared" si="2"/>
        <v>-7.0519538095500005E-3</v>
      </c>
      <c r="P28" t="s">
        <v>8</v>
      </c>
      <c r="Q28" s="6">
        <v>0.21696099999999999</v>
      </c>
    </row>
    <row r="29" spans="2:26" ht="15.75" thickBot="1">
      <c r="B29" s="91" t="s">
        <v>52</v>
      </c>
      <c r="C29" s="92">
        <v>4.3094489999999999E-2</v>
      </c>
      <c r="D29" s="92">
        <v>1.25239648154249E-2</v>
      </c>
      <c r="E29" s="93">
        <v>5.3971387649868021E-4</v>
      </c>
      <c r="I29" t="s">
        <v>21</v>
      </c>
      <c r="J29" s="47">
        <v>-0.24953839</v>
      </c>
      <c r="K29" s="47">
        <f t="shared" si="1"/>
        <v>6.1582999999999999E-2</v>
      </c>
      <c r="L29" s="47">
        <f t="shared" si="2"/>
        <v>-1.536732267137E-2</v>
      </c>
      <c r="P29" t="s">
        <v>20</v>
      </c>
      <c r="Q29" s="6">
        <v>2.2405000000000001E-2</v>
      </c>
    </row>
    <row r="30" spans="2:26" ht="15.75" thickBot="1">
      <c r="B30" s="11" t="s">
        <v>19</v>
      </c>
      <c r="C30" s="31">
        <v>3.7296040000000003E-2</v>
      </c>
      <c r="D30" s="31">
        <v>1.7402963642387699E-2</v>
      </c>
      <c r="E30" s="35">
        <v>6.4906162812503737E-4</v>
      </c>
      <c r="I30" t="s">
        <v>22</v>
      </c>
      <c r="J30" s="47">
        <v>-0.21710978</v>
      </c>
      <c r="K30" s="47">
        <f t="shared" si="1"/>
        <v>9.5350000000000001E-3</v>
      </c>
      <c r="L30" s="47">
        <f t="shared" si="2"/>
        <v>-2.0701417523000002E-3</v>
      </c>
      <c r="P30" t="s">
        <v>19</v>
      </c>
      <c r="Q30">
        <v>1.7680999999999999E-2</v>
      </c>
    </row>
    <row r="31" spans="2:26" ht="15.75" thickBot="1">
      <c r="B31" s="91" t="s">
        <v>18</v>
      </c>
      <c r="C31" s="92">
        <v>1.119066E-2</v>
      </c>
      <c r="D31" s="92">
        <v>7.5445162160572704E-2</v>
      </c>
      <c r="E31" s="93">
        <v>8.4428115838383448E-4</v>
      </c>
      <c r="I31" t="s">
        <v>23</v>
      </c>
      <c r="J31" s="47">
        <v>-0.33605887000000001</v>
      </c>
      <c r="K31" s="47">
        <f t="shared" si="1"/>
        <v>3.4550999999999998E-2</v>
      </c>
      <c r="L31" s="47">
        <f t="shared" si="2"/>
        <v>-1.161117001737E-2</v>
      </c>
      <c r="P31" t="s">
        <v>18</v>
      </c>
      <c r="Q31" s="6">
        <v>8.8470999999999994E-2</v>
      </c>
    </row>
    <row r="32" spans="2:26" ht="15.75" thickBot="1">
      <c r="B32" s="11" t="s">
        <v>22</v>
      </c>
      <c r="C32" s="31">
        <v>0</v>
      </c>
      <c r="D32" s="31">
        <v>0</v>
      </c>
      <c r="E32" s="35">
        <v>0</v>
      </c>
      <c r="I32" t="s">
        <v>24</v>
      </c>
      <c r="J32" s="47">
        <v>-0.37864513000000005</v>
      </c>
      <c r="K32" s="47">
        <f t="shared" si="1"/>
        <v>1.6947E-2</v>
      </c>
      <c r="L32" s="47">
        <f t="shared" si="2"/>
        <v>-6.4168990181100007E-3</v>
      </c>
      <c r="P32" t="s">
        <v>25</v>
      </c>
      <c r="Q32" s="6">
        <v>3.3189999999999999E-3</v>
      </c>
    </row>
    <row r="33" spans="1:17">
      <c r="B33" s="89"/>
      <c r="C33" s="90"/>
      <c r="D33" s="90"/>
      <c r="E33" s="90"/>
      <c r="I33" s="41" t="s">
        <v>25</v>
      </c>
      <c r="J33" s="47">
        <v>-0.29083202000000002</v>
      </c>
      <c r="K33" s="47">
        <f t="shared" si="1"/>
        <v>3.3189999999999999E-3</v>
      </c>
      <c r="L33" s="47">
        <f t="shared" si="2"/>
        <v>-9.6527147438000009E-4</v>
      </c>
      <c r="Q33" s="6"/>
    </row>
    <row r="34" spans="1:17">
      <c r="B34" s="20"/>
      <c r="C34" s="57"/>
      <c r="D34" s="57"/>
      <c r="E34" s="57"/>
      <c r="I34" s="41"/>
      <c r="K34" s="47"/>
      <c r="L34" s="47"/>
      <c r="Q34" s="6"/>
    </row>
    <row r="35" spans="1:17">
      <c r="B35" s="56"/>
      <c r="C35" s="56"/>
      <c r="D35" s="56"/>
      <c r="E35" s="56"/>
      <c r="I35" s="41"/>
      <c r="K35" s="47"/>
      <c r="L35" s="47"/>
      <c r="Q35" s="6"/>
    </row>
    <row r="36" spans="1:17">
      <c r="B36" s="20"/>
      <c r="C36" s="71"/>
      <c r="D36" s="71"/>
      <c r="E36" s="57"/>
      <c r="I36" s="41"/>
      <c r="K36" s="47"/>
      <c r="L36" s="47"/>
      <c r="Q36" s="6"/>
    </row>
    <row r="37" spans="1:17">
      <c r="B37" s="20"/>
      <c r="C37" s="71"/>
      <c r="D37" s="71"/>
      <c r="E37" s="57"/>
      <c r="I37" s="41"/>
      <c r="K37" s="47"/>
      <c r="L37" s="47"/>
      <c r="Q37" s="6"/>
    </row>
    <row r="38" spans="1:17">
      <c r="B38" s="20"/>
      <c r="C38" s="71"/>
      <c r="D38" s="71"/>
      <c r="E38" s="57"/>
      <c r="I38" s="41"/>
      <c r="K38" s="47"/>
      <c r="L38" s="47"/>
      <c r="Q38" s="6"/>
    </row>
    <row r="39" spans="1:17">
      <c r="B39" s="20"/>
      <c r="C39" s="71"/>
      <c r="D39" s="71"/>
      <c r="E39" s="57"/>
      <c r="I39" s="41"/>
      <c r="K39" s="47"/>
      <c r="L39" s="47"/>
      <c r="Q39" s="6"/>
    </row>
    <row r="40" spans="1:17">
      <c r="B40" s="20"/>
      <c r="C40" s="71"/>
      <c r="D40" s="71"/>
      <c r="E40" s="57"/>
      <c r="I40" s="41"/>
      <c r="K40" s="47"/>
      <c r="L40" s="47"/>
      <c r="Q40" s="6"/>
    </row>
    <row r="41" spans="1:17">
      <c r="B41" s="20"/>
      <c r="C41" s="71"/>
      <c r="D41" s="71"/>
      <c r="E41" s="57"/>
      <c r="I41" s="41"/>
      <c r="K41" s="47"/>
      <c r="L41" s="47"/>
      <c r="Q41" s="6"/>
    </row>
    <row r="42" spans="1:17">
      <c r="B42" s="20"/>
      <c r="C42" s="71"/>
      <c r="D42" s="71"/>
      <c r="E42" s="57"/>
      <c r="Q42" s="6"/>
    </row>
    <row r="43" spans="1:17">
      <c r="B43" s="20"/>
      <c r="C43" s="71"/>
      <c r="D43" s="71"/>
      <c r="E43" s="57"/>
      <c r="Q43" s="6"/>
    </row>
    <row r="44" spans="1:17">
      <c r="B44" s="20"/>
      <c r="C44" s="71"/>
      <c r="D44" s="71"/>
      <c r="E44" s="57"/>
      <c r="Q44" s="6"/>
    </row>
    <row r="45" spans="1:17">
      <c r="J45"/>
    </row>
    <row r="46" spans="1:17">
      <c r="A46" t="s">
        <v>48</v>
      </c>
      <c r="B46" s="20"/>
      <c r="C46" s="71"/>
      <c r="D46" s="71"/>
      <c r="E46" s="57"/>
      <c r="Q46" s="6"/>
    </row>
    <row r="47" spans="1:17">
      <c r="B47" s="20"/>
      <c r="C47" s="71"/>
      <c r="D47" s="71"/>
      <c r="E47" s="57"/>
      <c r="Q47" s="6"/>
    </row>
    <row r="48" spans="1:17">
      <c r="B48" s="20"/>
      <c r="C48" s="71"/>
      <c r="D48" s="71"/>
      <c r="E48" s="57"/>
      <c r="Q48" s="6"/>
    </row>
    <row r="49" spans="2:18">
      <c r="B49" s="20"/>
      <c r="C49" s="71"/>
      <c r="D49" s="71"/>
      <c r="E49" s="57"/>
      <c r="Q49" s="6"/>
    </row>
    <row r="50" spans="2:18">
      <c r="B50" s="20"/>
      <c r="C50" s="71"/>
      <c r="D50" s="71"/>
      <c r="E50" s="57"/>
      <c r="Q50" s="6"/>
    </row>
    <row r="51" spans="2:18">
      <c r="B51" s="20"/>
      <c r="C51" s="71"/>
      <c r="D51" s="71"/>
      <c r="E51" s="57"/>
      <c r="Q51" s="6"/>
    </row>
    <row r="52" spans="2:18" ht="15.75" thickBot="1">
      <c r="C52" s="58" t="s">
        <v>44</v>
      </c>
      <c r="D52" s="58" t="s">
        <v>43</v>
      </c>
      <c r="Q52" s="6"/>
    </row>
    <row r="53" spans="2:18" ht="15.75" thickBot="1">
      <c r="C53" s="68">
        <v>10</v>
      </c>
      <c r="D53" s="53">
        <v>6.1276280749200489E-4</v>
      </c>
      <c r="Q53" s="6"/>
    </row>
    <row r="54" spans="2:18" ht="15.75" thickBot="1">
      <c r="C54" s="69">
        <v>20</v>
      </c>
      <c r="D54" s="65">
        <v>1.325048052784513E-3</v>
      </c>
      <c r="Q54" s="6"/>
    </row>
    <row r="55" spans="2:18" ht="15.75" thickBot="1">
      <c r="C55" s="68">
        <v>40</v>
      </c>
      <c r="D55" s="53">
        <v>1.25748980480896E-3</v>
      </c>
      <c r="Q55" s="6"/>
    </row>
    <row r="56" spans="2:18" ht="15.75" thickBot="1">
      <c r="C56" s="67" t="s">
        <v>32</v>
      </c>
      <c r="D56" s="65">
        <v>4.2654848632302282E-4</v>
      </c>
      <c r="Q56" s="6"/>
    </row>
    <row r="57" spans="2:18" ht="15.75" thickBot="1">
      <c r="C57" s="66" t="s">
        <v>36</v>
      </c>
      <c r="D57" s="53">
        <v>1.25748980480896E-3</v>
      </c>
      <c r="Q57" s="6"/>
    </row>
    <row r="58" spans="2:18" ht="15.75" thickBot="1">
      <c r="C58" s="67" t="s">
        <v>40</v>
      </c>
      <c r="D58" s="65">
        <v>4.911434820029352E-2</v>
      </c>
      <c r="Q58" s="6"/>
    </row>
    <row r="59" spans="2:18" ht="15.75" thickBot="1">
      <c r="C59" s="66" t="s">
        <v>41</v>
      </c>
      <c r="D59" s="53">
        <v>4.2565737307585498E-2</v>
      </c>
      <c r="Q59" s="6"/>
    </row>
    <row r="60" spans="2:18" ht="15.75" thickBot="1">
      <c r="C60" s="67" t="s">
        <v>40</v>
      </c>
      <c r="D60" s="65">
        <v>4.911434820029352E-2</v>
      </c>
      <c r="P60" t="s">
        <v>24</v>
      </c>
      <c r="Q60" s="6">
        <v>-19.201995</v>
      </c>
      <c r="R60">
        <f t="shared" ref="R60:R61" si="3">Q60*0.01</f>
        <v>-0.19201994999999999</v>
      </c>
    </row>
    <row r="61" spans="2:18">
      <c r="J61" s="51"/>
      <c r="K61" s="41"/>
      <c r="L61" s="41"/>
      <c r="M61" s="41"/>
      <c r="N61" s="41"/>
      <c r="O61" s="41"/>
      <c r="P61" s="41" t="s">
        <v>25</v>
      </c>
      <c r="Q61" s="6">
        <v>-17.044218999999998</v>
      </c>
      <c r="R61">
        <f t="shared" si="3"/>
        <v>-0.17044218999999999</v>
      </c>
    </row>
    <row r="62" spans="2:18">
      <c r="J62" s="51"/>
      <c r="K62" s="41"/>
      <c r="L62" s="41"/>
      <c r="M62" s="41"/>
      <c r="N62" s="41"/>
      <c r="O62" s="41"/>
      <c r="P62" s="41"/>
    </row>
    <row r="63" spans="2:18" ht="15.75" thickBot="1">
      <c r="B63" s="13"/>
      <c r="C63" s="13" t="s">
        <v>33</v>
      </c>
      <c r="D63" s="13" t="s">
        <v>34</v>
      </c>
      <c r="E63" s="13" t="s">
        <v>35</v>
      </c>
      <c r="J63" s="51"/>
      <c r="K63" s="42"/>
      <c r="L63" s="42"/>
      <c r="M63" s="42"/>
      <c r="N63" s="42"/>
      <c r="O63" s="41"/>
      <c r="P63" s="41"/>
    </row>
    <row r="64" spans="2:18" ht="15.75" thickBot="1">
      <c r="B64" s="9" t="s">
        <v>7</v>
      </c>
      <c r="C64" s="31">
        <v>-2.81E-2</v>
      </c>
      <c r="D64" s="31">
        <v>0.52249999999999996</v>
      </c>
      <c r="E64" s="32">
        <v>-1.47E-2</v>
      </c>
      <c r="J64" s="51"/>
      <c r="K64" s="43"/>
      <c r="L64" s="44"/>
      <c r="M64" s="44"/>
      <c r="N64" s="44"/>
      <c r="O64" s="41"/>
      <c r="P64" s="41"/>
    </row>
    <row r="65" spans="2:16" ht="15.75" thickBot="1">
      <c r="B65" s="10" t="s">
        <v>8</v>
      </c>
      <c r="C65" s="33">
        <v>-1.8200000000000001E-2</v>
      </c>
      <c r="D65" s="33">
        <v>0.19409999999999999</v>
      </c>
      <c r="E65" s="34">
        <v>-3.5000000000000001E-3</v>
      </c>
      <c r="J65" s="51"/>
      <c r="K65" s="43"/>
      <c r="L65" s="44"/>
      <c r="M65" s="44"/>
      <c r="N65" s="44"/>
      <c r="O65" s="41"/>
      <c r="P65" s="41"/>
    </row>
    <row r="66" spans="2:16" ht="15.75" thickBot="1">
      <c r="B66" s="11" t="s">
        <v>18</v>
      </c>
      <c r="C66" s="31">
        <v>-1.2999999999999999E-2</v>
      </c>
      <c r="D66" s="31">
        <v>0.1052</v>
      </c>
      <c r="E66" s="35">
        <v>-1.4E-3</v>
      </c>
      <c r="J66" s="51"/>
      <c r="K66" s="43"/>
      <c r="L66" s="44"/>
      <c r="M66" s="44"/>
      <c r="N66" s="44"/>
      <c r="O66" s="41"/>
      <c r="P66" s="41"/>
    </row>
    <row r="67" spans="2:16" ht="15.75" thickBot="1">
      <c r="B67" s="10" t="s">
        <v>21</v>
      </c>
      <c r="C67" s="33">
        <v>-0.193</v>
      </c>
      <c r="D67" s="33">
        <v>5.6800000000000003E-2</v>
      </c>
      <c r="E67" s="34">
        <v>-1.0999999999999999E-2</v>
      </c>
      <c r="J67" s="51"/>
      <c r="K67" s="43"/>
      <c r="L67" s="44"/>
      <c r="M67" s="44"/>
      <c r="N67" s="44"/>
      <c r="O67" s="41"/>
      <c r="P67" s="41"/>
    </row>
    <row r="68" spans="2:16" ht="15.75" thickBot="1">
      <c r="B68" s="11" t="s">
        <v>19</v>
      </c>
      <c r="C68" s="31">
        <v>-0.125</v>
      </c>
      <c r="D68" s="31">
        <v>2.4299999999999999E-2</v>
      </c>
      <c r="E68" s="35">
        <v>-3.0000000000000001E-3</v>
      </c>
      <c r="J68" s="51"/>
      <c r="K68" s="41"/>
      <c r="L68" s="41"/>
      <c r="M68" s="41"/>
      <c r="N68" s="41"/>
      <c r="O68" s="41"/>
      <c r="P68" s="41"/>
    </row>
    <row r="69" spans="2:16" ht="15.75" thickBot="1">
      <c r="B69" s="10" t="s">
        <v>20</v>
      </c>
      <c r="C69" s="33">
        <v>-4.7100000000000003E-2</v>
      </c>
      <c r="D69" s="33">
        <v>2.9399999999999999E-2</v>
      </c>
      <c r="E69" s="34">
        <v>-1.4E-3</v>
      </c>
      <c r="J69" s="51"/>
      <c r="K69" s="41"/>
      <c r="L69" s="41"/>
      <c r="M69" s="41"/>
      <c r="N69" s="41"/>
      <c r="O69" s="41"/>
      <c r="P69" s="41"/>
    </row>
    <row r="70" spans="2:16" ht="15.75" thickBot="1">
      <c r="B70" s="11" t="s">
        <v>24</v>
      </c>
      <c r="C70" s="31">
        <v>-8.0399999999999999E-2</v>
      </c>
      <c r="D70" s="31">
        <v>2.53E-2</v>
      </c>
      <c r="E70" s="35">
        <v>-2E-3</v>
      </c>
    </row>
    <row r="71" spans="2:16" ht="15.75" thickBot="1">
      <c r="B71" s="10" t="s">
        <v>22</v>
      </c>
      <c r="C71" s="33">
        <v>-4.7899999999999998E-2</v>
      </c>
      <c r="D71" s="33">
        <v>1.24E-2</v>
      </c>
      <c r="E71" s="34">
        <v>-5.9999999999999995E-4</v>
      </c>
    </row>
    <row r="72" spans="2:16" ht="15.75" thickBot="1">
      <c r="B72" s="11" t="s">
        <v>23</v>
      </c>
      <c r="C72" s="31">
        <v>-5.9400000000000001E-2</v>
      </c>
      <c r="D72" s="31">
        <v>2.6599999999999999E-2</v>
      </c>
      <c r="E72" s="35">
        <v>-1.6000000000000001E-3</v>
      </c>
    </row>
    <row r="73" spans="2:16" ht="15.75" thickBot="1">
      <c r="B73" s="10" t="s">
        <v>25</v>
      </c>
      <c r="C73" s="33">
        <v>0.3962</v>
      </c>
      <c r="D73" s="33">
        <v>3.5000000000000001E-3</v>
      </c>
      <c r="E73" s="34">
        <v>1.4E-3</v>
      </c>
    </row>
  </sheetData>
  <conditionalFormatting sqref="D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C33:C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E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5"/>
  <sheetViews>
    <sheetView showGridLines="0" tabSelected="1" zoomScaleNormal="100" workbookViewId="0">
      <selection activeCell="P36" sqref="P36"/>
    </sheetView>
  </sheetViews>
  <sheetFormatPr defaultRowHeight="15"/>
  <cols>
    <col min="2" max="2" width="10.5703125" style="12" customWidth="1"/>
    <col min="9" max="9" width="10.42578125" customWidth="1"/>
    <col min="10" max="10" width="10.140625" customWidth="1"/>
    <col min="15" max="15" width="16.28515625" style="46" customWidth="1"/>
    <col min="22" max="22" width="11.5703125" customWidth="1"/>
    <col min="23" max="23" width="12.28515625" customWidth="1"/>
  </cols>
  <sheetData>
    <row r="1" spans="1:25">
      <c r="A1" s="75"/>
      <c r="B1" s="76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5" ht="15.75" thickBot="1">
      <c r="A2" s="75"/>
      <c r="B2" s="16" t="s">
        <v>16</v>
      </c>
      <c r="C2" s="29" t="s">
        <v>0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36</v>
      </c>
      <c r="K2" s="29" t="s">
        <v>8</v>
      </c>
      <c r="L2" s="30" t="s">
        <v>7</v>
      </c>
      <c r="M2" s="75"/>
      <c r="N2" s="75"/>
      <c r="O2" s="1"/>
      <c r="P2" s="1" t="s">
        <v>0</v>
      </c>
      <c r="Q2" s="1" t="s">
        <v>1</v>
      </c>
      <c r="R2" s="1" t="s">
        <v>2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36</v>
      </c>
      <c r="X2" s="1" t="s">
        <v>8</v>
      </c>
      <c r="Y2" s="1" t="s">
        <v>7</v>
      </c>
    </row>
    <row r="3" spans="1:25" ht="15.75" thickBot="1">
      <c r="A3" s="75"/>
      <c r="B3" s="15" t="s">
        <v>0</v>
      </c>
      <c r="C3" s="17">
        <v>1</v>
      </c>
      <c r="D3" s="17">
        <v>0.86371100000000001</v>
      </c>
      <c r="E3" s="17">
        <v>0.84345899999999996</v>
      </c>
      <c r="F3" s="17">
        <v>0.99562099999999998</v>
      </c>
      <c r="G3" s="17">
        <v>0.99124199999999996</v>
      </c>
      <c r="H3" s="17">
        <v>0.95949600000000002</v>
      </c>
      <c r="I3" s="17">
        <v>0.76573599999999997</v>
      </c>
      <c r="J3" s="17">
        <v>0.79583999999999999</v>
      </c>
      <c r="K3" s="17">
        <v>0.89490999999999998</v>
      </c>
      <c r="L3" s="17">
        <v>0.974275</v>
      </c>
      <c r="M3" s="75"/>
      <c r="N3" s="75"/>
      <c r="O3" s="2" t="s">
        <v>0</v>
      </c>
      <c r="P3" s="3">
        <v>1</v>
      </c>
      <c r="Q3" s="3">
        <v>0.86371100000000001</v>
      </c>
      <c r="R3" s="3">
        <v>0.84345899999999996</v>
      </c>
      <c r="S3" s="3">
        <v>0.99562099999999998</v>
      </c>
      <c r="T3" s="3">
        <v>0.99124199999999996</v>
      </c>
      <c r="U3" s="3">
        <v>0.95949600000000002</v>
      </c>
      <c r="V3" s="3">
        <v>0.76573599999999997</v>
      </c>
      <c r="W3" s="3">
        <v>0.79583999999999999</v>
      </c>
      <c r="X3" s="3">
        <v>0.89490999999999998</v>
      </c>
      <c r="Y3" s="3">
        <v>0.974275</v>
      </c>
    </row>
    <row r="4" spans="1:25" ht="15.75" thickBot="1">
      <c r="A4" s="75"/>
      <c r="B4" s="16" t="s">
        <v>1</v>
      </c>
      <c r="C4" s="18">
        <v>0.86371100000000001</v>
      </c>
      <c r="D4" s="18">
        <v>1</v>
      </c>
      <c r="E4" s="18">
        <v>0.71045400000000003</v>
      </c>
      <c r="F4" s="18">
        <v>0.87301600000000001</v>
      </c>
      <c r="G4" s="18">
        <v>0.85987999999999998</v>
      </c>
      <c r="H4" s="18">
        <v>0.90257299999999996</v>
      </c>
      <c r="I4" s="18">
        <v>0.87629999999999997</v>
      </c>
      <c r="J4" s="18">
        <v>0.87246900000000005</v>
      </c>
      <c r="K4" s="18">
        <v>0.77942</v>
      </c>
      <c r="L4" s="18">
        <v>0.854406</v>
      </c>
      <c r="M4" s="75"/>
      <c r="N4" s="75"/>
      <c r="O4" s="4" t="s">
        <v>1</v>
      </c>
      <c r="P4" s="5">
        <v>0.86371100000000001</v>
      </c>
      <c r="Q4" s="5">
        <v>1</v>
      </c>
      <c r="R4" s="5">
        <v>0.71045400000000003</v>
      </c>
      <c r="S4" s="5">
        <v>0.87301600000000001</v>
      </c>
      <c r="T4" s="5">
        <v>0.85987999999999998</v>
      </c>
      <c r="U4" s="5">
        <v>0.90257299999999996</v>
      </c>
      <c r="V4" s="5">
        <v>0.87629999999999997</v>
      </c>
      <c r="W4" s="5">
        <v>0.87246900000000005</v>
      </c>
      <c r="X4" s="5">
        <v>0.77942</v>
      </c>
      <c r="Y4" s="5">
        <v>0.854406</v>
      </c>
    </row>
    <row r="5" spans="1:25" ht="15.75" thickBot="1">
      <c r="A5" s="75"/>
      <c r="B5" s="16" t="s">
        <v>2</v>
      </c>
      <c r="C5" s="19">
        <v>0.84345899999999996</v>
      </c>
      <c r="D5" s="19">
        <v>0.71045400000000003</v>
      </c>
      <c r="E5" s="19">
        <v>1</v>
      </c>
      <c r="F5" s="19">
        <v>0.85112200000000005</v>
      </c>
      <c r="G5" s="19">
        <v>0.82922799999999997</v>
      </c>
      <c r="H5" s="19">
        <v>0.87958400000000003</v>
      </c>
      <c r="I5" s="19">
        <v>0.63875199999999999</v>
      </c>
      <c r="J5" s="19">
        <v>0.65353000000000006</v>
      </c>
      <c r="K5" s="19">
        <v>0.86535300000000004</v>
      </c>
      <c r="L5" s="19">
        <v>0.83032300000000003</v>
      </c>
      <c r="M5" s="75"/>
      <c r="N5" s="75"/>
      <c r="O5" s="2" t="s">
        <v>2</v>
      </c>
      <c r="P5" s="3">
        <v>0.84345899999999996</v>
      </c>
      <c r="Q5" s="3">
        <v>0.71045400000000003</v>
      </c>
      <c r="R5" s="3">
        <v>1</v>
      </c>
      <c r="S5" s="3">
        <v>0.85112200000000005</v>
      </c>
      <c r="T5" s="3">
        <v>0.82922799999999997</v>
      </c>
      <c r="U5" s="3">
        <v>0.87958400000000003</v>
      </c>
      <c r="V5" s="3">
        <v>0.63875199999999999</v>
      </c>
      <c r="W5" s="3">
        <v>0.65353000000000006</v>
      </c>
      <c r="X5" s="3">
        <v>0.86535300000000004</v>
      </c>
      <c r="Y5" s="3">
        <v>0.83032300000000003</v>
      </c>
    </row>
    <row r="6" spans="1:25" ht="15.75" thickBot="1">
      <c r="A6" s="75"/>
      <c r="B6" s="16" t="s">
        <v>3</v>
      </c>
      <c r="C6" s="18">
        <v>0.99562099999999998</v>
      </c>
      <c r="D6" s="18">
        <v>0.87301600000000001</v>
      </c>
      <c r="E6" s="18">
        <v>0.85112200000000005</v>
      </c>
      <c r="F6" s="18">
        <v>1</v>
      </c>
      <c r="G6" s="18">
        <v>0.987958</v>
      </c>
      <c r="H6" s="18">
        <v>0.96661200000000003</v>
      </c>
      <c r="I6" s="18">
        <v>0.79474500000000003</v>
      </c>
      <c r="J6" s="18">
        <v>0.82047099999999995</v>
      </c>
      <c r="K6" s="18">
        <v>0.901478</v>
      </c>
      <c r="L6" s="18">
        <v>0.97318000000000005</v>
      </c>
      <c r="M6" s="75"/>
      <c r="N6" s="75"/>
      <c r="O6" s="4" t="s">
        <v>3</v>
      </c>
      <c r="P6" s="5">
        <v>0.99562099999999998</v>
      </c>
      <c r="Q6" s="5">
        <v>0.87301600000000001</v>
      </c>
      <c r="R6" s="5">
        <v>0.85112200000000005</v>
      </c>
      <c r="S6" s="5">
        <v>1</v>
      </c>
      <c r="T6" s="5">
        <v>0.987958</v>
      </c>
      <c r="U6" s="5">
        <v>0.96661200000000003</v>
      </c>
      <c r="V6" s="5">
        <v>0.79474500000000003</v>
      </c>
      <c r="W6" s="5">
        <v>0.82047099999999995</v>
      </c>
      <c r="X6" s="5">
        <v>0.901478</v>
      </c>
      <c r="Y6" s="5">
        <v>0.97318000000000005</v>
      </c>
    </row>
    <row r="7" spans="1:25" ht="15.75" thickBot="1">
      <c r="A7" s="75"/>
      <c r="B7" s="16" t="s">
        <v>4</v>
      </c>
      <c r="C7" s="19">
        <v>0.99124199999999996</v>
      </c>
      <c r="D7" s="19">
        <v>0.85987999999999998</v>
      </c>
      <c r="E7" s="19">
        <v>0.82922799999999997</v>
      </c>
      <c r="F7" s="19">
        <v>0.987958</v>
      </c>
      <c r="G7" s="19">
        <v>1</v>
      </c>
      <c r="H7" s="19">
        <v>0.94033900000000004</v>
      </c>
      <c r="I7" s="19">
        <v>0.77722999999999998</v>
      </c>
      <c r="J7" s="19">
        <v>0.80897600000000003</v>
      </c>
      <c r="K7" s="19">
        <v>0.87411099999999997</v>
      </c>
      <c r="L7" s="19">
        <v>0.98029599999999995</v>
      </c>
      <c r="M7" s="75"/>
      <c r="N7" s="75"/>
      <c r="O7" s="2" t="s">
        <v>4</v>
      </c>
      <c r="P7" s="3">
        <v>0.99124199999999996</v>
      </c>
      <c r="Q7" s="3">
        <v>0.85987999999999998</v>
      </c>
      <c r="R7" s="3">
        <v>0.82922799999999997</v>
      </c>
      <c r="S7" s="3">
        <v>0.987958</v>
      </c>
      <c r="T7" s="3">
        <v>1</v>
      </c>
      <c r="U7" s="3">
        <v>0.94033900000000004</v>
      </c>
      <c r="V7" s="3">
        <v>0.77722999999999998</v>
      </c>
      <c r="W7" s="3">
        <v>0.80897600000000003</v>
      </c>
      <c r="X7" s="3">
        <v>0.87411099999999997</v>
      </c>
      <c r="Y7" s="3">
        <v>0.98029599999999995</v>
      </c>
    </row>
    <row r="8" spans="1:25" ht="15.75" thickBot="1">
      <c r="A8" s="75"/>
      <c r="B8" s="16" t="s">
        <v>5</v>
      </c>
      <c r="C8" s="18">
        <v>0.95949600000000002</v>
      </c>
      <c r="D8" s="18">
        <v>0.90257299999999996</v>
      </c>
      <c r="E8" s="18">
        <v>0.87958400000000003</v>
      </c>
      <c r="F8" s="18">
        <v>0.96661200000000003</v>
      </c>
      <c r="G8" s="18">
        <v>0.94033900000000004</v>
      </c>
      <c r="H8" s="18">
        <v>1</v>
      </c>
      <c r="I8" s="18">
        <v>0.76628399999999997</v>
      </c>
      <c r="J8" s="18">
        <v>0.78379900000000002</v>
      </c>
      <c r="K8" s="18">
        <v>0.92227700000000001</v>
      </c>
      <c r="L8" s="18">
        <v>0.93650800000000001</v>
      </c>
      <c r="M8" s="75"/>
      <c r="N8" s="75"/>
      <c r="O8" s="4" t="s">
        <v>5</v>
      </c>
      <c r="P8" s="5">
        <v>0.95949600000000002</v>
      </c>
      <c r="Q8" s="5">
        <v>0.90257299999999996</v>
      </c>
      <c r="R8" s="5">
        <v>0.87958400000000003</v>
      </c>
      <c r="S8" s="5">
        <v>0.96661200000000003</v>
      </c>
      <c r="T8" s="5">
        <v>0.94033900000000004</v>
      </c>
      <c r="U8" s="5">
        <v>1</v>
      </c>
      <c r="V8" s="5">
        <v>0.76628399999999997</v>
      </c>
      <c r="W8" s="5">
        <v>0.78379900000000002</v>
      </c>
      <c r="X8" s="5">
        <v>0.92227700000000001</v>
      </c>
      <c r="Y8" s="5">
        <v>0.93650800000000001</v>
      </c>
    </row>
    <row r="9" spans="1:25" ht="15.75" thickBot="1">
      <c r="A9" s="75"/>
      <c r="B9" s="16" t="s">
        <v>6</v>
      </c>
      <c r="C9" s="19">
        <v>0.76573599999999997</v>
      </c>
      <c r="D9" s="19">
        <v>0.87629999999999997</v>
      </c>
      <c r="E9" s="19">
        <v>0.63875199999999999</v>
      </c>
      <c r="F9" s="19">
        <v>0.79474500000000003</v>
      </c>
      <c r="G9" s="19">
        <v>0.77722999999999998</v>
      </c>
      <c r="H9" s="19">
        <v>0.76628399999999997</v>
      </c>
      <c r="I9" s="19">
        <v>1</v>
      </c>
      <c r="J9" s="19">
        <v>0.98686399999999996</v>
      </c>
      <c r="K9" s="19">
        <v>0.66502499999999998</v>
      </c>
      <c r="L9" s="19">
        <v>0.78927199999999997</v>
      </c>
      <c r="M9" s="75"/>
      <c r="N9" s="75"/>
      <c r="O9" s="2" t="s">
        <v>6</v>
      </c>
      <c r="P9" s="3">
        <v>0.76573599999999997</v>
      </c>
      <c r="Q9" s="3">
        <v>0.87629999999999997</v>
      </c>
      <c r="R9" s="3">
        <v>0.63875199999999999</v>
      </c>
      <c r="S9" s="3">
        <v>0.79474500000000003</v>
      </c>
      <c r="T9" s="3">
        <v>0.77722999999999998</v>
      </c>
      <c r="U9" s="3">
        <v>0.76628399999999997</v>
      </c>
      <c r="V9" s="3">
        <v>1</v>
      </c>
      <c r="W9" s="3">
        <v>0.98686399999999996</v>
      </c>
      <c r="X9" s="3">
        <v>0.66502499999999998</v>
      </c>
      <c r="Y9" s="3">
        <v>0.78927199999999997</v>
      </c>
    </row>
    <row r="10" spans="1:25" ht="15.75" thickBot="1">
      <c r="A10" s="75"/>
      <c r="B10" s="16" t="s">
        <v>36</v>
      </c>
      <c r="C10" s="18">
        <v>0.79583999999999999</v>
      </c>
      <c r="D10" s="18">
        <v>0.87246900000000005</v>
      </c>
      <c r="E10" s="18">
        <v>0.65353000000000006</v>
      </c>
      <c r="F10" s="18">
        <v>0.82047099999999995</v>
      </c>
      <c r="G10" s="18">
        <v>0.80897600000000003</v>
      </c>
      <c r="H10" s="18">
        <v>0.78379900000000002</v>
      </c>
      <c r="I10" s="18">
        <v>0.98686399999999996</v>
      </c>
      <c r="J10" s="18">
        <v>1</v>
      </c>
      <c r="K10" s="18">
        <v>0.680898</v>
      </c>
      <c r="L10" s="18">
        <v>0.805145</v>
      </c>
      <c r="M10" s="75"/>
      <c r="N10" s="75"/>
      <c r="O10" s="4" t="s">
        <v>36</v>
      </c>
      <c r="P10" s="5">
        <v>0.79583999999999999</v>
      </c>
      <c r="Q10" s="5">
        <v>0.87246900000000005</v>
      </c>
      <c r="R10" s="5">
        <v>0.65353000000000006</v>
      </c>
      <c r="S10" s="5">
        <v>0.82047099999999995</v>
      </c>
      <c r="T10" s="5">
        <v>0.80897600000000003</v>
      </c>
      <c r="U10" s="5">
        <v>0.78379900000000002</v>
      </c>
      <c r="V10" s="5">
        <v>0.98686399999999996</v>
      </c>
      <c r="W10" s="5">
        <v>1</v>
      </c>
      <c r="X10" s="5">
        <v>0.680898</v>
      </c>
      <c r="Y10" s="5">
        <v>0.805145</v>
      </c>
    </row>
    <row r="11" spans="1:25" ht="15.75" thickBot="1">
      <c r="A11" s="75"/>
      <c r="B11" s="16" t="s">
        <v>8</v>
      </c>
      <c r="C11" s="19">
        <v>0.89490999999999998</v>
      </c>
      <c r="D11" s="19">
        <v>0.77942</v>
      </c>
      <c r="E11" s="19">
        <v>0.86535300000000004</v>
      </c>
      <c r="F11" s="19">
        <v>0.901478</v>
      </c>
      <c r="G11" s="19">
        <v>0.87411099999999997</v>
      </c>
      <c r="H11" s="19">
        <v>0.92227700000000001</v>
      </c>
      <c r="I11" s="19">
        <v>0.66502499999999998</v>
      </c>
      <c r="J11" s="19">
        <v>0.680898</v>
      </c>
      <c r="K11" s="19">
        <v>1</v>
      </c>
      <c r="L11" s="19">
        <v>0.88451000000000002</v>
      </c>
      <c r="M11" s="75"/>
      <c r="N11" s="75"/>
      <c r="O11" s="2" t="s">
        <v>8</v>
      </c>
      <c r="P11" s="3">
        <v>0.89490999999999998</v>
      </c>
      <c r="Q11" s="3">
        <v>0.77942</v>
      </c>
      <c r="R11" s="3">
        <v>0.86535300000000004</v>
      </c>
      <c r="S11" s="3">
        <v>0.901478</v>
      </c>
      <c r="T11" s="3">
        <v>0.87411099999999997</v>
      </c>
      <c r="U11" s="3">
        <v>0.92227700000000001</v>
      </c>
      <c r="V11" s="3">
        <v>0.66502499999999998</v>
      </c>
      <c r="W11" s="3">
        <v>0.680898</v>
      </c>
      <c r="X11" s="3">
        <v>1</v>
      </c>
      <c r="Y11" s="3">
        <v>0.88451000000000002</v>
      </c>
    </row>
    <row r="12" spans="1:25" ht="15.75" thickBot="1">
      <c r="A12" s="75"/>
      <c r="B12" s="16" t="s">
        <v>7</v>
      </c>
      <c r="C12" s="18">
        <v>0.974275</v>
      </c>
      <c r="D12" s="18">
        <v>0.854406</v>
      </c>
      <c r="E12" s="18">
        <v>0.83032300000000003</v>
      </c>
      <c r="F12" s="18">
        <v>0.97318000000000005</v>
      </c>
      <c r="G12" s="18">
        <v>0.98029599999999995</v>
      </c>
      <c r="H12" s="18">
        <v>0.93650800000000001</v>
      </c>
      <c r="I12" s="18">
        <v>0.78927199999999997</v>
      </c>
      <c r="J12" s="18">
        <v>0.805145</v>
      </c>
      <c r="K12" s="18">
        <v>0.88451000000000002</v>
      </c>
      <c r="L12" s="18">
        <v>1</v>
      </c>
      <c r="M12" s="75"/>
      <c r="N12" s="75"/>
      <c r="O12" s="4" t="s">
        <v>7</v>
      </c>
      <c r="P12" s="5">
        <v>0.974275</v>
      </c>
      <c r="Q12" s="5">
        <v>0.854406</v>
      </c>
      <c r="R12" s="5">
        <v>0.83032300000000003</v>
      </c>
      <c r="S12" s="5">
        <v>0.97318000000000005</v>
      </c>
      <c r="T12" s="5">
        <v>0.98029599999999995</v>
      </c>
      <c r="U12" s="5">
        <v>0.93650800000000001</v>
      </c>
      <c r="V12" s="5">
        <v>0.78927199999999997</v>
      </c>
      <c r="W12" s="5">
        <v>0.805145</v>
      </c>
      <c r="X12" s="5">
        <v>0.88451000000000002</v>
      </c>
      <c r="Y12" s="5">
        <v>1</v>
      </c>
    </row>
    <row r="13" spans="1:25">
      <c r="A13" s="75"/>
      <c r="B13" s="76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5"/>
      <c r="N13" s="75"/>
    </row>
    <row r="14" spans="1:25" ht="15.75" thickBot="1">
      <c r="A14" s="75"/>
      <c r="B14" s="16" t="s">
        <v>49</v>
      </c>
      <c r="C14" s="29" t="s">
        <v>0</v>
      </c>
      <c r="D14" s="29" t="s">
        <v>1</v>
      </c>
      <c r="E14" s="29" t="s">
        <v>2</v>
      </c>
      <c r="F14" s="29" t="s">
        <v>3</v>
      </c>
      <c r="G14" s="29" t="s">
        <v>4</v>
      </c>
      <c r="H14" s="29" t="s">
        <v>5</v>
      </c>
      <c r="I14" s="29" t="s">
        <v>6</v>
      </c>
      <c r="J14" s="29" t="s">
        <v>36</v>
      </c>
      <c r="K14" s="29" t="s">
        <v>8</v>
      </c>
      <c r="L14" s="30" t="s">
        <v>7</v>
      </c>
      <c r="M14" s="75"/>
      <c r="N14" s="75"/>
      <c r="O14" s="1"/>
      <c r="P14" s="1" t="s">
        <v>0</v>
      </c>
      <c r="Q14" s="1" t="s">
        <v>1</v>
      </c>
      <c r="R14" s="1" t="s">
        <v>2</v>
      </c>
      <c r="S14" s="1" t="s">
        <v>3</v>
      </c>
      <c r="T14" s="1" t="s">
        <v>4</v>
      </c>
      <c r="U14" s="1" t="s">
        <v>5</v>
      </c>
      <c r="V14" s="1" t="s">
        <v>6</v>
      </c>
      <c r="W14" s="1" t="s">
        <v>36</v>
      </c>
      <c r="X14" s="1" t="s">
        <v>8</v>
      </c>
      <c r="Y14" s="1" t="s">
        <v>7</v>
      </c>
    </row>
    <row r="15" spans="1:25" ht="15.75" thickBot="1">
      <c r="A15" s="75"/>
      <c r="B15" s="15" t="s">
        <v>0</v>
      </c>
      <c r="C15" s="17">
        <v>1</v>
      </c>
      <c r="D15" s="17">
        <v>0.90046800000000005</v>
      </c>
      <c r="E15" s="17">
        <v>0.89386299999999996</v>
      </c>
      <c r="F15" s="17">
        <v>0.99777899999999997</v>
      </c>
      <c r="G15" s="17">
        <v>0.99456500000000003</v>
      </c>
      <c r="H15" s="17">
        <v>0.97831699999999999</v>
      </c>
      <c r="I15" s="17">
        <v>0.81730000000000003</v>
      </c>
      <c r="J15" s="17">
        <v>0.81467000000000001</v>
      </c>
      <c r="K15" s="17">
        <v>0.82571600000000001</v>
      </c>
      <c r="L15" s="17">
        <v>0.96066600000000002</v>
      </c>
      <c r="M15" s="75"/>
      <c r="N15" s="75"/>
      <c r="O15" s="2" t="s">
        <v>0</v>
      </c>
      <c r="P15" s="3">
        <v>1</v>
      </c>
      <c r="Q15" s="3">
        <v>0.90046800000000005</v>
      </c>
      <c r="R15" s="3">
        <v>0.89386299999999996</v>
      </c>
      <c r="S15" s="3">
        <v>0.99777899999999997</v>
      </c>
      <c r="T15" s="3">
        <v>0.99456500000000003</v>
      </c>
      <c r="U15" s="3">
        <v>0.97831699999999999</v>
      </c>
      <c r="V15" s="3">
        <v>0.81730000000000003</v>
      </c>
      <c r="W15" s="3">
        <v>0.81467000000000001</v>
      </c>
      <c r="X15" s="3">
        <v>0.82571600000000001</v>
      </c>
      <c r="Y15" s="3">
        <v>0.96066600000000002</v>
      </c>
    </row>
    <row r="16" spans="1:25" ht="15.75" thickBot="1">
      <c r="A16" s="75"/>
      <c r="B16" s="16" t="s">
        <v>1</v>
      </c>
      <c r="C16" s="18">
        <v>0.90046800000000005</v>
      </c>
      <c r="D16" s="18">
        <v>1</v>
      </c>
      <c r="E16" s="18">
        <v>0.83091800000000005</v>
      </c>
      <c r="F16" s="18">
        <v>0.91537100000000005</v>
      </c>
      <c r="G16" s="18">
        <v>0.895675</v>
      </c>
      <c r="H16" s="18">
        <v>0.92963200000000001</v>
      </c>
      <c r="I16" s="18">
        <v>0.93296299999999999</v>
      </c>
      <c r="J16" s="18">
        <v>0.93477500000000002</v>
      </c>
      <c r="K16" s="18">
        <v>0.74804199999999998</v>
      </c>
      <c r="L16" s="18">
        <v>0.88953800000000005</v>
      </c>
      <c r="M16" s="75"/>
      <c r="N16" s="75"/>
      <c r="O16" s="4" t="s">
        <v>1</v>
      </c>
      <c r="P16" s="5">
        <v>0.90046800000000005</v>
      </c>
      <c r="Q16" s="5">
        <v>1</v>
      </c>
      <c r="R16" s="5">
        <v>0.83091800000000005</v>
      </c>
      <c r="S16" s="5">
        <v>0.91537100000000005</v>
      </c>
      <c r="T16" s="5">
        <v>0.895675</v>
      </c>
      <c r="U16" s="5">
        <v>0.92963200000000001</v>
      </c>
      <c r="V16" s="5">
        <v>0.93296299999999999</v>
      </c>
      <c r="W16" s="5">
        <v>0.93477500000000002</v>
      </c>
      <c r="X16" s="5">
        <v>0.74804199999999998</v>
      </c>
      <c r="Y16" s="5">
        <v>0.88953800000000005</v>
      </c>
    </row>
    <row r="17" spans="1:25" ht="15.75" thickBot="1">
      <c r="A17" s="75"/>
      <c r="B17" s="16" t="s">
        <v>2</v>
      </c>
      <c r="C17" s="19">
        <v>0.89386299999999996</v>
      </c>
      <c r="D17" s="19">
        <v>0.83091800000000005</v>
      </c>
      <c r="E17" s="19">
        <v>1</v>
      </c>
      <c r="F17" s="19">
        <v>0.90233799999999997</v>
      </c>
      <c r="G17" s="19">
        <v>0.889714</v>
      </c>
      <c r="H17" s="19">
        <v>0.91402700000000003</v>
      </c>
      <c r="I17" s="19">
        <v>0.79257699999999998</v>
      </c>
      <c r="J17" s="19">
        <v>0.77586200000000005</v>
      </c>
      <c r="K17" s="19">
        <v>0.78620699999999999</v>
      </c>
      <c r="L17" s="19">
        <v>0.85984799999999995</v>
      </c>
      <c r="M17" s="75"/>
      <c r="N17" s="75"/>
      <c r="O17" s="2" t="s">
        <v>2</v>
      </c>
      <c r="P17" s="3">
        <v>0.89386299999999996</v>
      </c>
      <c r="Q17" s="3">
        <v>0.83091800000000005</v>
      </c>
      <c r="R17" s="3">
        <v>1</v>
      </c>
      <c r="S17" s="3">
        <v>0.90233799999999997</v>
      </c>
      <c r="T17" s="3">
        <v>0.889714</v>
      </c>
      <c r="U17" s="3">
        <v>0.91402700000000003</v>
      </c>
      <c r="V17" s="3">
        <v>0.79257699999999998</v>
      </c>
      <c r="W17" s="3">
        <v>0.77586200000000005</v>
      </c>
      <c r="X17" s="3">
        <v>0.78620699999999999</v>
      </c>
      <c r="Y17" s="3">
        <v>0.85984799999999995</v>
      </c>
    </row>
    <row r="18" spans="1:25" ht="15.75" thickBot="1">
      <c r="A18" s="75"/>
      <c r="B18" s="16" t="s">
        <v>3</v>
      </c>
      <c r="C18" s="18">
        <v>0.99777899999999997</v>
      </c>
      <c r="D18" s="18">
        <v>0.91537100000000005</v>
      </c>
      <c r="E18" s="18">
        <v>0.90233799999999997</v>
      </c>
      <c r="F18" s="18">
        <v>1</v>
      </c>
      <c r="G18" s="18">
        <v>0.99205100000000002</v>
      </c>
      <c r="H18" s="18">
        <v>0.98240799999999995</v>
      </c>
      <c r="I18" s="18">
        <v>0.84137899999999999</v>
      </c>
      <c r="J18" s="18">
        <v>0.83828199999999997</v>
      </c>
      <c r="K18" s="18">
        <v>0.82875500000000002</v>
      </c>
      <c r="L18" s="18">
        <v>0.96265299999999998</v>
      </c>
      <c r="M18" s="75"/>
      <c r="N18" s="75"/>
      <c r="O18" s="4" t="s">
        <v>3</v>
      </c>
      <c r="P18" s="5">
        <v>0.99777899999999997</v>
      </c>
      <c r="Q18" s="5">
        <v>0.91537100000000005</v>
      </c>
      <c r="R18" s="5">
        <v>0.90233799999999997</v>
      </c>
      <c r="S18" s="5">
        <v>1</v>
      </c>
      <c r="T18" s="5">
        <v>0.99205100000000002</v>
      </c>
      <c r="U18" s="5">
        <v>0.98240799999999995</v>
      </c>
      <c r="V18" s="5">
        <v>0.84137899999999999</v>
      </c>
      <c r="W18" s="5">
        <v>0.83828199999999997</v>
      </c>
      <c r="X18" s="5">
        <v>0.82875500000000002</v>
      </c>
      <c r="Y18" s="5">
        <v>0.96265299999999998</v>
      </c>
    </row>
    <row r="19" spans="1:25" ht="15.75" thickBot="1">
      <c r="A19" s="75"/>
      <c r="B19" s="16" t="s">
        <v>4</v>
      </c>
      <c r="C19" s="19">
        <v>0.99456500000000003</v>
      </c>
      <c r="D19" s="19">
        <v>0.895675</v>
      </c>
      <c r="E19" s="19">
        <v>0.889714</v>
      </c>
      <c r="F19" s="19">
        <v>0.99205100000000002</v>
      </c>
      <c r="G19" s="19">
        <v>1</v>
      </c>
      <c r="H19" s="19">
        <v>0.96545899999999996</v>
      </c>
      <c r="I19" s="19">
        <v>0.817241</v>
      </c>
      <c r="J19" s="19">
        <v>0.81402699999999995</v>
      </c>
      <c r="K19" s="19">
        <v>0.80882500000000002</v>
      </c>
      <c r="L19" s="19">
        <v>0.95879599999999998</v>
      </c>
      <c r="M19" s="75"/>
      <c r="N19" s="75"/>
      <c r="O19" s="2" t="s">
        <v>4</v>
      </c>
      <c r="P19" s="3">
        <v>0.99456500000000003</v>
      </c>
      <c r="Q19" s="3">
        <v>0.895675</v>
      </c>
      <c r="R19" s="3">
        <v>0.889714</v>
      </c>
      <c r="S19" s="3">
        <v>0.99205100000000002</v>
      </c>
      <c r="T19" s="3">
        <v>1</v>
      </c>
      <c r="U19" s="3">
        <v>0.96545899999999996</v>
      </c>
      <c r="V19" s="3">
        <v>0.817241</v>
      </c>
      <c r="W19" s="3">
        <v>0.81402699999999995</v>
      </c>
      <c r="X19" s="3">
        <v>0.80882500000000002</v>
      </c>
      <c r="Y19" s="3">
        <v>0.95879599999999998</v>
      </c>
    </row>
    <row r="20" spans="1:25" ht="15.75" thickBot="1">
      <c r="A20" s="75"/>
      <c r="B20" s="16" t="s">
        <v>5</v>
      </c>
      <c r="C20" s="18">
        <v>0.97831699999999999</v>
      </c>
      <c r="D20" s="18">
        <v>0.92963200000000001</v>
      </c>
      <c r="E20" s="18">
        <v>0.91402700000000003</v>
      </c>
      <c r="F20" s="18">
        <v>0.98240799999999995</v>
      </c>
      <c r="G20" s="18">
        <v>0.96545899999999996</v>
      </c>
      <c r="H20" s="18">
        <v>1</v>
      </c>
      <c r="I20" s="18">
        <v>0.83243699999999998</v>
      </c>
      <c r="J20" s="18">
        <v>0.82641699999999996</v>
      </c>
      <c r="K20" s="18">
        <v>0.83757999999999999</v>
      </c>
      <c r="L20" s="18">
        <v>0.94798400000000005</v>
      </c>
      <c r="M20" s="75"/>
      <c r="N20" s="75"/>
      <c r="O20" s="4" t="s">
        <v>5</v>
      </c>
      <c r="P20" s="5">
        <v>0.97831699999999999</v>
      </c>
      <c r="Q20" s="5">
        <v>0.92963200000000001</v>
      </c>
      <c r="R20" s="5">
        <v>0.91402700000000003</v>
      </c>
      <c r="S20" s="5">
        <v>0.98240799999999995</v>
      </c>
      <c r="T20" s="5">
        <v>0.96545899999999996</v>
      </c>
      <c r="U20" s="5">
        <v>1</v>
      </c>
      <c r="V20" s="5">
        <v>0.83243699999999998</v>
      </c>
      <c r="W20" s="5">
        <v>0.82641699999999996</v>
      </c>
      <c r="X20" s="5">
        <v>0.83757999999999999</v>
      </c>
      <c r="Y20" s="5">
        <v>0.94798400000000005</v>
      </c>
    </row>
    <row r="21" spans="1:25" ht="15.75" thickBot="1">
      <c r="A21" s="75"/>
      <c r="B21" s="16" t="s">
        <v>6</v>
      </c>
      <c r="C21" s="19">
        <v>0.81730000000000003</v>
      </c>
      <c r="D21" s="19">
        <v>0.93296299999999999</v>
      </c>
      <c r="E21" s="19">
        <v>0.79257699999999998</v>
      </c>
      <c r="F21" s="19">
        <v>0.84137899999999999</v>
      </c>
      <c r="G21" s="19">
        <v>0.817241</v>
      </c>
      <c r="H21" s="19">
        <v>0.83243699999999998</v>
      </c>
      <c r="I21" s="19">
        <v>1</v>
      </c>
      <c r="J21" s="19">
        <v>0.98749299999999995</v>
      </c>
      <c r="K21" s="19">
        <v>0.69158399999999998</v>
      </c>
      <c r="L21" s="19">
        <v>0.81332599999999999</v>
      </c>
      <c r="M21" s="75"/>
      <c r="N21" s="75"/>
      <c r="O21" s="2" t="s">
        <v>6</v>
      </c>
      <c r="P21" s="3">
        <v>0.81730000000000003</v>
      </c>
      <c r="Q21" s="3">
        <v>0.93296299999999999</v>
      </c>
      <c r="R21" s="3">
        <v>0.79257699999999998</v>
      </c>
      <c r="S21" s="3">
        <v>0.84137899999999999</v>
      </c>
      <c r="T21" s="3">
        <v>0.817241</v>
      </c>
      <c r="U21" s="3">
        <v>0.83243699999999998</v>
      </c>
      <c r="V21" s="3">
        <v>1</v>
      </c>
      <c r="W21" s="3">
        <v>0.98749299999999995</v>
      </c>
      <c r="X21" s="3">
        <v>0.69158399999999998</v>
      </c>
      <c r="Y21" s="3">
        <v>0.81332599999999999</v>
      </c>
    </row>
    <row r="22" spans="1:25" ht="15.75" thickBot="1">
      <c r="A22" s="75"/>
      <c r="B22" s="16" t="s">
        <v>36</v>
      </c>
      <c r="C22" s="18">
        <v>0.81467000000000001</v>
      </c>
      <c r="D22" s="18">
        <v>0.93477500000000002</v>
      </c>
      <c r="E22" s="18">
        <v>0.77586200000000005</v>
      </c>
      <c r="F22" s="18">
        <v>0.83828199999999997</v>
      </c>
      <c r="G22" s="18">
        <v>0.81402699999999995</v>
      </c>
      <c r="H22" s="18">
        <v>0.82641699999999996</v>
      </c>
      <c r="I22" s="18">
        <v>0.98749299999999995</v>
      </c>
      <c r="J22" s="18">
        <v>1</v>
      </c>
      <c r="K22" s="18">
        <v>0.68299200000000004</v>
      </c>
      <c r="L22" s="18">
        <v>0.80566899999999997</v>
      </c>
      <c r="M22" s="75"/>
      <c r="N22" s="75"/>
      <c r="O22" s="4" t="s">
        <v>36</v>
      </c>
      <c r="P22" s="5">
        <v>0.81467000000000001</v>
      </c>
      <c r="Q22" s="5">
        <v>0.93477500000000002</v>
      </c>
      <c r="R22" s="5">
        <v>0.77586200000000005</v>
      </c>
      <c r="S22" s="5">
        <v>0.83828199999999997</v>
      </c>
      <c r="T22" s="5">
        <v>0.81402699999999995</v>
      </c>
      <c r="U22" s="5">
        <v>0.82641699999999996</v>
      </c>
      <c r="V22" s="5">
        <v>0.98749299999999995</v>
      </c>
      <c r="W22" s="5">
        <v>1</v>
      </c>
      <c r="X22" s="5">
        <v>0.68299200000000004</v>
      </c>
      <c r="Y22" s="5">
        <v>0.80566899999999997</v>
      </c>
    </row>
    <row r="23" spans="1:25" ht="15.75" thickBot="1">
      <c r="A23" s="75"/>
      <c r="B23" s="16" t="s">
        <v>8</v>
      </c>
      <c r="C23" s="19">
        <v>0.82571600000000001</v>
      </c>
      <c r="D23" s="19">
        <v>0.74804199999999998</v>
      </c>
      <c r="E23" s="19">
        <v>0.78620699999999999</v>
      </c>
      <c r="F23" s="19">
        <v>0.82875500000000002</v>
      </c>
      <c r="G23" s="19">
        <v>0.80882500000000002</v>
      </c>
      <c r="H23" s="19">
        <v>0.83757999999999999</v>
      </c>
      <c r="I23" s="19">
        <v>0.69158399999999998</v>
      </c>
      <c r="J23" s="19">
        <v>0.68299200000000004</v>
      </c>
      <c r="K23" s="19">
        <v>1</v>
      </c>
      <c r="L23" s="19">
        <v>0.81332599999999999</v>
      </c>
      <c r="M23" s="75"/>
      <c r="N23" s="75"/>
      <c r="O23" s="2" t="s">
        <v>8</v>
      </c>
      <c r="P23" s="3">
        <v>0.82571600000000001</v>
      </c>
      <c r="Q23" s="3">
        <v>0.74804199999999998</v>
      </c>
      <c r="R23" s="3">
        <v>0.78620699999999999</v>
      </c>
      <c r="S23" s="3">
        <v>0.82875500000000002</v>
      </c>
      <c r="T23" s="3">
        <v>0.80882500000000002</v>
      </c>
      <c r="U23" s="3">
        <v>0.83757999999999999</v>
      </c>
      <c r="V23" s="3">
        <v>0.69158399999999998</v>
      </c>
      <c r="W23" s="3">
        <v>0.68299200000000004</v>
      </c>
      <c r="X23" s="3">
        <v>1</v>
      </c>
      <c r="Y23" s="3">
        <v>0.81332599999999999</v>
      </c>
    </row>
    <row r="24" spans="1:25" ht="15.75" thickBot="1">
      <c r="A24" s="75"/>
      <c r="B24" s="16" t="s">
        <v>7</v>
      </c>
      <c r="C24" s="18">
        <v>0.96066600000000002</v>
      </c>
      <c r="D24" s="18">
        <v>0.88953800000000005</v>
      </c>
      <c r="E24" s="18">
        <v>0.85984799999999995</v>
      </c>
      <c r="F24" s="18">
        <v>0.96265299999999998</v>
      </c>
      <c r="G24" s="18">
        <v>0.95879599999999998</v>
      </c>
      <c r="H24" s="18">
        <v>0.94798400000000005</v>
      </c>
      <c r="I24" s="18">
        <v>0.81332599999999999</v>
      </c>
      <c r="J24" s="18">
        <v>0.80566899999999997</v>
      </c>
      <c r="K24" s="18">
        <v>0.81332599999999999</v>
      </c>
      <c r="L24" s="18">
        <v>1</v>
      </c>
      <c r="M24" s="75"/>
      <c r="N24" s="75"/>
      <c r="O24" s="4" t="s">
        <v>7</v>
      </c>
      <c r="P24" s="5">
        <v>0.96066600000000002</v>
      </c>
      <c r="Q24" s="5">
        <v>0.88953800000000005</v>
      </c>
      <c r="R24" s="5">
        <v>0.85984799999999995</v>
      </c>
      <c r="S24" s="5">
        <v>0.96265299999999998</v>
      </c>
      <c r="T24" s="5">
        <v>0.95879599999999998</v>
      </c>
      <c r="U24" s="5">
        <v>0.94798400000000005</v>
      </c>
      <c r="V24" s="5">
        <v>0.81332599999999999</v>
      </c>
      <c r="W24" s="5">
        <v>0.80566899999999997</v>
      </c>
      <c r="X24" s="5">
        <v>0.81332599999999999</v>
      </c>
      <c r="Y24" s="5">
        <v>1</v>
      </c>
    </row>
    <row r="25" spans="1:25">
      <c r="A25" s="75"/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5"/>
      <c r="N25" s="75"/>
    </row>
    <row r="26" spans="1:25" ht="15.75" thickBot="1">
      <c r="A26" s="75"/>
      <c r="B26" s="78"/>
      <c r="C26" s="16" t="s">
        <v>15</v>
      </c>
      <c r="D26" s="29" t="s">
        <v>0</v>
      </c>
      <c r="E26" s="29" t="s">
        <v>1</v>
      </c>
      <c r="F26" s="29" t="s">
        <v>2</v>
      </c>
      <c r="G26" s="29" t="s">
        <v>3</v>
      </c>
      <c r="H26" s="29" t="s">
        <v>36</v>
      </c>
      <c r="I26" s="29" t="s">
        <v>8</v>
      </c>
      <c r="J26" s="30" t="s">
        <v>7</v>
      </c>
      <c r="K26" s="77"/>
      <c r="L26" s="77"/>
      <c r="M26" s="75"/>
      <c r="N26" s="75"/>
      <c r="O26" s="1"/>
      <c r="P26" s="1" t="s">
        <v>0</v>
      </c>
      <c r="Q26" s="1" t="s">
        <v>1</v>
      </c>
      <c r="R26" s="1" t="s">
        <v>2</v>
      </c>
      <c r="S26" s="1" t="s">
        <v>3</v>
      </c>
      <c r="T26" s="1" t="s">
        <v>36</v>
      </c>
      <c r="U26" s="1" t="s">
        <v>8</v>
      </c>
      <c r="V26" s="1" t="s">
        <v>7</v>
      </c>
    </row>
    <row r="27" spans="1:25" ht="15.75" thickBot="1">
      <c r="A27" s="75"/>
      <c r="B27" s="78"/>
      <c r="C27" s="15" t="s">
        <v>0</v>
      </c>
      <c r="D27" s="17">
        <v>1</v>
      </c>
      <c r="E27" s="17">
        <v>0.93170600000000003</v>
      </c>
      <c r="F27" s="17">
        <v>0.94142700000000001</v>
      </c>
      <c r="G27" s="17">
        <v>0.998838</v>
      </c>
      <c r="H27" s="17">
        <v>0.879301</v>
      </c>
      <c r="I27" s="17">
        <v>0.84972000000000003</v>
      </c>
      <c r="J27" s="17">
        <v>0.97443400000000002</v>
      </c>
      <c r="K27" s="77"/>
      <c r="L27" s="77"/>
      <c r="M27" s="75"/>
      <c r="N27" s="75"/>
      <c r="O27" s="2" t="s">
        <v>0</v>
      </c>
      <c r="P27" s="3">
        <v>1</v>
      </c>
      <c r="Q27" s="3">
        <v>0.93170600000000003</v>
      </c>
      <c r="R27" s="3">
        <v>0.94142700000000001</v>
      </c>
      <c r="S27" s="3">
        <v>0.998838</v>
      </c>
      <c r="T27" s="3">
        <v>0.879301</v>
      </c>
      <c r="U27" s="3">
        <v>0.84972000000000003</v>
      </c>
      <c r="V27" s="3">
        <v>0.97443400000000002</v>
      </c>
    </row>
    <row r="28" spans="1:25" ht="15.75" thickBot="1">
      <c r="A28" s="75"/>
      <c r="B28" s="78"/>
      <c r="C28" s="16" t="s">
        <v>1</v>
      </c>
      <c r="D28" s="18">
        <v>0.93170600000000003</v>
      </c>
      <c r="E28" s="18">
        <v>1</v>
      </c>
      <c r="F28" s="18">
        <v>0.91857699999999998</v>
      </c>
      <c r="G28" s="18">
        <v>0.94221299999999997</v>
      </c>
      <c r="H28" s="18">
        <v>0.95256600000000002</v>
      </c>
      <c r="I28" s="18">
        <v>0.83363500000000001</v>
      </c>
      <c r="J28" s="18">
        <v>0.92014899999999999</v>
      </c>
      <c r="K28" s="77"/>
      <c r="L28" s="77"/>
      <c r="M28" s="75"/>
      <c r="N28" s="75"/>
      <c r="O28" s="4" t="s">
        <v>1</v>
      </c>
      <c r="P28" s="5">
        <v>0.93170600000000003</v>
      </c>
      <c r="Q28" s="5">
        <v>1</v>
      </c>
      <c r="R28" s="5">
        <v>0.91857699999999998</v>
      </c>
      <c r="S28" s="5">
        <v>0.94221299999999997</v>
      </c>
      <c r="T28" s="5">
        <v>0.95256600000000002</v>
      </c>
      <c r="U28" s="5">
        <v>0.83363500000000001</v>
      </c>
      <c r="V28" s="5">
        <v>0.92014899999999999</v>
      </c>
    </row>
    <row r="29" spans="1:25" ht="15.75" thickBot="1">
      <c r="A29" s="75"/>
      <c r="B29" s="78"/>
      <c r="C29" s="16" t="s">
        <v>2</v>
      </c>
      <c r="D29" s="19">
        <v>0.94142700000000001</v>
      </c>
      <c r="E29" s="19">
        <v>0.91857699999999998</v>
      </c>
      <c r="F29" s="19">
        <v>1</v>
      </c>
      <c r="G29" s="19">
        <v>0.94837199999999999</v>
      </c>
      <c r="H29" s="19">
        <v>0.88481100000000001</v>
      </c>
      <c r="I29" s="19">
        <v>0.84924100000000002</v>
      </c>
      <c r="J29" s="19">
        <v>0.92488099999999995</v>
      </c>
      <c r="K29" s="77"/>
      <c r="L29" s="77"/>
      <c r="M29" s="75"/>
      <c r="N29" s="75"/>
      <c r="O29" s="2" t="s">
        <v>2</v>
      </c>
      <c r="P29" s="3">
        <v>0.94142700000000001</v>
      </c>
      <c r="Q29" s="3">
        <v>0.91857699999999998</v>
      </c>
      <c r="R29" s="3">
        <v>1</v>
      </c>
      <c r="S29" s="3">
        <v>0.94837199999999999</v>
      </c>
      <c r="T29" s="3">
        <v>0.88481100000000001</v>
      </c>
      <c r="U29" s="3">
        <v>0.84924100000000002</v>
      </c>
      <c r="V29" s="3">
        <v>0.92488099999999995</v>
      </c>
    </row>
    <row r="30" spans="1:25" ht="15.75" thickBot="1">
      <c r="A30" s="75"/>
      <c r="B30" s="78"/>
      <c r="C30" s="16" t="s">
        <v>3</v>
      </c>
      <c r="D30" s="18">
        <v>0.998838</v>
      </c>
      <c r="E30" s="18">
        <v>0.94221299999999997</v>
      </c>
      <c r="F30" s="18">
        <v>0.94837199999999999</v>
      </c>
      <c r="G30" s="18">
        <v>1</v>
      </c>
      <c r="H30" s="18">
        <v>0.89249000000000001</v>
      </c>
      <c r="I30" s="18">
        <v>0.85362400000000005</v>
      </c>
      <c r="J30" s="18">
        <v>0.97505699999999995</v>
      </c>
      <c r="K30" s="77"/>
      <c r="L30" s="77"/>
      <c r="M30" s="75"/>
      <c r="N30" s="75"/>
      <c r="O30" s="4" t="s">
        <v>3</v>
      </c>
      <c r="P30" s="5">
        <v>0.998838</v>
      </c>
      <c r="Q30" s="5">
        <v>0.94221299999999997</v>
      </c>
      <c r="R30" s="5">
        <v>0.94837199999999999</v>
      </c>
      <c r="S30" s="5">
        <v>1</v>
      </c>
      <c r="T30" s="5">
        <v>0.89249000000000001</v>
      </c>
      <c r="U30" s="5">
        <v>0.85362400000000005</v>
      </c>
      <c r="V30" s="5">
        <v>0.97505699999999995</v>
      </c>
    </row>
    <row r="31" spans="1:25" ht="15.75" thickBot="1">
      <c r="A31" s="75"/>
      <c r="B31" s="78"/>
      <c r="C31" s="16" t="s">
        <v>36</v>
      </c>
      <c r="D31" s="19">
        <v>0.879301</v>
      </c>
      <c r="E31" s="19">
        <v>0.95256600000000002</v>
      </c>
      <c r="F31" s="19">
        <v>0.88481100000000001</v>
      </c>
      <c r="G31" s="19">
        <v>0.89249000000000001</v>
      </c>
      <c r="H31" s="19">
        <v>1</v>
      </c>
      <c r="I31" s="19">
        <v>0.77132100000000003</v>
      </c>
      <c r="J31" s="19">
        <v>0.87681500000000001</v>
      </c>
      <c r="K31" s="77"/>
      <c r="L31" s="77"/>
      <c r="M31" s="75"/>
      <c r="N31" s="75"/>
      <c r="O31" s="2" t="s">
        <v>36</v>
      </c>
      <c r="P31" s="3">
        <v>0.879301</v>
      </c>
      <c r="Q31" s="3">
        <v>0.95256600000000002</v>
      </c>
      <c r="R31" s="3">
        <v>0.88481100000000001</v>
      </c>
      <c r="S31" s="3">
        <v>0.89249000000000001</v>
      </c>
      <c r="T31" s="3">
        <v>1</v>
      </c>
      <c r="U31" s="3">
        <v>0.77132100000000003</v>
      </c>
      <c r="V31" s="3">
        <v>0.87681500000000001</v>
      </c>
    </row>
    <row r="32" spans="1:25" ht="15.75" thickBot="1">
      <c r="A32" s="75"/>
      <c r="B32" s="78"/>
      <c r="C32" s="16" t="s">
        <v>8</v>
      </c>
      <c r="D32" s="18">
        <v>0.84972000000000003</v>
      </c>
      <c r="E32" s="18">
        <v>0.83363500000000001</v>
      </c>
      <c r="F32" s="18">
        <v>0.84924100000000002</v>
      </c>
      <c r="G32" s="18">
        <v>0.85362400000000005</v>
      </c>
      <c r="H32" s="18">
        <v>0.77132100000000003</v>
      </c>
      <c r="I32" s="18">
        <v>1</v>
      </c>
      <c r="J32" s="18">
        <v>0.80496000000000001</v>
      </c>
      <c r="K32" s="77"/>
      <c r="L32" s="77"/>
      <c r="M32" s="75"/>
      <c r="N32" s="75"/>
      <c r="O32" s="4" t="s">
        <v>8</v>
      </c>
      <c r="P32" s="5">
        <v>0.84972000000000003</v>
      </c>
      <c r="Q32" s="5">
        <v>0.83363500000000001</v>
      </c>
      <c r="R32" s="5">
        <v>0.84924100000000002</v>
      </c>
      <c r="S32" s="5">
        <v>0.85362400000000005</v>
      </c>
      <c r="T32" s="5">
        <v>0.77132100000000003</v>
      </c>
      <c r="U32" s="5">
        <v>1</v>
      </c>
      <c r="V32" s="5">
        <v>0.80496000000000001</v>
      </c>
    </row>
    <row r="33" spans="1:22" ht="15.75" thickBot="1">
      <c r="A33" s="75"/>
      <c r="B33" s="78"/>
      <c r="C33" s="16" t="s">
        <v>7</v>
      </c>
      <c r="D33" s="19">
        <v>0.97443400000000002</v>
      </c>
      <c r="E33" s="19">
        <v>0.92014899999999999</v>
      </c>
      <c r="F33" s="19">
        <v>0.92488099999999995</v>
      </c>
      <c r="G33" s="19">
        <v>0.97505699999999995</v>
      </c>
      <c r="H33" s="19">
        <v>0.87681500000000001</v>
      </c>
      <c r="I33" s="19">
        <v>0.80496000000000001</v>
      </c>
      <c r="J33" s="19">
        <v>1</v>
      </c>
      <c r="K33" s="77"/>
      <c r="L33" s="77"/>
      <c r="M33" s="75"/>
      <c r="N33" s="75"/>
      <c r="O33" s="2" t="s">
        <v>7</v>
      </c>
      <c r="P33" s="3">
        <v>0.97443400000000002</v>
      </c>
      <c r="Q33" s="3">
        <v>0.92014899999999999</v>
      </c>
      <c r="R33" s="3">
        <v>0.92488099999999995</v>
      </c>
      <c r="S33" s="3">
        <v>0.97505699999999995</v>
      </c>
      <c r="T33" s="3">
        <v>0.87681500000000001</v>
      </c>
      <c r="U33" s="3">
        <v>0.80496000000000001</v>
      </c>
      <c r="V33" s="3">
        <v>1</v>
      </c>
    </row>
    <row r="34" spans="1:22">
      <c r="A34" s="75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</row>
    <row r="35" spans="1:22">
      <c r="A35" s="75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</row>
  </sheetData>
  <conditionalFormatting sqref="C3:L12">
    <cfRule type="colorScale" priority="3">
      <colorScale>
        <cfvo type="min"/>
        <cfvo type="max"/>
        <color rgb="FFFCFCFF"/>
        <color rgb="FF63BE7B"/>
      </colorScale>
    </cfRule>
  </conditionalFormatting>
  <conditionalFormatting sqref="C15:L24">
    <cfRule type="colorScale" priority="2">
      <colorScale>
        <cfvo type="min"/>
        <cfvo type="max"/>
        <color rgb="FFFCFCFF"/>
        <color rgb="FF63BE7B"/>
      </colorScale>
    </cfRule>
  </conditionalFormatting>
  <conditionalFormatting sqref="C27:J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showGridLines="0" workbookViewId="0">
      <selection activeCell="M30" sqref="M30"/>
    </sheetView>
  </sheetViews>
  <sheetFormatPr defaultRowHeight="15"/>
  <cols>
    <col min="2" max="2" width="11.85546875" style="12" customWidth="1"/>
    <col min="9" max="9" width="11.140625" customWidth="1"/>
  </cols>
  <sheetData>
    <row r="1" spans="1:12">
      <c r="A1" s="75"/>
      <c r="B1" s="76"/>
      <c r="C1" s="75"/>
      <c r="D1" s="75"/>
      <c r="E1" s="75"/>
      <c r="F1" s="75"/>
      <c r="G1" s="75"/>
    </row>
    <row r="2" spans="1:12" ht="15.75" thickBot="1">
      <c r="A2" s="75"/>
      <c r="B2" s="14"/>
      <c r="C2" s="21" t="s">
        <v>16</v>
      </c>
      <c r="D2" s="21" t="s">
        <v>49</v>
      </c>
      <c r="E2" s="22" t="s">
        <v>15</v>
      </c>
      <c r="F2" s="75"/>
      <c r="G2" s="75"/>
      <c r="I2" s="1"/>
      <c r="J2" s="1" t="s">
        <v>16</v>
      </c>
      <c r="K2" s="1" t="s">
        <v>49</v>
      </c>
      <c r="L2" s="1" t="s">
        <v>15</v>
      </c>
    </row>
    <row r="3" spans="1:12" ht="15.75" thickBot="1">
      <c r="A3" s="75"/>
      <c r="B3" s="17" t="s">
        <v>0</v>
      </c>
      <c r="C3" s="23">
        <v>1.015897</v>
      </c>
      <c r="D3" s="23">
        <v>0.99970400000000004</v>
      </c>
      <c r="E3" s="24">
        <v>0.99144299999999996</v>
      </c>
      <c r="F3" s="75"/>
      <c r="G3" s="75"/>
      <c r="I3" s="2" t="s">
        <v>0</v>
      </c>
      <c r="J3" s="3">
        <v>1.015897</v>
      </c>
      <c r="K3" s="3">
        <v>0.99970400000000004</v>
      </c>
      <c r="L3" s="3">
        <v>0.99144299999999996</v>
      </c>
    </row>
    <row r="4" spans="1:12" ht="15.75" thickBot="1">
      <c r="A4" s="75"/>
      <c r="B4" s="18" t="s">
        <v>1</v>
      </c>
      <c r="C4" s="25">
        <v>0.87046299999999999</v>
      </c>
      <c r="D4" s="25">
        <v>1.021342</v>
      </c>
      <c r="E4" s="26">
        <v>1.0789200000000001</v>
      </c>
      <c r="F4" s="75"/>
      <c r="G4" s="75"/>
      <c r="I4" s="4" t="s">
        <v>1</v>
      </c>
      <c r="J4" s="5">
        <v>0.87046299999999999</v>
      </c>
      <c r="K4" s="5">
        <v>1.021342</v>
      </c>
      <c r="L4" s="5">
        <v>1.0789200000000001</v>
      </c>
    </row>
    <row r="5" spans="1:12" ht="15.75" thickBot="1">
      <c r="A5" s="75"/>
      <c r="B5" s="19" t="s">
        <v>2</v>
      </c>
      <c r="C5" s="23">
        <v>0.79186199999999995</v>
      </c>
      <c r="D5" s="23">
        <v>0.945079</v>
      </c>
      <c r="E5" s="24">
        <v>1.1005990000000001</v>
      </c>
      <c r="F5" s="75"/>
      <c r="G5" s="75"/>
      <c r="I5" s="2" t="s">
        <v>2</v>
      </c>
      <c r="J5" s="3">
        <v>0.79186199999999995</v>
      </c>
      <c r="K5" s="3">
        <v>0.945079</v>
      </c>
      <c r="L5" s="3">
        <v>1.1005990000000001</v>
      </c>
    </row>
    <row r="6" spans="1:12" ht="15.75" thickBot="1">
      <c r="A6" s="75"/>
      <c r="B6" s="18" t="s">
        <v>3</v>
      </c>
      <c r="C6" s="25">
        <v>1</v>
      </c>
      <c r="D6" s="25">
        <v>1</v>
      </c>
      <c r="E6" s="26">
        <v>1</v>
      </c>
      <c r="F6" s="75"/>
      <c r="G6" s="75"/>
      <c r="I6" s="4" t="s">
        <v>3</v>
      </c>
      <c r="J6" s="5">
        <v>1</v>
      </c>
      <c r="K6" s="5">
        <v>1</v>
      </c>
      <c r="L6" s="5">
        <v>1</v>
      </c>
    </row>
    <row r="7" spans="1:12" ht="15.75" thickBot="1">
      <c r="A7" s="75"/>
      <c r="B7" s="19" t="s">
        <v>4</v>
      </c>
      <c r="C7" s="23">
        <v>0.92078599999999999</v>
      </c>
      <c r="D7" s="23">
        <v>0.90280199999999999</v>
      </c>
      <c r="E7" s="24" t="s">
        <v>17</v>
      </c>
      <c r="F7" s="75"/>
      <c r="G7" s="75"/>
      <c r="I7" s="2" t="s">
        <v>4</v>
      </c>
      <c r="J7" s="3">
        <v>0.92078599999999999</v>
      </c>
      <c r="K7" s="3">
        <v>0.90280199999999999</v>
      </c>
      <c r="L7" s="3" t="s">
        <v>17</v>
      </c>
    </row>
    <row r="8" spans="1:12" ht="15.75" thickBot="1">
      <c r="A8" s="75"/>
      <c r="B8" s="18" t="s">
        <v>5</v>
      </c>
      <c r="C8" s="25">
        <v>1.225779</v>
      </c>
      <c r="D8" s="25">
        <v>1.246156</v>
      </c>
      <c r="E8" s="26" t="s">
        <v>17</v>
      </c>
      <c r="F8" s="75"/>
      <c r="G8" s="75"/>
      <c r="I8" s="4" t="s">
        <v>5</v>
      </c>
      <c r="J8" s="5">
        <v>1.225779</v>
      </c>
      <c r="K8" s="5">
        <v>1.246156</v>
      </c>
      <c r="L8" s="5" t="s">
        <v>17</v>
      </c>
    </row>
    <row r="9" spans="1:12" ht="15.75" thickBot="1">
      <c r="A9" s="75"/>
      <c r="B9" s="19" t="s">
        <v>6</v>
      </c>
      <c r="C9" s="23">
        <v>0.68332899999999996</v>
      </c>
      <c r="D9" s="23">
        <v>0.90431399999999995</v>
      </c>
      <c r="E9" s="24" t="s">
        <v>17</v>
      </c>
      <c r="F9" s="75"/>
      <c r="G9" s="75"/>
      <c r="I9" s="2" t="s">
        <v>6</v>
      </c>
      <c r="J9" s="3">
        <v>0.68332899999999996</v>
      </c>
      <c r="K9" s="3">
        <v>0.90431399999999995</v>
      </c>
      <c r="L9" s="3" t="s">
        <v>17</v>
      </c>
    </row>
    <row r="10" spans="1:12" ht="15.75" thickBot="1">
      <c r="A10" s="75"/>
      <c r="B10" s="18" t="s">
        <v>36</v>
      </c>
      <c r="C10" s="25">
        <v>0.67632099999999995</v>
      </c>
      <c r="D10" s="25">
        <v>0.91346899999999998</v>
      </c>
      <c r="E10" s="26">
        <v>1.052608</v>
      </c>
      <c r="F10" s="75"/>
      <c r="G10" s="75"/>
      <c r="I10" s="4" t="s">
        <v>36</v>
      </c>
      <c r="J10" s="5">
        <v>0.67632099999999995</v>
      </c>
      <c r="K10" s="5">
        <v>0.91346899999999998</v>
      </c>
      <c r="L10" s="5">
        <v>1.052608</v>
      </c>
    </row>
    <row r="11" spans="1:12" ht="15.75" thickBot="1">
      <c r="A11" s="75"/>
      <c r="B11" s="17" t="s">
        <v>7</v>
      </c>
      <c r="C11" s="27">
        <v>0.21738199999999999</v>
      </c>
      <c r="D11" s="27">
        <v>0.29272300000000001</v>
      </c>
      <c r="E11" s="28">
        <v>0.59736100000000003</v>
      </c>
      <c r="F11" s="75"/>
      <c r="G11" s="75"/>
      <c r="I11" s="2" t="s">
        <v>7</v>
      </c>
      <c r="J11" s="3">
        <v>0.21738199999999999</v>
      </c>
      <c r="K11" s="3">
        <v>0.29272300000000001</v>
      </c>
      <c r="L11" s="3">
        <v>0.59736100000000003</v>
      </c>
    </row>
    <row r="12" spans="1:12" ht="15.75" thickBot="1">
      <c r="A12" s="75"/>
      <c r="B12" s="18" t="s">
        <v>8</v>
      </c>
      <c r="C12" s="25">
        <v>1.1490689999999999</v>
      </c>
      <c r="D12" s="25">
        <v>1.118268</v>
      </c>
      <c r="E12" s="26">
        <v>1.012332</v>
      </c>
      <c r="F12" s="75"/>
      <c r="G12" s="75"/>
      <c r="I12" s="4" t="s">
        <v>8</v>
      </c>
      <c r="J12" s="5">
        <v>1.1490689999999999</v>
      </c>
      <c r="K12" s="5">
        <v>1.118268</v>
      </c>
      <c r="L12" s="5">
        <v>1.012332</v>
      </c>
    </row>
    <row r="13" spans="1:12">
      <c r="A13" s="75"/>
      <c r="B13" s="59"/>
      <c r="C13" s="86"/>
      <c r="D13" s="86"/>
      <c r="E13" s="86"/>
      <c r="F13" s="75"/>
      <c r="G13" s="75"/>
    </row>
    <row r="14" spans="1:12">
      <c r="A14" s="75"/>
      <c r="B14" s="59"/>
      <c r="C14" s="82"/>
      <c r="D14" s="82"/>
      <c r="E14" s="82"/>
      <c r="F14" s="75"/>
      <c r="G14" s="75"/>
    </row>
    <row r="15" spans="1:12">
      <c r="A15" s="75"/>
      <c r="B15" s="59"/>
      <c r="C15" s="86"/>
      <c r="D15" s="86"/>
      <c r="E15" s="86"/>
      <c r="F15" s="75"/>
      <c r="G15" s="75"/>
    </row>
    <row r="16" spans="1:12">
      <c r="A16" s="75"/>
      <c r="B16" s="76"/>
      <c r="C16" s="75"/>
      <c r="D16" s="75"/>
      <c r="E16" s="75"/>
      <c r="F16" s="75"/>
      <c r="G16" s="75"/>
    </row>
    <row r="17" spans="1:7">
      <c r="A17" s="75"/>
      <c r="B17" s="76"/>
      <c r="C17" s="75"/>
      <c r="D17" s="75"/>
      <c r="E17" s="75"/>
      <c r="F17" s="75"/>
      <c r="G17" s="7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5"/>
  <sheetViews>
    <sheetView showGridLines="0" workbookViewId="0">
      <selection activeCell="E38" sqref="E38"/>
    </sheetView>
  </sheetViews>
  <sheetFormatPr defaultRowHeight="15"/>
  <cols>
    <col min="6" max="6" width="11.85546875" customWidth="1"/>
    <col min="8" max="8" width="9.85546875" customWidth="1"/>
    <col min="9" max="9" width="10.7109375" customWidth="1"/>
  </cols>
  <sheetData>
    <row r="1" spans="1:22"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>
      <c r="A2" s="1"/>
      <c r="B2" s="1" t="s">
        <v>20</v>
      </c>
      <c r="C2" s="1" t="s">
        <v>23</v>
      </c>
      <c r="D2" s="1" t="s">
        <v>21</v>
      </c>
      <c r="E2" s="1" t="s">
        <v>8</v>
      </c>
      <c r="F2" s="1" t="s">
        <v>52</v>
      </c>
      <c r="G2" s="1" t="s">
        <v>19</v>
      </c>
      <c r="H2" s="1" t="s">
        <v>53</v>
      </c>
      <c r="I2" s="1" t="s">
        <v>18</v>
      </c>
      <c r="J2" s="1" t="s">
        <v>24</v>
      </c>
      <c r="K2" s="1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</row>
    <row r="3" spans="1:22">
      <c r="A3" s="2" t="s">
        <v>26</v>
      </c>
      <c r="B3" s="3">
        <v>28</v>
      </c>
      <c r="C3" s="3">
        <v>28</v>
      </c>
      <c r="D3" s="3">
        <v>28</v>
      </c>
      <c r="E3" s="3">
        <v>28</v>
      </c>
      <c r="F3" s="3">
        <v>28</v>
      </c>
      <c r="G3" s="3">
        <v>28</v>
      </c>
      <c r="H3" s="3">
        <v>28</v>
      </c>
      <c r="I3" s="3">
        <v>28</v>
      </c>
      <c r="J3" s="3">
        <v>28</v>
      </c>
      <c r="K3" s="3">
        <v>28</v>
      </c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>
      <c r="A4" s="4" t="s">
        <v>27</v>
      </c>
      <c r="B4" s="5">
        <v>1.4759E-2</v>
      </c>
      <c r="C4" s="5">
        <v>1.6133000000000002E-2</v>
      </c>
      <c r="D4" s="5">
        <v>5.5989999999999998E-3</v>
      </c>
      <c r="E4" s="5">
        <v>9.5259999999999997E-3</v>
      </c>
      <c r="F4" s="5">
        <v>2.307E-3</v>
      </c>
      <c r="G4" s="5">
        <v>1.825E-3</v>
      </c>
      <c r="H4" s="5">
        <v>-1.5399999999999999E-3</v>
      </c>
      <c r="I4" s="5">
        <v>7.5500000000000003E-4</v>
      </c>
      <c r="J4" s="5">
        <v>4.3680000000000004E-3</v>
      </c>
      <c r="K4" s="5">
        <v>4.0039999999999997E-3</v>
      </c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</row>
    <row r="5" spans="1:22">
      <c r="A5" s="2" t="s">
        <v>28</v>
      </c>
      <c r="B5" s="3">
        <v>5.9017E-2</v>
      </c>
      <c r="C5" s="3">
        <v>5.2795000000000002E-2</v>
      </c>
      <c r="D5" s="3">
        <v>4.2694000000000003E-2</v>
      </c>
      <c r="E5" s="3">
        <v>4.3652999999999997E-2</v>
      </c>
      <c r="F5" s="3">
        <v>4.1006000000000001E-2</v>
      </c>
      <c r="G5" s="3">
        <v>3.2937000000000001E-2</v>
      </c>
      <c r="H5" s="3">
        <v>3.6700000000000003E-2</v>
      </c>
      <c r="I5" s="3">
        <v>2.7404000000000001E-2</v>
      </c>
      <c r="J5" s="3">
        <v>2.8226999999999999E-2</v>
      </c>
      <c r="K5" s="3">
        <v>2.0192000000000002E-2</v>
      </c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</row>
    <row r="6" spans="1:22" s="47" customFormat="1">
      <c r="A6" s="4" t="s">
        <v>29</v>
      </c>
      <c r="B6" s="45">
        <v>-8.9640999999999998E-2</v>
      </c>
      <c r="C6" s="45">
        <v>-0.120839</v>
      </c>
      <c r="D6" s="45">
        <v>-0.127891</v>
      </c>
      <c r="E6" s="45">
        <v>-0.12877</v>
      </c>
      <c r="F6" s="45">
        <v>-8.9859999999999995E-2</v>
      </c>
      <c r="G6" s="45">
        <v>-6.6581000000000001E-2</v>
      </c>
      <c r="H6" s="45">
        <v>-0.10496</v>
      </c>
      <c r="I6" s="45">
        <v>-5.6299000000000002E-2</v>
      </c>
      <c r="J6" s="45">
        <v>-5.4752000000000002E-2</v>
      </c>
      <c r="K6" s="45">
        <v>-4.5527999999999999E-2</v>
      </c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7">
        <v>0.25</v>
      </c>
      <c r="B7" s="3">
        <v>-1.1365999999999999E-2</v>
      </c>
      <c r="C7" s="3">
        <v>-1.2952999999999999E-2</v>
      </c>
      <c r="D7" s="3">
        <v>-1.0999E-2</v>
      </c>
      <c r="E7" s="3">
        <v>-7.437E-3</v>
      </c>
      <c r="F7" s="3">
        <v>-1.6156E-2</v>
      </c>
      <c r="G7" s="3">
        <v>-1.8776999999999999E-2</v>
      </c>
      <c r="H7" s="3">
        <v>-2.0927000000000001E-2</v>
      </c>
      <c r="I7" s="3">
        <v>-1.5914000000000001E-2</v>
      </c>
      <c r="J7" s="3">
        <v>-1.0544E-2</v>
      </c>
      <c r="K7" s="3">
        <v>-6.0860000000000003E-3</v>
      </c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</row>
    <row r="8" spans="1:22">
      <c r="A8" s="8">
        <v>0.5</v>
      </c>
      <c r="B8" s="5">
        <v>1.8738000000000001E-2</v>
      </c>
      <c r="C8" s="5">
        <v>1.47E-2</v>
      </c>
      <c r="D8" s="5">
        <v>-7.3399999999999995E-4</v>
      </c>
      <c r="E8" s="5">
        <v>5.6140000000000001E-3</v>
      </c>
      <c r="F8" s="5">
        <v>-5.0200000000000002E-3</v>
      </c>
      <c r="G8" s="5">
        <v>-6.4999999999999994E-5</v>
      </c>
      <c r="H8" s="5">
        <v>-8.3549999999999996E-3</v>
      </c>
      <c r="I8" s="5">
        <v>-3.346E-3</v>
      </c>
      <c r="J8" s="5">
        <v>4.57E-4</v>
      </c>
      <c r="K8" s="5">
        <v>9.01E-4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</row>
    <row r="9" spans="1:22">
      <c r="A9" s="7">
        <v>0.75</v>
      </c>
      <c r="B9" s="3">
        <v>3.5546000000000001E-2</v>
      </c>
      <c r="C9" s="3">
        <v>2.9484E-2</v>
      </c>
      <c r="D9" s="3">
        <v>2.2804999999999999E-2</v>
      </c>
      <c r="E9" s="3">
        <v>2.2522E-2</v>
      </c>
      <c r="F9" s="3">
        <v>2.0676E-2</v>
      </c>
      <c r="G9" s="3">
        <v>9.8980000000000005E-3</v>
      </c>
      <c r="H9" s="3">
        <v>1.7152000000000001E-2</v>
      </c>
      <c r="I9" s="3">
        <v>1.0873000000000001E-2</v>
      </c>
      <c r="J9" s="3">
        <v>2.1340999999999999E-2</v>
      </c>
      <c r="K9" s="3">
        <v>1.8193999999999998E-2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</row>
    <row r="10" spans="1:22" s="47" customFormat="1">
      <c r="A10" s="4" t="s">
        <v>30</v>
      </c>
      <c r="B10" s="45">
        <v>0.23349</v>
      </c>
      <c r="C10" s="45">
        <v>0.17960100000000001</v>
      </c>
      <c r="D10" s="45">
        <v>0.12667600000000001</v>
      </c>
      <c r="E10" s="45">
        <v>0.114955</v>
      </c>
      <c r="F10" s="45">
        <v>0.102308</v>
      </c>
      <c r="G10" s="45">
        <v>8.7387999999999993E-2</v>
      </c>
      <c r="H10" s="45">
        <v>8.0332000000000001E-2</v>
      </c>
      <c r="I10" s="45">
        <v>7.6641000000000001E-2</v>
      </c>
      <c r="J10" s="45">
        <v>5.8290000000000002E-2</v>
      </c>
      <c r="K10" s="45">
        <v>4.5062999999999999E-2</v>
      </c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</row>
    <row r="12" spans="1:22"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</row>
    <row r="13" spans="1:22">
      <c r="A13" s="1"/>
      <c r="B13" s="1" t="s">
        <v>8</v>
      </c>
      <c r="C13" s="1" t="s">
        <v>5</v>
      </c>
      <c r="D13" s="1" t="s">
        <v>0</v>
      </c>
      <c r="E13" s="1" t="s">
        <v>3</v>
      </c>
      <c r="F13" s="1" t="s">
        <v>4</v>
      </c>
      <c r="G13" s="1" t="s">
        <v>1</v>
      </c>
      <c r="H13" s="1" t="s">
        <v>2</v>
      </c>
      <c r="I13" s="1" t="s">
        <v>6</v>
      </c>
      <c r="J13" s="1" t="s">
        <v>36</v>
      </c>
      <c r="K13" s="1" t="s">
        <v>7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</row>
    <row r="14" spans="1:22">
      <c r="A14" s="2" t="s">
        <v>26</v>
      </c>
      <c r="B14" s="3">
        <v>28</v>
      </c>
      <c r="C14" s="3">
        <v>28</v>
      </c>
      <c r="D14" s="3">
        <v>28</v>
      </c>
      <c r="E14" s="3">
        <v>28</v>
      </c>
      <c r="F14" s="3">
        <v>28</v>
      </c>
      <c r="G14" s="3">
        <v>28</v>
      </c>
      <c r="H14" s="3">
        <v>28</v>
      </c>
      <c r="I14" s="3">
        <v>28</v>
      </c>
      <c r="J14" s="3">
        <v>28</v>
      </c>
      <c r="K14" s="3">
        <v>28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</row>
    <row r="15" spans="1:22">
      <c r="A15" s="4" t="s">
        <v>27</v>
      </c>
      <c r="B15" s="5">
        <v>9.1020000000000007E-3</v>
      </c>
      <c r="C15" s="5">
        <v>6.404E-3</v>
      </c>
      <c r="D15" s="5">
        <v>4.548E-3</v>
      </c>
      <c r="E15" s="5">
        <v>4.6369999999999996E-3</v>
      </c>
      <c r="F15" s="5">
        <v>4.0720000000000001E-3</v>
      </c>
      <c r="G15" s="5">
        <v>6.1089999999999998E-3</v>
      </c>
      <c r="H15" s="5">
        <v>4.3569999999999998E-3</v>
      </c>
      <c r="I15" s="5">
        <v>6.8149999999999999E-3</v>
      </c>
      <c r="J15" s="5">
        <v>4.1910000000000003E-3</v>
      </c>
      <c r="K15" s="5">
        <v>3.9259999999999998E-3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</row>
    <row r="16" spans="1:22">
      <c r="A16" s="2" t="s">
        <v>28</v>
      </c>
      <c r="B16" s="3">
        <v>4.3562999999999998E-2</v>
      </c>
      <c r="C16" s="3">
        <v>4.2941E-2</v>
      </c>
      <c r="D16" s="3">
        <v>3.5083000000000003E-2</v>
      </c>
      <c r="E16" s="3">
        <v>3.4547000000000001E-2</v>
      </c>
      <c r="F16" s="3">
        <v>3.1871999999999998E-2</v>
      </c>
      <c r="G16" s="3">
        <v>3.2467000000000003E-2</v>
      </c>
      <c r="H16" s="3">
        <v>2.9412000000000001E-2</v>
      </c>
      <c r="I16" s="3">
        <v>2.7526999999999999E-2</v>
      </c>
      <c r="J16" s="3">
        <v>2.7271E-2</v>
      </c>
      <c r="K16" s="3">
        <v>1.9970000000000002E-2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</row>
    <row r="17" spans="1:22" s="47" customFormat="1">
      <c r="A17" s="4" t="s">
        <v>29</v>
      </c>
      <c r="B17" s="45">
        <v>-0.12877</v>
      </c>
      <c r="C17" s="45">
        <v>-0.12256</v>
      </c>
      <c r="D17" s="45">
        <v>-0.105154</v>
      </c>
      <c r="E17" s="45">
        <v>-0.103215</v>
      </c>
      <c r="F17" s="45">
        <v>-9.4979999999999995E-2</v>
      </c>
      <c r="G17" s="45">
        <v>-8.3468000000000001E-2</v>
      </c>
      <c r="H17" s="45">
        <v>-8.8509000000000004E-2</v>
      </c>
      <c r="I17" s="45">
        <v>-7.4005000000000001E-2</v>
      </c>
      <c r="J17" s="45">
        <v>-7.0626999999999995E-2</v>
      </c>
      <c r="K17" s="45">
        <v>-4.5527999999999999E-2</v>
      </c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">
        <v>0.25</v>
      </c>
      <c r="B18" s="5">
        <v>-7.437E-3</v>
      </c>
      <c r="C18" s="5">
        <v>-1.6900999999999999E-2</v>
      </c>
      <c r="D18" s="5">
        <v>-1.1183E-2</v>
      </c>
      <c r="E18" s="5">
        <v>-1.1053E-2</v>
      </c>
      <c r="F18" s="5">
        <v>-8.1930000000000006E-3</v>
      </c>
      <c r="G18" s="5">
        <v>-9.9229999999999995E-3</v>
      </c>
      <c r="H18" s="5">
        <v>-1.0825E-2</v>
      </c>
      <c r="I18" s="5">
        <v>-8.685E-3</v>
      </c>
      <c r="J18" s="5">
        <v>-9.0170000000000007E-3</v>
      </c>
      <c r="K18" s="5">
        <v>-4.7270000000000003E-3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</row>
    <row r="19" spans="1:22">
      <c r="A19" s="8">
        <v>0.5</v>
      </c>
      <c r="B19" s="5">
        <v>5.6140000000000001E-3</v>
      </c>
      <c r="C19" s="5">
        <v>2.7369999999999998E-3</v>
      </c>
      <c r="D19" s="5">
        <v>1.248E-3</v>
      </c>
      <c r="E19" s="5">
        <v>2.1029999999999998E-3</v>
      </c>
      <c r="F19" s="5">
        <v>1.441E-3</v>
      </c>
      <c r="G19" s="5">
        <v>4.4190000000000002E-3</v>
      </c>
      <c r="H19" s="5">
        <v>7.1919999999999996E-3</v>
      </c>
      <c r="I19" s="5">
        <v>1.404E-2</v>
      </c>
      <c r="J19" s="5">
        <v>5.4510000000000001E-3</v>
      </c>
      <c r="K19" s="5">
        <v>9.01E-4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</row>
    <row r="20" spans="1:22">
      <c r="A20" s="7">
        <v>0.75</v>
      </c>
      <c r="B20" s="3">
        <v>2.1368000000000002E-2</v>
      </c>
      <c r="C20" s="3">
        <v>2.5801999999999999E-2</v>
      </c>
      <c r="D20" s="3">
        <v>1.6787E-2</v>
      </c>
      <c r="E20" s="3">
        <v>1.77E-2</v>
      </c>
      <c r="F20" s="3">
        <v>1.4487E-2</v>
      </c>
      <c r="G20" s="3">
        <v>2.2655000000000002E-2</v>
      </c>
      <c r="H20" s="3">
        <v>1.9059E-2</v>
      </c>
      <c r="I20" s="3">
        <v>1.8508E-2</v>
      </c>
      <c r="J20" s="3">
        <v>2.1402999999999998E-2</v>
      </c>
      <c r="K20" s="3">
        <v>1.6733999999999999E-2</v>
      </c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</row>
    <row r="21" spans="1:22" s="47" customFormat="1">
      <c r="A21" s="4" t="s">
        <v>30</v>
      </c>
      <c r="B21" s="45">
        <v>0.114955</v>
      </c>
      <c r="C21" s="45">
        <v>0.110015</v>
      </c>
      <c r="D21" s="45">
        <v>9.9001000000000006E-2</v>
      </c>
      <c r="E21" s="45">
        <v>9.7697000000000006E-2</v>
      </c>
      <c r="F21" s="45">
        <v>9.3064999999999995E-2</v>
      </c>
      <c r="G21" s="45">
        <v>8.9244000000000004E-2</v>
      </c>
      <c r="H21" s="45">
        <v>7.4505000000000002E-2</v>
      </c>
      <c r="I21" s="45">
        <v>6.9554000000000005E-2</v>
      </c>
      <c r="J21" s="45">
        <v>6.5363000000000004E-2</v>
      </c>
      <c r="K21" s="45">
        <v>4.5062999999999999E-2</v>
      </c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</row>
    <row r="23" spans="1:22"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</row>
    <row r="24" spans="1:22"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</row>
    <row r="25" spans="1:22"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</row>
    <row r="26" spans="1:22"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</row>
    <row r="27" spans="1:22"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</row>
    <row r="28" spans="1:22"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</row>
    <row r="29" spans="1:22"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</row>
    <row r="30" spans="1:22"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</row>
    <row r="31" spans="1:22"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</row>
    <row r="32" spans="1:22"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</row>
    <row r="33" spans="12:22"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</row>
    <row r="34" spans="12:22"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</row>
    <row r="35" spans="12:22"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</row>
    <row r="36" spans="12:22"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</row>
    <row r="37" spans="12:22"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</row>
    <row r="38" spans="12:22"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</row>
    <row r="39" spans="12:22"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</row>
    <row r="40" spans="12:22"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</row>
    <row r="41" spans="12:22"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</row>
    <row r="42" spans="12:22"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</row>
    <row r="43" spans="12:22"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</row>
    <row r="44" spans="12:22"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</row>
    <row r="45" spans="12:22"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</row>
  </sheetData>
  <sortState xmlns:xlrd2="http://schemas.microsoft.com/office/spreadsheetml/2017/richdata2" columnSort="1" ref="A13:K21">
    <sortCondition descending="1" ref="A21:K2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602D-8B93-4F99-AA2A-8EF801A17621}">
  <dimension ref="B2:C32"/>
  <sheetViews>
    <sheetView showGridLines="0" workbookViewId="0">
      <selection activeCell="F28" sqref="F28"/>
    </sheetView>
  </sheetViews>
  <sheetFormatPr defaultRowHeight="15"/>
  <cols>
    <col min="2" max="2" width="9.7109375" style="74" bestFit="1" customWidth="1"/>
  </cols>
  <sheetData>
    <row r="2" spans="2:3">
      <c r="B2" s="74">
        <v>43252</v>
      </c>
      <c r="C2">
        <v>1056.7857200000001</v>
      </c>
    </row>
    <row r="3" spans="2:3">
      <c r="B3" s="74">
        <v>43253</v>
      </c>
      <c r="C3">
        <v>1060.6259620000001</v>
      </c>
    </row>
    <row r="4" spans="2:3">
      <c r="B4" s="74">
        <v>43254</v>
      </c>
      <c r="C4">
        <v>1092.9773190000001</v>
      </c>
    </row>
    <row r="5" spans="2:3">
      <c r="B5" s="74">
        <v>43255</v>
      </c>
      <c r="C5">
        <v>1123.697588</v>
      </c>
    </row>
    <row r="6" spans="2:3">
      <c r="B6" s="74">
        <v>43256</v>
      </c>
      <c r="C6">
        <v>1078.91599</v>
      </c>
    </row>
    <row r="7" spans="2:3">
      <c r="B7" s="74">
        <v>43257</v>
      </c>
      <c r="C7">
        <v>1105.940832</v>
      </c>
    </row>
    <row r="8" spans="2:3">
      <c r="B8" s="74">
        <v>43258</v>
      </c>
      <c r="C8">
        <v>1103.949239</v>
      </c>
    </row>
    <row r="9" spans="2:3">
      <c r="B9" s="74">
        <v>43259</v>
      </c>
      <c r="C9">
        <v>1109.179971</v>
      </c>
    </row>
    <row r="10" spans="2:3">
      <c r="B10" s="74">
        <v>43260</v>
      </c>
      <c r="C10">
        <v>1095.7730839999999</v>
      </c>
    </row>
    <row r="11" spans="2:3">
      <c r="B11" s="74">
        <v>43261</v>
      </c>
      <c r="C11">
        <v>1078.636602</v>
      </c>
    </row>
    <row r="12" spans="2:3">
      <c r="B12" s="74">
        <v>43262</v>
      </c>
      <c r="C12">
        <v>956.69204200000001</v>
      </c>
    </row>
    <row r="13" spans="2:3">
      <c r="B13" s="74">
        <v>43263</v>
      </c>
      <c r="C13">
        <v>973.40627099999995</v>
      </c>
    </row>
    <row r="14" spans="2:3">
      <c r="B14" s="74">
        <v>43264</v>
      </c>
      <c r="C14">
        <v>912.59782199999995</v>
      </c>
    </row>
    <row r="15" spans="2:3">
      <c r="B15" s="74">
        <v>43265</v>
      </c>
      <c r="C15">
        <v>878.48862299999996</v>
      </c>
    </row>
    <row r="16" spans="2:3">
      <c r="B16" s="74">
        <v>43266</v>
      </c>
      <c r="C16">
        <v>937.86833999999999</v>
      </c>
    </row>
    <row r="17" spans="2:3">
      <c r="B17" s="74">
        <v>43267</v>
      </c>
      <c r="C17">
        <v>893.49541499999998</v>
      </c>
    </row>
    <row r="18" spans="2:3">
      <c r="B18" s="74">
        <v>43268</v>
      </c>
      <c r="C18">
        <v>906.00392999999997</v>
      </c>
    </row>
    <row r="19" spans="2:3">
      <c r="B19" s="74">
        <v>43269</v>
      </c>
      <c r="C19">
        <v>900.30386899999996</v>
      </c>
    </row>
    <row r="20" spans="2:3">
      <c r="B20" s="74">
        <v>43270</v>
      </c>
      <c r="C20">
        <v>934.14592200000004</v>
      </c>
    </row>
    <row r="21" spans="2:3">
      <c r="B21" s="74">
        <v>43271</v>
      </c>
      <c r="C21">
        <v>947.35346600000003</v>
      </c>
    </row>
    <row r="22" spans="2:3">
      <c r="B22" s="74">
        <v>43272</v>
      </c>
      <c r="C22">
        <v>943.77108399999997</v>
      </c>
    </row>
    <row r="23" spans="2:3">
      <c r="B23" s="74">
        <v>43273</v>
      </c>
      <c r="C23">
        <v>933.05401300000005</v>
      </c>
    </row>
    <row r="24" spans="2:3">
      <c r="B24" s="74">
        <v>43274</v>
      </c>
      <c r="C24">
        <v>829.19118400000002</v>
      </c>
    </row>
    <row r="25" spans="2:3">
      <c r="B25" s="74">
        <v>43275</v>
      </c>
      <c r="C25">
        <v>844.46449299999995</v>
      </c>
    </row>
    <row r="26" spans="2:3">
      <c r="B26" s="74">
        <v>43276</v>
      </c>
      <c r="C26">
        <v>828.07883100000004</v>
      </c>
    </row>
    <row r="27" spans="2:3">
      <c r="B27" s="74">
        <v>43277</v>
      </c>
      <c r="C27">
        <v>840.27335500000004</v>
      </c>
    </row>
    <row r="28" spans="2:3">
      <c r="B28" s="74">
        <v>43278</v>
      </c>
      <c r="C28">
        <v>800.32590800000003</v>
      </c>
    </row>
    <row r="29" spans="2:3">
      <c r="B29" s="74">
        <v>43279</v>
      </c>
      <c r="C29">
        <v>817.74376500000005</v>
      </c>
    </row>
    <row r="30" spans="2:3">
      <c r="B30" s="74">
        <v>43280</v>
      </c>
      <c r="C30">
        <v>776.56469300000003</v>
      </c>
    </row>
    <row r="31" spans="2:3">
      <c r="B31" s="74">
        <v>43281</v>
      </c>
      <c r="C31">
        <v>815.657014</v>
      </c>
    </row>
    <row r="32" spans="2:3">
      <c r="B32" s="74">
        <v>43282</v>
      </c>
      <c r="C32">
        <v>843.69126800000004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Sharpe</vt:lpstr>
      <vt:lpstr>Summary</vt:lpstr>
      <vt:lpstr>Email Summary</vt:lpstr>
      <vt:lpstr>Correlations</vt:lpstr>
      <vt:lpstr>Betas</vt:lpstr>
      <vt:lpstr>Move High_Low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stoin</dc:creator>
  <cp:lastModifiedBy>stoin</cp:lastModifiedBy>
  <cp:lastPrinted>2018-05-28T19:16:29Z</cp:lastPrinted>
  <dcterms:created xsi:type="dcterms:W3CDTF">2018-05-24T01:14:38Z</dcterms:created>
  <dcterms:modified xsi:type="dcterms:W3CDTF">2019-03-01T02:58:55Z</dcterms:modified>
</cp:coreProperties>
</file>