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_posts\"/>
    </mc:Choice>
  </mc:AlternateContent>
  <xr:revisionPtr revIDLastSave="0" documentId="8_{E05C20ED-DE20-4F9F-BA47-83599A6042F1}" xr6:coauthVersionLast="45" xr6:coauthVersionMax="45" xr10:uidLastSave="{00000000-0000-0000-0000-000000000000}"/>
  <bookViews>
    <workbookView xWindow="41550" yWindow="3000" windowWidth="11880" windowHeight="11415" tabRatio="889" activeTab="1" xr2:uid="{00000000-000D-0000-FFFF-FFFF00000000}"/>
  </bookViews>
  <sheets>
    <sheet name="Sharpe" sheetId="1" r:id="rId1"/>
    <sheet name="Summary" sheetId="5" r:id="rId2"/>
    <sheet name="Move High_Lo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E22" i="1"/>
  <c r="F22" i="1"/>
  <c r="G22" i="1"/>
  <c r="H22" i="1"/>
  <c r="I22" i="1"/>
  <c r="J22" i="1"/>
  <c r="D22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D13" i="1"/>
  <c r="E13" i="1"/>
  <c r="F13" i="1"/>
  <c r="G13" i="1"/>
  <c r="H13" i="1"/>
  <c r="I13" i="1"/>
  <c r="J13" i="1"/>
  <c r="K13" i="1"/>
  <c r="L13" i="1"/>
  <c r="C13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D4" i="1"/>
  <c r="E4" i="1"/>
  <c r="F4" i="1"/>
  <c r="G4" i="1"/>
  <c r="H4" i="1"/>
  <c r="I4" i="1"/>
  <c r="J4" i="1"/>
  <c r="K4" i="1"/>
  <c r="L4" i="1"/>
  <c r="C4" i="1"/>
  <c r="E8" i="5" l="1"/>
  <c r="E7" i="5"/>
  <c r="E6" i="5"/>
  <c r="E5" i="5"/>
  <c r="D8" i="5"/>
  <c r="D7" i="5"/>
  <c r="D6" i="5"/>
  <c r="D5" i="5"/>
  <c r="C8" i="5"/>
  <c r="C7" i="5"/>
  <c r="C6" i="5"/>
  <c r="C5" i="5"/>
  <c r="K22" i="5"/>
  <c r="K23" i="5"/>
  <c r="K24" i="5"/>
  <c r="K25" i="5"/>
  <c r="K26" i="5"/>
  <c r="K27" i="5"/>
  <c r="K28" i="5"/>
  <c r="K29" i="5"/>
  <c r="K30" i="5"/>
  <c r="K21" i="5"/>
  <c r="J27" i="5" l="1"/>
  <c r="J28" i="5"/>
  <c r="J29" i="5"/>
  <c r="J30" i="5"/>
  <c r="L21" i="5" l="1"/>
  <c r="I16" i="5"/>
  <c r="J16" i="5"/>
  <c r="K16" i="5"/>
  <c r="L16" i="5"/>
  <c r="M16" i="5"/>
  <c r="N16" i="5"/>
  <c r="O16" i="5"/>
  <c r="P16" i="5"/>
  <c r="Q16" i="5"/>
  <c r="H16" i="5"/>
  <c r="L22" i="5" l="1"/>
  <c r="L23" i="5"/>
  <c r="L24" i="5"/>
  <c r="L25" i="5"/>
  <c r="L26" i="5"/>
  <c r="L27" i="5"/>
  <c r="L28" i="5"/>
  <c r="L29" i="5"/>
  <c r="L30" i="5"/>
  <c r="R57" i="5"/>
  <c r="R58" i="5"/>
</calcChain>
</file>

<file path=xl/sharedStrings.xml><?xml version="1.0" encoding="utf-8"?>
<sst xmlns="http://schemas.openxmlformats.org/spreadsheetml/2006/main" count="269" uniqueCount="59">
  <si>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</si>
  <si>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</si>
  <si>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</si>
  <si>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</si>
  <si>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</si>
  <si>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</si>
  <si>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</si>
  <si>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</si>
  <si>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</si>
  <si>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</si>
  <si>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</si>
  <si>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</si>
  <si>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</si>
  <si>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</si>
  <si>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</si>
  <si>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</si>
  <si>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</si>
  <si>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</si>
  <si>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</si>
  <si>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</si>
  <si>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</si>
  <si>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</si>
  <si>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</si>
  <si>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</si>
  <si>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</si>
  <si>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</si>
  <si>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</si>
  <si>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</si>
  <si>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</si>
  <si>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</si>
  <si>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</si>
  <si>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</si>
  <si>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</si>
  <si>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</si>
  <si>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</si>
  <si>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</si>
  <si>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Sortino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</si>
  <si>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</si>
  <si>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</si>
  <si>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</si>
  <si>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</si>
  <si>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</si>
  <si>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</si>
  <si>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</si>
  <si>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</si>
  <si>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</si>
  <si>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</si>
  <si>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</si>
  <si>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</si>
  <si>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</si>
  <si>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</si>
  <si>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XTZ</t>
  </si>
  <si>
    <t>BNB</t>
  </si>
  <si>
    <t>XMR</t>
  </si>
  <si>
    <t>IOT</t>
  </si>
  <si>
    <t>NEO</t>
  </si>
  <si>
    <t>ETC</t>
  </si>
  <si>
    <t>DGD</t>
  </si>
  <si>
    <t>WTC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</si>
</sst>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7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4" fillId="5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2" fontId="4" fillId="5" borderId="4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4" fillId="3" borderId="3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/>
    <xf numFmtId="0" fontId="0" fillId="0" borderId="0" xfId="0" applyAlignment="1">
      <alignment horizontal="left"/>
    </xf>
    <xf numFmtId="10" fontId="4" fillId="5" borderId="5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10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2" fontId="0" fillId="3" borderId="0" xfId="0" applyNumberFormat="1" applyFill="1"/>
    <xf numFmtId="10" fontId="0" fillId="3" borderId="0" xfId="0" applyNumberFormat="1" applyFill="1"/>
    <xf numFmtId="0" fontId="4" fillId="6" borderId="5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4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right" vertical="top" wrapText="1"/>
    </xf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left" vertical="center" wrapText="1"/>
    </xf>
    <xf numFmtId="10" fontId="6" fillId="0" borderId="7" xfId="0" applyNumberFormat="1" applyFont="1" applyBorder="1" applyAlignment="1">
      <alignment horizontal="left" vertical="center" wrapText="1"/>
    </xf>
    <xf numFmtId="10" fontId="5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forty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84A-4CDC-83D4-B64A2B71CF13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4A1-45B8-A67C-A641BD263CC0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D84A-4CDC-83D4-B64A2B71CF13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D84A-4CDC-83D4-B64A2B71CF13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-0.187915</c:v>
                </c:pt>
                <c:pt idx="1">
                  <c:v>-0.13311400000000001</c:v>
                </c:pt>
                <c:pt idx="2">
                  <c:v>-0.118127</c:v>
                </c:pt>
                <c:pt idx="3">
                  <c:v>-0.12973299999999999</c:v>
                </c:pt>
                <c:pt idx="4">
                  <c:v>-8.2141000000000006E-2</c:v>
                </c:pt>
                <c:pt idx="5">
                  <c:v>-6.1201999999999999E-2</c:v>
                </c:pt>
                <c:pt idx="6">
                  <c:v>-6.4283000000000007E-2</c:v>
                </c:pt>
                <c:pt idx="7">
                  <c:v>-7.3014999999999997E-2</c:v>
                </c:pt>
                <c:pt idx="8">
                  <c:v>-6.9223000000000007E-2</c:v>
                </c:pt>
                <c:pt idx="9">
                  <c:v>-6.5365999999999994E-2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4A-4CDC-83D4-B64A2B71CF13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A1-45B8-A67C-A641BD263CC0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84A-4CDC-83D4-B64A2B71CF13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84A-4CDC-83D4-B64A2B71CF13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forty</c:v>
                </c:pt>
                <c:pt idx="1">
                  <c:v>application</c:v>
                </c:pt>
                <c:pt idx="2">
                  <c:v>ERC20</c:v>
                </c:pt>
                <c:pt idx="3">
                  <c:v>twenty</c:v>
                </c:pt>
                <c:pt idx="4">
                  <c:v>platform</c:v>
                </c:pt>
                <c:pt idx="5">
                  <c:v>currency</c:v>
                </c:pt>
                <c:pt idx="6">
                  <c:v>ten</c:v>
                </c:pt>
                <c:pt idx="7">
                  <c:v>BTC</c:v>
                </c:pt>
                <c:pt idx="8">
                  <c:v>ETH</c:v>
                </c:pt>
                <c:pt idx="9">
                  <c:v>total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0.24492</c:v>
                </c:pt>
                <c:pt idx="1">
                  <c:v>0.212115</c:v>
                </c:pt>
                <c:pt idx="2">
                  <c:v>0.203677</c:v>
                </c:pt>
                <c:pt idx="3">
                  <c:v>0.20184299999999999</c:v>
                </c:pt>
                <c:pt idx="4">
                  <c:v>0.12227200000000001</c:v>
                </c:pt>
                <c:pt idx="5">
                  <c:v>8.6314000000000002E-2</c:v>
                </c:pt>
                <c:pt idx="6">
                  <c:v>7.5198000000000001E-2</c:v>
                </c:pt>
                <c:pt idx="7">
                  <c:v>7.3958999999999997E-2</c:v>
                </c:pt>
                <c:pt idx="8">
                  <c:v>7.2190000000000004E-2</c:v>
                </c:pt>
                <c:pt idx="9">
                  <c:v>6.7515000000000006E-2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E29-4305-AC0F-C41CE1FF96AB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484-4E74-A7D1-6D022A97EA10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0E29-4305-AC0F-C41CE1FF96AB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-0.212341</c:v>
                </c:pt>
                <c:pt idx="1">
                  <c:v>-0.20938799999999999</c:v>
                </c:pt>
                <c:pt idx="2">
                  <c:v>-0.23106099999999999</c:v>
                </c:pt>
                <c:pt idx="3">
                  <c:v>-9.5989000000000005E-2</c:v>
                </c:pt>
                <c:pt idx="4">
                  <c:v>-0.19098699999999999</c:v>
                </c:pt>
                <c:pt idx="5">
                  <c:v>-8.0144999999999994E-2</c:v>
                </c:pt>
                <c:pt idx="6">
                  <c:v>-6.9223000000000007E-2</c:v>
                </c:pt>
                <c:pt idx="7">
                  <c:v>-0.103875</c:v>
                </c:pt>
                <c:pt idx="8">
                  <c:v>-0.1179</c:v>
                </c:pt>
                <c:pt idx="9">
                  <c:v>-0.180447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E29-4305-AC0F-C41CE1FF96AB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84-4E74-A7D1-6D022A97EA10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E29-4305-AC0F-C41CE1FF96AB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BNB</c:v>
                </c:pt>
                <c:pt idx="1">
                  <c:v>BSV</c:v>
                </c:pt>
                <c:pt idx="2">
                  <c:v>TRX</c:v>
                </c:pt>
                <c:pt idx="3">
                  <c:v>BTC</c:v>
                </c:pt>
                <c:pt idx="4">
                  <c:v>LTC</c:v>
                </c:pt>
                <c:pt idx="5">
                  <c:v>BCH</c:v>
                </c:pt>
                <c:pt idx="6">
                  <c:v>ETH</c:v>
                </c:pt>
                <c:pt idx="7">
                  <c:v>ADA</c:v>
                </c:pt>
                <c:pt idx="8">
                  <c:v>XRP</c:v>
                </c:pt>
                <c:pt idx="9">
                  <c:v>EOS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0.20694799999999999</c:v>
                </c:pt>
                <c:pt idx="1">
                  <c:v>0.17419200000000001</c:v>
                </c:pt>
                <c:pt idx="2">
                  <c:v>0.14938000000000001</c:v>
                </c:pt>
                <c:pt idx="3">
                  <c:v>9.3994999999999995E-2</c:v>
                </c:pt>
                <c:pt idx="4">
                  <c:v>8.8089000000000001E-2</c:v>
                </c:pt>
                <c:pt idx="5">
                  <c:v>7.3143E-2</c:v>
                </c:pt>
                <c:pt idx="6">
                  <c:v>7.2190000000000004E-2</c:v>
                </c:pt>
                <c:pt idx="7">
                  <c:v>6.8112000000000006E-2</c:v>
                </c:pt>
                <c:pt idx="8">
                  <c:v>5.9784999999999998E-2</c:v>
                </c:pt>
                <c:pt idx="9">
                  <c:v>4.7135000000000003E-2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workbookViewId="0">
      <selection activeCell="O31" sqref="O31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25" ht="15.75" thickBot="1">
      <c r="A3" s="52"/>
      <c r="B3" s="12" t="s">
        <v>16</v>
      </c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35</v>
      </c>
      <c r="K3" s="12" t="s">
        <v>7</v>
      </c>
      <c r="L3" s="12" t="s">
        <v>8</v>
      </c>
      <c r="M3" s="52"/>
      <c r="N3" s="52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35</v>
      </c>
      <c r="X3" s="1" t="s">
        <v>7</v>
      </c>
      <c r="Y3" s="1" t="s">
        <v>8</v>
      </c>
    </row>
    <row r="4" spans="1:25" ht="15.75" thickBot="1">
      <c r="A4" s="52"/>
      <c r="B4" s="9" t="s">
        <v>9</v>
      </c>
      <c r="C4" s="19">
        <f>P4</f>
        <v>904.97552299999995</v>
      </c>
      <c r="D4" s="19">
        <f t="shared" ref="D4:L4" si="0">Q4</f>
        <v>898.92678599999999</v>
      </c>
      <c r="E4" s="19">
        <f t="shared" si="0"/>
        <v>96.815645000000004</v>
      </c>
      <c r="F4" s="19">
        <f t="shared" si="0"/>
        <v>380.92577699999998</v>
      </c>
      <c r="G4" s="19">
        <f t="shared" si="0"/>
        <v>50.857877000000002</v>
      </c>
      <c r="H4" s="19">
        <f t="shared" si="0"/>
        <v>29.575050999999998</v>
      </c>
      <c r="I4" s="19">
        <f t="shared" si="0"/>
        <v>33.068381000000002</v>
      </c>
      <c r="J4" s="19">
        <f t="shared" si="0"/>
        <v>101.570238</v>
      </c>
      <c r="K4" s="19">
        <f t="shared" si="0"/>
        <v>8539.3425800000005</v>
      </c>
      <c r="L4" s="20">
        <f t="shared" si="0"/>
        <v>268.43301000000002</v>
      </c>
      <c r="M4" s="52"/>
      <c r="N4" s="52"/>
      <c r="O4" s="2" t="s">
        <v>9</v>
      </c>
      <c r="P4" s="3">
        <v>904.97552299999995</v>
      </c>
      <c r="Q4" s="3">
        <v>898.92678599999999</v>
      </c>
      <c r="R4" s="3">
        <v>96.815645000000004</v>
      </c>
      <c r="S4" s="3">
        <v>380.92577699999998</v>
      </c>
      <c r="T4" s="3">
        <v>50.857877000000002</v>
      </c>
      <c r="U4" s="3">
        <v>29.575050999999998</v>
      </c>
      <c r="V4" s="3">
        <v>33.068381000000002</v>
      </c>
      <c r="W4" s="3">
        <v>101.570238</v>
      </c>
      <c r="X4" s="3">
        <v>8539.3425800000005</v>
      </c>
      <c r="Y4" s="3">
        <v>268.43301000000002</v>
      </c>
    </row>
    <row r="5" spans="1:25" ht="15.75" thickBot="1">
      <c r="A5" s="52"/>
      <c r="B5" s="10" t="s">
        <v>10</v>
      </c>
      <c r="C5" s="21">
        <f t="shared" ref="C5:C10" si="1">P5</f>
        <v>1160.152554</v>
      </c>
      <c r="D5" s="21">
        <f t="shared" ref="D5:D10" si="2">Q5</f>
        <v>981.82903999999996</v>
      </c>
      <c r="E5" s="21">
        <f t="shared" ref="E5:E10" si="3">R5</f>
        <v>95.868577000000002</v>
      </c>
      <c r="F5" s="21">
        <f t="shared" ref="F5:F10" si="4">S5</f>
        <v>481.16753199999999</v>
      </c>
      <c r="G5" s="21">
        <f t="shared" ref="G5:G10" si="5">T5</f>
        <v>68.348928000000001</v>
      </c>
      <c r="H5" s="21">
        <f t="shared" ref="H5:H10" si="6">U5</f>
        <v>29.404806000000001</v>
      </c>
      <c r="I5" s="21">
        <f t="shared" ref="I5:I10" si="7">V5</f>
        <v>40.001116000000003</v>
      </c>
      <c r="J5" s="21">
        <f t="shared" ref="J5:J10" si="8">W5</f>
        <v>118.018603</v>
      </c>
      <c r="K5" s="21">
        <f t="shared" ref="K5:K10" si="9">X5</f>
        <v>11629.799129999999</v>
      </c>
      <c r="L5" s="22">
        <f t="shared" ref="L5:L10" si="10">Y5</f>
        <v>302.32461999999998</v>
      </c>
      <c r="M5" s="52"/>
      <c r="N5" s="52"/>
      <c r="O5" s="4" t="s">
        <v>10</v>
      </c>
      <c r="P5" s="5">
        <v>1160.152554</v>
      </c>
      <c r="Q5" s="5">
        <v>981.82903999999996</v>
      </c>
      <c r="R5" s="5">
        <v>95.868577000000002</v>
      </c>
      <c r="S5" s="5">
        <v>481.16753199999999</v>
      </c>
      <c r="T5" s="5">
        <v>68.348928000000001</v>
      </c>
      <c r="U5" s="5">
        <v>29.404806000000001</v>
      </c>
      <c r="V5" s="5">
        <v>40.001116000000003</v>
      </c>
      <c r="W5" s="5">
        <v>118.018603</v>
      </c>
      <c r="X5" s="5">
        <v>11629.799129999999</v>
      </c>
      <c r="Y5" s="5">
        <v>302.32461999999998</v>
      </c>
    </row>
    <row r="6" spans="1:25" ht="27.75" thickBot="1">
      <c r="A6" s="52"/>
      <c r="B6" s="11" t="s">
        <v>11</v>
      </c>
      <c r="C6" s="19">
        <f t="shared" si="1"/>
        <v>66.458295000000007</v>
      </c>
      <c r="D6" s="19">
        <f t="shared" si="2"/>
        <v>104.26554899999999</v>
      </c>
      <c r="E6" s="19">
        <f t="shared" si="3"/>
        <v>129.309336</v>
      </c>
      <c r="F6" s="19">
        <f t="shared" si="4"/>
        <v>65.470264</v>
      </c>
      <c r="G6" s="19">
        <f t="shared" si="5"/>
        <v>67.572783999999999</v>
      </c>
      <c r="H6" s="19">
        <f t="shared" si="6"/>
        <v>88.485303999999999</v>
      </c>
      <c r="I6" s="19">
        <f t="shared" si="7"/>
        <v>111.180987</v>
      </c>
      <c r="J6" s="19">
        <f t="shared" si="8"/>
        <v>104.54899399999999</v>
      </c>
      <c r="K6" s="19">
        <f t="shared" si="9"/>
        <v>62.085079999999998</v>
      </c>
      <c r="L6" s="23">
        <f t="shared" si="10"/>
        <v>62.240537000000003</v>
      </c>
      <c r="M6" s="52"/>
      <c r="N6" s="52"/>
      <c r="O6" s="2" t="s">
        <v>11</v>
      </c>
      <c r="P6" s="3">
        <v>66.458295000000007</v>
      </c>
      <c r="Q6" s="3">
        <v>104.26554899999999</v>
      </c>
      <c r="R6" s="3">
        <v>129.309336</v>
      </c>
      <c r="S6" s="3">
        <v>65.470264</v>
      </c>
      <c r="T6" s="3">
        <v>67.572783999999999</v>
      </c>
      <c r="U6" s="3">
        <v>88.485303999999999</v>
      </c>
      <c r="V6" s="3">
        <v>111.180987</v>
      </c>
      <c r="W6" s="3">
        <v>104.54899399999999</v>
      </c>
      <c r="X6" s="3">
        <v>62.085079999999998</v>
      </c>
      <c r="Y6" s="3">
        <v>62.240537000000003</v>
      </c>
    </row>
    <row r="7" spans="1:25" ht="24.75" thickBot="1">
      <c r="A7" s="52"/>
      <c r="B7" s="10" t="s">
        <v>12</v>
      </c>
      <c r="C7" s="21">
        <f t="shared" si="1"/>
        <v>3.478586</v>
      </c>
      <c r="D7" s="21">
        <f t="shared" si="2"/>
        <v>5.4575079999999998</v>
      </c>
      <c r="E7" s="21">
        <f t="shared" si="3"/>
        <v>6.7683600000000004</v>
      </c>
      <c r="F7" s="21">
        <f t="shared" si="4"/>
        <v>3.4268700000000001</v>
      </c>
      <c r="G7" s="21">
        <f t="shared" si="5"/>
        <v>3.536921</v>
      </c>
      <c r="H7" s="21">
        <f t="shared" si="6"/>
        <v>4.631532</v>
      </c>
      <c r="I7" s="21">
        <f t="shared" si="7"/>
        <v>5.8194790000000003</v>
      </c>
      <c r="J7" s="21">
        <f t="shared" si="8"/>
        <v>5.4723439999999997</v>
      </c>
      <c r="K7" s="21">
        <f t="shared" si="9"/>
        <v>3.249682</v>
      </c>
      <c r="L7" s="22">
        <f t="shared" si="10"/>
        <v>3.257819</v>
      </c>
      <c r="M7" s="52"/>
      <c r="N7" s="52"/>
      <c r="O7" s="4" t="s">
        <v>12</v>
      </c>
      <c r="P7" s="5">
        <v>3.478586</v>
      </c>
      <c r="Q7" s="5">
        <v>5.4575079999999998</v>
      </c>
      <c r="R7" s="5">
        <v>6.7683600000000004</v>
      </c>
      <c r="S7" s="5">
        <v>3.4268700000000001</v>
      </c>
      <c r="T7" s="5">
        <v>3.536921</v>
      </c>
      <c r="U7" s="5">
        <v>4.631532</v>
      </c>
      <c r="V7" s="5">
        <v>5.8194790000000003</v>
      </c>
      <c r="W7" s="5">
        <v>5.4723439999999997</v>
      </c>
      <c r="X7" s="5">
        <v>3.249682</v>
      </c>
      <c r="Y7" s="5">
        <v>3.257819</v>
      </c>
    </row>
    <row r="8" spans="1:25" ht="15.75" thickBot="1">
      <c r="A8" s="52"/>
      <c r="B8" s="11" t="s">
        <v>13</v>
      </c>
      <c r="C8" s="14">
        <f t="shared" si="1"/>
        <v>0.28197100000000003</v>
      </c>
      <c r="D8" s="14">
        <f t="shared" si="2"/>
        <v>9.2224E-2</v>
      </c>
      <c r="E8" s="14">
        <f t="shared" si="3"/>
        <v>-9.7820000000000008E-3</v>
      </c>
      <c r="F8" s="14">
        <f t="shared" si="4"/>
        <v>0.26315300000000003</v>
      </c>
      <c r="G8" s="14">
        <f t="shared" si="5"/>
        <v>0.34392</v>
      </c>
      <c r="H8" s="14">
        <f t="shared" si="6"/>
        <v>-5.7559999999999998E-3</v>
      </c>
      <c r="I8" s="14">
        <f t="shared" si="7"/>
        <v>0.209648</v>
      </c>
      <c r="J8" s="14">
        <f t="shared" si="8"/>
        <v>0.161941</v>
      </c>
      <c r="K8" s="14">
        <f t="shared" si="9"/>
        <v>0.36190800000000001</v>
      </c>
      <c r="L8" s="18">
        <f t="shared" si="10"/>
        <v>0.12625700000000001</v>
      </c>
      <c r="M8" s="52"/>
      <c r="N8" s="52"/>
      <c r="O8" s="2" t="s">
        <v>13</v>
      </c>
      <c r="P8" s="3">
        <v>0.28197100000000003</v>
      </c>
      <c r="Q8" s="3">
        <v>9.2224E-2</v>
      </c>
      <c r="R8" s="3">
        <v>-9.7820000000000008E-3</v>
      </c>
      <c r="S8" s="3">
        <v>0.26315300000000003</v>
      </c>
      <c r="T8" s="3">
        <v>0.34392</v>
      </c>
      <c r="U8" s="3">
        <v>-5.7559999999999998E-3</v>
      </c>
      <c r="V8" s="3">
        <v>0.209648</v>
      </c>
      <c r="W8" s="3">
        <v>0.161941</v>
      </c>
      <c r="X8" s="3">
        <v>0.36190800000000001</v>
      </c>
      <c r="Y8" s="3">
        <v>0.12625700000000001</v>
      </c>
    </row>
    <row r="9" spans="1:25" ht="15.75" thickBot="1">
      <c r="A9" s="52"/>
      <c r="B9" s="10" t="s">
        <v>14</v>
      </c>
      <c r="C9" s="21">
        <f t="shared" si="1"/>
        <v>5.8197619999999999</v>
      </c>
      <c r="D9" s="21">
        <f t="shared" si="2"/>
        <v>2.1376719999999998</v>
      </c>
      <c r="E9" s="21">
        <f t="shared" si="3"/>
        <v>0.97612699999999997</v>
      </c>
      <c r="F9" s="21">
        <f t="shared" si="4"/>
        <v>5.6254600000000003</v>
      </c>
      <c r="G9" s="21">
        <f t="shared" si="5"/>
        <v>6.5280940000000003</v>
      </c>
      <c r="H9" s="21">
        <f t="shared" si="6"/>
        <v>1.310929</v>
      </c>
      <c r="I9" s="21">
        <f t="shared" si="7"/>
        <v>3.0911870000000001</v>
      </c>
      <c r="J9" s="21">
        <f t="shared" si="8"/>
        <v>2.7780040000000001</v>
      </c>
      <c r="K9" s="21">
        <f t="shared" si="9"/>
        <v>6.7258079999999998</v>
      </c>
      <c r="L9" s="22">
        <f t="shared" si="10"/>
        <v>3.157079</v>
      </c>
      <c r="M9" s="52"/>
      <c r="N9" s="52"/>
      <c r="O9" s="4" t="s">
        <v>14</v>
      </c>
      <c r="P9" s="5">
        <v>5.8197619999999999</v>
      </c>
      <c r="Q9" s="5">
        <v>2.1376719999999998</v>
      </c>
      <c r="R9" s="5">
        <v>0.97612699999999997</v>
      </c>
      <c r="S9" s="5">
        <v>5.6254600000000003</v>
      </c>
      <c r="T9" s="5">
        <v>6.5280940000000003</v>
      </c>
      <c r="U9" s="5">
        <v>1.310929</v>
      </c>
      <c r="V9" s="5">
        <v>3.0911870000000001</v>
      </c>
      <c r="W9" s="5">
        <v>2.7780040000000001</v>
      </c>
      <c r="X9" s="5">
        <v>6.7258079999999998</v>
      </c>
      <c r="Y9" s="5">
        <v>3.157079</v>
      </c>
    </row>
    <row r="10" spans="1:25" ht="15.75" thickBot="1">
      <c r="A10" s="52"/>
      <c r="B10" s="9" t="s">
        <v>36</v>
      </c>
      <c r="C10" s="19">
        <f t="shared" si="1"/>
        <v>-0.86646500000000004</v>
      </c>
      <c r="D10" s="19">
        <f t="shared" si="2"/>
        <v>-2.6108030000000002</v>
      </c>
      <c r="E10" s="19">
        <f t="shared" si="3"/>
        <v>-3.100212</v>
      </c>
      <c r="F10" s="19">
        <f t="shared" si="4"/>
        <v>-1.3621920000000001</v>
      </c>
      <c r="G10" s="19">
        <f t="shared" si="5"/>
        <v>0.77020699999999997</v>
      </c>
      <c r="H10" s="19">
        <f t="shared" si="6"/>
        <v>-4.5029599999999999</v>
      </c>
      <c r="I10" s="19">
        <f t="shared" si="7"/>
        <v>-0.94406599999999996</v>
      </c>
      <c r="J10" s="19">
        <f t="shared" si="8"/>
        <v>-1.6585479999999999</v>
      </c>
      <c r="K10" s="19">
        <f t="shared" si="9"/>
        <v>0</v>
      </c>
      <c r="L10" s="20">
        <f t="shared" si="10"/>
        <v>-3.752777</v>
      </c>
      <c r="M10" s="52"/>
      <c r="N10" s="52"/>
      <c r="O10" s="2" t="s">
        <v>36</v>
      </c>
      <c r="P10" s="3">
        <v>-0.86646500000000004</v>
      </c>
      <c r="Q10" s="3">
        <v>-2.6108030000000002</v>
      </c>
      <c r="R10" s="3">
        <v>-3.100212</v>
      </c>
      <c r="S10" s="3">
        <v>-1.3621920000000001</v>
      </c>
      <c r="T10" s="3">
        <v>0.77020699999999997</v>
      </c>
      <c r="U10" s="3">
        <v>-4.5029599999999999</v>
      </c>
      <c r="V10" s="3">
        <v>-0.94406599999999996</v>
      </c>
      <c r="W10" s="3">
        <v>-1.6585479999999999</v>
      </c>
      <c r="X10" s="3">
        <v>0</v>
      </c>
      <c r="Y10" s="3">
        <v>-3.752777</v>
      </c>
    </row>
    <row r="11" spans="1:25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2"/>
      <c r="N11" s="52"/>
    </row>
    <row r="12" spans="1:25" ht="15.75" thickBot="1">
      <c r="A12" s="52"/>
      <c r="B12" s="12" t="s">
        <v>46</v>
      </c>
      <c r="C12" s="12" t="s">
        <v>0</v>
      </c>
      <c r="D12" s="12" t="s">
        <v>1</v>
      </c>
      <c r="E12" s="12" t="s">
        <v>2</v>
      </c>
      <c r="F12" s="12" t="s">
        <v>3</v>
      </c>
      <c r="G12" s="12" t="s">
        <v>4</v>
      </c>
      <c r="H12" s="12" t="s">
        <v>5</v>
      </c>
      <c r="I12" s="12" t="s">
        <v>6</v>
      </c>
      <c r="J12" s="12" t="s">
        <v>35</v>
      </c>
      <c r="K12" s="12" t="s">
        <v>7</v>
      </c>
      <c r="L12" s="12" t="s">
        <v>8</v>
      </c>
      <c r="M12" s="56"/>
      <c r="N12" s="52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35</v>
      </c>
      <c r="X12" s="1" t="s">
        <v>7</v>
      </c>
      <c r="Y12" s="1" t="s">
        <v>8</v>
      </c>
    </row>
    <row r="13" spans="1:25" ht="15.75" thickBot="1">
      <c r="A13" s="52"/>
      <c r="B13" s="9" t="s">
        <v>9</v>
      </c>
      <c r="C13" s="19">
        <f>P13</f>
        <v>424.91415799999999</v>
      </c>
      <c r="D13" s="19">
        <f t="shared" ref="D13:L13" si="11">Q13</f>
        <v>381.39801899999998</v>
      </c>
      <c r="E13" s="19">
        <f t="shared" si="11"/>
        <v>57.301769999999998</v>
      </c>
      <c r="F13" s="19">
        <f t="shared" si="11"/>
        <v>178.64849000000001</v>
      </c>
      <c r="G13" s="19">
        <f t="shared" si="11"/>
        <v>22.516762</v>
      </c>
      <c r="H13" s="19">
        <f t="shared" si="11"/>
        <v>15.764552999999999</v>
      </c>
      <c r="I13" s="19">
        <f t="shared" si="11"/>
        <v>17.515367999999999</v>
      </c>
      <c r="J13" s="19">
        <f t="shared" si="11"/>
        <v>50.875261000000002</v>
      </c>
      <c r="K13" s="19">
        <f t="shared" si="11"/>
        <v>3807.0779400000001</v>
      </c>
      <c r="L13" s="20">
        <f t="shared" si="11"/>
        <v>135.47130000000001</v>
      </c>
      <c r="M13" s="57"/>
      <c r="N13" s="58"/>
      <c r="O13" s="2" t="s">
        <v>9</v>
      </c>
      <c r="P13" s="3">
        <v>424.91415799999999</v>
      </c>
      <c r="Q13" s="3">
        <v>381.39801899999998</v>
      </c>
      <c r="R13" s="3">
        <v>57.301769999999998</v>
      </c>
      <c r="S13" s="3">
        <v>178.64849000000001</v>
      </c>
      <c r="T13" s="3">
        <v>22.516762</v>
      </c>
      <c r="U13" s="3">
        <v>15.764552999999999</v>
      </c>
      <c r="V13" s="3">
        <v>17.515367999999999</v>
      </c>
      <c r="W13" s="3">
        <v>50.875261000000002</v>
      </c>
      <c r="X13" s="3">
        <v>3807.0779400000001</v>
      </c>
      <c r="Y13" s="3">
        <v>135.47130000000001</v>
      </c>
    </row>
    <row r="14" spans="1:25" ht="15.75" thickBot="1">
      <c r="A14" s="52"/>
      <c r="B14" s="10" t="s">
        <v>10</v>
      </c>
      <c r="C14" s="21">
        <f t="shared" ref="C14:C19" si="12">P14</f>
        <v>1160.152554</v>
      </c>
      <c r="D14" s="21">
        <f t="shared" ref="D14:D19" si="13">Q14</f>
        <v>981.82903999999996</v>
      </c>
      <c r="E14" s="21">
        <f t="shared" ref="E14:E19" si="14">R14</f>
        <v>95.868577000000002</v>
      </c>
      <c r="F14" s="21">
        <f t="shared" ref="F14:F19" si="15">S14</f>
        <v>481.16753199999999</v>
      </c>
      <c r="G14" s="21">
        <f t="shared" ref="G14:G19" si="16">T14</f>
        <v>68.348928000000001</v>
      </c>
      <c r="H14" s="21">
        <f t="shared" ref="H14:H19" si="17">U14</f>
        <v>29.404806000000001</v>
      </c>
      <c r="I14" s="21">
        <f t="shared" ref="I14:I19" si="18">V14</f>
        <v>40.001116000000003</v>
      </c>
      <c r="J14" s="21">
        <f t="shared" ref="J14:J19" si="19">W14</f>
        <v>118.018603</v>
      </c>
      <c r="K14" s="21">
        <f t="shared" ref="K14:K19" si="20">X14</f>
        <v>11629.799129999999</v>
      </c>
      <c r="L14" s="22">
        <f t="shared" ref="L14:L19" si="21">Y14</f>
        <v>302.32461999999998</v>
      </c>
      <c r="M14" s="57"/>
      <c r="N14" s="58"/>
      <c r="O14" s="4" t="s">
        <v>10</v>
      </c>
      <c r="P14" s="5">
        <v>1160.152554</v>
      </c>
      <c r="Q14" s="5">
        <v>981.82903999999996</v>
      </c>
      <c r="R14" s="5">
        <v>95.868577000000002</v>
      </c>
      <c r="S14" s="5">
        <v>481.16753199999999</v>
      </c>
      <c r="T14" s="5">
        <v>68.348928000000001</v>
      </c>
      <c r="U14" s="5">
        <v>29.404806000000001</v>
      </c>
      <c r="V14" s="5">
        <v>40.001116000000003</v>
      </c>
      <c r="W14" s="5">
        <v>118.018603</v>
      </c>
      <c r="X14" s="5">
        <v>11629.799129999999</v>
      </c>
      <c r="Y14" s="5">
        <v>302.32461999999998</v>
      </c>
    </row>
    <row r="15" spans="1:25" ht="27.75" thickBot="1">
      <c r="A15" s="52"/>
      <c r="B15" s="11" t="s">
        <v>11</v>
      </c>
      <c r="C15" s="19">
        <f t="shared" si="12"/>
        <v>69.449495999999996</v>
      </c>
      <c r="D15" s="19">
        <f t="shared" si="13"/>
        <v>83.448652999999993</v>
      </c>
      <c r="E15" s="19">
        <f t="shared" si="14"/>
        <v>93.325289999999995</v>
      </c>
      <c r="F15" s="19">
        <f t="shared" si="15"/>
        <v>68.286956000000004</v>
      </c>
      <c r="G15" s="19">
        <f t="shared" si="16"/>
        <v>70.031148000000002</v>
      </c>
      <c r="H15" s="19">
        <f t="shared" si="17"/>
        <v>81.594835000000003</v>
      </c>
      <c r="I15" s="19">
        <f t="shared" si="18"/>
        <v>81.540861000000007</v>
      </c>
      <c r="J15" s="19">
        <f t="shared" si="19"/>
        <v>80.839871000000002</v>
      </c>
      <c r="K15" s="19">
        <f t="shared" si="20"/>
        <v>63.011007999999997</v>
      </c>
      <c r="L15" s="23">
        <f t="shared" si="21"/>
        <v>59.996447000000003</v>
      </c>
      <c r="M15" s="57"/>
      <c r="N15" s="58"/>
      <c r="O15" s="2" t="s">
        <v>11</v>
      </c>
      <c r="P15" s="3">
        <v>69.449495999999996</v>
      </c>
      <c r="Q15" s="3">
        <v>83.448652999999993</v>
      </c>
      <c r="R15" s="3">
        <v>93.325289999999995</v>
      </c>
      <c r="S15" s="3">
        <v>68.286956000000004</v>
      </c>
      <c r="T15" s="3">
        <v>70.031148000000002</v>
      </c>
      <c r="U15" s="3">
        <v>81.594835000000003</v>
      </c>
      <c r="V15" s="3">
        <v>81.540861000000007</v>
      </c>
      <c r="W15" s="3">
        <v>80.839871000000002</v>
      </c>
      <c r="X15" s="3">
        <v>63.011007999999997</v>
      </c>
      <c r="Y15" s="3">
        <v>59.996447000000003</v>
      </c>
    </row>
    <row r="16" spans="1:25" ht="24.75" thickBot="1">
      <c r="A16" s="52"/>
      <c r="B16" s="10" t="s">
        <v>12</v>
      </c>
      <c r="C16" s="21">
        <f t="shared" si="12"/>
        <v>3.6351529999999999</v>
      </c>
      <c r="D16" s="21">
        <f t="shared" si="13"/>
        <v>4.367902</v>
      </c>
      <c r="E16" s="21">
        <f t="shared" si="14"/>
        <v>4.8848690000000001</v>
      </c>
      <c r="F16" s="21">
        <f t="shared" si="15"/>
        <v>3.574303</v>
      </c>
      <c r="G16" s="21">
        <f t="shared" si="16"/>
        <v>3.6655980000000001</v>
      </c>
      <c r="H16" s="21">
        <f t="shared" si="17"/>
        <v>4.2708690000000002</v>
      </c>
      <c r="I16" s="21">
        <f t="shared" si="18"/>
        <v>4.2680439999999997</v>
      </c>
      <c r="J16" s="21">
        <f t="shared" si="19"/>
        <v>4.2313520000000002</v>
      </c>
      <c r="K16" s="21">
        <f t="shared" si="20"/>
        <v>3.2981470000000002</v>
      </c>
      <c r="L16" s="22">
        <f t="shared" si="21"/>
        <v>3.140358</v>
      </c>
      <c r="M16" s="57"/>
      <c r="N16" s="58"/>
      <c r="O16" s="4" t="s">
        <v>12</v>
      </c>
      <c r="P16" s="5">
        <v>3.6351529999999999</v>
      </c>
      <c r="Q16" s="5">
        <v>4.367902</v>
      </c>
      <c r="R16" s="5">
        <v>4.8848690000000001</v>
      </c>
      <c r="S16" s="5">
        <v>3.574303</v>
      </c>
      <c r="T16" s="5">
        <v>3.6655980000000001</v>
      </c>
      <c r="U16" s="5">
        <v>4.2708690000000002</v>
      </c>
      <c r="V16" s="5">
        <v>4.2680439999999997</v>
      </c>
      <c r="W16" s="5">
        <v>4.2313520000000002</v>
      </c>
      <c r="X16" s="5">
        <v>3.2981470000000002</v>
      </c>
      <c r="Y16" s="5">
        <v>3.140358</v>
      </c>
    </row>
    <row r="17" spans="1:25" ht="15.75" thickBot="1">
      <c r="A17" s="52"/>
      <c r="B17" s="11" t="s">
        <v>13</v>
      </c>
      <c r="C17" s="14">
        <f t="shared" si="12"/>
        <v>1.7303219999999999</v>
      </c>
      <c r="D17" s="14">
        <f t="shared" si="13"/>
        <v>1.57429</v>
      </c>
      <c r="E17" s="14">
        <f t="shared" si="14"/>
        <v>0.67304699999999995</v>
      </c>
      <c r="F17" s="14">
        <f t="shared" si="15"/>
        <v>1.693376</v>
      </c>
      <c r="G17" s="14">
        <f t="shared" si="16"/>
        <v>2.035469</v>
      </c>
      <c r="H17" s="14">
        <f t="shared" si="17"/>
        <v>0.86524800000000002</v>
      </c>
      <c r="I17" s="14">
        <f t="shared" si="18"/>
        <v>1.2837730000000001</v>
      </c>
      <c r="J17" s="14">
        <f t="shared" si="19"/>
        <v>1.3197639999999999</v>
      </c>
      <c r="K17" s="14">
        <f t="shared" si="20"/>
        <v>2.0547840000000002</v>
      </c>
      <c r="L17" s="18">
        <f t="shared" si="21"/>
        <v>1.2316510000000001</v>
      </c>
      <c r="M17" s="57"/>
      <c r="N17" s="59"/>
      <c r="O17" s="2" t="s">
        <v>13</v>
      </c>
      <c r="P17" s="3">
        <v>1.7303219999999999</v>
      </c>
      <c r="Q17" s="3">
        <v>1.57429</v>
      </c>
      <c r="R17" s="3">
        <v>0.67304699999999995</v>
      </c>
      <c r="S17" s="3">
        <v>1.693376</v>
      </c>
      <c r="T17" s="3">
        <v>2.035469</v>
      </c>
      <c r="U17" s="3">
        <v>0.86524800000000002</v>
      </c>
      <c r="V17" s="3">
        <v>1.2837730000000001</v>
      </c>
      <c r="W17" s="3">
        <v>1.3197639999999999</v>
      </c>
      <c r="X17" s="3">
        <v>2.0547840000000002</v>
      </c>
      <c r="Y17" s="3">
        <v>1.2316510000000001</v>
      </c>
    </row>
    <row r="18" spans="1:25" ht="15.75" thickBot="1">
      <c r="A18" s="52"/>
      <c r="B18" s="10" t="s">
        <v>14</v>
      </c>
      <c r="C18" s="21">
        <f t="shared" si="12"/>
        <v>4.8631609999999998</v>
      </c>
      <c r="D18" s="21">
        <f t="shared" si="13"/>
        <v>3.9560040000000001</v>
      </c>
      <c r="E18" s="21">
        <f t="shared" si="14"/>
        <v>2.1896559999999998</v>
      </c>
      <c r="F18" s="21">
        <f t="shared" si="15"/>
        <v>4.8738919999999997</v>
      </c>
      <c r="G18" s="21">
        <f t="shared" si="16"/>
        <v>5.2971000000000004</v>
      </c>
      <c r="H18" s="21">
        <f t="shared" si="17"/>
        <v>2.7847430000000002</v>
      </c>
      <c r="I18" s="21">
        <f t="shared" si="18"/>
        <v>3.6219220000000001</v>
      </c>
      <c r="J18" s="21">
        <f t="shared" si="19"/>
        <v>3.6699389999999998</v>
      </c>
      <c r="K18" s="21">
        <f t="shared" si="20"/>
        <v>5.8538420000000002</v>
      </c>
      <c r="L18" s="22">
        <f t="shared" si="21"/>
        <v>4.4873099999999999</v>
      </c>
      <c r="M18" s="57"/>
      <c r="N18" s="58"/>
      <c r="O18" s="4" t="s">
        <v>14</v>
      </c>
      <c r="P18" s="5">
        <v>4.8631609999999998</v>
      </c>
      <c r="Q18" s="5">
        <v>3.9560040000000001</v>
      </c>
      <c r="R18" s="5">
        <v>2.1896559999999998</v>
      </c>
      <c r="S18" s="5">
        <v>4.8738919999999997</v>
      </c>
      <c r="T18" s="5">
        <v>5.2971000000000004</v>
      </c>
      <c r="U18" s="5">
        <v>2.7847430000000002</v>
      </c>
      <c r="V18" s="5">
        <v>3.6219220000000001</v>
      </c>
      <c r="W18" s="5">
        <v>3.6699389999999998</v>
      </c>
      <c r="X18" s="5">
        <v>5.8538420000000002</v>
      </c>
      <c r="Y18" s="5">
        <v>4.4873099999999999</v>
      </c>
    </row>
    <row r="19" spans="1:25" ht="15.75" thickBot="1">
      <c r="A19" s="52"/>
      <c r="B19" s="9" t="s">
        <v>36</v>
      </c>
      <c r="C19" s="19">
        <f t="shared" si="12"/>
        <v>-0.84017399999999998</v>
      </c>
      <c r="D19" s="19">
        <f t="shared" si="13"/>
        <v>-0.68956399999999995</v>
      </c>
      <c r="E19" s="19">
        <f t="shared" si="14"/>
        <v>-2.3965839999999998</v>
      </c>
      <c r="F19" s="19">
        <f t="shared" si="15"/>
        <v>-0.95904100000000003</v>
      </c>
      <c r="G19" s="19">
        <f t="shared" si="16"/>
        <v>6.2378999999999997E-2</v>
      </c>
      <c r="H19" s="19">
        <f t="shared" si="17"/>
        <v>-2.5090949999999999</v>
      </c>
      <c r="I19" s="19">
        <f t="shared" si="18"/>
        <v>-1.235096</v>
      </c>
      <c r="J19" s="19">
        <f t="shared" si="19"/>
        <v>-1.2249190000000001</v>
      </c>
      <c r="K19" s="19">
        <f t="shared" si="20"/>
        <v>0</v>
      </c>
      <c r="L19" s="20">
        <f t="shared" si="21"/>
        <v>-1.955344</v>
      </c>
      <c r="M19" s="57"/>
      <c r="N19" s="58"/>
      <c r="O19" s="4" t="s">
        <v>36</v>
      </c>
      <c r="P19" s="5">
        <v>-0.84017399999999998</v>
      </c>
      <c r="Q19" s="5">
        <v>-0.68956399999999995</v>
      </c>
      <c r="R19" s="5">
        <v>-2.3965839999999998</v>
      </c>
      <c r="S19" s="5">
        <v>-0.95904100000000003</v>
      </c>
      <c r="T19" s="5">
        <v>6.2378999999999997E-2</v>
      </c>
      <c r="U19" s="5">
        <v>-2.5090949999999999</v>
      </c>
      <c r="V19" s="5">
        <v>-1.235096</v>
      </c>
      <c r="W19" s="5">
        <v>-1.2249190000000001</v>
      </c>
      <c r="X19" s="5">
        <v>0</v>
      </c>
      <c r="Y19" s="5">
        <v>-1.955344</v>
      </c>
    </row>
    <row r="20" spans="1:25">
      <c r="A20" s="52"/>
      <c r="B20" s="53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2"/>
      <c r="N20" s="52"/>
    </row>
    <row r="21" spans="1:25" ht="15.75" thickBot="1">
      <c r="A21" s="52"/>
      <c r="B21" s="54"/>
      <c r="C21" s="36" t="s">
        <v>15</v>
      </c>
      <c r="D21" s="12" t="s">
        <v>0</v>
      </c>
      <c r="E21" s="12" t="s">
        <v>1</v>
      </c>
      <c r="F21" s="12" t="s">
        <v>2</v>
      </c>
      <c r="G21" s="12" t="s">
        <v>3</v>
      </c>
      <c r="H21" s="12" t="s">
        <v>35</v>
      </c>
      <c r="I21" s="12" t="s">
        <v>7</v>
      </c>
      <c r="J21" s="37" t="s">
        <v>8</v>
      </c>
      <c r="K21" s="55"/>
      <c r="L21" s="55"/>
      <c r="M21" s="52"/>
      <c r="N21" s="52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4</v>
      </c>
      <c r="U21" s="1" t="s">
        <v>5</v>
      </c>
      <c r="V21" s="1" t="s">
        <v>6</v>
      </c>
      <c r="W21" s="1" t="s">
        <v>35</v>
      </c>
      <c r="X21" s="1" t="s">
        <v>7</v>
      </c>
      <c r="Y21" s="1" t="s">
        <v>8</v>
      </c>
    </row>
    <row r="22" spans="1:25" ht="15.75" thickBot="1">
      <c r="A22" s="52"/>
      <c r="B22" s="40"/>
      <c r="C22" s="9" t="s">
        <v>9</v>
      </c>
      <c r="D22" s="19">
        <f>P22</f>
        <v>420.51159899999999</v>
      </c>
      <c r="E22" s="19">
        <f t="shared" ref="E22:J22" si="22">Q22</f>
        <v>337.86228</v>
      </c>
      <c r="F22" s="19">
        <f t="shared" si="22"/>
        <v>54.644247</v>
      </c>
      <c r="G22" s="19">
        <f t="shared" si="22"/>
        <v>175.29008300000001</v>
      </c>
      <c r="H22" s="19">
        <f t="shared" si="22"/>
        <v>22.237102</v>
      </c>
      <c r="I22" s="19">
        <f t="shared" si="22"/>
        <v>15.347474</v>
      </c>
      <c r="J22" s="20">
        <f t="shared" si="22"/>
        <v>13.16878</v>
      </c>
      <c r="K22" s="55"/>
      <c r="L22" s="55"/>
      <c r="M22" s="52"/>
      <c r="N22" s="52"/>
      <c r="O22" s="2" t="s">
        <v>9</v>
      </c>
      <c r="P22" s="3">
        <v>420.51159899999999</v>
      </c>
      <c r="Q22" s="3">
        <v>337.86228</v>
      </c>
      <c r="R22" s="3">
        <v>54.644247</v>
      </c>
      <c r="S22" s="3">
        <v>175.29008300000001</v>
      </c>
      <c r="T22" s="3">
        <v>22.237102</v>
      </c>
      <c r="U22" s="3">
        <v>15.347474</v>
      </c>
      <c r="V22" s="3">
        <v>13.16878</v>
      </c>
      <c r="W22" s="3">
        <v>39.924453999999997</v>
      </c>
      <c r="X22" s="3">
        <v>3771.9670099999998</v>
      </c>
      <c r="Y22" s="3">
        <v>134.01220000000001</v>
      </c>
    </row>
    <row r="23" spans="1:25" ht="15.75" thickBot="1">
      <c r="A23" s="52"/>
      <c r="B23" s="40"/>
      <c r="C23" s="10" t="s">
        <v>10</v>
      </c>
      <c r="D23" s="21">
        <f t="shared" ref="D23:D28" si="23">P23</f>
        <v>1160.152554</v>
      </c>
      <c r="E23" s="21">
        <f t="shared" ref="E23:E28" si="24">Q23</f>
        <v>981.82903999999996</v>
      </c>
      <c r="F23" s="21">
        <f t="shared" ref="F23:F28" si="25">R23</f>
        <v>95.868577000000002</v>
      </c>
      <c r="G23" s="21">
        <f t="shared" ref="G23:G28" si="26">S23</f>
        <v>481.16753199999999</v>
      </c>
      <c r="H23" s="21">
        <f t="shared" ref="H23:H28" si="27">T23</f>
        <v>68.348928000000001</v>
      </c>
      <c r="I23" s="21">
        <f t="shared" ref="I23:I28" si="28">U23</f>
        <v>29.404806000000001</v>
      </c>
      <c r="J23" s="22">
        <f t="shared" ref="J23:J28" si="29">V23</f>
        <v>40.001116000000003</v>
      </c>
      <c r="K23" s="55"/>
      <c r="L23" s="55"/>
      <c r="M23" s="52"/>
      <c r="N23" s="52"/>
      <c r="O23" s="4" t="s">
        <v>10</v>
      </c>
      <c r="P23" s="5">
        <v>1160.152554</v>
      </c>
      <c r="Q23" s="5">
        <v>981.82903999999996</v>
      </c>
      <c r="R23" s="5">
        <v>95.868577000000002</v>
      </c>
      <c r="S23" s="5">
        <v>481.16753199999999</v>
      </c>
      <c r="T23" s="5">
        <v>68.348928000000001</v>
      </c>
      <c r="U23" s="5">
        <v>29.404806000000001</v>
      </c>
      <c r="V23" s="5">
        <v>40.001116000000003</v>
      </c>
      <c r="W23" s="5">
        <v>118.018603</v>
      </c>
      <c r="X23" s="5">
        <v>11629.799129999999</v>
      </c>
      <c r="Y23" s="5">
        <v>302.32461999999998</v>
      </c>
    </row>
    <row r="24" spans="1:25" ht="27.75" thickBot="1">
      <c r="A24" s="52"/>
      <c r="B24" s="40"/>
      <c r="C24" s="11" t="s">
        <v>11</v>
      </c>
      <c r="D24" s="19">
        <f t="shared" si="23"/>
        <v>68.760437999999994</v>
      </c>
      <c r="E24" s="19">
        <f t="shared" si="24"/>
        <v>80.299211</v>
      </c>
      <c r="F24" s="19">
        <f t="shared" si="25"/>
        <v>85.749343999999994</v>
      </c>
      <c r="G24" s="19">
        <f t="shared" si="26"/>
        <v>67.970061000000001</v>
      </c>
      <c r="H24" s="19">
        <f t="shared" si="27"/>
        <v>67.412968000000006</v>
      </c>
      <c r="I24" s="19">
        <f t="shared" si="28"/>
        <v>82.318020000000004</v>
      </c>
      <c r="J24" s="23">
        <f t="shared" si="29"/>
        <v>78.444363999999993</v>
      </c>
      <c r="K24" s="55"/>
      <c r="L24" s="55"/>
      <c r="M24" s="52"/>
      <c r="N24" s="52"/>
      <c r="O24" s="2" t="s">
        <v>11</v>
      </c>
      <c r="P24" s="3">
        <v>68.760437999999994</v>
      </c>
      <c r="Q24" s="3">
        <v>80.299211</v>
      </c>
      <c r="R24" s="3">
        <v>85.749343999999994</v>
      </c>
      <c r="S24" s="3">
        <v>67.970061000000001</v>
      </c>
      <c r="T24" s="3">
        <v>67.412968000000006</v>
      </c>
      <c r="U24" s="3">
        <v>82.318020000000004</v>
      </c>
      <c r="V24" s="3">
        <v>78.444363999999993</v>
      </c>
      <c r="W24" s="3">
        <v>78.741881000000006</v>
      </c>
      <c r="X24" s="3">
        <v>56.885880999999998</v>
      </c>
      <c r="Y24" s="3">
        <v>66.189173999999994</v>
      </c>
    </row>
    <row r="25" spans="1:25" ht="27.75" thickBot="1">
      <c r="A25" s="52"/>
      <c r="B25" s="40"/>
      <c r="C25" s="10" t="s">
        <v>12</v>
      </c>
      <c r="D25" s="21">
        <f t="shared" si="23"/>
        <v>3.5990859999999998</v>
      </c>
      <c r="E25" s="21">
        <f t="shared" si="24"/>
        <v>4.2030529999999997</v>
      </c>
      <c r="F25" s="21">
        <f t="shared" si="25"/>
        <v>4.4883259999999998</v>
      </c>
      <c r="G25" s="21">
        <f t="shared" si="26"/>
        <v>3.5577160000000001</v>
      </c>
      <c r="H25" s="21">
        <f t="shared" si="27"/>
        <v>3.528556</v>
      </c>
      <c r="I25" s="21">
        <f t="shared" si="28"/>
        <v>4.3087220000000004</v>
      </c>
      <c r="J25" s="22">
        <f t="shared" si="29"/>
        <v>4.1059659999999996</v>
      </c>
      <c r="K25" s="55"/>
      <c r="L25" s="55"/>
      <c r="M25" s="52"/>
      <c r="N25" s="52"/>
      <c r="O25" s="4" t="s">
        <v>12</v>
      </c>
      <c r="P25" s="5">
        <v>3.5990859999999998</v>
      </c>
      <c r="Q25" s="5">
        <v>4.2030529999999997</v>
      </c>
      <c r="R25" s="5">
        <v>4.4883259999999998</v>
      </c>
      <c r="S25" s="5">
        <v>3.5577160000000001</v>
      </c>
      <c r="T25" s="5">
        <v>3.528556</v>
      </c>
      <c r="U25" s="5">
        <v>4.3087220000000004</v>
      </c>
      <c r="V25" s="5">
        <v>4.1059659999999996</v>
      </c>
      <c r="W25" s="5">
        <v>4.1215380000000001</v>
      </c>
      <c r="X25" s="5">
        <v>2.9775429999999998</v>
      </c>
      <c r="Y25" s="5">
        <v>3.4645000000000001</v>
      </c>
    </row>
    <row r="26" spans="1:25" ht="15.75" thickBot="1">
      <c r="A26" s="52"/>
      <c r="B26" s="40"/>
      <c r="C26" s="11" t="s">
        <v>13</v>
      </c>
      <c r="D26" s="14">
        <f t="shared" si="23"/>
        <v>1.758907</v>
      </c>
      <c r="E26" s="14">
        <f t="shared" si="24"/>
        <v>1.906004</v>
      </c>
      <c r="F26" s="14">
        <f t="shared" si="25"/>
        <v>0.754413</v>
      </c>
      <c r="G26" s="14">
        <f t="shared" si="26"/>
        <v>1.7449790000000001</v>
      </c>
      <c r="H26" s="14">
        <f t="shared" si="27"/>
        <v>2.0736439999999998</v>
      </c>
      <c r="I26" s="14">
        <f t="shared" si="28"/>
        <v>0.91593800000000003</v>
      </c>
      <c r="J26" s="18">
        <f t="shared" si="29"/>
        <v>2.0375719999999999</v>
      </c>
      <c r="K26" s="55"/>
      <c r="L26" s="55"/>
      <c r="M26" s="52"/>
      <c r="N26" s="52"/>
      <c r="O26" s="2" t="s">
        <v>13</v>
      </c>
      <c r="P26" s="3">
        <v>1.758907</v>
      </c>
      <c r="Q26" s="3">
        <v>1.906004</v>
      </c>
      <c r="R26" s="3">
        <v>0.754413</v>
      </c>
      <c r="S26" s="3">
        <v>1.7449790000000001</v>
      </c>
      <c r="T26" s="3">
        <v>2.0736439999999998</v>
      </c>
      <c r="U26" s="3">
        <v>0.91593800000000003</v>
      </c>
      <c r="V26" s="3">
        <v>2.0375719999999999</v>
      </c>
      <c r="W26" s="3">
        <v>1.956048</v>
      </c>
      <c r="X26" s="3">
        <v>2.0832190000000002</v>
      </c>
      <c r="Y26" s="3">
        <v>1.2559480000000001</v>
      </c>
    </row>
    <row r="27" spans="1:25" ht="15.75" thickBot="1">
      <c r="A27" s="52"/>
      <c r="B27" s="40"/>
      <c r="C27" s="10" t="s">
        <v>14</v>
      </c>
      <c r="D27" s="21">
        <f t="shared" si="23"/>
        <v>3.276602</v>
      </c>
      <c r="E27" s="21">
        <f t="shared" si="24"/>
        <v>3.0356589999999999</v>
      </c>
      <c r="F27" s="21">
        <f t="shared" si="25"/>
        <v>1.6517170000000001</v>
      </c>
      <c r="G27" s="21">
        <f t="shared" si="26"/>
        <v>3.2905790000000001</v>
      </c>
      <c r="H27" s="21">
        <f t="shared" si="27"/>
        <v>3.6746620000000001</v>
      </c>
      <c r="I27" s="21">
        <f t="shared" si="28"/>
        <v>1.9031530000000001</v>
      </c>
      <c r="J27" s="22">
        <f t="shared" si="29"/>
        <v>3.2385220000000001</v>
      </c>
      <c r="K27" s="55"/>
      <c r="L27" s="55"/>
      <c r="M27" s="52"/>
      <c r="N27" s="52"/>
      <c r="O27" s="4" t="s">
        <v>14</v>
      </c>
      <c r="P27" s="5">
        <v>3.276602</v>
      </c>
      <c r="Q27" s="5">
        <v>3.0356589999999999</v>
      </c>
      <c r="R27" s="5">
        <v>1.6517170000000001</v>
      </c>
      <c r="S27" s="5">
        <v>3.2905790000000001</v>
      </c>
      <c r="T27" s="5">
        <v>3.6746620000000001</v>
      </c>
      <c r="U27" s="5">
        <v>1.9031530000000001</v>
      </c>
      <c r="V27" s="5">
        <v>3.2385220000000001</v>
      </c>
      <c r="W27" s="5">
        <v>3.136857</v>
      </c>
      <c r="X27" s="5">
        <v>4.3794969999999998</v>
      </c>
      <c r="Y27" s="5">
        <v>2.7990240000000002</v>
      </c>
    </row>
    <row r="28" spans="1:25" ht="15.75" thickBot="1">
      <c r="A28" s="52"/>
      <c r="B28" s="40"/>
      <c r="C28" s="9" t="s">
        <v>36</v>
      </c>
      <c r="D28" s="19">
        <f t="shared" si="23"/>
        <v>-0.62383699999999997</v>
      </c>
      <c r="E28" s="19">
        <f t="shared" si="24"/>
        <v>-0.101422</v>
      </c>
      <c r="F28" s="19">
        <f t="shared" si="25"/>
        <v>-1.757053</v>
      </c>
      <c r="G28" s="19">
        <f t="shared" si="26"/>
        <v>-0.65996200000000005</v>
      </c>
      <c r="H28" s="19">
        <f t="shared" si="27"/>
        <v>-4.0837999999999999E-2</v>
      </c>
      <c r="I28" s="19">
        <f t="shared" si="28"/>
        <v>-1.6789620000000001</v>
      </c>
      <c r="J28" s="20">
        <f t="shared" si="29"/>
        <v>9.0204999999999994E-2</v>
      </c>
      <c r="K28" s="55"/>
      <c r="L28" s="55"/>
      <c r="M28" s="52"/>
      <c r="N28" s="52"/>
      <c r="O28" s="4" t="s">
        <v>36</v>
      </c>
      <c r="P28" s="5">
        <v>-0.62383699999999997</v>
      </c>
      <c r="Q28" s="5">
        <v>-0.101422</v>
      </c>
      <c r="R28" s="5">
        <v>-1.757053</v>
      </c>
      <c r="S28" s="5">
        <v>-0.65996200000000005</v>
      </c>
      <c r="T28" s="5">
        <v>-4.0837999999999999E-2</v>
      </c>
      <c r="U28" s="5">
        <v>-1.6789620000000001</v>
      </c>
      <c r="V28" s="5">
        <v>9.0204999999999994E-2</v>
      </c>
      <c r="W28" s="5">
        <v>-3.9181000000000001E-2</v>
      </c>
      <c r="X28" s="5">
        <v>0</v>
      </c>
      <c r="Y28" s="5">
        <v>-1.317571</v>
      </c>
    </row>
    <row r="29" spans="1:25">
      <c r="A29" s="52"/>
      <c r="B29" s="52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52"/>
      <c r="N29" s="52"/>
    </row>
    <row r="30" spans="1: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1"/>
  <sheetViews>
    <sheetView showGridLines="0" tabSelected="1" zoomScaleNormal="100" workbookViewId="0">
      <selection activeCell="F10" sqref="F10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29" bestFit="1" customWidth="1"/>
    <col min="11" max="11" width="10.7109375" customWidth="1"/>
    <col min="12" max="12" width="17" bestFit="1" customWidth="1"/>
  </cols>
  <sheetData>
    <row r="1" spans="1:26">
      <c r="A1" s="52"/>
      <c r="B1" s="52"/>
      <c r="C1" s="52"/>
      <c r="D1" s="52"/>
      <c r="E1" s="52"/>
      <c r="F1" s="52"/>
      <c r="G1" s="52"/>
    </row>
    <row r="2" spans="1:26">
      <c r="A2" s="52"/>
      <c r="B2" s="52"/>
      <c r="C2" s="40"/>
      <c r="D2" s="42"/>
      <c r="E2" s="52"/>
      <c r="F2" s="54"/>
      <c r="G2" s="54"/>
    </row>
    <row r="3" spans="1:26">
      <c r="A3" s="52"/>
      <c r="B3" s="52"/>
      <c r="C3" s="52"/>
      <c r="D3" s="52"/>
      <c r="E3" s="52"/>
      <c r="F3" s="52"/>
      <c r="G3" s="52"/>
    </row>
    <row r="4" spans="1:26" ht="15.75" thickBot="1">
      <c r="A4" s="52"/>
      <c r="B4" s="12" t="s">
        <v>42</v>
      </c>
      <c r="C4" s="12" t="s">
        <v>16</v>
      </c>
      <c r="D4" s="12" t="s">
        <v>46</v>
      </c>
      <c r="E4" s="12" t="s">
        <v>15</v>
      </c>
      <c r="F4" s="52"/>
      <c r="G4" s="52"/>
      <c r="J4" s="29" t="s">
        <v>30</v>
      </c>
      <c r="K4" t="s">
        <v>16</v>
      </c>
      <c r="L4" t="s">
        <v>15</v>
      </c>
      <c r="P4" s="1"/>
      <c r="Q4" s="1" t="s">
        <v>7</v>
      </c>
      <c r="R4" s="1" t="s">
        <v>8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</row>
    <row r="5" spans="1:26" ht="15.75" thickBot="1">
      <c r="A5" s="52"/>
      <c r="B5" s="9">
        <v>10</v>
      </c>
      <c r="C5" s="14">
        <f>Sharpe!C8</f>
        <v>0.28197100000000003</v>
      </c>
      <c r="D5" s="14">
        <f>Sharpe!C17</f>
        <v>1.7303219999999999</v>
      </c>
      <c r="E5" s="15">
        <f>Sharpe!D26</f>
        <v>1.758907</v>
      </c>
      <c r="F5" s="52"/>
      <c r="G5" s="52"/>
      <c r="I5" s="34">
        <v>10</v>
      </c>
      <c r="J5" s="29">
        <v>4.3999999999999997E-2</v>
      </c>
      <c r="K5" s="29">
        <v>-0.17810000000000001</v>
      </c>
      <c r="L5" s="29">
        <v>-0.45600000000000002</v>
      </c>
      <c r="P5" s="31">
        <v>43261</v>
      </c>
      <c r="Q5" s="3">
        <v>7513.76</v>
      </c>
      <c r="R5" s="3">
        <v>593.35</v>
      </c>
      <c r="S5" s="3">
        <v>0.6573</v>
      </c>
      <c r="T5" s="3">
        <v>0.28089999999999998</v>
      </c>
      <c r="U5" s="3">
        <v>117.46</v>
      </c>
      <c r="V5" s="3">
        <v>1085.74</v>
      </c>
      <c r="W5" s="3">
        <v>297.75</v>
      </c>
      <c r="X5" s="3">
        <v>14.11</v>
      </c>
      <c r="Y5" s="3">
        <v>0.20050000000000001</v>
      </c>
      <c r="Z5" s="3">
        <v>229.99</v>
      </c>
    </row>
    <row r="6" spans="1:26" ht="15.75" thickBot="1">
      <c r="A6" s="52"/>
      <c r="B6" s="10" t="s">
        <v>31</v>
      </c>
      <c r="C6" s="16">
        <f>Sharpe!F8</f>
        <v>0.26315300000000003</v>
      </c>
      <c r="D6" s="16">
        <f>Sharpe!F17</f>
        <v>1.693376</v>
      </c>
      <c r="E6" s="17">
        <f>Sharpe!G26</f>
        <v>1.7449790000000001</v>
      </c>
      <c r="F6" s="52"/>
      <c r="G6" s="52"/>
      <c r="I6" t="s">
        <v>31</v>
      </c>
      <c r="J6" s="29">
        <v>4.4699999999999997E-2</v>
      </c>
      <c r="K6" s="29">
        <v>-0.19170000000000001</v>
      </c>
      <c r="L6" s="29">
        <v>-0.47049999999999997</v>
      </c>
      <c r="P6" s="32">
        <v>43262</v>
      </c>
      <c r="Q6" s="5">
        <v>6773.72</v>
      </c>
      <c r="R6" s="5">
        <v>524.73</v>
      </c>
      <c r="S6" s="5">
        <v>0.58169999999999999</v>
      </c>
      <c r="T6" s="5">
        <v>0.2455</v>
      </c>
      <c r="U6" s="5">
        <v>106.73</v>
      </c>
      <c r="V6" s="5">
        <v>935.9</v>
      </c>
      <c r="W6" s="5">
        <v>270.25</v>
      </c>
      <c r="X6" s="5">
        <v>11.01</v>
      </c>
      <c r="Y6" s="5">
        <v>0.17430000000000001</v>
      </c>
      <c r="Z6" s="5">
        <v>199.44</v>
      </c>
    </row>
    <row r="7" spans="1:26" ht="15.75" thickBot="1">
      <c r="A7" s="52"/>
      <c r="B7" s="11" t="s">
        <v>7</v>
      </c>
      <c r="C7" s="14">
        <f>Sharpe!K8</f>
        <v>0.36190800000000001</v>
      </c>
      <c r="D7" s="14">
        <f>Sharpe!K17</f>
        <v>2.0547840000000002</v>
      </c>
      <c r="E7" s="18">
        <f>Sharpe!I26</f>
        <v>0.91593800000000003</v>
      </c>
      <c r="F7" s="52"/>
      <c r="G7" s="52"/>
      <c r="I7" t="s">
        <v>7</v>
      </c>
      <c r="J7" s="29">
        <v>3.9199999999999999E-2</v>
      </c>
      <c r="K7" s="29">
        <v>-0.17349999999999999</v>
      </c>
      <c r="L7" s="29">
        <v>-0.44819999999999999</v>
      </c>
      <c r="P7" s="31">
        <v>43263</v>
      </c>
      <c r="Q7" s="3">
        <v>6887.43</v>
      </c>
      <c r="R7" s="3">
        <v>531.15</v>
      </c>
      <c r="S7" s="3">
        <v>0.5988</v>
      </c>
      <c r="T7" s="3">
        <v>0.25259999999999999</v>
      </c>
      <c r="U7" s="3">
        <v>107.22</v>
      </c>
      <c r="V7" s="3">
        <v>954.26</v>
      </c>
      <c r="W7" s="3">
        <v>270.62</v>
      </c>
      <c r="X7" s="3">
        <v>11.3</v>
      </c>
      <c r="Y7" s="3">
        <v>0.17860000000000001</v>
      </c>
      <c r="Z7" s="3">
        <v>205.29</v>
      </c>
    </row>
    <row r="8" spans="1:26" ht="15.75" thickBot="1">
      <c r="A8" s="52"/>
      <c r="B8" s="10" t="s">
        <v>8</v>
      </c>
      <c r="C8" s="16">
        <f>Sharpe!L8</f>
        <v>0.12625700000000001</v>
      </c>
      <c r="D8" s="16">
        <f>Sharpe!L17</f>
        <v>1.2316510000000001</v>
      </c>
      <c r="E8" s="17">
        <f>Sharpe!J26</f>
        <v>2.0375719999999999</v>
      </c>
      <c r="F8" s="52"/>
      <c r="G8" s="52"/>
      <c r="I8" t="s">
        <v>8</v>
      </c>
      <c r="J8" s="29">
        <v>8.0999999999999996E-3</v>
      </c>
      <c r="K8" s="29">
        <v>-0.1187</v>
      </c>
      <c r="L8" s="29">
        <v>-0.20319999999999999</v>
      </c>
      <c r="P8" s="32">
        <v>43264</v>
      </c>
      <c r="Q8" s="5">
        <v>6556.94</v>
      </c>
      <c r="R8" s="5">
        <v>494.53</v>
      </c>
      <c r="S8" s="5">
        <v>0.55720000000000003</v>
      </c>
      <c r="T8" s="5">
        <v>0.22750000000000001</v>
      </c>
      <c r="U8" s="5">
        <v>100.04</v>
      </c>
      <c r="V8" s="5">
        <v>870.74</v>
      </c>
      <c r="W8" s="5">
        <v>259.99</v>
      </c>
      <c r="X8" s="5">
        <v>9.98</v>
      </c>
      <c r="Y8" s="5">
        <v>0.1646</v>
      </c>
      <c r="Z8" s="5">
        <v>193.14</v>
      </c>
    </row>
    <row r="9" spans="1:26">
      <c r="A9" s="52"/>
      <c r="B9" s="40"/>
      <c r="C9" s="42"/>
      <c r="D9" s="42"/>
      <c r="E9" s="42"/>
      <c r="F9" s="52"/>
      <c r="G9" s="52"/>
      <c r="K9" s="29"/>
      <c r="L9" s="29"/>
      <c r="P9" s="32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thickBot="1">
      <c r="A10" s="52"/>
      <c r="B10" s="12" t="s">
        <v>41</v>
      </c>
      <c r="C10" s="12" t="s">
        <v>43</v>
      </c>
      <c r="D10" s="12" t="s">
        <v>44</v>
      </c>
      <c r="E10" s="37" t="s">
        <v>40</v>
      </c>
      <c r="F10" s="52"/>
      <c r="G10" s="52"/>
      <c r="K10" s="29"/>
      <c r="L10" s="29"/>
      <c r="P10" s="32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thickBot="1">
      <c r="A11" s="52"/>
      <c r="B11" s="9">
        <v>10</v>
      </c>
      <c r="C11" s="48" t="s">
        <v>47</v>
      </c>
      <c r="D11" s="48" t="s">
        <v>47</v>
      </c>
      <c r="E11" s="41">
        <v>2.5560261950808303E-4</v>
      </c>
      <c r="F11" s="52"/>
      <c r="G11" s="52"/>
      <c r="K11" s="29"/>
      <c r="L11" s="29"/>
      <c r="P11" s="32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52"/>
      <c r="B12" s="10">
        <v>20</v>
      </c>
      <c r="C12" s="45" t="s">
        <v>47</v>
      </c>
      <c r="D12" s="45" t="s">
        <v>47</v>
      </c>
      <c r="E12" s="43">
        <v>4.80340471903105E-2</v>
      </c>
      <c r="F12" s="52"/>
      <c r="G12" s="52"/>
      <c r="K12" s="29"/>
      <c r="L12" s="29"/>
      <c r="P12" s="32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52"/>
      <c r="B13" s="11">
        <v>40</v>
      </c>
      <c r="C13" s="44" t="s">
        <v>57</v>
      </c>
      <c r="D13" s="44" t="s">
        <v>58</v>
      </c>
      <c r="E13" s="35">
        <v>3.2727116656878802E-2</v>
      </c>
      <c r="F13" s="52"/>
      <c r="G13" s="52"/>
      <c r="K13" s="29"/>
      <c r="L13" s="29"/>
      <c r="P13" s="32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52"/>
      <c r="B14" s="10" t="s">
        <v>31</v>
      </c>
      <c r="C14" s="45" t="s">
        <v>57</v>
      </c>
      <c r="D14" s="45" t="s">
        <v>58</v>
      </c>
      <c r="E14" s="43">
        <v>3.4723816231595601E-3</v>
      </c>
      <c r="F14" s="52"/>
      <c r="G14" s="52"/>
      <c r="H14" s="1"/>
      <c r="I14" s="1" t="s">
        <v>7</v>
      </c>
      <c r="J14" s="1" t="s">
        <v>8</v>
      </c>
      <c r="K14" s="1" t="s">
        <v>17</v>
      </c>
      <c r="L14" s="1" t="s">
        <v>18</v>
      </c>
      <c r="M14" s="1" t="s">
        <v>19</v>
      </c>
      <c r="N14" s="1" t="s">
        <v>20</v>
      </c>
      <c r="O14" s="1" t="s">
        <v>50</v>
      </c>
      <c r="P14" s="1" t="s">
        <v>22</v>
      </c>
      <c r="Q14" s="1" t="s">
        <v>23</v>
      </c>
      <c r="R14" s="1" t="s">
        <v>49</v>
      </c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52"/>
      <c r="B15" s="11" t="s">
        <v>35</v>
      </c>
      <c r="C15" s="44" t="s">
        <v>57</v>
      </c>
      <c r="D15" s="44" t="s">
        <v>58</v>
      </c>
      <c r="E15" s="35">
        <v>7.3165988478126401E-3</v>
      </c>
      <c r="F15" s="52"/>
      <c r="G15" s="52"/>
      <c r="H15" s="2" t="s">
        <v>13</v>
      </c>
      <c r="I15" s="3">
        <v>11.229919000000001</v>
      </c>
      <c r="J15" s="3">
        <v>27.113994999999999</v>
      </c>
      <c r="K15" s="3">
        <v>1.1190659999999999</v>
      </c>
      <c r="L15" s="3">
        <v>3.7296040000000001</v>
      </c>
      <c r="M15" s="3">
        <v>44.293748999999998</v>
      </c>
      <c r="N15" s="3">
        <v>14.095072</v>
      </c>
      <c r="O15" s="3">
        <v>-5.9642150000000003</v>
      </c>
      <c r="P15" s="3">
        <v>51.014744999999998</v>
      </c>
      <c r="Q15" s="3">
        <v>11.780036000000001</v>
      </c>
      <c r="R15" s="3">
        <v>4.3094489999999999</v>
      </c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52"/>
      <c r="B16" s="10" t="s">
        <v>37</v>
      </c>
      <c r="C16" s="45" t="s">
        <v>47</v>
      </c>
      <c r="D16" s="45" t="s">
        <v>47</v>
      </c>
      <c r="E16" s="43">
        <v>2.9419588211264699E-3</v>
      </c>
      <c r="F16" s="52"/>
      <c r="G16" s="52"/>
      <c r="H16" t="e">
        <f>H15*0.01</f>
        <v>#VALUE!</v>
      </c>
      <c r="I16">
        <f t="shared" ref="I16:Q16" si="0">I15*0.01</f>
        <v>0.11229919000000001</v>
      </c>
      <c r="J16">
        <f t="shared" si="0"/>
        <v>0.27113995000000002</v>
      </c>
      <c r="K16">
        <f t="shared" si="0"/>
        <v>1.119066E-2</v>
      </c>
      <c r="L16">
        <f t="shared" si="0"/>
        <v>3.7296040000000003E-2</v>
      </c>
      <c r="M16">
        <f t="shared" si="0"/>
        <v>0.44293748999999999</v>
      </c>
      <c r="N16">
        <f t="shared" si="0"/>
        <v>0.14095072</v>
      </c>
      <c r="O16">
        <f t="shared" si="0"/>
        <v>-5.9642150000000005E-2</v>
      </c>
      <c r="P16">
        <f t="shared" si="0"/>
        <v>0.51014744999999995</v>
      </c>
      <c r="Q16">
        <f t="shared" si="0"/>
        <v>0.11780036000000001</v>
      </c>
      <c r="R16" s="5"/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52"/>
      <c r="B17" s="11" t="s">
        <v>38</v>
      </c>
      <c r="C17" s="44" t="s">
        <v>47</v>
      </c>
      <c r="D17" s="44" t="s">
        <v>47</v>
      </c>
      <c r="E17" s="35">
        <v>1.9826555552573299E-2</v>
      </c>
      <c r="F17" s="52"/>
      <c r="G17" s="52"/>
      <c r="K17" s="29"/>
      <c r="L17" s="29"/>
      <c r="P17" s="32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thickBot="1">
      <c r="A18" s="52"/>
      <c r="B18" s="30" t="s">
        <v>39</v>
      </c>
      <c r="C18" s="50" t="s">
        <v>47</v>
      </c>
      <c r="D18" s="50" t="s">
        <v>47</v>
      </c>
      <c r="E18" s="51">
        <v>2.3713164577304598E-2</v>
      </c>
      <c r="F18" s="52"/>
      <c r="G18" s="52"/>
      <c r="K18" s="29"/>
      <c r="L18" s="29"/>
      <c r="P18" s="32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2"/>
      <c r="B19" s="40"/>
      <c r="C19" s="42"/>
      <c r="D19" s="42"/>
      <c r="E19" s="42"/>
      <c r="F19" s="52"/>
      <c r="G19" s="52"/>
      <c r="J19" s="29">
        <v>5.9838199999999995E-4</v>
      </c>
      <c r="P19" s="32"/>
      <c r="Q19" s="5" t="s">
        <v>13</v>
      </c>
      <c r="R19" s="5"/>
      <c r="S19" s="5"/>
      <c r="T19" s="5" t="s">
        <v>48</v>
      </c>
      <c r="U19" s="5"/>
      <c r="V19" s="5"/>
      <c r="W19" s="5"/>
      <c r="X19" s="5"/>
      <c r="Y19" s="5"/>
      <c r="Z19" s="5"/>
    </row>
    <row r="20" spans="1:26" ht="15.75" hidden="1" thickBot="1">
      <c r="A20" s="52"/>
      <c r="B20" s="12" t="s">
        <v>16</v>
      </c>
      <c r="C20" s="12" t="s">
        <v>32</v>
      </c>
      <c r="D20" s="12" t="s">
        <v>33</v>
      </c>
      <c r="E20" s="12" t="s">
        <v>34</v>
      </c>
      <c r="F20" s="52"/>
      <c r="G20" s="52"/>
      <c r="J20" s="29">
        <v>9.0416300000000005E-2</v>
      </c>
      <c r="K20" t="s">
        <v>33</v>
      </c>
      <c r="L20" t="s">
        <v>34</v>
      </c>
      <c r="P20" t="s">
        <v>7</v>
      </c>
      <c r="Q20" s="6">
        <v>11.229919000000001</v>
      </c>
      <c r="R20" s="5"/>
      <c r="S20" t="s">
        <v>7</v>
      </c>
      <c r="T20">
        <v>0.67277227909366</v>
      </c>
      <c r="U20" s="5"/>
      <c r="V20" s="5"/>
      <c r="W20" s="5"/>
      <c r="X20" s="5"/>
      <c r="Y20" s="5"/>
      <c r="Z20" s="5"/>
    </row>
    <row r="21" spans="1:26" ht="15.75" hidden="1" thickBot="1">
      <c r="A21" s="52"/>
      <c r="B21" s="9" t="s">
        <v>22</v>
      </c>
      <c r="C21" s="14">
        <v>0.71512102999999994</v>
      </c>
      <c r="D21" s="14">
        <v>3.1222142229712001E-2</v>
      </c>
      <c r="E21" s="15">
        <v>2.232761051011814E-2</v>
      </c>
      <c r="F21" s="52"/>
      <c r="G21" s="52"/>
      <c r="I21" t="s">
        <v>7</v>
      </c>
      <c r="J21" s="29">
        <v>9.8876442999999994E-2</v>
      </c>
      <c r="K21" s="29">
        <f>SUMIFS($T$20:$T$29,$S$20:$S$29,I21)*1</f>
        <v>0.67277227909366</v>
      </c>
      <c r="L21" s="29">
        <f>J21*K21</f>
        <v>6.6521329905784354E-2</v>
      </c>
      <c r="P21" t="s">
        <v>8</v>
      </c>
      <c r="Q21" s="6">
        <v>27.113994999999999</v>
      </c>
      <c r="R21" s="5"/>
      <c r="S21" t="s">
        <v>17</v>
      </c>
      <c r="T21">
        <v>7.5445162160572704E-2</v>
      </c>
      <c r="U21" s="5"/>
      <c r="V21" s="5"/>
      <c r="W21" s="5"/>
      <c r="X21" s="5"/>
      <c r="Y21" s="5"/>
      <c r="Z21" s="5"/>
    </row>
    <row r="22" spans="1:26" ht="15.75" hidden="1" thickBot="1">
      <c r="A22" s="52"/>
      <c r="B22" s="11" t="s">
        <v>20</v>
      </c>
      <c r="C22" s="14">
        <v>0.66281036000000004</v>
      </c>
      <c r="D22" s="14">
        <v>3.3404106125443499E-2</v>
      </c>
      <c r="E22" s="18">
        <v>2.2140587606483412E-2</v>
      </c>
      <c r="F22" s="52"/>
      <c r="G22" s="52"/>
      <c r="I22" t="s">
        <v>17</v>
      </c>
      <c r="J22" s="29">
        <v>6.7600560000000004E-3</v>
      </c>
      <c r="K22" s="29">
        <f t="shared" ref="K22:K30" si="1">SUMIFS($T$20:$T$29,$S$20:$S$29,I22)*1</f>
        <v>7.5445162160572704E-2</v>
      </c>
      <c r="L22" s="29">
        <f t="shared" ref="L22:L30" si="2">J22*K22</f>
        <v>5.1001352113455253E-4</v>
      </c>
      <c r="P22" t="s">
        <v>17</v>
      </c>
      <c r="Q22" s="6">
        <v>1.1190659999999999</v>
      </c>
      <c r="R22" s="5"/>
      <c r="S22" t="s">
        <v>8</v>
      </c>
      <c r="T22">
        <v>0.12494269299122</v>
      </c>
      <c r="U22" s="5"/>
      <c r="V22" s="5"/>
      <c r="W22" s="5"/>
      <c r="X22" s="5"/>
      <c r="Y22" s="5"/>
      <c r="Z22" s="5"/>
    </row>
    <row r="23" spans="1:26" ht="15.75" hidden="1" thickBot="1">
      <c r="A23" s="52"/>
      <c r="B23" s="11" t="s">
        <v>8</v>
      </c>
      <c r="C23" s="14">
        <v>0.64697638000000002</v>
      </c>
      <c r="D23" s="14">
        <v>0.118789942310739</v>
      </c>
      <c r="E23" s="18">
        <v>7.6854286856610748E-2</v>
      </c>
      <c r="F23" s="52"/>
      <c r="G23" s="52"/>
      <c r="I23" t="s">
        <v>18</v>
      </c>
      <c r="J23" s="29">
        <v>3.0272337999999999E-2</v>
      </c>
      <c r="K23" s="29">
        <f t="shared" si="1"/>
        <v>1.7402963642387699E-2</v>
      </c>
      <c r="L23" s="29">
        <f t="shared" si="2"/>
        <v>5.2682839758407159E-4</v>
      </c>
      <c r="P23" t="s">
        <v>18</v>
      </c>
      <c r="Q23" s="6">
        <v>3.7296040000000001</v>
      </c>
      <c r="S23" t="s">
        <v>18</v>
      </c>
      <c r="T23">
        <v>1.7402963642387699E-2</v>
      </c>
    </row>
    <row r="24" spans="1:26" ht="15.75" hidden="1" thickBot="1">
      <c r="A24" s="52"/>
      <c r="B24" s="62" t="s">
        <v>7</v>
      </c>
      <c r="C24" s="63">
        <v>0.6408277200000001</v>
      </c>
      <c r="D24" s="63">
        <v>0.65220373059814996</v>
      </c>
      <c r="E24" s="64">
        <v>0.41795022965470674</v>
      </c>
      <c r="F24" s="52"/>
      <c r="G24" s="52"/>
      <c r="I24" t="s">
        <v>8</v>
      </c>
      <c r="J24" s="29">
        <v>4.9570760000000004E-3</v>
      </c>
      <c r="K24" s="29">
        <f t="shared" si="1"/>
        <v>0.12494269299122</v>
      </c>
      <c r="L24" s="29">
        <f t="shared" si="2"/>
        <v>6.1935042480214491E-4</v>
      </c>
      <c r="P24" t="s">
        <v>19</v>
      </c>
      <c r="Q24" s="6">
        <v>44.293748999999998</v>
      </c>
      <c r="S24" t="s">
        <v>22</v>
      </c>
      <c r="T24">
        <v>2.3611051743154601E-2</v>
      </c>
    </row>
    <row r="25" spans="1:26" ht="15.75" hidden="1" thickBot="1">
      <c r="A25" s="52"/>
      <c r="B25" s="10" t="s">
        <v>19</v>
      </c>
      <c r="C25" s="16">
        <v>0.52616452000000002</v>
      </c>
      <c r="D25" s="16">
        <v>3.1410242898356297E-2</v>
      </c>
      <c r="E25" s="17">
        <v>1.652695537769705E-2</v>
      </c>
      <c r="F25" s="52"/>
      <c r="G25" s="52"/>
      <c r="I25" t="s">
        <v>22</v>
      </c>
      <c r="J25" s="29">
        <v>2.9093484999999999E-2</v>
      </c>
      <c r="K25" s="29">
        <f t="shared" si="1"/>
        <v>2.3611051743154601E-2</v>
      </c>
      <c r="L25" s="29">
        <f t="shared" si="2"/>
        <v>6.8692777972369223E-4</v>
      </c>
      <c r="P25" t="s">
        <v>20</v>
      </c>
      <c r="Q25" s="6">
        <v>14.095072</v>
      </c>
      <c r="S25" t="s">
        <v>50</v>
      </c>
      <c r="T25">
        <v>1.8566169316022299E-2</v>
      </c>
    </row>
    <row r="26" spans="1:26" ht="15.75" hidden="1" thickBot="1">
      <c r="A26" s="52"/>
      <c r="B26" s="62" t="s">
        <v>17</v>
      </c>
      <c r="C26" s="63">
        <v>0.41582752000000001</v>
      </c>
      <c r="D26" s="63">
        <v>8.9424346607854505E-2</v>
      </c>
      <c r="E26" s="64">
        <v>3.7185104277564551E-2</v>
      </c>
      <c r="F26" s="52"/>
      <c r="G26" s="52"/>
      <c r="I26" t="s">
        <v>20</v>
      </c>
      <c r="J26" s="29">
        <v>5.4918150999999998E-2</v>
      </c>
      <c r="K26" s="29">
        <f t="shared" si="1"/>
        <v>2.2377719021100698E-2</v>
      </c>
      <c r="L26" s="29">
        <f t="shared" si="2"/>
        <v>1.2289429522363803E-3</v>
      </c>
      <c r="P26" t="s">
        <v>50</v>
      </c>
      <c r="Q26" s="6">
        <v>-5.9642150000000003</v>
      </c>
      <c r="S26" t="s">
        <v>19</v>
      </c>
      <c r="T26">
        <v>2.1236542980237302E-2</v>
      </c>
    </row>
    <row r="27" spans="1:26" ht="15.75" hidden="1" thickBot="1">
      <c r="A27" s="52"/>
      <c r="B27" s="11" t="s">
        <v>50</v>
      </c>
      <c r="C27" s="14">
        <v>0.39030611999999998</v>
      </c>
      <c r="D27" s="14">
        <v>1.09018865874141E-2</v>
      </c>
      <c r="E27" s="18">
        <v>4.2550730546136381E-3</v>
      </c>
      <c r="F27" s="52"/>
      <c r="G27" s="52"/>
      <c r="I27" t="s">
        <v>19</v>
      </c>
      <c r="J27" s="29">
        <f t="shared" ref="J27:J30" si="3">SUMIFS($Q$20:$Q$29,$P$20:$P$29,I27)*0.01</f>
        <v>0.44293748999999999</v>
      </c>
      <c r="K27" s="29">
        <f t="shared" si="1"/>
        <v>2.1236542980237302E-2</v>
      </c>
      <c r="L27" s="29">
        <f t="shared" si="2"/>
        <v>9.4064610439434301E-3</v>
      </c>
      <c r="P27" t="s">
        <v>22</v>
      </c>
      <c r="Q27">
        <v>51.014744999999998</v>
      </c>
      <c r="S27" t="s">
        <v>20</v>
      </c>
      <c r="T27">
        <v>2.2377719021100698E-2</v>
      </c>
    </row>
    <row r="28" spans="1:26" ht="15.75" hidden="1" thickBot="1">
      <c r="A28" s="52"/>
      <c r="B28" s="11" t="s">
        <v>18</v>
      </c>
      <c r="C28" s="14">
        <v>0.32453878000000003</v>
      </c>
      <c r="D28" s="14">
        <v>1.34279943011792E-2</v>
      </c>
      <c r="E28" s="18">
        <v>4.3579048883516502E-3</v>
      </c>
      <c r="F28" s="52"/>
      <c r="G28" s="52"/>
      <c r="I28" t="s">
        <v>23</v>
      </c>
      <c r="J28" s="29">
        <f t="shared" si="3"/>
        <v>0.11780036000000001</v>
      </c>
      <c r="K28" s="29">
        <f t="shared" si="1"/>
        <v>1.11214542362184E-2</v>
      </c>
      <c r="L28" s="29">
        <f t="shared" si="2"/>
        <v>1.3101113127500527E-3</v>
      </c>
      <c r="P28" t="s">
        <v>23</v>
      </c>
      <c r="Q28" s="6">
        <v>11.780036000000001</v>
      </c>
      <c r="S28" t="s">
        <v>23</v>
      </c>
      <c r="T28">
        <v>1.11214542362184E-2</v>
      </c>
    </row>
    <row r="29" spans="1:26" ht="15.75" hidden="1" thickBot="1">
      <c r="A29" s="52"/>
      <c r="B29" s="62" t="s">
        <v>23</v>
      </c>
      <c r="C29" s="63">
        <v>0.27332288999999999</v>
      </c>
      <c r="D29" s="63">
        <v>1.25015943161467E-2</v>
      </c>
      <c r="E29" s="64">
        <v>3.4169718880967897E-3</v>
      </c>
      <c r="F29" s="52"/>
      <c r="G29" s="52"/>
      <c r="I29" t="s">
        <v>21</v>
      </c>
      <c r="J29" s="29">
        <f t="shared" si="3"/>
        <v>0</v>
      </c>
      <c r="K29" s="29">
        <f t="shared" si="1"/>
        <v>0</v>
      </c>
      <c r="L29" s="29">
        <f t="shared" si="2"/>
        <v>0</v>
      </c>
      <c r="P29" t="s">
        <v>49</v>
      </c>
      <c r="Q29" s="6">
        <v>4.3094489999999999</v>
      </c>
      <c r="S29" t="s">
        <v>49</v>
      </c>
      <c r="T29">
        <v>1.25239648154249E-2</v>
      </c>
    </row>
    <row r="30" spans="1:26" ht="15.75" hidden="1" thickBot="1">
      <c r="A30" s="52"/>
      <c r="B30" s="62" t="s">
        <v>51</v>
      </c>
      <c r="C30" s="63">
        <v>0.24064627999999999</v>
      </c>
      <c r="D30" s="63">
        <v>6.7140140250039502E-3</v>
      </c>
      <c r="E30" s="64">
        <v>1.6157024989850275E-3</v>
      </c>
      <c r="F30" s="52"/>
      <c r="G30" s="52"/>
      <c r="I30" t="s">
        <v>49</v>
      </c>
      <c r="J30" s="29">
        <f t="shared" si="3"/>
        <v>4.3094489999999999E-2</v>
      </c>
      <c r="K30" s="29">
        <f t="shared" si="1"/>
        <v>1.25239648154249E-2</v>
      </c>
      <c r="L30" s="29">
        <f t="shared" si="2"/>
        <v>5.3971387649868021E-4</v>
      </c>
      <c r="Q30" s="6"/>
    </row>
    <row r="31" spans="1:26" hidden="1">
      <c r="A31" s="52"/>
      <c r="B31" s="40"/>
      <c r="C31" s="42"/>
      <c r="D31" s="42"/>
      <c r="E31" s="42"/>
      <c r="F31" s="52"/>
      <c r="G31" s="52"/>
      <c r="I31" s="24"/>
      <c r="K31" s="29"/>
      <c r="L31" s="29"/>
      <c r="Q31" s="6"/>
    </row>
    <row r="32" spans="1:26">
      <c r="A32" s="52"/>
      <c r="B32" s="54"/>
      <c r="C32" s="54"/>
      <c r="D32" s="54"/>
      <c r="E32" s="54"/>
      <c r="F32" s="52"/>
      <c r="G32" s="52"/>
      <c r="I32" s="24"/>
      <c r="J32" s="29">
        <v>5.9838199999999995E-4</v>
      </c>
      <c r="K32" s="29"/>
      <c r="L32" s="29"/>
      <c r="Q32" s="6"/>
    </row>
    <row r="33" spans="1:17">
      <c r="B33" s="13"/>
      <c r="C33" s="49"/>
      <c r="D33" s="49"/>
      <c r="E33" s="38"/>
      <c r="I33" s="24"/>
      <c r="J33" s="29">
        <v>9.0416300000000005E-2</v>
      </c>
      <c r="K33" s="29"/>
      <c r="L33" s="29"/>
      <c r="Q33" s="6"/>
    </row>
    <row r="34" spans="1:17">
      <c r="B34" s="13"/>
      <c r="C34" s="49"/>
      <c r="D34" s="49"/>
      <c r="E34" s="38"/>
      <c r="I34" s="24"/>
      <c r="J34" s="29">
        <v>9.8876442999999994E-2</v>
      </c>
      <c r="K34" s="29"/>
      <c r="L34" s="29"/>
      <c r="Q34" s="6"/>
    </row>
    <row r="35" spans="1:17">
      <c r="B35" s="13"/>
      <c r="C35" s="49"/>
      <c r="D35" s="49"/>
      <c r="E35" s="38"/>
      <c r="I35" s="24"/>
      <c r="J35" s="29">
        <v>6.7600560000000004E-3</v>
      </c>
      <c r="K35" s="29"/>
      <c r="L35" s="29"/>
      <c r="Q35" s="6"/>
    </row>
    <row r="36" spans="1:17">
      <c r="B36" s="13"/>
      <c r="C36" s="49"/>
      <c r="D36" s="49"/>
      <c r="E36" s="38"/>
      <c r="I36" s="24"/>
      <c r="J36" s="29">
        <v>3.0272337999999999E-2</v>
      </c>
      <c r="K36" s="29"/>
      <c r="L36" s="29"/>
      <c r="Q36" s="6"/>
    </row>
    <row r="37" spans="1:17">
      <c r="B37" s="13"/>
      <c r="C37" s="49"/>
      <c r="D37" s="49"/>
      <c r="E37" s="38"/>
      <c r="I37" s="24"/>
      <c r="J37" s="29">
        <v>4.9570760000000004E-3</v>
      </c>
      <c r="K37" s="29"/>
      <c r="L37" s="29"/>
      <c r="Q37" s="6"/>
    </row>
    <row r="38" spans="1:17">
      <c r="B38" s="13"/>
      <c r="C38" s="49"/>
      <c r="D38" s="49"/>
      <c r="E38" s="38"/>
      <c r="I38" s="24"/>
      <c r="J38" s="29">
        <v>2.9093484999999999E-2</v>
      </c>
      <c r="K38" s="29"/>
      <c r="L38" s="29"/>
      <c r="Q38" s="6"/>
    </row>
    <row r="39" spans="1:17">
      <c r="B39" s="13"/>
      <c r="C39" s="49"/>
      <c r="D39" s="49"/>
      <c r="E39" s="38"/>
      <c r="J39" s="29">
        <v>5.4918150999999998E-2</v>
      </c>
      <c r="Q39" s="6"/>
    </row>
    <row r="40" spans="1:17">
      <c r="B40" s="13"/>
      <c r="C40" s="49"/>
      <c r="D40" s="49"/>
      <c r="E40" s="38"/>
      <c r="Q40" s="6"/>
    </row>
    <row r="41" spans="1:17">
      <c r="B41" s="13"/>
      <c r="C41" s="49"/>
      <c r="D41" s="49"/>
      <c r="E41" s="38"/>
      <c r="Q41" s="6"/>
    </row>
    <row r="42" spans="1:17">
      <c r="J42"/>
    </row>
    <row r="43" spans="1:17">
      <c r="A43" t="s">
        <v>45</v>
      </c>
      <c r="B43" s="13"/>
      <c r="C43" s="49"/>
      <c r="D43" s="49"/>
      <c r="E43" s="38"/>
      <c r="Q43" s="6"/>
    </row>
    <row r="44" spans="1:17">
      <c r="B44" s="13"/>
      <c r="C44" s="49"/>
      <c r="D44" s="49"/>
      <c r="E44" s="38"/>
      <c r="Q44" s="6"/>
    </row>
    <row r="45" spans="1:17">
      <c r="B45" s="13"/>
      <c r="C45" s="49"/>
      <c r="D45" s="49"/>
      <c r="E45" s="38"/>
      <c r="Q45" s="6"/>
    </row>
    <row r="46" spans="1:17">
      <c r="B46" s="13"/>
      <c r="C46" s="49"/>
      <c r="D46" s="49"/>
      <c r="E46" s="38"/>
      <c r="Q46" s="6"/>
    </row>
    <row r="47" spans="1:17">
      <c r="B47" s="13"/>
      <c r="C47" s="49"/>
      <c r="D47" s="49"/>
      <c r="E47" s="38"/>
      <c r="Q47" s="6"/>
    </row>
    <row r="48" spans="1:17" hidden="1">
      <c r="B48" s="13"/>
      <c r="C48" s="49"/>
      <c r="D48" s="49"/>
      <c r="E48" s="38"/>
      <c r="Q48" s="6"/>
    </row>
    <row r="49" spans="2:18" ht="15.75" hidden="1" thickBot="1">
      <c r="C49" s="39" t="s">
        <v>41</v>
      </c>
      <c r="D49" s="39" t="s">
        <v>40</v>
      </c>
      <c r="Q49" s="6"/>
    </row>
    <row r="50" spans="2:18" ht="15.75" hidden="1" thickBot="1">
      <c r="C50" s="46">
        <v>10</v>
      </c>
      <c r="D50" s="35">
        <v>6.1276280749200489E-4</v>
      </c>
      <c r="Q50" s="6"/>
    </row>
    <row r="51" spans="2:18" ht="15.75" hidden="1" thickBot="1">
      <c r="C51" s="47">
        <v>20</v>
      </c>
      <c r="D51" s="43">
        <v>1.325048052784513E-3</v>
      </c>
      <c r="Q51" s="6"/>
    </row>
    <row r="52" spans="2:18" ht="15.75" hidden="1" thickBot="1">
      <c r="C52" s="46">
        <v>40</v>
      </c>
      <c r="D52" s="35">
        <v>1.25748980480896E-3</v>
      </c>
      <c r="Q52" s="6"/>
    </row>
    <row r="53" spans="2:18" ht="15.75" hidden="1" thickBot="1">
      <c r="C53" s="45" t="s">
        <v>31</v>
      </c>
      <c r="D53" s="43">
        <v>4.2654848632302282E-4</v>
      </c>
      <c r="Q53" s="6"/>
    </row>
    <row r="54" spans="2:18" ht="15.75" hidden="1" thickBot="1">
      <c r="C54" s="44" t="s">
        <v>35</v>
      </c>
      <c r="D54" s="35">
        <v>1.25748980480896E-3</v>
      </c>
      <c r="Q54" s="6"/>
    </row>
    <row r="55" spans="2:18" ht="15.75" hidden="1" thickBot="1">
      <c r="C55" s="45" t="s">
        <v>37</v>
      </c>
      <c r="D55" s="43">
        <v>4.911434820029352E-2</v>
      </c>
      <c r="Q55" s="6"/>
    </row>
    <row r="56" spans="2:18" ht="15.75" hidden="1" thickBot="1">
      <c r="C56" s="44" t="s">
        <v>38</v>
      </c>
      <c r="D56" s="35">
        <v>4.2565737307585498E-2</v>
      </c>
      <c r="Q56" s="6"/>
    </row>
    <row r="57" spans="2:18" ht="15.75" hidden="1" thickBot="1">
      <c r="C57" s="45" t="s">
        <v>37</v>
      </c>
      <c r="D57" s="43">
        <v>4.911434820029352E-2</v>
      </c>
      <c r="P57" t="s">
        <v>23</v>
      </c>
      <c r="Q57" s="6">
        <v>-19.201995</v>
      </c>
      <c r="R57">
        <f t="shared" ref="R57:R58" si="4">Q57*0.01</f>
        <v>-0.19201994999999999</v>
      </c>
    </row>
    <row r="58" spans="2:18" hidden="1">
      <c r="J58" s="33"/>
      <c r="K58" s="24"/>
      <c r="L58" s="24"/>
      <c r="M58" s="24"/>
      <c r="N58" s="24"/>
      <c r="O58" s="24"/>
      <c r="P58" s="24" t="s">
        <v>24</v>
      </c>
      <c r="Q58" s="6">
        <v>-17.044218999999998</v>
      </c>
      <c r="R58">
        <f t="shared" si="4"/>
        <v>-0.17044218999999999</v>
      </c>
    </row>
    <row r="59" spans="2:18" hidden="1">
      <c r="J59" s="33"/>
      <c r="K59" s="24"/>
      <c r="L59" s="24"/>
      <c r="M59" s="24"/>
      <c r="N59" s="24"/>
      <c r="O59" s="24"/>
      <c r="P59" s="24"/>
    </row>
    <row r="60" spans="2:18" ht="15.75" hidden="1" thickBot="1">
      <c r="B60" s="12"/>
      <c r="C60" s="12" t="s">
        <v>32</v>
      </c>
      <c r="D60" s="12" t="s">
        <v>33</v>
      </c>
      <c r="E60" s="12" t="s">
        <v>34</v>
      </c>
      <c r="J60" s="33"/>
      <c r="K60" s="25"/>
      <c r="L60" s="25"/>
      <c r="M60" s="25"/>
      <c r="N60" s="25"/>
      <c r="O60" s="24"/>
      <c r="P60" s="24"/>
    </row>
    <row r="61" spans="2:18" ht="15.75" hidden="1" thickBot="1">
      <c r="B61" s="9" t="s">
        <v>7</v>
      </c>
      <c r="C61" s="14">
        <v>-2.81E-2</v>
      </c>
      <c r="D61" s="14">
        <v>0.52249999999999996</v>
      </c>
      <c r="E61" s="15">
        <v>-1.47E-2</v>
      </c>
      <c r="J61" s="33"/>
      <c r="K61" s="26"/>
      <c r="L61" s="27"/>
      <c r="M61" s="27"/>
      <c r="N61" s="27"/>
      <c r="O61" s="24"/>
      <c r="P61" s="24"/>
    </row>
    <row r="62" spans="2:18" ht="15.75" hidden="1" thickBot="1">
      <c r="B62" s="10" t="s">
        <v>8</v>
      </c>
      <c r="C62" s="16">
        <v>-1.8200000000000001E-2</v>
      </c>
      <c r="D62" s="16">
        <v>0.19409999999999999</v>
      </c>
      <c r="E62" s="17">
        <v>-3.5000000000000001E-3</v>
      </c>
      <c r="J62" s="33"/>
      <c r="K62" s="26"/>
      <c r="L62" s="27"/>
      <c r="M62" s="27"/>
      <c r="N62" s="27"/>
      <c r="O62" s="24"/>
      <c r="P62" s="24"/>
    </row>
    <row r="63" spans="2:18" ht="15.75" hidden="1" thickBot="1">
      <c r="B63" s="11" t="s">
        <v>17</v>
      </c>
      <c r="C63" s="14">
        <v>-1.2999999999999999E-2</v>
      </c>
      <c r="D63" s="14">
        <v>0.1052</v>
      </c>
      <c r="E63" s="18">
        <v>-1.4E-3</v>
      </c>
      <c r="J63" s="33"/>
      <c r="K63" s="26"/>
      <c r="L63" s="27"/>
      <c r="M63" s="27"/>
      <c r="N63" s="27"/>
      <c r="O63" s="24"/>
      <c r="P63" s="24"/>
    </row>
    <row r="64" spans="2:18" ht="15.75" hidden="1" thickBot="1">
      <c r="B64" s="10" t="s">
        <v>20</v>
      </c>
      <c r="C64" s="16">
        <v>-0.193</v>
      </c>
      <c r="D64" s="16">
        <v>5.6800000000000003E-2</v>
      </c>
      <c r="E64" s="17">
        <v>-1.0999999999999999E-2</v>
      </c>
      <c r="J64" s="33"/>
      <c r="K64" s="26"/>
      <c r="L64" s="27"/>
      <c r="M64" s="27"/>
      <c r="N64" s="27"/>
      <c r="O64" s="24"/>
      <c r="P64" s="24"/>
    </row>
    <row r="65" spans="2:16" ht="15.75" hidden="1" thickBot="1">
      <c r="B65" s="11" t="s">
        <v>18</v>
      </c>
      <c r="C65" s="14">
        <v>-0.125</v>
      </c>
      <c r="D65" s="14">
        <v>2.4299999999999999E-2</v>
      </c>
      <c r="E65" s="18">
        <v>-3.0000000000000001E-3</v>
      </c>
      <c r="J65" s="33"/>
      <c r="K65" s="24"/>
      <c r="L65" s="24"/>
      <c r="M65" s="24"/>
      <c r="N65" s="24"/>
      <c r="O65" s="24"/>
      <c r="P65" s="24"/>
    </row>
    <row r="66" spans="2:16" ht="15.75" hidden="1" thickBot="1">
      <c r="B66" s="10" t="s">
        <v>19</v>
      </c>
      <c r="C66" s="16">
        <v>-4.7100000000000003E-2</v>
      </c>
      <c r="D66" s="16">
        <v>2.9399999999999999E-2</v>
      </c>
      <c r="E66" s="17">
        <v>-1.4E-3</v>
      </c>
      <c r="J66" s="33"/>
      <c r="K66" s="24"/>
      <c r="L66" s="24"/>
      <c r="M66" s="24"/>
      <c r="N66" s="24"/>
      <c r="O66" s="24"/>
      <c r="P66" s="24"/>
    </row>
    <row r="67" spans="2:16" ht="15.75" hidden="1" thickBot="1">
      <c r="B67" s="11" t="s">
        <v>23</v>
      </c>
      <c r="C67" s="14">
        <v>-8.0399999999999999E-2</v>
      </c>
      <c r="D67" s="14">
        <v>2.53E-2</v>
      </c>
      <c r="E67" s="18">
        <v>-2E-3</v>
      </c>
    </row>
    <row r="68" spans="2:16" ht="15.75" hidden="1" thickBot="1">
      <c r="B68" s="10" t="s">
        <v>21</v>
      </c>
      <c r="C68" s="16">
        <v>-4.7899999999999998E-2</v>
      </c>
      <c r="D68" s="16">
        <v>1.24E-2</v>
      </c>
      <c r="E68" s="17">
        <v>-5.9999999999999995E-4</v>
      </c>
    </row>
    <row r="69" spans="2:16" ht="15.75" hidden="1" thickBot="1">
      <c r="B69" s="11" t="s">
        <v>22</v>
      </c>
      <c r="C69" s="14">
        <v>-5.9400000000000001E-2</v>
      </c>
      <c r="D69" s="14">
        <v>2.6599999999999999E-2</v>
      </c>
      <c r="E69" s="18">
        <v>-1.6000000000000001E-3</v>
      </c>
    </row>
    <row r="70" spans="2:16" ht="15.75" hidden="1" thickBot="1">
      <c r="B70" s="10" t="s">
        <v>24</v>
      </c>
      <c r="C70" s="16">
        <v>0.3962</v>
      </c>
      <c r="D70" s="16">
        <v>3.5000000000000001E-3</v>
      </c>
      <c r="E70" s="17">
        <v>1.4E-3</v>
      </c>
    </row>
    <row r="71" spans="2:16" hidden="1"/>
  </sheetData>
  <sortState xmlns:xlrd2="http://schemas.microsoft.com/office/spreadsheetml/2017/richdata2" ref="B21:E30">
    <sortCondition descending="1" ref="C21:C30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1:C3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3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workbookViewId="0">
      <selection activeCell="H31" sqref="H31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>
      <c r="A2" s="66"/>
      <c r="B2" s="66" t="s">
        <v>52</v>
      </c>
      <c r="C2" s="66" t="s">
        <v>49</v>
      </c>
      <c r="D2" s="66" t="s">
        <v>50</v>
      </c>
      <c r="E2" s="66" t="s">
        <v>7</v>
      </c>
      <c r="F2" s="66" t="s">
        <v>19</v>
      </c>
      <c r="G2" s="66" t="s">
        <v>20</v>
      </c>
      <c r="H2" s="66" t="s">
        <v>8</v>
      </c>
      <c r="I2" s="66" t="s">
        <v>23</v>
      </c>
      <c r="J2" s="66" t="s">
        <v>17</v>
      </c>
      <c r="K2" s="66" t="s">
        <v>22</v>
      </c>
      <c r="L2" s="66" t="s">
        <v>18</v>
      </c>
      <c r="M2" s="66" t="s">
        <v>53</v>
      </c>
      <c r="N2" s="66" t="s">
        <v>51</v>
      </c>
      <c r="O2" s="66" t="s">
        <v>21</v>
      </c>
      <c r="P2" s="66" t="s">
        <v>54</v>
      </c>
      <c r="Q2" s="66" t="s">
        <v>55</v>
      </c>
      <c r="R2" s="66" t="s">
        <v>56</v>
      </c>
      <c r="S2" s="52"/>
      <c r="T2" s="52"/>
      <c r="U2" s="52"/>
      <c r="V2" s="52"/>
    </row>
    <row r="3" spans="1:22">
      <c r="A3" s="66" t="s">
        <v>25</v>
      </c>
      <c r="B3" s="67">
        <v>29</v>
      </c>
      <c r="C3" s="67">
        <v>29</v>
      </c>
      <c r="D3" s="67">
        <v>29</v>
      </c>
      <c r="E3" s="67">
        <v>29</v>
      </c>
      <c r="F3" s="67">
        <v>29</v>
      </c>
      <c r="G3" s="67">
        <v>29</v>
      </c>
      <c r="H3" s="67">
        <v>29</v>
      </c>
      <c r="I3" s="67">
        <v>29</v>
      </c>
      <c r="J3" s="67">
        <v>29</v>
      </c>
      <c r="K3" s="67">
        <v>29</v>
      </c>
      <c r="L3" s="67">
        <v>29</v>
      </c>
      <c r="M3" s="67">
        <v>29</v>
      </c>
      <c r="N3" s="67">
        <v>29</v>
      </c>
      <c r="O3" s="67">
        <v>29</v>
      </c>
      <c r="P3" s="67">
        <v>29</v>
      </c>
      <c r="Q3" s="67">
        <v>29</v>
      </c>
      <c r="R3" s="67">
        <v>29</v>
      </c>
      <c r="S3" s="52"/>
      <c r="T3" s="52"/>
      <c r="U3" s="52"/>
      <c r="V3" s="52"/>
    </row>
    <row r="4" spans="1:22">
      <c r="A4" s="66" t="s">
        <v>26</v>
      </c>
      <c r="B4" s="67">
        <v>3.1080000000000001E-3</v>
      </c>
      <c r="C4" s="67">
        <v>3.264E-3</v>
      </c>
      <c r="D4" s="67">
        <v>2.173E-3</v>
      </c>
      <c r="E4" s="67">
        <v>1.153E-2</v>
      </c>
      <c r="F4" s="67">
        <v>5.2329999999999998E-3</v>
      </c>
      <c r="G4" s="67">
        <v>-1.305E-3</v>
      </c>
      <c r="H4" s="67">
        <v>4.6519999999999999E-3</v>
      </c>
      <c r="I4" s="67">
        <v>-9.9400000000000009E-4</v>
      </c>
      <c r="J4" s="67">
        <v>-2.111E-3</v>
      </c>
      <c r="K4" s="67">
        <v>-1.0921E-2</v>
      </c>
      <c r="L4" s="67">
        <v>-6.496E-3</v>
      </c>
      <c r="M4" s="67">
        <v>2.5179999999999998E-3</v>
      </c>
      <c r="N4" s="67">
        <v>-1.3483999999999999E-2</v>
      </c>
      <c r="O4" s="67">
        <v>2.5599999999999999E-4</v>
      </c>
      <c r="P4" s="67">
        <v>-7.3990000000000002E-3</v>
      </c>
      <c r="Q4" s="67">
        <v>1.1050000000000001E-2</v>
      </c>
      <c r="R4" s="67">
        <v>-2.63E-3</v>
      </c>
      <c r="S4" s="52"/>
      <c r="T4" s="52"/>
      <c r="U4" s="52"/>
      <c r="V4" s="52"/>
    </row>
    <row r="5" spans="1:22">
      <c r="A5" s="66" t="s">
        <v>27</v>
      </c>
      <c r="B5" s="67">
        <v>7.6090000000000005E-2</v>
      </c>
      <c r="C5" s="67">
        <v>6.9252999999999995E-2</v>
      </c>
      <c r="D5" s="67">
        <v>7.0099999999999996E-2</v>
      </c>
      <c r="E5" s="67">
        <v>4.1141999999999998E-2</v>
      </c>
      <c r="F5" s="67">
        <v>5.8507999999999998E-2</v>
      </c>
      <c r="G5" s="67">
        <v>3.4585999999999999E-2</v>
      </c>
      <c r="H5" s="67">
        <v>3.3454999999999999E-2</v>
      </c>
      <c r="I5" s="67">
        <v>3.7691000000000002E-2</v>
      </c>
      <c r="J5" s="67">
        <v>3.5635E-2</v>
      </c>
      <c r="K5" s="67">
        <v>5.0244999999999998E-2</v>
      </c>
      <c r="L5" s="67">
        <v>3.9789999999999999E-2</v>
      </c>
      <c r="M5" s="67">
        <v>6.5376000000000004E-2</v>
      </c>
      <c r="N5" s="67">
        <v>4.8619999999999997E-2</v>
      </c>
      <c r="O5" s="67">
        <v>5.7550999999999998E-2</v>
      </c>
      <c r="P5" s="67">
        <v>4.6980000000000001E-2</v>
      </c>
      <c r="Q5" s="67">
        <v>7.4588000000000002E-2</v>
      </c>
      <c r="R5" s="67">
        <v>4.4734999999999997E-2</v>
      </c>
      <c r="S5" s="52"/>
      <c r="T5" s="52"/>
      <c r="U5" s="52"/>
      <c r="V5" s="52"/>
    </row>
    <row r="6" spans="1:22" s="29" customFormat="1">
      <c r="A6" s="69" t="s">
        <v>28</v>
      </c>
      <c r="B6" s="70">
        <v>-0.212341</v>
      </c>
      <c r="C6" s="70">
        <v>-0.20938799999999999</v>
      </c>
      <c r="D6" s="70">
        <v>-0.23106099999999999</v>
      </c>
      <c r="E6" s="70">
        <v>-9.5989000000000005E-2</v>
      </c>
      <c r="F6" s="70">
        <v>-0.19098699999999999</v>
      </c>
      <c r="G6" s="70">
        <v>-8.0144999999999994E-2</v>
      </c>
      <c r="H6" s="70">
        <v>-6.9223000000000007E-2</v>
      </c>
      <c r="I6" s="70">
        <v>-0.103875</v>
      </c>
      <c r="J6" s="70">
        <v>-0.1179</v>
      </c>
      <c r="K6" s="70">
        <v>-0.180447</v>
      </c>
      <c r="L6" s="70">
        <v>-0.14707200000000001</v>
      </c>
      <c r="M6" s="70">
        <v>-0.245258</v>
      </c>
      <c r="N6" s="70">
        <v>-0.13822200000000001</v>
      </c>
      <c r="O6" s="70">
        <v>-0.21174799999999999</v>
      </c>
      <c r="P6" s="70">
        <v>-0.15762499999999999</v>
      </c>
      <c r="Q6" s="70">
        <v>-0.20599600000000001</v>
      </c>
      <c r="R6" s="70">
        <v>-0.18193999999999999</v>
      </c>
      <c r="S6" s="61"/>
      <c r="T6" s="61"/>
      <c r="U6" s="61"/>
      <c r="V6" s="61"/>
    </row>
    <row r="7" spans="1:22">
      <c r="A7" s="68">
        <v>0.25</v>
      </c>
      <c r="B7" s="67">
        <v>-1.6688000000000001E-2</v>
      </c>
      <c r="C7" s="67">
        <v>-2.6421E-2</v>
      </c>
      <c r="D7" s="67">
        <v>-3.0828000000000001E-2</v>
      </c>
      <c r="E7" s="67">
        <v>-5.9329999999999999E-3</v>
      </c>
      <c r="F7" s="67">
        <v>-1.4931E-2</v>
      </c>
      <c r="G7" s="67">
        <v>-1.9067000000000001E-2</v>
      </c>
      <c r="H7" s="67">
        <v>-7.0899999999999999E-3</v>
      </c>
      <c r="I7" s="67">
        <v>-2.0636000000000002E-2</v>
      </c>
      <c r="J7" s="67">
        <v>-1.4576E-2</v>
      </c>
      <c r="K7" s="67">
        <v>-2.6379E-2</v>
      </c>
      <c r="L7" s="67">
        <v>-2.0715999999999998E-2</v>
      </c>
      <c r="M7" s="67">
        <v>-2.1297E-2</v>
      </c>
      <c r="N7" s="67">
        <v>-3.2836999999999998E-2</v>
      </c>
      <c r="O7" s="67">
        <v>-3.1290999999999999E-2</v>
      </c>
      <c r="P7" s="67">
        <v>-3.8705999999999997E-2</v>
      </c>
      <c r="Q7" s="67">
        <v>-2.5892999999999999E-2</v>
      </c>
      <c r="R7" s="67">
        <v>-1.4929E-2</v>
      </c>
      <c r="S7" s="52"/>
      <c r="T7" s="52"/>
      <c r="U7" s="52"/>
      <c r="V7" s="52"/>
    </row>
    <row r="8" spans="1:22">
      <c r="A8" s="68">
        <v>0.5</v>
      </c>
      <c r="B8" s="67">
        <v>8.0429999999999998E-3</v>
      </c>
      <c r="C8" s="67">
        <v>3.0019999999999999E-3</v>
      </c>
      <c r="D8" s="67">
        <v>1.1838E-2</v>
      </c>
      <c r="E8" s="67">
        <v>1.8502999999999999E-2</v>
      </c>
      <c r="F8" s="67">
        <v>1.0909E-2</v>
      </c>
      <c r="G8" s="67">
        <v>1.4419999999999999E-3</v>
      </c>
      <c r="H8" s="67">
        <v>8.8769999999999995E-3</v>
      </c>
      <c r="I8" s="67">
        <v>1.1789999999999999E-3</v>
      </c>
      <c r="J8" s="67">
        <v>-1.322E-3</v>
      </c>
      <c r="K8" s="67">
        <v>5.0049999999999999E-3</v>
      </c>
      <c r="L8" s="67">
        <v>-4.79E-3</v>
      </c>
      <c r="M8" s="67">
        <v>1.0995E-2</v>
      </c>
      <c r="N8" s="67">
        <v>-1.5065E-2</v>
      </c>
      <c r="O8" s="67">
        <v>2.787E-3</v>
      </c>
      <c r="P8" s="67">
        <v>-3.2899999999999997E-4</v>
      </c>
      <c r="Q8" s="67">
        <v>1.2599000000000001E-2</v>
      </c>
      <c r="R8" s="67">
        <v>4.2420000000000001E-3</v>
      </c>
      <c r="S8" s="52"/>
      <c r="T8" s="52"/>
      <c r="U8" s="52"/>
      <c r="V8" s="52"/>
    </row>
    <row r="9" spans="1:22">
      <c r="A9" s="68">
        <v>0.75</v>
      </c>
      <c r="B9" s="67">
        <v>3.7620000000000001E-2</v>
      </c>
      <c r="C9" s="67">
        <v>2.4323000000000001E-2</v>
      </c>
      <c r="D9" s="67">
        <v>3.1866999999999999E-2</v>
      </c>
      <c r="E9" s="67">
        <v>2.9916999999999999E-2</v>
      </c>
      <c r="F9" s="67">
        <v>3.8795999999999997E-2</v>
      </c>
      <c r="G9" s="67">
        <v>1.2416E-2</v>
      </c>
      <c r="H9" s="67">
        <v>2.3765999999999999E-2</v>
      </c>
      <c r="I9" s="67">
        <v>2.3508999999999999E-2</v>
      </c>
      <c r="J9" s="67">
        <v>1.4786000000000001E-2</v>
      </c>
      <c r="K9" s="67">
        <v>2.2083999999999999E-2</v>
      </c>
      <c r="L9" s="67">
        <v>1.8943999999999999E-2</v>
      </c>
      <c r="M9" s="67">
        <v>3.9621000000000003E-2</v>
      </c>
      <c r="N9" s="67">
        <v>1.1816E-2</v>
      </c>
      <c r="O9" s="67">
        <v>2.9418E-2</v>
      </c>
      <c r="P9" s="67">
        <v>1.7979999999999999E-2</v>
      </c>
      <c r="Q9" s="67">
        <v>3.2459000000000002E-2</v>
      </c>
      <c r="R9" s="67">
        <v>2.5104999999999999E-2</v>
      </c>
      <c r="S9" s="52"/>
      <c r="T9" s="52"/>
      <c r="U9" s="52"/>
      <c r="V9" s="52"/>
    </row>
    <row r="10" spans="1:22" s="29" customFormat="1">
      <c r="A10" s="69" t="s">
        <v>29</v>
      </c>
      <c r="B10" s="70">
        <v>0.20694799999999999</v>
      </c>
      <c r="C10" s="70">
        <v>0.17419200000000001</v>
      </c>
      <c r="D10" s="70">
        <v>0.14938000000000001</v>
      </c>
      <c r="E10" s="70">
        <v>9.3994999999999995E-2</v>
      </c>
      <c r="F10" s="70">
        <v>8.8089000000000001E-2</v>
      </c>
      <c r="G10" s="70">
        <v>7.3143E-2</v>
      </c>
      <c r="H10" s="70">
        <v>7.2190000000000004E-2</v>
      </c>
      <c r="I10" s="70">
        <v>6.8112000000000006E-2</v>
      </c>
      <c r="J10" s="70">
        <v>5.9784999999999998E-2</v>
      </c>
      <c r="K10" s="70">
        <v>4.7135000000000003E-2</v>
      </c>
      <c r="L10" s="70">
        <v>4.6078000000000001E-2</v>
      </c>
      <c r="M10" s="70">
        <v>0.136769</v>
      </c>
      <c r="N10" s="70">
        <v>0.123929</v>
      </c>
      <c r="O10" s="70">
        <v>0.12017</v>
      </c>
      <c r="P10" s="70">
        <v>5.8506000000000002E-2</v>
      </c>
      <c r="Q10" s="70">
        <v>0.202462</v>
      </c>
      <c r="R10" s="70">
        <v>4.1980000000000003E-2</v>
      </c>
      <c r="S10" s="61"/>
      <c r="T10" s="61"/>
      <c r="U10" s="61"/>
      <c r="V10" s="61"/>
    </row>
    <row r="11" spans="1:22"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</row>
    <row r="12" spans="1:22"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</row>
    <row r="13" spans="1:22" ht="24">
      <c r="A13" s="1"/>
      <c r="B13" s="1" t="s">
        <v>2</v>
      </c>
      <c r="C13" s="1" t="s">
        <v>6</v>
      </c>
      <c r="D13" s="1" t="s">
        <v>35</v>
      </c>
      <c r="E13" s="1" t="s">
        <v>1</v>
      </c>
      <c r="F13" s="1" t="s">
        <v>5</v>
      </c>
      <c r="G13" s="1" t="s">
        <v>4</v>
      </c>
      <c r="H13" s="1" t="s">
        <v>0</v>
      </c>
      <c r="I13" s="1" t="s">
        <v>7</v>
      </c>
      <c r="J13" s="1" t="s">
        <v>8</v>
      </c>
      <c r="K13" s="1" t="s">
        <v>3</v>
      </c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</row>
    <row r="14" spans="1:22">
      <c r="A14" s="2" t="s">
        <v>25</v>
      </c>
      <c r="B14" s="3">
        <v>29</v>
      </c>
      <c r="C14" s="3">
        <v>29</v>
      </c>
      <c r="D14" s="3">
        <v>29</v>
      </c>
      <c r="E14" s="3">
        <v>29</v>
      </c>
      <c r="F14" s="3">
        <v>29</v>
      </c>
      <c r="G14" s="3">
        <v>29</v>
      </c>
      <c r="H14" s="3">
        <v>29</v>
      </c>
      <c r="I14" s="3">
        <v>29</v>
      </c>
      <c r="J14" s="3">
        <v>29</v>
      </c>
      <c r="K14" s="3">
        <v>29</v>
      </c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</row>
    <row r="15" spans="1:22">
      <c r="A15" s="4" t="s">
        <v>26</v>
      </c>
      <c r="B15" s="5">
        <v>3.4580000000000001E-3</v>
      </c>
      <c r="C15" s="5">
        <v>9.4160000000000008E-3</v>
      </c>
      <c r="D15" s="5">
        <v>7.9570000000000005E-3</v>
      </c>
      <c r="E15" s="5">
        <v>6.1060000000000003E-3</v>
      </c>
      <c r="F15" s="5">
        <v>3.1779999999999998E-3</v>
      </c>
      <c r="G15" s="5">
        <v>1.2086E-2</v>
      </c>
      <c r="H15" s="5">
        <v>1.0596E-2</v>
      </c>
      <c r="I15" s="5">
        <v>1.1440000000000001E-2</v>
      </c>
      <c r="J15" s="5">
        <v>5.3839999999999999E-3</v>
      </c>
      <c r="K15" s="5">
        <v>1.009E-2</v>
      </c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</row>
    <row r="16" spans="1:22">
      <c r="A16" s="2" t="s">
        <v>27</v>
      </c>
      <c r="B16" s="3">
        <v>6.7683999999999994E-2</v>
      </c>
      <c r="C16" s="3">
        <v>5.8194999999999997E-2</v>
      </c>
      <c r="D16" s="3">
        <v>5.4723000000000001E-2</v>
      </c>
      <c r="E16" s="3">
        <v>5.4574999999999999E-2</v>
      </c>
      <c r="F16" s="3">
        <v>4.6315000000000002E-2</v>
      </c>
      <c r="G16" s="3">
        <v>3.5368999999999998E-2</v>
      </c>
      <c r="H16" s="3">
        <v>3.4785999999999997E-2</v>
      </c>
      <c r="I16" s="3">
        <v>3.2496999999999998E-2</v>
      </c>
      <c r="J16" s="3">
        <v>3.2578000000000003E-2</v>
      </c>
      <c r="K16" s="3">
        <v>3.4269000000000001E-2</v>
      </c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</row>
    <row r="17" spans="1:22" s="29" customFormat="1">
      <c r="A17" s="65" t="s">
        <v>28</v>
      </c>
      <c r="B17" s="28">
        <v>-0.187915</v>
      </c>
      <c r="C17" s="28">
        <v>-0.13311400000000001</v>
      </c>
      <c r="D17" s="28">
        <v>-0.118127</v>
      </c>
      <c r="E17" s="28">
        <v>-0.12973299999999999</v>
      </c>
      <c r="F17" s="28">
        <v>-8.2141000000000006E-2</v>
      </c>
      <c r="G17" s="28">
        <v>-6.1201999999999999E-2</v>
      </c>
      <c r="H17" s="28">
        <v>-6.4283000000000007E-2</v>
      </c>
      <c r="I17" s="28">
        <v>-7.3014999999999997E-2</v>
      </c>
      <c r="J17" s="28">
        <v>-6.9223000000000007E-2</v>
      </c>
      <c r="K17" s="28">
        <v>-6.5365999999999994E-2</v>
      </c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</row>
    <row r="18" spans="1:22">
      <c r="A18" s="7">
        <v>0.25</v>
      </c>
      <c r="B18" s="3">
        <v>-3.2231000000000003E-2</v>
      </c>
      <c r="C18" s="3">
        <v>-2.0095999999999999E-2</v>
      </c>
      <c r="D18" s="3">
        <v>-1.1934E-2</v>
      </c>
      <c r="E18" s="3">
        <v>-1.7878000000000002E-2</v>
      </c>
      <c r="F18" s="3">
        <v>-2.2106000000000001E-2</v>
      </c>
      <c r="G18" s="3">
        <v>-4.5440000000000003E-3</v>
      </c>
      <c r="H18" s="3">
        <v>-6.6499999999999997E-3</v>
      </c>
      <c r="I18" s="3">
        <v>-5.9329999999999999E-3</v>
      </c>
      <c r="J18" s="3">
        <v>-7.0899999999999999E-3</v>
      </c>
      <c r="K18" s="3">
        <v>-1.1257E-2</v>
      </c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</row>
    <row r="19" spans="1:22">
      <c r="A19" s="8">
        <v>0.5</v>
      </c>
      <c r="B19" s="5">
        <v>6.9540000000000001E-3</v>
      </c>
      <c r="C19" s="5">
        <v>1.4012E-2</v>
      </c>
      <c r="D19" s="5">
        <v>1.17E-2</v>
      </c>
      <c r="E19" s="5">
        <v>9.6489999999999996E-3</v>
      </c>
      <c r="F19" s="5">
        <v>1.521E-2</v>
      </c>
      <c r="G19" s="5">
        <v>1.4904000000000001E-2</v>
      </c>
      <c r="H19" s="5">
        <v>1.541E-2</v>
      </c>
      <c r="I19" s="5">
        <v>1.3416000000000001E-2</v>
      </c>
      <c r="J19" s="5">
        <v>8.8769999999999995E-3</v>
      </c>
      <c r="K19" s="5">
        <v>1.5103E-2</v>
      </c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1:22">
      <c r="A20" s="7">
        <v>0.75</v>
      </c>
      <c r="B20" s="3">
        <v>3.3772000000000003E-2</v>
      </c>
      <c r="C20" s="3">
        <v>3.2412000000000003E-2</v>
      </c>
      <c r="D20" s="3">
        <v>3.2780999999999998E-2</v>
      </c>
      <c r="E20" s="3">
        <v>3.2071000000000002E-2</v>
      </c>
      <c r="F20" s="3">
        <v>2.4754999999999999E-2</v>
      </c>
      <c r="G20" s="3">
        <v>3.3017999999999999E-2</v>
      </c>
      <c r="H20" s="3">
        <v>3.1553999999999999E-2</v>
      </c>
      <c r="I20" s="3">
        <v>2.2003000000000002E-2</v>
      </c>
      <c r="J20" s="3">
        <v>2.3765999999999999E-2</v>
      </c>
      <c r="K20" s="3">
        <v>3.7916999999999999E-2</v>
      </c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</row>
    <row r="21" spans="1:22" s="29" customFormat="1">
      <c r="A21" s="65" t="s">
        <v>29</v>
      </c>
      <c r="B21" s="28">
        <v>0.24492</v>
      </c>
      <c r="C21" s="28">
        <v>0.212115</v>
      </c>
      <c r="D21" s="28">
        <v>0.203677</v>
      </c>
      <c r="E21" s="28">
        <v>0.20184299999999999</v>
      </c>
      <c r="F21" s="28">
        <v>0.12227200000000001</v>
      </c>
      <c r="G21" s="28">
        <v>8.6314000000000002E-2</v>
      </c>
      <c r="H21" s="28">
        <v>7.5198000000000001E-2</v>
      </c>
      <c r="I21" s="28">
        <v>7.3958999999999997E-2</v>
      </c>
      <c r="J21" s="28">
        <v>7.2190000000000004E-2</v>
      </c>
      <c r="K21" s="28">
        <v>6.7515000000000006E-2</v>
      </c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</row>
    <row r="22" spans="1:22"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  <row r="23" spans="1:22"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</row>
    <row r="24" spans="1:22"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</row>
    <row r="25" spans="1:22"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</row>
    <row r="26" spans="1:22"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</row>
    <row r="27" spans="1:22"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</row>
    <row r="28" spans="1:22"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1:22"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</row>
    <row r="30" spans="1:22"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</row>
    <row r="31" spans="1:22"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</row>
    <row r="32" spans="1:22"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</row>
    <row r="33" spans="12:22"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</row>
    <row r="34" spans="12:22"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</row>
    <row r="35" spans="12:22"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</row>
    <row r="36" spans="12:22"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</row>
    <row r="37" spans="12:22"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12:22"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</row>
    <row r="39" spans="12:22"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</row>
    <row r="40" spans="12:22"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</row>
    <row r="41" spans="12:22"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2:22"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12:22"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2:22"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12:22"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</sheetData>
  <sortState xmlns:xlrd2="http://schemas.microsoft.com/office/spreadsheetml/2017/richdata2" columnSort="1" ref="A13:V21">
    <sortCondition descending="1" ref="A21:V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Sharpe</vt:lpstr>
      <vt:lpstr>Summary</vt:lpstr>
      <vt:lpstr>Move High_Low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2020-01-03T03:02:17Z</dcterms:modified>
</cp:coreProperties>
</file>