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80" yWindow="1980" windowWidth="28120" windowHeight="11900" tabRatio="500" firstSheet="1" activeTab="5"/>
  </bookViews>
  <sheets>
    <sheet name="Quick Overview" sheetId="1" r:id="rId1"/>
    <sheet name="Data Analyst" sheetId="2" r:id="rId2"/>
    <sheet name="Data Engineer" sheetId="3" r:id="rId3"/>
    <sheet name="Data Scientist" sheetId="4" r:id="rId4"/>
    <sheet name="Big Data Engineer" sheetId="6" r:id="rId5"/>
    <sheet name="ML Engineer" sheetId="5" r:id="rId6"/>
    <sheet name="Evaluating Candidate Fit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7" l="1"/>
  <c r="D2" i="7"/>
  <c r="C6" i="7"/>
  <c r="C9" i="7"/>
  <c r="C2" i="7"/>
  <c r="C7" i="3"/>
  <c r="C6" i="3"/>
  <c r="C3" i="6"/>
  <c r="C4" i="6"/>
  <c r="C5" i="6"/>
  <c r="C9" i="6"/>
  <c r="C10" i="6"/>
  <c r="C8" i="6"/>
  <c r="C7" i="6"/>
  <c r="C6" i="6"/>
  <c r="C2" i="6"/>
  <c r="C4" i="5"/>
  <c r="C3" i="5"/>
  <c r="C6" i="5"/>
  <c r="C5" i="5"/>
  <c r="C2" i="5"/>
  <c r="C7" i="5"/>
  <c r="C8" i="5"/>
  <c r="C10" i="5"/>
  <c r="C9" i="5"/>
  <c r="C2" i="4"/>
  <c r="C3" i="4"/>
  <c r="C8" i="4"/>
  <c r="C7" i="4"/>
  <c r="C5" i="4"/>
  <c r="C4" i="4"/>
  <c r="C4" i="2"/>
  <c r="C3" i="2"/>
  <c r="C2" i="2"/>
  <c r="C5" i="3"/>
  <c r="C4" i="3"/>
  <c r="C3" i="3"/>
  <c r="C2" i="3"/>
  <c r="C8" i="3"/>
  <c r="C9" i="3"/>
  <c r="C6" i="4"/>
  <c r="C9" i="4"/>
  <c r="C6" i="2"/>
  <c r="C5" i="1"/>
  <c r="C4" i="1"/>
  <c r="C3" i="1"/>
  <c r="C2" i="1"/>
</calcChain>
</file>

<file path=xl/sharedStrings.xml><?xml version="1.0" encoding="utf-8"?>
<sst xmlns="http://schemas.openxmlformats.org/spreadsheetml/2006/main" count="184" uniqueCount="55">
  <si>
    <t>Programming</t>
  </si>
  <si>
    <t>Math</t>
  </si>
  <si>
    <t>High</t>
  </si>
  <si>
    <t>Low</t>
  </si>
  <si>
    <t>Range</t>
  </si>
  <si>
    <t>Mean</t>
  </si>
  <si>
    <t>Track</t>
  </si>
  <si>
    <t>Tracks</t>
  </si>
  <si>
    <t>Data Scientist</t>
  </si>
  <si>
    <t>Data Engineer</t>
  </si>
  <si>
    <t>Data Analyst</t>
  </si>
  <si>
    <t>Machine Learning Engineer</t>
  </si>
  <si>
    <t>Big Data Engineer</t>
  </si>
  <si>
    <t>Linear Algebra</t>
  </si>
  <si>
    <t>Statistics</t>
  </si>
  <si>
    <t>Skill Range</t>
  </si>
  <si>
    <t xml:space="preserve">Overview of skillsets for various positions. The details of each track with details of skill sets within Math, Programming are provided in each tabs. </t>
  </si>
  <si>
    <t>Range of Skillsets</t>
  </si>
  <si>
    <t>Training Type</t>
  </si>
  <si>
    <t>Set the skill sets to determine the trainings that are provided by Refactored.</t>
  </si>
  <si>
    <t>Probability</t>
  </si>
  <si>
    <t>Introductory Statistics</t>
  </si>
  <si>
    <t>Skill set</t>
  </si>
  <si>
    <t>Command Line Tools</t>
  </si>
  <si>
    <t>System Administration</t>
  </si>
  <si>
    <t>Introductory Programming</t>
  </si>
  <si>
    <t>Unix/Windows</t>
  </si>
  <si>
    <t>Candidate Ready for Data Analyst Training</t>
  </si>
  <si>
    <t>Python</t>
  </si>
  <si>
    <t>Candidate Ready for Data Engineering Training</t>
  </si>
  <si>
    <t>Training Class required/Pass</t>
  </si>
  <si>
    <t>Big Data</t>
  </si>
  <si>
    <t>Hadoop</t>
  </si>
  <si>
    <t>Intro to Probability, Statistics</t>
  </si>
  <si>
    <t>Scala</t>
  </si>
  <si>
    <t>Spark</t>
  </si>
  <si>
    <t>Training Course required/Pass</t>
  </si>
  <si>
    <t>Command Line/Git</t>
  </si>
  <si>
    <t>R</t>
  </si>
  <si>
    <t>Machine Learning</t>
  </si>
  <si>
    <t xml:space="preserve"> Probability</t>
  </si>
  <si>
    <t xml:space="preserve"> Linear Algebra</t>
  </si>
  <si>
    <t>Introduction to Hadoop</t>
  </si>
  <si>
    <t>Hadoop and Big data</t>
  </si>
  <si>
    <t>Data Science</t>
  </si>
  <si>
    <t>ML Engineer</t>
  </si>
  <si>
    <t>None</t>
  </si>
  <si>
    <t>Visualization and Analysis Tools</t>
  </si>
  <si>
    <t>Interpreting results</t>
  </si>
  <si>
    <t>Candidate Ready for Data Scientist Training</t>
  </si>
  <si>
    <t>Candidate Ready for Big Data Engineering Training</t>
  </si>
  <si>
    <t>Candidate Ready for ML Training</t>
  </si>
  <si>
    <t>Cloud</t>
  </si>
  <si>
    <t>Docker</t>
  </si>
  <si>
    <t>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</si>
</sst>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6"/>
      <color theme="1"/>
      <name val="Calibri"/>
      <scheme val="minor"/>
    </font>
    <font>
      <sz val="16"/>
      <name val="Calibri"/>
      <scheme val="minor"/>
    </font>
    <font>
      <sz val="16"/>
      <color rgb="FF000000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26B0A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/>
    </xf>
    <xf numFmtId="0" fontId="4" fillId="4" borderId="0" xfId="0" applyFont="1" applyFill="1"/>
    <xf numFmtId="0" fontId="4" fillId="8" borderId="0" xfId="0" applyFont="1" applyFill="1"/>
    <xf numFmtId="0" fontId="4" fillId="0" borderId="0" xfId="0" applyFont="1"/>
    <xf numFmtId="0" fontId="4" fillId="9" borderId="0" xfId="0" applyFont="1" applyFill="1"/>
    <xf numFmtId="0" fontId="4" fillId="3" borderId="0" xfId="0" applyFont="1" applyFill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4" fillId="0" borderId="0" xfId="0" applyFont="1" applyFill="1"/>
    <xf numFmtId="0" fontId="0" fillId="0" borderId="0" xfId="0" applyFill="1"/>
    <xf numFmtId="0" fontId="4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/>
    </xf>
    <xf numFmtId="0" fontId="4" fillId="12" borderId="0" xfId="0" applyFont="1" applyFill="1"/>
    <xf numFmtId="0" fontId="5" fillId="12" borderId="1" xfId="0" applyFont="1" applyFill="1" applyBorder="1"/>
    <xf numFmtId="0" fontId="4" fillId="6" borderId="0" xfId="0" applyFont="1" applyFill="1" applyAlignment="1">
      <alignment horizontal="center"/>
    </xf>
    <xf numFmtId="0" fontId="4" fillId="6" borderId="0" xfId="0" applyFont="1" applyFill="1"/>
    <xf numFmtId="0" fontId="4" fillId="5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/>
    <xf numFmtId="0" fontId="6" fillId="10" borderId="0" xfId="0" applyFont="1" applyFill="1" applyAlignment="1">
      <alignment horizontal="center"/>
    </xf>
    <xf numFmtId="0" fontId="6" fillId="11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4" fillId="13" borderId="0" xfId="0" applyFont="1" applyFill="1"/>
    <xf numFmtId="0" fontId="4" fillId="14" borderId="0" xfId="0" applyFont="1" applyFill="1" applyAlignment="1">
      <alignment horizontal="center" vertical="center"/>
    </xf>
    <xf numFmtId="0" fontId="4" fillId="14" borderId="0" xfId="0" applyFont="1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8" sqref="C8"/>
    </sheetView>
  </sheetViews>
  <sheetFormatPr baseColWidth="10" defaultRowHeight="15" x14ac:dyDescent="0"/>
  <cols>
    <col min="1" max="1" width="18.6640625" customWidth="1"/>
    <col min="2" max="2" width="34.6640625" customWidth="1"/>
    <col min="3" max="3" width="63" customWidth="1"/>
    <col min="4" max="4" width="38.6640625" customWidth="1"/>
    <col min="5" max="5" width="28.33203125" customWidth="1"/>
  </cols>
  <sheetData>
    <row r="1" spans="1:5" s="18" customFormat="1" ht="20">
      <c r="A1" s="19" t="s">
        <v>0</v>
      </c>
      <c r="B1" s="19" t="s">
        <v>1</v>
      </c>
      <c r="C1" s="20" t="s">
        <v>6</v>
      </c>
      <c r="D1" s="17" t="s">
        <v>16</v>
      </c>
      <c r="E1" s="17"/>
    </row>
    <row r="2" spans="1:5" ht="20">
      <c r="A2" s="8" t="s">
        <v>3</v>
      </c>
      <c r="B2" s="8" t="s">
        <v>3</v>
      </c>
      <c r="C2" s="8" t="str">
        <f>IF(AND((A2=B15),(B2=B15)),"Data Analyst", "Other Tracks")</f>
        <v>Data Analyst</v>
      </c>
      <c r="D2" s="9"/>
      <c r="E2" s="9"/>
    </row>
    <row r="3" spans="1:5" ht="20">
      <c r="A3" s="8" t="s">
        <v>2</v>
      </c>
      <c r="B3" s="8" t="s">
        <v>3</v>
      </c>
      <c r="C3" s="8" t="str">
        <f>IF(AND((A3=B17),(B3=B15)),"Data Engineer/Big Data Engineer", "Other Tracks")</f>
        <v>Data Engineer/Big Data Engineer</v>
      </c>
      <c r="D3" s="9"/>
      <c r="E3" s="9"/>
    </row>
    <row r="4" spans="1:5" ht="20">
      <c r="A4" s="8" t="s">
        <v>5</v>
      </c>
      <c r="B4" s="8" t="s">
        <v>5</v>
      </c>
      <c r="C4" s="8" t="str">
        <f>IF(AND(OR(A4=B16,A4=B17), OR(B4=B16, B4=B17)),"Data Scientist/Quantitative Analyst", "Other Tracks")</f>
        <v>Data Scientist/Quantitative Analyst</v>
      </c>
      <c r="D4" s="9"/>
      <c r="E4" s="9"/>
    </row>
    <row r="5" spans="1:5" ht="20">
      <c r="A5" s="8" t="s">
        <v>2</v>
      </c>
      <c r="B5" s="8" t="s">
        <v>2</v>
      </c>
      <c r="C5" s="8" t="str">
        <f>IF(AND(A5=B17, B5=B17),"ML Engineer/Research Scientist (Data Scientist)", "Other Tracks")</f>
        <v>ML Engineer/Research Scientist (Data Scientist)</v>
      </c>
      <c r="D5" s="9"/>
      <c r="E5" s="9"/>
    </row>
    <row r="6" spans="1:5" ht="20">
      <c r="A6" s="9"/>
      <c r="B6" s="9"/>
      <c r="C6" s="9"/>
      <c r="D6" s="9"/>
      <c r="E6" s="9"/>
    </row>
    <row r="7" spans="1:5" ht="20">
      <c r="A7" s="9"/>
      <c r="B7" s="9"/>
      <c r="C7" s="9"/>
      <c r="D7" s="9"/>
      <c r="E7" s="9"/>
    </row>
    <row r="8" spans="1:5" ht="20">
      <c r="A8" s="21" t="s">
        <v>7</v>
      </c>
      <c r="B8" s="11" t="s">
        <v>8</v>
      </c>
      <c r="C8" s="9"/>
      <c r="D8" s="9"/>
      <c r="E8" s="9"/>
    </row>
    <row r="9" spans="1:5" ht="20">
      <c r="A9" s="11"/>
      <c r="B9" s="11" t="s">
        <v>9</v>
      </c>
      <c r="C9" s="9"/>
      <c r="D9" s="9"/>
      <c r="E9" s="9"/>
    </row>
    <row r="10" spans="1:5" ht="20">
      <c r="A10" s="11"/>
      <c r="B10" s="11" t="s">
        <v>10</v>
      </c>
      <c r="C10" s="9"/>
      <c r="D10" s="9"/>
      <c r="E10" s="9"/>
    </row>
    <row r="11" spans="1:5" ht="20">
      <c r="A11" s="11"/>
      <c r="B11" s="11" t="s">
        <v>11</v>
      </c>
      <c r="C11" s="9"/>
      <c r="D11" s="9"/>
      <c r="E11" s="9"/>
    </row>
    <row r="12" spans="1:5" ht="20">
      <c r="A12" s="11"/>
      <c r="B12" s="11" t="s">
        <v>12</v>
      </c>
      <c r="C12" s="9"/>
      <c r="D12" s="9"/>
      <c r="E12" s="9"/>
    </row>
    <row r="13" spans="1:5" ht="20">
      <c r="A13" s="9"/>
      <c r="B13" s="9"/>
      <c r="C13" s="9"/>
      <c r="D13" s="9"/>
      <c r="E13" s="9"/>
    </row>
    <row r="14" spans="1:5" ht="20">
      <c r="A14" s="9"/>
      <c r="B14" s="9"/>
      <c r="C14" s="9"/>
      <c r="D14" s="9"/>
      <c r="E14" s="9"/>
    </row>
    <row r="15" spans="1:5" ht="20">
      <c r="A15" s="22" t="s">
        <v>15</v>
      </c>
      <c r="B15" s="12" t="s">
        <v>3</v>
      </c>
      <c r="C15" s="9"/>
      <c r="D15" s="9"/>
      <c r="E15" s="9"/>
    </row>
    <row r="16" spans="1:5" ht="20">
      <c r="A16" s="13"/>
      <c r="B16" s="14" t="s">
        <v>5</v>
      </c>
      <c r="C16" s="9"/>
      <c r="D16" s="9"/>
      <c r="E16" s="9"/>
    </row>
    <row r="17" spans="1:5" ht="20">
      <c r="A17" s="15"/>
      <c r="B17" s="16" t="s">
        <v>2</v>
      </c>
      <c r="C17" s="9"/>
      <c r="D17" s="9"/>
      <c r="E17" s="9"/>
    </row>
    <row r="18" spans="1:5" ht="20">
      <c r="A18" s="9"/>
      <c r="B18" s="9"/>
      <c r="C18" s="9"/>
      <c r="D18" s="9"/>
      <c r="E18" s="9"/>
    </row>
  </sheetData>
  <dataValidations count="1">
    <dataValidation type="list" allowBlank="1" showInputMessage="1" showErrorMessage="1" sqref="A2:B5">
      <formula1>$B$15:$B$17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B2" sqref="B2:B4"/>
    </sheetView>
  </sheetViews>
  <sheetFormatPr baseColWidth="10" defaultRowHeight="15" x14ac:dyDescent="0"/>
  <cols>
    <col min="1" max="1" width="63.5" style="2" customWidth="1"/>
    <col min="2" max="2" width="22.1640625" customWidth="1"/>
    <col min="3" max="3" width="60.5" style="4" customWidth="1"/>
  </cols>
  <sheetData>
    <row r="1" spans="1:12" s="3" customFormat="1" ht="20">
      <c r="A1" s="5" t="s">
        <v>22</v>
      </c>
      <c r="B1" s="6" t="s">
        <v>4</v>
      </c>
      <c r="C1" s="5" t="s">
        <v>18</v>
      </c>
      <c r="D1" s="7"/>
      <c r="E1" s="7"/>
      <c r="F1" s="10" t="s">
        <v>17</v>
      </c>
      <c r="G1" s="10"/>
      <c r="H1" s="31" t="s">
        <v>3</v>
      </c>
      <c r="I1" s="7"/>
      <c r="J1" s="7"/>
      <c r="K1" s="7"/>
      <c r="L1" s="7"/>
    </row>
    <row r="2" spans="1:12" ht="20" customHeight="1">
      <c r="A2" s="23" t="s">
        <v>21</v>
      </c>
      <c r="B2" s="24" t="s">
        <v>5</v>
      </c>
      <c r="C2" s="25" t="str">
        <f>IF(B2="Low", "Introduction to Statistics Course", "Pass")</f>
        <v>Pass</v>
      </c>
      <c r="D2" s="9"/>
      <c r="E2" s="9"/>
      <c r="F2" s="31"/>
      <c r="G2" s="31"/>
      <c r="H2" s="31" t="s">
        <v>5</v>
      </c>
      <c r="I2" s="9"/>
      <c r="J2" s="9"/>
      <c r="K2" s="9"/>
      <c r="L2" s="9"/>
    </row>
    <row r="3" spans="1:12" ht="20">
      <c r="A3" s="23" t="s">
        <v>26</v>
      </c>
      <c r="B3" s="24" t="s">
        <v>5</v>
      </c>
      <c r="C3" s="25" t="str">
        <f>IF(B3="Low", "Introduction to Command line/Spreadsheets Course", "Pass")</f>
        <v>Pass</v>
      </c>
      <c r="D3" s="9"/>
      <c r="E3" s="9"/>
      <c r="F3" s="31"/>
      <c r="G3" s="31"/>
      <c r="H3" s="31" t="s">
        <v>2</v>
      </c>
      <c r="I3" s="9"/>
      <c r="J3" s="9"/>
      <c r="K3" s="9"/>
      <c r="L3" s="9"/>
    </row>
    <row r="4" spans="1:12" ht="20">
      <c r="A4" s="23" t="s">
        <v>25</v>
      </c>
      <c r="B4" s="24" t="s">
        <v>5</v>
      </c>
      <c r="C4" s="25" t="str">
        <f>IF(B4="Low", "Introduction to Programming Course", "Pass")</f>
        <v>Pass</v>
      </c>
      <c r="D4" s="9"/>
      <c r="E4" s="9"/>
      <c r="F4" s="31"/>
      <c r="G4" s="31"/>
      <c r="H4" s="31" t="s">
        <v>46</v>
      </c>
      <c r="I4" s="9"/>
      <c r="J4" s="9"/>
      <c r="K4" s="9"/>
      <c r="L4" s="9"/>
    </row>
    <row r="5" spans="1:12" ht="20">
      <c r="A5" s="23"/>
      <c r="B5" s="24"/>
      <c r="C5" s="25"/>
      <c r="D5" s="9"/>
      <c r="E5" s="9"/>
      <c r="F5" s="9" t="s">
        <v>19</v>
      </c>
      <c r="G5" s="9"/>
      <c r="H5" s="9"/>
      <c r="I5" s="9"/>
      <c r="J5" s="9"/>
      <c r="K5" s="9"/>
      <c r="L5" s="9"/>
    </row>
    <row r="6" spans="1:12" ht="20">
      <c r="A6" s="26" t="s">
        <v>27</v>
      </c>
      <c r="B6" s="27"/>
      <c r="C6" s="28" t="str">
        <f>IF(AND(C2="Pass", C3="Pass", C4="Pass"), "Pass", "Need Training in Pre-requisites")</f>
        <v>Pass</v>
      </c>
      <c r="D6" s="9"/>
      <c r="E6" s="9"/>
      <c r="F6" s="9"/>
      <c r="G6" s="9"/>
      <c r="H6" s="9"/>
      <c r="I6" s="9"/>
      <c r="J6" s="9"/>
      <c r="K6" s="9"/>
      <c r="L6" s="9"/>
    </row>
    <row r="7" spans="1:12" ht="20">
      <c r="A7" s="29"/>
      <c r="B7" s="9"/>
      <c r="C7" s="30"/>
      <c r="D7" s="9"/>
      <c r="E7" s="9"/>
      <c r="F7" s="9"/>
      <c r="G7" s="9"/>
      <c r="H7" s="9"/>
      <c r="I7" s="9"/>
      <c r="J7" s="9"/>
      <c r="K7" s="9"/>
      <c r="L7" s="9"/>
    </row>
    <row r="8" spans="1:12" ht="20">
      <c r="A8" s="29"/>
      <c r="B8" s="9"/>
      <c r="C8" s="30"/>
      <c r="D8" s="9"/>
      <c r="E8" s="9"/>
      <c r="F8" s="9"/>
      <c r="G8" s="9"/>
      <c r="H8" s="9"/>
      <c r="I8" s="9"/>
      <c r="J8" s="9"/>
      <c r="K8" s="9"/>
      <c r="L8" s="9"/>
    </row>
    <row r="9" spans="1:12" ht="20">
      <c r="A9" s="29"/>
      <c r="B9" s="9"/>
      <c r="C9" s="30"/>
      <c r="D9" s="9"/>
      <c r="E9" s="9"/>
      <c r="F9" s="9"/>
      <c r="G9" s="9"/>
      <c r="H9" s="9"/>
      <c r="I9" s="9"/>
      <c r="J9" s="9"/>
      <c r="K9" s="9"/>
      <c r="L9" s="9"/>
    </row>
    <row r="10" spans="1:12" ht="20">
      <c r="A10" s="29"/>
      <c r="B10" s="9"/>
      <c r="C10" s="30"/>
      <c r="D10" s="9"/>
      <c r="E10" s="9"/>
      <c r="F10" s="9"/>
      <c r="G10" s="9"/>
      <c r="H10" s="9"/>
      <c r="I10" s="9"/>
      <c r="J10" s="9"/>
      <c r="K10" s="9"/>
      <c r="L10" s="9"/>
    </row>
    <row r="11" spans="1:12" ht="20">
      <c r="A11" s="29"/>
      <c r="B11" s="9"/>
      <c r="C11" s="30"/>
      <c r="D11" s="9"/>
      <c r="E11" s="9"/>
      <c r="F11" s="9"/>
      <c r="G11" s="9"/>
      <c r="H11" s="9"/>
      <c r="I11" s="9"/>
      <c r="J11" s="9"/>
      <c r="K11" s="9"/>
      <c r="L11" s="9"/>
    </row>
    <row r="12" spans="1:12" ht="20">
      <c r="A12" s="29"/>
      <c r="B12" s="9"/>
      <c r="C12" s="30"/>
      <c r="D12" s="9"/>
      <c r="E12" s="9"/>
      <c r="F12" s="9"/>
      <c r="G12" s="9"/>
      <c r="H12" s="9"/>
      <c r="I12" s="9"/>
      <c r="J12" s="9"/>
      <c r="K12" s="9"/>
      <c r="L12" s="9"/>
    </row>
    <row r="13" spans="1:12" ht="20">
      <c r="A13" s="29"/>
      <c r="B13" s="9"/>
      <c r="C13" s="30"/>
      <c r="D13" s="9"/>
      <c r="E13" s="9"/>
      <c r="F13" s="9"/>
      <c r="G13" s="9"/>
      <c r="H13" s="9"/>
      <c r="I13" s="9"/>
      <c r="J13" s="9"/>
      <c r="K13" s="9"/>
      <c r="L13" s="9"/>
    </row>
    <row r="14" spans="1:12" ht="20">
      <c r="A14" s="29"/>
      <c r="B14" s="9"/>
      <c r="C14" s="30"/>
      <c r="D14" s="9"/>
      <c r="E14" s="9"/>
      <c r="F14" s="9"/>
      <c r="G14" s="9"/>
      <c r="H14" s="9"/>
      <c r="I14" s="9"/>
      <c r="J14" s="9"/>
      <c r="K14" s="9"/>
      <c r="L14" s="9"/>
    </row>
    <row r="15" spans="1:12" ht="20">
      <c r="A15" s="29"/>
      <c r="B15" s="9"/>
      <c r="C15" s="30"/>
      <c r="D15" s="9"/>
      <c r="E15" s="9"/>
      <c r="F15" s="9"/>
      <c r="G15" s="9"/>
      <c r="H15" s="9"/>
      <c r="I15" s="9"/>
      <c r="J15" s="9"/>
      <c r="K15" s="9"/>
      <c r="L15" s="9"/>
    </row>
    <row r="16" spans="1:12" ht="20">
      <c r="A16" s="29"/>
      <c r="B16" s="9"/>
      <c r="C16" s="30"/>
      <c r="D16" s="9"/>
      <c r="E16" s="9"/>
      <c r="F16" s="9"/>
      <c r="G16" s="9"/>
      <c r="H16" s="9"/>
      <c r="I16" s="9"/>
      <c r="J16" s="9"/>
      <c r="K16" s="9"/>
      <c r="L16" s="9"/>
    </row>
    <row r="17" spans="1:12" ht="20">
      <c r="A17" s="29"/>
      <c r="B17" s="9"/>
      <c r="C17" s="30"/>
      <c r="D17" s="9"/>
      <c r="E17" s="9"/>
      <c r="F17" s="9"/>
      <c r="G17" s="9"/>
      <c r="H17" s="9"/>
      <c r="I17" s="9"/>
      <c r="J17" s="9"/>
      <c r="K17" s="9"/>
      <c r="L17" s="9"/>
    </row>
    <row r="18" spans="1:12" ht="20">
      <c r="A18" s="29"/>
      <c r="B18" s="9"/>
      <c r="C18" s="30"/>
      <c r="D18" s="9"/>
      <c r="E18" s="9"/>
      <c r="F18" s="9"/>
      <c r="G18" s="9"/>
      <c r="H18" s="9"/>
      <c r="I18" s="9"/>
      <c r="J18" s="9"/>
      <c r="K18" s="9"/>
      <c r="L18" s="9"/>
    </row>
  </sheetData>
  <dataValidations count="1">
    <dataValidation type="list" allowBlank="1" showInputMessage="1" showErrorMessage="1" sqref="B2:B4">
      <formula1>$H$1:$H$4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C13" sqref="C13"/>
    </sheetView>
  </sheetViews>
  <sheetFormatPr baseColWidth="10" defaultRowHeight="15" x14ac:dyDescent="0"/>
  <cols>
    <col min="1" max="1" width="65" customWidth="1"/>
    <col min="2" max="2" width="18.83203125" customWidth="1"/>
    <col min="3" max="3" width="56.1640625" customWidth="1"/>
  </cols>
  <sheetData>
    <row r="1" spans="1:4" ht="20">
      <c r="A1" s="5" t="s">
        <v>22</v>
      </c>
      <c r="B1" s="6" t="s">
        <v>4</v>
      </c>
      <c r="C1" s="5" t="s">
        <v>36</v>
      </c>
      <c r="D1" s="1"/>
    </row>
    <row r="2" spans="1:4" ht="20">
      <c r="A2" s="23" t="s">
        <v>0</v>
      </c>
      <c r="B2" s="24" t="s">
        <v>2</v>
      </c>
      <c r="C2" s="25" t="str">
        <f>IF(B2="High", "Pass", "Programming with OOPs Course")</f>
        <v>Pass</v>
      </c>
      <c r="D2" s="1"/>
    </row>
    <row r="3" spans="1:4" ht="20">
      <c r="A3" s="23" t="s">
        <v>23</v>
      </c>
      <c r="B3" s="24" t="s">
        <v>2</v>
      </c>
      <c r="C3" s="25" t="str">
        <f>IF(B3="Low", "Command Line Tools Course", "Pass")</f>
        <v>Pass</v>
      </c>
      <c r="D3" s="1"/>
    </row>
    <row r="4" spans="1:4" ht="20">
      <c r="A4" s="23" t="s">
        <v>24</v>
      </c>
      <c r="B4" s="24" t="s">
        <v>2</v>
      </c>
      <c r="C4" s="25" t="str">
        <f>IF(B4="Low", "System Administration Course", "Pass")</f>
        <v>Pass</v>
      </c>
      <c r="D4" s="1"/>
    </row>
    <row r="5" spans="1:4" ht="20">
      <c r="A5" s="23" t="s">
        <v>33</v>
      </c>
      <c r="B5" s="24" t="s">
        <v>2</v>
      </c>
      <c r="C5" s="25" t="str">
        <f>IF(B5="Low", "Introductory Stats and Probability Course", "Pass")</f>
        <v>Pass</v>
      </c>
      <c r="D5" s="1"/>
    </row>
    <row r="6" spans="1:4" ht="20">
      <c r="A6" s="23" t="s">
        <v>43</v>
      </c>
      <c r="B6" s="24" t="s">
        <v>2</v>
      </c>
      <c r="C6" s="25" t="str">
        <f>IF(B6="Low", "Introduction to Hadoop, Big Data", "Pass")</f>
        <v>Pass</v>
      </c>
      <c r="D6" s="1"/>
    </row>
    <row r="7" spans="1:4" ht="20">
      <c r="A7" s="23" t="s">
        <v>35</v>
      </c>
      <c r="B7" s="24" t="s">
        <v>2</v>
      </c>
      <c r="C7" s="25" t="str">
        <f>IF(B7="Low", "Introduction to Spark", "Pass")</f>
        <v>Pass</v>
      </c>
      <c r="D7" s="1"/>
    </row>
    <row r="8" spans="1:4" ht="20">
      <c r="A8" s="32" t="s">
        <v>28</v>
      </c>
      <c r="B8" s="24" t="s">
        <v>2</v>
      </c>
      <c r="C8" s="33" t="str">
        <f>IF(B8="Low", "Python Course", "Pass")</f>
        <v>Pass</v>
      </c>
      <c r="D8" s="1"/>
    </row>
    <row r="9" spans="1:4" ht="20">
      <c r="A9" s="26" t="s">
        <v>29</v>
      </c>
      <c r="B9" s="27"/>
      <c r="C9" s="28" t="str">
        <f>IF(AND(C2="Pass",C3= "Pass", C4="Pass",C8= "Pass"), "Pass", "Need Training in Pre-requisites")</f>
        <v>Pass</v>
      </c>
      <c r="D9" s="1"/>
    </row>
    <row r="10" spans="1:4" ht="20">
      <c r="A10" s="29"/>
      <c r="B10" s="9"/>
      <c r="C10" s="30"/>
      <c r="D10" s="1"/>
    </row>
    <row r="11" spans="1:4" ht="20">
      <c r="A11" s="9"/>
      <c r="B11" s="9"/>
      <c r="C11" s="9"/>
      <c r="D11" s="1"/>
    </row>
    <row r="12" spans="1:4" ht="20">
      <c r="A12" s="10" t="s">
        <v>17</v>
      </c>
      <c r="B12" s="31" t="s">
        <v>3</v>
      </c>
      <c r="C12" s="9"/>
      <c r="D12" s="1"/>
    </row>
    <row r="13" spans="1:4" ht="20">
      <c r="A13" s="31"/>
      <c r="B13" s="31" t="s">
        <v>5</v>
      </c>
      <c r="C13" s="9"/>
      <c r="D13" s="1"/>
    </row>
    <row r="14" spans="1:4" ht="20">
      <c r="A14" s="31"/>
      <c r="B14" s="31" t="s">
        <v>2</v>
      </c>
      <c r="C14" s="9"/>
      <c r="D14" s="1"/>
    </row>
    <row r="15" spans="1:4" ht="20">
      <c r="A15" s="31"/>
      <c r="B15" s="31" t="s">
        <v>46</v>
      </c>
      <c r="C15" s="9"/>
      <c r="D15" s="1"/>
    </row>
    <row r="16" spans="1:4" ht="20">
      <c r="A16" s="9" t="s">
        <v>19</v>
      </c>
      <c r="B16" s="9"/>
      <c r="C16" s="9"/>
    </row>
  </sheetData>
  <dataValidations count="1">
    <dataValidation type="list" allowBlank="1" showInputMessage="1" showErrorMessage="1" sqref="B2:B8">
      <formula1>$B$12:$B$15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8"/>
    </sheetView>
  </sheetViews>
  <sheetFormatPr baseColWidth="10" defaultRowHeight="15" x14ac:dyDescent="0"/>
  <cols>
    <col min="1" max="1" width="68.6640625" customWidth="1"/>
    <col min="2" max="2" width="17.5" customWidth="1"/>
    <col min="3" max="3" width="54.33203125" customWidth="1"/>
  </cols>
  <sheetData>
    <row r="1" spans="1:4" ht="20">
      <c r="A1" s="5" t="s">
        <v>22</v>
      </c>
      <c r="B1" s="6" t="s">
        <v>4</v>
      </c>
      <c r="C1" s="5" t="s">
        <v>30</v>
      </c>
      <c r="D1" s="9"/>
    </row>
    <row r="2" spans="1:4" ht="20">
      <c r="A2" s="23" t="s">
        <v>0</v>
      </c>
      <c r="B2" s="24" t="s">
        <v>5</v>
      </c>
      <c r="C2" s="25" t="str">
        <f>IF(B2="Low", "Programming with OOPs and Python",  "Pass")</f>
        <v>Pass</v>
      </c>
      <c r="D2" s="9"/>
    </row>
    <row r="3" spans="1:4" ht="20">
      <c r="A3" s="23" t="s">
        <v>20</v>
      </c>
      <c r="B3" s="24" t="s">
        <v>5</v>
      </c>
      <c r="C3" s="25" t="str">
        <f>IF(B3="Low", "Probability Course", "Pass")</f>
        <v>Pass</v>
      </c>
      <c r="D3" s="9"/>
    </row>
    <row r="4" spans="1:4" ht="20">
      <c r="A4" s="23" t="s">
        <v>13</v>
      </c>
      <c r="B4" s="24" t="s">
        <v>5</v>
      </c>
      <c r="C4" s="25" t="str">
        <f>IF(B4="Low", "Linear Algebra Course", "Pass")</f>
        <v>Pass</v>
      </c>
      <c r="D4" s="9"/>
    </row>
    <row r="5" spans="1:4" ht="20">
      <c r="A5" s="23" t="s">
        <v>14</v>
      </c>
      <c r="B5" s="24" t="s">
        <v>5</v>
      </c>
      <c r="C5" s="25" t="str">
        <f>IF(B5="Low", "Statistics Course", "Pass")</f>
        <v>Pass</v>
      </c>
      <c r="D5" s="9"/>
    </row>
    <row r="6" spans="1:4" ht="20">
      <c r="A6" s="23" t="s">
        <v>37</v>
      </c>
      <c r="B6" s="24" t="s">
        <v>5</v>
      </c>
      <c r="C6" s="25" t="str">
        <f>IF(B6="Low", "Version control - Git", "Pass")</f>
        <v>Pass</v>
      </c>
      <c r="D6" s="9"/>
    </row>
    <row r="7" spans="1:4" ht="20">
      <c r="A7" s="23" t="s">
        <v>28</v>
      </c>
      <c r="B7" s="24" t="s">
        <v>5</v>
      </c>
      <c r="C7" s="25" t="str">
        <f>IF(B7="Low", "Python Course", "Pass")</f>
        <v>Pass</v>
      </c>
      <c r="D7" s="9"/>
    </row>
    <row r="8" spans="1:4" ht="20">
      <c r="A8" s="23" t="s">
        <v>38</v>
      </c>
      <c r="B8" s="24" t="s">
        <v>5</v>
      </c>
      <c r="C8" s="25" t="str">
        <f>IF(B8="Low", "R Class", "Pass")</f>
        <v>Pass</v>
      </c>
      <c r="D8" s="9"/>
    </row>
    <row r="9" spans="1:4" ht="20">
      <c r="A9" s="26" t="s">
        <v>49</v>
      </c>
      <c r="B9" s="27"/>
      <c r="C9" s="28" t="str">
        <f>IF(AND(C2="Pass",C3= "Pass", C4="Pass", C5="Pass", C6="Pass", C7="Pass"), "Pass", "Need Training in Pre-requisites")</f>
        <v>Pass</v>
      </c>
      <c r="D9" s="9"/>
    </row>
    <row r="10" spans="1:4" ht="20">
      <c r="A10" s="29"/>
      <c r="B10" s="9"/>
      <c r="C10" s="30"/>
      <c r="D10" s="9"/>
    </row>
    <row r="11" spans="1:4" ht="20">
      <c r="A11" s="9"/>
      <c r="B11" s="9"/>
      <c r="C11" s="9"/>
      <c r="D11" s="9"/>
    </row>
    <row r="12" spans="1:4" ht="20">
      <c r="A12" s="10" t="s">
        <v>17</v>
      </c>
      <c r="B12" s="31" t="s">
        <v>3</v>
      </c>
      <c r="C12" s="9"/>
      <c r="D12" s="9"/>
    </row>
    <row r="13" spans="1:4" ht="20">
      <c r="A13" s="31"/>
      <c r="B13" s="31" t="s">
        <v>5</v>
      </c>
      <c r="C13" s="9"/>
      <c r="D13" s="9"/>
    </row>
    <row r="14" spans="1:4" ht="20">
      <c r="A14" s="31"/>
      <c r="B14" s="31" t="s">
        <v>2</v>
      </c>
      <c r="C14" s="9"/>
      <c r="D14" s="9"/>
    </row>
    <row r="15" spans="1:4" ht="20">
      <c r="A15" s="31"/>
      <c r="B15" s="31" t="s">
        <v>46</v>
      </c>
      <c r="C15" s="9"/>
      <c r="D15" s="9"/>
    </row>
    <row r="16" spans="1:4" ht="20">
      <c r="A16" s="9" t="s">
        <v>19</v>
      </c>
      <c r="B16" s="9"/>
      <c r="C16" s="9"/>
      <c r="D16" s="9"/>
    </row>
    <row r="17" spans="1:4" ht="20">
      <c r="A17" s="9"/>
      <c r="B17" s="9"/>
      <c r="C17" s="9"/>
      <c r="D17" s="9"/>
    </row>
  </sheetData>
  <dataValidations count="1">
    <dataValidation type="list" allowBlank="1" showInputMessage="1" showErrorMessage="1" sqref="B2:B8">
      <formula1>$B$12:$B$15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" sqref="B2:B9"/>
    </sheetView>
  </sheetViews>
  <sheetFormatPr baseColWidth="10" defaultRowHeight="15" x14ac:dyDescent="0"/>
  <cols>
    <col min="1" max="1" width="54.6640625" customWidth="1"/>
    <col min="2" max="2" width="36.6640625" customWidth="1"/>
    <col min="3" max="3" width="52.33203125" customWidth="1"/>
  </cols>
  <sheetData>
    <row r="1" spans="1:4" ht="20">
      <c r="A1" s="5" t="s">
        <v>22</v>
      </c>
      <c r="B1" s="6" t="s">
        <v>4</v>
      </c>
      <c r="C1" s="5" t="s">
        <v>36</v>
      </c>
      <c r="D1" s="1"/>
    </row>
    <row r="2" spans="1:4" ht="20">
      <c r="A2" s="23" t="s">
        <v>0</v>
      </c>
      <c r="B2" s="24" t="s">
        <v>2</v>
      </c>
      <c r="C2" s="25" t="str">
        <f>IF(B2="High", "Pass", "Programming with OOPs Course")</f>
        <v>Pass</v>
      </c>
      <c r="D2" s="1"/>
    </row>
    <row r="3" spans="1:4" ht="20">
      <c r="A3" s="23" t="s">
        <v>23</v>
      </c>
      <c r="B3" s="24" t="s">
        <v>2</v>
      </c>
      <c r="C3" s="25" t="str">
        <f>IF(B3="Low", "Command Line Tools Course", "Pass")</f>
        <v>Pass</v>
      </c>
    </row>
    <row r="4" spans="1:4" ht="20">
      <c r="A4" s="23" t="s">
        <v>24</v>
      </c>
      <c r="B4" s="24" t="s">
        <v>2</v>
      </c>
      <c r="C4" s="25" t="str">
        <f>IF(B4="Low", "System Administration Course", "Pass")</f>
        <v>Pass</v>
      </c>
    </row>
    <row r="5" spans="1:4" ht="20">
      <c r="A5" s="23" t="s">
        <v>33</v>
      </c>
      <c r="B5" s="24" t="s">
        <v>2</v>
      </c>
      <c r="C5" s="25" t="str">
        <f>IF(B5="Low", "Introductory Stats and Probability Course", "Pass")</f>
        <v>Pass</v>
      </c>
    </row>
    <row r="6" spans="1:4" ht="20">
      <c r="A6" s="23" t="s">
        <v>42</v>
      </c>
      <c r="B6" s="24" t="s">
        <v>2</v>
      </c>
      <c r="C6" s="25" t="str">
        <f>IF(B6="Low", "Hadoop course", "Pass")</f>
        <v>Pass</v>
      </c>
    </row>
    <row r="7" spans="1:4" ht="20">
      <c r="A7" s="23" t="s">
        <v>35</v>
      </c>
      <c r="B7" s="24" t="s">
        <v>2</v>
      </c>
      <c r="C7" s="25" t="str">
        <f>IF(B7="Low", "Spark course", "Pass")</f>
        <v>Pass</v>
      </c>
    </row>
    <row r="8" spans="1:4" ht="20">
      <c r="A8" s="23" t="s">
        <v>34</v>
      </c>
      <c r="B8" s="24" t="s">
        <v>2</v>
      </c>
      <c r="C8" s="25" t="str">
        <f>IF(B8="Low", "Scala course", "Pass")</f>
        <v>Pass</v>
      </c>
    </row>
    <row r="9" spans="1:4" ht="20">
      <c r="A9" s="32" t="s">
        <v>28</v>
      </c>
      <c r="B9" s="24" t="s">
        <v>2</v>
      </c>
      <c r="C9" s="33" t="str">
        <f>IF(B9="Low", "Python Course", "Pass")</f>
        <v>Pass</v>
      </c>
    </row>
    <row r="10" spans="1:4" ht="20">
      <c r="A10" s="26" t="s">
        <v>50</v>
      </c>
      <c r="B10" s="27"/>
      <c r="C10" s="28" t="str">
        <f>IF(AND(C2="Pass",C3= "Pass", C4="Pass", C5="Pass", C9= "Pass"), "Pass", "Need Training in Pre-requisites")</f>
        <v>Pass</v>
      </c>
    </row>
    <row r="11" spans="1:4" ht="20">
      <c r="A11" s="29"/>
      <c r="B11" s="9"/>
      <c r="C11" s="30"/>
    </row>
    <row r="12" spans="1:4" ht="20">
      <c r="A12" s="9"/>
      <c r="B12" s="9"/>
      <c r="C12" s="9"/>
    </row>
    <row r="13" spans="1:4" ht="20">
      <c r="A13" s="10" t="s">
        <v>17</v>
      </c>
      <c r="B13" s="31" t="s">
        <v>3</v>
      </c>
      <c r="C13" s="9"/>
    </row>
    <row r="14" spans="1:4" ht="20">
      <c r="A14" s="31"/>
      <c r="B14" s="31" t="s">
        <v>5</v>
      </c>
      <c r="C14" s="9"/>
    </row>
    <row r="15" spans="1:4" ht="20">
      <c r="A15" s="31"/>
      <c r="B15" s="31" t="s">
        <v>2</v>
      </c>
      <c r="C15" s="9"/>
    </row>
    <row r="16" spans="1:4" ht="20">
      <c r="A16" s="31"/>
      <c r="B16" s="31" t="s">
        <v>46</v>
      </c>
      <c r="C16" s="9"/>
    </row>
    <row r="17" spans="1:1" ht="20">
      <c r="A17" s="9" t="s">
        <v>19</v>
      </c>
    </row>
  </sheetData>
  <dataValidations count="1">
    <dataValidation type="list" allowBlank="1" showInputMessage="1" showErrorMessage="1" sqref="B2:B9">
      <formula1>$B$13:$B$16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3" sqref="C13"/>
    </sheetView>
  </sheetViews>
  <sheetFormatPr baseColWidth="10" defaultRowHeight="15" x14ac:dyDescent="0"/>
  <cols>
    <col min="1" max="1" width="68.6640625" customWidth="1"/>
    <col min="2" max="2" width="17.5" customWidth="1"/>
    <col min="3" max="3" width="54.33203125" customWidth="1"/>
  </cols>
  <sheetData>
    <row r="1" spans="1:4" ht="20">
      <c r="A1" s="5" t="s">
        <v>22</v>
      </c>
      <c r="B1" s="6" t="s">
        <v>4</v>
      </c>
      <c r="C1" s="5" t="s">
        <v>30</v>
      </c>
      <c r="D1" s="9"/>
    </row>
    <row r="2" spans="1:4" ht="20">
      <c r="A2" s="23" t="s">
        <v>0</v>
      </c>
      <c r="B2" s="24" t="s">
        <v>3</v>
      </c>
      <c r="C2" s="25" t="str">
        <f>IF(B2="High", "Pass",  "Programming with OOPs and Python")</f>
        <v>Programming with OOPs and Python</v>
      </c>
      <c r="D2" s="9"/>
    </row>
    <row r="3" spans="1:4" ht="20">
      <c r="A3" s="23" t="s">
        <v>40</v>
      </c>
      <c r="B3" s="24" t="s">
        <v>3</v>
      </c>
      <c r="C3" s="25" t="str">
        <f>IF(B3="Low", "Advanced Probability Course", "Pass")</f>
        <v>Advanced Probability Course</v>
      </c>
      <c r="D3" s="9"/>
    </row>
    <row r="4" spans="1:4" ht="20">
      <c r="A4" s="23" t="s">
        <v>41</v>
      </c>
      <c r="B4" s="24" t="s">
        <v>3</v>
      </c>
      <c r="C4" s="25" t="str">
        <f>IF(B4="Low", "Advanced Linear Algebra Course", "Pass")</f>
        <v>Advanced Linear Algebra Course</v>
      </c>
      <c r="D4" s="9"/>
    </row>
    <row r="5" spans="1:4" ht="20">
      <c r="A5" s="23" t="s">
        <v>21</v>
      </c>
      <c r="B5" s="24" t="s">
        <v>3</v>
      </c>
      <c r="C5" s="25" t="str">
        <f>IF(B5="Low", "Introduction to Statistics", "Pass")</f>
        <v>Introduction to Statistics</v>
      </c>
      <c r="D5" s="9"/>
    </row>
    <row r="6" spans="1:4" ht="20">
      <c r="A6" s="23" t="s">
        <v>39</v>
      </c>
      <c r="B6" s="24" t="s">
        <v>3</v>
      </c>
      <c r="C6" s="25" t="str">
        <f>IF(B6="Low", "Machine Learning", "Pass")</f>
        <v>Machine Learning</v>
      </c>
      <c r="D6" s="9"/>
    </row>
    <row r="7" spans="1:4" ht="20">
      <c r="A7" s="23" t="s">
        <v>37</v>
      </c>
      <c r="B7" s="24" t="s">
        <v>3</v>
      </c>
      <c r="C7" s="25" t="str">
        <f>IF(B7="Low", "Version control - Git", "Pass")</f>
        <v>Version control - Git</v>
      </c>
      <c r="D7" s="9"/>
    </row>
    <row r="8" spans="1:4" ht="20">
      <c r="A8" s="23" t="s">
        <v>28</v>
      </c>
      <c r="B8" s="24" t="s">
        <v>3</v>
      </c>
      <c r="C8" s="25" t="str">
        <f>IF(B8="Low", "Python Course", "Pass")</f>
        <v>Python Course</v>
      </c>
      <c r="D8" s="9"/>
    </row>
    <row r="9" spans="1:4" ht="20">
      <c r="A9" s="23" t="s">
        <v>38</v>
      </c>
      <c r="B9" s="24" t="s">
        <v>3</v>
      </c>
      <c r="C9" s="25" t="str">
        <f>IF(B9="Low", "R Class", "Pass")</f>
        <v>R Class</v>
      </c>
      <c r="D9" s="9"/>
    </row>
    <row r="10" spans="1:4" ht="20">
      <c r="A10" s="26" t="s">
        <v>51</v>
      </c>
      <c r="B10" s="27"/>
      <c r="C10" s="28" t="str">
        <f>IF(AND(C2="Pass",C3= "Pass", C4="Pass", C5="Pass", C7="Pass", C8="Pass"), "Pass", "Need Training in Pre-requisites")</f>
        <v>Need Training in Pre-requisites</v>
      </c>
      <c r="D10" s="9"/>
    </row>
    <row r="11" spans="1:4" ht="20">
      <c r="A11" s="29"/>
      <c r="B11" s="9"/>
      <c r="C11" s="30"/>
      <c r="D11" s="9"/>
    </row>
    <row r="12" spans="1:4" ht="20">
      <c r="A12" s="9"/>
      <c r="B12" s="9"/>
      <c r="C12" s="9"/>
      <c r="D12" s="9"/>
    </row>
    <row r="13" spans="1:4" ht="20">
      <c r="A13" s="10" t="s">
        <v>17</v>
      </c>
      <c r="B13" s="31" t="s">
        <v>3</v>
      </c>
      <c r="C13" s="9"/>
      <c r="D13" s="9"/>
    </row>
    <row r="14" spans="1:4" ht="20">
      <c r="A14" s="31"/>
      <c r="B14" s="31" t="s">
        <v>5</v>
      </c>
      <c r="C14" s="9"/>
      <c r="D14" s="9"/>
    </row>
    <row r="15" spans="1:4" ht="20">
      <c r="A15" s="31"/>
      <c r="B15" s="31" t="s">
        <v>2</v>
      </c>
      <c r="C15" s="9"/>
      <c r="D15" s="9"/>
    </row>
    <row r="16" spans="1:4" ht="20">
      <c r="A16" s="31"/>
      <c r="B16" s="31" t="s">
        <v>46</v>
      </c>
      <c r="C16" s="9"/>
      <c r="D16" s="9"/>
    </row>
    <row r="17" spans="1:4" ht="20">
      <c r="A17" s="9" t="s">
        <v>19</v>
      </c>
      <c r="B17" s="9"/>
      <c r="C17" s="9"/>
      <c r="D17" s="9"/>
    </row>
    <row r="18" spans="1:4" ht="20">
      <c r="A18" s="9"/>
      <c r="B18" s="9"/>
      <c r="C18" s="9"/>
      <c r="D18" s="9"/>
    </row>
  </sheetData>
  <dataValidations count="1">
    <dataValidation type="list" allowBlank="1" showInputMessage="1" showErrorMessage="1" sqref="B2:B9">
      <formula1>$B$13:$B$16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8" workbookViewId="0">
      <selection activeCell="B21" sqref="B21"/>
    </sheetView>
  </sheetViews>
  <sheetFormatPr baseColWidth="10" defaultRowHeight="15" x14ac:dyDescent="0"/>
  <cols>
    <col min="1" max="1" width="68.6640625" customWidth="1"/>
    <col min="2" max="2" width="17.5" customWidth="1"/>
    <col min="3" max="3" width="54.33203125" customWidth="1"/>
    <col min="4" max="4" width="47.1640625" customWidth="1"/>
  </cols>
  <sheetData>
    <row r="1" spans="1:4" ht="20">
      <c r="A1" s="5" t="s">
        <v>22</v>
      </c>
      <c r="B1" s="6" t="s">
        <v>4</v>
      </c>
      <c r="C1" s="34" t="s">
        <v>10</v>
      </c>
      <c r="D1" s="35" t="s">
        <v>9</v>
      </c>
    </row>
    <row r="2" spans="1:4" ht="20">
      <c r="A2" s="23" t="s">
        <v>0</v>
      </c>
      <c r="B2" s="24" t="s">
        <v>46</v>
      </c>
      <c r="C2" s="36" t="str">
        <f>IF(AND(B2="Low", B5="Low", B14="Mean", B7="Low", B18="Mean"), "YES", "NO")</f>
        <v>NO</v>
      </c>
      <c r="D2" s="37" t="str">
        <f>IF(AND(B2="High", B5="Low", B6="High", B7="Mean", B11="Mean", B12="Low", B14="Low", B15="Mean", B17="Mean", B16="Mean"), "YES", "NO")</f>
        <v>NO</v>
      </c>
    </row>
    <row r="3" spans="1:4" ht="20">
      <c r="A3" s="23" t="s">
        <v>40</v>
      </c>
      <c r="B3" s="24" t="s">
        <v>3</v>
      </c>
      <c r="C3" s="28"/>
      <c r="D3" s="27"/>
    </row>
    <row r="4" spans="1:4" ht="20">
      <c r="A4" s="23" t="s">
        <v>41</v>
      </c>
      <c r="B4" s="24" t="s">
        <v>3</v>
      </c>
      <c r="C4" s="28"/>
      <c r="D4" s="27"/>
    </row>
    <row r="5" spans="1:4" ht="20">
      <c r="A5" s="23" t="s">
        <v>21</v>
      </c>
      <c r="B5" s="24" t="s">
        <v>3</v>
      </c>
      <c r="C5" s="28" t="s">
        <v>8</v>
      </c>
      <c r="D5" s="27" t="s">
        <v>12</v>
      </c>
    </row>
    <row r="6" spans="1:4" ht="20">
      <c r="A6" s="23" t="s">
        <v>37</v>
      </c>
      <c r="B6" s="24" t="s">
        <v>3</v>
      </c>
      <c r="C6" s="36" t="str">
        <f>IF(AND(B2="Mean", B3="Mean", B4="Mean", B5="Mean", B6="Low", B7="Mean", B10="Mean", B13="Low", B14="Low", B18="Mean", B15="Low", B17="Low"), "YES", "NO")</f>
        <v>NO</v>
      </c>
      <c r="D6" s="37" t="str">
        <f>IF(AND(B2="High", B5="Low", B6="Mean", B7="Mean", B8="Mean", B9="Mean", B11="Mean", B12="Mean", B15="Mean", B16="Mean", B17="Mean"), "YES", "NO")</f>
        <v>NO</v>
      </c>
    </row>
    <row r="7" spans="1:4" ht="20">
      <c r="A7" s="23" t="s">
        <v>28</v>
      </c>
      <c r="B7" s="24" t="s">
        <v>3</v>
      </c>
      <c r="C7" s="28"/>
      <c r="D7" s="27"/>
    </row>
    <row r="8" spans="1:4" ht="20">
      <c r="A8" s="23" t="s">
        <v>32</v>
      </c>
      <c r="B8" s="24" t="s">
        <v>3</v>
      </c>
      <c r="C8" s="28" t="s">
        <v>45</v>
      </c>
      <c r="D8" s="27"/>
    </row>
    <row r="9" spans="1:4" ht="20">
      <c r="A9" s="23" t="s">
        <v>31</v>
      </c>
      <c r="B9" s="24" t="s">
        <v>3</v>
      </c>
      <c r="C9" s="36" t="str">
        <f>IF(AND(B2="High", B3="Mean", B4="Mean", B5="Low", B6="Mean", B7="Mean", B9="Low", B10="Mean", B13="Mean"), "YES", "NO")</f>
        <v>NO</v>
      </c>
      <c r="D9" s="27"/>
    </row>
    <row r="10" spans="1:4" ht="20">
      <c r="A10" s="23" t="s">
        <v>44</v>
      </c>
      <c r="B10" s="24" t="s">
        <v>3</v>
      </c>
      <c r="C10" s="28"/>
      <c r="D10" s="27"/>
    </row>
    <row r="11" spans="1:4" ht="20">
      <c r="A11" s="23" t="s">
        <v>9</v>
      </c>
      <c r="B11" s="24" t="s">
        <v>3</v>
      </c>
      <c r="C11" s="28"/>
      <c r="D11" s="27"/>
    </row>
    <row r="12" spans="1:4" ht="20">
      <c r="A12" s="23" t="s">
        <v>31</v>
      </c>
      <c r="B12" s="24" t="s">
        <v>3</v>
      </c>
      <c r="C12" s="28"/>
      <c r="D12" s="27"/>
    </row>
    <row r="13" spans="1:4" ht="20">
      <c r="A13" s="23" t="s">
        <v>39</v>
      </c>
      <c r="B13" s="24" t="s">
        <v>3</v>
      </c>
      <c r="C13" s="28"/>
      <c r="D13" s="27"/>
    </row>
    <row r="14" spans="1:4" ht="20">
      <c r="A14" s="23" t="s">
        <v>47</v>
      </c>
      <c r="B14" s="24" t="s">
        <v>3</v>
      </c>
      <c r="C14" s="28"/>
      <c r="D14" s="27"/>
    </row>
    <row r="15" spans="1:4" ht="20">
      <c r="A15" s="23" t="s">
        <v>53</v>
      </c>
      <c r="B15" s="24" t="s">
        <v>5</v>
      </c>
      <c r="C15" s="28"/>
      <c r="D15" s="27"/>
    </row>
    <row r="16" spans="1:4" ht="20">
      <c r="A16" s="23" t="s">
        <v>54</v>
      </c>
      <c r="B16" s="24" t="s">
        <v>5</v>
      </c>
      <c r="C16" s="28"/>
      <c r="D16" s="27"/>
    </row>
    <row r="17" spans="1:4" ht="20">
      <c r="A17" s="23" t="s">
        <v>52</v>
      </c>
      <c r="B17" s="24" t="s">
        <v>5</v>
      </c>
      <c r="C17" s="28"/>
      <c r="D17" s="27"/>
    </row>
    <row r="18" spans="1:4" ht="20">
      <c r="A18" s="23" t="s">
        <v>48</v>
      </c>
      <c r="B18" s="24" t="s">
        <v>3</v>
      </c>
      <c r="C18" s="28"/>
      <c r="D18" s="27"/>
    </row>
    <row r="19" spans="1:4" ht="20">
      <c r="A19" s="10" t="s">
        <v>17</v>
      </c>
      <c r="B19" s="31" t="s">
        <v>3</v>
      </c>
      <c r="C19" s="9"/>
      <c r="D19" s="9"/>
    </row>
    <row r="20" spans="1:4" ht="20">
      <c r="A20" s="31"/>
      <c r="B20" s="31" t="s">
        <v>5</v>
      </c>
      <c r="C20" s="9"/>
      <c r="D20" s="9"/>
    </row>
    <row r="21" spans="1:4" ht="20">
      <c r="A21" s="31"/>
      <c r="B21" s="31" t="s">
        <v>2</v>
      </c>
      <c r="C21" s="9"/>
      <c r="D21" s="9"/>
    </row>
    <row r="22" spans="1:4" ht="20">
      <c r="A22" s="31"/>
      <c r="B22" s="31" t="s">
        <v>46</v>
      </c>
      <c r="C22" s="9"/>
      <c r="D22" s="9"/>
    </row>
    <row r="23" spans="1:4" ht="20">
      <c r="A23" s="9"/>
      <c r="B23" s="9"/>
      <c r="C23" s="9"/>
      <c r="D23" s="9"/>
    </row>
    <row r="24" spans="1:4" ht="20">
      <c r="A24" s="9"/>
      <c r="B24" s="9"/>
      <c r="C24" s="9"/>
      <c r="D24" s="9"/>
    </row>
    <row r="25" spans="1:4" ht="20">
      <c r="A25" s="9"/>
      <c r="B25" s="9"/>
      <c r="C25" s="9"/>
      <c r="D25" s="9"/>
    </row>
  </sheetData>
  <dataValidations count="1">
    <dataValidation type="list" allowBlank="1" showInputMessage="1" showErrorMessage="1" sqref="B2:B18">
      <formula1>$B$19:$B$22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Quick Overview</vt:lpstr>
      <vt:lpstr>Data Analyst</vt:lpstr>
      <vt:lpstr>Data Engineer</vt:lpstr>
      <vt:lpstr>Data Scientist</vt:lpstr>
      <vt:lpstr>Big Data Engineer</vt:lpstr>
      <vt:lpstr>ML Engineer</vt:lpstr>
      <vt:lpstr>Evaluating Candidate Fit</vt:lpstr>
    </vt:vector>
  </TitlesOfParts>
  <Company>UNH School of Law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Soumyashree Kashyap</dc:creator>
  <cp:lastModifiedBy>Soumyashree Kashyap</cp:lastModifiedBy>
  <dcterms:created xsi:type="dcterms:W3CDTF">2016-12-21T12:31:25Z</dcterms:created>
  <dcterms:modified xsi:type="dcterms:W3CDTF">2016-12-22T15:25:29Z</dcterms:modified>
</cp:coreProperties>
</file>