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models/generation/"/>
    </mc:Choice>
  </mc:AlternateContent>
  <xr:revisionPtr revIDLastSave="0" documentId="13_ncr:1_{75C056A9-3FEF-D04C-B5AF-738E05B06FAA}" xr6:coauthVersionLast="47" xr6:coauthVersionMax="47" xr10:uidLastSave="{00000000-0000-0000-0000-000000000000}"/>
  <bookViews>
    <workbookView xWindow="0" yWindow="500" windowWidth="22240" windowHeight="17500" activeTab="7" xr2:uid="{00000000-000D-0000-FFFF-FFFF00000000}"/>
  </bookViews>
  <sheets>
    <sheet name="Formulas" sheetId="1" r:id="rId1"/>
    <sheet name="Influenza" sheetId="7" r:id="rId2"/>
    <sheet name="Virus X" sheetId="8" r:id="rId3"/>
    <sheet name="Marburg" sheetId="6" r:id="rId4"/>
    <sheet name="SARS-CoV-2" sheetId="2" r:id="rId5"/>
    <sheet name="Measles" sheetId="3" r:id="rId6"/>
    <sheet name="Norovirus" sheetId="4" r:id="rId7"/>
    <sheet name="Tuberculosis" sheetId="9" r:id="rId8"/>
    <sheet name="Staphylococcus aureus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37" i="1"/>
  <c r="F28" i="1"/>
  <c r="C30" i="1"/>
  <c r="I20" i="1"/>
  <c r="C33" i="1" l="1"/>
  <c r="C28" i="1"/>
  <c r="C42" i="1" s="1"/>
  <c r="C29" i="1"/>
  <c r="C31" i="1"/>
  <c r="C32" i="1"/>
  <c r="C41" i="1" l="1"/>
  <c r="C36" i="1"/>
  <c r="C35" i="1"/>
  <c r="C34" i="1"/>
  <c r="C40" i="1"/>
</calcChain>
</file>

<file path=xl/sharedStrings.xml><?xml version="1.0" encoding="utf-8"?>
<sst xmlns="http://schemas.openxmlformats.org/spreadsheetml/2006/main" count="283" uniqueCount="87">
  <si>
    <t>Simulation-independent parameters</t>
  </si>
  <si>
    <t>Simulation constrains</t>
  </si>
  <si>
    <t>exposed_to_inf_mild_ratio</t>
  </si>
  <si>
    <t>Total duration</t>
  </si>
  <si>
    <t>mean_symp_onset_to_inf_mild_ratio</t>
  </si>
  <si>
    <t>Time unit</t>
  </si>
  <si>
    <t>hours</t>
  </si>
  <si>
    <t>sdev_symp_onset_to_inf_mild_ratio</t>
  </si>
  <si>
    <t>inf_severe_to_inf_mild_ratio</t>
  </si>
  <si>
    <t>Number of epi generations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</si>
  <si>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</si>
  <si>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</si>
  <si>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</si>
  <si>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</si>
  <si>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</si>
  <si>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</si>
  <si>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</si>
  <si>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minutes</t>
  </si>
  <si>
    <t>basic_reproduction_number</t>
  </si>
  <si>
    <t>conversion_constant (hour-to-min)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</si>
  <si>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</si>
  <si>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</si>
  <si>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</si>
  <si>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</si>
  <si>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</si>
  <si>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</si>
  <si>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</si>
  <si>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</si>
  <si>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</si>
  <si>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</si>
  <si>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</si>
  <si>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</si>
  <si>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</si>
  <si>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</si>
  <si>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</si>
  <si>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</si>
  <si>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</si>
  <si>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</si>
  <si>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</si>
  <si>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</si>
  <si>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</si>
  <si>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</si>
  <si>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</si>
  <si>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</si>
  <si>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</si>
  <si>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z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</si>
  <si>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</si>
  <si>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</si>
  <si>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</si>
  <si>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</si>
  <si>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</si>
  <si>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</si>
  <si>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</si>
  <si>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</si>
  <si>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</si>
  <si>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</si>
  <si>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</si>
  <si>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Epidemiological parameters</t>
  </si>
  <si>
    <t>Beta (transmission rate)</t>
  </si>
  <si>
    <t>Gamma (recovery rate)</t>
  </si>
  <si>
    <t>Sigma (exposed to infectious rate)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</si>
  <si>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</si>
  <si>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</si>
  <si>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Simulation-independent parameters for Measles</t>
  </si>
  <si>
    <t>IMMEDIATE</t>
  </si>
  <si>
    <t>Simulation-independent parameters for Norovirus</t>
  </si>
  <si>
    <t>https://www.ncbi.nlm.nih.gov/pmc/articles/PMC5851036/</t>
  </si>
  <si>
    <t>{}</t>
  </si>
  <si>
    <t>Simulation-independent parameters for Staphylococcus aureus</t>
  </si>
  <si>
    <t>https://royalsocietypublishing.org/doi/10.1098/rsos.172341
https://journals.plos.org/ploscompbiol/article?id=10.1371/journal.pcbi.1003328
https://tbiomed.biomedcentral.com/articles/10.1186/1742-4682-9-25</t>
  </si>
  <si>
    <t>{"Fever":70,"Skin bumps":100, "Skin abscess": 25,"Headache":50,"Body aches":10}</t>
  </si>
  <si>
    <t>{"Skin abscess": 100,"Fever":100,"Internal infection":25}</t>
  </si>
  <si>
    <t>Simulation-independent parameters for Marburg virus disease</t>
  </si>
  <si>
    <t>https://www.cdc.gov/vhf/marburg/symptoms/index.html
https://journals.plos.org/plosone/article?id=10.1371/journal.pone.0050948
https://www.medrxiv.org/content/10.1101/2022.06.17.22276538v2.full.pdf</t>
  </si>
  <si>
    <t>{"Bleeding": 100, "Malaise": 100, "Jaundice": 50, "Liver failure": 40, "Multi-organ failure": 30, "Delirium": 30}</t>
  </si>
  <si>
    <t>{"Fever": 100, "Chills": 100, "Headache": 90, "Myalgia": 70, "Skin rash": 70, "Nausea": 60, "Vomiting": 60, "Sore throat": 50, "Abdominal pain": 50, "Diarrhea": 40}</t>
  </si>
  <si>
    <t>Simulation-independent parameters for SARS-CoV-2</t>
  </si>
  <si>
    <t>Simulation-independent parameters for Influenza</t>
  </si>
  <si>
    <t>MEDIUM</t>
  </si>
  <si>
    <t>{"Dyspnea":65,"Pneumonia":50,"Acute respiratory distress syndrome":5}</t>
  </si>
  <si>
    <t>{"Fever":100,"Cough":94,"Chills":79,"Fatigue":53,"Myalgia":45,"Sore throat":37,"Rhinorrhoea":30,"Headache":25,"Vomiting":10}</t>
  </si>
  <si>
    <t>{"Fever":70,"Skin bumps":100, "Skin abscess": 25,"Headache":50,"Myalgia":10}</t>
  </si>
  <si>
    <t>{"Stomach pain":100,"Vomiting":100,"Diarrhea":90,"Fever":90,"Nausea":70,"Headache":50,"Myalgia":50}</t>
  </si>
  <si>
    <t>{"Moderate fever":100,"Cough":70,"Rhinorrhoea":60,"Conjunctivitis":50,"Sore throat":50}</t>
  </si>
  <si>
    <t>{"High fever":100,"Skin rashes":100,"Cough":70,"Rhinorrhoea":60,"Conjunctivitis":50,"Sore throat":50}</t>
  </si>
  <si>
    <t>Simulation-independent parameters for Tuberculosis</t>
  </si>
  <si>
    <t>https://www.ncbi.nlm.nih.gov/pmc/articles/PMC3330831/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</si>
</sst>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1" applyAlignment="1"/>
    <xf numFmtId="0" fontId="0" fillId="8" borderId="0" xfId="0" applyFill="1"/>
    <xf numFmtId="0" fontId="2" fillId="8" borderId="0" xfId="0" applyFont="1" applyFill="1"/>
    <xf numFmtId="0" fontId="2" fillId="9" borderId="0" xfId="0" applyFont="1" applyFill="1"/>
    <xf numFmtId="0" fontId="0" fillId="8" borderId="0" xfId="0" applyFill="1" applyAlignment="1">
      <alignment horizontal="right"/>
    </xf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5" fillId="0" borderId="0" xfId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8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851036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33308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5"/>
  <sheetViews>
    <sheetView zoomScale="162" zoomScaleNormal="162" workbookViewId="0">
      <selection activeCell="C6" sqref="C6"/>
    </sheetView>
  </sheetViews>
  <sheetFormatPr baseColWidth="10" defaultColWidth="14.5" defaultRowHeight="15.75" customHeight="1" x14ac:dyDescent="0.15"/>
  <cols>
    <col min="1" max="1" width="4" customWidth="1"/>
    <col min="2" max="2" width="47.5" customWidth="1"/>
    <col min="4" max="4" width="29" customWidth="1"/>
    <col min="5" max="5" width="39" customWidth="1"/>
    <col min="6" max="6" width="18.5" customWidth="1"/>
  </cols>
  <sheetData>
    <row r="1" spans="1:27" ht="15.75" customHeight="1" x14ac:dyDescent="0.15">
      <c r="A1" s="1"/>
      <c r="B1" s="25" t="s">
        <v>0</v>
      </c>
      <c r="C1" s="23"/>
      <c r="D1" s="3"/>
      <c r="E1" s="4" t="s">
        <v>1</v>
      </c>
      <c r="F1" s="5"/>
      <c r="G1" s="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3"/>
      <c r="C2" s="23"/>
      <c r="D2" s="3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/>
      <c r="B3" s="23" t="s">
        <v>2</v>
      </c>
      <c r="C3" s="21">
        <v>0.5</v>
      </c>
      <c r="D3" s="3"/>
      <c r="E3" s="5" t="s">
        <v>3</v>
      </c>
      <c r="F3" s="5">
        <v>336</v>
      </c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/>
      <c r="B4" s="23" t="s">
        <v>4</v>
      </c>
      <c r="C4" s="22">
        <v>0.1</v>
      </c>
      <c r="D4" s="3"/>
      <c r="E4" s="5" t="s">
        <v>5</v>
      </c>
      <c r="F4" s="5" t="s">
        <v>6</v>
      </c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/>
      <c r="B5" s="23" t="s">
        <v>7</v>
      </c>
      <c r="C5" s="21">
        <v>1.4999999999999999E-2</v>
      </c>
      <c r="D5" s="3"/>
      <c r="E5" s="5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/>
      <c r="B6" s="23" t="s">
        <v>8</v>
      </c>
      <c r="C6" s="22">
        <v>2</v>
      </c>
      <c r="D6" s="3"/>
      <c r="E6" s="5" t="s">
        <v>9</v>
      </c>
      <c r="F6" s="5">
        <v>28</v>
      </c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/>
      <c r="B7" s="23" t="s">
        <v>10</v>
      </c>
      <c r="C7" s="22">
        <v>3</v>
      </c>
      <c r="D7" s="3"/>
      <c r="E7" s="5"/>
      <c r="F7" s="5"/>
      <c r="G7" s="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/>
      <c r="B8" s="23" t="s">
        <v>11</v>
      </c>
      <c r="C8" s="22">
        <v>1</v>
      </c>
      <c r="D8" s="3"/>
      <c r="E8" s="5" t="s">
        <v>12</v>
      </c>
      <c r="F8" s="5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/>
      <c r="B9" s="23" t="s">
        <v>13</v>
      </c>
      <c r="C9" s="22">
        <v>1</v>
      </c>
      <c r="D9" s="3"/>
      <c r="E9" s="6" t="s">
        <v>14</v>
      </c>
      <c r="F9" s="5">
        <v>3</v>
      </c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/>
      <c r="B10" s="23" t="s">
        <v>15</v>
      </c>
      <c r="C10" s="22">
        <v>1</v>
      </c>
      <c r="D10" s="3"/>
      <c r="E10" s="6" t="s">
        <v>16</v>
      </c>
      <c r="F10" s="5">
        <v>1</v>
      </c>
      <c r="G10" s="5" t="s">
        <v>17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/>
      <c r="B11" s="23" t="s">
        <v>18</v>
      </c>
      <c r="C11" s="22">
        <v>3</v>
      </c>
      <c r="D11" s="3"/>
      <c r="E11" s="6"/>
      <c r="F11" s="5"/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3"/>
      <c r="C12" s="22"/>
      <c r="D12" s="3"/>
      <c r="E12" s="6" t="s">
        <v>19</v>
      </c>
      <c r="F12" s="5">
        <v>60</v>
      </c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 t="s">
        <v>20</v>
      </c>
      <c r="B13" s="23" t="s">
        <v>21</v>
      </c>
      <c r="C13" s="22">
        <v>0.6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/>
      <c r="B14" s="23"/>
      <c r="C14" s="22">
        <v>0.4</v>
      </c>
      <c r="D14" s="3"/>
      <c r="E14" s="7" t="s">
        <v>23</v>
      </c>
      <c r="F14" s="7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8" t="s">
        <v>20</v>
      </c>
      <c r="B15" s="26" t="s">
        <v>24</v>
      </c>
      <c r="C15" s="22">
        <v>0.6</v>
      </c>
      <c r="D15" s="3"/>
      <c r="E15" s="7"/>
      <c r="F15" s="7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2" t="s">
        <v>20</v>
      </c>
      <c r="B16" s="23" t="s">
        <v>25</v>
      </c>
      <c r="C16" s="22">
        <v>0.1</v>
      </c>
      <c r="D16" s="3"/>
      <c r="E16" s="7" t="s">
        <v>26</v>
      </c>
      <c r="F16" s="7">
        <v>2</v>
      </c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20</v>
      </c>
      <c r="B17" s="23" t="s">
        <v>27</v>
      </c>
      <c r="C17" s="22">
        <v>0.3</v>
      </c>
      <c r="D17" s="3"/>
      <c r="E17" s="7"/>
      <c r="F17" s="7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 t="s">
        <v>20</v>
      </c>
      <c r="B18" s="23" t="s">
        <v>28</v>
      </c>
      <c r="C18" s="33" t="s">
        <v>29</v>
      </c>
      <c r="D18" s="3"/>
      <c r="E18" s="7"/>
      <c r="F18" s="7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2" t="s">
        <v>20</v>
      </c>
      <c r="B19" s="23" t="s">
        <v>30</v>
      </c>
      <c r="C19" s="24">
        <v>0.1</v>
      </c>
      <c r="D19" s="3"/>
      <c r="E19" s="7"/>
      <c r="F19" s="7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2" t="s">
        <v>20</v>
      </c>
      <c r="B20" s="23" t="s">
        <v>31</v>
      </c>
      <c r="C20" s="22">
        <v>2</v>
      </c>
      <c r="D20" s="3"/>
      <c r="E20" s="7"/>
      <c r="F20" s="7"/>
      <c r="G20" s="7"/>
      <c r="H20" s="3"/>
      <c r="I20" s="3">
        <f>60*$F10/$F16</f>
        <v>30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2" t="s">
        <v>20</v>
      </c>
      <c r="B21" s="23" t="s">
        <v>32</v>
      </c>
      <c r="C21" s="22">
        <v>3</v>
      </c>
      <c r="D21" s="3"/>
      <c r="E21" s="7"/>
      <c r="F21" s="7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2" t="s">
        <v>20</v>
      </c>
      <c r="B22" s="23" t="s">
        <v>33</v>
      </c>
      <c r="C22" s="22" t="s">
        <v>70</v>
      </c>
      <c r="D22" s="3"/>
      <c r="E22" s="7"/>
      <c r="F22" s="7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2" t="s">
        <v>20</v>
      </c>
      <c r="B23" s="23" t="s">
        <v>35</v>
      </c>
      <c r="C23" s="22">
        <v>2</v>
      </c>
      <c r="D23" s="3"/>
      <c r="E23" s="7"/>
      <c r="F23" s="7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2" t="s">
        <v>20</v>
      </c>
      <c r="B24" s="23" t="s">
        <v>36</v>
      </c>
      <c r="C24" s="22" t="s">
        <v>71</v>
      </c>
      <c r="D24" s="3"/>
      <c r="E24" s="7"/>
      <c r="F24" s="7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9"/>
      <c r="B26" s="9" t="s">
        <v>37</v>
      </c>
      <c r="C26" s="10"/>
      <c r="D26" s="3"/>
      <c r="E26" s="11" t="s">
        <v>38</v>
      </c>
      <c r="F26" s="12"/>
      <c r="G26" s="1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 t="s">
        <v>20</v>
      </c>
      <c r="B27" s="10" t="s">
        <v>39</v>
      </c>
      <c r="C27" s="10">
        <f>$F3/(($C3+$C13*(1-$C14)+$C13*$C14*(1+$C6)+(1-$C13)*$C6)*$F6)</f>
        <v>5.0420168067226889</v>
      </c>
      <c r="D27" s="3"/>
      <c r="E27" s="12" t="s">
        <v>40</v>
      </c>
      <c r="F27" s="12">
        <v>0.3</v>
      </c>
      <c r="G27" s="1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 t="s">
        <v>20</v>
      </c>
      <c r="B28" s="10" t="s">
        <v>41</v>
      </c>
      <c r="C28" s="10">
        <f>$C3*$C27</f>
        <v>2.5210084033613445</v>
      </c>
      <c r="D28" s="3"/>
      <c r="E28" s="12" t="s">
        <v>42</v>
      </c>
      <c r="F28" s="12">
        <f>$F27/($F3*$F12*60/$F16)</f>
        <v>4.9603174603174601E-7</v>
      </c>
      <c r="G28" s="1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 t="s">
        <v>20</v>
      </c>
      <c r="B29" s="10" t="s">
        <v>43</v>
      </c>
      <c r="C29" s="10">
        <f>$C6*$C27</f>
        <v>10.084033613445378</v>
      </c>
      <c r="D29" s="3"/>
      <c r="E29" s="12" t="s">
        <v>44</v>
      </c>
      <c r="F29" s="12">
        <v>2</v>
      </c>
      <c r="G29" s="1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 t="s">
        <v>45</v>
      </c>
      <c r="B30" s="10" t="s">
        <v>46</v>
      </c>
      <c r="C30" s="10">
        <f>$C4*$C27</f>
        <v>0.50420168067226889</v>
      </c>
      <c r="D30" s="3"/>
      <c r="E30" s="12" t="s">
        <v>47</v>
      </c>
      <c r="F30" s="12">
        <v>2</v>
      </c>
      <c r="G30" s="1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 t="s">
        <v>45</v>
      </c>
      <c r="B31" s="10" t="s">
        <v>48</v>
      </c>
      <c r="C31" s="10">
        <f>$C5*$C27</f>
        <v>7.5630252100840331E-2</v>
      </c>
      <c r="D31" s="3"/>
      <c r="E31" s="12" t="s">
        <v>49</v>
      </c>
      <c r="F31" s="12">
        <v>1</v>
      </c>
      <c r="G31" s="1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0" t="s">
        <v>20</v>
      </c>
      <c r="B32" s="10" t="s">
        <v>50</v>
      </c>
      <c r="C32" s="10">
        <f>$C7*$C27</f>
        <v>15.126050420168067</v>
      </c>
      <c r="D32" s="3"/>
      <c r="E32" s="12" t="s">
        <v>51</v>
      </c>
      <c r="F32" s="12" t="s">
        <v>34</v>
      </c>
      <c r="G32" s="1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10"/>
      <c r="B33" s="10" t="s">
        <v>52</v>
      </c>
      <c r="C33" s="10">
        <f>$C11/(($F9)/($F10)*($C13*(1-$C14)+$C13*$C14*(1+$C6)+(1-$C13)*$C6)*$C27*$F12)</f>
        <v>1.7582742316784867E-3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10" t="s">
        <v>20</v>
      </c>
      <c r="B34" s="10" t="s">
        <v>53</v>
      </c>
      <c r="C34" s="10">
        <f>$C8*$C33</f>
        <v>1.7582742316784867E-3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10" t="s">
        <v>20</v>
      </c>
      <c r="B35" s="10" t="s">
        <v>54</v>
      </c>
      <c r="C35" s="10">
        <f>$C9*$C33</f>
        <v>1.7582742316784867E-3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10" t="s">
        <v>20</v>
      </c>
      <c r="B36" s="10" t="s">
        <v>55</v>
      </c>
      <c r="C36" s="10">
        <f>$C10*$C33</f>
        <v>1.7582742316784867E-3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10"/>
      <c r="B37" s="10" t="s">
        <v>56</v>
      </c>
      <c r="C37" s="10" t="str">
        <f>$F4</f>
        <v>hours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4" t="s">
        <v>57</v>
      </c>
      <c r="C39" s="1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3"/>
      <c r="B40" s="13" t="s">
        <v>58</v>
      </c>
      <c r="C40" s="15">
        <f>$C33*$F9/(60*$F10/$F16)*$F12*(60/$F16)</f>
        <v>0.3164893617021276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13"/>
      <c r="B41" s="13" t="s">
        <v>59</v>
      </c>
      <c r="C41" s="13">
        <f>1/($C32+$C30+$C27+$C30+$C29)/3</f>
        <v>1.0663082437275989E-2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13"/>
      <c r="B42" s="13" t="s">
        <v>60</v>
      </c>
      <c r="C42" s="13">
        <f>1/$C28</f>
        <v>0.39666666666666667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 x14ac:dyDescent="0.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 x14ac:dyDescent="0.1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 x14ac:dyDescent="0.1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 x14ac:dyDescent="0.1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 x14ac:dyDescent="0.1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 x14ac:dyDescent="0.1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 x14ac:dyDescent="0.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1A8B-B14D-7940-83DC-62B43259EC8C}">
  <dimension ref="A1:B24"/>
  <sheetViews>
    <sheetView zoomScale="130" zoomScaleNormal="130" workbookViewId="0">
      <selection activeCell="B18" sqref="B18"/>
    </sheetView>
  </sheetViews>
  <sheetFormatPr baseColWidth="10" defaultRowHeight="13" x14ac:dyDescent="0.15"/>
  <cols>
    <col min="1" max="1" width="45.33203125" customWidth="1"/>
  </cols>
  <sheetData>
    <row r="1" spans="1:2" x14ac:dyDescent="0.15">
      <c r="A1" s="27" t="s">
        <v>77</v>
      </c>
    </row>
    <row r="3" spans="1:2" x14ac:dyDescent="0.15">
      <c r="A3" s="3" t="s">
        <v>2</v>
      </c>
      <c r="B3">
        <v>0.25</v>
      </c>
    </row>
    <row r="4" spans="1:2" x14ac:dyDescent="0.15">
      <c r="A4" s="3" t="s">
        <v>4</v>
      </c>
      <c r="B4" s="3">
        <v>0.01</v>
      </c>
    </row>
    <row r="5" spans="1:2" x14ac:dyDescent="0.15">
      <c r="A5" s="3" t="s">
        <v>7</v>
      </c>
      <c r="B5">
        <v>0.01</v>
      </c>
    </row>
    <row r="6" spans="1:2" x14ac:dyDescent="0.15">
      <c r="A6" s="3" t="s">
        <v>8</v>
      </c>
      <c r="B6" s="3">
        <v>2</v>
      </c>
    </row>
    <row r="7" spans="1:2" x14ac:dyDescent="0.15">
      <c r="A7" s="3" t="s">
        <v>10</v>
      </c>
      <c r="B7" s="3">
        <v>0.5</v>
      </c>
    </row>
    <row r="8" spans="1:2" x14ac:dyDescent="0.15">
      <c r="A8" s="3" t="s">
        <v>11</v>
      </c>
      <c r="B8" s="3">
        <v>1</v>
      </c>
    </row>
    <row r="9" spans="1:2" x14ac:dyDescent="0.15">
      <c r="A9" s="3" t="s">
        <v>13</v>
      </c>
      <c r="B9" s="3">
        <v>1</v>
      </c>
    </row>
    <row r="10" spans="1:2" x14ac:dyDescent="0.15">
      <c r="A10" s="3" t="s">
        <v>15</v>
      </c>
      <c r="B10" s="3">
        <v>1</v>
      </c>
    </row>
    <row r="11" spans="1:2" x14ac:dyDescent="0.15">
      <c r="A11" s="3" t="s">
        <v>18</v>
      </c>
      <c r="B11">
        <v>3</v>
      </c>
    </row>
    <row r="12" spans="1:2" x14ac:dyDescent="0.15">
      <c r="A12" s="3"/>
    </row>
    <row r="13" spans="1:2" x14ac:dyDescent="0.15">
      <c r="A13" s="3" t="s">
        <v>21</v>
      </c>
      <c r="B13" s="3">
        <v>0.8</v>
      </c>
    </row>
    <row r="14" spans="1:2" x14ac:dyDescent="0.15">
      <c r="A14" s="3" t="s">
        <v>22</v>
      </c>
      <c r="B14" s="3">
        <v>0.1</v>
      </c>
    </row>
    <row r="15" spans="1:2" x14ac:dyDescent="0.15">
      <c r="A15" s="17" t="s">
        <v>24</v>
      </c>
      <c r="B15" s="3">
        <v>0.95</v>
      </c>
    </row>
    <row r="16" spans="1:2" x14ac:dyDescent="0.15">
      <c r="A16" s="3" t="s">
        <v>25</v>
      </c>
      <c r="B16" s="3">
        <v>0.84</v>
      </c>
    </row>
    <row r="17" spans="1:2" x14ac:dyDescent="0.15">
      <c r="A17" s="3" t="s">
        <v>27</v>
      </c>
      <c r="B17" s="3">
        <v>0.2</v>
      </c>
    </row>
    <row r="18" spans="1:2" x14ac:dyDescent="0.15">
      <c r="A18" s="3" t="s">
        <v>28</v>
      </c>
      <c r="B18" s="31" t="s">
        <v>78</v>
      </c>
    </row>
    <row r="19" spans="1:2" x14ac:dyDescent="0.15">
      <c r="A19" s="3" t="s">
        <v>30</v>
      </c>
      <c r="B19" s="18">
        <v>0.1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2</v>
      </c>
    </row>
    <row r="22" spans="1:2" x14ac:dyDescent="0.15">
      <c r="A22" s="3" t="s">
        <v>33</v>
      </c>
      <c r="B22" s="3" t="s">
        <v>80</v>
      </c>
    </row>
    <row r="23" spans="1:2" x14ac:dyDescent="0.15">
      <c r="A23" s="3" t="s">
        <v>35</v>
      </c>
      <c r="B23">
        <v>2</v>
      </c>
    </row>
    <row r="24" spans="1:2" x14ac:dyDescent="0.15">
      <c r="A24" s="3" t="s">
        <v>36</v>
      </c>
      <c r="B24" s="3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9C48-796C-4C47-A836-60604255C686}">
  <dimension ref="A1:B22"/>
  <sheetViews>
    <sheetView zoomScale="136" zoomScaleNormal="136" workbookViewId="0">
      <selection activeCell="B1" sqref="B1:B19"/>
    </sheetView>
  </sheetViews>
  <sheetFormatPr baseColWidth="10" defaultRowHeight="13" x14ac:dyDescent="0.15"/>
  <cols>
    <col min="1" max="1" width="32.6640625" customWidth="1"/>
    <col min="2" max="2" width="30.83203125" customWidth="1"/>
  </cols>
  <sheetData>
    <row r="1" spans="1:2" x14ac:dyDescent="0.15">
      <c r="A1" s="3" t="s">
        <v>2</v>
      </c>
      <c r="B1">
        <v>0.5</v>
      </c>
    </row>
    <row r="2" spans="1:2" x14ac:dyDescent="0.15">
      <c r="A2" s="3" t="s">
        <v>4</v>
      </c>
      <c r="B2" s="3">
        <v>0.1</v>
      </c>
    </row>
    <row r="3" spans="1:2" x14ac:dyDescent="0.15">
      <c r="A3" s="3" t="s">
        <v>7</v>
      </c>
      <c r="B3">
        <v>1.4999999999999999E-2</v>
      </c>
    </row>
    <row r="4" spans="1:2" x14ac:dyDescent="0.15">
      <c r="A4" s="3" t="s">
        <v>8</v>
      </c>
      <c r="B4" s="3">
        <v>2</v>
      </c>
    </row>
    <row r="5" spans="1:2" x14ac:dyDescent="0.15">
      <c r="A5" s="3" t="s">
        <v>10</v>
      </c>
      <c r="B5" s="3">
        <v>3</v>
      </c>
    </row>
    <row r="6" spans="1:2" x14ac:dyDescent="0.15">
      <c r="A6" s="3" t="s">
        <v>11</v>
      </c>
      <c r="B6" s="3">
        <v>1</v>
      </c>
    </row>
    <row r="7" spans="1:2" x14ac:dyDescent="0.15">
      <c r="A7" s="3" t="s">
        <v>13</v>
      </c>
      <c r="B7" s="3">
        <v>1</v>
      </c>
    </row>
    <row r="8" spans="1:2" x14ac:dyDescent="0.15">
      <c r="A8" s="3" t="s">
        <v>15</v>
      </c>
      <c r="B8" s="3">
        <v>1</v>
      </c>
    </row>
    <row r="9" spans="1:2" x14ac:dyDescent="0.15">
      <c r="A9" s="3" t="s">
        <v>18</v>
      </c>
      <c r="B9" s="3">
        <v>7</v>
      </c>
    </row>
    <row r="10" spans="1:2" x14ac:dyDescent="0.15">
      <c r="A10" s="3"/>
      <c r="B10" s="3"/>
    </row>
    <row r="11" spans="1:2" x14ac:dyDescent="0.15">
      <c r="A11" s="3" t="s">
        <v>21</v>
      </c>
      <c r="B11" s="3">
        <v>0.6</v>
      </c>
    </row>
    <row r="12" spans="1:2" x14ac:dyDescent="0.15">
      <c r="A12" s="3" t="s">
        <v>22</v>
      </c>
      <c r="B12" s="3">
        <v>0.4</v>
      </c>
    </row>
    <row r="13" spans="1:2" x14ac:dyDescent="0.15">
      <c r="A13" s="17" t="s">
        <v>24</v>
      </c>
      <c r="B13" s="3">
        <v>0.6</v>
      </c>
    </row>
    <row r="14" spans="1:2" x14ac:dyDescent="0.15">
      <c r="A14" s="3" t="s">
        <v>25</v>
      </c>
      <c r="B14" s="3">
        <v>0.1</v>
      </c>
    </row>
    <row r="15" spans="1:2" x14ac:dyDescent="0.15">
      <c r="A15" s="3" t="s">
        <v>27</v>
      </c>
      <c r="B15" s="3">
        <v>0.3</v>
      </c>
    </row>
    <row r="16" spans="1:2" x14ac:dyDescent="0.15">
      <c r="A16" s="3" t="s">
        <v>28</v>
      </c>
      <c r="B16" s="32" t="s">
        <v>29</v>
      </c>
    </row>
    <row r="17" spans="1:2" x14ac:dyDescent="0.15">
      <c r="A17" s="3" t="s">
        <v>30</v>
      </c>
      <c r="B17" s="18">
        <v>0.1</v>
      </c>
    </row>
    <row r="18" spans="1:2" x14ac:dyDescent="0.15">
      <c r="A18" s="3" t="s">
        <v>31</v>
      </c>
      <c r="B18" s="3">
        <v>2</v>
      </c>
    </row>
    <row r="19" spans="1:2" x14ac:dyDescent="0.15">
      <c r="A19" s="3" t="s">
        <v>32</v>
      </c>
      <c r="B19" s="3">
        <v>3</v>
      </c>
    </row>
    <row r="20" spans="1:2" x14ac:dyDescent="0.15">
      <c r="A20" s="3" t="s">
        <v>33</v>
      </c>
      <c r="B20" s="3" t="s">
        <v>75</v>
      </c>
    </row>
    <row r="21" spans="1:2" x14ac:dyDescent="0.15">
      <c r="A21" s="3" t="s">
        <v>35</v>
      </c>
      <c r="B21" s="3">
        <v>2</v>
      </c>
    </row>
    <row r="22" spans="1:2" x14ac:dyDescent="0.15">
      <c r="A22" s="3" t="s">
        <v>36</v>
      </c>
      <c r="B22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98D7-A1C8-3A4A-A13D-8D6A7EBCF117}">
  <dimension ref="A1:G24"/>
  <sheetViews>
    <sheetView zoomScale="132" zoomScaleNormal="132" workbookViewId="0">
      <selection activeCell="B17" sqref="B17"/>
    </sheetView>
  </sheetViews>
  <sheetFormatPr baseColWidth="10" defaultRowHeight="13" x14ac:dyDescent="0.15"/>
  <cols>
    <col min="1" max="1" width="31.6640625" customWidth="1"/>
    <col min="2" max="2" width="33.83203125" customWidth="1"/>
    <col min="3" max="3" width="49.5" customWidth="1"/>
  </cols>
  <sheetData>
    <row r="1" spans="1:7" ht="68" customHeight="1" x14ac:dyDescent="0.15">
      <c r="A1" s="27" t="s">
        <v>72</v>
      </c>
      <c r="B1" s="28" t="s">
        <v>73</v>
      </c>
      <c r="D1" s="29"/>
      <c r="E1" s="29"/>
      <c r="F1" s="29"/>
      <c r="G1" s="29"/>
    </row>
    <row r="2" spans="1:7" x14ac:dyDescent="0.15">
      <c r="A2" s="3"/>
      <c r="B2" s="3"/>
    </row>
    <row r="3" spans="1:7" x14ac:dyDescent="0.15">
      <c r="A3" s="3" t="s">
        <v>2</v>
      </c>
      <c r="B3">
        <v>0.3</v>
      </c>
    </row>
    <row r="4" spans="1:7" x14ac:dyDescent="0.15">
      <c r="A4" s="3" t="s">
        <v>4</v>
      </c>
      <c r="B4" s="3">
        <v>0.2</v>
      </c>
    </row>
    <row r="5" spans="1:7" x14ac:dyDescent="0.15">
      <c r="A5" s="3" t="s">
        <v>7</v>
      </c>
      <c r="B5">
        <v>0.1</v>
      </c>
    </row>
    <row r="6" spans="1:7" x14ac:dyDescent="0.15">
      <c r="A6" s="3" t="s">
        <v>8</v>
      </c>
      <c r="B6" s="3">
        <v>2</v>
      </c>
    </row>
    <row r="7" spans="1:7" x14ac:dyDescent="0.15">
      <c r="A7" s="3" t="s">
        <v>10</v>
      </c>
      <c r="B7" s="3">
        <v>0.5</v>
      </c>
    </row>
    <row r="8" spans="1:7" x14ac:dyDescent="0.15">
      <c r="A8" s="3" t="s">
        <v>11</v>
      </c>
      <c r="B8" s="3">
        <v>0.9</v>
      </c>
    </row>
    <row r="9" spans="1:7" x14ac:dyDescent="0.15">
      <c r="A9" s="3" t="s">
        <v>13</v>
      </c>
      <c r="B9" s="3">
        <v>1</v>
      </c>
    </row>
    <row r="10" spans="1:7" x14ac:dyDescent="0.15">
      <c r="A10" s="3" t="s">
        <v>15</v>
      </c>
      <c r="B10" s="3">
        <v>2</v>
      </c>
    </row>
    <row r="11" spans="1:7" x14ac:dyDescent="0.15">
      <c r="A11" s="3" t="s">
        <v>18</v>
      </c>
      <c r="B11" s="3">
        <v>2</v>
      </c>
    </row>
    <row r="12" spans="1:7" x14ac:dyDescent="0.15">
      <c r="A12" s="3"/>
      <c r="B12" s="3"/>
    </row>
    <row r="13" spans="1:7" x14ac:dyDescent="0.15">
      <c r="A13" s="3" t="s">
        <v>21</v>
      </c>
      <c r="B13" s="3">
        <v>0.3</v>
      </c>
    </row>
    <row r="14" spans="1:7" x14ac:dyDescent="0.15">
      <c r="A14" s="3" t="s">
        <v>22</v>
      </c>
      <c r="B14" s="3">
        <v>0.7</v>
      </c>
    </row>
    <row r="15" spans="1:7" x14ac:dyDescent="0.15">
      <c r="A15" s="17" t="s">
        <v>24</v>
      </c>
      <c r="B15" s="3">
        <v>0.8</v>
      </c>
    </row>
    <row r="16" spans="1:7" x14ac:dyDescent="0.15">
      <c r="A16" s="3" t="s">
        <v>25</v>
      </c>
      <c r="B16" s="3">
        <v>0.4</v>
      </c>
    </row>
    <row r="17" spans="1:2" x14ac:dyDescent="0.15">
      <c r="A17" s="3" t="s">
        <v>27</v>
      </c>
      <c r="B17" s="3">
        <v>0.1</v>
      </c>
    </row>
    <row r="18" spans="1:2" x14ac:dyDescent="0.15">
      <c r="A18" s="3" t="s">
        <v>28</v>
      </c>
      <c r="B18" s="32" t="s">
        <v>64</v>
      </c>
    </row>
    <row r="19" spans="1:2" x14ac:dyDescent="0.15">
      <c r="A19" s="3" t="s">
        <v>30</v>
      </c>
      <c r="B19" s="18">
        <v>0.1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3</v>
      </c>
    </row>
    <row r="22" spans="1:2" x14ac:dyDescent="0.15">
      <c r="A22" s="3" t="s">
        <v>33</v>
      </c>
      <c r="B22" s="3" t="s">
        <v>75</v>
      </c>
    </row>
    <row r="23" spans="1:2" x14ac:dyDescent="0.15">
      <c r="A23" s="3" t="s">
        <v>35</v>
      </c>
      <c r="B23" s="3">
        <v>2</v>
      </c>
    </row>
    <row r="24" spans="1:2" x14ac:dyDescent="0.15">
      <c r="A24" s="3" t="s">
        <v>36</v>
      </c>
      <c r="B24" s="3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zoomScale="120" zoomScaleNormal="120" workbookViewId="0">
      <selection activeCell="B17" sqref="B17"/>
    </sheetView>
  </sheetViews>
  <sheetFormatPr baseColWidth="10" defaultColWidth="14.5" defaultRowHeight="15.75" customHeight="1" x14ac:dyDescent="0.15"/>
  <cols>
    <col min="1" max="1" width="46.33203125" customWidth="1"/>
    <col min="2" max="2" width="31.5" customWidth="1"/>
  </cols>
  <sheetData>
    <row r="1" spans="1:26" ht="15.75" customHeight="1" x14ac:dyDescent="0.15">
      <c r="A1" s="16" t="s">
        <v>76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6.25E-2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4</v>
      </c>
      <c r="B4" s="3">
        <v>0.125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7</v>
      </c>
      <c r="B5">
        <v>4.2000000000000003E-2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8</v>
      </c>
      <c r="B6" s="3">
        <v>1.5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10</v>
      </c>
      <c r="B7" s="3">
        <v>0.83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11</v>
      </c>
      <c r="B8" s="3">
        <v>0.8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13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15</v>
      </c>
      <c r="B10" s="3">
        <v>1.5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18</v>
      </c>
      <c r="B11" s="3">
        <v>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21</v>
      </c>
      <c r="B13" s="3">
        <v>0.65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22</v>
      </c>
      <c r="B14" s="3">
        <v>0.3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24</v>
      </c>
      <c r="B15" s="3">
        <v>0.95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25</v>
      </c>
      <c r="B16" s="3">
        <v>0.83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27</v>
      </c>
      <c r="B17" s="3">
        <v>0.4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 t="s">
        <v>28</v>
      </c>
      <c r="B18" s="32" t="s">
        <v>29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30</v>
      </c>
      <c r="B19" s="18">
        <v>0.1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31</v>
      </c>
      <c r="B20" s="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32</v>
      </c>
      <c r="B21" s="3">
        <v>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33</v>
      </c>
      <c r="B22" s="3" t="s">
        <v>61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35</v>
      </c>
      <c r="B23" s="3">
        <v>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36</v>
      </c>
      <c r="B24" s="3" t="s">
        <v>62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zoomScale="139" zoomScaleNormal="139" workbookViewId="0">
      <selection activeCell="B13" sqref="B13"/>
    </sheetView>
  </sheetViews>
  <sheetFormatPr baseColWidth="10" defaultColWidth="14.5" defaultRowHeight="15.75" customHeight="1" x14ac:dyDescent="0.15"/>
  <cols>
    <col min="1" max="1" width="46.33203125" customWidth="1"/>
  </cols>
  <sheetData>
    <row r="1" spans="1:26" ht="15.75" customHeight="1" x14ac:dyDescent="0.15">
      <c r="A1" s="16" t="s">
        <v>63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4</v>
      </c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7</v>
      </c>
      <c r="B5">
        <v>0.5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8</v>
      </c>
      <c r="B6" s="3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10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11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13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15</v>
      </c>
      <c r="B10" s="3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18</v>
      </c>
      <c r="B11" s="3">
        <v>17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21</v>
      </c>
      <c r="B13" s="3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22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24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25</v>
      </c>
      <c r="B16" s="3">
        <v>0.98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27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 t="s">
        <v>28</v>
      </c>
      <c r="B18" s="32" t="s">
        <v>78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30</v>
      </c>
      <c r="B19" s="18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31</v>
      </c>
      <c r="B20" s="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32</v>
      </c>
      <c r="B21" s="3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33</v>
      </c>
      <c r="B22" s="3" t="s">
        <v>83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35</v>
      </c>
      <c r="B23" s="3">
        <v>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36</v>
      </c>
      <c r="B24" s="3" t="s">
        <v>84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4"/>
  <sheetViews>
    <sheetView zoomScale="144" zoomScaleNormal="144" workbookViewId="0">
      <selection activeCell="B22" sqref="B22"/>
    </sheetView>
  </sheetViews>
  <sheetFormatPr baseColWidth="10" defaultColWidth="14.5" defaultRowHeight="15.75" customHeight="1" x14ac:dyDescent="0.15"/>
  <cols>
    <col min="1" max="1" width="42" customWidth="1"/>
  </cols>
  <sheetData>
    <row r="1" spans="1:2" ht="15.75" customHeight="1" x14ac:dyDescent="0.15">
      <c r="A1" s="16" t="s">
        <v>65</v>
      </c>
      <c r="B1" s="19" t="s">
        <v>66</v>
      </c>
    </row>
    <row r="2" spans="1:2" ht="15.75" customHeight="1" x14ac:dyDescent="0.15">
      <c r="A2" s="3"/>
      <c r="B2" s="3"/>
    </row>
    <row r="3" spans="1:2" ht="15.75" customHeight="1" x14ac:dyDescent="0.15">
      <c r="A3" s="3" t="s">
        <v>2</v>
      </c>
      <c r="B3">
        <v>0.8</v>
      </c>
    </row>
    <row r="4" spans="1:2" ht="15.75" customHeight="1" x14ac:dyDescent="0.15">
      <c r="A4" s="3" t="s">
        <v>4</v>
      </c>
      <c r="B4" s="3">
        <v>0.04</v>
      </c>
    </row>
    <row r="5" spans="1:2" ht="15.75" customHeight="1" x14ac:dyDescent="0.15">
      <c r="A5" s="3" t="s">
        <v>7</v>
      </c>
      <c r="B5">
        <v>0.02</v>
      </c>
    </row>
    <row r="6" spans="1:2" ht="15.75" customHeight="1" x14ac:dyDescent="0.15">
      <c r="A6" s="3" t="s">
        <v>8</v>
      </c>
      <c r="B6" s="3">
        <v>0</v>
      </c>
    </row>
    <row r="7" spans="1:2" ht="15.75" customHeight="1" x14ac:dyDescent="0.15">
      <c r="A7" s="3" t="s">
        <v>10</v>
      </c>
      <c r="B7" s="3">
        <v>2.5</v>
      </c>
    </row>
    <row r="8" spans="1:2" ht="15.75" customHeight="1" x14ac:dyDescent="0.15">
      <c r="A8" s="3" t="s">
        <v>11</v>
      </c>
      <c r="B8" s="3">
        <v>0.5</v>
      </c>
    </row>
    <row r="9" spans="1:2" ht="15.75" customHeight="1" x14ac:dyDescent="0.15">
      <c r="A9" s="3" t="s">
        <v>13</v>
      </c>
      <c r="B9" s="3">
        <v>1</v>
      </c>
    </row>
    <row r="10" spans="1:2" ht="15.75" customHeight="1" x14ac:dyDescent="0.15">
      <c r="A10" s="3" t="s">
        <v>15</v>
      </c>
      <c r="B10" s="3">
        <v>0</v>
      </c>
    </row>
    <row r="11" spans="1:2" ht="15.75" customHeight="1" x14ac:dyDescent="0.15">
      <c r="A11" s="3" t="s">
        <v>18</v>
      </c>
      <c r="B11" s="3">
        <v>4</v>
      </c>
    </row>
    <row r="12" spans="1:2" ht="15.75" customHeight="1" x14ac:dyDescent="0.15">
      <c r="A12" s="3"/>
      <c r="B12" s="3"/>
    </row>
    <row r="13" spans="1:2" ht="15.75" customHeight="1" x14ac:dyDescent="0.15">
      <c r="A13" s="3" t="s">
        <v>21</v>
      </c>
      <c r="B13" s="3">
        <v>1</v>
      </c>
    </row>
    <row r="14" spans="1:2" ht="15.75" customHeight="1" x14ac:dyDescent="0.15">
      <c r="A14" s="3" t="s">
        <v>22</v>
      </c>
      <c r="B14" s="3">
        <v>0</v>
      </c>
    </row>
    <row r="15" spans="1:2" ht="15.75" customHeight="1" x14ac:dyDescent="0.15">
      <c r="A15" s="17" t="s">
        <v>24</v>
      </c>
      <c r="B15" s="3">
        <v>1</v>
      </c>
    </row>
    <row r="16" spans="1:2" ht="15.75" customHeight="1" x14ac:dyDescent="0.15">
      <c r="A16" s="3" t="s">
        <v>25</v>
      </c>
      <c r="B16" s="3">
        <v>0</v>
      </c>
    </row>
    <row r="17" spans="1:2" ht="15.75" customHeight="1" x14ac:dyDescent="0.15">
      <c r="A17" s="3" t="s">
        <v>27</v>
      </c>
      <c r="B17" s="3">
        <v>0.5</v>
      </c>
    </row>
    <row r="18" spans="1:2" ht="15.75" customHeight="1" x14ac:dyDescent="0.15">
      <c r="A18" s="3" t="s">
        <v>28</v>
      </c>
      <c r="B18" s="18" t="s">
        <v>64</v>
      </c>
    </row>
    <row r="19" spans="1:2" ht="15.75" customHeight="1" x14ac:dyDescent="0.15">
      <c r="A19" s="3" t="s">
        <v>30</v>
      </c>
      <c r="B19" s="18">
        <v>0</v>
      </c>
    </row>
    <row r="20" spans="1:2" ht="15.75" customHeight="1" x14ac:dyDescent="0.15">
      <c r="A20" s="3" t="s">
        <v>31</v>
      </c>
      <c r="B20" s="3">
        <v>2</v>
      </c>
    </row>
    <row r="21" spans="1:2" ht="15.75" customHeight="1" x14ac:dyDescent="0.15">
      <c r="A21" s="3" t="s">
        <v>32</v>
      </c>
      <c r="B21" s="3">
        <v>3</v>
      </c>
    </row>
    <row r="22" spans="1:2" ht="15.75" customHeight="1" x14ac:dyDescent="0.15">
      <c r="A22" s="3" t="s">
        <v>33</v>
      </c>
      <c r="B22" s="3" t="s">
        <v>82</v>
      </c>
    </row>
    <row r="23" spans="1:2" ht="15.75" customHeight="1" x14ac:dyDescent="0.15">
      <c r="A23" s="3" t="s">
        <v>35</v>
      </c>
      <c r="B23" s="3">
        <v>0</v>
      </c>
    </row>
    <row r="24" spans="1:2" ht="15.75" customHeight="1" x14ac:dyDescent="0.15">
      <c r="A24" s="3" t="s">
        <v>36</v>
      </c>
      <c r="B24" s="3" t="s">
        <v>67</v>
      </c>
    </row>
  </sheetData>
  <hyperlinks>
    <hyperlink ref="B1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08EA-5754-5141-991E-6A7AC4F2528B}">
  <dimension ref="A1:D24"/>
  <sheetViews>
    <sheetView tabSelected="1" zoomScale="145" zoomScaleNormal="145" workbookViewId="0">
      <selection activeCell="B2" sqref="B2"/>
    </sheetView>
  </sheetViews>
  <sheetFormatPr baseColWidth="10" defaultRowHeight="13" x14ac:dyDescent="0.15"/>
  <cols>
    <col min="1" max="1" width="36" customWidth="1"/>
    <col min="2" max="2" width="33" customWidth="1"/>
  </cols>
  <sheetData>
    <row r="1" spans="1:4" ht="28" x14ac:dyDescent="0.15">
      <c r="A1" s="27" t="s">
        <v>85</v>
      </c>
      <c r="B1" s="30" t="s">
        <v>86</v>
      </c>
      <c r="C1" s="20"/>
      <c r="D1" s="20"/>
    </row>
    <row r="2" spans="1:4" x14ac:dyDescent="0.15">
      <c r="A2" s="3"/>
      <c r="B2" s="3"/>
    </row>
    <row r="3" spans="1:4" x14ac:dyDescent="0.15">
      <c r="A3" s="3" t="s">
        <v>2</v>
      </c>
      <c r="B3">
        <v>1</v>
      </c>
    </row>
    <row r="4" spans="1:4" x14ac:dyDescent="0.15">
      <c r="A4" s="3" t="s">
        <v>4</v>
      </c>
      <c r="B4" s="3">
        <v>0.14000000000000001</v>
      </c>
    </row>
    <row r="5" spans="1:4" x14ac:dyDescent="0.15">
      <c r="A5" s="3" t="s">
        <v>7</v>
      </c>
      <c r="B5">
        <v>7.0000000000000007E-2</v>
      </c>
    </row>
    <row r="6" spans="1:4" x14ac:dyDescent="0.15">
      <c r="A6" s="3" t="s">
        <v>8</v>
      </c>
      <c r="B6" s="3">
        <v>3</v>
      </c>
    </row>
    <row r="7" spans="1:4" x14ac:dyDescent="0.15">
      <c r="A7" s="3" t="s">
        <v>10</v>
      </c>
      <c r="B7" s="3">
        <v>4</v>
      </c>
    </row>
    <row r="8" spans="1:4" x14ac:dyDescent="0.15">
      <c r="A8" s="3" t="s">
        <v>11</v>
      </c>
      <c r="B8" s="3">
        <v>0.5</v>
      </c>
    </row>
    <row r="9" spans="1:4" x14ac:dyDescent="0.15">
      <c r="A9" s="3" t="s">
        <v>13</v>
      </c>
      <c r="B9" s="3">
        <v>1</v>
      </c>
    </row>
    <row r="10" spans="1:4" x14ac:dyDescent="0.15">
      <c r="A10" s="3" t="s">
        <v>15</v>
      </c>
      <c r="B10" s="3">
        <v>1</v>
      </c>
    </row>
    <row r="11" spans="1:4" x14ac:dyDescent="0.15">
      <c r="A11" s="3" t="s">
        <v>18</v>
      </c>
      <c r="B11" s="3">
        <v>3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0.5</v>
      </c>
    </row>
    <row r="14" spans="1:4" x14ac:dyDescent="0.15">
      <c r="A14" s="3" t="s">
        <v>22</v>
      </c>
      <c r="B14" s="3">
        <v>0.3</v>
      </c>
    </row>
    <row r="15" spans="1:4" x14ac:dyDescent="0.15">
      <c r="A15" s="17" t="s">
        <v>24</v>
      </c>
      <c r="B15" s="3">
        <v>0.91</v>
      </c>
    </row>
    <row r="16" spans="1:4" x14ac:dyDescent="0.15">
      <c r="A16" s="3" t="s">
        <v>25</v>
      </c>
      <c r="B16" s="3">
        <v>0.71</v>
      </c>
    </row>
    <row r="17" spans="1:2" x14ac:dyDescent="0.15">
      <c r="A17" s="3" t="s">
        <v>27</v>
      </c>
      <c r="B17" s="3">
        <v>0.3</v>
      </c>
    </row>
    <row r="18" spans="1:2" x14ac:dyDescent="0.15">
      <c r="A18" s="3" t="s">
        <v>28</v>
      </c>
      <c r="B18" s="18" t="s">
        <v>64</v>
      </c>
    </row>
    <row r="19" spans="1:2" x14ac:dyDescent="0.15">
      <c r="A19" s="3" t="s">
        <v>30</v>
      </c>
      <c r="B19" s="18">
        <v>0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2</v>
      </c>
    </row>
    <row r="22" spans="1:2" x14ac:dyDescent="0.15">
      <c r="A22" s="3" t="s">
        <v>33</v>
      </c>
      <c r="B22" s="3" t="s">
        <v>81</v>
      </c>
    </row>
    <row r="23" spans="1:2" x14ac:dyDescent="0.15">
      <c r="A23" s="3" t="s">
        <v>35</v>
      </c>
      <c r="B23" s="3">
        <v>2</v>
      </c>
    </row>
    <row r="24" spans="1:2" x14ac:dyDescent="0.15">
      <c r="A24" s="3" t="s">
        <v>36</v>
      </c>
      <c r="B24" s="3" t="s">
        <v>71</v>
      </c>
    </row>
  </sheetData>
  <hyperlinks>
    <hyperlink ref="B1" r:id="rId1" xr:uid="{A9DF43DA-3469-6245-9618-C2E39F76D8B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34E3-8B53-6C46-BF23-F8C2E0C96433}">
  <dimension ref="A1:D24"/>
  <sheetViews>
    <sheetView zoomScale="145" zoomScaleNormal="145" workbookViewId="0">
      <selection activeCell="B17" sqref="B17"/>
    </sheetView>
  </sheetViews>
  <sheetFormatPr baseColWidth="10" defaultRowHeight="13" x14ac:dyDescent="0.15"/>
  <cols>
    <col min="1" max="1" width="36" customWidth="1"/>
    <col min="2" max="2" width="33" customWidth="1"/>
  </cols>
  <sheetData>
    <row r="1" spans="1:4" ht="42" x14ac:dyDescent="0.15">
      <c r="A1" s="27" t="s">
        <v>68</v>
      </c>
      <c r="B1" s="30" t="s">
        <v>69</v>
      </c>
      <c r="C1" s="20"/>
      <c r="D1" s="20"/>
    </row>
    <row r="2" spans="1:4" x14ac:dyDescent="0.15">
      <c r="A2" s="3"/>
      <c r="B2" s="3"/>
    </row>
    <row r="3" spans="1:4" x14ac:dyDescent="0.15">
      <c r="A3" s="3" t="s">
        <v>2</v>
      </c>
      <c r="B3">
        <v>1</v>
      </c>
    </row>
    <row r="4" spans="1:4" x14ac:dyDescent="0.15">
      <c r="A4" s="3" t="s">
        <v>4</v>
      </c>
      <c r="B4" s="3">
        <v>0.14000000000000001</v>
      </c>
    </row>
    <row r="5" spans="1:4" x14ac:dyDescent="0.15">
      <c r="A5" s="3" t="s">
        <v>7</v>
      </c>
      <c r="B5">
        <v>7.0000000000000007E-2</v>
      </c>
    </row>
    <row r="6" spans="1:4" x14ac:dyDescent="0.15">
      <c r="A6" s="3" t="s">
        <v>8</v>
      </c>
      <c r="B6" s="3">
        <v>3</v>
      </c>
    </row>
    <row r="7" spans="1:4" x14ac:dyDescent="0.15">
      <c r="A7" s="3" t="s">
        <v>10</v>
      </c>
      <c r="B7" s="3">
        <v>4</v>
      </c>
    </row>
    <row r="8" spans="1:4" x14ac:dyDescent="0.15">
      <c r="A8" s="3" t="s">
        <v>11</v>
      </c>
      <c r="B8" s="3">
        <v>0.5</v>
      </c>
    </row>
    <row r="9" spans="1:4" x14ac:dyDescent="0.15">
      <c r="A9" s="3" t="s">
        <v>13</v>
      </c>
      <c r="B9" s="3">
        <v>1</v>
      </c>
    </row>
    <row r="10" spans="1:4" x14ac:dyDescent="0.15">
      <c r="A10" s="3" t="s">
        <v>15</v>
      </c>
      <c r="B10" s="3">
        <v>1</v>
      </c>
    </row>
    <row r="11" spans="1:4" x14ac:dyDescent="0.15">
      <c r="A11" s="3" t="s">
        <v>18</v>
      </c>
      <c r="B11" s="3">
        <v>3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0.5</v>
      </c>
    </row>
    <row r="14" spans="1:4" x14ac:dyDescent="0.15">
      <c r="A14" s="3" t="s">
        <v>22</v>
      </c>
      <c r="B14" s="3">
        <v>0.3</v>
      </c>
    </row>
    <row r="15" spans="1:4" x14ac:dyDescent="0.15">
      <c r="A15" s="17" t="s">
        <v>24</v>
      </c>
      <c r="B15" s="3">
        <v>0.91</v>
      </c>
    </row>
    <row r="16" spans="1:4" x14ac:dyDescent="0.15">
      <c r="A16" s="3" t="s">
        <v>25</v>
      </c>
      <c r="B16" s="3">
        <v>0.71</v>
      </c>
    </row>
    <row r="17" spans="1:2" x14ac:dyDescent="0.15">
      <c r="A17" s="3" t="s">
        <v>27</v>
      </c>
      <c r="B17" s="3">
        <v>0.3</v>
      </c>
    </row>
    <row r="18" spans="1:2" x14ac:dyDescent="0.15">
      <c r="A18" s="3" t="s">
        <v>28</v>
      </c>
      <c r="B18" s="18" t="s">
        <v>64</v>
      </c>
    </row>
    <row r="19" spans="1:2" x14ac:dyDescent="0.15">
      <c r="A19" s="3" t="s">
        <v>30</v>
      </c>
      <c r="B19" s="18">
        <v>0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2</v>
      </c>
    </row>
    <row r="22" spans="1:2" x14ac:dyDescent="0.15">
      <c r="A22" s="3" t="s">
        <v>33</v>
      </c>
      <c r="B22" s="3" t="s">
        <v>81</v>
      </c>
    </row>
    <row r="23" spans="1:2" x14ac:dyDescent="0.15">
      <c r="A23" s="3" t="s">
        <v>35</v>
      </c>
      <c r="B23" s="3">
        <v>2</v>
      </c>
    </row>
    <row r="24" spans="1:2" x14ac:dyDescent="0.15">
      <c r="A24" s="3" t="s">
        <v>36</v>
      </c>
      <c r="B24" s="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Formulas</vt:lpstr>
      <vt:lpstr>Influenza</vt:lpstr>
      <vt:lpstr>Virus X</vt:lpstr>
      <vt:lpstr>Marburg</vt:lpstr>
      <vt:lpstr>SARS-CoV-2</vt:lpstr>
      <vt:lpstr>Measles</vt:lpstr>
      <vt:lpstr>Norovirus</vt:lpstr>
      <vt:lpstr>Tuberculosis</vt:lpstr>
      <vt:lpstr>Staphylococcus aureus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Colubri, Andres</cp:lastModifiedBy>
  <dcterms:created xsi:type="dcterms:W3CDTF">2023-11-17T22:53:27Z</dcterms:created>
  <dcterms:modified xsi:type="dcterms:W3CDTF">2024-05-23T19:16:36Z</dcterms:modified>
</cp:coreProperties>
</file>