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D1AA9D66-8ADA-DD44-BA7A-8B46810661B0}" xr6:coauthVersionLast="47" xr6:coauthVersionMax="47" xr10:uidLastSave="{00000000-0000-0000-0000-000000000000}"/>
  <bookViews>
    <workbookView xWindow="3960" yWindow="500" windowWidth="38400" windowHeight="21100" activeTab="1" xr2:uid="{00000000-000D-0000-FFFF-FFFF00000000}"/>
  </bookViews>
  <sheets>
    <sheet name="EPI Calculation Formulas" sheetId="1" r:id="rId1"/>
    <sheet name="HPAI" sheetId="21" r:id="rId2"/>
    <sheet name="TB" sheetId="9" r:id="rId3"/>
    <sheet name="COVID" sheetId="11" r:id="rId4"/>
    <sheet name="Marburg" sheetId="13" r:id="rId5"/>
    <sheet name="Measles" sheetId="14" r:id="rId6"/>
    <sheet name="Norovirus" sheetId="15" r:id="rId7"/>
    <sheet name="Influenza" sheetId="17" r:id="rId8"/>
    <sheet name="Stap" sheetId="18" r:id="rId9"/>
    <sheet name="Disease X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F15" i="1" l="1"/>
  <c r="C18" i="1"/>
  <c r="C23" i="1" s="1"/>
  <c r="C31" i="1" l="1"/>
  <c r="C28" i="1"/>
  <c r="C41" i="1" s="1"/>
  <c r="C19" i="1"/>
  <c r="C24" i="1" s="1"/>
  <c r="C29" i="1"/>
  <c r="F33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<sst xmlns="http://schemas.openxmlformats.org/spreadsheetml/2006/main" count="321" uniqueCount="107">
  <si>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</si>
  <si>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</si>
  <si>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</si>
  <si>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</si>
  <si>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</si>
  <si>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</si>
  <si>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</si>
  <si>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</si>
  <si>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</si>
  <si>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</si>
  <si>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</si>
  <si>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</si>
  <si>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</si>
  <si>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</si>
  <si>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</si>
  <si>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</si>
  <si>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</si>
  <si>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</si>
  <si>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</si>
  <si>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</si>
  <si>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</si>
  <si>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</si>
  <si>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</si>
  <si>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</si>
  <si>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</si>
  <si>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</si>
  <si>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</si>
  <si>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</si>
  <si>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</si>
  <si>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</si>
  <si>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</si>
  <si>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</si>
  <si>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</si>
  <si>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</si>
  <si>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</si>
  <si>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</si>
  <si>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</si>
  <si>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</si>
  <si>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</si>
  <si>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</si>
  <si>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</si>
  <si>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</si>
  <si>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</si>
  <si>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</si>
  <si>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</si>
  <si>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</si>
  <si>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</si>
  <si>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</si>
  <si>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</si>
  <si>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</si>
  <si>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</si>
  <si>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</si>
  <si>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</si>
  <si>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</si>
  <si>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</si>
  <si>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</si>
  <si>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</si>
  <si>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</si>
  <si>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</si>
  <si>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</si>
  <si>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</si>
  <si>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</si>
  <si>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</si>
  <si>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</si>
  <si>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</si>
  <si>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</si>
  <si>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</si>
  <si>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</si>
  <si>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</si>
  <si>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</si>
  <si>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</si>
  <si>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</si>
  <si>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</si>
  <si>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</si>
  <si>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</si>
  <si>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</si>
  <si>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</si>
  <si>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</si>
  <si>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</si>
  <si>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</si>
  <si>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</si>
  <si>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</si>
  <si>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</si>
  <si>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</si>
  <si>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</si>
  <si>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</si>
  <si>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</si>
  <si>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</si>
  <si>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</si>
  <si>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</si>
  <si>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</si>
  <si>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</si>
  <si>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</si>
  <si>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</si>
  <si>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</si>
  <si>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</si>
  <si>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</si>
  <si>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</si>
  <si>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Number of consecutive infections during simulation</t>
  </si>
  <si>
    <t>Conversion constant (sim-time-unit-to-sim-step)</t>
  </si>
  <si>
    <t>Percentage of target population using the OO app</t>
  </si>
  <si>
    <t>Percentage of contacts detected by the OO app</t>
  </si>
  <si>
    <r>
      <t xml:space="preserve">Time unit of simulation (if change, </t>
    </r>
    <r>
      <rPr>
        <b/>
        <sz val="10"/>
        <color theme="1"/>
        <rFont val="Arial"/>
        <family val="2"/>
      </rPr>
      <t>UPDATE G4 value</t>
    </r>
    <r>
      <rPr>
        <sz val="10"/>
        <color theme="1"/>
        <rFont val="Arial"/>
        <family val="2"/>
      </rPr>
      <t>)</t>
    </r>
  </si>
  <si>
    <t>seconds (DO NOT CHANGE THIS UNIT)</t>
  </si>
  <si>
    <t>HELPER VALUE ceff, effective contact rate (do not overwrite)</t>
  </si>
  <si>
    <t>Simulation-independent parameters for highly pahogenic avian influenza</t>
  </si>
  <si>
    <t>{"Saturday night fever":100,"Cough":94,"Stomach pain":25,"diarrhea":10}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</si>
</sst>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zoomScale="149" zoomScaleNormal="149" workbookViewId="0">
      <selection activeCell="C13" sqref="C13:C17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3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96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4</v>
      </c>
      <c r="D3" s="3"/>
      <c r="E3" s="5" t="s">
        <v>71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29">
        <v>0.23</v>
      </c>
      <c r="D4" s="3"/>
      <c r="E4" s="5" t="s">
        <v>102</v>
      </c>
      <c r="F4" s="5" t="s">
        <v>76</v>
      </c>
      <c r="G4" s="30">
        <v>60</v>
      </c>
      <c r="H4" s="5" t="s">
        <v>73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0.01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29">
        <v>0.01</v>
      </c>
      <c r="D6" s="3"/>
      <c r="E6" s="5" t="s">
        <v>98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1.2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0.5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2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75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8" t="s">
        <v>70</v>
      </c>
      <c r="F12" s="5">
        <v>1</v>
      </c>
      <c r="G12" s="5" t="s">
        <v>75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0.2</v>
      </c>
      <c r="D13" s="3"/>
      <c r="E13" s="28" t="s">
        <v>100</v>
      </c>
      <c r="F13" s="5">
        <v>100</v>
      </c>
      <c r="G13" s="5" t="s">
        <v>97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5" t="s">
        <v>101</v>
      </c>
      <c r="F14" s="5">
        <v>75</v>
      </c>
      <c r="G14" s="5" t="s">
        <v>97</v>
      </c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0.3</v>
      </c>
      <c r="D15" s="3"/>
      <c r="E15" s="28" t="s">
        <v>99</v>
      </c>
      <c r="F15" s="5">
        <f>G4*60/F20</f>
        <v>1800</v>
      </c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0.7</v>
      </c>
      <c r="D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0.5</v>
      </c>
      <c r="D17" s="3"/>
      <c r="E17" s="7" t="s">
        <v>16</v>
      </c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72</v>
      </c>
      <c r="C18" s="20">
        <f>C5+C14+(1-C14+C14*C15)*C7</f>
        <v>1.306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74</v>
      </c>
      <c r="C19" s="20">
        <f>C23*(C13*(C8-C18)+C18)</f>
        <v>0.83270293860925226</v>
      </c>
      <c r="D19" s="3"/>
      <c r="E19" s="7"/>
      <c r="F19" s="7"/>
      <c r="G19" s="7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104</v>
      </c>
      <c r="C20" s="20">
        <f>(F9/F10)*(F13/100)*(F14/100)</f>
        <v>1.5</v>
      </c>
      <c r="D20" s="3"/>
      <c r="E20" s="7" t="s">
        <v>19</v>
      </c>
      <c r="F20" s="7">
        <v>2</v>
      </c>
      <c r="G20" s="7" t="s">
        <v>103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"/>
      <c r="B21" s="3"/>
      <c r="C21" s="3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0.72737852778585976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(C3)/(F12*C20*C19*F15)</f>
        <v>1.77912363796361E-3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1.77912363796361E-3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1.77912363796361E-3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1.77912363796361E-3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0.16729706139074776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0.87285423334303169</v>
      </c>
      <c r="D29" s="3"/>
      <c r="E29" s="7"/>
      <c r="F29" s="7"/>
      <c r="G29" s="7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7.2737852778585977E-3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7.2737852778585977E-3</v>
      </c>
      <c r="D31" s="3"/>
      <c r="E31" s="11" t="s">
        <v>31</v>
      </c>
      <c r="F31" s="12"/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0.36368926389292988</v>
      </c>
      <c r="D32" s="3"/>
      <c r="E32" s="12" t="s">
        <v>33</v>
      </c>
      <c r="F32" s="12">
        <v>0.3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35</v>
      </c>
      <c r="F33" s="12">
        <f>$F32/($F3*$F15*60/$F20)</f>
        <v>2.7777777777777775E-6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37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39</v>
      </c>
      <c r="F35" s="12">
        <v>2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41</v>
      </c>
      <c r="F36" s="12">
        <v>1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12" t="s">
        <v>43</v>
      </c>
      <c r="F37" s="12" t="s">
        <v>27</v>
      </c>
      <c r="G37" s="12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85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4.8036338225017472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1.2009084556254368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1/C28</f>
        <v>5.9773913043478251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70E4-F715-E845-A277-7F4F5D91BDB1}">
  <dimension ref="A1:B25"/>
  <sheetViews>
    <sheetView tabSelected="1" zoomScale="149" zoomScaleNormal="149" workbookViewId="0">
      <selection activeCell="B23" sqref="B23"/>
    </sheetView>
  </sheetViews>
  <sheetFormatPr baseColWidth="10" defaultRowHeight="13" x14ac:dyDescent="0.15"/>
  <cols>
    <col min="1" max="1" width="54.83203125" customWidth="1"/>
    <col min="2" max="2" width="20.33203125" customWidth="1"/>
  </cols>
  <sheetData>
    <row r="1" spans="1:2" x14ac:dyDescent="0.15">
      <c r="A1" s="24" t="s">
        <v>105</v>
      </c>
      <c r="B1" s="25"/>
    </row>
    <row r="2" spans="1:2" x14ac:dyDescent="0.15">
      <c r="A2" s="3"/>
      <c r="B2" s="3"/>
    </row>
    <row r="3" spans="1:2" x14ac:dyDescent="0.15">
      <c r="A3" s="3" t="s">
        <v>12</v>
      </c>
      <c r="B3" s="31">
        <v>4</v>
      </c>
    </row>
    <row r="4" spans="1:2" x14ac:dyDescent="0.15">
      <c r="A4" s="3" t="s">
        <v>1</v>
      </c>
      <c r="B4" s="32">
        <v>0.23</v>
      </c>
    </row>
    <row r="5" spans="1:2" x14ac:dyDescent="0.15">
      <c r="A5" s="3" t="s">
        <v>2</v>
      </c>
      <c r="B5" s="31">
        <v>0.01</v>
      </c>
    </row>
    <row r="6" spans="1:2" x14ac:dyDescent="0.15">
      <c r="A6" s="3" t="s">
        <v>3</v>
      </c>
      <c r="B6" s="32">
        <v>0.01</v>
      </c>
    </row>
    <row r="7" spans="1:2" x14ac:dyDescent="0.15">
      <c r="A7" s="3" t="s">
        <v>4</v>
      </c>
      <c r="B7" s="31">
        <v>1.2</v>
      </c>
    </row>
    <row r="8" spans="1:2" x14ac:dyDescent="0.15">
      <c r="A8" s="3" t="s">
        <v>5</v>
      </c>
      <c r="B8" s="31">
        <v>0.5</v>
      </c>
    </row>
    <row r="9" spans="1:2" x14ac:dyDescent="0.15">
      <c r="A9" s="3" t="s">
        <v>6</v>
      </c>
      <c r="B9" s="31">
        <v>1</v>
      </c>
    </row>
    <row r="10" spans="1:2" x14ac:dyDescent="0.15">
      <c r="A10" s="3" t="s">
        <v>8</v>
      </c>
      <c r="B10" s="31">
        <v>1</v>
      </c>
    </row>
    <row r="11" spans="1:2" x14ac:dyDescent="0.15">
      <c r="A11" s="3" t="s">
        <v>10</v>
      </c>
      <c r="B11" s="31">
        <v>1</v>
      </c>
    </row>
    <row r="12" spans="1:2" x14ac:dyDescent="0.15">
      <c r="A12" s="3"/>
      <c r="B12" s="3"/>
    </row>
    <row r="13" spans="1:2" x14ac:dyDescent="0.15">
      <c r="A13" s="3" t="s">
        <v>20</v>
      </c>
      <c r="B13" s="31">
        <v>0.2</v>
      </c>
    </row>
    <row r="14" spans="1:2" x14ac:dyDescent="0.15">
      <c r="A14" s="3" t="s">
        <v>14</v>
      </c>
      <c r="B14" s="31">
        <v>0.6</v>
      </c>
    </row>
    <row r="15" spans="1:2" x14ac:dyDescent="0.15">
      <c r="A15" s="3" t="s">
        <v>15</v>
      </c>
      <c r="B15" s="31">
        <v>0.3</v>
      </c>
    </row>
    <row r="16" spans="1:2" x14ac:dyDescent="0.15">
      <c r="A16" s="17" t="s">
        <v>17</v>
      </c>
      <c r="B16" s="31">
        <v>0.7</v>
      </c>
    </row>
    <row r="17" spans="1:2" x14ac:dyDescent="0.15">
      <c r="A17" s="3" t="s">
        <v>18</v>
      </c>
      <c r="B17" s="31">
        <v>0.5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106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7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79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80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82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83</v>
      </c>
    </row>
    <row r="27" spans="1:2" x14ac:dyDescent="0.15">
      <c r="A27" s="16" t="s">
        <v>64</v>
      </c>
    </row>
    <row r="28" spans="1:2" x14ac:dyDescent="0.15">
      <c r="A28" s="27" t="s">
        <v>84</v>
      </c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86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90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91</v>
      </c>
    </row>
    <row r="27" spans="1:2" x14ac:dyDescent="0.15">
      <c r="A27" s="16" t="s">
        <v>64</v>
      </c>
    </row>
    <row r="28" spans="1:2" x14ac:dyDescent="0.15">
      <c r="A28" s="27" t="s">
        <v>92</v>
      </c>
    </row>
    <row r="29" spans="1:2" x14ac:dyDescent="0.15">
      <c r="A29" s="27" t="s">
        <v>93</v>
      </c>
    </row>
    <row r="30" spans="1:2" x14ac:dyDescent="0.15">
      <c r="A30" s="2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 Calculation Formulas</vt:lpstr>
      <vt:lpstr>HPAI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2024-09-14T15:06:58Z</dcterms:modified>
</cp:coreProperties>
</file>