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Colby\Documents\GitHub\SARS-CoV-2_B.1.1.529_Spike-RBD_Predictions\subvariants\XBB.1_recombination\"/>
    </mc:Choice>
  </mc:AlternateContent>
  <xr:revisionPtr revIDLastSave="0" documentId="13_ncr:1_{606D388E-C098-4BC4-91CC-4C3F6D11AFE1}" xr6:coauthVersionLast="47" xr6:coauthVersionMax="47" xr10:uidLastSave="{00000000-0000-0000-0000-000000000000}"/>
  <bookViews>
    <workbookView xWindow="43080" yWindow="345" windowWidth="28800" windowHeight="15435" xr2:uid="{3E20F93A-5400-EB4D-8F5F-1F82075C2942}"/>
  </bookViews>
  <sheets>
    <sheet name="INCORRECT - from Hodcroft" sheetId="1" r:id="rId1"/>
    <sheet name="BJ.1 Mutations" sheetId="4" r:id="rId2"/>
    <sheet name="BM.1.1.1 Mutations" sheetId="5" r:id="rId3"/>
    <sheet name="Antibodies" sheetId="3" r:id="rId4"/>
    <sheet name="Mutational Prevalence"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5" l="1"/>
  <c r="E4" i="5"/>
  <c r="E5" i="5"/>
  <c r="E6" i="5"/>
  <c r="E7" i="5"/>
  <c r="E8" i="5"/>
  <c r="E9" i="5"/>
  <c r="E10" i="5"/>
  <c r="E11" i="5"/>
  <c r="E12" i="5"/>
  <c r="E13" i="5"/>
  <c r="E14" i="5"/>
  <c r="E15" i="5"/>
  <c r="E16" i="5"/>
  <c r="E17" i="5"/>
  <c r="E18" i="5"/>
  <c r="E19" i="5"/>
  <c r="E20" i="5"/>
  <c r="D3" i="5"/>
  <c r="D4" i="5"/>
  <c r="D5" i="5"/>
  <c r="D6" i="5"/>
  <c r="D7" i="5"/>
  <c r="D8" i="5"/>
  <c r="D9" i="5"/>
  <c r="D10" i="5"/>
  <c r="D11" i="5"/>
  <c r="D12" i="5"/>
  <c r="D13" i="5"/>
  <c r="D14" i="5"/>
  <c r="D15" i="5"/>
  <c r="D16" i="5"/>
  <c r="D17" i="5"/>
  <c r="D18" i="5"/>
  <c r="D19" i="5"/>
  <c r="D20" i="5"/>
  <c r="D2" i="5"/>
  <c r="E2" i="5"/>
  <c r="E3" i="4"/>
  <c r="E4" i="4"/>
  <c r="E5" i="4"/>
  <c r="E6" i="4"/>
  <c r="E7" i="4"/>
  <c r="E8" i="4"/>
  <c r="E9" i="4"/>
  <c r="E10" i="4"/>
  <c r="E11" i="4"/>
  <c r="E12" i="4"/>
  <c r="E13" i="4"/>
  <c r="E14" i="4"/>
  <c r="E15" i="4"/>
  <c r="E2" i="4"/>
  <c r="D2" i="4"/>
  <c r="D3" i="4"/>
  <c r="D4" i="4"/>
  <c r="D5" i="4"/>
  <c r="D6" i="4"/>
  <c r="D7" i="4"/>
  <c r="D8" i="4"/>
  <c r="D9" i="4"/>
  <c r="D10" i="4"/>
  <c r="D11" i="4"/>
  <c r="D12" i="4"/>
  <c r="D13" i="4"/>
  <c r="D14" i="4"/>
  <c r="D15" i="4"/>
  <c r="AH18" i="2"/>
  <c r="AG18" i="2"/>
  <c r="AF18" i="2"/>
  <c r="AE18" i="2"/>
  <c r="AD18" i="2"/>
  <c r="AC18" i="2"/>
  <c r="AB18" i="2"/>
  <c r="AA18" i="2"/>
  <c r="Z18" i="2"/>
  <c r="Y18" i="2"/>
  <c r="X18" i="2"/>
  <c r="W18" i="2"/>
  <c r="V18" i="2"/>
  <c r="U18" i="2"/>
  <c r="T18" i="2"/>
  <c r="S18" i="2"/>
  <c r="R18" i="2"/>
  <c r="Q18" i="2"/>
  <c r="P18" i="2"/>
  <c r="O18" i="2"/>
  <c r="N18" i="2"/>
  <c r="M18" i="2"/>
  <c r="C10" i="2"/>
  <c r="C11" i="2"/>
  <c r="C12" i="2"/>
  <c r="C13" i="2"/>
  <c r="C14" i="2"/>
  <c r="C15" i="2"/>
  <c r="C16" i="2"/>
  <c r="C17" i="2"/>
  <c r="C18" i="2"/>
  <c r="C19" i="2"/>
  <c r="C20" i="2"/>
  <c r="C21" i="2"/>
  <c r="C22" i="2"/>
  <c r="C23" i="2"/>
  <c r="C3" i="2"/>
  <c r="C4" i="2"/>
  <c r="C5" i="2"/>
  <c r="C6" i="2"/>
  <c r="C7" i="2"/>
  <c r="C8" i="2"/>
  <c r="C9" i="2"/>
  <c r="C2" i="2"/>
  <c r="E22" i="1"/>
  <c r="E21" i="1"/>
  <c r="E20" i="1"/>
  <c r="E19" i="1"/>
  <c r="E18" i="1"/>
  <c r="E17" i="1"/>
  <c r="E16" i="1"/>
  <c r="E15" i="1"/>
  <c r="E3" i="1"/>
  <c r="E4" i="1"/>
  <c r="E5" i="1"/>
  <c r="E6" i="1"/>
  <c r="E7" i="1"/>
  <c r="E8" i="1"/>
  <c r="E9" i="1"/>
  <c r="E10" i="1"/>
  <c r="E11" i="1"/>
  <c r="E12" i="1"/>
  <c r="E13" i="1"/>
  <c r="E14" i="1"/>
  <c r="E2" i="1"/>
</calcChain>
</file>

<file path=xl/sharedStrings.xml><?xml version="1.0" encoding="utf-8"?>
<sst xmlns="http://schemas.openxmlformats.org/spreadsheetml/2006/main" count="236" uniqueCount="93">
  <si>
    <t>Variant</t>
  </si>
  <si>
    <t>BJ.1</t>
  </si>
  <si>
    <t>Pos</t>
  </si>
  <si>
    <t>Ref</t>
  </si>
  <si>
    <t>Alt</t>
  </si>
  <si>
    <t>New Pos</t>
  </si>
  <si>
    <t>BM.1.1.1</t>
  </si>
  <si>
    <t>G</t>
  </si>
  <si>
    <t>R</t>
  </si>
  <si>
    <t>L</t>
  </si>
  <si>
    <t>V</t>
  </si>
  <si>
    <t>F</t>
  </si>
  <si>
    <t>N</t>
  </si>
  <si>
    <t>H</t>
  </si>
  <si>
    <t>T</t>
  </si>
  <si>
    <t>I</t>
  </si>
  <si>
    <t>P</t>
  </si>
  <si>
    <t>S</t>
  </si>
  <si>
    <t>A</t>
  </si>
  <si>
    <t>K</t>
  </si>
  <si>
    <t>XBB.1</t>
  </si>
  <si>
    <t>G339H</t>
  </si>
  <si>
    <t>R346T</t>
  </si>
  <si>
    <t>L368I</t>
  </si>
  <si>
    <t>V445P</t>
  </si>
  <si>
    <t>G446S</t>
  </si>
  <si>
    <t>N460K</t>
  </si>
  <si>
    <t>F490S</t>
  </si>
  <si>
    <t>Number of Sequences</t>
  </si>
  <si>
    <t>Percentage</t>
  </si>
  <si>
    <t>Mutation</t>
  </si>
  <si>
    <t>S373P</t>
  </si>
  <si>
    <t>S375F</t>
  </si>
  <si>
    <t>T376A</t>
  </si>
  <si>
    <t>D405N</t>
  </si>
  <si>
    <t>R408S</t>
  </si>
  <si>
    <t>K417N</t>
  </si>
  <si>
    <t>N440K</t>
  </si>
  <si>
    <t>S371F</t>
  </si>
  <si>
    <t>S477N</t>
  </si>
  <si>
    <t>T478K</t>
  </si>
  <si>
    <t>E484A</t>
  </si>
  <si>
    <t>F486P</t>
  </si>
  <si>
    <t>Q498R</t>
  </si>
  <si>
    <t>N501Y</t>
  </si>
  <si>
    <t>Y505H</t>
  </si>
  <si>
    <t>https://outbreak.info/compare-lineages?pango=XBB.1.5&amp;gene=S&amp;threshold=75&amp;nthresh=1&amp;sub=false&amp;dark=false</t>
  </si>
  <si>
    <t>Antibody</t>
  </si>
  <si>
    <t>Other Names</t>
  </si>
  <si>
    <t>PDB ID</t>
  </si>
  <si>
    <t>LY-CoV1404</t>
  </si>
  <si>
    <t>AZD1061</t>
  </si>
  <si>
    <t>AZD8895</t>
  </si>
  <si>
    <t>58G6</t>
  </si>
  <si>
    <t>CV38-142</t>
  </si>
  <si>
    <t>C110</t>
  </si>
  <si>
    <t>P5C3</t>
  </si>
  <si>
    <t>EY6A</t>
  </si>
  <si>
    <t>COVOX-150</t>
  </si>
  <si>
    <t>LY-CoV555</t>
  </si>
  <si>
    <t>7l7e</t>
  </si>
  <si>
    <t>7e3l</t>
  </si>
  <si>
    <t>7lm9</t>
  </si>
  <si>
    <t>7k8p</t>
  </si>
  <si>
    <t>7qtj</t>
  </si>
  <si>
    <t>7zf3</t>
  </si>
  <si>
    <t>7zf8</t>
  </si>
  <si>
    <t>7kmg</t>
  </si>
  <si>
    <t>bebtelovimab, LY3853113</t>
  </si>
  <si>
    <t>bamlanivimab, LY3819253</t>
  </si>
  <si>
    <t>cilgavimab</t>
  </si>
  <si>
    <t>tixagevimab</t>
  </si>
  <si>
    <t>F486</t>
  </si>
  <si>
    <t>RBD Neutralizing Residue(s)</t>
  </si>
  <si>
    <t>Epitope Citation</t>
  </si>
  <si>
    <t>https://www.ncbi.nlm.nih.gov/pmc/articles/PMC7457611/ (Extended Fig 7)</t>
  </si>
  <si>
    <t>https://www.cell.com/cell-reports/fulltext/S2211-1247(21)01278-X</t>
  </si>
  <si>
    <t>https://www.nejm.org/doi/full/10.1056/nejmoa2029849</t>
  </si>
  <si>
    <t>Other Citation(s)</t>
  </si>
  <si>
    <t>https://www.nature.com/articles/s41564-021-00972-2</t>
  </si>
  <si>
    <t>https://www.nature.com/articles/s41392-022-01135-3</t>
  </si>
  <si>
    <t>https://www.researchgate.net/figure/The-CV38-142-epitope-on-the-RBD-involves-an-N-glycosylation-site-on-SARS-CoV_fig3_349267320</t>
  </si>
  <si>
    <t>https://www.nature.com/articles/s41594-020-0480-y</t>
  </si>
  <si>
    <t>https://www.cell.com/cell/fulltext/S0092-8674(21)00221-X</t>
  </si>
  <si>
    <t>https://www.nejm.org/doi/full/10.1056/NEJMoa2102685</t>
  </si>
  <si>
    <t>7mmo</t>
  </si>
  <si>
    <t>Prevalence</t>
  </si>
  <si>
    <t>https://www.science.org/doi/10.1126/scitranslmed.abf1906, https://www.cell.com/cell-reports/fulltext/S2211-1247(22)00583-6</t>
  </si>
  <si>
    <t>Position in FASTA</t>
  </si>
  <si>
    <t>D</t>
  </si>
  <si>
    <t>E</t>
  </si>
  <si>
    <t>Q</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</si>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</sst>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2"/>
      <color theme="1"/>
      <name val="Calibri"/>
      <family val="2"/>
      <scheme val="minor"/>
    </font>
    <font>
      <sz val="8"/>
      <name val="Calibri"/>
      <family val="2"/>
      <scheme val="minor"/>
    </font>
    <font>
      <sz val="12"/>
      <color theme="1"/>
      <name val="Calibri"/>
      <family val="2"/>
      <scheme val="minor"/>
    </font>
    <font>
      <u/>
      <sz val="12"/>
      <color theme="10"/>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D5FC79"/>
        <bgColor indexed="64"/>
      </patternFill>
    </fill>
    <fill>
      <patternFill patternType="solid">
        <fgColor rgb="FFFFFD78"/>
        <bgColor indexed="64"/>
      </patternFill>
    </fill>
    <fill>
      <patternFill patternType="solid">
        <fgColor rgb="FFFF8AD8"/>
        <bgColor indexed="64"/>
      </patternFill>
    </fill>
    <fill>
      <patternFill patternType="solid">
        <fgColor rgb="FFFF4B93"/>
        <bgColor indexed="64"/>
      </patternFill>
    </fill>
  </fills>
  <borders count="1">
    <border>
      <left/>
      <right/>
      <top/>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cellStyleXfs>
  <cellXfs count="18">
    <xf numFmtId="0" fontId="0" fillId="0" borderId="0" xfId="0"/>
    <xf numFmtId="164" fontId="0" fillId="0" borderId="0" xfId="1" applyNumberFormat="1" applyFont="1"/>
    <xf numFmtId="10" fontId="0" fillId="0" borderId="0" xfId="2" applyNumberFormat="1" applyFont="1"/>
    <xf numFmtId="0" fontId="2" fillId="2" borderId="0" xfId="0" applyFont="1" applyFill="1" applyAlignment="1">
      <alignment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0" borderId="0" xfId="0" applyAlignment="1">
      <alignment vertical="center"/>
    </xf>
    <xf numFmtId="0" fontId="3" fillId="0" borderId="0" xfId="3"/>
    <xf numFmtId="0" fontId="0" fillId="0" borderId="0" xfId="0" applyAlignment="1">
      <alignment textRotation="90"/>
    </xf>
    <xf numFmtId="0" fontId="3" fillId="0" borderId="0" xfId="3" applyAlignment="1">
      <alignment horizontal="left" vertical="center"/>
    </xf>
    <xf numFmtId="0" fontId="0" fillId="0" borderId="0" xfId="0" applyAlignment="1">
      <alignment horizontal="left" vertic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231775</xdr:colOff>
      <xdr:row>2</xdr:row>
      <xdr:rowOff>115093</xdr:rowOff>
    </xdr:from>
    <xdr:to>
      <xdr:col>15</xdr:col>
      <xdr:colOff>701675</xdr:colOff>
      <xdr:row>23</xdr:row>
      <xdr:rowOff>25400</xdr:rowOff>
    </xdr:to>
    <xdr:pic>
      <xdr:nvPicPr>
        <xdr:cNvPr id="2" name="Picture 1" descr="A diagram showing two SARS-CoV-2 genomes, zoomed to the spike S1 subunit (first half of Spike), as lines. At the top, parent genome BJ.1 is in purple, and parent genome BM.1.1.1 is below in red. The NTD is shown as a blue shaded area, and RBD as an orange shaded area.&#10;Towards the end of the lines (around position 250), the purple and red lines cross over each other, to show the recombination (so that red, BJ.1, is now at the top, and purple, BM.1.1.1 is now at the bottom).&#10;&#10;Below this is another line representing XBB, with defining mutations marked. At the start is is purple to represent the BJ.1 parent, and around position 250 it changes to red, to show the BM.1.1.1 parent.">
          <a:extLst>
            <a:ext uri="{FF2B5EF4-FFF2-40B4-BE49-F238E27FC236}">
              <a16:creationId xmlns:a16="http://schemas.microsoft.com/office/drawing/2014/main" id="{A1B2448F-5E3E-48E6-6086-9B820DA08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9175" y="515143"/>
          <a:ext cx="7175500" cy="41108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76200</xdr:colOff>
      <xdr:row>2</xdr:row>
      <xdr:rowOff>161925</xdr:rowOff>
    </xdr:from>
    <xdr:to>
      <xdr:col>33</xdr:col>
      <xdr:colOff>657225</xdr:colOff>
      <xdr:row>14</xdr:row>
      <xdr:rowOff>114300</xdr:rowOff>
    </xdr:to>
    <xdr:pic>
      <xdr:nvPicPr>
        <xdr:cNvPr id="2" name="Picture 1">
          <a:extLst>
            <a:ext uri="{FF2B5EF4-FFF2-40B4-BE49-F238E27FC236}">
              <a16:creationId xmlns:a16="http://schemas.microsoft.com/office/drawing/2014/main" id="{DE95BFA2-6E96-435D-4AA6-91A194B3B5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0" y="561975"/>
          <a:ext cx="17040225" cy="235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19050</xdr:colOff>
      <xdr:row>1</xdr:row>
      <xdr:rowOff>9525</xdr:rowOff>
    </xdr:from>
    <xdr:to>
      <xdr:col>33</xdr:col>
      <xdr:colOff>523875</xdr:colOff>
      <xdr:row>13</xdr:row>
      <xdr:rowOff>142875</xdr:rowOff>
    </xdr:to>
    <xdr:pic>
      <xdr:nvPicPr>
        <xdr:cNvPr id="2" name="Picture 1">
          <a:extLst>
            <a:ext uri="{FF2B5EF4-FFF2-40B4-BE49-F238E27FC236}">
              <a16:creationId xmlns:a16="http://schemas.microsoft.com/office/drawing/2014/main" id="{DFED698F-2CEF-8A4D-5C25-DB29474B22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33850" y="209550"/>
          <a:ext cx="19021425" cy="253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355600</xdr:colOff>
      <xdr:row>0</xdr:row>
      <xdr:rowOff>120651</xdr:rowOff>
    </xdr:from>
    <xdr:to>
      <xdr:col>8</xdr:col>
      <xdr:colOff>517525</xdr:colOff>
      <xdr:row>35</xdr:row>
      <xdr:rowOff>184152</xdr:rowOff>
    </xdr:to>
    <xdr:pic>
      <xdr:nvPicPr>
        <xdr:cNvPr id="2" name="Picture 1">
          <a:extLst>
            <a:ext uri="{FF2B5EF4-FFF2-40B4-BE49-F238E27FC236}">
              <a16:creationId xmlns:a16="http://schemas.microsoft.com/office/drawing/2014/main" id="{C53F7EEF-2806-B64D-D8B2-1EC25BD76543}"/>
            </a:ext>
          </a:extLst>
        </xdr:cNvPr>
        <xdr:cNvPicPr>
          <a:picLocks noChangeAspect="1"/>
        </xdr:cNvPicPr>
      </xdr:nvPicPr>
      <xdr:blipFill rotWithShape="1">
        <a:blip xmlns:r="http://schemas.openxmlformats.org/officeDocument/2006/relationships" r:embed="rId1"/>
        <a:srcRect l="25250" r="31369"/>
        <a:stretch/>
      </xdr:blipFill>
      <xdr:spPr>
        <a:xfrm rot="5400000">
          <a:off x="1185862" y="2097089"/>
          <a:ext cx="7480301" cy="3527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nature.com/articles/s41594-020-0480-y" TargetMode="External"/><Relationship Id="rId3" Type="http://schemas.openxmlformats.org/officeDocument/2006/relationships/hyperlink" Target="https://www.nejm.org/doi/full/10.1056/nejmoa2029849" TargetMode="External"/><Relationship Id="rId7" Type="http://schemas.openxmlformats.org/officeDocument/2006/relationships/hyperlink" Target="https://www.researchgate.net/figure/The-CV38-142-epitope-on-the-RBD-involves-an-N-glycosylation-site-on-SARS-CoV_fig3_349267320" TargetMode="External"/><Relationship Id="rId2" Type="http://schemas.openxmlformats.org/officeDocument/2006/relationships/hyperlink" Target="https://www.cell.com/cell-reports/fulltext/S2211-1247(21)01278-X" TargetMode="External"/><Relationship Id="rId1" Type="http://schemas.openxmlformats.org/officeDocument/2006/relationships/hyperlink" Target="https://www.ncbi.nlm.nih.gov/pmc/articles/PMC7457611/%20(Extended%20Fig%207)" TargetMode="External"/><Relationship Id="rId6" Type="http://schemas.openxmlformats.org/officeDocument/2006/relationships/hyperlink" Target="https://www.nature.com/articles/s41392-022-01135-3" TargetMode="External"/><Relationship Id="rId5" Type="http://schemas.openxmlformats.org/officeDocument/2006/relationships/hyperlink" Target="https://www.nature.com/articles/s41564-021-00972-2" TargetMode="External"/><Relationship Id="rId10" Type="http://schemas.openxmlformats.org/officeDocument/2006/relationships/hyperlink" Target="https://www.nejm.org/doi/full/10.1056/NEJMoa2102685" TargetMode="External"/><Relationship Id="rId4" Type="http://schemas.openxmlformats.org/officeDocument/2006/relationships/hyperlink" Target="https://www.science.org/doi/10.1126/scitranslmed.abf1906" TargetMode="External"/><Relationship Id="rId9" Type="http://schemas.openxmlformats.org/officeDocument/2006/relationships/hyperlink" Target="https://www.cell.com/cell/fulltext/S0092-8674(21)00221-X"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B2E31-3309-8849-B5B6-777E1D71F0F5}">
  <dimension ref="A1:E22"/>
  <sheetViews>
    <sheetView tabSelected="1" workbookViewId="0">
      <selection activeCell="F22" sqref="F22"/>
    </sheetView>
  </sheetViews>
  <sheetFormatPr defaultColWidth="11" defaultRowHeight="15.75" x14ac:dyDescent="0.25"/>
  <sheetData>
    <row r="1" spans="1:5" x14ac:dyDescent="0.25">
      <c r="A1" t="s">
        <v>0</v>
      </c>
      <c r="B1" t="s">
        <v>2</v>
      </c>
      <c r="C1" t="s">
        <v>3</v>
      </c>
      <c r="D1" t="s">
        <v>4</v>
      </c>
      <c r="E1" t="s">
        <v>5</v>
      </c>
    </row>
    <row r="2" spans="1:5" x14ac:dyDescent="0.25">
      <c r="A2" t="s">
        <v>1</v>
      </c>
      <c r="B2">
        <v>339</v>
      </c>
      <c r="C2" t="s">
        <v>7</v>
      </c>
      <c r="D2" t="s">
        <v>13</v>
      </c>
      <c r="E2">
        <f>B2-337</f>
        <v>2</v>
      </c>
    </row>
    <row r="3" spans="1:5" x14ac:dyDescent="0.25">
      <c r="A3" t="s">
        <v>1</v>
      </c>
      <c r="B3">
        <v>346</v>
      </c>
      <c r="C3" t="s">
        <v>8</v>
      </c>
      <c r="D3" t="s">
        <v>14</v>
      </c>
      <c r="E3">
        <f t="shared" ref="E3:E22" si="0">B3-337</f>
        <v>9</v>
      </c>
    </row>
    <row r="4" spans="1:5" x14ac:dyDescent="0.25">
      <c r="A4" t="s">
        <v>1</v>
      </c>
      <c r="B4">
        <v>368</v>
      </c>
      <c r="C4" t="s">
        <v>9</v>
      </c>
      <c r="D4" t="s">
        <v>15</v>
      </c>
      <c r="E4">
        <f t="shared" si="0"/>
        <v>31</v>
      </c>
    </row>
    <row r="5" spans="1:5" x14ac:dyDescent="0.25">
      <c r="A5" t="s">
        <v>1</v>
      </c>
      <c r="B5">
        <v>445</v>
      </c>
      <c r="C5" t="s">
        <v>10</v>
      </c>
      <c r="D5" t="s">
        <v>16</v>
      </c>
      <c r="E5">
        <f t="shared" si="0"/>
        <v>108</v>
      </c>
    </row>
    <row r="6" spans="1:5" x14ac:dyDescent="0.25">
      <c r="A6" t="s">
        <v>1</v>
      </c>
      <c r="B6">
        <v>446</v>
      </c>
      <c r="C6" t="s">
        <v>7</v>
      </c>
      <c r="D6" t="s">
        <v>17</v>
      </c>
      <c r="E6">
        <f t="shared" si="0"/>
        <v>109</v>
      </c>
    </row>
    <row r="7" spans="1:5" x14ac:dyDescent="0.25">
      <c r="A7" t="s">
        <v>1</v>
      </c>
      <c r="B7">
        <v>483</v>
      </c>
      <c r="C7" t="s">
        <v>10</v>
      </c>
      <c r="D7" t="s">
        <v>18</v>
      </c>
      <c r="E7">
        <f t="shared" si="0"/>
        <v>146</v>
      </c>
    </row>
    <row r="8" spans="1:5" x14ac:dyDescent="0.25">
      <c r="A8" t="s">
        <v>1</v>
      </c>
      <c r="B8">
        <v>490</v>
      </c>
      <c r="C8" t="s">
        <v>11</v>
      </c>
      <c r="D8" t="s">
        <v>10</v>
      </c>
      <c r="E8">
        <f t="shared" si="0"/>
        <v>153</v>
      </c>
    </row>
    <row r="9" spans="1:5" x14ac:dyDescent="0.25">
      <c r="A9" t="s">
        <v>6</v>
      </c>
      <c r="B9">
        <v>339</v>
      </c>
      <c r="C9" t="s">
        <v>7</v>
      </c>
      <c r="D9" t="s">
        <v>13</v>
      </c>
      <c r="E9">
        <f t="shared" si="0"/>
        <v>2</v>
      </c>
    </row>
    <row r="10" spans="1:5" x14ac:dyDescent="0.25">
      <c r="A10" t="s">
        <v>6</v>
      </c>
      <c r="B10">
        <v>346</v>
      </c>
      <c r="C10" t="s">
        <v>8</v>
      </c>
      <c r="D10" t="s">
        <v>14</v>
      </c>
      <c r="E10">
        <f t="shared" si="0"/>
        <v>9</v>
      </c>
    </row>
    <row r="11" spans="1:5" x14ac:dyDescent="0.25">
      <c r="A11" t="s">
        <v>6</v>
      </c>
      <c r="B11">
        <v>446</v>
      </c>
      <c r="C11" t="s">
        <v>7</v>
      </c>
      <c r="D11" t="s">
        <v>17</v>
      </c>
      <c r="E11">
        <f t="shared" si="0"/>
        <v>109</v>
      </c>
    </row>
    <row r="12" spans="1:5" x14ac:dyDescent="0.25">
      <c r="A12" t="s">
        <v>6</v>
      </c>
      <c r="B12">
        <v>460</v>
      </c>
      <c r="C12" t="s">
        <v>12</v>
      </c>
      <c r="D12" t="s">
        <v>19</v>
      </c>
      <c r="E12">
        <f t="shared" si="0"/>
        <v>123</v>
      </c>
    </row>
    <row r="13" spans="1:5" x14ac:dyDescent="0.25">
      <c r="A13" t="s">
        <v>6</v>
      </c>
      <c r="B13">
        <v>486</v>
      </c>
      <c r="C13" t="s">
        <v>11</v>
      </c>
      <c r="D13" t="s">
        <v>17</v>
      </c>
      <c r="E13">
        <f t="shared" si="0"/>
        <v>149</v>
      </c>
    </row>
    <row r="14" spans="1:5" x14ac:dyDescent="0.25">
      <c r="A14" t="s">
        <v>6</v>
      </c>
      <c r="B14">
        <v>490</v>
      </c>
      <c r="C14" t="s">
        <v>11</v>
      </c>
      <c r="D14" t="s">
        <v>17</v>
      </c>
      <c r="E14">
        <f t="shared" si="0"/>
        <v>153</v>
      </c>
    </row>
    <row r="15" spans="1:5" x14ac:dyDescent="0.25">
      <c r="A15" t="s">
        <v>20</v>
      </c>
      <c r="B15">
        <v>339</v>
      </c>
      <c r="C15" t="s">
        <v>7</v>
      </c>
      <c r="D15" t="s">
        <v>13</v>
      </c>
      <c r="E15">
        <f t="shared" si="0"/>
        <v>2</v>
      </c>
    </row>
    <row r="16" spans="1:5" x14ac:dyDescent="0.25">
      <c r="A16" t="s">
        <v>20</v>
      </c>
      <c r="B16">
        <v>346</v>
      </c>
      <c r="C16" t="s">
        <v>8</v>
      </c>
      <c r="D16" t="s">
        <v>14</v>
      </c>
      <c r="E16">
        <f t="shared" si="0"/>
        <v>9</v>
      </c>
    </row>
    <row r="17" spans="1:5" x14ac:dyDescent="0.25">
      <c r="A17" t="s">
        <v>20</v>
      </c>
      <c r="B17">
        <v>368</v>
      </c>
      <c r="C17" t="s">
        <v>9</v>
      </c>
      <c r="D17" t="s">
        <v>15</v>
      </c>
      <c r="E17">
        <f t="shared" si="0"/>
        <v>31</v>
      </c>
    </row>
    <row r="18" spans="1:5" x14ac:dyDescent="0.25">
      <c r="A18" t="s">
        <v>20</v>
      </c>
      <c r="B18">
        <v>445</v>
      </c>
      <c r="C18" t="s">
        <v>10</v>
      </c>
      <c r="D18" t="s">
        <v>16</v>
      </c>
      <c r="E18">
        <f t="shared" si="0"/>
        <v>108</v>
      </c>
    </row>
    <row r="19" spans="1:5" x14ac:dyDescent="0.25">
      <c r="A19" t="s">
        <v>20</v>
      </c>
      <c r="B19">
        <v>446</v>
      </c>
      <c r="C19" t="s">
        <v>7</v>
      </c>
      <c r="D19" t="s">
        <v>17</v>
      </c>
      <c r="E19">
        <f t="shared" si="0"/>
        <v>109</v>
      </c>
    </row>
    <row r="20" spans="1:5" x14ac:dyDescent="0.25">
      <c r="A20" t="s">
        <v>20</v>
      </c>
      <c r="B20">
        <v>460</v>
      </c>
      <c r="C20" t="s">
        <v>12</v>
      </c>
      <c r="D20" t="s">
        <v>19</v>
      </c>
      <c r="E20">
        <f t="shared" si="0"/>
        <v>123</v>
      </c>
    </row>
    <row r="21" spans="1:5" x14ac:dyDescent="0.25">
      <c r="A21" t="s">
        <v>20</v>
      </c>
      <c r="B21">
        <v>486</v>
      </c>
      <c r="C21" t="s">
        <v>11</v>
      </c>
      <c r="D21" t="s">
        <v>17</v>
      </c>
      <c r="E21">
        <f t="shared" si="0"/>
        <v>149</v>
      </c>
    </row>
    <row r="22" spans="1:5" x14ac:dyDescent="0.25">
      <c r="A22" t="s">
        <v>20</v>
      </c>
      <c r="B22">
        <v>490</v>
      </c>
      <c r="C22" t="s">
        <v>11</v>
      </c>
      <c r="D22" t="s">
        <v>17</v>
      </c>
      <c r="E22">
        <f t="shared" si="0"/>
        <v>153</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A2243-6A80-49AF-B4EB-E5DFEC39BAEC}">
  <dimension ref="A1:E15"/>
  <sheetViews>
    <sheetView workbookViewId="0">
      <selection activeCell="R23" sqref="R23"/>
    </sheetView>
  </sheetViews>
  <sheetFormatPr defaultRowHeight="15.75" x14ac:dyDescent="0.25"/>
  <sheetData>
    <row r="1" spans="1:5" x14ac:dyDescent="0.25">
      <c r="A1" t="s">
        <v>3</v>
      </c>
      <c r="B1" t="s">
        <v>2</v>
      </c>
      <c r="C1" t="s">
        <v>4</v>
      </c>
      <c r="D1" t="s">
        <v>88</v>
      </c>
      <c r="E1" t="s">
        <v>30</v>
      </c>
    </row>
    <row r="2" spans="1:5" x14ac:dyDescent="0.25">
      <c r="A2" t="s">
        <v>7</v>
      </c>
      <c r="B2">
        <v>339</v>
      </c>
      <c r="C2" t="s">
        <v>13</v>
      </c>
      <c r="D2">
        <f>B2-337</f>
        <v>2</v>
      </c>
      <c r="E2" t="str">
        <f>_xlfn.CONCAT(A2,B2,C2)</f>
        <v>G339H</v>
      </c>
    </row>
    <row r="3" spans="1:5" x14ac:dyDescent="0.25">
      <c r="A3" t="s">
        <v>8</v>
      </c>
      <c r="B3">
        <v>346</v>
      </c>
      <c r="C3" t="s">
        <v>14</v>
      </c>
      <c r="D3">
        <f t="shared" ref="D3:D15" si="0">B3-337</f>
        <v>9</v>
      </c>
      <c r="E3" t="str">
        <f t="shared" ref="E3:E15" si="1">_xlfn.CONCAT(A3,B3,C3)</f>
        <v>R346T</v>
      </c>
    </row>
    <row r="4" spans="1:5" x14ac:dyDescent="0.25">
      <c r="A4" t="s">
        <v>89</v>
      </c>
      <c r="B4">
        <v>405</v>
      </c>
      <c r="C4" t="s">
        <v>12</v>
      </c>
      <c r="D4">
        <f t="shared" si="0"/>
        <v>68</v>
      </c>
      <c r="E4" t="str">
        <f t="shared" si="1"/>
        <v>D405N</v>
      </c>
    </row>
    <row r="5" spans="1:5" x14ac:dyDescent="0.25">
      <c r="A5" t="s">
        <v>12</v>
      </c>
      <c r="B5">
        <v>440</v>
      </c>
      <c r="C5" t="s">
        <v>19</v>
      </c>
      <c r="D5">
        <f t="shared" si="0"/>
        <v>103</v>
      </c>
      <c r="E5" t="str">
        <f t="shared" si="1"/>
        <v>N440K</v>
      </c>
    </row>
    <row r="6" spans="1:5" x14ac:dyDescent="0.25">
      <c r="A6" t="s">
        <v>7</v>
      </c>
      <c r="B6">
        <v>446</v>
      </c>
      <c r="C6" t="s">
        <v>17</v>
      </c>
      <c r="D6">
        <f t="shared" si="0"/>
        <v>109</v>
      </c>
      <c r="E6" t="str">
        <f t="shared" si="1"/>
        <v>G446S</v>
      </c>
    </row>
    <row r="7" spans="1:5" x14ac:dyDescent="0.25">
      <c r="A7" t="s">
        <v>17</v>
      </c>
      <c r="B7">
        <v>477</v>
      </c>
      <c r="C7" t="s">
        <v>12</v>
      </c>
      <c r="D7">
        <f t="shared" si="0"/>
        <v>140</v>
      </c>
      <c r="E7" t="str">
        <f t="shared" si="1"/>
        <v>S477N</v>
      </c>
    </row>
    <row r="8" spans="1:5" x14ac:dyDescent="0.25">
      <c r="A8" t="s">
        <v>14</v>
      </c>
      <c r="B8">
        <v>478</v>
      </c>
      <c r="C8" t="s">
        <v>19</v>
      </c>
      <c r="D8">
        <f t="shared" si="0"/>
        <v>141</v>
      </c>
      <c r="E8" t="str">
        <f t="shared" si="1"/>
        <v>T478K</v>
      </c>
    </row>
    <row r="9" spans="1:5" x14ac:dyDescent="0.25">
      <c r="A9" t="s">
        <v>10</v>
      </c>
      <c r="B9">
        <v>483</v>
      </c>
      <c r="C9" t="s">
        <v>18</v>
      </c>
      <c r="D9">
        <f t="shared" si="0"/>
        <v>146</v>
      </c>
      <c r="E9" t="str">
        <f t="shared" si="1"/>
        <v>V483A</v>
      </c>
    </row>
    <row r="10" spans="1:5" x14ac:dyDescent="0.25">
      <c r="A10" t="s">
        <v>90</v>
      </c>
      <c r="B10">
        <v>484</v>
      </c>
      <c r="C10" t="s">
        <v>18</v>
      </c>
      <c r="D10">
        <f t="shared" si="0"/>
        <v>147</v>
      </c>
      <c r="E10" t="str">
        <f t="shared" si="1"/>
        <v>E484A</v>
      </c>
    </row>
    <row r="11" spans="1:5" x14ac:dyDescent="0.25">
      <c r="A11" t="s">
        <v>11</v>
      </c>
      <c r="B11">
        <v>490</v>
      </c>
      <c r="C11" t="s">
        <v>10</v>
      </c>
      <c r="D11">
        <f t="shared" si="0"/>
        <v>153</v>
      </c>
      <c r="E11" t="str">
        <f t="shared" si="1"/>
        <v>F490V</v>
      </c>
    </row>
    <row r="12" spans="1:5" x14ac:dyDescent="0.25">
      <c r="A12" t="s">
        <v>91</v>
      </c>
      <c r="B12">
        <v>493</v>
      </c>
      <c r="C12" t="s">
        <v>8</v>
      </c>
      <c r="D12">
        <f t="shared" si="0"/>
        <v>156</v>
      </c>
      <c r="E12" t="str">
        <f t="shared" si="1"/>
        <v>Q493R</v>
      </c>
    </row>
    <row r="13" spans="1:5" x14ac:dyDescent="0.25">
      <c r="A13" t="s">
        <v>91</v>
      </c>
      <c r="B13">
        <v>498</v>
      </c>
      <c r="C13" t="s">
        <v>8</v>
      </c>
      <c r="D13">
        <f t="shared" si="0"/>
        <v>161</v>
      </c>
      <c r="E13" t="str">
        <f t="shared" si="1"/>
        <v>Q498R</v>
      </c>
    </row>
    <row r="14" spans="1:5" x14ac:dyDescent="0.25">
      <c r="A14" t="s">
        <v>12</v>
      </c>
      <c r="B14">
        <v>501</v>
      </c>
      <c r="C14" t="s">
        <v>92</v>
      </c>
      <c r="D14">
        <f t="shared" si="0"/>
        <v>164</v>
      </c>
      <c r="E14" t="str">
        <f t="shared" si="1"/>
        <v>N501Y</v>
      </c>
    </row>
    <row r="15" spans="1:5" x14ac:dyDescent="0.25">
      <c r="A15" t="s">
        <v>92</v>
      </c>
      <c r="B15">
        <v>505</v>
      </c>
      <c r="C15" t="s">
        <v>13</v>
      </c>
      <c r="D15">
        <f t="shared" si="0"/>
        <v>168</v>
      </c>
      <c r="E15" t="str">
        <f t="shared" si="1"/>
        <v>Y505H</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20086-B84F-418B-892C-EDE66A63439E}">
  <dimension ref="A1:E20"/>
  <sheetViews>
    <sheetView workbookViewId="0">
      <selection activeCell="E2" sqref="E2:E20"/>
    </sheetView>
  </sheetViews>
  <sheetFormatPr defaultRowHeight="15.75" x14ac:dyDescent="0.25"/>
  <sheetData>
    <row r="1" spans="1:5" x14ac:dyDescent="0.25">
      <c r="A1" t="s">
        <v>3</v>
      </c>
      <c r="B1" t="s">
        <v>2</v>
      </c>
      <c r="C1" t="s">
        <v>4</v>
      </c>
      <c r="D1" t="s">
        <v>88</v>
      </c>
      <c r="E1" t="s">
        <v>30</v>
      </c>
    </row>
    <row r="2" spans="1:5" x14ac:dyDescent="0.25">
      <c r="A2" t="s">
        <v>7</v>
      </c>
      <c r="B2">
        <v>339</v>
      </c>
      <c r="C2" t="s">
        <v>13</v>
      </c>
      <c r="D2">
        <f>B2-337</f>
        <v>2</v>
      </c>
      <c r="E2" t="str">
        <f>_xlfn.CONCAT(A2:C2)</f>
        <v>G339H</v>
      </c>
    </row>
    <row r="3" spans="1:5" x14ac:dyDescent="0.25">
      <c r="A3" t="s">
        <v>8</v>
      </c>
      <c r="B3">
        <v>346</v>
      </c>
      <c r="C3" t="s">
        <v>14</v>
      </c>
      <c r="D3">
        <f t="shared" ref="D3:D20" si="0">B3-337</f>
        <v>9</v>
      </c>
      <c r="E3" t="str">
        <f t="shared" ref="E3:E20" si="1">_xlfn.CONCAT(A3:C3)</f>
        <v>R346T</v>
      </c>
    </row>
    <row r="4" spans="1:5" x14ac:dyDescent="0.25">
      <c r="A4" t="s">
        <v>17</v>
      </c>
      <c r="B4">
        <v>371</v>
      </c>
      <c r="C4" t="s">
        <v>11</v>
      </c>
      <c r="D4">
        <f t="shared" si="0"/>
        <v>34</v>
      </c>
      <c r="E4" t="str">
        <f t="shared" si="1"/>
        <v>S371F</v>
      </c>
    </row>
    <row r="5" spans="1:5" x14ac:dyDescent="0.25">
      <c r="A5" t="s">
        <v>17</v>
      </c>
      <c r="B5">
        <v>373</v>
      </c>
      <c r="C5" t="s">
        <v>16</v>
      </c>
      <c r="D5">
        <f t="shared" si="0"/>
        <v>36</v>
      </c>
      <c r="E5" t="str">
        <f t="shared" si="1"/>
        <v>S373P</v>
      </c>
    </row>
    <row r="6" spans="1:5" x14ac:dyDescent="0.25">
      <c r="A6" t="s">
        <v>17</v>
      </c>
      <c r="B6">
        <v>375</v>
      </c>
      <c r="C6" t="s">
        <v>11</v>
      </c>
      <c r="D6">
        <f t="shared" si="0"/>
        <v>38</v>
      </c>
      <c r="E6" t="str">
        <f t="shared" si="1"/>
        <v>S375F</v>
      </c>
    </row>
    <row r="7" spans="1:5" x14ac:dyDescent="0.25">
      <c r="A7" t="s">
        <v>14</v>
      </c>
      <c r="B7">
        <v>376</v>
      </c>
      <c r="C7" t="s">
        <v>18</v>
      </c>
      <c r="D7">
        <f t="shared" si="0"/>
        <v>39</v>
      </c>
      <c r="E7" t="str">
        <f t="shared" si="1"/>
        <v>T376A</v>
      </c>
    </row>
    <row r="8" spans="1:5" x14ac:dyDescent="0.25">
      <c r="A8" t="s">
        <v>89</v>
      </c>
      <c r="B8">
        <v>405</v>
      </c>
      <c r="C8" t="s">
        <v>12</v>
      </c>
      <c r="D8">
        <f t="shared" si="0"/>
        <v>68</v>
      </c>
      <c r="E8" t="str">
        <f t="shared" si="1"/>
        <v>D405N</v>
      </c>
    </row>
    <row r="9" spans="1:5" x14ac:dyDescent="0.25">
      <c r="A9" t="s">
        <v>8</v>
      </c>
      <c r="B9">
        <v>408</v>
      </c>
      <c r="C9" t="s">
        <v>17</v>
      </c>
      <c r="D9">
        <f t="shared" si="0"/>
        <v>71</v>
      </c>
      <c r="E9" t="str">
        <f t="shared" si="1"/>
        <v>R408S</v>
      </c>
    </row>
    <row r="10" spans="1:5" x14ac:dyDescent="0.25">
      <c r="A10" t="s">
        <v>19</v>
      </c>
      <c r="B10">
        <v>417</v>
      </c>
      <c r="C10" t="s">
        <v>12</v>
      </c>
      <c r="D10">
        <f t="shared" si="0"/>
        <v>80</v>
      </c>
      <c r="E10" t="str">
        <f t="shared" si="1"/>
        <v>K417N</v>
      </c>
    </row>
    <row r="11" spans="1:5" x14ac:dyDescent="0.25">
      <c r="A11" t="s">
        <v>12</v>
      </c>
      <c r="B11">
        <v>440</v>
      </c>
      <c r="C11" t="s">
        <v>19</v>
      </c>
      <c r="D11">
        <f t="shared" si="0"/>
        <v>103</v>
      </c>
      <c r="E11" t="str">
        <f t="shared" si="1"/>
        <v>N440K</v>
      </c>
    </row>
    <row r="12" spans="1:5" x14ac:dyDescent="0.25">
      <c r="A12" t="s">
        <v>7</v>
      </c>
      <c r="B12">
        <v>446</v>
      </c>
      <c r="C12" t="s">
        <v>17</v>
      </c>
      <c r="D12">
        <f t="shared" si="0"/>
        <v>109</v>
      </c>
      <c r="E12" t="str">
        <f t="shared" si="1"/>
        <v>G446S</v>
      </c>
    </row>
    <row r="13" spans="1:5" x14ac:dyDescent="0.25">
      <c r="A13" t="s">
        <v>12</v>
      </c>
      <c r="B13">
        <v>460</v>
      </c>
      <c r="C13" t="s">
        <v>19</v>
      </c>
      <c r="D13">
        <f t="shared" si="0"/>
        <v>123</v>
      </c>
      <c r="E13" t="str">
        <f t="shared" si="1"/>
        <v>N460K</v>
      </c>
    </row>
    <row r="14" spans="1:5" x14ac:dyDescent="0.25">
      <c r="A14" t="s">
        <v>17</v>
      </c>
      <c r="B14">
        <v>477</v>
      </c>
      <c r="C14" t="s">
        <v>12</v>
      </c>
      <c r="D14">
        <f t="shared" si="0"/>
        <v>140</v>
      </c>
      <c r="E14" t="str">
        <f t="shared" si="1"/>
        <v>S477N</v>
      </c>
    </row>
    <row r="15" spans="1:5" x14ac:dyDescent="0.25">
      <c r="A15" t="s">
        <v>14</v>
      </c>
      <c r="B15">
        <v>478</v>
      </c>
      <c r="C15" t="s">
        <v>19</v>
      </c>
      <c r="D15">
        <f t="shared" si="0"/>
        <v>141</v>
      </c>
      <c r="E15" t="str">
        <f t="shared" si="1"/>
        <v>T478K</v>
      </c>
    </row>
    <row r="16" spans="1:5" x14ac:dyDescent="0.25">
      <c r="A16" t="s">
        <v>90</v>
      </c>
      <c r="B16">
        <v>484</v>
      </c>
      <c r="C16" t="s">
        <v>18</v>
      </c>
      <c r="D16">
        <f t="shared" si="0"/>
        <v>147</v>
      </c>
      <c r="E16" t="str">
        <f t="shared" si="1"/>
        <v>E484A</v>
      </c>
    </row>
    <row r="17" spans="1:5" x14ac:dyDescent="0.25">
      <c r="A17" t="s">
        <v>11</v>
      </c>
      <c r="B17">
        <v>490</v>
      </c>
      <c r="C17" t="s">
        <v>17</v>
      </c>
      <c r="D17">
        <f t="shared" si="0"/>
        <v>153</v>
      </c>
      <c r="E17" t="str">
        <f t="shared" si="1"/>
        <v>F490S</v>
      </c>
    </row>
    <row r="18" spans="1:5" x14ac:dyDescent="0.25">
      <c r="A18" t="s">
        <v>91</v>
      </c>
      <c r="B18">
        <v>498</v>
      </c>
      <c r="C18" t="s">
        <v>8</v>
      </c>
      <c r="D18">
        <f t="shared" si="0"/>
        <v>161</v>
      </c>
      <c r="E18" t="str">
        <f t="shared" si="1"/>
        <v>Q498R</v>
      </c>
    </row>
    <row r="19" spans="1:5" x14ac:dyDescent="0.25">
      <c r="A19" t="s">
        <v>12</v>
      </c>
      <c r="B19">
        <v>501</v>
      </c>
      <c r="C19" t="s">
        <v>92</v>
      </c>
      <c r="D19">
        <f t="shared" si="0"/>
        <v>164</v>
      </c>
      <c r="E19" t="str">
        <f t="shared" si="1"/>
        <v>N501Y</v>
      </c>
    </row>
    <row r="20" spans="1:5" x14ac:dyDescent="0.25">
      <c r="A20" t="s">
        <v>92</v>
      </c>
      <c r="B20">
        <v>505</v>
      </c>
      <c r="C20" t="s">
        <v>13</v>
      </c>
      <c r="D20">
        <f t="shared" si="0"/>
        <v>168</v>
      </c>
      <c r="E20" t="str">
        <f t="shared" si="1"/>
        <v>Y505H</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D24-33D7-4927-861C-65851F79E29D}">
  <dimension ref="A1:F11"/>
  <sheetViews>
    <sheetView zoomScale="160" workbookViewId="0">
      <selection activeCell="B28" sqref="B28"/>
    </sheetView>
  </sheetViews>
  <sheetFormatPr defaultColWidth="8.875" defaultRowHeight="15.75" x14ac:dyDescent="0.25"/>
  <cols>
    <col min="1" max="1" width="10.625" bestFit="1" customWidth="1"/>
    <col min="2" max="2" width="22.5" bestFit="1" customWidth="1"/>
    <col min="3" max="3" width="6.5" bestFit="1" customWidth="1"/>
    <col min="5" max="5" width="64.875" bestFit="1" customWidth="1"/>
  </cols>
  <sheetData>
    <row r="1" spans="1:6" x14ac:dyDescent="0.25">
      <c r="A1" t="s">
        <v>47</v>
      </c>
      <c r="B1" t="s">
        <v>48</v>
      </c>
      <c r="C1" t="s">
        <v>49</v>
      </c>
      <c r="D1" t="s">
        <v>73</v>
      </c>
      <c r="E1" t="s">
        <v>74</v>
      </c>
      <c r="F1" t="s">
        <v>78</v>
      </c>
    </row>
    <row r="2" spans="1:6" x14ac:dyDescent="0.25">
      <c r="A2" s="3" t="s">
        <v>50</v>
      </c>
      <c r="B2" t="s">
        <v>68</v>
      </c>
      <c r="C2" s="13" t="s">
        <v>85</v>
      </c>
      <c r="E2" s="14" t="s">
        <v>87</v>
      </c>
      <c r="F2" s="14" t="s">
        <v>77</v>
      </c>
    </row>
    <row r="3" spans="1:6" x14ac:dyDescent="0.25">
      <c r="A3" s="4" t="s">
        <v>51</v>
      </c>
      <c r="B3" t="s">
        <v>70</v>
      </c>
      <c r="C3" s="13" t="s">
        <v>60</v>
      </c>
      <c r="E3" s="16" t="s">
        <v>79</v>
      </c>
    </row>
    <row r="4" spans="1:6" x14ac:dyDescent="0.25">
      <c r="A4" s="5" t="s">
        <v>52</v>
      </c>
      <c r="B4" t="s">
        <v>71</v>
      </c>
      <c r="C4" s="13" t="s">
        <v>60</v>
      </c>
      <c r="E4" s="17"/>
    </row>
    <row r="5" spans="1:6" x14ac:dyDescent="0.25">
      <c r="A5" s="6" t="s">
        <v>53</v>
      </c>
      <c r="C5" s="13" t="s">
        <v>61</v>
      </c>
      <c r="D5" t="s">
        <v>72</v>
      </c>
      <c r="F5" s="14" t="s">
        <v>80</v>
      </c>
    </row>
    <row r="6" spans="1:6" x14ac:dyDescent="0.25">
      <c r="A6" s="7" t="s">
        <v>54</v>
      </c>
      <c r="C6" s="13" t="s">
        <v>62</v>
      </c>
      <c r="E6" s="14" t="s">
        <v>81</v>
      </c>
    </row>
    <row r="7" spans="1:6" x14ac:dyDescent="0.25">
      <c r="A7" s="8" t="s">
        <v>55</v>
      </c>
      <c r="C7" s="13" t="s">
        <v>63</v>
      </c>
      <c r="E7" s="14" t="s">
        <v>75</v>
      </c>
    </row>
    <row r="8" spans="1:6" x14ac:dyDescent="0.25">
      <c r="A8" s="9" t="s">
        <v>56</v>
      </c>
      <c r="C8" s="13" t="s">
        <v>64</v>
      </c>
      <c r="E8" s="14" t="s">
        <v>76</v>
      </c>
    </row>
    <row r="9" spans="1:6" x14ac:dyDescent="0.25">
      <c r="A9" s="10" t="s">
        <v>57</v>
      </c>
      <c r="C9" s="13" t="s">
        <v>65</v>
      </c>
      <c r="E9" s="14" t="s">
        <v>82</v>
      </c>
    </row>
    <row r="10" spans="1:6" x14ac:dyDescent="0.25">
      <c r="A10" s="11" t="s">
        <v>58</v>
      </c>
      <c r="C10" s="13" t="s">
        <v>66</v>
      </c>
      <c r="E10" s="14" t="s">
        <v>83</v>
      </c>
    </row>
    <row r="11" spans="1:6" x14ac:dyDescent="0.25">
      <c r="A11" s="12" t="s">
        <v>59</v>
      </c>
      <c r="B11" t="s">
        <v>69</v>
      </c>
      <c r="C11" s="13" t="s">
        <v>67</v>
      </c>
      <c r="F11" s="14" t="s">
        <v>84</v>
      </c>
    </row>
  </sheetData>
  <mergeCells count="1">
    <mergeCell ref="E3:E4"/>
  </mergeCells>
  <hyperlinks>
    <hyperlink ref="E7" r:id="rId1" xr:uid="{CDA8BC0F-87C4-8C4C-8715-A90A54689B1C}"/>
    <hyperlink ref="E8" r:id="rId2" xr:uid="{C9E5AC58-5E2D-004F-8D92-F7379D6302FD}"/>
    <hyperlink ref="F2" r:id="rId3" xr:uid="{8746A671-9AF6-3143-8127-AA01F4BC5837}"/>
    <hyperlink ref="E2" r:id="rId4" display="https://www.science.org/doi/10.1126/scitranslmed.abf1906" xr:uid="{6B1BBDA9-39B9-3B4D-B872-2BCD9CEA6BF6}"/>
    <hyperlink ref="E3" r:id="rId5" xr:uid="{9FC5CC14-2965-BB4D-B6E3-38B6E3D4F6E6}"/>
    <hyperlink ref="F5" r:id="rId6" xr:uid="{734B5656-8FDC-8748-856D-7B56B61A5ED3}"/>
    <hyperlink ref="E6" r:id="rId7" xr:uid="{7E30F3C9-5F8D-0843-A7FB-66F5AB9C5287}"/>
    <hyperlink ref="E9" r:id="rId8" xr:uid="{BB105395-AC2E-7845-82FA-76CA6D5E0E7A}"/>
    <hyperlink ref="E10" r:id="rId9" xr:uid="{1B586730-2D0C-E04F-B8BC-E1C54C6D7688}"/>
    <hyperlink ref="F11" r:id="rId10" xr:uid="{A5D297BA-CF9F-044B-B4C3-C2301E9F355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ACB3C-4A86-4A3C-943C-22A9F77B4972}">
  <dimension ref="A1:AH23"/>
  <sheetViews>
    <sheetView topLeftCell="J1" workbookViewId="0">
      <selection activeCell="L16" sqref="L16:AH18"/>
    </sheetView>
  </sheetViews>
  <sheetFormatPr defaultColWidth="8.875" defaultRowHeight="15.75" x14ac:dyDescent="0.25"/>
  <cols>
    <col min="1" max="1" width="8.125" customWidth="1"/>
    <col min="2" max="2" width="18.625" bestFit="1" customWidth="1"/>
    <col min="3" max="3" width="10" bestFit="1" customWidth="1"/>
  </cols>
  <sheetData>
    <row r="1" spans="1:34" x14ac:dyDescent="0.25">
      <c r="A1" t="s">
        <v>30</v>
      </c>
      <c r="B1" t="s">
        <v>28</v>
      </c>
      <c r="C1" t="s">
        <v>29</v>
      </c>
    </row>
    <row r="2" spans="1:34" x14ac:dyDescent="0.25">
      <c r="A2" t="s">
        <v>21</v>
      </c>
      <c r="B2" s="1">
        <v>10000</v>
      </c>
      <c r="C2" s="2">
        <f>B2/10168</f>
        <v>0.98347757671125102</v>
      </c>
    </row>
    <row r="3" spans="1:34" x14ac:dyDescent="0.25">
      <c r="A3" t="s">
        <v>22</v>
      </c>
      <c r="B3" s="1">
        <v>9992</v>
      </c>
      <c r="C3" s="2">
        <f t="shared" ref="C3:C23" si="0">B3/10168</f>
        <v>0.98269079464988196</v>
      </c>
    </row>
    <row r="4" spans="1:34" x14ac:dyDescent="0.25">
      <c r="A4" t="s">
        <v>23</v>
      </c>
      <c r="B4" s="1">
        <v>9839</v>
      </c>
      <c r="C4" s="2">
        <f t="shared" si="0"/>
        <v>0.96764358772619985</v>
      </c>
    </row>
    <row r="5" spans="1:34" x14ac:dyDescent="0.25">
      <c r="A5" t="s">
        <v>38</v>
      </c>
      <c r="B5" s="1">
        <v>9857</v>
      </c>
      <c r="C5" s="2">
        <f t="shared" si="0"/>
        <v>0.96941384736428005</v>
      </c>
    </row>
    <row r="6" spans="1:34" x14ac:dyDescent="0.25">
      <c r="A6" t="s">
        <v>31</v>
      </c>
      <c r="B6" s="1">
        <v>9856</v>
      </c>
      <c r="C6" s="2">
        <f t="shared" si="0"/>
        <v>0.96931549960660901</v>
      </c>
    </row>
    <row r="7" spans="1:34" x14ac:dyDescent="0.25">
      <c r="A7" t="s">
        <v>32</v>
      </c>
      <c r="B7" s="1">
        <v>9860</v>
      </c>
      <c r="C7" s="2">
        <f t="shared" si="0"/>
        <v>0.96970889063729349</v>
      </c>
    </row>
    <row r="8" spans="1:34" x14ac:dyDescent="0.25">
      <c r="A8" t="s">
        <v>33</v>
      </c>
      <c r="B8" s="1">
        <v>9852</v>
      </c>
      <c r="C8" s="2">
        <f t="shared" si="0"/>
        <v>0.96892210857592442</v>
      </c>
      <c r="R8" t="s">
        <v>46</v>
      </c>
    </row>
    <row r="9" spans="1:34" x14ac:dyDescent="0.25">
      <c r="A9" t="s">
        <v>34</v>
      </c>
      <c r="B9" s="1">
        <v>9895</v>
      </c>
      <c r="C9" s="2">
        <f t="shared" si="0"/>
        <v>0.97315106215578284</v>
      </c>
    </row>
    <row r="10" spans="1:34" x14ac:dyDescent="0.25">
      <c r="A10" t="s">
        <v>35</v>
      </c>
      <c r="B10" s="1">
        <v>9616</v>
      </c>
      <c r="C10" s="2">
        <f t="shared" si="0"/>
        <v>0.94571203776553892</v>
      </c>
    </row>
    <row r="11" spans="1:34" x14ac:dyDescent="0.25">
      <c r="A11" t="s">
        <v>36</v>
      </c>
      <c r="B11" s="1">
        <v>9329</v>
      </c>
      <c r="C11" s="2">
        <f t="shared" si="0"/>
        <v>0.91748623131392604</v>
      </c>
    </row>
    <row r="12" spans="1:34" x14ac:dyDescent="0.25">
      <c r="A12" t="s">
        <v>37</v>
      </c>
      <c r="B12" s="1">
        <v>9687</v>
      </c>
      <c r="C12" s="2">
        <f t="shared" si="0"/>
        <v>0.95269472856018877</v>
      </c>
    </row>
    <row r="13" spans="1:34" x14ac:dyDescent="0.25">
      <c r="A13" t="s">
        <v>24</v>
      </c>
      <c r="B13" s="1">
        <v>9653</v>
      </c>
      <c r="C13" s="2">
        <f t="shared" si="0"/>
        <v>0.94935090479937057</v>
      </c>
    </row>
    <row r="14" spans="1:34" x14ac:dyDescent="0.25">
      <c r="A14" t="s">
        <v>25</v>
      </c>
      <c r="B14" s="1">
        <v>9673</v>
      </c>
      <c r="C14" s="2">
        <f t="shared" si="0"/>
        <v>0.95131785995279305</v>
      </c>
    </row>
    <row r="15" spans="1:34" x14ac:dyDescent="0.25">
      <c r="A15" t="s">
        <v>26</v>
      </c>
      <c r="B15" s="1">
        <v>9757</v>
      </c>
      <c r="C15" s="2">
        <f t="shared" si="0"/>
        <v>0.9595790715971676</v>
      </c>
    </row>
    <row r="16" spans="1:34" ht="38.25" x14ac:dyDescent="0.25">
      <c r="A16" t="s">
        <v>39</v>
      </c>
      <c r="B16" s="1">
        <v>9984</v>
      </c>
      <c r="C16" s="2">
        <f t="shared" si="0"/>
        <v>0.98190401258851301</v>
      </c>
      <c r="L16" t="s">
        <v>30</v>
      </c>
      <c r="M16" s="15" t="s">
        <v>21</v>
      </c>
      <c r="N16" s="15" t="s">
        <v>22</v>
      </c>
      <c r="O16" s="15" t="s">
        <v>23</v>
      </c>
      <c r="P16" s="15" t="s">
        <v>38</v>
      </c>
      <c r="Q16" s="15" t="s">
        <v>31</v>
      </c>
      <c r="R16" s="15" t="s">
        <v>32</v>
      </c>
      <c r="S16" s="15" t="s">
        <v>33</v>
      </c>
      <c r="T16" s="15" t="s">
        <v>34</v>
      </c>
      <c r="U16" s="15" t="s">
        <v>35</v>
      </c>
      <c r="V16" s="15" t="s">
        <v>36</v>
      </c>
      <c r="W16" s="15" t="s">
        <v>37</v>
      </c>
      <c r="X16" s="15" t="s">
        <v>24</v>
      </c>
      <c r="Y16" s="15" t="s">
        <v>25</v>
      </c>
      <c r="Z16" s="15" t="s">
        <v>26</v>
      </c>
      <c r="AA16" s="15" t="s">
        <v>39</v>
      </c>
      <c r="AB16" s="15" t="s">
        <v>40</v>
      </c>
      <c r="AC16" s="15" t="s">
        <v>41</v>
      </c>
      <c r="AD16" s="15" t="s">
        <v>42</v>
      </c>
      <c r="AE16" s="15" t="s">
        <v>27</v>
      </c>
      <c r="AF16" s="15" t="s">
        <v>43</v>
      </c>
      <c r="AG16" s="15" t="s">
        <v>44</v>
      </c>
      <c r="AH16" s="15" t="s">
        <v>45</v>
      </c>
    </row>
    <row r="17" spans="1:34" x14ac:dyDescent="0.25">
      <c r="A17" t="s">
        <v>40</v>
      </c>
      <c r="B17" s="1">
        <v>9960</v>
      </c>
      <c r="C17" s="2">
        <f t="shared" si="0"/>
        <v>0.97954366640440593</v>
      </c>
      <c r="L17" t="s">
        <v>28</v>
      </c>
      <c r="M17" s="1">
        <v>10000</v>
      </c>
      <c r="N17" s="1">
        <v>9992</v>
      </c>
      <c r="O17" s="1">
        <v>9839</v>
      </c>
      <c r="P17" s="1">
        <v>9857</v>
      </c>
      <c r="Q17" s="1">
        <v>9856</v>
      </c>
      <c r="R17" s="1">
        <v>9860</v>
      </c>
      <c r="S17" s="1">
        <v>9852</v>
      </c>
      <c r="T17" s="1">
        <v>9895</v>
      </c>
      <c r="U17" s="1">
        <v>9616</v>
      </c>
      <c r="V17" s="1">
        <v>9329</v>
      </c>
      <c r="W17" s="1">
        <v>9687</v>
      </c>
      <c r="X17" s="1">
        <v>9653</v>
      </c>
      <c r="Y17" s="1">
        <v>9673</v>
      </c>
      <c r="Z17" s="1">
        <v>9757</v>
      </c>
      <c r="AA17" s="1">
        <v>9984</v>
      </c>
      <c r="AB17" s="1">
        <v>9960</v>
      </c>
      <c r="AC17" s="1">
        <v>9943</v>
      </c>
      <c r="AD17" s="1">
        <v>9919</v>
      </c>
      <c r="AE17" s="1">
        <v>9927</v>
      </c>
      <c r="AF17" s="1">
        <v>9970</v>
      </c>
      <c r="AG17" s="1">
        <v>9983</v>
      </c>
      <c r="AH17" s="1">
        <v>9969</v>
      </c>
    </row>
    <row r="18" spans="1:34" x14ac:dyDescent="0.25">
      <c r="A18" t="s">
        <v>41</v>
      </c>
      <c r="B18" s="1">
        <v>9943</v>
      </c>
      <c r="C18" s="2">
        <f t="shared" si="0"/>
        <v>0.97787175452399688</v>
      </c>
      <c r="L18" t="s">
        <v>86</v>
      </c>
      <c r="M18" s="2">
        <f t="shared" ref="M18:AH18" si="1">M17/10168</f>
        <v>0.98347757671125102</v>
      </c>
      <c r="N18" s="2">
        <f t="shared" si="1"/>
        <v>0.98269079464988196</v>
      </c>
      <c r="O18" s="2">
        <f t="shared" si="1"/>
        <v>0.96764358772619985</v>
      </c>
      <c r="P18" s="2">
        <f t="shared" si="1"/>
        <v>0.96941384736428005</v>
      </c>
      <c r="Q18" s="2">
        <f t="shared" si="1"/>
        <v>0.96931549960660901</v>
      </c>
      <c r="R18" s="2">
        <f t="shared" si="1"/>
        <v>0.96970889063729349</v>
      </c>
      <c r="S18" s="2">
        <f t="shared" si="1"/>
        <v>0.96892210857592442</v>
      </c>
      <c r="T18" s="2">
        <f t="shared" si="1"/>
        <v>0.97315106215578284</v>
      </c>
      <c r="U18" s="2">
        <f t="shared" si="1"/>
        <v>0.94571203776553892</v>
      </c>
      <c r="V18" s="2">
        <f t="shared" si="1"/>
        <v>0.91748623131392604</v>
      </c>
      <c r="W18" s="2">
        <f t="shared" si="1"/>
        <v>0.95269472856018877</v>
      </c>
      <c r="X18" s="2">
        <f t="shared" si="1"/>
        <v>0.94935090479937057</v>
      </c>
      <c r="Y18" s="2">
        <f t="shared" si="1"/>
        <v>0.95131785995279305</v>
      </c>
      <c r="Z18" s="2">
        <f t="shared" si="1"/>
        <v>0.9595790715971676</v>
      </c>
      <c r="AA18" s="2">
        <f t="shared" si="1"/>
        <v>0.98190401258851301</v>
      </c>
      <c r="AB18" s="2">
        <f t="shared" si="1"/>
        <v>0.97954366640440593</v>
      </c>
      <c r="AC18" s="2">
        <f t="shared" si="1"/>
        <v>0.97787175452399688</v>
      </c>
      <c r="AD18" s="2">
        <f t="shared" si="1"/>
        <v>0.97551140833988981</v>
      </c>
      <c r="AE18" s="2">
        <f t="shared" si="1"/>
        <v>0.97629819040125887</v>
      </c>
      <c r="AF18" s="2">
        <f t="shared" si="1"/>
        <v>0.98052714398111718</v>
      </c>
      <c r="AG18" s="2">
        <f t="shared" si="1"/>
        <v>0.98180566483084186</v>
      </c>
      <c r="AH18" s="2">
        <f t="shared" si="1"/>
        <v>0.98042879622344614</v>
      </c>
    </row>
    <row r="19" spans="1:34" x14ac:dyDescent="0.25">
      <c r="A19" t="s">
        <v>42</v>
      </c>
      <c r="B19" s="1">
        <v>9919</v>
      </c>
      <c r="C19" s="2">
        <f t="shared" si="0"/>
        <v>0.97551140833988981</v>
      </c>
    </row>
    <row r="20" spans="1:34" x14ac:dyDescent="0.25">
      <c r="A20" t="s">
        <v>27</v>
      </c>
      <c r="B20" s="1">
        <v>9927</v>
      </c>
      <c r="C20" s="2">
        <f t="shared" si="0"/>
        <v>0.97629819040125887</v>
      </c>
    </row>
    <row r="21" spans="1:34" x14ac:dyDescent="0.25">
      <c r="A21" t="s">
        <v>43</v>
      </c>
      <c r="B21" s="1">
        <v>9970</v>
      </c>
      <c r="C21" s="2">
        <f t="shared" si="0"/>
        <v>0.98052714398111718</v>
      </c>
    </row>
    <row r="22" spans="1:34" x14ac:dyDescent="0.25">
      <c r="A22" t="s">
        <v>44</v>
      </c>
      <c r="B22" s="1">
        <v>9983</v>
      </c>
      <c r="C22" s="2">
        <f t="shared" si="0"/>
        <v>0.98180566483084186</v>
      </c>
    </row>
    <row r="23" spans="1:34" x14ac:dyDescent="0.25">
      <c r="A23" t="s">
        <v>45</v>
      </c>
      <c r="B23" s="1">
        <v>9969</v>
      </c>
      <c r="C23" s="2">
        <f t="shared" si="0"/>
        <v>0.98042879622344614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INCORRECT - from Hodcroft</vt:lpstr>
      <vt:lpstr>BJ.1 Mutations</vt:lpstr>
      <vt:lpstr>BM.1.1.1 Mutations</vt:lpstr>
      <vt:lpstr>Antibodies</vt:lpstr>
      <vt:lpstr>Mutational Prevalence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Colby</cp:lastModifiedBy>
  <dcterms:created xsi:type="dcterms:W3CDTF">2023-01-15T17:04:39Z</dcterms:created>
  <dcterms:modified xsi:type="dcterms:W3CDTF">2023-02-08T06:30:23Z</dcterms:modified>
</cp:coreProperties>
</file>