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docking\"/>
    </mc:Choice>
  </mc:AlternateContent>
  <xr:revisionPtr revIDLastSave="0" documentId="13_ncr:1_{1C8CA26B-8166-41DF-A78F-83397A9115FF}" xr6:coauthVersionLast="47" xr6:coauthVersionMax="47" xr10:uidLastSave="{00000000-0000-0000-0000-000000000000}"/>
  <bookViews>
    <workbookView xWindow="38280" yWindow="-120" windowWidth="38640" windowHeight="21240" xr2:uid="{05BB3759-F2AC-475A-81D0-60BB4FF9CDA1}"/>
  </bookViews>
  <sheets>
    <sheet name="Sheet1" sheetId="1" r:id="rId1"/>
    <sheet name="Pct Diff" sheetId="5" r:id="rId2"/>
    <sheet name="wilcox" sheetId="3" r:id="rId3"/>
    <sheet name="Other Mabs" sheetId="2" r:id="rId4"/>
  </sheets>
  <definedNames>
    <definedName name="_xlnm._FilterDatabase" localSheetId="0" hidden="1">Sheet1!$A$1:$AA$5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C13" i="5"/>
</calcChain>
</file>

<file path=xl/sharedStrings.xml><?xml version="1.0" encoding="utf-8"?>
<sst xmlns="http://schemas.openxmlformats.org/spreadsheetml/2006/main" count="294" uniqueCount="123">
  <si>
    <t>Fab PDB</t>
  </si>
  <si>
    <t>Spike RBD</t>
  </si>
  <si>
    <t>HADDOCK Job Name</t>
  </si>
  <si>
    <t>Fab Active Residues</t>
  </si>
  <si>
    <t>RBD Active Residues</t>
  </si>
  <si>
    <t>Spike RBD PDB</t>
  </si>
  <si>
    <t>Cluster size</t>
  </si>
  <si>
    <t>RMSD from the overall lowest-energy structure</t>
  </si>
  <si>
    <t>RMSD from the overall lowest-energy structure (+/-)</t>
  </si>
  <si>
    <t>HADDOCK score (+/-)</t>
  </si>
  <si>
    <t>HADDOCK score</t>
  </si>
  <si>
    <t>Submitted</t>
  </si>
  <si>
    <t>Van der Waals energy</t>
  </si>
  <si>
    <t>Van der Waals energy (+/-)</t>
  </si>
  <si>
    <t>Electrostatic energy</t>
  </si>
  <si>
    <t>Electrostatic energy (+/-)</t>
  </si>
  <si>
    <t>Desolvation energy</t>
  </si>
  <si>
    <t>Z-Score</t>
  </si>
  <si>
    <t>Surface Area (+/-)</t>
  </si>
  <si>
    <t>Buried Surface Area</t>
  </si>
  <si>
    <t>Restraints violation energy (+/-)</t>
  </si>
  <si>
    <t>Restraints violation energy</t>
  </si>
  <si>
    <t>Desolvation energy (+/-)</t>
  </si>
  <si>
    <t>CC12.1</t>
  </si>
  <si>
    <t>6xc2_chainsHL_Fab_renumbered.pdb</t>
  </si>
  <si>
    <t>2,26,28,31,32,33,52,53,54,73,74,96,97,98,99,527,530,531,532,549,550,551,552,553,565,566,567,568,569,591,592,594</t>
  </si>
  <si>
    <t>SRBC_6XC2</t>
  </si>
  <si>
    <t>SRBC_pred</t>
  </si>
  <si>
    <t>6xc2_chainA_RBD_renumbered.pdb</t>
  </si>
  <si>
    <t>6XC2 Chain A</t>
  </si>
  <si>
    <t>SARSCov2_B11529_Srbd_80403_relaxed_model_1_rank_1_renumbered.pdb</t>
  </si>
  <si>
    <t>`406,408,420,424,452,456,458,459,480,481,487,489,490,492,496,501,503,504,508</t>
  </si>
  <si>
    <t>C105</t>
  </si>
  <si>
    <t>CC12.3</t>
  </si>
  <si>
    <t>CV07-250</t>
  </si>
  <si>
    <t>6XKP</t>
  </si>
  <si>
    <t>CV30</t>
  </si>
  <si>
    <t>6XC7 Chain A</t>
  </si>
  <si>
    <t>6xc7_chainsCD_Fab_renumbered.pdb</t>
  </si>
  <si>
    <t>6xc7_chainA_RBD_renumbered.pdb</t>
  </si>
  <si>
    <t>SRBC_6XC7_CC123</t>
  </si>
  <si>
    <t>SRBC_pred_CC123</t>
  </si>
  <si>
    <t>CR3022</t>
  </si>
  <si>
    <t>SRBC_pred_CR3022</t>
  </si>
  <si>
    <t>6w41_chainsHL_Fab_renumbered.pdb</t>
  </si>
  <si>
    <t>Analysis Type</t>
  </si>
  <si>
    <t>Reference</t>
  </si>
  <si>
    <t>Prediction</t>
  </si>
  <si>
    <t>B.1.1.529 Prediction</t>
  </si>
  <si>
    <t>Antibody Name</t>
  </si>
  <si>
    <t>6xe1_chainB_RBD_renumbered.pdb</t>
  </si>
  <si>
    <t>6XE1 Chain B</t>
  </si>
  <si>
    <t>6xe1_chainsHL_Fab_renumbered.pdb</t>
  </si>
  <si>
    <t>6xcm_chainB_RBD_renumbered.pdb</t>
  </si>
  <si>
    <t>6XCM Chain B</t>
  </si>
  <si>
    <t>6xcm_chainsNS_Fab_renumbered.pdb</t>
  </si>
  <si>
    <t>SRBC_6XE1_CV30</t>
  </si>
  <si>
    <t>SRBC_6XCM_C105</t>
  </si>
  <si>
    <t>SRBC_pred_CV30</t>
  </si>
  <si>
    <t>SRBC_pred_C105</t>
  </si>
  <si>
    <t>Metric Comparison</t>
  </si>
  <si>
    <t>HADDOCK Score</t>
  </si>
  <si>
    <t>Desolvation Energy</t>
  </si>
  <si>
    <t xml:space="preserve">Electrostatic Energy </t>
  </si>
  <si>
    <t>Restraints Violation Energy</t>
  </si>
  <si>
    <t>Van der Waals Energy</t>
  </si>
  <si>
    <t>Variant</t>
  </si>
  <si>
    <t>Omicron</t>
  </si>
  <si>
    <t>Alpha</t>
  </si>
  <si>
    <t>Beta</t>
  </si>
  <si>
    <t>7VX1 Chain A</t>
  </si>
  <si>
    <t>SRBC_7VX1_CC121</t>
  </si>
  <si>
    <t>Delta</t>
  </si>
  <si>
    <t>7vx1_chainA_RBD_renumbered.pdb</t>
  </si>
  <si>
    <t>7V7O Chain A</t>
  </si>
  <si>
    <t>7v7o_chainA_RBD_renumbered.pdb</t>
  </si>
  <si>
    <t>SRBC_7V7O_CC121</t>
  </si>
  <si>
    <t>SRBC_7VX1_CC123</t>
  </si>
  <si>
    <t>SRBC_7V7O_CC123</t>
  </si>
  <si>
    <t>SRBC_7VX1_CV30</t>
  </si>
  <si>
    <t>SRBC_7V7O_CV30</t>
  </si>
  <si>
    <t>SRBC_7VX1_C105</t>
  </si>
  <si>
    <t>SRBC_7V7O_C105</t>
  </si>
  <si>
    <t>AlphaFold2 B.1.1.529 Prediction</t>
  </si>
  <si>
    <t>RoseTTAFold B.1.1.529 Prediction</t>
  </si>
  <si>
    <t>SRBC_RFpred_CC123</t>
  </si>
  <si>
    <t>SRBC_RFpred_CC121</t>
  </si>
  <si>
    <t>SRBC_RFpred_CV30</t>
  </si>
  <si>
    <t>SRBC_RFpred_C105</t>
  </si>
  <si>
    <t>SARSCov2_B11529_Srbd_80403_mmseqs2_renumbered.pdb</t>
  </si>
  <si>
    <t>AlphaFold2 Prediction</t>
  </si>
  <si>
    <t>RoseTTAFold Prediction</t>
  </si>
  <si>
    <t>AlphaFold2 vs. Reference</t>
  </si>
  <si>
    <t>RoseTTAFold vs. Reference</t>
  </si>
  <si>
    <t>7T9J Chain C</t>
  </si>
  <si>
    <t>SRBC_7T9J_CC121</t>
  </si>
  <si>
    <t>7t9j_chainC_RBD_renumbered.pdb</t>
  </si>
  <si>
    <t>SRBC_7T9J_CC123</t>
  </si>
  <si>
    <t>SRBC_7T9J_CV30</t>
  </si>
  <si>
    <t>SRBC_7T9J_C105</t>
  </si>
  <si>
    <t>Validation</t>
  </si>
  <si>
    <t>Average of HADDOCK score</t>
  </si>
  <si>
    <t>Grand Total</t>
  </si>
  <si>
    <t>Row Labels</t>
  </si>
  <si>
    <t>Min of HADDOCK score</t>
  </si>
  <si>
    <t>Max of HADDOCK score2</t>
  </si>
  <si>
    <t>AlphaFold2 vs. Ref %diff</t>
  </si>
  <si>
    <t>Validation vs. Ref %diff</t>
  </si>
  <si>
    <t>(All)</t>
  </si>
  <si>
    <t>BA.2.75</t>
  </si>
  <si>
    <t>RBD_BA2_75_renumbered.pdb</t>
  </si>
  <si>
    <t>SRBC_6XC2_BA275</t>
  </si>
  <si>
    <t>BA.5</t>
  </si>
  <si>
    <t>RBD_BA5_renumbered.pdb</t>
  </si>
  <si>
    <t>SRBC_6XC2_BA5</t>
  </si>
  <si>
    <t>AlphaFold2 BA.2.75 Prediction</t>
  </si>
  <si>
    <t>AlphaFold2 BA.5 Prediction</t>
  </si>
  <si>
    <t>Variant ID</t>
  </si>
  <si>
    <t>B.1.1.7</t>
  </si>
  <si>
    <t>Omicron (Subvariant)</t>
  </si>
  <si>
    <t>B.1.1.529</t>
  </si>
  <si>
    <t>B.1.351</t>
  </si>
  <si>
    <t>B.1.617.2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</si>
</sst>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0" borderId="0" xfId="0" applyAlignment="1">
      <alignment textRotation="45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by" refreshedDate="44560.604521759262" createdVersion="7" refreshedVersion="7" minRefreshableVersion="3" recordCount="24" xr:uid="{8E61B887-081A-426B-9165-2C4486BFC57D}">
  <cacheSource type="worksheet">
    <worksheetSource ref="A1:Z25" sheet="Sheet2"/>
  </cacheSource>
  <cacheFields count="26">
    <cacheField name="Antibody Name" numFmtId="0">
      <sharedItems count="4">
        <s v="CC12.1"/>
        <s v="CC12.3"/>
        <s v="CV30"/>
        <s v="C105"/>
      </sharedItems>
    </cacheField>
    <cacheField name="Fab PDB" numFmtId="0">
      <sharedItems/>
    </cacheField>
    <cacheField name="Variant" numFmtId="0">
      <sharedItems/>
    </cacheField>
    <cacheField name="Spike RBD" numFmtId="0">
      <sharedItems/>
    </cacheField>
    <cacheField name="Spike RBD PDB" numFmtId="0">
      <sharedItems/>
    </cacheField>
    <cacheField name="Analysis Type" numFmtId="0">
      <sharedItems count="4">
        <s v="Reference"/>
        <s v="AlphaFold2 Prediction"/>
        <s v="RoseTTAFold Prediction"/>
        <s v="Validation"/>
      </sharedItems>
    </cacheField>
    <cacheField name="HADDOCK Job Name" numFmtId="0">
      <sharedItems/>
    </cacheField>
    <cacheField name="Fab Active Residues" numFmtId="0">
      <sharedItems containsBlank="1"/>
    </cacheField>
    <cacheField name="RBD Active Residues" numFmtId="0">
      <sharedItems containsBlank="1"/>
    </cacheField>
    <cacheField name="Submitted" numFmtId="0">
      <sharedItems/>
    </cacheField>
    <cacheField name="HADDOCK score" numFmtId="0">
      <sharedItems containsSemiMixedTypes="0" containsString="0" containsNumber="1" minValue="-198.6" maxValue="-43.9"/>
    </cacheField>
    <cacheField name="HADDOCK score (+/-)" numFmtId="0">
      <sharedItems containsSemiMixedTypes="0" containsString="0" containsNumber="1" minValue="1" maxValue="23.8"/>
    </cacheField>
    <cacheField name="Cluster size" numFmtId="0">
      <sharedItems containsSemiMixedTypes="0" containsString="0" containsNumber="1" containsInteger="1" minValue="5" maxValue="109"/>
    </cacheField>
    <cacheField name="RMSD from the overall lowest-energy structure" numFmtId="0">
      <sharedItems containsSemiMixedTypes="0" containsString="0" containsNumber="1" minValue="0.2" maxValue="16.5"/>
    </cacheField>
    <cacheField name="RMSD from the overall lowest-energy structure (+/-)" numFmtId="0">
      <sharedItems containsSemiMixedTypes="0" containsString="0" containsNumber="1" minValue="0.1" maxValue="1.4"/>
    </cacheField>
    <cacheField name="Van der Waals energy" numFmtId="0">
      <sharedItems containsSemiMixedTypes="0" containsString="0" containsNumber="1" minValue="-108.1" maxValue="-27.5"/>
    </cacheField>
    <cacheField name="Van der Waals energy (+/-)" numFmtId="0">
      <sharedItems containsSemiMixedTypes="0" containsString="0" containsNumber="1" minValue="2.1" maxValue="17.399999999999999"/>
    </cacheField>
    <cacheField name="Electrostatic energy" numFmtId="0">
      <sharedItems containsSemiMixedTypes="0" containsString="0" containsNumber="1" minValue="-379.8" maxValue="-169.6"/>
    </cacheField>
    <cacheField name="Electrostatic energy (+/-)" numFmtId="0">
      <sharedItems containsSemiMixedTypes="0" containsString="0" containsNumber="1" minValue="7.3" maxValue="61.8"/>
    </cacheField>
    <cacheField name="Desolvation energy" numFmtId="0">
      <sharedItems containsSemiMixedTypes="0" containsString="0" containsNumber="1" minValue="-43.6" maxValue="10.199999999999999"/>
    </cacheField>
    <cacheField name="Desolvation energy (+/-)" numFmtId="0">
      <sharedItems containsSemiMixedTypes="0" containsString="0" containsNumber="1" minValue="0.3" maxValue="7.2"/>
    </cacheField>
    <cacheField name="Restraints violation energy" numFmtId="0">
      <sharedItems containsSemiMixedTypes="0" containsString="0" containsNumber="1" minValue="92.5" maxValue="338.6"/>
    </cacheField>
    <cacheField name="Restraints violation energy (+/-)" numFmtId="0">
      <sharedItems containsSemiMixedTypes="0" containsString="0" containsNumber="1" minValue="14.7" maxValue="66.3"/>
    </cacheField>
    <cacheField name="Buried Surface Area" numFmtId="0">
      <sharedItems containsSemiMixedTypes="0" containsString="0" containsNumber="1" minValue="1420.6" maxValue="2778.5"/>
    </cacheField>
    <cacheField name="Surface Area (+/-)" numFmtId="0">
      <sharedItems containsSemiMixedTypes="0" containsString="0" containsNumber="1" minValue="10.5" maxValue="257.3"/>
    </cacheField>
    <cacheField name="Z-Score" numFmtId="0">
      <sharedItems containsSemiMixedTypes="0" containsString="0" containsNumber="1" minValue="-2.6" maxValue="-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6xc2_chainsHL_Fab_renumbered.pdb"/>
    <s v="Alpha"/>
    <s v="6XC2 Chain A"/>
    <s v="6xc2_chainA_RBD_renumbered.pdb"/>
    <x v="0"/>
    <s v="SRBC_6XC2"/>
    <s v="2,26,28,31,32,33,52,53,54,73,74,96,97,98,99,527,530,531,532,549,550,551,552,553,565,566,567,568,569,591,592,594"/>
    <s v="`406,408,420,424,452,456,458,459,480,481,487,489,490,492,496,501,503,504,508"/>
    <b v="1"/>
    <n v="-198.6"/>
    <n v="5.0999999999999996"/>
    <n v="95"/>
    <n v="0.3"/>
    <n v="0.2"/>
    <n v="-106.9"/>
    <n v="2.2000000000000002"/>
    <n v="-342.6"/>
    <n v="10.1"/>
    <n v="-37.5"/>
    <n v="2.2000000000000002"/>
    <n v="143.19999999999999"/>
    <n v="32"/>
    <n v="2778.5"/>
    <n v="63.1"/>
    <n v="-2.5"/>
  </r>
  <r>
    <x v="0"/>
    <s v="6xc2_chainsHL_Fab_renumbered.pdb"/>
    <s v="Beta"/>
    <s v="7VX1 Chain A"/>
    <s v="7vx1_chainA_RBD_renumbered.pdb"/>
    <x v="0"/>
    <s v="SRBC_7VX1_CC121"/>
    <m/>
    <m/>
    <b v="1"/>
    <n v="-171.9"/>
    <n v="6.1"/>
    <n v="39"/>
    <n v="0.4"/>
    <n v="0.2"/>
    <n v="-93.9"/>
    <n v="2.1"/>
    <n v="-298.10000000000002"/>
    <n v="13.1"/>
    <n v="-33.1"/>
    <n v="2.7"/>
    <n v="147.30000000000001"/>
    <n v="41.2"/>
    <n v="2698.8"/>
    <n v="81.099999999999994"/>
    <n v="-2.5"/>
  </r>
  <r>
    <x v="0"/>
    <s v="6xc2_chainsHL_Fab_renumbered.pdb"/>
    <s v="Delta"/>
    <s v="7V7O Chain A"/>
    <s v="7v7o_chainA_RBD_renumbered.pdb"/>
    <x v="0"/>
    <s v="SRBC_7V7O_CC121"/>
    <m/>
    <m/>
    <b v="1"/>
    <n v="-178.8"/>
    <n v="2.1"/>
    <n v="109"/>
    <n v="0.6"/>
    <n v="0.3"/>
    <n v="-100.2"/>
    <n v="5.7"/>
    <n v="-290.8"/>
    <n v="45.7"/>
    <n v="-33"/>
    <n v="2.5"/>
    <n v="125.3"/>
    <n v="19.399999999999999"/>
    <n v="2682.3"/>
    <n v="44.6"/>
    <n v="-2.4"/>
  </r>
  <r>
    <x v="0"/>
    <s v="6xc2_chainsHL_Fab_renumbered.pdb"/>
    <s v="Omicron"/>
    <s v="AlphaFold2 B.1.1.529 Prediction"/>
    <s v="SARSCov2_B11529_Srbd_80403_relaxed_model_1_rank_1_renumbered.pdb"/>
    <x v="1"/>
    <s v="SRBC_pred"/>
    <m/>
    <m/>
    <b v="1"/>
    <n v="-163.30000000000001"/>
    <n v="5.0999999999999996"/>
    <n v="51"/>
    <n v="0.7"/>
    <n v="0.5"/>
    <n v="-90.7"/>
    <n v="4.4000000000000004"/>
    <n v="-284.89999999999998"/>
    <n v="24.1"/>
    <n v="-28.8"/>
    <n v="2.4"/>
    <n v="152.6"/>
    <n v="46.9"/>
    <n v="2584.3000000000002"/>
    <n v="68.400000000000006"/>
    <n v="-2.6"/>
  </r>
  <r>
    <x v="0"/>
    <s v="6xc2_chainsHL_Fab_renumbered.pdb"/>
    <s v="Omicron"/>
    <s v="RoseTTAFold B.1.1.529 Prediction"/>
    <s v="SARSCov2_B11529_Srbd_80403_mmseqs2_renumbered.pdb"/>
    <x v="2"/>
    <s v="SRBC_RFpred_CC121"/>
    <m/>
    <m/>
    <b v="1"/>
    <n v="-71.599999999999994"/>
    <n v="4.5"/>
    <n v="17"/>
    <n v="0.3"/>
    <n v="0.2"/>
    <n v="-27.5"/>
    <n v="3.2"/>
    <n v="-259.2"/>
    <n v="8.5"/>
    <n v="-12.4"/>
    <n v="1.3"/>
    <n v="201.4"/>
    <n v="25.7"/>
    <n v="1578.4"/>
    <n v="53.3"/>
    <n v="-1.8"/>
  </r>
  <r>
    <x v="0"/>
    <s v="6xc2_chainsHL_Fab_renumbered.pdb"/>
    <s v="Omicron"/>
    <s v="7T9J Chain C"/>
    <s v="7t9j_chainC_RBD_renumbered.pdb"/>
    <x v="3"/>
    <s v="SRBC_7T9J_CC121"/>
    <m/>
    <m/>
    <b v="1"/>
    <n v="-118.5"/>
    <n v="23.8"/>
    <n v="5"/>
    <n v="1.2"/>
    <n v="0.8"/>
    <n v="-76.400000000000006"/>
    <n v="17.399999999999999"/>
    <n v="-169.6"/>
    <n v="14.7"/>
    <n v="-20.8"/>
    <n v="4.3"/>
    <n v="125.8"/>
    <n v="17.899999999999999"/>
    <n v="2121.4"/>
    <n v="257.3"/>
    <n v="-1.4"/>
  </r>
  <r>
    <x v="1"/>
    <s v="6xc7_chainsCD_Fab_renumbered.pdb"/>
    <s v="Alpha"/>
    <s v="6XC7 Chain A"/>
    <s v="6xc7_chainA_RBD_renumbered.pdb"/>
    <x v="0"/>
    <s v="SRBC_6XC7_CC123"/>
    <m/>
    <m/>
    <b v="1"/>
    <n v="-161.5"/>
    <n v="4.8"/>
    <n v="55"/>
    <n v="0.8"/>
    <n v="0.6"/>
    <n v="-86.1"/>
    <n v="2.9"/>
    <n v="-248.1"/>
    <n v="24.3"/>
    <n v="-41.7"/>
    <n v="2.8"/>
    <n v="159.1"/>
    <n v="14.7"/>
    <n v="2489.8000000000002"/>
    <n v="88.1"/>
    <n v="-2.4"/>
  </r>
  <r>
    <x v="1"/>
    <s v="6xc7_chainsCD_Fab_renumbered.pdb"/>
    <s v="Beta"/>
    <s v="7VX1 Chain A"/>
    <s v="7vx1_chainA_RBD_renumbered.pdb"/>
    <x v="0"/>
    <s v="SRBC_7VX1_CC123"/>
    <m/>
    <m/>
    <b v="1"/>
    <n v="-173.9"/>
    <n v="6"/>
    <n v="71"/>
    <n v="0.6"/>
    <n v="0.4"/>
    <n v="-108.1"/>
    <n v="2.9"/>
    <n v="-194.3"/>
    <n v="13.8"/>
    <n v="-43.6"/>
    <n v="3.4"/>
    <n v="166"/>
    <n v="34.700000000000003"/>
    <n v="2677.4"/>
    <n v="64.8"/>
    <n v="-2.2000000000000002"/>
  </r>
  <r>
    <x v="1"/>
    <s v="6xc7_chainsCD_Fab_renumbered.pdb"/>
    <s v="Delta"/>
    <s v="7V7O Chain A"/>
    <s v="7v7o_chainA_RBD_renumbered.pdb"/>
    <x v="0"/>
    <s v="SRBC_7V7O_CC123"/>
    <m/>
    <m/>
    <b v="1"/>
    <n v="-151.30000000000001"/>
    <n v="8.3000000000000007"/>
    <n v="68"/>
    <n v="16.2"/>
    <n v="0.3"/>
    <n v="-86.8"/>
    <n v="4.5"/>
    <n v="-235.4"/>
    <n v="9.4"/>
    <n v="-29"/>
    <n v="3.7"/>
    <n v="113.6"/>
    <n v="66.3"/>
    <n v="2304.4"/>
    <n v="21.1"/>
    <n v="-1.6"/>
  </r>
  <r>
    <x v="1"/>
    <s v="6xc7_chainsCD_Fab_renumbered.pdb"/>
    <s v="Omicron"/>
    <s v="AlphaFold2 B.1.1.529 Prediction"/>
    <s v="SARSCov2_B11529_Srbd_80403_relaxed_model_1_rank_1_renumbered.pdb"/>
    <x v="1"/>
    <s v="SRBC_pred_CC123"/>
    <m/>
    <m/>
    <b v="1"/>
    <n v="-159.4"/>
    <n v="3.4"/>
    <n v="38"/>
    <n v="0.7"/>
    <n v="0.4"/>
    <n v="-93.1"/>
    <n v="6.4"/>
    <n v="-194.1"/>
    <n v="30"/>
    <n v="-37.9"/>
    <n v="7.2"/>
    <n v="104.7"/>
    <n v="51.7"/>
    <n v="2416.6999999999998"/>
    <n v="101.2"/>
    <n v="-2.4"/>
  </r>
  <r>
    <x v="1"/>
    <s v="6xc7_chainsCD_Fab_renumbered.pdb"/>
    <s v="Omicron"/>
    <s v="RoseTTAFold B.1.1.529 Prediction"/>
    <s v="SARSCov2_B11529_Srbd_80403_mmseqs2_renumbered.pdb"/>
    <x v="2"/>
    <s v="SRBC_RFpred_CC123"/>
    <m/>
    <m/>
    <b v="1"/>
    <n v="-87.4"/>
    <n v="3.9"/>
    <n v="24"/>
    <n v="0.3"/>
    <n v="0.3"/>
    <n v="-48.1"/>
    <n v="4.8"/>
    <n v="-189.2"/>
    <n v="10.4"/>
    <n v="-23.5"/>
    <n v="2.2999999999999998"/>
    <n v="221.4"/>
    <n v="61.7"/>
    <n v="1420.6"/>
    <n v="10.5"/>
    <n v="-2.1"/>
  </r>
  <r>
    <x v="1"/>
    <s v="6xc7_chainsCD_Fab_renumbered.pdb"/>
    <s v="Omicron"/>
    <s v="7T9J Chain C"/>
    <s v="7t9j_chainC_RBD_renumbered.pdb"/>
    <x v="3"/>
    <s v="SRBC_7T9J_CC123"/>
    <m/>
    <m/>
    <b v="1"/>
    <n v="-148.9"/>
    <n v="1.1000000000000001"/>
    <n v="52"/>
    <n v="0.6"/>
    <n v="0.4"/>
    <n v="-94.1"/>
    <n v="3.4"/>
    <n v="-191.1"/>
    <n v="19.899999999999999"/>
    <n v="-30.6"/>
    <n v="2.8"/>
    <n v="140.4"/>
    <n v="44.2"/>
    <n v="2534.5"/>
    <n v="33.4"/>
    <n v="-2.1"/>
  </r>
  <r>
    <x v="2"/>
    <s v="6xe1_chainsHL_Fab_renumbered.pdb"/>
    <s v="Alpha"/>
    <s v="6XE1 Chain B"/>
    <s v="6xe1_chainB_RBD_renumbered.pdb"/>
    <x v="0"/>
    <s v="SRBC_6XE1_CV30"/>
    <m/>
    <m/>
    <b v="1"/>
    <n v="-156"/>
    <n v="6.3"/>
    <n v="50"/>
    <n v="0.3"/>
    <n v="0.2"/>
    <n v="-86.1"/>
    <n v="4.8"/>
    <n v="-354.4"/>
    <n v="12"/>
    <n v="-13.8"/>
    <n v="0.5"/>
    <n v="147.6"/>
    <n v="26.9"/>
    <n v="2479"/>
    <n v="50.9"/>
    <n v="-2.4"/>
  </r>
  <r>
    <x v="2"/>
    <s v="6xe1_chainsHL_Fab_renumbered.pdb"/>
    <s v="Beta"/>
    <s v="7VX1 Chain A"/>
    <s v="7vx1_chainA_RBD_renumbered.pdb"/>
    <x v="0"/>
    <s v="SRBC_7VX1_CV30"/>
    <m/>
    <m/>
    <b v="1"/>
    <n v="-148.1"/>
    <n v="2.1"/>
    <n v="87"/>
    <n v="1"/>
    <n v="1"/>
    <n v="-89.5"/>
    <n v="4.5"/>
    <n v="-254.6"/>
    <n v="9.6"/>
    <n v="-20.6"/>
    <n v="2.9"/>
    <n v="129.9"/>
    <n v="44.6"/>
    <n v="2545.9"/>
    <n v="44.4"/>
    <n v="-2.4"/>
  </r>
  <r>
    <x v="2"/>
    <s v="6xe1_chainsHL_Fab_renumbered.pdb"/>
    <s v="Delta"/>
    <s v="7V7O Chain A"/>
    <s v="7v7o_chainA_RBD_renumbered.pdb"/>
    <x v="0"/>
    <s v="SRBC_7V7O_CV30"/>
    <m/>
    <m/>
    <b v="1"/>
    <n v="-136.1"/>
    <n v="1.5"/>
    <n v="76"/>
    <n v="0.8"/>
    <n v="0.6"/>
    <n v="-87.6"/>
    <n v="4.0999999999999996"/>
    <n v="-231.2"/>
    <n v="7.3"/>
    <n v="-15.4"/>
    <n v="1"/>
    <n v="131.5"/>
    <n v="26.4"/>
    <n v="2385.3000000000002"/>
    <n v="104.2"/>
    <n v="-2.1"/>
  </r>
  <r>
    <x v="2"/>
    <s v="6xe1_chainsHL_Fab_renumbered.pdb"/>
    <s v="Omicron"/>
    <s v="AlphaFold2 B.1.1.529 Prediction"/>
    <s v="SARSCov2_B11529_Srbd_80403_relaxed_model_1_rank_1_renumbered.pdb"/>
    <x v="1"/>
    <s v="SRBC_pred_CV30"/>
    <m/>
    <m/>
    <b v="1"/>
    <n v="-99.6"/>
    <n v="4.7"/>
    <n v="16"/>
    <n v="16.100000000000001"/>
    <n v="0.5"/>
    <n v="-61.7"/>
    <n v="2.5"/>
    <n v="-171.8"/>
    <n v="16.899999999999999"/>
    <n v="-19.5"/>
    <n v="4.4000000000000004"/>
    <n v="159.4"/>
    <n v="31.8"/>
    <n v="1992.6"/>
    <n v="123.4"/>
    <n v="-1.6"/>
  </r>
  <r>
    <x v="2"/>
    <s v="6xe1_chainsHL_Fab_renumbered.pdb"/>
    <s v="Omicron"/>
    <s v="RoseTTAFold B.1.1.529 Prediction"/>
    <s v="SARSCov2_B11529_Srbd_80403_mmseqs2_renumbered.pdb"/>
    <x v="2"/>
    <s v="SRBC_RFpred_CV30"/>
    <m/>
    <m/>
    <b v="1"/>
    <n v="-43.9"/>
    <n v="1"/>
    <n v="43"/>
    <n v="11.5"/>
    <n v="0.2"/>
    <n v="-41.1"/>
    <n v="4.7"/>
    <n v="-207.9"/>
    <n v="33.9"/>
    <n v="10.199999999999999"/>
    <n v="2.2000000000000002"/>
    <n v="286"/>
    <n v="42.5"/>
    <n v="1600.2"/>
    <n v="74.5"/>
    <n v="-1.7"/>
  </r>
  <r>
    <x v="2"/>
    <s v="6xe1_chainsHL_Fab_renumbered.pdb"/>
    <s v="Omicron"/>
    <s v="7T9J Chain C"/>
    <s v="7t9j_chainC_RBD_renumbered.pdb"/>
    <x v="3"/>
    <s v="SRBC_7T9J_CV30"/>
    <m/>
    <m/>
    <b v="1"/>
    <n v="-125.4"/>
    <n v="12.6"/>
    <n v="12"/>
    <n v="0.8"/>
    <n v="0.6"/>
    <n v="-81.900000000000006"/>
    <n v="8.6999999999999993"/>
    <n v="-223.5"/>
    <n v="21.4"/>
    <n v="-8"/>
    <n v="3.1"/>
    <n v="92.5"/>
    <n v="50.5"/>
    <n v="2301.1"/>
    <n v="54.4"/>
    <n v="-1.6"/>
  </r>
  <r>
    <x v="3"/>
    <s v="6xcm_chainsNS_Fab_renumbered.pdb"/>
    <s v="Alpha"/>
    <s v="6XCM Chain B"/>
    <s v="6xcm_chainB_RBD_renumbered.pdb"/>
    <x v="0"/>
    <s v="SRBC_6XCM_C105"/>
    <m/>
    <m/>
    <b v="1"/>
    <n v="-144.4"/>
    <n v="1.1000000000000001"/>
    <n v="73"/>
    <n v="1.8"/>
    <n v="1.4"/>
    <n v="-85"/>
    <n v="5.6"/>
    <n v="-280.89999999999998"/>
    <n v="23.9"/>
    <n v="-18.899999999999999"/>
    <n v="3.2"/>
    <n v="154.1"/>
    <n v="39.700000000000003"/>
    <n v="2417.8000000000002"/>
    <n v="163.9"/>
    <n v="-2.2999999999999998"/>
  </r>
  <r>
    <x v="3"/>
    <s v="6xcm_chainsNS_Fab_renumbered.pdb"/>
    <s v="Beta"/>
    <s v="7VX1 Chain A"/>
    <s v="7vx1_chainA_RBD_renumbered.pdb"/>
    <x v="0"/>
    <s v="SRBC_7VX1_C105"/>
    <m/>
    <m/>
    <b v="1"/>
    <n v="-139.6"/>
    <n v="4.5"/>
    <n v="50"/>
    <n v="8.5"/>
    <n v="0.4"/>
    <n v="-78.599999999999994"/>
    <n v="9.6999999999999993"/>
    <n v="-256.10000000000002"/>
    <n v="61.8"/>
    <n v="-31.9"/>
    <n v="6.3"/>
    <n v="221.4"/>
    <n v="43.9"/>
    <n v="2407.5"/>
    <n v="137.6"/>
    <n v="-1.8"/>
  </r>
  <r>
    <x v="3"/>
    <s v="6xcm_chainsNS_Fab_renumbered.pdb"/>
    <s v="Delta"/>
    <s v="7V7O Chain A"/>
    <s v="7v7o_chainA_RBD_renumbered.pdb"/>
    <x v="0"/>
    <s v="SRBC_7V7O_C105"/>
    <m/>
    <m/>
    <b v="1"/>
    <n v="-174.1"/>
    <n v="7.2"/>
    <n v="42"/>
    <n v="0.6"/>
    <n v="0.4"/>
    <n v="-95"/>
    <n v="3.2"/>
    <n v="-379.8"/>
    <n v="61"/>
    <n v="-20.8"/>
    <n v="6.6"/>
    <n v="176.2"/>
    <n v="22"/>
    <n v="2766.9"/>
    <n v="89.3"/>
    <n v="-1.8"/>
  </r>
  <r>
    <x v="3"/>
    <s v="6xcm_chainsNS_Fab_renumbered.pdb"/>
    <s v="Omicron"/>
    <s v="AlphaFold2 B.1.1.529 Prediction"/>
    <s v="SARSCov2_B11529_Srbd_80403_relaxed_model_1_rank_1_renumbered.pdb"/>
    <x v="1"/>
    <s v="SRBC_pred_C105"/>
    <m/>
    <m/>
    <b v="1"/>
    <n v="-126.8"/>
    <n v="1.2"/>
    <n v="26"/>
    <n v="13.6"/>
    <n v="0.8"/>
    <n v="-71.8"/>
    <n v="4.2"/>
    <n v="-268.89999999999998"/>
    <n v="19.3"/>
    <n v="-17.100000000000001"/>
    <n v="2.2000000000000002"/>
    <n v="158.80000000000001"/>
    <n v="44.7"/>
    <n v="2299.6"/>
    <n v="139.69999999999999"/>
    <n v="-2.5"/>
  </r>
  <r>
    <x v="3"/>
    <s v="6xcm_chainsNS_Fab_renumbered.pdb"/>
    <s v="Omicron"/>
    <s v="RoseTTAFold B.1.1.529 Prediction"/>
    <s v="SARSCov2_B11529_Srbd_80403_mmseqs2_renumbered.pdb"/>
    <x v="2"/>
    <s v="SRBC_RFpred_C105"/>
    <m/>
    <m/>
    <b v="1"/>
    <n v="-78.400000000000006"/>
    <n v="2.5"/>
    <n v="36"/>
    <n v="0.2"/>
    <n v="0.1"/>
    <n v="-44.2"/>
    <n v="3"/>
    <n v="-324.5"/>
    <n v="15"/>
    <n v="-3.2"/>
    <n v="0.3"/>
    <n v="338.6"/>
    <n v="21.2"/>
    <n v="1555.1"/>
    <n v="16.399999999999999"/>
    <n v="-1.9"/>
  </r>
  <r>
    <x v="3"/>
    <s v="6xcm_chainsNS_Fab_renumbered.pdb"/>
    <s v="Omicron"/>
    <s v="7T9J Chain C"/>
    <s v="7t9j_chainC_RBD_renumbered.pdb"/>
    <x v="3"/>
    <s v="SRBC_7T9J_C105"/>
    <m/>
    <m/>
    <b v="1"/>
    <n v="-120"/>
    <n v="4.2"/>
    <n v="8"/>
    <n v="16.5"/>
    <n v="0.2"/>
    <n v="-67"/>
    <n v="5.6"/>
    <n v="-271"/>
    <n v="14.7"/>
    <n v="-17.2"/>
    <n v="5.4"/>
    <n v="183.8"/>
    <n v="62.5"/>
    <n v="1979.8"/>
    <n v="99.6"/>
    <n v="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93B0D-4E16-464F-8062-7E207F759BF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0" firstDataRow="1" firstDataCol="1" rowPageCount="1" colPageCount="1"/>
  <pivotFields count="26"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in of HADDOCK score" fld="10" subtotal="min" baseField="5" baseItem="0"/>
    <dataField name="Average of HADDOCK score" fld="10" subtotal="average" baseField="0" baseItem="0"/>
    <dataField name="Max of HADDOCK score2" fld="10" subtotal="max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5FAB-699E-4769-A909-822D635E1B9A}">
  <dimension ref="A1:AA27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L9" sqref="L9"/>
    </sheetView>
  </sheetViews>
  <sheetFormatPr defaultColWidth="13" defaultRowHeight="15" x14ac:dyDescent="0.25"/>
  <cols>
    <col min="1" max="1" width="17.28515625" bestFit="1" customWidth="1"/>
    <col min="2" max="2" width="35.7109375" bestFit="1" customWidth="1"/>
    <col min="3" max="3" width="20.140625" style="3" bestFit="1" customWidth="1"/>
    <col min="4" max="4" width="12" style="3" bestFit="1" customWidth="1"/>
    <col min="5" max="5" width="31" bestFit="1" customWidth="1"/>
    <col min="6" max="6" width="35.42578125" style="4" customWidth="1"/>
    <col min="7" max="7" width="15.42578125" style="4" bestFit="1" customWidth="1"/>
    <col min="8" max="8" width="21.42578125" bestFit="1" customWidth="1"/>
    <col min="9" max="9" width="10" customWidth="1"/>
    <col min="10" max="10" width="19.85546875" style="4" customWidth="1"/>
    <col min="11" max="11" width="6.140625" bestFit="1" customWidth="1"/>
    <col min="12" max="12" width="6.7109375" bestFit="1" customWidth="1"/>
    <col min="13" max="13" width="4" bestFit="1" customWidth="1"/>
    <col min="14" max="14" width="4.140625" bestFit="1" customWidth="1"/>
    <col min="15" max="15" width="4" bestFit="1" customWidth="1"/>
    <col min="16" max="16" width="6.42578125" bestFit="1" customWidth="1"/>
    <col min="17" max="17" width="6.7109375" bestFit="1" customWidth="1"/>
    <col min="18" max="18" width="4" bestFit="1" customWidth="1"/>
    <col min="19" max="19" width="6.7109375" bestFit="1" customWidth="1"/>
    <col min="20" max="20" width="5" bestFit="1" customWidth="1"/>
    <col min="21" max="21" width="5.7109375" bestFit="1" customWidth="1"/>
    <col min="22" max="22" width="4" bestFit="1" customWidth="1"/>
    <col min="23" max="23" width="6" bestFit="1" customWidth="1"/>
    <col min="24" max="24" width="5" bestFit="1" customWidth="1"/>
    <col min="25" max="25" width="7" bestFit="1" customWidth="1"/>
    <col min="26" max="26" width="6" bestFit="1" customWidth="1"/>
    <col min="27" max="27" width="4.7109375" bestFit="1" customWidth="1"/>
  </cols>
  <sheetData>
    <row r="1" spans="1:27" ht="177" x14ac:dyDescent="0.25">
      <c r="A1" t="s">
        <v>49</v>
      </c>
      <c r="B1" t="s">
        <v>0</v>
      </c>
      <c r="C1" s="3" t="s">
        <v>66</v>
      </c>
      <c r="D1" s="3" t="s">
        <v>117</v>
      </c>
      <c r="E1" t="s">
        <v>1</v>
      </c>
      <c r="F1" s="4" t="s">
        <v>5</v>
      </c>
      <c r="G1" s="4" t="s">
        <v>45</v>
      </c>
      <c r="H1" t="s">
        <v>2</v>
      </c>
      <c r="I1" s="4" t="s">
        <v>3</v>
      </c>
      <c r="J1" s="4" t="s">
        <v>4</v>
      </c>
      <c r="K1" s="1" t="s">
        <v>11</v>
      </c>
      <c r="L1" s="9" t="s">
        <v>10</v>
      </c>
      <c r="M1" s="9" t="s">
        <v>9</v>
      </c>
      <c r="N1" s="9" t="s">
        <v>6</v>
      </c>
      <c r="O1" s="9" t="s">
        <v>7</v>
      </c>
      <c r="P1" s="9" t="s">
        <v>8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22</v>
      </c>
      <c r="W1" s="9" t="s">
        <v>21</v>
      </c>
      <c r="X1" s="9" t="s">
        <v>20</v>
      </c>
      <c r="Y1" s="9" t="s">
        <v>19</v>
      </c>
      <c r="Z1" s="9" t="s">
        <v>18</v>
      </c>
      <c r="AA1" s="9" t="s">
        <v>17</v>
      </c>
    </row>
    <row r="2" spans="1:27" ht="15" customHeight="1" x14ac:dyDescent="0.25">
      <c r="A2" s="5" t="s">
        <v>23</v>
      </c>
      <c r="B2" t="s">
        <v>24</v>
      </c>
      <c r="C2" s="3" t="s">
        <v>68</v>
      </c>
      <c r="D2" s="3" t="s">
        <v>118</v>
      </c>
      <c r="E2" t="s">
        <v>29</v>
      </c>
      <c r="F2" s="4" t="s">
        <v>28</v>
      </c>
      <c r="G2" s="4" t="s">
        <v>46</v>
      </c>
      <c r="H2" s="4" t="s">
        <v>26</v>
      </c>
      <c r="I2" s="13" t="s">
        <v>25</v>
      </c>
      <c r="J2" s="13" t="s">
        <v>31</v>
      </c>
      <c r="K2" t="b">
        <v>1</v>
      </c>
      <c r="L2" s="3">
        <v>-198.6</v>
      </c>
      <c r="M2" s="3">
        <v>5.0999999999999996</v>
      </c>
      <c r="N2" s="3">
        <v>95</v>
      </c>
      <c r="O2" s="3">
        <v>0.3</v>
      </c>
      <c r="P2" s="3">
        <v>0.2</v>
      </c>
      <c r="Q2" s="3">
        <v>-106.9</v>
      </c>
      <c r="R2" s="3">
        <v>2.2000000000000002</v>
      </c>
      <c r="S2" s="3">
        <v>-342.6</v>
      </c>
      <c r="T2" s="3">
        <v>10.1</v>
      </c>
      <c r="U2" s="3">
        <v>-37.5</v>
      </c>
      <c r="V2" s="3">
        <v>2.2000000000000002</v>
      </c>
      <c r="W2" s="3">
        <v>143.19999999999999</v>
      </c>
      <c r="X2" s="3">
        <v>32</v>
      </c>
      <c r="Y2" s="3">
        <v>2778.5</v>
      </c>
      <c r="Z2" s="3">
        <v>63.1</v>
      </c>
      <c r="AA2" s="3">
        <v>-2.5</v>
      </c>
    </row>
    <row r="3" spans="1:27" s="3" customFormat="1" x14ac:dyDescent="0.25">
      <c r="A3" s="5" t="s">
        <v>23</v>
      </c>
      <c r="B3" s="3" t="s">
        <v>24</v>
      </c>
      <c r="C3" s="3" t="s">
        <v>69</v>
      </c>
      <c r="D3" s="3" t="s">
        <v>121</v>
      </c>
      <c r="E3" s="3" t="s">
        <v>70</v>
      </c>
      <c r="F3" s="4" t="s">
        <v>73</v>
      </c>
      <c r="G3" s="4" t="s">
        <v>46</v>
      </c>
      <c r="H3" s="4" t="s">
        <v>71</v>
      </c>
      <c r="I3" s="13"/>
      <c r="J3" s="13"/>
      <c r="K3" s="3" t="b">
        <v>1</v>
      </c>
      <c r="L3" s="3">
        <v>-171.9</v>
      </c>
      <c r="M3" s="3">
        <v>6.1</v>
      </c>
      <c r="N3" s="3">
        <v>39</v>
      </c>
      <c r="O3" s="3">
        <v>0.4</v>
      </c>
      <c r="P3" s="3">
        <v>0.2</v>
      </c>
      <c r="Q3" s="3">
        <v>-93.9</v>
      </c>
      <c r="R3" s="3">
        <v>2.1</v>
      </c>
      <c r="S3" s="3">
        <v>-298.10000000000002</v>
      </c>
      <c r="T3" s="3">
        <v>13.1</v>
      </c>
      <c r="U3" s="3">
        <v>-33.1</v>
      </c>
      <c r="V3" s="3">
        <v>2.7</v>
      </c>
      <c r="W3" s="3">
        <v>147.30000000000001</v>
      </c>
      <c r="X3" s="3">
        <v>41.2</v>
      </c>
      <c r="Y3" s="3">
        <v>2698.8</v>
      </c>
      <c r="Z3" s="3">
        <v>81.099999999999994</v>
      </c>
      <c r="AA3" s="3">
        <v>-2.5</v>
      </c>
    </row>
    <row r="4" spans="1:27" s="3" customFormat="1" x14ac:dyDescent="0.25">
      <c r="A4" s="5" t="s">
        <v>23</v>
      </c>
      <c r="B4" s="3" t="s">
        <v>24</v>
      </c>
      <c r="C4" s="3" t="s">
        <v>72</v>
      </c>
      <c r="D4" s="3" t="s">
        <v>122</v>
      </c>
      <c r="E4" s="3" t="s">
        <v>74</v>
      </c>
      <c r="F4" s="4" t="s">
        <v>75</v>
      </c>
      <c r="G4" s="4" t="s">
        <v>46</v>
      </c>
      <c r="H4" s="4" t="s">
        <v>76</v>
      </c>
      <c r="I4" s="13"/>
      <c r="J4" s="13"/>
      <c r="K4" s="3" t="b">
        <v>1</v>
      </c>
      <c r="L4" s="3">
        <v>-178.8</v>
      </c>
      <c r="M4" s="3">
        <v>2.1</v>
      </c>
      <c r="N4" s="3">
        <v>109</v>
      </c>
      <c r="O4" s="3">
        <v>0.6</v>
      </c>
      <c r="P4" s="3">
        <v>0.3</v>
      </c>
      <c r="Q4" s="3">
        <v>-100.2</v>
      </c>
      <c r="R4" s="3">
        <v>5.7</v>
      </c>
      <c r="S4" s="3">
        <v>-290.8</v>
      </c>
      <c r="T4" s="3">
        <v>45.7</v>
      </c>
      <c r="U4" s="3">
        <v>-33</v>
      </c>
      <c r="V4" s="3">
        <v>2.5</v>
      </c>
      <c r="W4" s="3">
        <v>125.3</v>
      </c>
      <c r="X4" s="3">
        <v>19.399999999999999</v>
      </c>
      <c r="Y4" s="3">
        <v>2682.3</v>
      </c>
      <c r="Z4" s="3">
        <v>44.6</v>
      </c>
      <c r="AA4" s="3">
        <v>-2.4</v>
      </c>
    </row>
    <row r="5" spans="1:27" ht="30" x14ac:dyDescent="0.25">
      <c r="A5" s="5" t="s">
        <v>23</v>
      </c>
      <c r="B5" s="3" t="s">
        <v>24</v>
      </c>
      <c r="C5" s="3" t="s">
        <v>67</v>
      </c>
      <c r="D5" s="3" t="s">
        <v>120</v>
      </c>
      <c r="E5" t="s">
        <v>83</v>
      </c>
      <c r="F5" s="4" t="s">
        <v>30</v>
      </c>
      <c r="G5" s="4" t="s">
        <v>90</v>
      </c>
      <c r="H5" t="s">
        <v>27</v>
      </c>
      <c r="I5" s="13"/>
      <c r="J5" s="13"/>
      <c r="K5" t="b">
        <v>1</v>
      </c>
      <c r="L5" s="3">
        <v>-163.30000000000001</v>
      </c>
      <c r="M5" s="3">
        <v>5.0999999999999996</v>
      </c>
      <c r="N5" s="3">
        <v>51</v>
      </c>
      <c r="O5" s="3">
        <v>0.7</v>
      </c>
      <c r="P5" s="3">
        <v>0.5</v>
      </c>
      <c r="Q5" s="3">
        <v>-90.7</v>
      </c>
      <c r="R5" s="3">
        <v>4.4000000000000004</v>
      </c>
      <c r="S5" s="3">
        <v>-284.89999999999998</v>
      </c>
      <c r="T5" s="3">
        <v>24.1</v>
      </c>
      <c r="U5" s="3">
        <v>-28.8</v>
      </c>
      <c r="V5" s="3">
        <v>2.4</v>
      </c>
      <c r="W5" s="3">
        <v>152.6</v>
      </c>
      <c r="X5" s="3">
        <v>46.9</v>
      </c>
      <c r="Y5" s="3">
        <v>2584.3000000000002</v>
      </c>
      <c r="Z5" s="3">
        <v>68.400000000000006</v>
      </c>
      <c r="AA5" s="3">
        <v>-2.6</v>
      </c>
    </row>
    <row r="6" spans="1:27" s="3" customFormat="1" ht="30" x14ac:dyDescent="0.25">
      <c r="A6" s="5" t="s">
        <v>23</v>
      </c>
      <c r="B6" s="3" t="s">
        <v>24</v>
      </c>
      <c r="C6" s="3" t="s">
        <v>67</v>
      </c>
      <c r="D6" s="3" t="s">
        <v>120</v>
      </c>
      <c r="E6" s="3" t="s">
        <v>84</v>
      </c>
      <c r="F6" s="4" t="s">
        <v>89</v>
      </c>
      <c r="G6" s="4" t="s">
        <v>91</v>
      </c>
      <c r="H6" s="4" t="s">
        <v>86</v>
      </c>
      <c r="I6" s="13"/>
      <c r="J6" s="13"/>
      <c r="K6" s="3" t="b">
        <v>1</v>
      </c>
      <c r="L6" s="3">
        <v>-71.599999999999994</v>
      </c>
      <c r="M6" s="3">
        <v>4.5</v>
      </c>
      <c r="N6" s="3">
        <v>17</v>
      </c>
      <c r="O6" s="3">
        <v>0.3</v>
      </c>
      <c r="P6" s="3">
        <v>0.2</v>
      </c>
      <c r="Q6" s="3">
        <v>-27.5</v>
      </c>
      <c r="R6" s="3">
        <v>3.2</v>
      </c>
      <c r="S6" s="3">
        <v>-259.2</v>
      </c>
      <c r="T6" s="3">
        <v>8.5</v>
      </c>
      <c r="U6" s="3">
        <v>-12.4</v>
      </c>
      <c r="V6" s="3">
        <v>1.3</v>
      </c>
      <c r="W6" s="3">
        <v>201.4</v>
      </c>
      <c r="X6" s="3">
        <v>25.7</v>
      </c>
      <c r="Y6" s="3">
        <v>1578.4</v>
      </c>
      <c r="Z6" s="3">
        <v>53.3</v>
      </c>
      <c r="AA6" s="3">
        <v>-1.8</v>
      </c>
    </row>
    <row r="7" spans="1:27" s="3" customFormat="1" x14ac:dyDescent="0.25">
      <c r="A7" s="5" t="s">
        <v>23</v>
      </c>
      <c r="B7" s="3" t="s">
        <v>24</v>
      </c>
      <c r="C7" s="3" t="s">
        <v>67</v>
      </c>
      <c r="D7" s="3" t="s">
        <v>120</v>
      </c>
      <c r="E7" s="3" t="s">
        <v>94</v>
      </c>
      <c r="F7" s="4" t="s">
        <v>96</v>
      </c>
      <c r="G7" s="4" t="s">
        <v>100</v>
      </c>
      <c r="H7" s="4" t="s">
        <v>95</v>
      </c>
      <c r="I7" s="13"/>
      <c r="J7" s="13"/>
      <c r="K7" s="3" t="b">
        <v>1</v>
      </c>
      <c r="L7" s="3">
        <v>-118.5</v>
      </c>
      <c r="M7" s="3">
        <v>23.8</v>
      </c>
      <c r="N7" s="3">
        <v>5</v>
      </c>
      <c r="O7" s="3">
        <v>1.2</v>
      </c>
      <c r="P7" s="3">
        <v>0.8</v>
      </c>
      <c r="Q7" s="3">
        <v>-76.400000000000006</v>
      </c>
      <c r="R7" s="3">
        <v>17.399999999999999</v>
      </c>
      <c r="S7" s="3">
        <v>-169.6</v>
      </c>
      <c r="T7" s="3">
        <v>14.7</v>
      </c>
      <c r="U7" s="3">
        <v>-20.8</v>
      </c>
      <c r="V7" s="3">
        <v>4.3</v>
      </c>
      <c r="W7" s="3">
        <v>125.8</v>
      </c>
      <c r="X7" s="3">
        <v>17.899999999999999</v>
      </c>
      <c r="Y7" s="3">
        <v>2121.4</v>
      </c>
      <c r="Z7" s="3">
        <v>257.3</v>
      </c>
      <c r="AA7" s="3">
        <v>-1.4</v>
      </c>
    </row>
    <row r="8" spans="1:27" s="3" customFormat="1" ht="30" x14ac:dyDescent="0.25">
      <c r="A8" s="5" t="s">
        <v>23</v>
      </c>
      <c r="B8" s="3" t="s">
        <v>24</v>
      </c>
      <c r="C8" s="3" t="s">
        <v>119</v>
      </c>
      <c r="D8" s="3" t="s">
        <v>109</v>
      </c>
      <c r="E8" s="3" t="s">
        <v>115</v>
      </c>
      <c r="F8" s="3" t="s">
        <v>110</v>
      </c>
      <c r="G8" s="4" t="s">
        <v>90</v>
      </c>
      <c r="H8" s="3" t="s">
        <v>111</v>
      </c>
      <c r="I8" s="13"/>
      <c r="J8" s="13"/>
      <c r="K8" s="3" t="b">
        <v>1</v>
      </c>
      <c r="L8" s="3">
        <v>-118.8</v>
      </c>
      <c r="M8" s="3">
        <v>10.5</v>
      </c>
      <c r="N8" s="3">
        <v>26</v>
      </c>
      <c r="O8" s="3">
        <v>0.9</v>
      </c>
      <c r="P8" s="3">
        <v>0.6</v>
      </c>
      <c r="Q8" s="3">
        <v>-72.3</v>
      </c>
      <c r="R8" s="3">
        <v>8</v>
      </c>
      <c r="S8" s="3">
        <v>-265.7</v>
      </c>
      <c r="T8" s="3">
        <v>48.8</v>
      </c>
      <c r="U8" s="3">
        <v>-8.9</v>
      </c>
      <c r="V8" s="3">
        <v>2.2999999999999998</v>
      </c>
      <c r="W8" s="3">
        <v>155.69999999999999</v>
      </c>
      <c r="X8" s="3">
        <v>53.5</v>
      </c>
      <c r="Y8" s="3">
        <v>2265.6</v>
      </c>
      <c r="Z8" s="3">
        <v>134.30000000000001</v>
      </c>
      <c r="AA8" s="3">
        <v>-1.6</v>
      </c>
    </row>
    <row r="9" spans="1:27" s="3" customFormat="1" ht="30" x14ac:dyDescent="0.25">
      <c r="A9" s="5" t="s">
        <v>23</v>
      </c>
      <c r="B9" s="3" t="s">
        <v>24</v>
      </c>
      <c r="C9" s="3" t="s">
        <v>119</v>
      </c>
      <c r="D9" s="3" t="s">
        <v>112</v>
      </c>
      <c r="E9" s="3" t="s">
        <v>116</v>
      </c>
      <c r="F9" s="3" t="s">
        <v>113</v>
      </c>
      <c r="G9" s="4" t="s">
        <v>90</v>
      </c>
      <c r="H9" s="3" t="s">
        <v>114</v>
      </c>
      <c r="I9" s="13"/>
      <c r="J9" s="13"/>
      <c r="K9" s="3" t="b">
        <v>1</v>
      </c>
      <c r="L9" s="3">
        <v>-121.4</v>
      </c>
      <c r="M9" s="3">
        <v>3.2</v>
      </c>
      <c r="N9" s="3">
        <v>18</v>
      </c>
      <c r="O9" s="3">
        <v>0.6</v>
      </c>
      <c r="P9" s="3">
        <v>0.4</v>
      </c>
      <c r="Q9" s="3">
        <v>-78</v>
      </c>
      <c r="R9" s="3">
        <v>3.1</v>
      </c>
      <c r="S9" s="3">
        <v>-198.3</v>
      </c>
      <c r="T9" s="3">
        <v>16.899999999999999</v>
      </c>
      <c r="U9" s="3">
        <v>-18.600000000000001</v>
      </c>
      <c r="V9" s="3">
        <v>2.9</v>
      </c>
      <c r="W9" s="3">
        <v>147.30000000000001</v>
      </c>
      <c r="X9" s="3">
        <v>36.6</v>
      </c>
      <c r="Y9" s="3">
        <v>2326.3000000000002</v>
      </c>
      <c r="Z9" s="3">
        <v>67.599999999999994</v>
      </c>
      <c r="AA9" s="3">
        <v>-2.2000000000000002</v>
      </c>
    </row>
    <row r="10" spans="1:27" x14ac:dyDescent="0.25">
      <c r="A10" s="6" t="s">
        <v>33</v>
      </c>
      <c r="B10" t="s">
        <v>38</v>
      </c>
      <c r="C10" s="3" t="s">
        <v>68</v>
      </c>
      <c r="D10" s="3" t="s">
        <v>118</v>
      </c>
      <c r="E10" t="s">
        <v>37</v>
      </c>
      <c r="F10" s="4" t="s">
        <v>39</v>
      </c>
      <c r="G10" s="4" t="s">
        <v>46</v>
      </c>
      <c r="H10" t="s">
        <v>40</v>
      </c>
      <c r="I10" s="13"/>
      <c r="J10" s="13"/>
      <c r="K10" t="b">
        <v>1</v>
      </c>
      <c r="L10">
        <v>-161.5</v>
      </c>
      <c r="M10">
        <v>4.8</v>
      </c>
      <c r="N10">
        <v>55</v>
      </c>
      <c r="O10">
        <v>0.8</v>
      </c>
      <c r="P10">
        <v>0.6</v>
      </c>
      <c r="Q10">
        <v>-86.1</v>
      </c>
      <c r="R10">
        <v>2.9</v>
      </c>
      <c r="S10">
        <v>-248.1</v>
      </c>
      <c r="T10">
        <v>24.3</v>
      </c>
      <c r="U10">
        <v>-41.7</v>
      </c>
      <c r="V10">
        <v>2.8</v>
      </c>
      <c r="W10">
        <v>159.1</v>
      </c>
      <c r="X10">
        <v>14.7</v>
      </c>
      <c r="Y10">
        <v>2489.8000000000002</v>
      </c>
      <c r="Z10">
        <v>88.1</v>
      </c>
      <c r="AA10">
        <v>-2.4</v>
      </c>
    </row>
    <row r="11" spans="1:27" s="3" customFormat="1" x14ac:dyDescent="0.25">
      <c r="A11" s="6" t="s">
        <v>33</v>
      </c>
      <c r="B11" s="3" t="s">
        <v>38</v>
      </c>
      <c r="C11" s="3" t="s">
        <v>69</v>
      </c>
      <c r="D11" s="3" t="s">
        <v>121</v>
      </c>
      <c r="E11" s="3" t="s">
        <v>70</v>
      </c>
      <c r="F11" s="4" t="s">
        <v>73</v>
      </c>
      <c r="G11" s="4" t="s">
        <v>46</v>
      </c>
      <c r="H11" s="4" t="s">
        <v>77</v>
      </c>
      <c r="I11" s="13"/>
      <c r="J11" s="13"/>
      <c r="K11" s="3" t="b">
        <v>1</v>
      </c>
      <c r="L11" s="3">
        <v>-173.9</v>
      </c>
      <c r="M11" s="3">
        <v>6</v>
      </c>
      <c r="N11" s="3">
        <v>71</v>
      </c>
      <c r="O11" s="3">
        <v>0.6</v>
      </c>
      <c r="P11" s="3">
        <v>0.4</v>
      </c>
      <c r="Q11" s="3">
        <v>-108.1</v>
      </c>
      <c r="R11" s="3">
        <v>2.9</v>
      </c>
      <c r="S11" s="3">
        <v>-194.3</v>
      </c>
      <c r="T11" s="3">
        <v>13.8</v>
      </c>
      <c r="U11" s="3">
        <v>-43.6</v>
      </c>
      <c r="V11" s="3">
        <v>3.4</v>
      </c>
      <c r="W11" s="3">
        <v>166</v>
      </c>
      <c r="X11" s="3">
        <v>34.700000000000003</v>
      </c>
      <c r="Y11" s="3">
        <v>2677.4</v>
      </c>
      <c r="Z11" s="3">
        <v>64.8</v>
      </c>
      <c r="AA11" s="3">
        <v>-2.2000000000000002</v>
      </c>
    </row>
    <row r="12" spans="1:27" s="3" customFormat="1" x14ac:dyDescent="0.25">
      <c r="A12" s="6" t="s">
        <v>33</v>
      </c>
      <c r="B12" s="3" t="s">
        <v>38</v>
      </c>
      <c r="C12" s="3" t="s">
        <v>72</v>
      </c>
      <c r="D12" s="3" t="s">
        <v>122</v>
      </c>
      <c r="E12" s="3" t="s">
        <v>74</v>
      </c>
      <c r="F12" s="4" t="s">
        <v>75</v>
      </c>
      <c r="G12" s="4" t="s">
        <v>46</v>
      </c>
      <c r="H12" s="4" t="s">
        <v>78</v>
      </c>
      <c r="I12" s="13"/>
      <c r="J12" s="13"/>
      <c r="K12" s="3" t="b">
        <v>1</v>
      </c>
      <c r="L12" s="3">
        <v>-151.30000000000001</v>
      </c>
      <c r="M12" s="3">
        <v>8.3000000000000007</v>
      </c>
      <c r="N12" s="3">
        <v>68</v>
      </c>
      <c r="O12" s="3">
        <v>16.2</v>
      </c>
      <c r="P12" s="3">
        <v>0.3</v>
      </c>
      <c r="Q12" s="3">
        <v>-86.8</v>
      </c>
      <c r="R12" s="3">
        <v>4.5</v>
      </c>
      <c r="S12" s="3">
        <v>-235.4</v>
      </c>
      <c r="T12" s="3">
        <v>9.4</v>
      </c>
      <c r="U12" s="3">
        <v>-29</v>
      </c>
      <c r="V12" s="3">
        <v>3.7</v>
      </c>
      <c r="W12" s="3">
        <v>113.6</v>
      </c>
      <c r="X12" s="3">
        <v>66.3</v>
      </c>
      <c r="Y12" s="3">
        <v>2304.4</v>
      </c>
      <c r="Z12" s="3">
        <v>21.1</v>
      </c>
      <c r="AA12" s="3">
        <v>-1.6</v>
      </c>
    </row>
    <row r="13" spans="1:27" ht="30" x14ac:dyDescent="0.25">
      <c r="A13" s="6" t="s">
        <v>33</v>
      </c>
      <c r="B13" s="3" t="s">
        <v>38</v>
      </c>
      <c r="C13" s="3" t="s">
        <v>67</v>
      </c>
      <c r="D13" s="3" t="s">
        <v>120</v>
      </c>
      <c r="E13" s="3" t="s">
        <v>83</v>
      </c>
      <c r="F13" s="4" t="s">
        <v>30</v>
      </c>
      <c r="G13" s="4" t="s">
        <v>90</v>
      </c>
      <c r="H13" t="s">
        <v>41</v>
      </c>
      <c r="I13" s="13"/>
      <c r="J13" s="13"/>
      <c r="K13" t="b">
        <v>1</v>
      </c>
      <c r="L13">
        <v>-159.4</v>
      </c>
      <c r="M13">
        <v>3.4</v>
      </c>
      <c r="N13">
        <v>38</v>
      </c>
      <c r="O13">
        <v>0.7</v>
      </c>
      <c r="P13">
        <v>0.4</v>
      </c>
      <c r="Q13">
        <v>-93.1</v>
      </c>
      <c r="R13">
        <v>6.4</v>
      </c>
      <c r="S13">
        <v>-194.1</v>
      </c>
      <c r="T13">
        <v>30</v>
      </c>
      <c r="U13">
        <v>-37.9</v>
      </c>
      <c r="V13">
        <v>7.2</v>
      </c>
      <c r="W13">
        <v>104.7</v>
      </c>
      <c r="X13">
        <v>51.7</v>
      </c>
      <c r="Y13">
        <v>2416.6999999999998</v>
      </c>
      <c r="Z13">
        <v>101.2</v>
      </c>
      <c r="AA13">
        <v>-2.4</v>
      </c>
    </row>
    <row r="14" spans="1:27" s="3" customFormat="1" ht="30" x14ac:dyDescent="0.25">
      <c r="A14" s="6" t="s">
        <v>33</v>
      </c>
      <c r="B14" s="3" t="s">
        <v>38</v>
      </c>
      <c r="C14" s="3" t="s">
        <v>67</v>
      </c>
      <c r="D14" s="3" t="s">
        <v>120</v>
      </c>
      <c r="E14" s="3" t="s">
        <v>84</v>
      </c>
      <c r="F14" s="4" t="s">
        <v>89</v>
      </c>
      <c r="G14" s="4" t="s">
        <v>91</v>
      </c>
      <c r="H14" s="4" t="s">
        <v>85</v>
      </c>
      <c r="I14" s="13"/>
      <c r="J14" s="13"/>
      <c r="K14" s="3" t="b">
        <v>1</v>
      </c>
      <c r="L14" s="3">
        <v>-87.4</v>
      </c>
      <c r="M14" s="3">
        <v>3.9</v>
      </c>
      <c r="N14" s="3">
        <v>24</v>
      </c>
      <c r="O14" s="3">
        <v>0.3</v>
      </c>
      <c r="P14" s="3">
        <v>0.3</v>
      </c>
      <c r="Q14" s="3">
        <v>-48.1</v>
      </c>
      <c r="R14" s="3">
        <v>4.8</v>
      </c>
      <c r="S14" s="3">
        <v>-189.2</v>
      </c>
      <c r="T14" s="3">
        <v>10.4</v>
      </c>
      <c r="U14" s="3">
        <v>-23.5</v>
      </c>
      <c r="V14" s="3">
        <v>2.2999999999999998</v>
      </c>
      <c r="W14" s="3">
        <v>221.4</v>
      </c>
      <c r="X14" s="3">
        <v>61.7</v>
      </c>
      <c r="Y14" s="3">
        <v>1420.6</v>
      </c>
      <c r="Z14" s="3">
        <v>10.5</v>
      </c>
      <c r="AA14" s="3">
        <v>-2.1</v>
      </c>
    </row>
    <row r="15" spans="1:27" s="3" customFormat="1" x14ac:dyDescent="0.25">
      <c r="A15" s="6" t="s">
        <v>33</v>
      </c>
      <c r="B15" s="3" t="s">
        <v>38</v>
      </c>
      <c r="C15" s="3" t="s">
        <v>67</v>
      </c>
      <c r="D15" s="3" t="s">
        <v>120</v>
      </c>
      <c r="E15" s="3" t="s">
        <v>94</v>
      </c>
      <c r="F15" s="4" t="s">
        <v>96</v>
      </c>
      <c r="G15" s="4" t="s">
        <v>100</v>
      </c>
      <c r="H15" s="4" t="s">
        <v>97</v>
      </c>
      <c r="I15" s="13"/>
      <c r="J15" s="13"/>
      <c r="K15" s="3" t="b">
        <v>1</v>
      </c>
      <c r="L15" s="3">
        <v>-148.9</v>
      </c>
      <c r="M15" s="3">
        <v>1.1000000000000001</v>
      </c>
      <c r="N15" s="3">
        <v>52</v>
      </c>
      <c r="O15" s="3">
        <v>0.6</v>
      </c>
      <c r="P15" s="3">
        <v>0.4</v>
      </c>
      <c r="Q15" s="3">
        <v>-94.1</v>
      </c>
      <c r="R15" s="3">
        <v>3.4</v>
      </c>
      <c r="S15" s="3">
        <v>-191.1</v>
      </c>
      <c r="T15" s="3">
        <v>19.899999999999999</v>
      </c>
      <c r="U15" s="3">
        <v>-30.6</v>
      </c>
      <c r="V15" s="3">
        <v>2.8</v>
      </c>
      <c r="W15" s="3">
        <v>140.4</v>
      </c>
      <c r="X15" s="3">
        <v>44.2</v>
      </c>
      <c r="Y15" s="3">
        <v>2534.5</v>
      </c>
      <c r="Z15" s="3">
        <v>33.4</v>
      </c>
      <c r="AA15" s="3">
        <v>-2.1</v>
      </c>
    </row>
    <row r="16" spans="1:27" x14ac:dyDescent="0.25">
      <c r="A16" s="7" t="s">
        <v>36</v>
      </c>
      <c r="B16" t="s">
        <v>52</v>
      </c>
      <c r="C16" s="3" t="s">
        <v>68</v>
      </c>
      <c r="D16" s="3" t="s">
        <v>118</v>
      </c>
      <c r="E16" t="s">
        <v>51</v>
      </c>
      <c r="F16" s="4" t="s">
        <v>50</v>
      </c>
      <c r="G16" s="4" t="s">
        <v>46</v>
      </c>
      <c r="H16" t="s">
        <v>56</v>
      </c>
      <c r="I16" s="13"/>
      <c r="J16" s="13"/>
      <c r="K16" t="b">
        <v>1</v>
      </c>
      <c r="L16">
        <v>-156</v>
      </c>
      <c r="M16">
        <v>6.3</v>
      </c>
      <c r="N16">
        <v>50</v>
      </c>
      <c r="O16">
        <v>0.3</v>
      </c>
      <c r="P16">
        <v>0.2</v>
      </c>
      <c r="Q16">
        <v>-86.1</v>
      </c>
      <c r="R16">
        <v>4.8</v>
      </c>
      <c r="S16">
        <v>-354.4</v>
      </c>
      <c r="T16">
        <v>12</v>
      </c>
      <c r="U16">
        <v>-13.8</v>
      </c>
      <c r="V16">
        <v>0.5</v>
      </c>
      <c r="W16">
        <v>147.6</v>
      </c>
      <c r="X16">
        <v>26.9</v>
      </c>
      <c r="Y16">
        <v>2479</v>
      </c>
      <c r="Z16">
        <v>50.9</v>
      </c>
      <c r="AA16">
        <v>-2.4</v>
      </c>
    </row>
    <row r="17" spans="1:27" s="3" customFormat="1" x14ac:dyDescent="0.25">
      <c r="A17" s="7" t="s">
        <v>36</v>
      </c>
      <c r="B17" s="3" t="s">
        <v>52</v>
      </c>
      <c r="C17" s="3" t="s">
        <v>69</v>
      </c>
      <c r="D17" s="3" t="s">
        <v>121</v>
      </c>
      <c r="E17" s="3" t="s">
        <v>70</v>
      </c>
      <c r="F17" s="4" t="s">
        <v>73</v>
      </c>
      <c r="G17" s="4" t="s">
        <v>46</v>
      </c>
      <c r="H17" s="4" t="s">
        <v>79</v>
      </c>
      <c r="I17" s="13"/>
      <c r="J17" s="13"/>
      <c r="K17" s="3" t="b">
        <v>1</v>
      </c>
      <c r="L17" s="3">
        <v>-148.1</v>
      </c>
      <c r="M17" s="3">
        <v>2.1</v>
      </c>
      <c r="N17" s="3">
        <v>87</v>
      </c>
      <c r="O17" s="3">
        <v>1</v>
      </c>
      <c r="P17" s="3">
        <v>1</v>
      </c>
      <c r="Q17" s="3">
        <v>-89.5</v>
      </c>
      <c r="R17" s="3">
        <v>4.5</v>
      </c>
      <c r="S17" s="3">
        <v>-254.6</v>
      </c>
      <c r="T17" s="3">
        <v>9.6</v>
      </c>
      <c r="U17" s="3">
        <v>-20.6</v>
      </c>
      <c r="V17" s="3">
        <v>2.9</v>
      </c>
      <c r="W17" s="3">
        <v>129.9</v>
      </c>
      <c r="X17" s="3">
        <v>44.6</v>
      </c>
      <c r="Y17" s="3">
        <v>2545.9</v>
      </c>
      <c r="Z17" s="3">
        <v>44.4</v>
      </c>
      <c r="AA17" s="3">
        <v>-2.4</v>
      </c>
    </row>
    <row r="18" spans="1:27" s="3" customFormat="1" x14ac:dyDescent="0.25">
      <c r="A18" s="7" t="s">
        <v>36</v>
      </c>
      <c r="B18" s="3" t="s">
        <v>52</v>
      </c>
      <c r="C18" s="3" t="s">
        <v>72</v>
      </c>
      <c r="D18" s="3" t="s">
        <v>122</v>
      </c>
      <c r="E18" s="3" t="s">
        <v>74</v>
      </c>
      <c r="F18" s="4" t="s">
        <v>75</v>
      </c>
      <c r="G18" s="4" t="s">
        <v>46</v>
      </c>
      <c r="H18" s="4" t="s">
        <v>80</v>
      </c>
      <c r="I18" s="13"/>
      <c r="J18" s="13"/>
      <c r="K18" s="3" t="b">
        <v>1</v>
      </c>
      <c r="L18" s="3">
        <v>-136.1</v>
      </c>
      <c r="M18" s="3">
        <v>1.5</v>
      </c>
      <c r="N18" s="3">
        <v>76</v>
      </c>
      <c r="O18" s="3">
        <v>0.8</v>
      </c>
      <c r="P18" s="3">
        <v>0.6</v>
      </c>
      <c r="Q18" s="3">
        <v>-87.6</v>
      </c>
      <c r="R18" s="3">
        <v>4.0999999999999996</v>
      </c>
      <c r="S18" s="3">
        <v>-231.2</v>
      </c>
      <c r="T18" s="3">
        <v>7.3</v>
      </c>
      <c r="U18" s="3">
        <v>-15.4</v>
      </c>
      <c r="V18" s="3">
        <v>1</v>
      </c>
      <c r="W18" s="3">
        <v>131.5</v>
      </c>
      <c r="X18" s="3">
        <v>26.4</v>
      </c>
      <c r="Y18" s="3">
        <v>2385.3000000000002</v>
      </c>
      <c r="Z18" s="3">
        <v>104.2</v>
      </c>
      <c r="AA18" s="3">
        <v>-2.1</v>
      </c>
    </row>
    <row r="19" spans="1:27" ht="30" x14ac:dyDescent="0.25">
      <c r="A19" s="7" t="s">
        <v>36</v>
      </c>
      <c r="B19" s="3" t="s">
        <v>52</v>
      </c>
      <c r="C19" s="3" t="s">
        <v>67</v>
      </c>
      <c r="D19" s="3" t="s">
        <v>120</v>
      </c>
      <c r="E19" s="3" t="s">
        <v>83</v>
      </c>
      <c r="F19" s="4" t="s">
        <v>30</v>
      </c>
      <c r="G19" s="4" t="s">
        <v>90</v>
      </c>
      <c r="H19" s="3" t="s">
        <v>58</v>
      </c>
      <c r="I19" s="13"/>
      <c r="J19" s="13"/>
      <c r="K19" t="b">
        <v>1</v>
      </c>
      <c r="L19">
        <v>-99.6</v>
      </c>
      <c r="M19">
        <v>4.7</v>
      </c>
      <c r="N19">
        <v>16</v>
      </c>
      <c r="O19">
        <v>16.100000000000001</v>
      </c>
      <c r="P19">
        <v>0.5</v>
      </c>
      <c r="Q19">
        <v>-61.7</v>
      </c>
      <c r="R19">
        <v>2.5</v>
      </c>
      <c r="S19">
        <v>-171.8</v>
      </c>
      <c r="T19">
        <v>16.899999999999999</v>
      </c>
      <c r="U19">
        <v>-19.5</v>
      </c>
      <c r="V19">
        <v>4.4000000000000004</v>
      </c>
      <c r="W19">
        <v>159.4</v>
      </c>
      <c r="X19">
        <v>31.8</v>
      </c>
      <c r="Y19">
        <v>1992.6</v>
      </c>
      <c r="Z19">
        <v>123.4</v>
      </c>
      <c r="AA19">
        <v>-1.6</v>
      </c>
    </row>
    <row r="20" spans="1:27" s="3" customFormat="1" ht="30" x14ac:dyDescent="0.25">
      <c r="A20" s="7" t="s">
        <v>36</v>
      </c>
      <c r="B20" s="3" t="s">
        <v>52</v>
      </c>
      <c r="C20" s="3" t="s">
        <v>67</v>
      </c>
      <c r="D20" s="3" t="s">
        <v>120</v>
      </c>
      <c r="E20" s="3" t="s">
        <v>84</v>
      </c>
      <c r="F20" s="4" t="s">
        <v>89</v>
      </c>
      <c r="G20" s="4" t="s">
        <v>91</v>
      </c>
      <c r="H20" s="4" t="s">
        <v>87</v>
      </c>
      <c r="I20" s="13"/>
      <c r="J20" s="13"/>
      <c r="K20" s="3" t="b">
        <v>1</v>
      </c>
      <c r="L20" s="3">
        <v>-43.9</v>
      </c>
      <c r="M20" s="3">
        <v>1</v>
      </c>
      <c r="N20" s="3">
        <v>43</v>
      </c>
      <c r="O20" s="3">
        <v>11.5</v>
      </c>
      <c r="P20" s="3">
        <v>0.2</v>
      </c>
      <c r="Q20" s="3">
        <v>-41.1</v>
      </c>
      <c r="R20" s="3">
        <v>4.7</v>
      </c>
      <c r="S20" s="3">
        <v>-207.9</v>
      </c>
      <c r="T20" s="3">
        <v>33.9</v>
      </c>
      <c r="U20" s="3">
        <v>10.199999999999999</v>
      </c>
      <c r="V20" s="3">
        <v>2.2000000000000002</v>
      </c>
      <c r="W20" s="3">
        <v>286</v>
      </c>
      <c r="X20" s="3">
        <v>42.5</v>
      </c>
      <c r="Y20" s="3">
        <v>1600.2</v>
      </c>
      <c r="Z20" s="3">
        <v>74.5</v>
      </c>
      <c r="AA20" s="3">
        <v>-1.7</v>
      </c>
    </row>
    <row r="21" spans="1:27" s="3" customFormat="1" x14ac:dyDescent="0.25">
      <c r="A21" s="7" t="s">
        <v>36</v>
      </c>
      <c r="B21" s="3" t="s">
        <v>52</v>
      </c>
      <c r="C21" s="3" t="s">
        <v>67</v>
      </c>
      <c r="D21" s="3" t="s">
        <v>120</v>
      </c>
      <c r="E21" s="3" t="s">
        <v>94</v>
      </c>
      <c r="F21" s="4" t="s">
        <v>96</v>
      </c>
      <c r="G21" s="4" t="s">
        <v>100</v>
      </c>
      <c r="H21" s="4" t="s">
        <v>98</v>
      </c>
      <c r="I21" s="13"/>
      <c r="J21" s="13"/>
      <c r="K21" s="3" t="b">
        <v>1</v>
      </c>
      <c r="L21" s="3">
        <v>-125.4</v>
      </c>
      <c r="M21" s="3">
        <v>12.6</v>
      </c>
      <c r="N21" s="3">
        <v>12</v>
      </c>
      <c r="O21" s="3">
        <v>0.8</v>
      </c>
      <c r="P21" s="3">
        <v>0.6</v>
      </c>
      <c r="Q21" s="3">
        <v>-81.900000000000006</v>
      </c>
      <c r="R21" s="3">
        <v>8.6999999999999993</v>
      </c>
      <c r="S21" s="3">
        <v>-223.5</v>
      </c>
      <c r="T21" s="3">
        <v>21.4</v>
      </c>
      <c r="U21" s="3">
        <v>-8</v>
      </c>
      <c r="V21" s="3">
        <v>3.1</v>
      </c>
      <c r="W21" s="3">
        <v>92.5</v>
      </c>
      <c r="X21" s="3">
        <v>50.5</v>
      </c>
      <c r="Y21" s="3">
        <v>2301.1</v>
      </c>
      <c r="Z21" s="3">
        <v>54.4</v>
      </c>
      <c r="AA21" s="3">
        <v>-1.6</v>
      </c>
    </row>
    <row r="22" spans="1:27" x14ac:dyDescent="0.25">
      <c r="A22" s="8" t="s">
        <v>32</v>
      </c>
      <c r="B22" t="s">
        <v>55</v>
      </c>
      <c r="C22" s="3" t="s">
        <v>68</v>
      </c>
      <c r="D22" s="3" t="s">
        <v>118</v>
      </c>
      <c r="E22" t="s">
        <v>54</v>
      </c>
      <c r="F22" s="4" t="s">
        <v>53</v>
      </c>
      <c r="G22" s="4" t="s">
        <v>46</v>
      </c>
      <c r="H22" s="3" t="s">
        <v>57</v>
      </c>
      <c r="I22" s="13"/>
      <c r="J22" s="13"/>
      <c r="K22" s="3" t="b">
        <v>1</v>
      </c>
      <c r="L22">
        <v>-144.4</v>
      </c>
      <c r="M22">
        <v>1.1000000000000001</v>
      </c>
      <c r="N22">
        <v>73</v>
      </c>
      <c r="O22">
        <v>1.8</v>
      </c>
      <c r="P22">
        <v>1.4</v>
      </c>
      <c r="Q22">
        <v>-85</v>
      </c>
      <c r="R22">
        <v>5.6</v>
      </c>
      <c r="S22">
        <v>-280.89999999999998</v>
      </c>
      <c r="T22">
        <v>23.9</v>
      </c>
      <c r="U22">
        <v>-18.899999999999999</v>
      </c>
      <c r="V22">
        <v>3.2</v>
      </c>
      <c r="W22">
        <v>154.1</v>
      </c>
      <c r="X22">
        <v>39.700000000000003</v>
      </c>
      <c r="Y22">
        <v>2417.8000000000002</v>
      </c>
      <c r="Z22">
        <v>163.9</v>
      </c>
      <c r="AA22">
        <v>-2.2999999999999998</v>
      </c>
    </row>
    <row r="23" spans="1:27" s="3" customFormat="1" x14ac:dyDescent="0.25">
      <c r="A23" s="8" t="s">
        <v>32</v>
      </c>
      <c r="B23" s="3" t="s">
        <v>55</v>
      </c>
      <c r="C23" s="3" t="s">
        <v>69</v>
      </c>
      <c r="D23" s="3" t="s">
        <v>121</v>
      </c>
      <c r="E23" s="3" t="s">
        <v>70</v>
      </c>
      <c r="F23" s="4" t="s">
        <v>73</v>
      </c>
      <c r="G23" s="4" t="s">
        <v>46</v>
      </c>
      <c r="H23" s="4" t="s">
        <v>81</v>
      </c>
      <c r="I23" s="13"/>
      <c r="J23" s="13"/>
      <c r="K23" s="4" t="b">
        <v>1</v>
      </c>
      <c r="L23" s="3">
        <v>-139.6</v>
      </c>
      <c r="M23" s="3">
        <v>4.5</v>
      </c>
      <c r="N23" s="3">
        <v>50</v>
      </c>
      <c r="O23" s="3">
        <v>8.5</v>
      </c>
      <c r="P23" s="3">
        <v>0.4</v>
      </c>
      <c r="Q23" s="3">
        <v>-78.599999999999994</v>
      </c>
      <c r="R23" s="3">
        <v>9.6999999999999993</v>
      </c>
      <c r="S23" s="3">
        <v>-256.10000000000002</v>
      </c>
      <c r="T23" s="3">
        <v>61.8</v>
      </c>
      <c r="U23" s="3">
        <v>-31.9</v>
      </c>
      <c r="V23" s="3">
        <v>6.3</v>
      </c>
      <c r="W23" s="3">
        <v>221.4</v>
      </c>
      <c r="X23" s="3">
        <v>43.9</v>
      </c>
      <c r="Y23" s="3">
        <v>2407.5</v>
      </c>
      <c r="Z23" s="3">
        <v>137.6</v>
      </c>
      <c r="AA23" s="3">
        <v>-1.8</v>
      </c>
    </row>
    <row r="24" spans="1:27" s="3" customFormat="1" x14ac:dyDescent="0.25">
      <c r="A24" s="8" t="s">
        <v>32</v>
      </c>
      <c r="B24" s="3" t="s">
        <v>55</v>
      </c>
      <c r="C24" s="3" t="s">
        <v>72</v>
      </c>
      <c r="D24" s="3" t="s">
        <v>122</v>
      </c>
      <c r="E24" s="3" t="s">
        <v>74</v>
      </c>
      <c r="F24" s="4" t="s">
        <v>75</v>
      </c>
      <c r="G24" s="4" t="s">
        <v>46</v>
      </c>
      <c r="H24" s="4" t="s">
        <v>82</v>
      </c>
      <c r="I24" s="13"/>
      <c r="J24" s="13"/>
      <c r="K24" s="3" t="b">
        <v>1</v>
      </c>
      <c r="L24" s="3">
        <v>-174.1</v>
      </c>
      <c r="M24" s="3">
        <v>7.2</v>
      </c>
      <c r="N24" s="3">
        <v>42</v>
      </c>
      <c r="O24" s="3">
        <v>0.6</v>
      </c>
      <c r="P24" s="3">
        <v>0.4</v>
      </c>
      <c r="Q24" s="3">
        <v>-95</v>
      </c>
      <c r="R24" s="3">
        <v>3.2</v>
      </c>
      <c r="S24" s="3">
        <v>-379.8</v>
      </c>
      <c r="T24" s="3">
        <v>61</v>
      </c>
      <c r="U24" s="3">
        <v>-20.8</v>
      </c>
      <c r="V24" s="3">
        <v>6.6</v>
      </c>
      <c r="W24" s="3">
        <v>176.2</v>
      </c>
      <c r="X24" s="3">
        <v>22</v>
      </c>
      <c r="Y24" s="3">
        <v>2766.9</v>
      </c>
      <c r="Z24" s="3">
        <v>89.3</v>
      </c>
      <c r="AA24" s="3">
        <v>-1.8</v>
      </c>
    </row>
    <row r="25" spans="1:27" ht="30" x14ac:dyDescent="0.25">
      <c r="A25" s="8" t="s">
        <v>32</v>
      </c>
      <c r="B25" s="3" t="s">
        <v>55</v>
      </c>
      <c r="C25" s="3" t="s">
        <v>67</v>
      </c>
      <c r="D25" s="3" t="s">
        <v>120</v>
      </c>
      <c r="E25" s="3" t="s">
        <v>83</v>
      </c>
      <c r="F25" s="4" t="s">
        <v>30</v>
      </c>
      <c r="G25" s="4" t="s">
        <v>90</v>
      </c>
      <c r="H25" s="3" t="s">
        <v>59</v>
      </c>
      <c r="I25" s="13"/>
      <c r="J25" s="13"/>
      <c r="K25" t="b">
        <v>1</v>
      </c>
      <c r="L25">
        <v>-126.8</v>
      </c>
      <c r="M25">
        <v>1.2</v>
      </c>
      <c r="N25">
        <v>26</v>
      </c>
      <c r="O25">
        <v>13.6</v>
      </c>
      <c r="P25">
        <v>0.8</v>
      </c>
      <c r="Q25">
        <v>-71.8</v>
      </c>
      <c r="R25">
        <v>4.2</v>
      </c>
      <c r="S25">
        <v>-268.89999999999998</v>
      </c>
      <c r="T25">
        <v>19.3</v>
      </c>
      <c r="U25">
        <v>-17.100000000000001</v>
      </c>
      <c r="V25">
        <v>2.2000000000000002</v>
      </c>
      <c r="W25">
        <v>158.80000000000001</v>
      </c>
      <c r="X25">
        <v>44.7</v>
      </c>
      <c r="Y25">
        <v>2299.6</v>
      </c>
      <c r="Z25">
        <v>139.69999999999999</v>
      </c>
      <c r="AA25">
        <v>-2.5</v>
      </c>
    </row>
    <row r="26" spans="1:27" s="3" customFormat="1" ht="30" x14ac:dyDescent="0.25">
      <c r="A26" s="8" t="s">
        <v>32</v>
      </c>
      <c r="B26" s="3" t="s">
        <v>55</v>
      </c>
      <c r="C26" s="3" t="s">
        <v>67</v>
      </c>
      <c r="D26" s="3" t="s">
        <v>120</v>
      </c>
      <c r="E26" s="3" t="s">
        <v>84</v>
      </c>
      <c r="F26" s="4" t="s">
        <v>89</v>
      </c>
      <c r="G26" s="4" t="s">
        <v>91</v>
      </c>
      <c r="H26" s="4" t="s">
        <v>88</v>
      </c>
      <c r="I26" s="13"/>
      <c r="J26" s="13"/>
      <c r="K26" s="3" t="b">
        <v>1</v>
      </c>
      <c r="L26" s="3">
        <v>-78.400000000000006</v>
      </c>
      <c r="M26" s="3">
        <v>2.5</v>
      </c>
      <c r="N26" s="3">
        <v>36</v>
      </c>
      <c r="O26" s="3">
        <v>0.2</v>
      </c>
      <c r="P26" s="3">
        <v>0.1</v>
      </c>
      <c r="Q26" s="3">
        <v>-44.2</v>
      </c>
      <c r="R26" s="3">
        <v>3</v>
      </c>
      <c r="S26" s="3">
        <v>-324.5</v>
      </c>
      <c r="T26" s="3">
        <v>15</v>
      </c>
      <c r="U26" s="3">
        <v>-3.2</v>
      </c>
      <c r="V26" s="3">
        <v>0.3</v>
      </c>
      <c r="W26" s="3">
        <v>338.6</v>
      </c>
      <c r="X26" s="3">
        <v>21.2</v>
      </c>
      <c r="Y26" s="3">
        <v>1555.1</v>
      </c>
      <c r="Z26" s="3">
        <v>16.399999999999999</v>
      </c>
      <c r="AA26" s="3">
        <v>-1.9</v>
      </c>
    </row>
    <row r="27" spans="1:27" s="3" customFormat="1" x14ac:dyDescent="0.25">
      <c r="A27" s="8" t="s">
        <v>32</v>
      </c>
      <c r="B27" s="3" t="s">
        <v>55</v>
      </c>
      <c r="C27" s="3" t="s">
        <v>67</v>
      </c>
      <c r="D27" s="3" t="s">
        <v>120</v>
      </c>
      <c r="E27" s="3" t="s">
        <v>94</v>
      </c>
      <c r="F27" s="4" t="s">
        <v>96</v>
      </c>
      <c r="G27" s="4" t="s">
        <v>100</v>
      </c>
      <c r="H27" s="4" t="s">
        <v>99</v>
      </c>
      <c r="I27" s="13"/>
      <c r="J27" s="13"/>
      <c r="K27" s="3" t="b">
        <v>1</v>
      </c>
      <c r="L27" s="3">
        <v>-120</v>
      </c>
      <c r="M27" s="3">
        <v>4.2</v>
      </c>
      <c r="N27" s="3">
        <v>8</v>
      </c>
      <c r="O27" s="3">
        <v>16.5</v>
      </c>
      <c r="P27" s="3">
        <v>0.2</v>
      </c>
      <c r="Q27" s="3">
        <v>-67</v>
      </c>
      <c r="R27" s="3">
        <v>5.6</v>
      </c>
      <c r="S27" s="3">
        <v>-271</v>
      </c>
      <c r="T27" s="3">
        <v>14.7</v>
      </c>
      <c r="U27" s="3">
        <v>-17.2</v>
      </c>
      <c r="V27" s="3">
        <v>5.4</v>
      </c>
      <c r="W27" s="3">
        <v>183.8</v>
      </c>
      <c r="X27" s="3">
        <v>62.5</v>
      </c>
      <c r="Y27" s="3">
        <v>1979.8</v>
      </c>
      <c r="Z27" s="3">
        <v>99.6</v>
      </c>
      <c r="AA27" s="3">
        <v>-2</v>
      </c>
    </row>
  </sheetData>
  <autoFilter ref="A1:AA5" xr:uid="{30842AB1-A644-42C7-A90C-F34DF0E50414}"/>
  <mergeCells count="2">
    <mergeCell ref="I2:I27"/>
    <mergeCell ref="J2:J27"/>
  </mergeCells>
  <phoneticPr fontId="1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B74B-0B0F-4759-A970-25E74CC533ED}">
  <dimension ref="A1:D14"/>
  <sheetViews>
    <sheetView workbookViewId="0">
      <selection activeCell="D16" sqref="D16"/>
    </sheetView>
  </sheetViews>
  <sheetFormatPr defaultRowHeight="15" x14ac:dyDescent="0.25"/>
  <cols>
    <col min="1" max="1" width="22.42578125" bestFit="1" customWidth="1"/>
    <col min="2" max="2" width="21.7109375" bestFit="1" customWidth="1"/>
    <col min="3" max="3" width="25.5703125" bestFit="1" customWidth="1"/>
    <col min="4" max="4" width="23" bestFit="1" customWidth="1"/>
    <col min="5" max="5" width="22" bestFit="1" customWidth="1"/>
    <col min="6" max="6" width="11.28515625" bestFit="1" customWidth="1"/>
  </cols>
  <sheetData>
    <row r="1" spans="1:4" x14ac:dyDescent="0.25">
      <c r="A1" s="11" t="s">
        <v>49</v>
      </c>
      <c r="B1" s="3" t="s">
        <v>108</v>
      </c>
    </row>
    <row r="3" spans="1:4" x14ac:dyDescent="0.25">
      <c r="A3" s="11" t="s">
        <v>103</v>
      </c>
      <c r="B3" s="3" t="s">
        <v>104</v>
      </c>
      <c r="C3" s="3" t="s">
        <v>101</v>
      </c>
      <c r="D3" s="3" t="s">
        <v>105</v>
      </c>
    </row>
    <row r="4" spans="1:4" x14ac:dyDescent="0.25">
      <c r="A4" s="12" t="s">
        <v>46</v>
      </c>
      <c r="B4" s="10">
        <v>-198.6</v>
      </c>
      <c r="C4" s="10">
        <v>-161.19166666666663</v>
      </c>
      <c r="D4" s="10">
        <v>-136.1</v>
      </c>
    </row>
    <row r="5" spans="1:4" x14ac:dyDescent="0.25">
      <c r="A5" s="12" t="s">
        <v>90</v>
      </c>
      <c r="B5" s="10">
        <v>-163.30000000000001</v>
      </c>
      <c r="C5" s="10">
        <v>-137.27500000000001</v>
      </c>
      <c r="D5" s="10">
        <v>-99.6</v>
      </c>
    </row>
    <row r="6" spans="1:4" x14ac:dyDescent="0.25">
      <c r="A6" s="12" t="s">
        <v>91</v>
      </c>
      <c r="B6" s="10">
        <v>-87.4</v>
      </c>
      <c r="C6" s="10">
        <v>-70.325000000000003</v>
      </c>
      <c r="D6" s="10">
        <v>-43.9</v>
      </c>
    </row>
    <row r="7" spans="1:4" x14ac:dyDescent="0.25">
      <c r="A7" s="12" t="s">
        <v>100</v>
      </c>
      <c r="B7" s="10">
        <v>-148.9</v>
      </c>
      <c r="C7" s="10">
        <v>-128.19999999999999</v>
      </c>
      <c r="D7" s="10">
        <v>-118.5</v>
      </c>
    </row>
    <row r="8" spans="1:4" x14ac:dyDescent="0.25">
      <c r="A8" s="12" t="s">
        <v>102</v>
      </c>
      <c r="B8" s="10">
        <v>-198.6</v>
      </c>
      <c r="C8" s="10">
        <v>-136.56250000000003</v>
      </c>
      <c r="D8" s="10">
        <v>-43.9</v>
      </c>
    </row>
    <row r="13" spans="1:4" x14ac:dyDescent="0.25">
      <c r="B13" t="s">
        <v>106</v>
      </c>
      <c r="C13">
        <f>(GETPIVOTDATA("Average of HADDOCK score",$A$3,"Analysis Type","AlphaFold2 Prediction")-GETPIVOTDATA("Average of HADDOCK score",$A$3,"Analysis Type","Reference"))/GETPIVOTDATA("Average of HADDOCK score",$A$3,"Analysis Type","Reference")</f>
        <v>-0.14837408881765993</v>
      </c>
    </row>
    <row r="14" spans="1:4" x14ac:dyDescent="0.25">
      <c r="B14" t="s">
        <v>107</v>
      </c>
      <c r="C14">
        <f>(GETPIVOTDATA("Average of HADDOCK score",$A$3,"Analysis Type","Validation")-GETPIVOTDATA("Average of HADDOCK score",$A$3,"Analysis Type","Reference"))/GETPIVOTDATA("Average of HADDOCK score",$A$3,"Analysis Type","Reference")</f>
        <v>-0.20467352530631228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17E1-C765-4BB4-9067-03EBE5617AA3}">
  <dimension ref="A1:C7"/>
  <sheetViews>
    <sheetView workbookViewId="0">
      <selection activeCell="A2" sqref="A2"/>
    </sheetView>
  </sheetViews>
  <sheetFormatPr defaultColWidth="8.85546875" defaultRowHeight="15" x14ac:dyDescent="0.25"/>
  <cols>
    <col min="1" max="1" width="25.28515625" bestFit="1" customWidth="1"/>
    <col min="2" max="2" width="23.85546875" bestFit="1" customWidth="1"/>
    <col min="3" max="3" width="25.28515625" bestFit="1" customWidth="1"/>
  </cols>
  <sheetData>
    <row r="1" spans="1:3" x14ac:dyDescent="0.25">
      <c r="A1" t="s">
        <v>60</v>
      </c>
      <c r="B1" t="s">
        <v>92</v>
      </c>
      <c r="C1" t="s">
        <v>93</v>
      </c>
    </row>
    <row r="2" spans="1:3" x14ac:dyDescent="0.25">
      <c r="A2" t="s">
        <v>62</v>
      </c>
      <c r="B2">
        <v>1</v>
      </c>
      <c r="C2">
        <v>5.8999999999999997E-2</v>
      </c>
    </row>
    <row r="3" spans="1:3" x14ac:dyDescent="0.25">
      <c r="A3" t="s">
        <v>63</v>
      </c>
      <c r="B3">
        <v>0.64</v>
      </c>
      <c r="C3">
        <v>1</v>
      </c>
    </row>
    <row r="4" spans="1:3" x14ac:dyDescent="0.25">
      <c r="A4" t="s">
        <v>64</v>
      </c>
      <c r="B4">
        <v>1</v>
      </c>
      <c r="C4">
        <v>2.3E-2</v>
      </c>
    </row>
    <row r="5" spans="1:3" x14ac:dyDescent="0.25">
      <c r="A5" t="s">
        <v>65</v>
      </c>
      <c r="B5">
        <v>0.747</v>
      </c>
      <c r="C5">
        <v>1.2999999999999999E-2</v>
      </c>
    </row>
    <row r="6" spans="1:3" x14ac:dyDescent="0.25">
      <c r="A6" t="s">
        <v>61</v>
      </c>
      <c r="B6">
        <v>0.63629999999999998</v>
      </c>
      <c r="C6">
        <v>3.3E-3</v>
      </c>
    </row>
    <row r="7" spans="1:3" x14ac:dyDescent="0.25">
      <c r="A7" t="s">
        <v>19</v>
      </c>
      <c r="B7">
        <v>0.30990000000000001</v>
      </c>
      <c r="C7"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AF89-3042-423C-84CB-DB6A0EAC50E4}">
  <dimension ref="A1:Y3"/>
  <sheetViews>
    <sheetView workbookViewId="0">
      <selection activeCell="R11" sqref="R11"/>
    </sheetView>
  </sheetViews>
  <sheetFormatPr defaultColWidth="8.85546875" defaultRowHeight="15" x14ac:dyDescent="0.25"/>
  <cols>
    <col min="1" max="1" width="15" bestFit="1" customWidth="1"/>
    <col min="2" max="2" width="8.140625" bestFit="1" customWidth="1"/>
  </cols>
  <sheetData>
    <row r="1" spans="1:25" ht="143.25" x14ac:dyDescent="0.25">
      <c r="A1" s="3" t="s">
        <v>49</v>
      </c>
      <c r="B1" s="3" t="s">
        <v>0</v>
      </c>
      <c r="C1" s="3" t="s">
        <v>1</v>
      </c>
      <c r="D1" s="4" t="s">
        <v>5</v>
      </c>
      <c r="E1" s="4" t="s">
        <v>45</v>
      </c>
      <c r="F1" s="3" t="s">
        <v>2</v>
      </c>
      <c r="G1" s="3" t="s">
        <v>3</v>
      </c>
      <c r="H1" s="4" t="s">
        <v>4</v>
      </c>
      <c r="I1" s="1" t="s">
        <v>11</v>
      </c>
      <c r="J1" s="2" t="s">
        <v>10</v>
      </c>
      <c r="K1" s="2" t="s">
        <v>9</v>
      </c>
      <c r="L1" s="2" t="s">
        <v>6</v>
      </c>
      <c r="M1" s="2" t="s">
        <v>7</v>
      </c>
      <c r="N1" s="2" t="s">
        <v>8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22</v>
      </c>
      <c r="U1" s="2" t="s">
        <v>21</v>
      </c>
      <c r="V1" s="2" t="s">
        <v>20</v>
      </c>
      <c r="W1" s="2" t="s">
        <v>19</v>
      </c>
      <c r="X1" s="2" t="s">
        <v>18</v>
      </c>
      <c r="Y1" s="2" t="s">
        <v>17</v>
      </c>
    </row>
    <row r="2" spans="1:25" ht="210" x14ac:dyDescent="0.25">
      <c r="A2" s="3" t="s">
        <v>42</v>
      </c>
      <c r="B2" s="3" t="s">
        <v>44</v>
      </c>
      <c r="C2" s="3" t="s">
        <v>48</v>
      </c>
      <c r="D2" s="4" t="s">
        <v>30</v>
      </c>
      <c r="E2" s="4" t="s">
        <v>47</v>
      </c>
      <c r="F2" s="3" t="s">
        <v>43</v>
      </c>
      <c r="G2" s="4" t="s">
        <v>25</v>
      </c>
      <c r="H2" s="4" t="s">
        <v>31</v>
      </c>
      <c r="I2" s="3" t="b">
        <v>1</v>
      </c>
      <c r="J2" s="3">
        <v>-129</v>
      </c>
      <c r="K2" s="3">
        <v>3.8</v>
      </c>
      <c r="L2" s="3">
        <v>30</v>
      </c>
      <c r="M2" s="3">
        <v>4.0999999999999996</v>
      </c>
      <c r="N2" s="3">
        <v>0.3</v>
      </c>
      <c r="O2" s="3">
        <v>-85.7</v>
      </c>
      <c r="P2" s="3">
        <v>6.5</v>
      </c>
      <c r="Q2" s="3">
        <v>-128.19999999999999</v>
      </c>
      <c r="R2" s="3">
        <v>9.1999999999999993</v>
      </c>
      <c r="S2" s="3">
        <v>-39.200000000000003</v>
      </c>
      <c r="T2" s="3">
        <v>4.2</v>
      </c>
      <c r="U2" s="3">
        <v>215.5</v>
      </c>
      <c r="V2" s="3">
        <v>62.7</v>
      </c>
      <c r="W2" s="3">
        <v>2533.3000000000002</v>
      </c>
      <c r="X2" s="3">
        <v>86.7</v>
      </c>
      <c r="Y2" s="3">
        <v>-1.6</v>
      </c>
    </row>
    <row r="3" spans="1:25" x14ac:dyDescent="0.25">
      <c r="A3" s="3" t="s">
        <v>34</v>
      </c>
      <c r="B3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Pct Diff</vt:lpstr>
      <vt:lpstr>wilcox</vt:lpstr>
      <vt:lpstr>Other Mabs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2021-06-08T16:00:13Z</dcterms:created>
  <dcterms:modified xsi:type="dcterms:W3CDTF">2022-07-06T13:23:45Z</dcterms:modified>
</cp:coreProperties>
</file>