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rst Challange\"/>
    </mc:Choice>
  </mc:AlternateContent>
  <xr:revisionPtr revIDLastSave="0" documentId="8_{3E495A46-F888-424A-884F-45186E3A3FDE}" xr6:coauthVersionLast="47" xr6:coauthVersionMax="47" xr10:uidLastSave="{00000000-0000-0000-0000-000000000000}"/>
  <bookViews>
    <workbookView xWindow="-120" yWindow="-120" windowWidth="29040" windowHeight="15840" firstSheet="2" activeTab="4" xr2:uid="{00000000-000D-0000-FFFF-FFFF00000000}"/>
  </bookViews>
  <sheets>
    <sheet name="Outcomes based on launch date" sheetId="4" r:id="rId1"/>
    <sheet name="Theater Outcomes by Launch Date" sheetId="10" r:id="rId2"/>
    <sheet name="Kickstarter" sheetId="1" r:id="rId3"/>
    <sheet name="Outcomes Based on Goals" sheetId="9" r:id="rId4"/>
    <sheet name="Descriptive Statistics" sheetId="8" r:id="rId5"/>
    <sheet name="Edinburg Research" sheetId="5" r:id="rId6"/>
    <sheet name="Category Statistics" sheetId="2" r:id="rId7"/>
    <sheet name="Subcategory Statistics" sheetId="3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E3" i="9"/>
  <c r="E4" i="9"/>
  <c r="E5" i="9"/>
  <c r="E6" i="9"/>
  <c r="E7" i="9"/>
  <c r="F7" i="9" s="1"/>
  <c r="E8" i="9"/>
  <c r="F8" i="9" s="1"/>
  <c r="E9" i="9"/>
  <c r="F9" i="9" s="1"/>
  <c r="E10" i="9"/>
  <c r="F10" i="9" s="1"/>
  <c r="E11" i="9"/>
  <c r="E12" i="9"/>
  <c r="E13" i="9"/>
  <c r="E2" i="9"/>
  <c r="F3" i="9"/>
  <c r="F4" i="9"/>
  <c r="F5" i="9"/>
  <c r="F6" i="9"/>
  <c r="F11" i="9"/>
  <c r="F12" i="9"/>
  <c r="F13" i="9"/>
  <c r="F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C6" i="8"/>
  <c r="B6" i="8"/>
  <c r="C11" i="8"/>
  <c r="B11" i="8"/>
  <c r="B10" i="8"/>
  <c r="B12" i="8" s="1"/>
  <c r="C5" i="8"/>
  <c r="C7" i="8" s="1"/>
  <c r="C4" i="8"/>
  <c r="C10" i="8"/>
  <c r="C12" i="8" s="1"/>
  <c r="B5" i="8"/>
  <c r="B7" i="8" s="1"/>
  <c r="C9" i="8"/>
  <c r="B9" i="8"/>
  <c r="B4" i="8"/>
  <c r="C2" i="8"/>
  <c r="B2" i="8"/>
  <c r="B14" i="8"/>
  <c r="B13" i="8"/>
  <c r="C13" i="8"/>
  <c r="C14" i="8"/>
  <c r="C3" i="8"/>
  <c r="B3" i="8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<sst xmlns="http://schemas.openxmlformats.org/spreadsheetml/2006/main" count="33045" uniqueCount="8418">
  <si>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</si>
  <si>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</si>
  <si>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</si>
  <si>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</si>
  <si>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</si>
  <si>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</si>
  <si>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</si>
  <si>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</si>
  <si>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</si>
  <si>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</si>
  <si>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</si>
  <si>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</si>
  <si>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</si>
  <si>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</si>
  <si>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</si>
  <si>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</si>
  <si>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</si>
  <si>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</si>
  <si>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</si>
  <si>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</si>
  <si>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</si>
  <si>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</si>
  <si>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</si>
  <si>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</si>
  <si>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</si>
  <si>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</si>
  <si>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</si>
  <si>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</si>
  <si>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</si>
  <si>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</si>
  <si>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</si>
  <si>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</si>
  <si>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</si>
  <si>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</si>
  <si>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</si>
  <si>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</si>
  <si>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</si>
  <si>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</si>
  <si>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</si>
  <si>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</si>
  <si>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</si>
  <si>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</si>
  <si>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</si>
  <si>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</si>
  <si>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</si>
  <si>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</si>
  <si>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</si>
  <si>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</si>
  <si>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</si>
  <si>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</si>
  <si>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</si>
  <si>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</si>
  <si>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</si>
  <si>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</si>
  <si>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</si>
  <si>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</si>
  <si>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</si>
  <si>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</si>
  <si>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</si>
  <si>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</si>
  <si>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</si>
  <si>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</si>
  <si>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</si>
  <si>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</si>
  <si>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</si>
  <si>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</si>
  <si>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</si>
  <si>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</si>
  <si>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</si>
  <si>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</si>
  <si>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</si>
  <si>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</si>
  <si>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</si>
  <si>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</si>
  <si>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</si>
  <si>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</si>
  <si>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</si>
  <si>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</si>
  <si>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</si>
  <si>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</si>
  <si>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</si>
  <si>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</si>
  <si>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</si>
  <si>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</si>
  <si>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</si>
  <si>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</si>
  <si>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</si>
  <si>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</si>
  <si>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</si>
  <si>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</si>
  <si>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</si>
  <si>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</si>
  <si>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</si>
  <si>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</si>
  <si>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</si>
  <si>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</si>
  <si>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</si>
  <si>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</si>
  <si>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</si>
  <si>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</si>
  <si>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</si>
  <si>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</si>
  <si>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</si>
  <si>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</si>
  <si>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</si>
  <si>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</si>
  <si>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</si>
  <si>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</si>
  <si>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</si>
  <si>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</si>
  <si>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</si>
  <si>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</si>
  <si>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</si>
  <si>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</si>
  <si>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</si>
  <si>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</si>
  <si>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</si>
  <si>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</si>
  <si>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</si>
  <si>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</si>
  <si>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</si>
  <si>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</si>
  <si>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</si>
  <si>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</si>
  <si>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</si>
  <si>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</si>
  <si>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</si>
  <si>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</si>
  <si>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</si>
  <si>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</si>
  <si>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</si>
  <si>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</si>
  <si>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</si>
  <si>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</si>
  <si>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</si>
  <si>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</si>
  <si>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</si>
  <si>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</si>
  <si>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</si>
  <si>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</si>
  <si>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</si>
  <si>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</si>
  <si>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</si>
  <si>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</si>
  <si>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</si>
  <si>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</si>
  <si>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</si>
  <si>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</si>
  <si>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</si>
  <si>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</si>
  <si>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</si>
  <si>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</si>
  <si>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</si>
  <si>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</si>
  <si>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</si>
  <si>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</si>
  <si>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</si>
  <si>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</si>
  <si>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</si>
  <si>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</si>
  <si>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</si>
  <si>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</si>
  <si>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</si>
  <si>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</si>
  <si>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</si>
  <si>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</si>
  <si>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</si>
  <si>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</si>
  <si>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</si>
  <si>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</si>
  <si>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</si>
  <si>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</si>
  <si>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</si>
  <si>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</si>
  <si>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</si>
  <si>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</si>
  <si>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</si>
  <si>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</si>
  <si>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</si>
  <si>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</si>
  <si>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</si>
  <si>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</si>
  <si>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</si>
  <si>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</si>
  <si>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</si>
  <si>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</si>
  <si>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</si>
  <si>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</si>
  <si>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</si>
  <si>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</si>
  <si>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</si>
  <si>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</si>
  <si>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</si>
  <si>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</si>
  <si>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</si>
  <si>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</si>
  <si>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</si>
  <si>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</si>
  <si>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</si>
  <si>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</si>
  <si>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</si>
  <si>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</si>
  <si>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</si>
  <si>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</si>
  <si>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</si>
  <si>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</si>
  <si>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</si>
  <si>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</si>
  <si>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</si>
  <si>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</si>
  <si>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</si>
  <si>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</si>
  <si>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</si>
  <si>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</si>
  <si>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</si>
  <si>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</si>
  <si>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</si>
  <si>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</si>
  <si>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</si>
  <si>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</si>
  <si>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</si>
  <si>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</si>
  <si>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</si>
  <si>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</si>
  <si>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</si>
  <si>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</si>
  <si>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</si>
  <si>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</si>
  <si>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</si>
  <si>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</si>
  <si>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</si>
  <si>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</si>
  <si>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</si>
  <si>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</si>
  <si>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</si>
  <si>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</si>
  <si>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</si>
  <si>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</si>
  <si>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</si>
  <si>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</si>
  <si>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</si>
  <si>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</si>
  <si>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</si>
  <si>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</si>
  <si>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</si>
  <si>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</si>
  <si>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</si>
  <si>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</si>
  <si>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</si>
  <si>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</si>
  <si>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</si>
  <si>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</si>
  <si>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</si>
  <si>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</si>
  <si>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</si>
  <si>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</si>
  <si>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</si>
  <si>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</si>
  <si>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</si>
  <si>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</si>
  <si>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</si>
  <si>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</si>
  <si>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</si>
  <si>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</si>
  <si>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</si>
  <si>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</si>
  <si>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</si>
  <si>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</si>
  <si>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</si>
  <si>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</si>
  <si>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</si>
  <si>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</si>
  <si>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</si>
  <si>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</si>
  <si>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</si>
  <si>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</si>
  <si>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</si>
  <si>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</si>
  <si>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</si>
  <si>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</si>
  <si>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</si>
  <si>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</si>
  <si>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</si>
  <si>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</si>
  <si>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</si>
  <si>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</si>
  <si>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</si>
  <si>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</si>
  <si>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</si>
  <si>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</si>
  <si>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</si>
  <si>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</si>
  <si>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</si>
  <si>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</si>
  <si>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</si>
  <si>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</si>
  <si>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</si>
  <si>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</si>
  <si>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</si>
  <si>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</si>
  <si>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</si>
  <si>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</si>
  <si>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</si>
  <si>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</si>
  <si>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</si>
  <si>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</si>
  <si>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</si>
  <si>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</si>
  <si>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</si>
  <si>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</si>
  <si>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</si>
  <si>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</si>
  <si>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</si>
  <si>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</si>
  <si>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</si>
  <si>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</si>
  <si>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</si>
  <si>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</si>
  <si>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</si>
  <si>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</si>
  <si>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</si>
  <si>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</si>
  <si>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</si>
  <si>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</si>
  <si>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</si>
  <si>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</si>
  <si>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</si>
  <si>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</si>
  <si>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</si>
  <si>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</si>
  <si>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</si>
  <si>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</si>
  <si>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</si>
  <si>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</si>
  <si>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</si>
  <si>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</si>
  <si>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</si>
  <si>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</si>
  <si>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</si>
  <si>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</si>
  <si>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</si>
  <si>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</si>
  <si>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</si>
  <si>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</si>
  <si>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</si>
  <si>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</si>
  <si>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</si>
  <si>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</si>
  <si>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</si>
  <si>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</si>
  <si>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</si>
  <si>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</si>
  <si>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</si>
  <si>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</si>
  <si>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</si>
  <si>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</si>
  <si>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</si>
  <si>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</si>
  <si>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</si>
  <si>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</si>
  <si>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</si>
  <si>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</si>
  <si>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</si>
  <si>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</si>
  <si>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</si>
  <si>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</si>
  <si>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</si>
  <si>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</si>
  <si>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</si>
  <si>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</si>
  <si>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</si>
  <si>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</si>
  <si>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</si>
  <si>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</si>
  <si>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</si>
  <si>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</si>
  <si>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</si>
  <si>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</si>
  <si>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</si>
  <si>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</si>
  <si>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</si>
  <si>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</si>
  <si>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</si>
  <si>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</si>
  <si>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</si>
  <si>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</si>
  <si>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</si>
  <si>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</si>
  <si>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</si>
  <si>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</si>
  <si>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</si>
  <si>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</si>
  <si>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</si>
  <si>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</si>
  <si>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</si>
  <si>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</si>
  <si>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</si>
  <si>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</si>
  <si>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</si>
  <si>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</si>
  <si>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</si>
  <si>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</si>
  <si>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</si>
  <si>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</si>
  <si>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</si>
  <si>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</si>
  <si>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</si>
  <si>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</si>
  <si>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</si>
  <si>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</si>
  <si>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</si>
  <si>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</si>
  <si>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</si>
  <si>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</si>
  <si>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</si>
  <si>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</si>
  <si>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</si>
  <si>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</si>
  <si>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</si>
  <si>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</si>
  <si>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</si>
  <si>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</si>
  <si>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</si>
  <si>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</si>
  <si>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</si>
  <si>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</si>
  <si>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</si>
  <si>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</si>
  <si>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</si>
  <si>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</si>
  <si>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</si>
  <si>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</si>
  <si>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</si>
  <si>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</si>
  <si>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</si>
  <si>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</si>
  <si>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</si>
  <si>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</si>
  <si>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</si>
  <si>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</si>
  <si>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</si>
  <si>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</si>
  <si>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</si>
  <si>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</si>
  <si>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</si>
  <si>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</si>
  <si>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</si>
  <si>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</si>
  <si>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</si>
  <si>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</si>
  <si>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</si>
  <si>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</si>
  <si>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</si>
  <si>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</si>
  <si>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</si>
  <si>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</si>
  <si>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</si>
  <si>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</si>
  <si>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</si>
  <si>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</si>
  <si>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</si>
  <si>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</si>
  <si>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</si>
  <si>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</si>
  <si>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</si>
  <si>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</si>
  <si>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</si>
  <si>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</si>
  <si>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</si>
  <si>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</si>
  <si>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</si>
  <si>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</si>
  <si>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</si>
  <si>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</si>
  <si>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</si>
  <si>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</si>
  <si>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</si>
  <si>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</si>
  <si>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</si>
  <si>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</si>
  <si>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</si>
  <si>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</si>
  <si>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</si>
  <si>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</si>
  <si>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</si>
  <si>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</si>
  <si>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</si>
  <si>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</si>
  <si>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</si>
  <si>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</si>
  <si>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</si>
  <si>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</si>
  <si>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</si>
  <si>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</si>
  <si>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</si>
  <si>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</si>
  <si>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</si>
  <si>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</si>
  <si>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</si>
  <si>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</si>
  <si>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</si>
  <si>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</si>
  <si>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</si>
  <si>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</si>
  <si>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</si>
  <si>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</si>
  <si>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</si>
  <si>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</si>
  <si>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</si>
  <si>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</si>
  <si>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</si>
  <si>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</si>
  <si>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</si>
  <si>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</si>
  <si>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</si>
  <si>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</si>
  <si>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</si>
  <si>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</si>
  <si>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</si>
  <si>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</si>
  <si>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</si>
  <si>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</si>
  <si>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</si>
  <si>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</si>
  <si>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</si>
  <si>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</si>
  <si>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</si>
  <si>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</si>
  <si>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</si>
  <si>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</si>
  <si>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</si>
  <si>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</si>
  <si>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</si>
  <si>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</si>
  <si>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</si>
  <si>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</si>
  <si>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</si>
  <si>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</si>
  <si>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</si>
  <si>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</si>
  <si>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</si>
  <si>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</si>
  <si>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</si>
  <si>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</si>
  <si>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</si>
  <si>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</si>
  <si>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</si>
  <si>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</si>
  <si>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</si>
  <si>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</si>
  <si>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</si>
  <si>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</si>
  <si>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</si>
  <si>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</si>
  <si>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</si>
  <si>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</si>
  <si>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</si>
  <si>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</si>
  <si>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</si>
  <si>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</si>
  <si>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</si>
  <si>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</si>
  <si>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</si>
  <si>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</si>
  <si>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</si>
  <si>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</si>
  <si>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</si>
  <si>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</si>
  <si>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</si>
  <si>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</si>
  <si>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</si>
  <si>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</si>
  <si>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</si>
  <si>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</si>
  <si>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</si>
  <si>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</si>
  <si>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</si>
  <si>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</si>
  <si>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</si>
  <si>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</si>
  <si>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</si>
  <si>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</si>
  <si>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</si>
  <si>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</si>
  <si>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</si>
  <si>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</si>
  <si>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</si>
  <si>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</si>
  <si>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</si>
  <si>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</si>
  <si>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</si>
  <si>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</si>
  <si>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</si>
  <si>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</si>
  <si>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</si>
  <si>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</si>
  <si>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</si>
  <si>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</si>
  <si>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</si>
  <si>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</si>
  <si>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</si>
  <si>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</si>
  <si>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</si>
  <si>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</si>
  <si>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</si>
  <si>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</si>
  <si>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</si>
  <si>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</si>
  <si>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</si>
  <si>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</si>
  <si>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</si>
  <si>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</si>
  <si>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</si>
  <si>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</si>
  <si>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</si>
  <si>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</si>
  <si>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</si>
  <si>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</si>
  <si>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</si>
  <si>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</si>
  <si>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</si>
  <si>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</si>
  <si>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</si>
  <si>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</si>
  <si>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</si>
  <si>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</si>
  <si>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</si>
  <si>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</si>
  <si>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</si>
  <si>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</si>
  <si>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</si>
  <si>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</si>
  <si>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</si>
  <si>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</si>
  <si>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</si>
  <si>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</si>
  <si>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</si>
  <si>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</si>
  <si>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</si>
  <si>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</si>
  <si>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</si>
  <si>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</si>
  <si>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</si>
  <si>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</si>
  <si>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</si>
  <si>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</si>
  <si>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</si>
  <si>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</si>
  <si>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</si>
  <si>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</si>
  <si>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</si>
  <si>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</si>
  <si>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</si>
  <si>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</si>
  <si>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</si>
  <si>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</si>
  <si>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</si>
  <si>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</si>
  <si>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</si>
  <si>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</si>
  <si>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</si>
  <si>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</si>
  <si>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</si>
  <si>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</si>
  <si>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</si>
  <si>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</si>
  <si>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</si>
  <si>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</si>
  <si>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</si>
  <si>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</si>
  <si>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</si>
  <si>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</si>
  <si>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</si>
  <si>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</si>
  <si>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</si>
  <si>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</si>
  <si>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</si>
  <si>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</si>
  <si>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</si>
  <si>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</si>
  <si>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</si>
  <si>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</si>
  <si>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</si>
  <si>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</si>
  <si>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</si>
  <si>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</si>
  <si>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</si>
  <si>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</si>
  <si>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</si>
  <si>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</si>
  <si>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</si>
  <si>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</si>
  <si>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</si>
  <si>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</si>
  <si>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</si>
  <si>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</si>
  <si>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</si>
  <si>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</si>
  <si>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</si>
  <si>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</si>
  <si>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</si>
  <si>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</si>
  <si>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</si>
  <si>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</si>
  <si>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</si>
  <si>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</si>
  <si>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</si>
  <si>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</si>
  <si>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</si>
  <si>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</si>
  <si>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</si>
  <si>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</si>
  <si>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</si>
  <si>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</si>
  <si>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</si>
  <si>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</si>
  <si>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</si>
  <si>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</si>
  <si>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</si>
  <si>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</si>
  <si>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</si>
  <si>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</si>
  <si>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</si>
  <si>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</si>
  <si>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</si>
  <si>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</si>
  <si>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</si>
  <si>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</si>
  <si>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</si>
  <si>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</si>
  <si>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</si>
  <si>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</si>
  <si>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</si>
  <si>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</si>
  <si>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</si>
  <si>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</si>
  <si>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</si>
  <si>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</si>
  <si>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</si>
  <si>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</si>
  <si>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</si>
  <si>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</si>
  <si>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</si>
  <si>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</si>
  <si>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</si>
  <si>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</si>
  <si>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</si>
  <si>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</si>
  <si>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</si>
  <si>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</si>
  <si>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</si>
  <si>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</si>
  <si>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</si>
  <si>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</si>
  <si>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</si>
  <si>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</si>
  <si>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</si>
  <si>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</si>
  <si>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</si>
  <si>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</si>
  <si>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</si>
  <si>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</si>
  <si>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</si>
  <si>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</si>
  <si>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</si>
  <si>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</si>
  <si>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</si>
  <si>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</si>
  <si>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</si>
  <si>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</si>
  <si>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</si>
  <si>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</si>
  <si>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</si>
  <si>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</si>
  <si>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</si>
  <si>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</si>
  <si>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</si>
  <si>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</si>
  <si>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</si>
  <si>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</si>
  <si>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</si>
  <si>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</si>
  <si>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</si>
  <si>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</si>
  <si>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</si>
  <si>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</si>
  <si>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</si>
  <si>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</si>
  <si>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</si>
  <si>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</si>
  <si>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</si>
  <si>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</si>
  <si>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</si>
  <si>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</si>
  <si>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</si>
  <si>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</si>
  <si>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</si>
  <si>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</si>
  <si>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</si>
  <si>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</si>
  <si>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</si>
  <si>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</si>
  <si>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</si>
  <si>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</si>
  <si>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</si>
  <si>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</si>
  <si>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</si>
  <si>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</si>
  <si>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</si>
  <si>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</si>
  <si>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</si>
  <si>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</si>
  <si>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</si>
  <si>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</si>
  <si>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</si>
  <si>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</si>
  <si>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</si>
  <si>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</si>
  <si>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</si>
  <si>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</si>
  <si>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</si>
  <si>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</si>
  <si>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</si>
  <si>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</si>
  <si>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</si>
  <si>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</si>
  <si>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</si>
  <si>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</si>
  <si>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</si>
  <si>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</si>
  <si>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</si>
  <si>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</si>
  <si>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</si>
  <si>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</si>
  <si>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</si>
  <si>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</si>
  <si>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</si>
  <si>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</si>
  <si>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</si>
  <si>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</si>
  <si>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</si>
  <si>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</si>
  <si>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</si>
  <si>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</si>
  <si>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</si>
  <si>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</si>
  <si>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</si>
  <si>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</si>
  <si>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</si>
  <si>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</si>
  <si>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</si>
  <si>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</si>
  <si>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</si>
  <si>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</si>
  <si>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</si>
  <si>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</si>
  <si>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</si>
  <si>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</si>
  <si>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</si>
  <si>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</si>
  <si>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</si>
  <si>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</si>
  <si>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</si>
  <si>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</si>
  <si>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</si>
  <si>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</si>
  <si>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</si>
  <si>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</si>
  <si>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</si>
  <si>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</si>
  <si>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</si>
  <si>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</si>
  <si>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</si>
  <si>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</si>
  <si>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</si>
  <si>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</si>
  <si>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</si>
  <si>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</si>
  <si>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</si>
  <si>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</si>
  <si>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</si>
  <si>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</si>
  <si>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</si>
  <si>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</si>
  <si>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</si>
  <si>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</si>
  <si>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</si>
  <si>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</si>
  <si>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</si>
  <si>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</si>
  <si>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</si>
  <si>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</si>
  <si>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</si>
  <si>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</si>
  <si>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</si>
  <si>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</si>
  <si>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</si>
  <si>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</si>
  <si>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</si>
  <si>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</si>
  <si>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</si>
  <si>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</si>
  <si>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</si>
  <si>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</si>
  <si>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</si>
  <si>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</si>
  <si>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</si>
  <si>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</si>
  <si>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</si>
  <si>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</si>
  <si>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</si>
  <si>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</si>
  <si>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</si>
  <si>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</si>
  <si>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</si>
  <si>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</si>
  <si>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</si>
  <si>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</si>
  <si>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</si>
  <si>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</si>
  <si>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</si>
  <si>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</si>
  <si>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</si>
  <si>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</si>
  <si>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</si>
  <si>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</si>
  <si>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</si>
  <si>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</si>
  <si>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</si>
  <si>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</si>
  <si>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</si>
  <si>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</si>
  <si>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</si>
  <si>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</si>
  <si>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</si>
  <si>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</si>
  <si>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</si>
  <si>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</si>
  <si>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</si>
  <si>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</si>
  <si>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</si>
  <si>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</si>
  <si>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</si>
  <si>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</si>
  <si>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</si>
  <si>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</si>
  <si>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</si>
  <si>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</si>
  <si>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</si>
  <si>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</si>
  <si>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</si>
  <si>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</si>
  <si>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</si>
  <si>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</si>
  <si>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</si>
  <si>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</si>
  <si>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</si>
  <si>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</si>
  <si>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</si>
  <si>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</si>
  <si>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</si>
  <si>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</si>
  <si>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</si>
  <si>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</si>
  <si>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</si>
  <si>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</si>
  <si>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</si>
  <si>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</si>
  <si>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</si>
  <si>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</si>
  <si>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</si>
  <si>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</si>
  <si>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</si>
  <si>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</si>
  <si>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</si>
  <si>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</si>
  <si>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</si>
  <si>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</si>
  <si>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</si>
  <si>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</si>
  <si>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</si>
  <si>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</si>
  <si>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</si>
  <si>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</si>
  <si>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</si>
  <si>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</si>
  <si>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</si>
  <si>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</si>
  <si>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</si>
  <si>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</si>
  <si>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</si>
  <si>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</si>
  <si>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</si>
  <si>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</si>
  <si>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</si>
  <si>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</si>
  <si>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</si>
  <si>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</si>
  <si>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</si>
  <si>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</si>
  <si>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</si>
  <si>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</si>
  <si>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</si>
  <si>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</si>
  <si>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</si>
  <si>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</si>
  <si>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</si>
  <si>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</si>
  <si>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</si>
  <si>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</si>
  <si>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</si>
  <si>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</si>
  <si>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</si>
  <si>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</si>
  <si>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</si>
  <si>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</si>
  <si>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</si>
  <si>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</si>
  <si>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</si>
  <si>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</si>
  <si>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</si>
  <si>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</si>
  <si>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</si>
  <si>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</si>
  <si>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</si>
  <si>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</si>
  <si>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</si>
  <si>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</si>
  <si>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</si>
  <si>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</si>
  <si>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</si>
  <si>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</si>
  <si>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</si>
  <si>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</si>
  <si>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</si>
  <si>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</si>
  <si>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</si>
  <si>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</si>
  <si>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</si>
  <si>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</si>
  <si>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</si>
  <si>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</si>
  <si>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</si>
  <si>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</si>
  <si>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</si>
  <si>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</si>
  <si>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</si>
  <si>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</si>
  <si>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</si>
  <si>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</si>
  <si>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</si>
  <si>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</si>
  <si>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</si>
  <si>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</si>
  <si>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</si>
  <si>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</si>
  <si>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</si>
  <si>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</si>
  <si>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</si>
  <si>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</si>
  <si>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</si>
  <si>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</si>
  <si>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</si>
  <si>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</si>
  <si>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</si>
  <si>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</si>
  <si>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</si>
  <si>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</si>
  <si>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</si>
  <si>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</si>
  <si>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</si>
  <si>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</si>
  <si>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</si>
  <si>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</si>
  <si>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</si>
  <si>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</si>
  <si>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</si>
  <si>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</si>
  <si>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</si>
  <si>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</si>
  <si>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</si>
  <si>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</si>
  <si>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</si>
  <si>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</si>
  <si>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</si>
  <si>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</si>
  <si>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</si>
  <si>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</si>
  <si>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</si>
  <si>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</si>
  <si>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</si>
  <si>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</si>
  <si>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</si>
  <si>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</si>
  <si>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</si>
  <si>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</si>
  <si>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</si>
  <si>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</si>
  <si>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</si>
  <si>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</si>
  <si>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</si>
  <si>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</si>
  <si>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</si>
  <si>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</si>
  <si>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</si>
  <si>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</si>
  <si>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</si>
  <si>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</si>
  <si>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</si>
  <si>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</si>
  <si>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</si>
  <si>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</si>
  <si>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</si>
  <si>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</si>
  <si>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</si>
  <si>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</si>
  <si>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</si>
  <si>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</si>
  <si>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</si>
  <si>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</si>
  <si>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</si>
  <si>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</si>
  <si>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</si>
  <si>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</si>
  <si>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</si>
  <si>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</si>
  <si>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</si>
  <si>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</si>
  <si>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</si>
  <si>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</si>
  <si>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</si>
  <si>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</si>
  <si>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</si>
  <si>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</si>
  <si>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</si>
  <si>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</si>
  <si>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</si>
  <si>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</si>
  <si>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</si>
  <si>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</si>
  <si>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</si>
  <si>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</si>
  <si>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</si>
  <si>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</si>
  <si>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</si>
  <si>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</si>
  <si>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</si>
  <si>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</si>
  <si>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</si>
  <si>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</si>
  <si>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</si>
  <si>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</si>
  <si>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</si>
  <si>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</si>
  <si>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</si>
  <si>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</si>
  <si>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</si>
  <si>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</si>
  <si>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</si>
  <si>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</si>
  <si>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</si>
  <si>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</si>
  <si>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</si>
  <si>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</si>
  <si>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</si>
  <si>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</si>
  <si>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</si>
  <si>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</si>
  <si>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</si>
  <si>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</si>
  <si>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</si>
  <si>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</si>
  <si>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</si>
  <si>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</si>
  <si>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</si>
  <si>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</si>
  <si>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</si>
  <si>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</si>
  <si>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</si>
  <si>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</si>
  <si>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</si>
  <si>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</si>
  <si>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</si>
  <si>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</si>
  <si>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</si>
  <si>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</si>
  <si>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</si>
  <si>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</si>
  <si>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</si>
  <si>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</si>
  <si>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</si>
  <si>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</si>
  <si>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</si>
  <si>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</si>
  <si>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</si>
  <si>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</si>
  <si>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</si>
  <si>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</si>
  <si>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</si>
  <si>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</si>
  <si>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</si>
  <si>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</si>
  <si>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</si>
  <si>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</si>
  <si>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</si>
  <si>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</si>
  <si>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</si>
  <si>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</si>
  <si>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</si>
  <si>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</si>
  <si>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</si>
  <si>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</si>
  <si>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</si>
  <si>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</si>
  <si>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</si>
  <si>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</si>
  <si>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</si>
  <si>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</si>
  <si>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</si>
  <si>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</si>
  <si>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</si>
  <si>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</si>
  <si>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</si>
  <si>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</si>
  <si>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</si>
  <si>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</si>
  <si>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</si>
  <si>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</si>
  <si>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</si>
  <si>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</si>
  <si>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</si>
  <si>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</si>
  <si>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</si>
  <si>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</si>
  <si>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</si>
  <si>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</si>
  <si>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</si>
  <si>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</si>
  <si>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</si>
  <si>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</si>
  <si>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</si>
  <si>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</si>
  <si>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</si>
  <si>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</si>
  <si>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</si>
  <si>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</si>
  <si>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</si>
  <si>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</si>
  <si>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</si>
  <si>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</si>
  <si>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</si>
  <si>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</si>
  <si>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</si>
  <si>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</si>
  <si>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</si>
  <si>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</si>
  <si>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</si>
  <si>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</si>
  <si>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</si>
  <si>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</si>
  <si>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</si>
  <si>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</si>
  <si>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</si>
  <si>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</si>
  <si>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</si>
  <si>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</si>
  <si>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</si>
  <si>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</si>
  <si>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</si>
  <si>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</si>
  <si>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</si>
  <si>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</si>
  <si>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</si>
  <si>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</si>
  <si>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</si>
  <si>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</si>
  <si>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</si>
  <si>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</si>
  <si>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</si>
  <si>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</si>
  <si>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</si>
  <si>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</si>
  <si>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</si>
  <si>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</si>
  <si>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</si>
  <si>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</si>
  <si>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</si>
  <si>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</si>
  <si>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</si>
  <si>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</si>
  <si>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</si>
  <si>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</si>
  <si>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</si>
  <si>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</si>
  <si>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</si>
  <si>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</si>
  <si>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</si>
  <si>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</si>
  <si>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</si>
  <si>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</si>
  <si>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</si>
  <si>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</si>
  <si>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</si>
  <si>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</si>
  <si>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</si>
  <si>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</si>
  <si>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</si>
  <si>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</si>
  <si>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</si>
  <si>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</si>
  <si>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</si>
  <si>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</si>
  <si>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</si>
  <si>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</si>
  <si>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</si>
  <si>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</si>
  <si>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</si>
  <si>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</si>
  <si>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</si>
  <si>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</si>
  <si>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</si>
  <si>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</si>
  <si>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</si>
  <si>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</si>
  <si>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</si>
  <si>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</si>
  <si>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</si>
  <si>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</si>
  <si>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</si>
  <si>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</si>
  <si>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</si>
  <si>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</si>
  <si>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</si>
  <si>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</si>
  <si>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</si>
  <si>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</si>
  <si>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</si>
  <si>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</si>
  <si>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</si>
  <si>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</si>
  <si>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</si>
  <si>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</si>
  <si>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</si>
  <si>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</si>
  <si>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</si>
  <si>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</si>
  <si>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</si>
  <si>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</si>
  <si>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</si>
  <si>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</si>
  <si>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</si>
  <si>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</si>
  <si>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</si>
  <si>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</si>
  <si>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</si>
  <si>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</si>
  <si>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</si>
  <si>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</si>
  <si>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</si>
  <si>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</si>
  <si>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</si>
  <si>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</si>
  <si>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</si>
  <si>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</si>
  <si>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</si>
  <si>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</si>
  <si>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</si>
  <si>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</si>
  <si>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</si>
  <si>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</si>
  <si>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</si>
  <si>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</si>
  <si>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</si>
  <si>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</si>
  <si>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</si>
  <si>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</si>
  <si>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</si>
  <si>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</si>
  <si>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</si>
  <si>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</si>
  <si>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</si>
  <si>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</si>
  <si>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</si>
  <si>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</si>
  <si>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</si>
  <si>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</si>
  <si>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</si>
  <si>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</si>
  <si>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</si>
  <si>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</si>
  <si>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</si>
  <si>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</si>
  <si>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</si>
  <si>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</si>
  <si>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</si>
  <si>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</si>
  <si>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</si>
  <si>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</si>
  <si>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</si>
  <si>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</si>
  <si>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</si>
  <si>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</si>
  <si>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</si>
  <si>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</si>
  <si>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</si>
  <si>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</si>
  <si>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</si>
  <si>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</si>
  <si>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</si>
  <si>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</si>
  <si>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</si>
  <si>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</si>
  <si>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</si>
  <si>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</si>
  <si>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</si>
  <si>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</si>
  <si>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</si>
  <si>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</si>
  <si>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</si>
  <si>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</si>
  <si>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</si>
  <si>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</si>
  <si>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</si>
  <si>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</si>
  <si>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</si>
  <si>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</si>
  <si>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</si>
  <si>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</si>
  <si>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</si>
  <si>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</si>
  <si>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</si>
  <si>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</si>
  <si>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</si>
  <si>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</si>
  <si>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</si>
  <si>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</si>
  <si>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</si>
  <si>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</si>
  <si>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</si>
  <si>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</si>
  <si>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</si>
  <si>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</si>
  <si>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</si>
  <si>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</si>
  <si>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</si>
  <si>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</si>
  <si>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</si>
  <si>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</si>
  <si>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</si>
  <si>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</si>
  <si>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</si>
  <si>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</si>
  <si>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</si>
  <si>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</si>
  <si>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</si>
  <si>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</si>
  <si>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</si>
  <si>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</si>
  <si>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</si>
  <si>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</si>
  <si>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</si>
  <si>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</si>
  <si>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</si>
  <si>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</si>
  <si>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</si>
  <si>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</si>
  <si>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</si>
  <si>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</si>
  <si>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</si>
  <si>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</si>
  <si>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</si>
  <si>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</si>
  <si>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</si>
  <si>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</si>
  <si>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</si>
  <si>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</si>
  <si>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</si>
  <si>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</si>
  <si>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</si>
  <si>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</si>
  <si>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</si>
  <si>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</si>
  <si>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</si>
  <si>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</si>
  <si>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</si>
  <si>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</si>
  <si>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</si>
  <si>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</si>
  <si>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</si>
  <si>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</si>
  <si>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</si>
  <si>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</si>
  <si>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</si>
  <si>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</si>
  <si>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</si>
  <si>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</si>
  <si>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</si>
  <si>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</si>
  <si>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</si>
  <si>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</si>
  <si>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</si>
  <si>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</si>
  <si>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</si>
  <si>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</si>
  <si>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</si>
  <si>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</si>
  <si>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</si>
  <si>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</si>
  <si>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</si>
  <si>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</si>
  <si>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</si>
  <si>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</si>
  <si>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</si>
  <si>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</si>
  <si>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</si>
  <si>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</si>
  <si>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</si>
  <si>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</si>
  <si>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</si>
  <si>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</si>
  <si>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</si>
  <si>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</si>
  <si>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</si>
  <si>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</si>
  <si>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</si>
  <si>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</si>
  <si>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</si>
  <si>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</si>
  <si>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</si>
  <si>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</si>
  <si>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</si>
  <si>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</si>
  <si>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</si>
  <si>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</si>
  <si>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</si>
  <si>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</si>
  <si>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</si>
  <si>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</si>
  <si>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</si>
  <si>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</si>
  <si>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</si>
  <si>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</si>
  <si>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</si>
  <si>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</si>
  <si>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</si>
  <si>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</si>
  <si>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</si>
  <si>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</si>
  <si>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</si>
  <si>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</si>
  <si>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</si>
  <si>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</si>
  <si>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</si>
  <si>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</si>
  <si>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</si>
  <si>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</si>
  <si>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</si>
  <si>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</si>
  <si>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</si>
  <si>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</si>
  <si>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</si>
  <si>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</si>
  <si>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</si>
  <si>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</si>
  <si>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</si>
  <si>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</si>
  <si>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</si>
  <si>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</si>
  <si>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</si>
  <si>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</si>
  <si>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</si>
  <si>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</si>
  <si>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</si>
  <si>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</si>
  <si>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</si>
  <si>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</si>
  <si>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</si>
  <si>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</si>
  <si>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</si>
  <si>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</si>
  <si>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</si>
  <si>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</si>
  <si>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</si>
  <si>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</si>
  <si>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</si>
  <si>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</si>
  <si>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</si>
  <si>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</si>
  <si>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</si>
  <si>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</si>
  <si>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</si>
  <si>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</si>
  <si>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</si>
  <si>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</si>
  <si>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</si>
  <si>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</si>
  <si>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</si>
  <si>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</si>
  <si>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</si>
  <si>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</si>
  <si>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</si>
  <si>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</si>
  <si>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</si>
  <si>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</si>
  <si>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</si>
  <si>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</si>
  <si>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</si>
  <si>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</si>
  <si>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</si>
  <si>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</si>
  <si>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</si>
  <si>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</si>
  <si>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</si>
  <si>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</si>
  <si>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</si>
  <si>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</si>
  <si>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</si>
  <si>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</si>
  <si>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</si>
  <si>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</si>
  <si>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</si>
  <si>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</si>
  <si>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</si>
  <si>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</si>
  <si>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</si>
  <si>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</si>
  <si>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</si>
  <si>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</si>
  <si>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</si>
  <si>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</si>
  <si>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</si>
  <si>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</si>
  <si>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</si>
  <si>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</si>
  <si>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</si>
  <si>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</si>
  <si>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</si>
  <si>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</si>
  <si>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</si>
  <si>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</si>
  <si>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</si>
  <si>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</si>
  <si>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</si>
  <si>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</si>
  <si>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</si>
  <si>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</si>
  <si>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</si>
  <si>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</si>
  <si>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</si>
  <si>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</si>
  <si>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</si>
  <si>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</si>
  <si>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</si>
  <si>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</si>
  <si>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</si>
  <si>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</si>
  <si>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</si>
  <si>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</si>
  <si>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</si>
  <si>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</si>
  <si>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</si>
  <si>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</si>
  <si>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</si>
  <si>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</si>
  <si>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</si>
  <si>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</si>
  <si>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</si>
  <si>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</si>
  <si>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</si>
  <si>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</si>
  <si>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</si>
  <si>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</si>
  <si>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</si>
  <si>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</si>
  <si>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</si>
  <si>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</si>
  <si>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</si>
  <si>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</si>
  <si>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</si>
  <si>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</si>
  <si>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</si>
  <si>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</si>
  <si>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</si>
  <si>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</si>
  <si>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</si>
  <si>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</si>
  <si>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</si>
  <si>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</si>
  <si>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</si>
  <si>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</si>
  <si>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</si>
  <si>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</si>
  <si>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</si>
  <si>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</si>
  <si>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</si>
  <si>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</si>
  <si>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</si>
  <si>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</si>
  <si>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</si>
  <si>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</si>
  <si>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</si>
  <si>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</si>
  <si>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</si>
  <si>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</si>
  <si>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</si>
  <si>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</si>
  <si>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</si>
  <si>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</si>
  <si>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</si>
  <si>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</si>
  <si>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</si>
  <si>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</si>
  <si>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</si>
  <si>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</si>
  <si>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</si>
  <si>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</si>
  <si>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</si>
  <si>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</si>
  <si>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</si>
  <si>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</si>
  <si>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</si>
  <si>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</si>
  <si>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</si>
  <si>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</si>
  <si>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</si>
  <si>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</si>
  <si>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</si>
  <si>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</si>
  <si>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</si>
  <si>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</si>
  <si>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</si>
  <si>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</si>
  <si>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</si>
  <si>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</si>
  <si>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</si>
  <si>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</si>
  <si>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</si>
  <si>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</si>
  <si>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</si>
  <si>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</si>
  <si>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</si>
  <si>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</si>
  <si>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</si>
  <si>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</si>
  <si>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</si>
  <si>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</si>
  <si>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</si>
  <si>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</si>
  <si>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</si>
  <si>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</si>
  <si>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</si>
  <si>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</si>
  <si>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</si>
  <si>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</si>
  <si>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</si>
  <si>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</si>
  <si>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</si>
  <si>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</si>
  <si>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</si>
  <si>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</si>
  <si>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</si>
  <si>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</si>
  <si>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</si>
  <si>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</si>
  <si>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</si>
  <si>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</si>
  <si>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</si>
  <si>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</si>
  <si>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</si>
  <si>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</si>
  <si>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</si>
  <si>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</si>
  <si>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</si>
  <si>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</si>
  <si>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</si>
  <si>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</si>
  <si>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</si>
  <si>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</si>
  <si>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</si>
  <si>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</si>
  <si>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</si>
  <si>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</si>
  <si>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</si>
  <si>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</si>
  <si>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</si>
  <si>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</si>
  <si>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</si>
  <si>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</si>
  <si>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</si>
  <si>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</si>
  <si>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</si>
  <si>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</si>
  <si>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</si>
  <si>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</si>
  <si>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</si>
  <si>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</si>
  <si>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</si>
  <si>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</si>
  <si>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</si>
  <si>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</si>
  <si>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</si>
  <si>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</si>
  <si>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</si>
  <si>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</si>
  <si>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</si>
  <si>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</si>
  <si>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</si>
  <si>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</si>
  <si>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</si>
  <si>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</si>
  <si>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</si>
  <si>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</si>
  <si>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</si>
  <si>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</si>
  <si>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</si>
  <si>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</si>
  <si>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</si>
  <si>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</si>
  <si>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</si>
  <si>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</si>
  <si>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</si>
  <si>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</si>
  <si>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</si>
  <si>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</si>
  <si>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</si>
  <si>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</si>
  <si>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</si>
  <si>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</si>
  <si>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</si>
  <si>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</si>
  <si>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</si>
  <si>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</si>
  <si>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</si>
  <si>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</si>
  <si>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</si>
  <si>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</si>
  <si>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</si>
  <si>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</si>
  <si>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</si>
  <si>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</si>
  <si>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</si>
  <si>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</si>
  <si>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</si>
  <si>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</si>
  <si>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</si>
  <si>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</si>
  <si>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</si>
  <si>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</si>
  <si>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</si>
  <si>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</si>
  <si>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</si>
  <si>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</si>
  <si>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</si>
  <si>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</si>
  <si>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</si>
  <si>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</si>
  <si>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</si>
  <si>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</si>
  <si>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</si>
  <si>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</si>
  <si>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</si>
  <si>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</si>
  <si>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</si>
  <si>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</si>
  <si>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</si>
  <si>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</si>
  <si>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</si>
  <si>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</si>
  <si>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</si>
  <si>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</si>
  <si>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</si>
  <si>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</si>
  <si>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</si>
  <si>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</si>
  <si>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</si>
  <si>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</si>
  <si>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</si>
  <si>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</si>
  <si>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</si>
  <si>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</si>
  <si>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</si>
  <si>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</si>
  <si>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</si>
  <si>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</si>
  <si>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</si>
  <si>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</si>
  <si>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</si>
  <si>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</si>
  <si>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</si>
  <si>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</si>
  <si>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</si>
  <si>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</si>
  <si>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</si>
  <si>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</si>
  <si>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</si>
  <si>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</si>
  <si>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</si>
  <si>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</si>
  <si>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</si>
  <si>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</si>
  <si>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</si>
  <si>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</si>
  <si>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</si>
  <si>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</si>
  <si>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</si>
  <si>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</si>
  <si>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</si>
  <si>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</si>
  <si>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</si>
  <si>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</si>
  <si>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</si>
  <si>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</si>
  <si>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</si>
  <si>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</si>
  <si>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</si>
  <si>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</si>
  <si>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</si>
  <si>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</si>
  <si>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</si>
  <si>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</si>
  <si>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</si>
  <si>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</si>
  <si>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</si>
  <si>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</si>
  <si>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</si>
  <si>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</si>
  <si>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</si>
  <si>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</si>
  <si>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</si>
  <si>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</si>
  <si>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</si>
  <si>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</si>
  <si>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</si>
  <si>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</si>
  <si>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</si>
  <si>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</si>
  <si>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</si>
  <si>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</si>
  <si>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</si>
  <si>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</si>
  <si>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</si>
  <si>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</si>
  <si>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</si>
  <si>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</si>
  <si>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</si>
  <si>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</si>
  <si>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</si>
  <si>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</si>
  <si>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</si>
  <si>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</si>
  <si>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</si>
  <si>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</si>
  <si>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</si>
  <si>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</si>
  <si>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</si>
  <si>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</si>
  <si>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</si>
  <si>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</si>
  <si>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</si>
  <si>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</si>
  <si>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</si>
  <si>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</si>
  <si>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</si>
  <si>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</si>
  <si>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</si>
  <si>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</si>
  <si>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</si>
  <si>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</si>
  <si>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</si>
  <si>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</si>
  <si>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</si>
  <si>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</si>
  <si>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</si>
  <si>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</si>
  <si>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</si>
  <si>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</si>
  <si>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</si>
  <si>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</si>
  <si>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</si>
  <si>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</si>
  <si>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</si>
  <si>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</si>
  <si>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</si>
  <si>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</si>
  <si>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</si>
  <si>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</si>
  <si>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</si>
  <si>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</si>
  <si>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</si>
  <si>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</si>
  <si>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</si>
  <si>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</si>
  <si>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</si>
  <si>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</si>
  <si>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</si>
  <si>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</si>
  <si>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</si>
  <si>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</si>
  <si>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</si>
  <si>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</si>
  <si>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</si>
  <si>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</si>
  <si>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</si>
  <si>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</si>
  <si>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</si>
  <si>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</si>
  <si>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</si>
  <si>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</si>
  <si>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</si>
  <si>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</si>
  <si>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</si>
  <si>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</si>
  <si>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</si>
  <si>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</si>
  <si>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</si>
  <si>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</si>
  <si>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</si>
  <si>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</si>
  <si>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</si>
  <si>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</si>
  <si>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</si>
  <si>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</si>
  <si>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</si>
  <si>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</si>
  <si>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</si>
  <si>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</si>
  <si>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</si>
  <si>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</si>
  <si>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</si>
  <si>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</si>
  <si>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</si>
  <si>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</si>
  <si>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</si>
  <si>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</si>
  <si>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</si>
  <si>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</si>
  <si>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</si>
  <si>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</si>
  <si>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</si>
  <si>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</si>
  <si>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</si>
  <si>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</si>
  <si>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</si>
  <si>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</si>
  <si>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</si>
  <si>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</si>
  <si>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</si>
  <si>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</si>
  <si>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</si>
  <si>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</si>
  <si>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</si>
  <si>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</si>
  <si>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</si>
  <si>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</si>
  <si>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</si>
  <si>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</si>
  <si>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</si>
  <si>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</si>
  <si>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</si>
  <si>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</si>
  <si>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</si>
  <si>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</si>
  <si>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</si>
  <si>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</si>
  <si>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</si>
  <si>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</si>
  <si>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</si>
  <si>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</si>
  <si>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</si>
  <si>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</si>
  <si>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</si>
  <si>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</si>
  <si>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</si>
  <si>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</si>
  <si>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</si>
  <si>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</si>
  <si>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</si>
  <si>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</si>
  <si>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</si>
  <si>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</si>
  <si>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</si>
  <si>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</si>
  <si>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</si>
  <si>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</si>
  <si>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</si>
  <si>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</si>
  <si>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</si>
  <si>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</si>
  <si>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</si>
  <si>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</si>
  <si>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</si>
  <si>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</si>
  <si>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</si>
  <si>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</si>
  <si>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</si>
  <si>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</si>
  <si>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</si>
  <si>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</si>
  <si>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</si>
  <si>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</si>
  <si>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</si>
  <si>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</si>
  <si>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</si>
  <si>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</si>
  <si>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</si>
  <si>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</si>
  <si>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</si>
  <si>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</si>
  <si>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</si>
  <si>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</si>
  <si>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</si>
  <si>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</si>
  <si>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</si>
  <si>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</si>
  <si>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</si>
  <si>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</si>
  <si>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</si>
  <si>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</si>
  <si>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</si>
  <si>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</si>
  <si>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</si>
  <si>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</si>
  <si>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</si>
  <si>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</si>
  <si>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</si>
  <si>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</si>
  <si>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</si>
  <si>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</si>
  <si>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</si>
  <si>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</si>
  <si>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</si>
  <si>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</si>
  <si>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</si>
  <si>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</si>
  <si>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</si>
  <si>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</si>
  <si>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</si>
  <si>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</si>
  <si>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</si>
  <si>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</si>
  <si>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</si>
  <si>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</si>
  <si>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</si>
  <si>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</si>
  <si>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</si>
  <si>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</si>
  <si>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</si>
  <si>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</si>
  <si>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</si>
  <si>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</si>
  <si>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</si>
  <si>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</si>
  <si>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</si>
  <si>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</si>
  <si>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</si>
  <si>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</si>
  <si>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</si>
  <si>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</si>
  <si>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</si>
  <si>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</si>
  <si>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</si>
  <si>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</si>
  <si>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</si>
  <si>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</si>
  <si>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</si>
  <si>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</si>
  <si>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</si>
  <si>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</si>
  <si>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</si>
  <si>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</si>
  <si>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</si>
  <si>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</si>
  <si>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</si>
  <si>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</si>
  <si>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</si>
  <si>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</si>
  <si>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</si>
  <si>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</si>
  <si>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</si>
  <si>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</si>
  <si>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</si>
  <si>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</si>
  <si>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</si>
  <si>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</si>
  <si>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</si>
  <si>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</si>
  <si>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</si>
  <si>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</si>
  <si>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</si>
  <si>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</si>
  <si>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</si>
  <si>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</si>
  <si>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</si>
  <si>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</si>
  <si>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</si>
  <si>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</si>
  <si>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</si>
  <si>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</si>
  <si>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</si>
  <si>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</si>
  <si>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</si>
  <si>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</si>
  <si>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</si>
  <si>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</si>
  <si>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</si>
  <si>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</si>
  <si>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</si>
  <si>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</si>
  <si>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</si>
  <si>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</si>
  <si>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</si>
  <si>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</si>
  <si>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</si>
  <si>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</si>
  <si>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</si>
  <si>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</si>
  <si>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</si>
  <si>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</si>
  <si>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</si>
  <si>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</si>
  <si>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</si>
  <si>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</si>
  <si>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</si>
  <si>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</si>
  <si>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</si>
  <si>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</si>
  <si>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</si>
  <si>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</si>
  <si>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</si>
  <si>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</si>
  <si>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</si>
  <si>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</si>
  <si>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</si>
  <si>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</si>
  <si>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</si>
  <si>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</si>
  <si>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</si>
  <si>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</si>
  <si>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</si>
  <si>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</si>
  <si>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</si>
  <si>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</si>
  <si>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</si>
  <si>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</si>
  <si>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</si>
  <si>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</si>
  <si>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</si>
  <si>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</si>
  <si>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</si>
  <si>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</si>
  <si>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</si>
  <si>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</si>
  <si>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</si>
  <si>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</si>
  <si>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</si>
  <si>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</si>
  <si>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</si>
  <si>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</si>
  <si>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</si>
  <si>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</si>
  <si>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</si>
  <si>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</si>
  <si>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</si>
  <si>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</si>
  <si>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</si>
  <si>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</si>
  <si>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</si>
  <si>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</si>
  <si>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</si>
  <si>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</si>
  <si>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</si>
  <si>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</si>
  <si>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</si>
  <si>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</si>
  <si>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</si>
  <si>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</si>
  <si>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</si>
  <si>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</si>
  <si>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</si>
  <si>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</si>
  <si>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</si>
  <si>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</si>
  <si>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</si>
  <si>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</si>
  <si>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</si>
  <si>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</si>
  <si>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</si>
  <si>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</si>
  <si>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</si>
  <si>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</si>
  <si>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</si>
  <si>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</si>
  <si>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</si>
  <si>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</si>
  <si>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</si>
  <si>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</si>
  <si>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</si>
  <si>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</si>
  <si>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</si>
  <si>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</si>
  <si>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</si>
  <si>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</si>
  <si>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</si>
  <si>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</si>
  <si>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</si>
  <si>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</si>
  <si>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</si>
  <si>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</si>
  <si>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</si>
  <si>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</si>
  <si>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</si>
  <si>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</si>
  <si>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</si>
  <si>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</si>
  <si>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</si>
  <si>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</si>
  <si>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</si>
  <si>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</si>
  <si>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</si>
  <si>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</si>
  <si>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</si>
  <si>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</si>
  <si>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</si>
  <si>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</si>
  <si>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</si>
  <si>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</si>
  <si>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</si>
  <si>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</si>
  <si>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</si>
  <si>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</si>
  <si>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</si>
  <si>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</si>
  <si>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</si>
  <si>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</si>
  <si>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</si>
  <si>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</si>
  <si>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</si>
  <si>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</si>
  <si>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</si>
  <si>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</si>
  <si>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</si>
  <si>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</si>
  <si>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</si>
  <si>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</si>
  <si>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</si>
  <si>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</si>
  <si>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</si>
  <si>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</si>
  <si>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</si>
  <si>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</si>
  <si>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</si>
  <si>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</si>
  <si>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</si>
  <si>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</si>
  <si>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</si>
  <si>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</si>
  <si>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</si>
  <si>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</si>
  <si>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</si>
  <si>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</si>
  <si>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</si>
  <si>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</si>
  <si>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</si>
  <si>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</si>
  <si>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</si>
  <si>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</si>
  <si>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</si>
  <si>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</si>
  <si>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</si>
  <si>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</si>
  <si>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</si>
  <si>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</si>
  <si>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</si>
  <si>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</si>
  <si>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</si>
  <si>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</si>
  <si>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</si>
  <si>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</si>
  <si>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</si>
  <si>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</si>
  <si>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</si>
  <si>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</si>
  <si>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</si>
  <si>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</si>
  <si>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</si>
  <si>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</si>
  <si>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</si>
  <si>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</si>
  <si>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</si>
  <si>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</si>
  <si>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</si>
  <si>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</si>
  <si>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</si>
  <si>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</si>
  <si>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</si>
  <si>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</si>
  <si>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</si>
  <si>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</si>
  <si>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</si>
  <si>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</si>
  <si>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</si>
  <si>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</si>
  <si>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</si>
  <si>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</si>
  <si>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</si>
  <si>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</si>
  <si>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</si>
  <si>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</si>
  <si>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</si>
  <si>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</si>
  <si>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</si>
  <si>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</si>
  <si>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</si>
  <si>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</si>
  <si>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</si>
  <si>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</si>
  <si>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</si>
  <si>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</si>
  <si>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</si>
  <si>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</si>
  <si>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</si>
  <si>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</si>
  <si>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</si>
  <si>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</si>
  <si>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</si>
  <si>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</si>
  <si>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</si>
  <si>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</si>
  <si>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</si>
  <si>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</si>
  <si>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</si>
  <si>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</si>
  <si>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</si>
  <si>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</si>
  <si>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</si>
  <si>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</si>
  <si>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</si>
  <si>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</si>
  <si>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</si>
  <si>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</si>
  <si>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</si>
  <si>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</si>
  <si>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</si>
  <si>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</si>
  <si>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</si>
  <si>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</si>
  <si>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</si>
  <si>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</si>
  <si>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</si>
  <si>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</si>
  <si>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</si>
  <si>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</si>
  <si>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</si>
  <si>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</si>
  <si>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</si>
  <si>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</si>
  <si>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</si>
  <si>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</si>
  <si>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</si>
  <si>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</si>
  <si>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</si>
  <si>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</si>
  <si>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</si>
  <si>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</si>
  <si>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</si>
  <si>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</si>
  <si>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</si>
  <si>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</si>
  <si>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</si>
  <si>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</si>
  <si>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</si>
  <si>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</si>
  <si>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</si>
  <si>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</si>
  <si>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</si>
  <si>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</si>
  <si>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</si>
  <si>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</si>
  <si>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</si>
  <si>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</si>
  <si>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</si>
  <si>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</si>
  <si>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</si>
  <si>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</si>
  <si>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</si>
  <si>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</si>
  <si>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</si>
  <si>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</si>
  <si>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</si>
  <si>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</si>
  <si>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</si>
  <si>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</si>
  <si>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</si>
  <si>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</si>
  <si>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</si>
  <si>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</si>
  <si>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</si>
  <si>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</si>
  <si>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</si>
  <si>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</si>
  <si>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</si>
  <si>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</si>
  <si>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</si>
  <si>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</si>
  <si>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</si>
  <si>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</si>
  <si>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</si>
  <si>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</si>
  <si>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</si>
  <si>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</si>
  <si>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</si>
  <si>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</si>
  <si>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</si>
  <si>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</si>
  <si>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</si>
  <si>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</si>
  <si>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</si>
  <si>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</si>
  <si>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</si>
  <si>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</si>
  <si>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</si>
  <si>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</si>
  <si>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</si>
  <si>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</si>
  <si>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</si>
  <si>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</si>
  <si>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</si>
  <si>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</si>
  <si>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</si>
  <si>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</si>
  <si>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</si>
  <si>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</si>
  <si>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</si>
  <si>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</si>
  <si>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</si>
  <si>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</si>
  <si>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</si>
  <si>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</si>
  <si>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</si>
  <si>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</si>
  <si>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</si>
  <si>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</si>
  <si>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</si>
  <si>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</si>
  <si>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</si>
  <si>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</si>
  <si>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</si>
  <si>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</si>
  <si>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</si>
  <si>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</si>
  <si>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</si>
  <si>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</si>
  <si>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</si>
  <si>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</si>
  <si>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</si>
  <si>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</si>
  <si>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</si>
  <si>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</si>
  <si>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</si>
  <si>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</si>
  <si>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</si>
  <si>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</si>
  <si>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</si>
  <si>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</si>
  <si>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</si>
  <si>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</si>
  <si>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</si>
  <si>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</si>
  <si>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</si>
  <si>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</si>
  <si>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</si>
  <si>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</si>
  <si>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</si>
  <si>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</si>
  <si>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</si>
  <si>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</si>
  <si>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</si>
  <si>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</si>
  <si>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</si>
  <si>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</si>
  <si>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</si>
  <si>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</si>
  <si>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</si>
  <si>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</si>
  <si>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</si>
  <si>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</si>
  <si>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</si>
  <si>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</si>
  <si>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</si>
  <si>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</si>
  <si>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</si>
  <si>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</si>
  <si>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</si>
  <si>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</si>
  <si>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</si>
  <si>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</si>
  <si>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</si>
  <si>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</si>
  <si>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</si>
  <si>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</si>
  <si>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</si>
  <si>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</si>
  <si>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</si>
  <si>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</si>
  <si>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</si>
  <si>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</si>
  <si>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</si>
  <si>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</si>
  <si>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</si>
  <si>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</si>
  <si>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</si>
  <si>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</si>
  <si>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</si>
  <si>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</si>
  <si>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</si>
  <si>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</si>
  <si>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</si>
  <si>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</si>
  <si>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</si>
  <si>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</si>
  <si>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</si>
  <si>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</si>
  <si>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</si>
  <si>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</si>
  <si>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</si>
  <si>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</si>
  <si>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</si>
  <si>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</si>
  <si>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</si>
  <si>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</si>
  <si>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</si>
  <si>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</si>
  <si>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</si>
  <si>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</si>
  <si>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</si>
  <si>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</si>
  <si>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</si>
  <si>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</si>
  <si>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</si>
  <si>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</si>
  <si>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</si>
  <si>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</si>
  <si>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</si>
  <si>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</si>
  <si>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</si>
  <si>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</si>
  <si>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</si>
  <si>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</si>
  <si>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</si>
  <si>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</si>
  <si>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</si>
  <si>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</si>
  <si>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</si>
  <si>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</si>
  <si>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</si>
  <si>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</si>
  <si>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</si>
  <si>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</si>
  <si>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</si>
  <si>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</si>
  <si>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</si>
  <si>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</si>
  <si>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</si>
  <si>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</si>
  <si>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</si>
  <si>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</si>
  <si>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</si>
  <si>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</si>
  <si>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</si>
  <si>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</si>
  <si>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</si>
  <si>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</si>
  <si>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</si>
  <si>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</si>
  <si>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</si>
  <si>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</si>
  <si>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</si>
  <si>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</si>
  <si>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</si>
  <si>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</si>
  <si>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</si>
  <si>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</si>
  <si>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</si>
  <si>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</si>
  <si>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</si>
  <si>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</si>
  <si>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</si>
  <si>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</si>
  <si>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</si>
  <si>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</si>
  <si>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</si>
  <si>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</si>
  <si>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</si>
  <si>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</si>
  <si>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</si>
  <si>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</si>
  <si>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</si>
  <si>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</si>
  <si>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</si>
  <si>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</si>
  <si>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</si>
  <si>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</si>
  <si>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</si>
  <si>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</si>
  <si>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</si>
  <si>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</si>
  <si>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</si>
  <si>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</si>
  <si>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</si>
  <si>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</si>
  <si>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</si>
  <si>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</si>
  <si>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</si>
  <si>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</si>
  <si>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</si>
  <si>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</si>
  <si>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</si>
  <si>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</si>
  <si>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</si>
  <si>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</si>
  <si>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</si>
  <si>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</si>
  <si>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</si>
  <si>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</si>
  <si>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</si>
  <si>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</si>
  <si>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</si>
  <si>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</si>
  <si>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</si>
  <si>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</si>
  <si>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</si>
  <si>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</si>
  <si>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</si>
  <si>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</si>
  <si>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</si>
  <si>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</si>
  <si>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</si>
  <si>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</si>
  <si>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</si>
  <si>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</si>
  <si>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</si>
  <si>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</si>
  <si>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</si>
  <si>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</si>
  <si>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</si>
  <si>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</si>
  <si>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</si>
  <si>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</si>
  <si>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</si>
  <si>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</si>
  <si>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</si>
  <si>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</si>
  <si>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</si>
  <si>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</si>
  <si>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</si>
  <si>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</si>
  <si>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</si>
  <si>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</si>
  <si>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</si>
  <si>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</si>
  <si>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</si>
  <si>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</si>
  <si>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</si>
  <si>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</si>
  <si>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</si>
  <si>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</si>
  <si>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</si>
  <si>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</si>
  <si>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</si>
  <si>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</si>
  <si>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</si>
  <si>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</si>
  <si>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</si>
  <si>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</si>
  <si>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</si>
  <si>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</si>
  <si>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</si>
  <si>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</si>
  <si>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</si>
  <si>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</si>
  <si>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</si>
  <si>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</si>
  <si>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</si>
  <si>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</si>
  <si>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</si>
  <si>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</si>
  <si>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</si>
  <si>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</si>
  <si>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</si>
  <si>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</si>
  <si>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</si>
  <si>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</si>
  <si>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</si>
  <si>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</si>
  <si>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</si>
  <si>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</si>
  <si>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</si>
  <si>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</si>
  <si>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</si>
  <si>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</si>
  <si>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</si>
  <si>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</si>
  <si>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</si>
  <si>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</si>
  <si>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</si>
  <si>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</si>
  <si>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</si>
  <si>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</si>
  <si>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</si>
  <si>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</si>
  <si>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</si>
  <si>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</si>
  <si>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</si>
  <si>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</si>
  <si>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</si>
  <si>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</si>
  <si>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</si>
  <si>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</si>
  <si>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</si>
  <si>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</si>
  <si>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</si>
  <si>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</si>
  <si>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</si>
  <si>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</si>
  <si>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</si>
  <si>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</si>
  <si>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</si>
  <si>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</si>
  <si>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</si>
  <si>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</si>
  <si>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</si>
  <si>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</si>
  <si>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</si>
  <si>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</si>
  <si>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</si>
  <si>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</si>
  <si>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</si>
  <si>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</si>
  <si>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</si>
  <si>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</si>
  <si>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</si>
  <si>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</si>
  <si>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</si>
  <si>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</si>
  <si>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</si>
  <si>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</si>
  <si>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</si>
  <si>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</si>
  <si>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</si>
  <si>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</si>
  <si>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</si>
  <si>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</si>
  <si>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</si>
  <si>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</si>
  <si>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</si>
  <si>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</si>
  <si>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</si>
  <si>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</si>
  <si>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</si>
  <si>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</si>
  <si>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</si>
  <si>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</si>
  <si>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</si>
  <si>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</si>
  <si>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</si>
  <si>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</si>
  <si>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</si>
  <si>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</si>
  <si>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</si>
  <si>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</si>
  <si>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</si>
  <si>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</si>
  <si>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</si>
  <si>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</si>
  <si>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</si>
  <si>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</si>
  <si>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</si>
  <si>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</si>
  <si>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</si>
  <si>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</si>
  <si>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</si>
  <si>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</si>
  <si>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</si>
  <si>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</si>
  <si>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</si>
  <si>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</si>
  <si>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</si>
  <si>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</si>
  <si>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</si>
  <si>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</si>
  <si>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</si>
  <si>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</si>
  <si>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</si>
  <si>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</si>
  <si>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</si>
  <si>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</si>
  <si>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</si>
  <si>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</si>
  <si>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</si>
  <si>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</si>
  <si>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</si>
  <si>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</si>
  <si>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</si>
  <si>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</si>
  <si>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</si>
  <si>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</si>
  <si>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</si>
  <si>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</si>
  <si>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</si>
  <si>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</si>
  <si>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</si>
  <si>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</si>
  <si>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</si>
  <si>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</si>
  <si>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</si>
  <si>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</si>
  <si>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</si>
  <si>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</si>
  <si>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</si>
  <si>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</si>
  <si>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</si>
  <si>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</si>
  <si>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</si>
  <si>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</si>
  <si>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</si>
  <si>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</si>
  <si>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</si>
  <si>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</si>
  <si>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</si>
  <si>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</si>
  <si>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</si>
  <si>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</si>
  <si>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</si>
  <si>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</si>
  <si>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</si>
  <si>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</si>
  <si>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</si>
  <si>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</si>
  <si>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</si>
  <si>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</si>
  <si>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</si>
  <si>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</si>
  <si>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</si>
  <si>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</si>
  <si>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</si>
  <si>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</si>
  <si>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</si>
  <si>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</si>
  <si>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</si>
  <si>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</si>
  <si>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</si>
  <si>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</si>
  <si>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</si>
  <si>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</si>
  <si>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</si>
  <si>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</si>
  <si>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</si>
  <si>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</si>
  <si>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</si>
  <si>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</si>
  <si>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</si>
  <si>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</si>
  <si>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</si>
  <si>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</si>
  <si>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</si>
  <si>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</si>
  <si>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</si>
  <si>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</si>
  <si>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</si>
  <si>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</si>
  <si>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</si>
  <si>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</si>
  <si>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</si>
  <si>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</si>
  <si>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</si>
  <si>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</si>
  <si>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</si>
  <si>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</si>
  <si>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</si>
  <si>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</si>
  <si>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</si>
  <si>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</si>
  <si>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</si>
  <si>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</si>
  <si>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</si>
  <si>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</si>
  <si>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</si>
  <si>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</si>
  <si>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</si>
  <si>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</si>
  <si>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</si>
  <si>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</si>
  <si>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</si>
  <si>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</si>
  <si>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</si>
  <si>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</si>
  <si>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</si>
  <si>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</si>
  <si>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</si>
  <si>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</si>
  <si>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</si>
  <si>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</si>
  <si>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</si>
  <si>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</si>
  <si>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</si>
  <si>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</si>
  <si>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</si>
  <si>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</si>
  <si>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</si>
  <si>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</si>
  <si>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</si>
  <si>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</si>
  <si>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</si>
  <si>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</si>
  <si>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</si>
  <si>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</si>
  <si>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</si>
  <si>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</si>
  <si>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</si>
  <si>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</si>
  <si>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</si>
  <si>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</si>
  <si>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</si>
  <si>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</si>
  <si>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</si>
  <si>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</si>
  <si>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</si>
  <si>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</si>
  <si>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</si>
  <si>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</si>
  <si>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</si>
  <si>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</si>
  <si>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</si>
  <si>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</si>
  <si>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</si>
  <si>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</si>
  <si>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</si>
  <si>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</si>
  <si>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</si>
  <si>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</si>
  <si>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</si>
  <si>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</si>
  <si>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</si>
  <si>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</si>
  <si>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</si>
  <si>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</si>
  <si>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</si>
  <si>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</si>
  <si>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</si>
  <si>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</si>
  <si>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</si>
  <si>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</si>
  <si>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</si>
  <si>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</si>
  <si>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</si>
  <si>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</si>
  <si>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</si>
  <si>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</si>
  <si>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</si>
  <si>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</si>
  <si>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</si>
  <si>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</si>
  <si>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</si>
  <si>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</si>
  <si>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</si>
  <si>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</si>
  <si>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</si>
  <si>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</si>
  <si>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</si>
  <si>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</si>
  <si>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</si>
  <si>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</si>
  <si>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</si>
  <si>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</si>
  <si>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</si>
  <si>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</si>
  <si>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</si>
  <si>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</si>
  <si>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</si>
  <si>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</si>
  <si>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</si>
  <si>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</si>
  <si>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</si>
  <si>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</si>
  <si>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</si>
  <si>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</si>
  <si>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</si>
  <si>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</si>
  <si>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</si>
  <si>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</si>
  <si>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</si>
  <si>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</si>
  <si>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</si>
  <si>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</si>
  <si>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</si>
  <si>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</si>
  <si>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</si>
  <si>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</si>
  <si>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</si>
  <si>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</si>
  <si>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</si>
  <si>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</si>
  <si>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</si>
  <si>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</si>
  <si>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</si>
  <si>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</si>
  <si>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</si>
  <si>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</si>
  <si>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</si>
  <si>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</si>
  <si>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</si>
  <si>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</si>
  <si>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</si>
  <si>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</si>
  <si>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</si>
  <si>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</si>
  <si>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</si>
  <si>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</si>
  <si>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</si>
  <si>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</si>
  <si>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</si>
  <si>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</si>
  <si>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</si>
  <si>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</si>
  <si>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</si>
  <si>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</si>
  <si>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</si>
  <si>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</si>
  <si>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</si>
  <si>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</si>
  <si>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</si>
  <si>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</si>
  <si>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</si>
  <si>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</si>
  <si>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</si>
  <si>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</si>
  <si>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</si>
  <si>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</si>
  <si>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</si>
  <si>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</si>
  <si>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</si>
  <si>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</si>
  <si>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</si>
  <si>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</si>
  <si>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</si>
  <si>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</si>
  <si>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</si>
  <si>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</si>
  <si>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</si>
  <si>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</si>
  <si>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</si>
  <si>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</si>
  <si>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</si>
  <si>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</si>
  <si>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</si>
  <si>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</si>
  <si>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</si>
  <si>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</si>
  <si>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</si>
  <si>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</si>
  <si>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</si>
  <si>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</si>
  <si>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</si>
  <si>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</si>
  <si>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</si>
  <si>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</si>
  <si>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</si>
  <si>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</si>
  <si>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</si>
  <si>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</si>
  <si>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</si>
  <si>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</si>
  <si>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</si>
  <si>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</si>
  <si>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</si>
  <si>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</si>
  <si>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</si>
  <si>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</si>
  <si>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</si>
  <si>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</si>
  <si>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</si>
  <si>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</si>
  <si>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</si>
  <si>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</si>
  <si>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</si>
  <si>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</si>
  <si>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</si>
  <si>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</si>
  <si>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</si>
  <si>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</si>
  <si>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</si>
  <si>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</si>
  <si>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</si>
  <si>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</si>
  <si>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</si>
  <si>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</si>
  <si>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</si>
  <si>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</si>
  <si>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</si>
  <si>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</si>
  <si>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</si>
  <si>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</si>
  <si>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</si>
  <si>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</si>
  <si>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</si>
  <si>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</si>
  <si>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</si>
  <si>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</si>
  <si>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</si>
  <si>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</si>
  <si>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</si>
  <si>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</si>
  <si>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</si>
  <si>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</si>
  <si>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</si>
  <si>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</si>
  <si>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</si>
  <si>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</si>
  <si>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</si>
  <si>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</si>
  <si>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</si>
  <si>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</si>
  <si>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</si>
  <si>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</si>
  <si>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</si>
  <si>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</si>
  <si>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</si>
  <si>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</si>
  <si>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</si>
  <si>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</si>
  <si>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</si>
  <si>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</si>
  <si>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</si>
  <si>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</si>
  <si>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</si>
  <si>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</si>
  <si>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</si>
  <si>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</si>
  <si>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</si>
  <si>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</si>
  <si>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</si>
  <si>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</si>
  <si>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</si>
  <si>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</si>
  <si>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</si>
  <si>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</si>
  <si>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</si>
  <si>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</si>
  <si>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</si>
  <si>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</si>
  <si>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</si>
  <si>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</si>
  <si>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</si>
  <si>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</si>
  <si>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</si>
  <si>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</si>
  <si>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</si>
  <si>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</si>
  <si>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</si>
  <si>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</si>
  <si>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</si>
  <si>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</si>
  <si>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</si>
  <si>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</si>
  <si>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</si>
  <si>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</si>
  <si>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</si>
  <si>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</si>
  <si>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</si>
  <si>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</si>
  <si>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</si>
  <si>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</si>
  <si>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</si>
  <si>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</si>
  <si>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</si>
  <si>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</si>
  <si>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</si>
  <si>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</si>
  <si>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</si>
  <si>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</si>
  <si>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</si>
  <si>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</si>
  <si>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</si>
  <si>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</si>
  <si>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</si>
  <si>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</si>
  <si>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</si>
  <si>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</si>
  <si>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</si>
  <si>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</si>
  <si>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</si>
  <si>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</si>
  <si>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</si>
  <si>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</si>
  <si>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</si>
  <si>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</si>
  <si>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</si>
  <si>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</si>
  <si>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</si>
  <si>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</si>
  <si>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</si>
  <si>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</si>
  <si>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</si>
  <si>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</si>
  <si>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</si>
  <si>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</si>
  <si>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</si>
  <si>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</si>
  <si>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</si>
  <si>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</si>
  <si>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</si>
  <si>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</si>
  <si>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</si>
  <si>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</si>
  <si>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</si>
  <si>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</si>
  <si>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</si>
  <si>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</si>
  <si>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</si>
  <si>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</si>
  <si>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</si>
  <si>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</si>
  <si>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</si>
  <si>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</si>
  <si>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</si>
  <si>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</si>
  <si>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</si>
  <si>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</si>
  <si>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</si>
  <si>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</si>
  <si>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</si>
  <si>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</si>
  <si>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</si>
  <si>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</si>
  <si>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</si>
  <si>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</si>
  <si>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</si>
  <si>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</si>
  <si>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</si>
  <si>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</si>
  <si>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</si>
  <si>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</si>
  <si>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</si>
  <si>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</si>
  <si>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</si>
  <si>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</si>
  <si>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</si>
  <si>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</si>
  <si>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</si>
  <si>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</si>
  <si>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</si>
  <si>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</si>
  <si>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</si>
  <si>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</si>
  <si>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</si>
  <si>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</si>
  <si>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</si>
  <si>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</si>
  <si>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</si>
  <si>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</si>
  <si>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</si>
  <si>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</si>
  <si>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</si>
  <si>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</si>
  <si>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</si>
  <si>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</si>
  <si>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</si>
  <si>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</si>
  <si>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</si>
  <si>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</si>
  <si>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</si>
  <si>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</si>
  <si>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</si>
  <si>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</si>
  <si>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</si>
  <si>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</si>
  <si>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</si>
  <si>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</si>
  <si>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</si>
  <si>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</si>
  <si>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</si>
  <si>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</si>
  <si>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</si>
  <si>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</si>
  <si>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</si>
  <si>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</si>
  <si>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</si>
  <si>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</si>
  <si>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</si>
  <si>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</si>
  <si>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</si>
  <si>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</si>
  <si>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</si>
  <si>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</si>
  <si>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</si>
  <si>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</si>
  <si>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</si>
  <si>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</si>
  <si>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</si>
  <si>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</si>
  <si>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</si>
  <si>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</si>
  <si>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</si>
  <si>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</si>
  <si>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</si>
  <si>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</si>
  <si>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</si>
  <si>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</si>
  <si>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</si>
  <si>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</si>
  <si>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</si>
  <si>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</si>
  <si>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</si>
  <si>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</si>
  <si>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</si>
  <si>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</si>
  <si>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</si>
  <si>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</si>
  <si>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</si>
  <si>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</si>
  <si>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</si>
  <si>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</si>
  <si>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</si>
  <si>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</si>
  <si>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</si>
  <si>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</si>
  <si>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</si>
  <si>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</si>
  <si>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</si>
  <si>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</si>
  <si>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</si>
  <si>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</si>
  <si>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</si>
  <si>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</si>
  <si>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</si>
  <si>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</si>
  <si>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</si>
  <si>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</si>
  <si>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</si>
  <si>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</si>
  <si>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</si>
  <si>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</si>
  <si>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</si>
  <si>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</si>
  <si>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</si>
  <si>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</si>
  <si>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</si>
  <si>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</si>
  <si>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</si>
  <si>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</si>
  <si>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</si>
  <si>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</si>
  <si>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</si>
  <si>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</si>
  <si>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</si>
  <si>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</si>
  <si>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</si>
  <si>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</si>
  <si>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</si>
  <si>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</si>
  <si>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</si>
  <si>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</si>
  <si>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</si>
  <si>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</si>
  <si>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</si>
  <si>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</si>
  <si>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</si>
  <si>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</si>
  <si>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</si>
  <si>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</si>
  <si>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</si>
  <si>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</si>
  <si>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</si>
  <si>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</si>
  <si>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</si>
  <si>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</si>
  <si>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</si>
  <si>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</si>
  <si>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</si>
  <si>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</si>
  <si>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</si>
  <si>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</si>
  <si>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</si>
  <si>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</si>
  <si>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</si>
  <si>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</si>
  <si>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</si>
  <si>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</si>
  <si>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</si>
  <si>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</si>
  <si>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</si>
  <si>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</si>
  <si>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</si>
  <si>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</si>
  <si>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</si>
  <si>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</si>
  <si>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</si>
  <si>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</si>
  <si>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</si>
  <si>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</si>
  <si>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</si>
  <si>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</si>
  <si>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</si>
  <si>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</si>
  <si>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</si>
  <si>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</si>
  <si>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</si>
  <si>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</si>
  <si>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</si>
  <si>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</si>
  <si>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</si>
  <si>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</si>
  <si>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</si>
  <si>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</si>
  <si>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</si>
  <si>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</si>
  <si>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</si>
  <si>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</si>
  <si>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</si>
  <si>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</si>
  <si>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</si>
  <si>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</si>
  <si>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</si>
  <si>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</si>
  <si>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</si>
  <si>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</si>
  <si>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</si>
  <si>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</si>
  <si>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</si>
  <si>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</si>
  <si>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</si>
  <si>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</si>
  <si>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</si>
  <si>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</si>
  <si>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</si>
  <si>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</si>
  <si>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</si>
  <si>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</si>
  <si>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</si>
  <si>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</si>
  <si>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</si>
  <si>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</si>
  <si>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</si>
  <si>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</si>
  <si>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</si>
  <si>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</si>
  <si>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</si>
  <si>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</si>
  <si>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</si>
  <si>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</si>
  <si>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</si>
  <si>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</si>
  <si>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</si>
  <si>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</si>
  <si>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</si>
  <si>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</si>
  <si>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</si>
  <si>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</si>
  <si>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</si>
  <si>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</si>
  <si>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</si>
  <si>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</si>
  <si>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</si>
  <si>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</si>
  <si>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</si>
  <si>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</si>
  <si>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</si>
  <si>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</si>
  <si>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</si>
  <si>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</si>
  <si>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</si>
  <si>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</si>
  <si>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</si>
  <si>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</si>
  <si>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</si>
  <si>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</si>
  <si>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</si>
  <si>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</si>
  <si>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</si>
  <si>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</si>
  <si>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</si>
  <si>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</si>
  <si>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</si>
  <si>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</si>
  <si>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</si>
  <si>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</si>
  <si>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</si>
  <si>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</si>
  <si>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</si>
  <si>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</si>
  <si>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</si>
  <si>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</si>
  <si>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</si>
  <si>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</si>
  <si>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</si>
  <si>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</si>
  <si>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</si>
  <si>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</si>
  <si>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</si>
  <si>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</si>
  <si>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</si>
  <si>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</si>
  <si>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</si>
  <si>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</si>
  <si>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</si>
  <si>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</si>
  <si>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</si>
  <si>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</si>
  <si>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</si>
  <si>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</si>
  <si>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</si>
  <si>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</si>
  <si>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</si>
  <si>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</si>
  <si>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</si>
  <si>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</si>
  <si>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</si>
  <si>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</si>
  <si>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</si>
  <si>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</si>
  <si>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</si>
  <si>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</si>
  <si>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</si>
  <si>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</si>
  <si>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</si>
  <si>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</si>
  <si>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</si>
  <si>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</si>
  <si>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</si>
  <si>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</si>
  <si>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</si>
  <si>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</si>
  <si>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</si>
  <si>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</si>
  <si>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</si>
  <si>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</si>
  <si>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</si>
  <si>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</si>
  <si>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</si>
  <si>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</si>
  <si>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</si>
  <si>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</si>
  <si>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</si>
  <si>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</si>
  <si>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</si>
  <si>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</si>
  <si>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</si>
  <si>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</si>
  <si>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</si>
  <si>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</si>
  <si>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</si>
  <si>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</si>
  <si>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</si>
  <si>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</si>
  <si>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</si>
  <si>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</si>
  <si>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</si>
  <si>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</si>
  <si>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</si>
  <si>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</si>
  <si>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</si>
  <si>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</si>
  <si>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</si>
  <si>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</si>
  <si>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</si>
  <si>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</si>
  <si>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</si>
  <si>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</si>
  <si>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</si>
  <si>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</si>
  <si>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</si>
  <si>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</si>
  <si>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</si>
  <si>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</si>
  <si>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</si>
  <si>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</si>
  <si>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</si>
  <si>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</si>
  <si>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</si>
  <si>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</si>
  <si>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</si>
  <si>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</si>
  <si>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</si>
  <si>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</si>
  <si>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</si>
  <si>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</si>
  <si>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</si>
  <si>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</si>
  <si>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</si>
  <si>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</si>
  <si>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</si>
  <si>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</si>
  <si>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</si>
  <si>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</si>
  <si>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</si>
  <si>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</si>
  <si>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</si>
  <si>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</si>
  <si>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</si>
  <si>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</si>
  <si>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</si>
  <si>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</si>
  <si>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</si>
  <si>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</si>
  <si>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</si>
  <si>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</si>
  <si>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</si>
  <si>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</si>
  <si>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</si>
  <si>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</si>
  <si>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</si>
  <si>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</si>
  <si>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</si>
  <si>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</si>
  <si>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</si>
  <si>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</si>
  <si>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</si>
  <si>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</si>
  <si>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</si>
  <si>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</si>
  <si>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</si>
  <si>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</si>
  <si>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</si>
  <si>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</si>
  <si>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</si>
  <si>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</si>
  <si>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</si>
  <si>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</si>
  <si>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</si>
  <si>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</si>
  <si>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</si>
  <si>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</si>
  <si>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</si>
  <si>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</si>
  <si>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</si>
  <si>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</si>
  <si>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</si>
  <si>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</si>
  <si>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</si>
  <si>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</si>
  <si>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</si>
  <si>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</si>
  <si>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</si>
  <si>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</si>
  <si>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</si>
  <si>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</si>
  <si>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</si>
  <si>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</si>
  <si>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</si>
  <si>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</si>
  <si>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</si>
  <si>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</si>
  <si>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</si>
  <si>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</si>
  <si>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</si>
  <si>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</si>
  <si>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</si>
  <si>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</si>
  <si>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</si>
  <si>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</si>
  <si>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</si>
  <si>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</si>
  <si>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</si>
  <si>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</si>
  <si>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</si>
  <si>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</si>
  <si>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</si>
  <si>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</si>
  <si>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</si>
  <si>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</si>
  <si>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</si>
  <si>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</si>
  <si>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</si>
  <si>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</si>
  <si>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</si>
  <si>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</si>
  <si>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</si>
  <si>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</si>
  <si>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</si>
  <si>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</si>
  <si>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</si>
  <si>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</si>
  <si>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</si>
  <si>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</si>
  <si>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</si>
  <si>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</si>
  <si>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</si>
  <si>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</si>
  <si>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</si>
  <si>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</si>
  <si>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</si>
  <si>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</si>
  <si>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</si>
  <si>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</si>
  <si>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</si>
  <si>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</si>
  <si>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</si>
  <si>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</si>
  <si>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</si>
  <si>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</si>
  <si>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</si>
  <si>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</si>
  <si>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</si>
  <si>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</si>
  <si>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</si>
  <si>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</si>
  <si>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</si>
  <si>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</si>
  <si>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</si>
  <si>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</si>
  <si>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</si>
  <si>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</si>
  <si>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</si>
  <si>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</si>
  <si>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</si>
  <si>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</si>
  <si>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</si>
  <si>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</si>
  <si>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</si>
  <si>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</si>
  <si>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</si>
  <si>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</si>
  <si>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</si>
  <si>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</si>
  <si>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</si>
  <si>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</si>
  <si>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</si>
  <si>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</si>
  <si>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</si>
  <si>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</si>
  <si>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</si>
  <si>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</si>
  <si>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</si>
  <si>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</si>
  <si>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</si>
  <si>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</si>
  <si>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</si>
  <si>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</si>
  <si>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</si>
  <si>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</si>
  <si>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</si>
  <si>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</si>
  <si>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</si>
  <si>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</si>
  <si>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</si>
  <si>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</si>
  <si>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</si>
  <si>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</si>
  <si>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</si>
  <si>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</si>
  <si>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</si>
  <si>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</si>
  <si>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</si>
  <si>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</si>
  <si>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</si>
  <si>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</si>
  <si>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</si>
  <si>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</si>
  <si>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</si>
  <si>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</si>
  <si>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</si>
  <si>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</si>
  <si>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</si>
  <si>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</si>
  <si>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</si>
  <si>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</si>
  <si>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</si>
  <si>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</si>
  <si>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</si>
  <si>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</si>
  <si>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</si>
  <si>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</si>
  <si>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</si>
  <si>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</si>
  <si>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</si>
  <si>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</si>
  <si>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</si>
  <si>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</si>
  <si>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</si>
  <si>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</si>
  <si>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</si>
  <si>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</si>
  <si>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</si>
  <si>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</si>
  <si>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</si>
  <si>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</si>
  <si>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</si>
  <si>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</si>
  <si>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</si>
  <si>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</si>
  <si>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</si>
  <si>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</si>
  <si>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</si>
  <si>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</si>
  <si>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</si>
  <si>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</si>
  <si>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</si>
  <si>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</si>
  <si>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</si>
  <si>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</si>
  <si>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</si>
  <si>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</si>
  <si>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</si>
  <si>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</si>
  <si>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</si>
  <si>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</si>
  <si>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</si>
  <si>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</si>
  <si>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</si>
  <si>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</si>
  <si>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</si>
  <si>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</si>
  <si>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</si>
  <si>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</si>
  <si>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</si>
  <si>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</si>
  <si>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</si>
  <si>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</si>
  <si>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</si>
  <si>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</si>
  <si>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</si>
  <si>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</si>
  <si>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</si>
  <si>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</si>
  <si>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</si>
  <si>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</si>
  <si>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</si>
  <si>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</si>
  <si>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</si>
  <si>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</si>
  <si>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</si>
  <si>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</si>
  <si>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</si>
  <si>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</si>
  <si>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</si>
  <si>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</si>
  <si>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</si>
  <si>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</si>
  <si>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</si>
  <si>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</si>
  <si>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</si>
  <si>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</si>
  <si>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</si>
  <si>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</si>
  <si>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</si>
  <si>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</si>
  <si>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</si>
  <si>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</si>
  <si>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</si>
  <si>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</si>
  <si>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</si>
  <si>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</si>
  <si>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</si>
  <si>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</si>
  <si>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</si>
  <si>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</si>
  <si>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</si>
  <si>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</si>
  <si>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</si>
  <si>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</si>
  <si>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</si>
  <si>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</si>
  <si>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</si>
  <si>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</si>
  <si>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</si>
  <si>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</si>
  <si>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</si>
  <si>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</si>
  <si>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</si>
  <si>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</si>
  <si>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</si>
  <si>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</si>
  <si>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</si>
  <si>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</si>
  <si>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</si>
  <si>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</si>
  <si>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</si>
  <si>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</si>
  <si>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</si>
  <si>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</si>
  <si>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</si>
  <si>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</si>
  <si>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</si>
  <si>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</si>
  <si>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</si>
  <si>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</si>
  <si>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</si>
  <si>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</si>
  <si>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</si>
  <si>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</si>
  <si>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</si>
  <si>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</si>
  <si>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</si>
  <si>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</si>
  <si>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</si>
  <si>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</si>
  <si>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</si>
  <si>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</si>
  <si>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</si>
  <si>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</si>
  <si>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</si>
  <si>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</si>
  <si>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</si>
  <si>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</si>
  <si>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</si>
  <si>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</si>
  <si>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</si>
  <si>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</si>
  <si>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</si>
  <si>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</si>
  <si>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</si>
  <si>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</si>
  <si>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</si>
  <si>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</si>
  <si>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</si>
  <si>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</si>
  <si>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</si>
  <si>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</si>
  <si>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</si>
  <si>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</si>
  <si>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</si>
  <si>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</si>
  <si>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</si>
  <si>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</si>
  <si>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</si>
  <si>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</si>
  <si>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</si>
  <si>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</si>
  <si>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</si>
  <si>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</si>
  <si>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</si>
  <si>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</si>
  <si>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</si>
  <si>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</si>
  <si>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</si>
  <si>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</si>
  <si>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</si>
  <si>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</si>
  <si>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</si>
  <si>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</si>
  <si>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</si>
  <si>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</si>
  <si>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</si>
  <si>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</si>
  <si>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</si>
  <si>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</si>
  <si>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</si>
  <si>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</si>
  <si>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</si>
  <si>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</si>
  <si>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</si>
  <si>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</si>
  <si>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</si>
  <si>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</si>
  <si>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</si>
  <si>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</si>
  <si>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</si>
  <si>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</si>
  <si>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</si>
  <si>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</si>
  <si>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</si>
  <si>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</si>
  <si>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</si>
  <si>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</si>
  <si>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</si>
  <si>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</si>
  <si>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</si>
  <si>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</si>
  <si>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</si>
  <si>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</si>
  <si>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</si>
  <si>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</si>
  <si>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</si>
  <si>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</si>
  <si>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</si>
  <si>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</si>
  <si>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</si>
  <si>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</si>
  <si>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</si>
  <si>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</si>
  <si>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</si>
  <si>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</si>
  <si>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</si>
  <si>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</si>
  <si>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</si>
  <si>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</si>
  <si>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</si>
  <si>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</si>
  <si>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</si>
  <si>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</si>
  <si>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</si>
  <si>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</si>
  <si>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</si>
  <si>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</si>
  <si>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</si>
  <si>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</si>
  <si>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</si>
  <si>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</si>
  <si>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</si>
  <si>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</si>
  <si>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</si>
  <si>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</si>
  <si>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</si>
  <si>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</si>
  <si>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</si>
  <si>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</si>
  <si>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</si>
  <si>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</si>
  <si>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</si>
  <si>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</si>
  <si>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</si>
  <si>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</si>
  <si>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</si>
  <si>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</si>
  <si>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</si>
  <si>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</si>
  <si>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</si>
  <si>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</si>
  <si>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</si>
  <si>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</si>
  <si>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</si>
  <si>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</si>
  <si>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</si>
  <si>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</si>
  <si>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</si>
  <si>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</si>
  <si>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</si>
  <si>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</si>
  <si>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</si>
  <si>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</si>
  <si>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</si>
  <si>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</si>
  <si>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</si>
  <si>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</si>
  <si>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</si>
  <si>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</si>
  <si>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</si>
  <si>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</si>
  <si>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</si>
  <si>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</si>
  <si>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</si>
  <si>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</si>
  <si>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</si>
  <si>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</si>
  <si>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</si>
  <si>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</si>
  <si>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</si>
  <si>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</si>
  <si>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</si>
  <si>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</si>
  <si>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</si>
  <si>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</si>
  <si>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</si>
  <si>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</si>
  <si>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</si>
  <si>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</si>
  <si>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</si>
  <si>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</si>
  <si>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</si>
  <si>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</si>
  <si>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</si>
  <si>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</si>
  <si>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</si>
  <si>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</si>
  <si>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</si>
  <si>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</si>
  <si>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</si>
  <si>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</si>
  <si>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</si>
  <si>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</si>
  <si>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</si>
  <si>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</si>
  <si>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</si>
  <si>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</si>
  <si>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</si>
  <si>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</si>
  <si>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</si>
  <si>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</si>
  <si>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</si>
  <si>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</si>
  <si>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</si>
  <si>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</si>
  <si>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</si>
  <si>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</si>
  <si>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</si>
  <si>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</si>
  <si>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</si>
  <si>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</si>
  <si>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</si>
  <si>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</si>
  <si>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</si>
  <si>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</si>
  <si>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</si>
  <si>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</si>
  <si>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</si>
  <si>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</si>
  <si>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</si>
  <si>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</si>
  <si>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</si>
  <si>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</si>
  <si>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</si>
  <si>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</si>
  <si>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</si>
  <si>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</si>
  <si>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</si>
  <si>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</si>
  <si>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</si>
  <si>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</si>
  <si>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</si>
  <si>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</si>
  <si>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</si>
  <si>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</si>
  <si>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</si>
  <si>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</si>
  <si>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</si>
  <si>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</si>
  <si>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</si>
  <si>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</si>
  <si>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</si>
  <si>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</si>
  <si>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</si>
  <si>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</si>
  <si>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</si>
  <si>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</si>
  <si>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</si>
  <si>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</si>
  <si>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</si>
  <si>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</si>
  <si>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</si>
  <si>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</si>
  <si>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</si>
  <si>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</si>
  <si>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</si>
  <si>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</si>
  <si>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</si>
  <si>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</si>
  <si>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</si>
  <si>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</si>
  <si>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</si>
  <si>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</si>
  <si>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</si>
  <si>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</si>
  <si>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</si>
  <si>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</si>
  <si>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</si>
  <si>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</si>
  <si>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</si>
  <si>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</si>
  <si>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</si>
  <si>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</si>
  <si>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</si>
  <si>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</si>
  <si>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</si>
  <si>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</si>
  <si>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</si>
  <si>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</si>
  <si>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</si>
  <si>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</si>
  <si>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</si>
  <si>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</si>
  <si>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</si>
  <si>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</si>
  <si>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</si>
  <si>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</si>
  <si>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</si>
  <si>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</si>
  <si>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</si>
  <si>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</si>
  <si>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</si>
  <si>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</si>
  <si>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</si>
  <si>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</si>
  <si>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</si>
  <si>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</si>
  <si>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</si>
  <si>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</si>
  <si>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</si>
  <si>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</si>
  <si>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</si>
  <si>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</si>
  <si>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</si>
  <si>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</si>
  <si>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</si>
  <si>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</si>
  <si>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</si>
  <si>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</si>
  <si>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</si>
  <si>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</si>
  <si>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</si>
  <si>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</si>
  <si>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</si>
  <si>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</si>
  <si>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</si>
  <si>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</si>
  <si>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</si>
  <si>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</si>
  <si>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</si>
  <si>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</si>
  <si>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</si>
  <si>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</si>
  <si>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</si>
  <si>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</si>
  <si>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</si>
  <si>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</si>
  <si>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</si>
  <si>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</si>
  <si>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</si>
  <si>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</si>
  <si>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</si>
  <si>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</si>
  <si>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</si>
  <si>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</si>
  <si>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</si>
  <si>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</si>
  <si>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</si>
  <si>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</si>
  <si>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</si>
  <si>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</si>
  <si>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</si>
  <si>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</si>
  <si>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</si>
  <si>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</si>
  <si>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</si>
  <si>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</si>
  <si>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</si>
  <si>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</si>
  <si>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</si>
  <si>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</si>
  <si>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</si>
  <si>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</si>
  <si>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</si>
  <si>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</si>
  <si>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</si>
  <si>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</si>
  <si>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</si>
  <si>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</si>
  <si>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</si>
  <si>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</si>
  <si>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</si>
  <si>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</si>
  <si>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</si>
  <si>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</si>
  <si>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</si>
  <si>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</si>
  <si>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</si>
  <si>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</si>
  <si>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</si>
  <si>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</si>
  <si>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</si>
  <si>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</si>
  <si>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</si>
  <si>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</si>
  <si>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</si>
  <si>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</si>
  <si>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</si>
  <si>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</si>
  <si>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</si>
  <si>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</si>
  <si>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</si>
  <si>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</si>
  <si>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</si>
  <si>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</si>
  <si>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</si>
  <si>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</si>
  <si>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</si>
  <si>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</si>
  <si>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</si>
  <si>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</si>
  <si>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</si>
  <si>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</si>
  <si>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</si>
  <si>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</si>
  <si>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</si>
  <si>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</si>
  <si>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</si>
  <si>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</si>
  <si>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</si>
  <si>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</si>
  <si>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</si>
  <si>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</si>
  <si>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</si>
  <si>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</si>
  <si>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</si>
  <si>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</si>
  <si>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</si>
  <si>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</si>
  <si>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</si>
  <si>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</si>
  <si>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</si>
  <si>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</si>
  <si>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</si>
  <si>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</si>
  <si>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</si>
  <si>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</si>
  <si>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</si>
  <si>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</si>
  <si>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</si>
  <si>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</si>
  <si>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</si>
  <si>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</si>
  <si>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</si>
  <si>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</si>
  <si>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</si>
  <si>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</si>
  <si>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</si>
  <si>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</si>
  <si>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</si>
  <si>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</si>
  <si>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</si>
  <si>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</si>
  <si>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</si>
  <si>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</si>
  <si>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</si>
  <si>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</si>
  <si>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</si>
  <si>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</si>
  <si>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</si>
  <si>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</si>
  <si>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</si>
  <si>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</si>
  <si>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</si>
  <si>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</si>
  <si>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</si>
  <si>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</si>
  <si>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</si>
  <si>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</si>
  <si>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</si>
  <si>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</si>
  <si>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</si>
  <si>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</si>
  <si>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</si>
  <si>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</si>
  <si>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</si>
  <si>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</si>
  <si>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</si>
  <si>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</si>
  <si>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</si>
  <si>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</si>
  <si>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</si>
  <si>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</si>
  <si>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</si>
  <si>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</si>
  <si>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</si>
  <si>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</si>
  <si>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</si>
  <si>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</si>
  <si>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</si>
  <si>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</si>
  <si>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</si>
  <si>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</si>
  <si>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</si>
  <si>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</si>
  <si>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</si>
  <si>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</si>
  <si>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</si>
  <si>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</si>
  <si>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</si>
  <si>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</si>
  <si>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</si>
  <si>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</si>
  <si>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</si>
  <si>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</si>
  <si>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</si>
  <si>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</si>
  <si>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</si>
  <si>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</si>
  <si>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</si>
  <si>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</si>
  <si>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</si>
  <si>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</si>
  <si>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</si>
  <si>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</si>
  <si>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</si>
  <si>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</si>
  <si>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</si>
  <si>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</si>
  <si>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</si>
  <si>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</si>
  <si>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</si>
  <si>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</si>
  <si>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</si>
  <si>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</si>
  <si>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</si>
  <si>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</si>
  <si>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</si>
  <si>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</si>
  <si>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</si>
  <si>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</si>
  <si>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</si>
  <si>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</si>
  <si>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</si>
  <si>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</si>
  <si>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</si>
  <si>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</si>
  <si>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</si>
  <si>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</si>
  <si>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</si>
  <si>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</si>
  <si>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</si>
  <si>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</si>
  <si>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</si>
  <si>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</si>
  <si>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</si>
  <si>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</si>
  <si>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</si>
  <si>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</si>
  <si>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</si>
  <si>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</si>
  <si>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</si>
  <si>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</si>
  <si>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</si>
  <si>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</si>
  <si>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</si>
  <si>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</si>
  <si>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</si>
  <si>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</si>
  <si>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</si>
  <si>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</si>
  <si>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</si>
  <si>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</si>
  <si>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</si>
  <si>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</si>
  <si>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</si>
  <si>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</si>
  <si>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</si>
  <si>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</si>
  <si>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</si>
  <si>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</si>
  <si>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</si>
  <si>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</si>
  <si>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</si>
  <si>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</si>
  <si>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</si>
  <si>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</si>
  <si>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</si>
  <si>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</si>
  <si>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</si>
  <si>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</si>
  <si>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</si>
  <si>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</si>
  <si>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</si>
  <si>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</si>
  <si>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</si>
  <si>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</si>
  <si>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</si>
  <si>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</si>
  <si>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</si>
  <si>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</si>
  <si>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</si>
  <si>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</si>
  <si>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</si>
  <si>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</si>
  <si>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</si>
  <si>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</si>
  <si>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</si>
  <si>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</si>
  <si>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</si>
  <si>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</si>
  <si>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</si>
  <si>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</si>
  <si>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</si>
  <si>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</si>
  <si>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</si>
  <si>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</si>
  <si>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</si>
  <si>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</si>
  <si>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</si>
  <si>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</si>
  <si>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</si>
  <si>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</si>
  <si>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</si>
  <si>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</si>
  <si>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</si>
  <si>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</si>
  <si>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</si>
  <si>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</si>
  <si>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</si>
  <si>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</si>
  <si>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</si>
  <si>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</si>
  <si>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</si>
  <si>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</si>
  <si>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</si>
  <si>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</si>
  <si>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</si>
  <si>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</si>
  <si>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</si>
  <si>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</si>
  <si>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</si>
  <si>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</si>
  <si>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</si>
  <si>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</si>
  <si>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</si>
  <si>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</si>
  <si>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</si>
  <si>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</si>
  <si>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</si>
  <si>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</si>
  <si>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</si>
  <si>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</si>
  <si>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</si>
  <si>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</si>
  <si>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</si>
  <si>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</si>
  <si>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</si>
  <si>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</si>
  <si>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</si>
  <si>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</si>
  <si>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</si>
  <si>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</si>
  <si>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</si>
  <si>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</si>
  <si>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</si>
  <si>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</si>
  <si>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</si>
  <si>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</si>
  <si>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</si>
  <si>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</si>
  <si>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</si>
  <si>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</si>
  <si>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</si>
  <si>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</si>
  <si>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</si>
  <si>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</si>
  <si>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</si>
  <si>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</si>
  <si>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</si>
  <si>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</si>
  <si>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</si>
  <si>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</si>
  <si>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</si>
  <si>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</si>
  <si>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</si>
  <si>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</si>
  <si>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</si>
  <si>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</si>
  <si>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</si>
  <si>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</si>
  <si>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</si>
  <si>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</si>
  <si>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</si>
  <si>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</si>
  <si>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</si>
  <si>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</si>
  <si>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</si>
  <si>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</si>
  <si>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</si>
  <si>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</si>
  <si>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</si>
  <si>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</si>
  <si>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</si>
  <si>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</si>
  <si>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</si>
  <si>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</si>
  <si>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</si>
  <si>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</si>
  <si>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</si>
  <si>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</si>
  <si>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</si>
  <si>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</si>
  <si>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</si>
  <si>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</si>
  <si>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</si>
  <si>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</si>
  <si>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</si>
  <si>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</si>
  <si>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</si>
  <si>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</si>
  <si>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</si>
  <si>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</si>
  <si>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</si>
  <si>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</si>
  <si>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</si>
  <si>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</si>
  <si>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</si>
  <si>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</si>
  <si>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</si>
  <si>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</si>
  <si>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</si>
  <si>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</si>
  <si>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</si>
  <si>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</si>
  <si>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</si>
  <si>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</si>
  <si>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</si>
  <si>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</si>
  <si>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</si>
  <si>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</si>
  <si>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</si>
  <si>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</si>
  <si>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</si>
  <si>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</si>
  <si>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</si>
  <si>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</si>
  <si>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</si>
  <si>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</si>
  <si>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</si>
  <si>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</si>
  <si>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</si>
  <si>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</si>
  <si>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</si>
  <si>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</si>
  <si>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</si>
  <si>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</si>
  <si>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</si>
  <si>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</si>
  <si>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</si>
  <si>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</si>
  <si>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</si>
  <si>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</si>
  <si>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</si>
  <si>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</si>
  <si>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</si>
  <si>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</si>
  <si>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</si>
  <si>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</si>
  <si>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</si>
  <si>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</si>
  <si>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</si>
  <si>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</si>
  <si>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</si>
  <si>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</si>
  <si>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</si>
  <si>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</si>
  <si>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</si>
  <si>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</si>
  <si>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</si>
  <si>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</si>
  <si>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</si>
  <si>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</si>
  <si>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</si>
  <si>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</si>
  <si>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</si>
  <si>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</si>
  <si>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</si>
  <si>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</si>
  <si>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</si>
  <si>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</si>
  <si>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</si>
  <si>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</si>
  <si>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</si>
  <si>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</si>
  <si>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</si>
  <si>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</si>
  <si>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</si>
  <si>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</si>
  <si>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</si>
  <si>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</si>
  <si>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</si>
  <si>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</si>
  <si>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</si>
  <si>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</si>
  <si>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</si>
  <si>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</si>
  <si>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</si>
  <si>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</si>
  <si>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</si>
  <si>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</si>
  <si>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</si>
  <si>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</si>
  <si>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</si>
  <si>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</si>
  <si>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</si>
  <si>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</si>
  <si>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</si>
  <si>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</si>
  <si>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</si>
  <si>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</si>
  <si>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</si>
  <si>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</si>
  <si>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</si>
  <si>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</si>
  <si>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</si>
  <si>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</si>
  <si>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</si>
  <si>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</si>
  <si>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</si>
  <si>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</si>
  <si>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</si>
  <si>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</si>
  <si>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</si>
  <si>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</si>
  <si>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</si>
  <si>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</si>
  <si>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</si>
  <si>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</si>
  <si>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</si>
  <si>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</si>
  <si>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</si>
  <si>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</si>
  <si>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</si>
  <si>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</si>
  <si>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</si>
  <si>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</si>
  <si>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</si>
  <si>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</si>
  <si>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</si>
  <si>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</si>
  <si>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</si>
  <si>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</si>
  <si>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</si>
  <si>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</si>
  <si>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</si>
  <si>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</si>
  <si>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</si>
  <si>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</si>
  <si>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</si>
  <si>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</si>
  <si>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</si>
  <si>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</si>
  <si>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</si>
  <si>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</si>
  <si>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</si>
  <si>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</si>
  <si>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</si>
  <si>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</si>
  <si>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</si>
  <si>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</si>
  <si>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</si>
  <si>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</si>
  <si>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</si>
  <si>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</si>
  <si>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</si>
  <si>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</si>
  <si>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</si>
  <si>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</si>
  <si>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</si>
  <si>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</si>
  <si>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</si>
  <si>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</si>
  <si>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</si>
  <si>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</si>
  <si>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</si>
  <si>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</si>
  <si>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</si>
  <si>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</si>
  <si>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</si>
  <si>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</si>
  <si>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</si>
  <si>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</si>
  <si>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</si>
  <si>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</si>
  <si>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</si>
  <si>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</si>
  <si>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</si>
  <si>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</si>
  <si>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</si>
  <si>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</si>
  <si>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</si>
  <si>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</si>
  <si>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</si>
  <si>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</si>
  <si>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</si>
  <si>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</si>
  <si>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</si>
  <si>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</si>
  <si>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</si>
  <si>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</si>
  <si>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</si>
  <si>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</si>
  <si>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</si>
  <si>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</si>
  <si>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</si>
  <si>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</si>
  <si>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</si>
  <si>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</si>
  <si>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</si>
  <si>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</si>
  <si>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</si>
  <si>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</si>
  <si>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</si>
  <si>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</si>
  <si>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</si>
  <si>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</si>
  <si>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</si>
  <si>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</si>
  <si>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</si>
  <si>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</si>
  <si>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</si>
  <si>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</si>
  <si>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</si>
  <si>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</si>
  <si>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</si>
  <si>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</si>
  <si>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</si>
  <si>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</si>
  <si>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</si>
  <si>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</si>
  <si>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</si>
  <si>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</si>
  <si>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</si>
  <si>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</si>
  <si>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</si>
  <si>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</si>
  <si>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</si>
  <si>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</si>
  <si>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</si>
  <si>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</si>
  <si>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</si>
  <si>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</si>
  <si>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</si>
  <si>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</si>
  <si>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</si>
  <si>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</si>
  <si>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</si>
  <si>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</si>
  <si>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</si>
  <si>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</si>
  <si>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</si>
  <si>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</si>
  <si>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</si>
  <si>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</si>
  <si>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</si>
  <si>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</si>
  <si>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</si>
  <si>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</si>
  <si>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</si>
  <si>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</si>
  <si>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</si>
  <si>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</si>
  <si>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</si>
  <si>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</si>
  <si>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</si>
  <si>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</si>
  <si>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</si>
  <si>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</si>
  <si>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</si>
  <si>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</si>
  <si>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</si>
  <si>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</si>
  <si>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</si>
  <si>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</si>
  <si>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</si>
  <si>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</si>
  <si>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</si>
  <si>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</si>
  <si>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</si>
  <si>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</si>
  <si>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</si>
  <si>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</si>
  <si>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</si>
  <si>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</si>
  <si>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</si>
  <si>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</si>
  <si>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</si>
  <si>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</si>
  <si>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</si>
  <si>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</si>
  <si>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</si>
  <si>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</si>
  <si>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</si>
  <si>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</si>
  <si>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</si>
  <si>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</si>
  <si>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</si>
  <si>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</si>
  <si>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</si>
  <si>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</si>
  <si>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</si>
  <si>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</si>
  <si>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</si>
  <si>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</si>
  <si>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</si>
  <si>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</si>
  <si>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</si>
  <si>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</si>
  <si>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</si>
  <si>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</si>
  <si>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</si>
  <si>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</si>
  <si>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</si>
  <si>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</si>
  <si>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</si>
  <si>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</si>
  <si>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</si>
  <si>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</si>
  <si>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</si>
  <si>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</si>
  <si>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</si>
  <si>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</si>
  <si>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</si>
  <si>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</si>
  <si>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</si>
  <si>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</si>
  <si>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</si>
  <si>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</si>
  <si>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</si>
  <si>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</si>
  <si>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</si>
  <si>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</si>
  <si>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</si>
  <si>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</si>
  <si>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</si>
  <si>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</si>
  <si>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</si>
  <si>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</si>
  <si>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</si>
  <si>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</si>
  <si>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</si>
  <si>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</si>
  <si>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</si>
  <si>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</si>
  <si>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</si>
  <si>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</si>
  <si>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</si>
  <si>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</si>
  <si>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</si>
  <si>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</si>
  <si>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</si>
  <si>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</si>
  <si>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</si>
  <si>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</si>
  <si>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</si>
  <si>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</si>
  <si>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</si>
  <si>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</si>
  <si>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</si>
  <si>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</si>
  <si>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</si>
  <si>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</si>
  <si>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</si>
  <si>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</si>
  <si>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</si>
  <si>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</si>
  <si>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</si>
  <si>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</si>
  <si>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</si>
  <si>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</si>
  <si>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</si>
  <si>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</si>
  <si>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</si>
  <si>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</si>
  <si>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</si>
  <si>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</si>
  <si>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</si>
  <si>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</si>
  <si>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</si>
  <si>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</si>
  <si>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</si>
  <si>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</si>
  <si>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</si>
  <si>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</si>
  <si>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</si>
  <si>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</si>
  <si>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</si>
  <si>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</si>
  <si>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</si>
  <si>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</si>
  <si>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</si>
  <si>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</si>
  <si>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</si>
  <si>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</si>
  <si>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</si>
  <si>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</si>
  <si>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</si>
  <si>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</si>
  <si>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</si>
  <si>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</si>
  <si>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</si>
  <si>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</si>
  <si>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</si>
  <si>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</si>
  <si>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</si>
  <si>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</si>
  <si>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</si>
  <si>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</si>
  <si>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</si>
  <si>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</si>
  <si>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</si>
  <si>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</si>
  <si>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</si>
  <si>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</si>
  <si>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</si>
  <si>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</si>
  <si>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</si>
  <si>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</si>
  <si>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</si>
  <si>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</si>
  <si>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</si>
  <si>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</si>
  <si>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</si>
  <si>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</si>
  <si>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</si>
  <si>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</si>
  <si>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</si>
  <si>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</si>
  <si>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</si>
  <si>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</si>
  <si>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</si>
  <si>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</si>
  <si>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</si>
  <si>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</si>
  <si>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</si>
  <si>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</si>
  <si>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</si>
  <si>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</si>
  <si>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</si>
  <si>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</si>
  <si>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</si>
  <si>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</si>
  <si>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</si>
  <si>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</si>
  <si>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</si>
  <si>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</si>
  <si>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</si>
  <si>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</si>
  <si>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</si>
  <si>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</si>
  <si>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</si>
  <si>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</si>
  <si>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</si>
  <si>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</si>
  <si>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</si>
  <si>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</si>
  <si>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</si>
  <si>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</si>
  <si>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</si>
  <si>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</si>
  <si>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</si>
  <si>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</si>
  <si>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</si>
  <si>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</si>
  <si>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</si>
  <si>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</si>
  <si>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</si>
  <si>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</si>
  <si>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</si>
  <si>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</si>
  <si>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</si>
  <si>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</si>
  <si>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</si>
  <si>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</si>
  <si>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</si>
  <si>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</si>
  <si>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</si>
  <si>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</si>
  <si>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</si>
  <si>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</si>
  <si>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</si>
  <si>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</si>
  <si>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</si>
  <si>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</si>
  <si>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</si>
  <si>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</si>
  <si>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</si>
  <si>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</si>
  <si>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</si>
  <si>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</si>
  <si>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</si>
  <si>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</si>
  <si>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</si>
  <si>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</si>
  <si>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</si>
  <si>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</si>
  <si>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</si>
  <si>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</si>
  <si>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</si>
  <si>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</si>
  <si>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</si>
  <si>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</si>
  <si>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</si>
  <si>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</si>
  <si>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</si>
  <si>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</si>
  <si>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</si>
  <si>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</si>
  <si>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</si>
  <si>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</si>
  <si>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</si>
  <si>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</si>
  <si>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</si>
  <si>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</si>
  <si>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</si>
  <si>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</si>
  <si>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</si>
  <si>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</si>
  <si>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</si>
  <si>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</si>
  <si>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</si>
  <si>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</si>
  <si>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</si>
  <si>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</si>
  <si>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</si>
  <si>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</si>
  <si>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</si>
  <si>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</si>
  <si>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</si>
  <si>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</si>
  <si>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</si>
  <si>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</si>
  <si>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</si>
  <si>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</si>
  <si>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</si>
  <si>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</si>
  <si>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</si>
  <si>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</si>
  <si>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</si>
  <si>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</si>
  <si>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</si>
  <si>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</si>
  <si>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</si>
  <si>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</si>
  <si>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</si>
  <si>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</si>
  <si>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</si>
  <si>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</si>
  <si>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</si>
  <si>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</si>
  <si>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</si>
  <si>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</si>
  <si>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</si>
  <si>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</si>
  <si>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</si>
  <si>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</si>
  <si>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</si>
  <si>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</si>
  <si>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</si>
  <si>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</si>
  <si>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</si>
  <si>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</si>
  <si>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</si>
  <si>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</si>
  <si>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</si>
  <si>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</si>
  <si>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</si>
  <si>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</si>
  <si>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</si>
  <si>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</si>
  <si>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</si>
  <si>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</si>
  <si>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</si>
  <si>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</si>
  <si>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</si>
  <si>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</si>
  <si>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</si>
  <si>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</si>
  <si>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</si>
  <si>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</si>
  <si>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</si>
  <si>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</si>
  <si>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</si>
  <si>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</si>
  <si>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</si>
  <si>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</si>
  <si>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</si>
  <si>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</si>
  <si>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</si>
  <si>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</si>
  <si>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</si>
  <si>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</si>
  <si>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</si>
  <si>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</si>
  <si>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</si>
  <si>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</si>
  <si>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</si>
  <si>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</si>
  <si>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</si>
  <si>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</si>
  <si>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</si>
  <si>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</si>
  <si>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</si>
  <si>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</si>
  <si>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</si>
  <si>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</si>
  <si>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</si>
  <si>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</si>
  <si>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</si>
  <si>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</si>
  <si>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</si>
  <si>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</si>
  <si>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</si>
  <si>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</si>
  <si>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</si>
  <si>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</si>
  <si>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</si>
  <si>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</si>
  <si>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</si>
  <si>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</si>
  <si>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</si>
  <si>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</si>
  <si>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</si>
  <si>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</si>
  <si>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</si>
  <si>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</si>
  <si>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</si>
  <si>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</si>
  <si>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</si>
  <si>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</si>
  <si>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</si>
  <si>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</si>
  <si>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</si>
  <si>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</si>
  <si>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</si>
  <si>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</si>
  <si>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</si>
  <si>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</si>
  <si>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</si>
  <si>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</si>
  <si>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</si>
  <si>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</si>
  <si>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</si>
  <si>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</si>
  <si>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</si>
  <si>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</si>
  <si>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</si>
  <si>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</si>
  <si>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</si>
  <si>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</si>
  <si>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</si>
  <si>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</si>
  <si>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</si>
  <si>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</si>
  <si>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</si>
  <si>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</si>
  <si>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</si>
  <si>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</si>
  <si>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</si>
  <si>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</si>
  <si>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</si>
  <si>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</si>
  <si>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</si>
  <si>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</si>
  <si>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</si>
  <si>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</si>
  <si>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</si>
  <si>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</si>
  <si>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</si>
  <si>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</si>
  <si>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</si>
  <si>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</si>
  <si>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</si>
  <si>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</si>
  <si>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</si>
  <si>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</si>
  <si>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</si>
  <si>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</si>
  <si>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</si>
  <si>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</si>
  <si>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</si>
  <si>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</si>
  <si>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</si>
  <si>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</si>
  <si>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</si>
  <si>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</si>
  <si>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</si>
  <si>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</si>
  <si>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</si>
  <si>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</si>
  <si>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</si>
  <si>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</si>
  <si>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</si>
  <si>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</si>
  <si>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</si>
  <si>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</si>
  <si>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</si>
  <si>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</si>
  <si>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</si>
  <si>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</si>
  <si>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</si>
  <si>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</si>
  <si>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</si>
  <si>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</si>
  <si>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</si>
  <si>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</si>
  <si>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</si>
  <si>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</si>
  <si>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</si>
  <si>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</si>
  <si>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</si>
  <si>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</si>
  <si>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</si>
  <si>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</si>
  <si>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</si>
  <si>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</si>
  <si>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</si>
  <si>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</si>
  <si>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</si>
  <si>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</si>
  <si>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</si>
  <si>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</si>
  <si>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</si>
  <si>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</si>
  <si>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</si>
  <si>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</si>
  <si>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</si>
  <si>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</si>
  <si>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</si>
  <si>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</si>
  <si>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</si>
  <si>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</si>
  <si>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</si>
  <si>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</si>
  <si>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</si>
  <si>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</si>
  <si>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</si>
  <si>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</si>
  <si>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</si>
  <si>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</si>
  <si>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</si>
  <si>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</si>
  <si>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</si>
  <si>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</si>
  <si>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</si>
  <si>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</si>
  <si>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</si>
  <si>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</si>
  <si>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</si>
  <si>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</si>
  <si>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</si>
  <si>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</si>
  <si>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</si>
  <si>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</si>
  <si>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</si>
  <si>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</si>
  <si>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</si>
  <si>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</si>
  <si>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</si>
  <si>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</si>
  <si>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</si>
  <si>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</si>
  <si>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</si>
  <si>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</si>
  <si>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</si>
  <si>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</si>
  <si>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</si>
  <si>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</si>
  <si>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</si>
  <si>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</si>
  <si>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</si>
  <si>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</si>
  <si>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</si>
  <si>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</si>
  <si>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</si>
  <si>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</si>
  <si>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</si>
  <si>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</si>
  <si>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</si>
  <si>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</si>
  <si>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</si>
  <si>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</si>
  <si>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</si>
  <si>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</si>
  <si>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</si>
  <si>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</si>
  <si>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</si>
  <si>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</si>
  <si>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</si>
  <si>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</si>
  <si>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</si>
  <si>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</si>
  <si>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</si>
  <si>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</si>
  <si>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</si>
  <si>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</si>
  <si>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</si>
  <si>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</si>
  <si>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</si>
  <si>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</si>
  <si>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</si>
  <si>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</si>
  <si>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</si>
  <si>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</si>
  <si>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</si>
  <si>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</si>
  <si>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</si>
  <si>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</si>
  <si>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</si>
  <si>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</si>
  <si>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</si>
  <si>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</si>
  <si>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</si>
  <si>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</si>
  <si>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</si>
  <si>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</si>
  <si>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</si>
  <si>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</si>
  <si>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</si>
  <si>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</si>
  <si>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</si>
  <si>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</si>
  <si>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</si>
  <si>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</si>
  <si>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</si>
  <si>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</si>
  <si>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</si>
  <si>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</si>
  <si>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</si>
  <si>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</si>
  <si>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</si>
  <si>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</si>
  <si>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</si>
  <si>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</si>
  <si>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</si>
  <si>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</si>
  <si>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</si>
  <si>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</si>
  <si>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</si>
  <si>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</si>
  <si>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</si>
  <si>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</si>
  <si>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</si>
  <si>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</si>
  <si>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</si>
  <si>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</si>
  <si>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</si>
  <si>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</si>
  <si>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</si>
  <si>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</si>
  <si>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</si>
  <si>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</si>
  <si>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</si>
  <si>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</si>
  <si>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</si>
  <si>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</si>
  <si>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</si>
  <si>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</si>
  <si>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</si>
  <si>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</si>
  <si>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</si>
  <si>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</si>
  <si>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</si>
  <si>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</si>
  <si>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</si>
  <si>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</si>
  <si>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</si>
  <si>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</si>
  <si>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</si>
  <si>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</si>
  <si>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</si>
  <si>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</si>
  <si>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</si>
  <si>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</si>
  <si>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</si>
  <si>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</si>
  <si>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</si>
  <si>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</si>
  <si>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</si>
  <si>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</si>
  <si>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</si>
  <si>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</si>
  <si>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</si>
  <si>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</si>
  <si>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</si>
  <si>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</si>
  <si>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</si>
  <si>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</si>
  <si>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</si>
  <si>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</si>
  <si>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</si>
  <si>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</si>
  <si>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</si>
  <si>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</si>
  <si>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</si>
  <si>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</si>
  <si>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</si>
  <si>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</si>
  <si>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</si>
  <si>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</si>
  <si>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</si>
  <si>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</si>
  <si>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</si>
  <si>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</si>
  <si>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</si>
  <si>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</si>
  <si>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</si>
  <si>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</si>
  <si>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</si>
  <si>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</si>
  <si>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</si>
  <si>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</si>
  <si>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</si>
  <si>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</si>
  <si>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</si>
  <si>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</si>
  <si>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</si>
  <si>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</si>
  <si>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</si>
  <si>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</si>
  <si>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</si>
  <si>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</si>
  <si>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</si>
  <si>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</si>
  <si>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</si>
  <si>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</si>
  <si>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</si>
  <si>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</si>
  <si>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</si>
  <si>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</si>
  <si>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</si>
  <si>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</si>
  <si>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</si>
  <si>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</si>
  <si>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</si>
  <si>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</si>
  <si>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</si>
  <si>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</si>
  <si>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</si>
  <si>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</si>
  <si>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</si>
  <si>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</si>
  <si>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</si>
  <si>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</si>
  <si>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</si>
  <si>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</si>
  <si>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</si>
  <si>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</si>
  <si>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</si>
  <si>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</si>
  <si>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</si>
  <si>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</si>
  <si>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</si>
  <si>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</si>
  <si>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</si>
  <si>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</si>
  <si>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</si>
  <si>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</si>
  <si>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</si>
  <si>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</si>
  <si>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</si>
  <si>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</si>
  <si>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</si>
  <si>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</si>
  <si>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</si>
  <si>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</si>
  <si>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</si>
  <si>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</si>
  <si>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</si>
  <si>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</si>
  <si>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</si>
  <si>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</si>
  <si>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</si>
  <si>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</si>
  <si>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</si>
  <si>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</si>
  <si>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</si>
  <si>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</si>
  <si>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</si>
  <si>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</si>
  <si>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</si>
  <si>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</si>
  <si>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</si>
  <si>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</si>
  <si>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</si>
  <si>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</si>
  <si>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</si>
  <si>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</si>
  <si>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</si>
  <si>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</si>
  <si>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</si>
  <si>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</si>
  <si>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</si>
  <si>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</si>
  <si>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</si>
  <si>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</si>
  <si>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</si>
  <si>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</si>
  <si>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</si>
  <si>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</si>
  <si>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</si>
  <si>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</si>
  <si>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</si>
  <si>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</si>
  <si>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</si>
  <si>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</si>
  <si>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</si>
  <si>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</si>
  <si>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</si>
  <si>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</si>
  <si>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</si>
  <si>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</si>
  <si>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</si>
  <si>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</si>
  <si>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</si>
  <si>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</si>
  <si>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</si>
  <si>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</si>
  <si>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</si>
  <si>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</si>
  <si>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</si>
  <si>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</si>
  <si>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</si>
  <si>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</si>
  <si>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</si>
  <si>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</si>
  <si>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</si>
  <si>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</si>
  <si>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</si>
  <si>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</si>
  <si>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</si>
  <si>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</si>
  <si>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</si>
  <si>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</si>
  <si>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</si>
  <si>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</si>
  <si>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</si>
  <si>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</si>
  <si>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</si>
  <si>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</si>
  <si>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</si>
  <si>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</si>
  <si>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</si>
  <si>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</si>
  <si>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</si>
  <si>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</si>
  <si>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</si>
  <si>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</si>
  <si>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</si>
  <si>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</si>
  <si>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</si>
  <si>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</si>
  <si>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</si>
  <si>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</si>
  <si>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</si>
  <si>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</si>
  <si>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</si>
  <si>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</si>
  <si>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</si>
  <si>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</si>
  <si>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</si>
  <si>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</si>
  <si>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</si>
  <si>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</si>
  <si>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</si>
  <si>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</si>
  <si>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</si>
  <si>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</si>
  <si>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</si>
  <si>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</si>
  <si>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</si>
  <si>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</si>
  <si>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</si>
  <si>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</si>
  <si>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</si>
  <si>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</si>
  <si>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</si>
  <si>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</si>
  <si>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</si>
  <si>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</si>
  <si>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</si>
  <si>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</si>
  <si>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</si>
  <si>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</si>
  <si>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</si>
  <si>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</si>
  <si>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</si>
  <si>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</si>
  <si>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</si>
  <si>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</si>
  <si>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</si>
  <si>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</si>
  <si>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</si>
  <si>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</si>
  <si>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</si>
  <si>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</si>
  <si>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</si>
  <si>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</si>
  <si>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</si>
  <si>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</si>
  <si>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</si>
  <si>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</si>
  <si>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</si>
  <si>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</si>
  <si>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</si>
  <si>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</si>
  <si>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</si>
  <si>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</si>
  <si>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</si>
  <si>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</si>
  <si>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</si>
  <si>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</si>
  <si>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</si>
  <si>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</si>
  <si>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</si>
  <si>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</si>
  <si>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</si>
  <si>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</si>
  <si>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</si>
  <si>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</si>
  <si>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</si>
  <si>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</si>
  <si>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</si>
  <si>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</si>
  <si>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</si>
  <si>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</si>
  <si>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</si>
  <si>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</si>
  <si>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</si>
  <si>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</si>
  <si>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</si>
  <si>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</si>
  <si>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</si>
  <si>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</si>
  <si>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</si>
  <si>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</si>
  <si>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</si>
  <si>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</si>
  <si>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</si>
  <si>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</si>
  <si>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</si>
  <si>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</si>
  <si>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</si>
  <si>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</si>
  <si>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</si>
  <si>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</si>
  <si>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</si>
  <si>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</si>
  <si>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</si>
  <si>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</si>
  <si>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</si>
  <si>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</si>
  <si>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</si>
  <si>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</si>
  <si>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</si>
  <si>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</si>
  <si>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</si>
  <si>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</si>
  <si>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</si>
  <si>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</si>
  <si>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</si>
  <si>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</si>
  <si>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</si>
  <si>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</si>
  <si>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</si>
  <si>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</si>
  <si>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</si>
  <si>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</si>
  <si>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</si>
  <si>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</si>
  <si>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</si>
  <si>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</si>
  <si>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</si>
  <si>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</si>
  <si>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</si>
  <si>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</si>
  <si>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</si>
  <si>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</si>
  <si>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</si>
  <si>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</si>
  <si>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</si>
  <si>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</si>
  <si>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</si>
  <si>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</si>
  <si>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</si>
  <si>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</si>
  <si>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</si>
  <si>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</si>
  <si>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</si>
  <si>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</si>
  <si>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</si>
  <si>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</si>
  <si>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</si>
  <si>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</si>
  <si>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</si>
  <si>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</si>
  <si>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</si>
  <si>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</si>
  <si>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</si>
  <si>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</si>
  <si>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</si>
  <si>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</si>
  <si>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</si>
  <si>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</si>
  <si>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</si>
  <si>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</si>
  <si>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</si>
  <si>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</si>
  <si>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</si>
  <si>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</si>
  <si>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</si>
  <si>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</si>
  <si>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</si>
  <si>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</si>
  <si>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</si>
  <si>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</si>
  <si>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</si>
  <si>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</si>
  <si>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</si>
  <si>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</si>
  <si>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</si>
  <si>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</si>
  <si>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</si>
  <si>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</si>
  <si>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</si>
  <si>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</si>
  <si>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</si>
  <si>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</si>
  <si>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</si>
  <si>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</si>
  <si>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</si>
  <si>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</si>
  <si>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</si>
  <si>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</si>
  <si>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</si>
  <si>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</si>
  <si>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</si>
  <si>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</si>
  <si>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</si>
  <si>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</si>
  <si>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</si>
  <si>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</si>
  <si>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</si>
  <si>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</si>
  <si>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</si>
  <si>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</si>
  <si>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</si>
  <si>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</si>
  <si>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</si>
  <si>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</si>
  <si>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</si>
  <si>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</si>
  <si>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</si>
  <si>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</si>
  <si>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</si>
  <si>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</si>
  <si>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</si>
  <si>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</si>
  <si>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</si>
  <si>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</si>
  <si>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</si>
  <si>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</si>
  <si>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</si>
  <si>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</si>
  <si>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</si>
  <si>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</si>
  <si>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</si>
  <si>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</si>
  <si>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</si>
  <si>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</si>
  <si>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</si>
  <si>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</si>
  <si>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</si>
  <si>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</si>
  <si>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</si>
  <si>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</si>
  <si>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</si>
  <si>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</si>
  <si>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</si>
  <si>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</si>
  <si>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</si>
  <si>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</si>
  <si>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</si>
  <si>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</si>
  <si>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</si>
  <si>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</si>
  <si>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</si>
  <si>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</si>
  <si>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</si>
  <si>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</si>
  <si>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</si>
  <si>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</si>
  <si>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</si>
  <si>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</si>
  <si>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</si>
  <si>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</si>
  <si>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</si>
  <si>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</si>
  <si>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</si>
  <si>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</si>
  <si>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</si>
  <si>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</si>
  <si>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</si>
  <si>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</si>
  <si>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</si>
  <si>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</si>
  <si>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</si>
  <si>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</si>
  <si>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</si>
  <si>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</si>
  <si>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</si>
  <si>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</si>
  <si>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</si>
  <si>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</si>
  <si>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</si>
  <si>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</si>
  <si>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</si>
  <si>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</si>
  <si>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</si>
  <si>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</si>
  <si>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</si>
  <si>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</si>
  <si>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</si>
  <si>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</si>
  <si>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</si>
  <si>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</si>
  <si>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</si>
  <si>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</si>
  <si>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</si>
  <si>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</si>
  <si>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</si>
  <si>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</si>
  <si>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</si>
  <si>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</si>
  <si>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</si>
  <si>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</si>
  <si>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</si>
  <si>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</si>
  <si>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</si>
  <si>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</si>
  <si>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</si>
  <si>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</si>
  <si>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</si>
  <si>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</si>
  <si>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</si>
  <si>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</si>
  <si>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</si>
  <si>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</si>
  <si>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</si>
  <si>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</si>
  <si>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</si>
  <si>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</si>
  <si>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</si>
  <si>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</si>
  <si>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</si>
  <si>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</si>
  <si>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</si>
  <si>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</si>
  <si>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</si>
  <si>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</si>
  <si>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</si>
  <si>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</si>
  <si>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</si>
  <si>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</si>
  <si>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</si>
  <si>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</si>
  <si>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</si>
  <si>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</si>
  <si>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</si>
  <si>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</si>
  <si>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</si>
  <si>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</si>
  <si>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</si>
  <si>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</si>
  <si>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</si>
  <si>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</si>
  <si>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</si>
  <si>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</si>
  <si>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</si>
  <si>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</si>
  <si>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</si>
  <si>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</si>
  <si>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</si>
  <si>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</si>
  <si>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</si>
  <si>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</si>
  <si>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</si>
  <si>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</si>
  <si>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</si>
  <si>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</si>
  <si>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</si>
  <si>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</si>
  <si>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</si>
  <si>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</si>
  <si>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</si>
  <si>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</si>
  <si>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</si>
  <si>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</si>
  <si>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</si>
  <si>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</si>
  <si>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</si>
  <si>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</si>
  <si>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</si>
  <si>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</si>
  <si>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</si>
  <si>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</si>
  <si>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</si>
  <si>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</si>
  <si>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</si>
  <si>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</si>
  <si>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</si>
  <si>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</si>
  <si>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</si>
  <si>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</si>
  <si>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</si>
  <si>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</si>
  <si>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</si>
  <si>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</si>
  <si>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</si>
  <si>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</si>
  <si>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</si>
  <si>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</si>
  <si>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</si>
  <si>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</si>
  <si>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</si>
  <si>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</si>
  <si>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</si>
  <si>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</si>
  <si>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</si>
  <si>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</si>
  <si>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</si>
  <si>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</si>
  <si>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</si>
  <si>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</si>
  <si>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</si>
  <si>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</si>
  <si>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</si>
  <si>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</si>
  <si>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</si>
  <si>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</si>
  <si>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</si>
  <si>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</si>
  <si>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</si>
  <si>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</si>
  <si>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</si>
  <si>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</si>
  <si>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</si>
  <si>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</si>
  <si>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</si>
  <si>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</si>
  <si>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</si>
  <si>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</si>
  <si>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</si>
  <si>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</si>
  <si>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</si>
  <si>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</si>
  <si>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</si>
  <si>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</si>
  <si>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</si>
  <si>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</si>
  <si>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</si>
  <si>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</si>
  <si>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</si>
  <si>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</si>
  <si>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</si>
  <si>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</si>
  <si>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</si>
  <si>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</si>
  <si>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</si>
  <si>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</si>
  <si>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</si>
  <si>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</si>
  <si>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</si>
  <si>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</si>
  <si>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</si>
  <si>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</si>
  <si>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</si>
  <si>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</si>
  <si>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</si>
  <si>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</si>
  <si>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</si>
  <si>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</si>
  <si>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</si>
  <si>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</si>
  <si>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</si>
  <si>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</si>
  <si>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</si>
  <si>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</si>
  <si>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</si>
  <si>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</si>
  <si>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</si>
  <si>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</si>
  <si>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</si>
  <si>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</si>
  <si>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</si>
  <si>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</si>
  <si>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</si>
  <si>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</si>
  <si>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</si>
  <si>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</si>
  <si>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</si>
  <si>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</si>
  <si>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</si>
  <si>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</si>
  <si>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</si>
  <si>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</si>
  <si>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</si>
  <si>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</si>
  <si>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</si>
  <si>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</si>
  <si>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</si>
  <si>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</si>
  <si>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</si>
  <si>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</si>
  <si>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</si>
  <si>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</si>
  <si>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</si>
  <si>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</si>
  <si>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</si>
  <si>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</si>
  <si>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</si>
  <si>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</si>
  <si>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</si>
  <si>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</si>
  <si>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</si>
  <si>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</si>
  <si>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</si>
  <si>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</si>
  <si>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</si>
  <si>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</si>
  <si>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</si>
  <si>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</si>
  <si>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</si>
  <si>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</si>
  <si>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</si>
  <si>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</si>
  <si>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</si>
  <si>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</si>
  <si>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</si>
  <si>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</si>
  <si>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</si>
  <si>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</si>
  <si>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</si>
  <si>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</si>
  <si>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</si>
  <si>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</si>
  <si>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</si>
  <si>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</si>
  <si>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</si>
  <si>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</si>
  <si>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</si>
  <si>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</si>
  <si>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</si>
  <si>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</si>
  <si>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</si>
  <si>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</si>
  <si>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</si>
  <si>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</si>
  <si>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</si>
  <si>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</si>
  <si>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</si>
  <si>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</si>
  <si>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</si>
  <si>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</si>
  <si>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</si>
  <si>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</si>
  <si>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</si>
  <si>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</si>
  <si>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</si>
  <si>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</si>
  <si>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</si>
  <si>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</si>
  <si>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</si>
  <si>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</si>
  <si>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</si>
  <si>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</si>
  <si>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</si>
  <si>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</si>
  <si>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</si>
  <si>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</si>
  <si>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</si>
  <si>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</si>
  <si>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</si>
  <si>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</si>
  <si>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</si>
  <si>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</si>
  <si>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</si>
  <si>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</si>
  <si>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</si>
  <si>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</si>
  <si>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</si>
  <si>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</si>
  <si>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</si>
  <si>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</si>
  <si>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</si>
  <si>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</si>
  <si>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</si>
  <si>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</si>
  <si>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</si>
  <si>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</si>
  <si>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</si>
  <si>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</si>
  <si>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</si>
  <si>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</si>
  <si>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</si>
  <si>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</si>
  <si>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</si>
  <si>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</si>
  <si>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</si>
  <si>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</si>
  <si>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</si>
  <si>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</si>
  <si>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</si>
  <si>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</si>
  <si>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</si>
  <si>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</si>
  <si>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</si>
  <si>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</si>
  <si>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</si>
  <si>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</si>
  <si>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</si>
  <si>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</si>
  <si>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</si>
  <si>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</si>
  <si>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</si>
  <si>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</si>
  <si>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</si>
  <si>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</si>
  <si>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</si>
  <si>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</si>
  <si>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</si>
  <si>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</si>
  <si>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</si>
  <si>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</si>
  <si>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</si>
  <si>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</si>
  <si>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</si>
  <si>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</si>
  <si>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</si>
  <si>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</si>
  <si>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</si>
  <si>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</si>
  <si>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</si>
  <si>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</si>
  <si>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</si>
  <si>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</si>
  <si>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</si>
  <si>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</si>
  <si>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</si>
  <si>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</si>
  <si>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</si>
  <si>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</si>
  <si>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</si>
  <si>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</si>
  <si>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</si>
  <si>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</si>
  <si>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</si>
  <si>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</si>
  <si>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</si>
  <si>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</si>
  <si>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</si>
  <si>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</si>
  <si>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</si>
  <si>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</si>
  <si>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</si>
  <si>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</si>
  <si>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</si>
  <si>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</si>
  <si>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</si>
  <si>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</si>
  <si>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</si>
  <si>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</si>
  <si>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</si>
  <si>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</si>
  <si>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</si>
  <si>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</si>
  <si>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</si>
  <si>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</si>
  <si>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</si>
  <si>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</si>
  <si>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</si>
  <si>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</si>
  <si>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</si>
  <si>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</si>
  <si>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</si>
  <si>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</si>
  <si>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</si>
  <si>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</si>
  <si>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</si>
  <si>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</si>
  <si>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</si>
  <si>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</si>
  <si>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</si>
  <si>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</si>
  <si>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</si>
  <si>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</si>
  <si>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</si>
  <si>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</si>
  <si>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</si>
  <si>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</si>
  <si>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</si>
  <si>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</si>
  <si>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</si>
  <si>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</si>
  <si>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</si>
  <si>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</si>
  <si>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</si>
  <si>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</si>
  <si>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</si>
  <si>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</si>
  <si>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</si>
  <si>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</si>
  <si>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</si>
  <si>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</si>
  <si>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</si>
  <si>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</si>
  <si>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</si>
  <si>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</si>
  <si>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</si>
  <si>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</si>
  <si>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</si>
  <si>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</si>
  <si>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</si>
  <si>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</si>
  <si>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</si>
  <si>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</si>
  <si>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</si>
  <si>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</si>
  <si>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</si>
  <si>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</si>
  <si>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</si>
  <si>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</si>
  <si>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</si>
  <si>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</si>
  <si>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</si>
  <si>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</si>
  <si>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</si>
  <si>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</si>
  <si>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</si>
  <si>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</si>
  <si>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</si>
  <si>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</si>
  <si>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</si>
  <si>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</si>
  <si>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</si>
  <si>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</si>
  <si>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</si>
  <si>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</si>
  <si>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</si>
  <si>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</si>
  <si>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</si>
  <si>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</si>
  <si>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</si>
  <si>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</si>
  <si>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</si>
  <si>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</si>
  <si>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</si>
  <si>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</si>
  <si>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</si>
  <si>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</si>
  <si>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</si>
  <si>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</si>
  <si>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</si>
  <si>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</si>
  <si>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</si>
  <si>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</si>
  <si>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</si>
  <si>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</si>
  <si>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</si>
  <si>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</si>
  <si>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</si>
  <si>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</si>
  <si>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</si>
  <si>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</si>
  <si>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</si>
  <si>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</si>
  <si>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</si>
  <si>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</si>
  <si>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</si>
  <si>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</si>
  <si>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</si>
  <si>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</si>
  <si>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</si>
  <si>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</si>
  <si>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</si>
  <si>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</si>
  <si>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</si>
  <si>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</si>
  <si>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</si>
  <si>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</si>
  <si>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</si>
  <si>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</si>
  <si>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</si>
  <si>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</si>
  <si>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</si>
  <si>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</si>
  <si>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</si>
  <si>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</si>
  <si>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</si>
  <si>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</si>
  <si>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</si>
  <si>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</si>
  <si>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</si>
  <si>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</si>
  <si>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</si>
  <si>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</si>
  <si>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</si>
  <si>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</si>
  <si>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</si>
  <si>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</si>
  <si>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</si>
  <si>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</si>
  <si>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</si>
  <si>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</si>
  <si>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</si>
  <si>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</si>
  <si>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</si>
  <si>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</si>
  <si>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</si>
  <si>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</si>
  <si>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</si>
  <si>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</si>
  <si>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</si>
  <si>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</si>
  <si>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</si>
  <si>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</si>
  <si>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</si>
  <si>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</si>
  <si>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</si>
  <si>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</si>
  <si>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</si>
  <si>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</si>
  <si>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</si>
  <si>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</si>
  <si>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</si>
  <si>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</si>
  <si>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</si>
  <si>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</si>
  <si>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</si>
  <si>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</si>
  <si>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</si>
  <si>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</si>
  <si>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</si>
  <si>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</si>
  <si>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</si>
  <si>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</si>
  <si>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</si>
  <si>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</si>
  <si>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</si>
  <si>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</si>
  <si>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</si>
  <si>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</si>
  <si>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</si>
  <si>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</si>
  <si>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</si>
  <si>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</si>
  <si>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</si>
  <si>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</si>
  <si>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</si>
  <si>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</si>
  <si>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</si>
  <si>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</si>
  <si>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</si>
  <si>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</si>
  <si>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</si>
  <si>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</si>
  <si>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</si>
  <si>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</si>
  <si>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</si>
  <si>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</si>
  <si>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</si>
  <si>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</si>
  <si>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</si>
  <si>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</si>
  <si>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</si>
  <si>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</si>
  <si>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</si>
  <si>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</si>
  <si>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</si>
  <si>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</si>
  <si>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</si>
  <si>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</si>
  <si>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</si>
  <si>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</si>
  <si>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</si>
  <si>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</si>
  <si>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</si>
  <si>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</si>
  <si>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</si>
  <si>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</si>
  <si>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</si>
  <si>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</si>
  <si>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</si>
  <si>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</si>
  <si>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</si>
  <si>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</si>
  <si>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</si>
  <si>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</si>
  <si>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</si>
  <si>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</si>
  <si>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</si>
  <si>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</si>
  <si>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</si>
  <si>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</si>
  <si>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</si>
  <si>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</si>
  <si>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</si>
  <si>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</si>
  <si>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</si>
  <si>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</si>
  <si>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</si>
  <si>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</si>
  <si>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</si>
  <si>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</si>
  <si>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</si>
  <si>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</si>
  <si>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</si>
  <si>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</si>
  <si>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</si>
  <si>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</si>
  <si>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</si>
  <si>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</si>
  <si>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</si>
  <si>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</si>
  <si>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</si>
  <si>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</si>
  <si>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</si>
  <si>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</si>
  <si>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</si>
  <si>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</si>
  <si>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</si>
  <si>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</si>
  <si>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</si>
  <si>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</si>
  <si>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</si>
  <si>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</si>
  <si>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</si>
  <si>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</si>
  <si>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</si>
  <si>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</si>
  <si>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</si>
  <si>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</si>
  <si>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</si>
  <si>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</si>
  <si>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</si>
  <si>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</si>
  <si>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</si>
  <si>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</si>
  <si>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</si>
  <si>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</si>
  <si>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</si>
  <si>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</si>
  <si>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</si>
  <si>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</si>
  <si>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</si>
  <si>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</si>
  <si>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</si>
  <si>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</si>
  <si>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</si>
  <si>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</si>
  <si>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</si>
  <si>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</si>
  <si>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</si>
  <si>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</si>
  <si>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</si>
  <si>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</si>
  <si>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</si>
  <si>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</si>
  <si>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</si>
  <si>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</si>
  <si>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</si>
  <si>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</si>
  <si>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</si>
  <si>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</si>
  <si>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</si>
  <si>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</si>
  <si>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</si>
  <si>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</si>
  <si>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</si>
  <si>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</si>
  <si>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</si>
  <si>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</si>
  <si>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</si>
  <si>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</si>
  <si>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</si>
  <si>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</si>
  <si>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</si>
  <si>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</si>
  <si>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</si>
  <si>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</si>
  <si>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</si>
  <si>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</si>
  <si>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</si>
  <si>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</si>
  <si>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</si>
  <si>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</si>
  <si>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</si>
  <si>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</si>
  <si>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</si>
  <si>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</si>
  <si>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</si>
  <si>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</si>
  <si>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</si>
  <si>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</si>
  <si>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</si>
  <si>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</si>
  <si>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</si>
  <si>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</si>
  <si>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</si>
  <si>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</si>
  <si>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</si>
  <si>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</si>
  <si>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</si>
  <si>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</si>
  <si>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</si>
  <si>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</si>
  <si>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</si>
  <si>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</si>
  <si>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</si>
  <si>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</si>
  <si>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</si>
  <si>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</si>
  <si>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</si>
  <si>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</si>
  <si>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</si>
  <si>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</si>
  <si>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</si>
  <si>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</si>
  <si>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</si>
  <si>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</si>
  <si>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</si>
  <si>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</si>
  <si>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</si>
  <si>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</si>
  <si>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</si>
  <si>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</si>
  <si>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</si>
  <si>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</si>
  <si>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</si>
  <si>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</si>
  <si>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</si>
  <si>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</si>
  <si>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</si>
  <si>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</si>
  <si>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</si>
  <si>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</si>
  <si>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</si>
  <si>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</si>
  <si>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</si>
  <si>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</si>
  <si>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</si>
  <si>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</si>
  <si>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</si>
  <si>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</si>
  <si>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</si>
  <si>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</si>
  <si>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</si>
  <si>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</si>
  <si>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</si>
  <si>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</si>
  <si>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</si>
  <si>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</si>
  <si>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</si>
  <si>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</si>
  <si>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</si>
  <si>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</si>
  <si>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</si>
  <si>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</si>
  <si>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</si>
  <si>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</si>
  <si>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</si>
  <si>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</si>
  <si>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</si>
  <si>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</si>
  <si>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</si>
  <si>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</si>
  <si>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</si>
  <si>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</si>
  <si>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</si>
  <si>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</si>
  <si>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</si>
  <si>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</si>
  <si>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</si>
  <si>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</si>
  <si>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</si>
  <si>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</si>
  <si>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</si>
  <si>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</si>
  <si>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</si>
  <si>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</si>
  <si>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</si>
  <si>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</si>
  <si>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</si>
  <si>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</si>
  <si>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</si>
  <si>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</si>
  <si>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</si>
  <si>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</si>
  <si>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</si>
  <si>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</si>
  <si>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</si>
  <si>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</si>
  <si>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</si>
  <si>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</si>
  <si>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</si>
  <si>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</si>
  <si>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</si>
  <si>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</si>
  <si>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</si>
  <si>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</si>
  <si>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</si>
  <si>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</si>
  <si>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</si>
  <si>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</si>
  <si>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</si>
  <si>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</si>
  <si>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</si>
  <si>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</si>
  <si>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</si>
  <si>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</si>
  <si>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</si>
  <si>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</si>
  <si>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</si>
  <si>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</si>
  <si>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</si>
  <si>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</si>
  <si>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</si>
  <si>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</si>
  <si>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</si>
  <si>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</si>
  <si>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</si>
  <si>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</si>
  <si>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</si>
  <si>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</si>
  <si>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</si>
  <si>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</si>
  <si>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</si>
  <si>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</si>
  <si>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</si>
  <si>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</si>
  <si>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</si>
  <si>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</si>
  <si>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</si>
  <si>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</si>
  <si>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</si>
  <si>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</si>
  <si>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</si>
  <si>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</si>
  <si>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</si>
  <si>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</si>
  <si>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</si>
  <si>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</si>
  <si>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</si>
  <si>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</si>
  <si>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</si>
  <si>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</si>
  <si>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</si>
  <si>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</si>
  <si>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</si>
  <si>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</si>
  <si>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</si>
  <si>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</si>
  <si>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</si>
  <si>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</si>
  <si>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</si>
  <si>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</si>
  <si>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</si>
  <si>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</si>
  <si>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</si>
  <si>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</si>
  <si>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</si>
  <si>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</si>
  <si>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</si>
  <si>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</si>
  <si>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</si>
  <si>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</si>
  <si>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</si>
  <si>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</si>
  <si>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</si>
  <si>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</si>
  <si>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</si>
  <si>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</si>
  <si>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</si>
  <si>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</si>
  <si>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</si>
  <si>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</si>
  <si>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</si>
  <si>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</si>
  <si>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</si>
  <si>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</si>
  <si>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</si>
  <si>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</si>
  <si>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</si>
  <si>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</si>
  <si>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</si>
  <si>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</si>
  <si>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</si>
  <si>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</si>
  <si>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</si>
  <si>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</si>
  <si>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</si>
  <si>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</si>
  <si>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</si>
  <si>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</si>
  <si>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</si>
  <si>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</si>
  <si>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</si>
  <si>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</si>
  <si>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</si>
  <si>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</si>
  <si>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</si>
  <si>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</si>
  <si>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</si>
  <si>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</si>
  <si>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</si>
  <si>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</si>
  <si>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</si>
  <si>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</si>
  <si>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</si>
  <si>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</si>
  <si>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</si>
  <si>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</si>
  <si>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</si>
  <si>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</si>
  <si>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</si>
  <si>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</si>
  <si>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</si>
  <si>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</si>
  <si>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</si>
  <si>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</si>
  <si>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</si>
  <si>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</si>
  <si>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</si>
  <si>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</si>
  <si>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</si>
  <si>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</si>
  <si>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</si>
  <si>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</si>
  <si>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</si>
  <si>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</si>
  <si>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</si>
  <si>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</si>
  <si>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</si>
  <si>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</si>
  <si>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</si>
  <si>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</si>
  <si>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</si>
  <si>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</si>
  <si>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</si>
  <si>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</si>
  <si>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</si>
  <si>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</si>
  <si>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</si>
  <si>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</si>
  <si>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</si>
  <si>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</si>
  <si>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</si>
  <si>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</si>
  <si>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</si>
  <si>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</si>
  <si>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</si>
  <si>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</si>
  <si>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</si>
  <si>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</si>
  <si>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</si>
  <si>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</si>
  <si>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</si>
  <si>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</si>
  <si>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</si>
  <si>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</si>
  <si>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</si>
  <si>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</si>
  <si>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</si>
  <si>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</si>
  <si>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</si>
  <si>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</si>
  <si>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</si>
  <si>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</si>
  <si>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</si>
  <si>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</si>
  <si>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</si>
  <si>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</si>
  <si>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</si>
  <si>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</si>
  <si>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</si>
  <si>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</si>
  <si>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</si>
  <si>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</si>
  <si>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</si>
  <si>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</si>
  <si>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</si>
  <si>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</si>
  <si>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</si>
  <si>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</si>
  <si>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</si>
  <si>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</si>
  <si>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</si>
  <si>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</si>
  <si>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</si>
  <si>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</si>
  <si>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</si>
  <si>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</si>
  <si>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</si>
  <si>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</si>
  <si>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</si>
  <si>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</si>
  <si>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</si>
  <si>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</si>
  <si>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</si>
  <si>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</si>
  <si>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</si>
  <si>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</si>
  <si>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</si>
  <si>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</si>
  <si>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</si>
  <si>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</si>
  <si>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</si>
  <si>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</si>
  <si>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</si>
  <si>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</si>
  <si>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</si>
  <si>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</si>
  <si>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</si>
  <si>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</si>
  <si>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</si>
  <si>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</si>
  <si>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</si>
  <si>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</si>
  <si>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</si>
  <si>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</si>
  <si>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</si>
  <si>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</si>
  <si>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</si>
  <si>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</si>
  <si>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</si>
  <si>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</si>
  <si>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</si>
  <si>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</si>
  <si>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</si>
  <si>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</si>
  <si>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</si>
  <si>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</si>
  <si>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</si>
  <si>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</si>
  <si>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</si>
  <si>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</si>
  <si>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</si>
  <si>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</si>
  <si>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</si>
  <si>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</si>
  <si>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</si>
  <si>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</si>
  <si>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</si>
  <si>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</si>
  <si>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</si>
  <si>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</si>
  <si>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</si>
  <si>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</si>
  <si>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</si>
  <si>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</si>
  <si>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</si>
  <si>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</si>
  <si>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</si>
  <si>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</si>
  <si>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</si>
  <si>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</si>
  <si>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</si>
  <si>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</si>
  <si>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</si>
  <si>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</si>
  <si>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</si>
  <si>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</si>
  <si>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</si>
  <si>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</si>
  <si>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</si>
  <si>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</si>
  <si>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</si>
  <si>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</si>
  <si>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</si>
  <si>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</si>
  <si>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</si>
  <si>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</si>
  <si>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</si>
  <si>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</si>
  <si>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</si>
  <si>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</si>
  <si>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</si>
  <si>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</si>
  <si>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</si>
  <si>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</si>
  <si>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</si>
  <si>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</si>
  <si>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</si>
  <si>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</si>
  <si>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</si>
  <si>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</si>
  <si>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</si>
  <si>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</si>
  <si>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</si>
  <si>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</si>
  <si>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</si>
  <si>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</si>
  <si>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</si>
  <si>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</si>
  <si>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</si>
  <si>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</si>
  <si>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</si>
  <si>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</si>
  <si>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</si>
  <si>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</si>
  <si>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</si>
  <si>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</si>
  <si>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</si>
  <si>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</si>
  <si>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</si>
  <si>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</si>
  <si>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</si>
  <si>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</si>
  <si>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</si>
  <si>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</si>
  <si>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</si>
  <si>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</si>
  <si>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</si>
  <si>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</si>
  <si>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</si>
  <si>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</si>
  <si>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</si>
  <si>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</si>
  <si>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</si>
  <si>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</si>
  <si>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</si>
  <si>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</si>
  <si>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</si>
  <si>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</si>
  <si>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</si>
  <si>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</si>
  <si>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</si>
  <si>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</si>
  <si>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</si>
  <si>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</si>
  <si>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</si>
  <si>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</si>
  <si>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</si>
  <si>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</si>
  <si>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</si>
  <si>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</si>
  <si>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</si>
  <si>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</si>
  <si>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</si>
  <si>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</si>
  <si>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</si>
  <si>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</si>
  <si>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</si>
  <si>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</si>
  <si>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</si>
  <si>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</si>
  <si>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</si>
  <si>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</si>
  <si>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</si>
  <si>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</si>
  <si>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</si>
  <si>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</si>
  <si>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</si>
  <si>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</si>
  <si>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</si>
  <si>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</si>
  <si>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</si>
  <si>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</si>
  <si>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</si>
  <si>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</si>
  <si>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</si>
  <si>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</si>
  <si>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</si>
  <si>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</si>
  <si>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</si>
  <si>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</si>
  <si>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</si>
  <si>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</si>
  <si>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</si>
  <si>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</si>
  <si>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</si>
  <si>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</si>
  <si>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</si>
  <si>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</si>
  <si>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</si>
  <si>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</si>
  <si>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</si>
  <si>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</si>
  <si>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</si>
  <si>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</si>
  <si>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</si>
  <si>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</si>
  <si>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</si>
  <si>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</si>
  <si>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</si>
  <si>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</si>
  <si>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</si>
  <si>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</si>
  <si>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</si>
  <si>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</si>
  <si>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</si>
  <si>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</si>
  <si>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</si>
  <si>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</si>
  <si>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</si>
  <si>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</si>
  <si>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</si>
  <si>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</si>
  <si>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</si>
  <si>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</si>
  <si>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</si>
  <si>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</si>
  <si>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</si>
  <si>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</si>
  <si>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</si>
  <si>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</si>
  <si>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</si>
  <si>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</si>
  <si>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</si>
  <si>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</si>
  <si>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</si>
  <si>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</si>
  <si>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</si>
  <si>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</si>
  <si>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</si>
  <si>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</si>
  <si>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</si>
  <si>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</si>
  <si>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</si>
  <si>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</si>
  <si>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</si>
  <si>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</si>
  <si>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</si>
  <si>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</si>
  <si>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</si>
  <si>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</si>
  <si>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</si>
  <si>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</si>
  <si>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</si>
  <si>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</si>
  <si>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</si>
  <si>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</si>
  <si>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</si>
  <si>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</si>
  <si>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</si>
  <si>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</si>
  <si>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</si>
  <si>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</si>
  <si>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</si>
  <si>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</si>
  <si>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</si>
  <si>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</si>
  <si>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</si>
  <si>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</si>
  <si>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</si>
  <si>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</si>
  <si>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</si>
  <si>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</si>
  <si>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</si>
  <si>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</si>
  <si>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</si>
  <si>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</si>
  <si>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</si>
  <si>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</si>
  <si>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</si>
  <si>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</si>
  <si>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</si>
  <si>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</si>
  <si>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</si>
  <si>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</si>
  <si>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</si>
  <si>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</si>
  <si>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</si>
  <si>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</si>
  <si>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</si>
  <si>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</si>
  <si>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</si>
  <si>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</si>
  <si>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</si>
  <si>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</si>
  <si>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</si>
  <si>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</si>
  <si>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</si>
  <si>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</si>
  <si>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</si>
  <si>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</si>
  <si>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</si>
  <si>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</si>
  <si>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</si>
  <si>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</si>
  <si>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</si>
  <si>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</si>
  <si>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</si>
  <si>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</si>
  <si>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</si>
  <si>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</si>
  <si>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</si>
  <si>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</si>
  <si>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</si>
  <si>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</si>
  <si>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</si>
  <si>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</si>
  <si>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</si>
  <si>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</si>
  <si>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</si>
  <si>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</si>
  <si>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</si>
  <si>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</si>
  <si>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</si>
  <si>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</si>
  <si>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</si>
  <si>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</si>
  <si>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</si>
  <si>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</si>
  <si>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</si>
  <si>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</si>
  <si>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</si>
  <si>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</si>
  <si>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</si>
  <si>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</si>
  <si>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</si>
  <si>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</si>
  <si>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</si>
  <si>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</si>
  <si>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</si>
  <si>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</si>
  <si>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</si>
  <si>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</si>
  <si>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</si>
  <si>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</si>
  <si>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</si>
  <si>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</si>
  <si>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</si>
  <si>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</si>
  <si>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</si>
  <si>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</si>
  <si>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</si>
  <si>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</si>
  <si>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</si>
  <si>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</si>
  <si>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</si>
  <si>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</si>
  <si>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</si>
  <si>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</si>
  <si>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</si>
  <si>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</si>
  <si>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</si>
  <si>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</si>
  <si>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</si>
  <si>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</si>
  <si>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</si>
  <si>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</si>
  <si>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</si>
  <si>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</si>
  <si>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</si>
  <si>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</si>
  <si>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</si>
  <si>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</si>
  <si>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</si>
  <si>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</si>
  <si>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</si>
  <si>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</si>
  <si>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</si>
  <si>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</si>
  <si>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</si>
  <si>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</si>
  <si>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</si>
  <si>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</si>
  <si>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</si>
  <si>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</si>
  <si>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</si>
  <si>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</si>
  <si>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</si>
  <si>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</si>
  <si>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</si>
  <si>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</si>
  <si>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</si>
  <si>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</si>
  <si>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</si>
  <si>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</si>
  <si>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</si>
  <si>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</si>
  <si>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</si>
  <si>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</si>
  <si>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</si>
  <si>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</si>
  <si>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</si>
  <si>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</si>
  <si>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</si>
  <si>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</si>
  <si>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</si>
  <si>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</si>
  <si>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</si>
  <si>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</si>
  <si>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</si>
  <si>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</si>
  <si>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</si>
  <si>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</si>
  <si>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</si>
  <si>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</si>
  <si>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</si>
  <si>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</si>
  <si>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</si>
  <si>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</si>
  <si>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</si>
  <si>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</si>
  <si>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</si>
  <si>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</si>
  <si>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</si>
  <si>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</si>
  <si>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</si>
  <si>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</si>
  <si>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</si>
  <si>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</si>
  <si>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</si>
  <si>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</si>
  <si>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</si>
  <si>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</si>
  <si>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</si>
  <si>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</si>
  <si>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</si>
  <si>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</si>
  <si>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</si>
  <si>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</si>
  <si>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</si>
  <si>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</si>
  <si>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</si>
  <si>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</si>
  <si>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</si>
  <si>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</si>
  <si>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</si>
  <si>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</si>
  <si>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</si>
  <si>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</si>
  <si>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</si>
  <si>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</si>
  <si>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</si>
  <si>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</si>
  <si>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</si>
  <si>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</si>
  <si>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</si>
  <si>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</si>
  <si>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</si>
  <si>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</si>
  <si>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</si>
  <si>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</si>
  <si>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</si>
  <si>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</si>
  <si>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</si>
  <si>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</si>
  <si>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</si>
  <si>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</si>
  <si>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</si>
  <si>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</si>
  <si>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</si>
  <si>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</si>
  <si>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</si>
  <si>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</si>
  <si>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</si>
  <si>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</si>
  <si>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</si>
  <si>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</si>
  <si>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</si>
  <si>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</si>
  <si>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</si>
  <si>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</si>
  <si>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</si>
  <si>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</si>
  <si>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</si>
  <si>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</si>
  <si>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</si>
  <si>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</si>
  <si>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</si>
  <si>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</si>
  <si>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</si>
  <si>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</si>
  <si>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</si>
  <si>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</si>
  <si>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</si>
  <si>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</si>
  <si>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</si>
  <si>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</si>
  <si>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</si>
  <si>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</si>
  <si>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</si>
  <si>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</si>
  <si>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</si>
  <si>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</si>
  <si>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</si>
  <si>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</si>
  <si>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</si>
  <si>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</si>
  <si>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</si>
  <si>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</si>
  <si>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</si>
  <si>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</si>
  <si>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</si>
  <si>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</si>
  <si>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</si>
  <si>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</si>
  <si>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</si>
  <si>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</si>
  <si>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</si>
  <si>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</si>
  <si>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</si>
  <si>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</si>
  <si>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</si>
  <si>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</si>
  <si>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</si>
  <si>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</si>
  <si>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</si>
  <si>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</si>
  <si>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</si>
  <si>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</si>
  <si>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</si>
  <si>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</si>
  <si>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</si>
  <si>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</si>
  <si>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</si>
  <si>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</si>
  <si>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</si>
  <si>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</si>
  <si>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</si>
  <si>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</si>
  <si>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</si>
  <si>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</si>
  <si>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</si>
  <si>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</si>
  <si>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</si>
  <si>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</si>
  <si>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</si>
  <si>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</si>
  <si>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</si>
  <si>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</si>
  <si>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</si>
  <si>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</si>
  <si>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</si>
  <si>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</si>
  <si>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</si>
  <si>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</si>
  <si>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</si>
  <si>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</si>
  <si>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</si>
  <si>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</si>
  <si>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</si>
  <si>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</si>
  <si>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</si>
  <si>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</si>
  <si>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</si>
  <si>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</si>
  <si>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</si>
  <si>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</si>
  <si>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</si>
  <si>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</si>
  <si>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</si>
  <si>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</si>
  <si>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</si>
  <si>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</si>
  <si>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</si>
  <si>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</si>
  <si>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</si>
  <si>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</si>
  <si>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</si>
  <si>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</si>
  <si>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</si>
  <si>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</si>
  <si>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</si>
  <si>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</si>
  <si>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</si>
  <si>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</si>
  <si>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</si>
  <si>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</si>
  <si>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</si>
  <si>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</si>
  <si>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</si>
  <si>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</si>
  <si>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</si>
  <si>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</si>
  <si>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</si>
  <si>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</si>
  <si>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</si>
  <si>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</si>
  <si>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</si>
  <si>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</si>
  <si>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</si>
  <si>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</si>
  <si>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</si>
  <si>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</si>
  <si>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</si>
  <si>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</si>
  <si>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</si>
  <si>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</si>
  <si>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</si>
  <si>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</si>
  <si>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</si>
  <si>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</si>
  <si>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</si>
  <si>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</si>
  <si>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</si>
  <si>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</si>
  <si>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</si>
  <si>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</si>
  <si>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</si>
  <si>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</si>
  <si>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</si>
  <si>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</si>
  <si>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</si>
  <si>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</si>
  <si>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</si>
  <si>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</si>
  <si>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</si>
  <si>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</si>
  <si>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</si>
  <si>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</si>
  <si>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</si>
  <si>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</si>
  <si>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</si>
  <si>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</si>
  <si>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</si>
  <si>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</si>
  <si>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</si>
  <si>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</si>
  <si>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</si>
  <si>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</si>
  <si>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</si>
  <si>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</si>
  <si>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</si>
  <si>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</si>
  <si>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</si>
  <si>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</si>
  <si>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</si>
  <si>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</si>
  <si>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</si>
  <si>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</si>
  <si>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</si>
  <si>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</si>
  <si>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</si>
  <si>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</si>
  <si>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</si>
  <si>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</si>
  <si>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</si>
  <si>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</si>
  <si>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</si>
  <si>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</si>
  <si>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</si>
  <si>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</si>
  <si>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</si>
  <si>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</si>
  <si>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</si>
  <si>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</si>
  <si>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</si>
  <si>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</si>
  <si>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</si>
  <si>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</si>
  <si>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</si>
  <si>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</si>
  <si>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</si>
  <si>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</si>
  <si>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</si>
  <si>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</si>
  <si>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</si>
  <si>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</si>
  <si>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</si>
  <si>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</si>
  <si>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</si>
  <si>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</si>
  <si>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</si>
  <si>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</si>
  <si>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</si>
  <si>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</si>
  <si>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</si>
  <si>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</si>
  <si>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</si>
  <si>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</si>
  <si>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</si>
  <si>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</si>
  <si>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</si>
  <si>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</si>
  <si>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</si>
  <si>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</si>
  <si>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</si>
  <si>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</si>
  <si>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</si>
  <si>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</si>
  <si>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</si>
  <si>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</si>
  <si>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</si>
  <si>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</si>
  <si>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</si>
  <si>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</si>
  <si>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</si>
  <si>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</si>
  <si>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</si>
  <si>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</si>
  <si>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</si>
  <si>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</si>
  <si>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</si>
  <si>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</si>
  <si>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</si>
  <si>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</si>
  <si>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</si>
  <si>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</si>
  <si>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</si>
  <si>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</si>
  <si>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</si>
  <si>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</si>
  <si>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</si>
  <si>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</si>
  <si>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</si>
  <si>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</si>
  <si>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</si>
  <si>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</si>
  <si>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</si>
  <si>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</si>
  <si>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</si>
  <si>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</si>
  <si>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</si>
  <si>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</si>
  <si>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</si>
  <si>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</si>
  <si>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</si>
  <si>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</si>
  <si>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</si>
  <si>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</si>
  <si>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</si>
  <si>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</si>
  <si>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</si>
  <si>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</si>
  <si>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</si>
  <si>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</si>
  <si>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</si>
  <si>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</si>
  <si>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</si>
  <si>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</si>
  <si>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</si>
  <si>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</si>
  <si>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</si>
  <si>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</si>
  <si>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</si>
  <si>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</si>
  <si>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</si>
  <si>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</si>
  <si>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</si>
  <si>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</si>
  <si>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</si>
  <si>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</si>
  <si>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</si>
  <si>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</si>
  <si>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</si>
  <si>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</si>
  <si>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</si>
  <si>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</si>
  <si>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</si>
  <si>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</si>
  <si>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</si>
  <si>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</si>
  <si>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</si>
  <si>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</si>
  <si>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</si>
  <si>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</si>
  <si>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</si>
  <si>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</si>
  <si>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</si>
  <si>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</si>
  <si>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</si>
  <si>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</si>
  <si>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</si>
  <si>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</si>
  <si>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</si>
  <si>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</si>
  <si>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</si>
  <si>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</si>
  <si>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</si>
  <si>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</si>
  <si>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</si>
  <si>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</si>
  <si>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</si>
  <si>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</si>
  <si>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</si>
  <si>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</si>
  <si>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</si>
  <si>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</si>
  <si>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</si>
  <si>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</si>
  <si>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</si>
  <si>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</si>
  <si>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</si>
  <si>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</si>
  <si>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</si>
  <si>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</si>
  <si>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</si>
  <si>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</si>
  <si>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</si>
  <si>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</si>
  <si>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</si>
  <si>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</si>
  <si>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</si>
  <si>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</si>
  <si>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</si>
  <si>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</si>
  <si>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</si>
  <si>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</si>
  <si>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</si>
  <si>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</si>
  <si>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</si>
  <si>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</si>
  <si>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</si>
  <si>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</si>
  <si>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</si>
  <si>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</si>
  <si>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</si>
  <si>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</si>
  <si>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</si>
  <si>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</si>
  <si>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</si>
  <si>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</si>
  <si>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</si>
  <si>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</si>
  <si>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</si>
  <si>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</si>
  <si>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</si>
  <si>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</si>
  <si>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</si>
  <si>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</si>
  <si>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</si>
  <si>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</si>
  <si>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</si>
  <si>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</si>
  <si>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</si>
  <si>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</si>
  <si>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</si>
  <si>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</si>
  <si>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</si>
  <si>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</si>
  <si>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</si>
  <si>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</si>
  <si>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</si>
  <si>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</si>
  <si>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</si>
  <si>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</si>
  <si>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</si>
  <si>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</si>
  <si>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</si>
  <si>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</si>
  <si>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</si>
  <si>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</si>
  <si>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</si>
  <si>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</si>
  <si>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</si>
  <si>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</si>
  <si>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</si>
  <si>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</si>
  <si>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</si>
  <si>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</si>
  <si>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</si>
  <si>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</si>
  <si>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</si>
  <si>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</si>
  <si>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</si>
  <si>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</si>
  <si>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</si>
  <si>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</si>
  <si>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</si>
  <si>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</si>
  <si>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</si>
  <si>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</si>
  <si>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</si>
  <si>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</si>
  <si>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</si>
  <si>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</si>
  <si>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</si>
  <si>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</si>
  <si>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</si>
  <si>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</si>
  <si>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</si>
  <si>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</si>
  <si>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</si>
  <si>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</si>
  <si>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</si>
  <si>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</si>
  <si>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</si>
  <si>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</si>
  <si>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</si>
  <si>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</si>
  <si>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</si>
  <si>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</si>
  <si>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</si>
  <si>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</si>
  <si>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</si>
  <si>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</si>
  <si>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</si>
  <si>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</si>
  <si>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</si>
  <si>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</si>
  <si>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</si>
  <si>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</si>
  <si>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</si>
  <si>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</si>
  <si>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</si>
  <si>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</si>
  <si>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</si>
  <si>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</si>
  <si>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</si>
  <si>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</si>
  <si>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</si>
  <si>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</si>
  <si>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</si>
  <si>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</si>
  <si>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</si>
  <si>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</si>
  <si>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</si>
  <si>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</si>
  <si>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</si>
  <si>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</si>
  <si>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</si>
  <si>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</si>
  <si>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</si>
  <si>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</si>
  <si>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</si>
  <si>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</si>
  <si>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</si>
  <si>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</si>
  <si>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</si>
  <si>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</si>
  <si>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</si>
  <si>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</si>
  <si>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</si>
  <si>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</si>
  <si>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</si>
  <si>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</si>
  <si>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</si>
  <si>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</si>
  <si>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</si>
  <si>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</si>
  <si>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</si>
  <si>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</si>
  <si>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</si>
  <si>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</si>
  <si>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</si>
  <si>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</si>
  <si>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</si>
  <si>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</si>
  <si>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</si>
  <si>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</si>
  <si>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</si>
  <si>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</si>
  <si>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</si>
  <si>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</si>
  <si>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</si>
  <si>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</si>
  <si>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</si>
  <si>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</si>
  <si>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</si>
  <si>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</si>
  <si>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</si>
  <si>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</si>
  <si>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</si>
  <si>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</si>
  <si>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</si>
  <si>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</si>
  <si>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</si>
  <si>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</si>
  <si>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</si>
  <si>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</si>
  <si>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</si>
  <si>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</si>
  <si>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</si>
  <si>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</si>
  <si>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</si>
  <si>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</si>
  <si>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</si>
  <si>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</si>
  <si>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</si>
  <si>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</si>
  <si>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</si>
  <si>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</si>
  <si>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</si>
  <si>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</si>
  <si>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</si>
  <si>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</si>
  <si>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</si>
  <si>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</si>
  <si>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</si>
  <si>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</si>
  <si>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</si>
  <si>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</si>
  <si>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</si>
  <si>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</si>
  <si>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</si>
  <si>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</si>
  <si>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</si>
  <si>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</si>
  <si>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</si>
  <si>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</si>
  <si>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</si>
  <si>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</si>
  <si>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</si>
  <si>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</si>
  <si>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</si>
  <si>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</si>
  <si>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</si>
  <si>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</si>
  <si>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</si>
  <si>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</si>
  <si>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</si>
  <si>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</si>
  <si>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</si>
  <si>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</si>
  <si>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</si>
  <si>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</si>
  <si>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</si>
  <si>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</si>
  <si>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</si>
  <si>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</si>
  <si>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</si>
  <si>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</si>
  <si>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</si>
  <si>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</si>
  <si>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</si>
  <si>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</si>
  <si>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</si>
  <si>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</si>
  <si>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</si>
  <si>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</si>
  <si>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</si>
  <si>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</si>
  <si>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</si>
  <si>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</si>
  <si>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</si>
  <si>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</si>
  <si>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</si>
  <si>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</si>
  <si>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</si>
  <si>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</si>
  <si>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</si>
  <si>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</si>
  <si>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</si>
  <si>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</si>
  <si>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</si>
  <si>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</si>
  <si>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</si>
  <si>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</si>
  <si>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</si>
  <si>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</si>
  <si>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</si>
  <si>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</si>
  <si>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</si>
  <si>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</si>
  <si>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</si>
  <si>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</si>
  <si>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</si>
  <si>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</si>
  <si>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</si>
  <si>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</si>
  <si>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</si>
  <si>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</si>
  <si>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</si>
  <si>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</si>
  <si>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</si>
  <si>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</si>
  <si>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</si>
  <si>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</si>
  <si>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</si>
  <si>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</si>
  <si>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</si>
  <si>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</si>
  <si>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</si>
  <si>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</si>
  <si>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</si>
  <si>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</si>
  <si>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</si>
  <si>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</si>
  <si>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</si>
  <si>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</si>
  <si>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</si>
  <si>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</si>
  <si>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</si>
  <si>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</si>
  <si>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</si>
  <si>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</si>
  <si>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</si>
  <si>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</si>
  <si>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</si>
  <si>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</si>
  <si>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</si>
  <si>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</si>
  <si>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</si>
  <si>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</si>
  <si>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</si>
  <si>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</si>
  <si>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</si>
  <si>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</si>
  <si>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</si>
  <si>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</si>
  <si>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</si>
  <si>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</si>
  <si>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</si>
  <si>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</si>
  <si>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</si>
  <si>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</si>
  <si>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</si>
  <si>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</si>
  <si>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</si>
  <si>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</si>
  <si>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</si>
  <si>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</si>
  <si>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</si>
  <si>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</si>
  <si>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</si>
  <si>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</si>
  <si>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</si>
  <si>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</si>
  <si>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</si>
  <si>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</si>
  <si>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</si>
  <si>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</si>
  <si>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</si>
  <si>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</si>
  <si>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</si>
  <si>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</si>
  <si>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</si>
  <si>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</si>
  <si>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</si>
  <si>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</si>
  <si>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</si>
  <si>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</si>
  <si>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</si>
  <si>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</si>
  <si>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</si>
  <si>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</si>
  <si>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</si>
  <si>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</si>
  <si>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</si>
  <si>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</si>
  <si>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</si>
  <si>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</si>
  <si>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</si>
  <si>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</si>
  <si>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</si>
  <si>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</si>
  <si>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</si>
  <si>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</si>
  <si>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</si>
  <si>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</si>
  <si>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</si>
  <si>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</si>
  <si>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</si>
  <si>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</si>
  <si>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</si>
  <si>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</si>
  <si>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</si>
  <si>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</si>
  <si>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</si>
  <si>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</si>
  <si>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</si>
  <si>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</si>
  <si>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</si>
  <si>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</si>
  <si>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</si>
  <si>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</si>
  <si>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</si>
  <si>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</si>
  <si>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</si>
  <si>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</si>
  <si>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</si>
  <si>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</si>
  <si>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</si>
  <si>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</si>
  <si>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</si>
  <si>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</si>
  <si>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</si>
  <si>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</si>
  <si>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</si>
  <si>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</si>
  <si>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</si>
  <si>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</si>
  <si>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</si>
  <si>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</si>
  <si>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</si>
  <si>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</si>
  <si>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</si>
  <si>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</si>
  <si>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</si>
  <si>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</si>
  <si>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</si>
  <si>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</si>
  <si>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</si>
  <si>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</si>
  <si>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</si>
  <si>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</si>
  <si>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</si>
  <si>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</si>
  <si>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</si>
  <si>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</si>
  <si>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</si>
  <si>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</si>
  <si>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</si>
  <si>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</si>
  <si>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</si>
  <si>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</si>
  <si>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</si>
  <si>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</si>
  <si>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</si>
  <si>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</si>
  <si>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</si>
  <si>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</si>
  <si>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</si>
  <si>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</si>
  <si>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</si>
  <si>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</si>
  <si>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</si>
  <si>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</si>
  <si>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</si>
  <si>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</si>
  <si>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</si>
  <si>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</si>
  <si>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</si>
  <si>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</si>
  <si>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</si>
  <si>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</si>
  <si>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</si>
  <si>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</si>
  <si>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</si>
  <si>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</si>
  <si>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</si>
  <si>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</si>
  <si>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</si>
  <si>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</si>
  <si>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</si>
  <si>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</si>
  <si>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</si>
  <si>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</si>
  <si>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</si>
  <si>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</si>
  <si>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</si>
  <si>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</si>
  <si>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</si>
  <si>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</si>
  <si>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</si>
  <si>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</si>
  <si>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</si>
  <si>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</si>
  <si>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</si>
  <si>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</si>
  <si>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</si>
  <si>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</si>
  <si>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</si>
  <si>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</si>
  <si>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</si>
  <si>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</si>
  <si>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</si>
  <si>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</si>
  <si>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</si>
  <si>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</si>
  <si>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</si>
  <si>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</si>
  <si>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</si>
  <si>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</si>
  <si>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</si>
  <si>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</si>
  <si>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</si>
  <si>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</si>
  <si>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</si>
  <si>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</si>
  <si>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</si>
  <si>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</si>
  <si>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</si>
  <si>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</si>
  <si>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</si>
  <si>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</si>
  <si>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</si>
  <si>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</si>
  <si>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</si>
  <si>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</si>
  <si>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</si>
  <si>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</si>
  <si>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</si>
  <si>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</si>
  <si>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</si>
  <si>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</si>
  <si>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</si>
  <si>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</si>
  <si>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</si>
  <si>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</si>
  <si>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</si>
  <si>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</si>
  <si>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</si>
  <si>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</si>
  <si>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</si>
  <si>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</si>
  <si>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</si>
  <si>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</si>
  <si>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</si>
  <si>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</si>
  <si>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</si>
  <si>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</si>
  <si>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</si>
  <si>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</si>
  <si>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</si>
  <si>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</si>
  <si>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</si>
  <si>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</si>
  <si>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</si>
  <si>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</si>
  <si>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</si>
  <si>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</si>
  <si>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</si>
  <si>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</si>
  <si>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</si>
  <si>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</si>
  <si>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</si>
  <si>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</si>
  <si>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</si>
  <si>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</si>
  <si>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</si>
  <si>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</si>
  <si>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</si>
  <si>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</si>
  <si>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</si>
  <si>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</si>
  <si>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</si>
  <si>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</si>
  <si>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</si>
  <si>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</si>
  <si>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</si>
  <si>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</si>
  <si>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</si>
  <si>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</si>
  <si>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</si>
  <si>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</si>
  <si>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</si>
  <si>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</si>
  <si>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</si>
  <si>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</si>
  <si>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</si>
  <si>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</si>
  <si>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</si>
  <si>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</si>
  <si>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</si>
  <si>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</si>
  <si>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</si>
  <si>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</si>
  <si>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</si>
  <si>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</si>
  <si>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</si>
  <si>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</si>
  <si>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</si>
  <si>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</si>
  <si>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</si>
  <si>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</si>
  <si>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</si>
  <si>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</si>
  <si>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</si>
  <si>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</si>
  <si>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</si>
  <si>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</si>
  <si>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</si>
  <si>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</si>
  <si>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</si>
  <si>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</si>
  <si>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</si>
  <si>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</si>
  <si>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</si>
  <si>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</si>
  <si>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</si>
  <si>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</si>
  <si>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</si>
  <si>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</si>
  <si>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</si>
  <si>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</si>
  <si>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</si>
  <si>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</si>
  <si>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</si>
  <si>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</si>
  <si>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</si>
  <si>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</si>
  <si>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</si>
  <si>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</si>
  <si>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</si>
  <si>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</si>
  <si>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</si>
  <si>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</si>
  <si>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</si>
  <si>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</si>
  <si>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</si>
  <si>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</si>
  <si>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</si>
  <si>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</si>
  <si>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</si>
  <si>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</si>
  <si>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</si>
  <si>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</si>
  <si>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</si>
  <si>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</si>
  <si>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</si>
  <si>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</si>
  <si>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</si>
  <si>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</si>
  <si>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</si>
  <si>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</si>
  <si>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</si>
  <si>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</si>
  <si>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(Todas)</t>
  </si>
  <si>
    <t>Etiquetas de fila</t>
  </si>
  <si>
    <t>Total general</t>
  </si>
  <si>
    <t>Cuenta de outcomes</t>
  </si>
  <si>
    <t>Etiquetas de columna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</si>
  <si>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</si>
  <si>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</si>
  <si>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</si>
  <si>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</si>
  <si>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</si>
  <si>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</si>
  <si>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</si>
  <si>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</si>
  <si>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</si>
  <si>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</si>
  <si>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</si>
  <si>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</si>
  <si>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</si>
  <si>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</si>
  <si>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</si>
  <si>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</si>
  <si>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</si>
  <si>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</si>
  <si>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</si>
  <si>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</si>
  <si>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</si>
  <si>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</si>
  <si>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</si>
  <si>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</si>
  <si>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</si>
  <si>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</si>
  <si>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</si>
  <si>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</si>
  <si>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</si>
  <si>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</si>
  <si>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</si>
  <si>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</si>
  <si>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</si>
  <si>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</si>
  <si>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</si>
  <si>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</si>
  <si>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</si>
  <si>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</si>
  <si>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</si>
  <si>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</si>
  <si>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</si>
  <si>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</si>
  <si>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</si>
  <si>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</si>
  <si>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</si>
  <si>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</si>
  <si>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</si>
  <si>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</si>
  <si>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</si>
  <si>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</si>
  <si>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Grater than 50000</t>
  </si>
  <si>
    <t xml:space="preserve"> 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</si>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</sst>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wrapText="1"/>
    </xf>
    <xf numFmtId="0" fontId="3" fillId="0" borderId="0" xfId="0" applyFont="1" applyAlignment="1">
      <alignment horizontal="left" vertical="center" wrapText="1"/>
    </xf>
    <xf numFmtId="44" fontId="0" fillId="0" borderId="0" xfId="1" applyFont="1" applyAlignment="1">
      <alignment wrapText="1"/>
    </xf>
    <xf numFmtId="0" fontId="0" fillId="0" borderId="0" xfId="0" applyFont="1"/>
    <xf numFmtId="0" fontId="1" fillId="0" borderId="0" xfId="0" applyFont="1" applyAlignment="1">
      <alignment vertical="center" wrapText="1"/>
    </xf>
    <xf numFmtId="9" fontId="0" fillId="0" borderId="0" xfId="2" applyFont="1"/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46981627296588"/>
          <c:y val="0.15505796150481191"/>
          <c:w val="0.68347419072615923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6F-4655-AA25-FB9B13A3CDD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6F-4655-AA25-FB9B13A3CDD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6F-4655-AA25-FB9B13A3CDD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6F-4655-AA25-FB9B13A3C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34944"/>
        <c:axId val="707136912"/>
      </c:lineChart>
      <c:catAx>
        <c:axId val="70713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07136912"/>
        <c:crosses val="autoZero"/>
        <c:auto val="1"/>
        <c:lblAlgn val="ctr"/>
        <c:lblOffset val="100"/>
        <c:noMultiLvlLbl val="0"/>
      </c:catAx>
      <c:valAx>
        <c:axId val="7071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0713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Theater Outcomes Based on Launch 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2225" cap="rnd" cmpd="sng" algn="ctr">
            <a:solidFill>
              <a:srgbClr val="92D050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89-B240-B936-093013D6E07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89-B240-B936-093013D6E07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89-B240-B936-093013D6E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rgbClr val="92D050">
                  <a:alpha val="33000"/>
                </a:srgbClr>
              </a:solidFill>
              <a:round/>
            </a:ln>
            <a:effectLst/>
          </c:spPr>
        </c:dropLines>
        <c:marker val="1"/>
        <c:smooth val="0"/>
        <c:axId val="2060345808"/>
        <c:axId val="1857205552"/>
      </c:lineChart>
      <c:catAx>
        <c:axId val="206034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57205552"/>
        <c:crosses val="autoZero"/>
        <c:auto val="1"/>
        <c:lblAlgn val="ctr"/>
        <c:lblOffset val="100"/>
        <c:noMultiLvlLbl val="0"/>
      </c:catAx>
      <c:valAx>
        <c:axId val="1857205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60345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15-4AD3-911B-13FD33A08F0B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15-4AD3-911B-13FD33A08F0B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15-4AD3-911B-13FD33A08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4953736"/>
        <c:axId val="904946520"/>
      </c:lineChart>
      <c:catAx>
        <c:axId val="904953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04946520"/>
        <c:crosses val="autoZero"/>
        <c:auto val="1"/>
        <c:lblAlgn val="ctr"/>
        <c:lblOffset val="100"/>
        <c:noMultiLvlLbl val="0"/>
      </c:catAx>
      <c:valAx>
        <c:axId val="90494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0495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Parent Category Outcomes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2-4275-973B-EC2B4DA68C0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42-4275-973B-EC2B4DA68C0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42-4275-973B-EC2B4DA68C0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42-4275-973B-EC2B4DA68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4568648"/>
        <c:axId val="504569304"/>
      </c:barChart>
      <c:catAx>
        <c:axId val="504568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4569304"/>
        <c:crosses val="autoZero"/>
        <c:auto val="1"/>
        <c:lblAlgn val="ctr"/>
        <c:lblOffset val="100"/>
        <c:noMultiLvlLbl val="0"/>
      </c:catAx>
      <c:valAx>
        <c:axId val="50456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4568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3F-428C-B036-3167A9CCCEA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3F-428C-B036-3167A9CCCEA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3F-428C-B036-3167A9CCC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9333872"/>
        <c:axId val="719334528"/>
      </c:barChart>
      <c:catAx>
        <c:axId val="71933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19334528"/>
        <c:crosses val="autoZero"/>
        <c:auto val="1"/>
        <c:lblAlgn val="ctr"/>
        <c:lblOffset val="100"/>
        <c:noMultiLvlLbl val="0"/>
      </c:catAx>
      <c:valAx>
        <c:axId val="71933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1933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4</xdr:row>
      <xdr:rowOff>100012</xdr:rowOff>
    </xdr:from>
    <xdr:to>
      <xdr:col>14</xdr:col>
      <xdr:colOff>28575</xdr:colOff>
      <xdr:row>22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890FB8B-2A6C-4FDE-AA75-BE8037AAC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429738</xdr:colOff>
      <xdr:row>3</xdr:row>
      <xdr:rowOff>150555</xdr:rowOff>
    </xdr:from>
    <xdr:to>
      <xdr:col>10</xdr:col>
      <xdr:colOff>804659</xdr:colOff>
      <xdr:row>17</xdr:row>
      <xdr:rowOff>167488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F2B2B2B-E878-0545-8E65-6E9A0A526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1126435</xdr:colOff>
      <xdr:row>14</xdr:row>
      <xdr:rowOff>15735</xdr:rowOff>
    </xdr:from>
    <xdr:to>
      <xdr:col>15</xdr:col>
      <xdr:colOff>662608</xdr:colOff>
      <xdr:row>36</xdr:row>
      <xdr:rowOff>41412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933BD1F-6DC4-4A0F-BEA4-77BD9C865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4</xdr:row>
      <xdr:rowOff>109536</xdr:rowOff>
    </xdr:from>
    <xdr:to>
      <xdr:col>15</xdr:col>
      <xdr:colOff>533400</xdr:colOff>
      <xdr:row>27</xdr:row>
      <xdr:rowOff>190499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24ED687-2237-4C98-9637-895137007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333374</xdr:colOff>
      <xdr:row>6</xdr:row>
      <xdr:rowOff>166686</xdr:rowOff>
    </xdr:from>
    <xdr:to>
      <xdr:col>15</xdr:col>
      <xdr:colOff>685799</xdr:colOff>
      <xdr:row>27</xdr:row>
      <xdr:rowOff>57149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4732BF4-503F-4336-905A-D4CC2AC2B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do enrique fernandez fragoso" refreshedDate="44368.511580902777" createdVersion="7" refreshedVersion="7" minRefreshableVersion="3" recordCount="4114" xr:uid="{F023A946-C7C6-4B5F-A921-287B5FF116E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do enrique fernandez fragoso" refreshedDate="44368.628060416668" createdVersion="7" refreshedVersion="7" minRefreshableVersion="3" recordCount="4114" xr:uid="{7C4F08CA-AE0B-4640-9034-0DCE731D4E8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 de Microsoft Office" refreshedDate="44369.496007870373" createdVersion="6" refreshedVersion="6" minRefreshableVersion="3" recordCount="4115" xr:uid="{773DE954-2363-8A47-ACCF-62A93C5085F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en blanco)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2296F8-8960-4321-AE4C-635497801C8A}" name="TablaDinámica3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8C1EF-26E6-9649-A10B-B1D08D33CA0B}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uenta de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Medium16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3615E9-041C-4ECC-A4EB-A0A22E057EA8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092F79-FB8C-4E6B-B69E-F8A6FC256CE4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B60DE-8698-4299-B673-5F32EA0A4F04}">
  <dimension ref="A3:F17"/>
  <sheetViews>
    <sheetView topLeftCell="A7" workbookViewId="0">
      <selection activeCell="A4" sqref="A4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42578125" bestFit="1" customWidth="1"/>
  </cols>
  <sheetData>
    <row r="3" spans="1:6" x14ac:dyDescent="0.25">
      <c r="A3" s="11" t="s">
        <v>8363</v>
      </c>
      <c r="B3" s="11" t="s">
        <v>8364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5" t="s">
        <v>8373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25">
      <c r="A6" s="15" t="s">
        <v>8374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25">
      <c r="A7" s="15" t="s">
        <v>8375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25">
      <c r="A8" s="15" t="s">
        <v>8376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25">
      <c r="A9" s="15" t="s">
        <v>8367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25">
      <c r="A10" s="15" t="s">
        <v>8377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25">
      <c r="A11" s="15" t="s">
        <v>8368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25">
      <c r="A12" s="15" t="s">
        <v>8369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25">
      <c r="A13" s="15" t="s">
        <v>8370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25">
      <c r="A14" s="15" t="s">
        <v>8371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25">
      <c r="A15" s="15" t="s">
        <v>8372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25">
      <c r="A16" s="15" t="s">
        <v>8378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25">
      <c r="A17" s="15" t="s">
        <v>8362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71F50-3612-0045-B9FF-6DDB34AECEE1}">
  <dimension ref="A1:E18"/>
  <sheetViews>
    <sheetView zoomScale="115" zoomScaleNormal="115" workbookViewId="0">
      <selection activeCell="G28" sqref="G28"/>
    </sheetView>
  </sheetViews>
  <sheetFormatPr baseColWidth="10" defaultRowHeight="15" x14ac:dyDescent="0.25"/>
  <cols>
    <col min="1" max="1" width="17" bestFit="1" customWidth="1"/>
    <col min="2" max="2" width="20" bestFit="1" customWidth="1"/>
    <col min="3" max="3" width="5.28515625" bestFit="1" customWidth="1"/>
    <col min="4" max="4" width="7.85546875" bestFit="1" customWidth="1"/>
    <col min="5" max="5" width="11" bestFit="1" customWidth="1"/>
    <col min="6" max="7" width="11.140625" bestFit="1" customWidth="1"/>
  </cols>
  <sheetData>
    <row r="1" spans="1:5" x14ac:dyDescent="0.25">
      <c r="A1" s="11" t="s">
        <v>8397</v>
      </c>
      <c r="B1" t="s">
        <v>8360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8364</v>
      </c>
    </row>
    <row r="5" spans="1:5" x14ac:dyDescent="0.25">
      <c r="A5" s="11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pane ySplit="1" topLeftCell="A2" activePane="bottomLeft" state="frozen"/>
      <selection pane="bottomLeft" activeCell="F1" sqref="F1:F1048576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customWidth="1"/>
    <col min="16" max="16" width="17.42578125" customWidth="1"/>
    <col min="17" max="17" width="29.42578125" customWidth="1"/>
    <col min="18" max="18" width="13.85546875" customWidth="1"/>
    <col min="19" max="19" width="32.42578125" customWidth="1"/>
    <col min="20" max="20" width="20.42578125" customWidth="1"/>
    <col min="21" max="21" width="10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8397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O2:O4115">
    <cfRule type="colorScale" priority="1">
      <colorScale>
        <cfvo type="min"/>
        <cfvo type="max"/>
        <color rgb="FFC00000"/>
        <color theme="8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957F2-B37A-8A42-9932-E88A99CFC5CA}">
  <dimension ref="A1:H15"/>
  <sheetViews>
    <sheetView zoomScale="115" zoomScaleNormal="115" workbookViewId="0">
      <pane ySplit="1" topLeftCell="A2" activePane="bottomLeft" state="frozen"/>
      <selection pane="bottomLeft" activeCell="B2" sqref="B2"/>
    </sheetView>
  </sheetViews>
  <sheetFormatPr baseColWidth="10" defaultRowHeight="15" x14ac:dyDescent="0.25"/>
  <cols>
    <col min="1" max="1" width="20.42578125" customWidth="1"/>
    <col min="2" max="2" width="14.42578125" customWidth="1"/>
    <col min="3" max="3" width="13.28515625" customWidth="1"/>
    <col min="4" max="4" width="14" customWidth="1"/>
    <col min="5" max="5" width="14.85546875" customWidth="1"/>
    <col min="6" max="6" width="14.7109375" customWidth="1"/>
    <col min="7" max="7" width="15.140625" customWidth="1"/>
    <col min="8" max="8" width="14.85546875" customWidth="1"/>
  </cols>
  <sheetData>
    <row r="1" spans="1:8" ht="30" x14ac:dyDescent="0.25">
      <c r="A1" s="20" t="s">
        <v>8381</v>
      </c>
      <c r="B1" s="20" t="s">
        <v>8398</v>
      </c>
      <c r="C1" s="20" t="s">
        <v>8399</v>
      </c>
      <c r="D1" s="20" t="s">
        <v>8400</v>
      </c>
      <c r="E1" s="20" t="s">
        <v>8401</v>
      </c>
      <c r="F1" s="20" t="s">
        <v>8402</v>
      </c>
      <c r="G1" s="20" t="s">
        <v>8403</v>
      </c>
      <c r="H1" s="20" t="s">
        <v>8417</v>
      </c>
    </row>
    <row r="2" spans="1:8" x14ac:dyDescent="0.25">
      <c r="A2" t="s">
        <v>8404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SUM(B2+C2+D2)</f>
        <v>186</v>
      </c>
      <c r="F2" s="21">
        <f>B2/E2</f>
        <v>0.75806451612903225</v>
      </c>
      <c r="G2" s="21">
        <f>C2/E2</f>
        <v>0.24193548387096775</v>
      </c>
      <c r="H2" s="21">
        <f>IFERROR(D2/E2,0)</f>
        <v>0</v>
      </c>
    </row>
    <row r="3" spans="1:8" x14ac:dyDescent="0.25">
      <c r="A3" t="s">
        <v>8405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SUM(B3+C3+D3)</f>
        <v>534</v>
      </c>
      <c r="F3" s="21">
        <f t="shared" ref="F3:H13" si="1">B3/E3</f>
        <v>0.72659176029962547</v>
      </c>
      <c r="G3" s="21">
        <f t="shared" ref="G3:G13" si="2">C3/E3</f>
        <v>0.27340823970037453</v>
      </c>
      <c r="H3" s="21">
        <f t="shared" ref="H3:H13" si="3">IFERROR(D3/E3,0)</f>
        <v>0</v>
      </c>
    </row>
    <row r="4" spans="1:8" x14ac:dyDescent="0.25">
      <c r="A4" t="s">
        <v>8406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8407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8408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8409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8410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8411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8412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s="19" t="s">
        <v>8413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8414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8415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  <row r="14" spans="1:8" x14ac:dyDescent="0.25">
      <c r="F14" s="21"/>
      <c r="G14" s="21"/>
      <c r="H14" s="21"/>
    </row>
    <row r="15" spans="1:8" x14ac:dyDescent="0.25">
      <c r="B15" s="21"/>
      <c r="C15" t="s">
        <v>8416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1AC61-6543-438C-A2B6-03F1D6E07957}">
  <dimension ref="A1:F16"/>
  <sheetViews>
    <sheetView tabSelected="1" topLeftCell="A2" zoomScale="115" workbookViewId="0">
      <selection activeCell="F16" sqref="F16"/>
    </sheetView>
  </sheetViews>
  <sheetFormatPr baseColWidth="10" defaultRowHeight="15" x14ac:dyDescent="0.25"/>
  <cols>
    <col min="1" max="1" width="30.140625" customWidth="1"/>
    <col min="2" max="2" width="12.42578125" customWidth="1"/>
    <col min="3" max="3" width="15.42578125" customWidth="1"/>
  </cols>
  <sheetData>
    <row r="1" spans="1:6" x14ac:dyDescent="0.25">
      <c r="A1" s="3"/>
      <c r="B1" s="3" t="s">
        <v>8387</v>
      </c>
      <c r="C1" s="3" t="s">
        <v>8388</v>
      </c>
    </row>
    <row r="2" spans="1:6" x14ac:dyDescent="0.25">
      <c r="A2" s="3" t="s">
        <v>8383</v>
      </c>
      <c r="B2" s="18" t="e">
        <f>ROUND(AVERAGE(#REF!),0)</f>
        <v>#REF!</v>
      </c>
      <c r="C2" s="18" t="e">
        <f>ROUND(AVERAGE(#REF!),0)</f>
        <v>#REF!</v>
      </c>
    </row>
    <row r="3" spans="1:6" x14ac:dyDescent="0.25">
      <c r="A3" s="3" t="s">
        <v>8384</v>
      </c>
      <c r="B3" s="18" t="e">
        <f>MEDIAN(#REF!)</f>
        <v>#REF!</v>
      </c>
      <c r="C3" s="18" t="e">
        <f>MEDIAN(#REF!)</f>
        <v>#REF!</v>
      </c>
    </row>
    <row r="4" spans="1:6" x14ac:dyDescent="0.25">
      <c r="A4" s="3" t="s">
        <v>8389</v>
      </c>
      <c r="B4" s="18" t="e">
        <f>ROUND(_xlfn.STDEV.P(#REF!),0)</f>
        <v>#REF!</v>
      </c>
      <c r="C4" s="18" t="e">
        <f>ROUND(_xlfn.STDEV.P(#REF!),0)</f>
        <v>#REF!</v>
      </c>
    </row>
    <row r="5" spans="1:6" x14ac:dyDescent="0.25">
      <c r="A5" s="3" t="s">
        <v>8390</v>
      </c>
      <c r="B5" s="18" t="e">
        <f>_xlfn.QUARTILE.EXC(#REF!,3)</f>
        <v>#REF!</v>
      </c>
      <c r="C5" s="18" t="e">
        <f>_xlfn.QUARTILE.EXC(#REF!,3)</f>
        <v>#REF!</v>
      </c>
    </row>
    <row r="6" spans="1:6" x14ac:dyDescent="0.25">
      <c r="A6" s="3" t="s">
        <v>8391</v>
      </c>
      <c r="B6" s="18" t="e">
        <f>_xlfn.QUARTILE.EXC(#REF!,1)</f>
        <v>#REF!</v>
      </c>
      <c r="C6" s="18" t="e">
        <f>_xlfn.QUARTILE.EXC(#REF!,1)</f>
        <v>#REF!</v>
      </c>
    </row>
    <row r="7" spans="1:6" x14ac:dyDescent="0.25">
      <c r="A7" s="3" t="s">
        <v>8392</v>
      </c>
      <c r="B7" s="18" t="e">
        <f>B5-B6</f>
        <v>#REF!</v>
      </c>
      <c r="C7" s="18" t="e">
        <f>C5-C6</f>
        <v>#REF!</v>
      </c>
    </row>
    <row r="8" spans="1:6" x14ac:dyDescent="0.25">
      <c r="A8" s="3"/>
      <c r="B8" s="18"/>
      <c r="C8" s="18"/>
    </row>
    <row r="9" spans="1:6" x14ac:dyDescent="0.25">
      <c r="A9" s="3" t="s">
        <v>8393</v>
      </c>
      <c r="B9" s="18" t="e">
        <f>ROUND(_xlfn.STDEV.P(#REF!),0)</f>
        <v>#REF!</v>
      </c>
      <c r="C9" s="18" t="e">
        <f>ROUND(_xlfn.STDEV.P(#REF!),0)</f>
        <v>#REF!</v>
      </c>
    </row>
    <row r="10" spans="1:6" x14ac:dyDescent="0.25">
      <c r="A10" s="3" t="s">
        <v>8394</v>
      </c>
      <c r="B10" s="18" t="e">
        <f>_xlfn.QUARTILE.EXC(#REF!,3)</f>
        <v>#REF!</v>
      </c>
      <c r="C10" s="18" t="e">
        <f>_xlfn.QUARTILE.EXC(#REF!,3)</f>
        <v>#REF!</v>
      </c>
    </row>
    <row r="11" spans="1:6" x14ac:dyDescent="0.25">
      <c r="A11" s="3" t="s">
        <v>8395</v>
      </c>
      <c r="B11" s="18" t="e">
        <f>ROUND(_xlfn.QUARTILE.EXC(#REF!,1),0)</f>
        <v>#REF!</v>
      </c>
      <c r="C11" s="18" t="e">
        <f>ROUND(_xlfn.QUARTILE.EXC(#REF!,1),0)</f>
        <v>#REF!</v>
      </c>
    </row>
    <row r="12" spans="1:6" x14ac:dyDescent="0.25">
      <c r="A12" s="3" t="s">
        <v>8396</v>
      </c>
      <c r="B12" s="18" t="e">
        <f>B10-B11</f>
        <v>#REF!</v>
      </c>
      <c r="C12" s="18" t="e">
        <f>C10-C11</f>
        <v>#REF!</v>
      </c>
    </row>
    <row r="13" spans="1:6" x14ac:dyDescent="0.25">
      <c r="A13" s="3" t="s">
        <v>8385</v>
      </c>
      <c r="B13" s="18" t="e">
        <f>ROUND(AVERAGE(#REF!),0)</f>
        <v>#REF!</v>
      </c>
      <c r="C13" s="18" t="e">
        <f>ROUND(AVERAGE(#REF!),0)</f>
        <v>#REF!</v>
      </c>
    </row>
    <row r="14" spans="1:6" x14ac:dyDescent="0.25">
      <c r="A14" s="3" t="s">
        <v>8386</v>
      </c>
      <c r="B14" s="18" t="e">
        <f>ROUND(MEDIAN(#REF!),0)</f>
        <v>#REF!</v>
      </c>
      <c r="C14" s="18" t="e">
        <f>MEDIAN(#REF!)</f>
        <v>#REF!</v>
      </c>
    </row>
    <row r="16" spans="1:6" x14ac:dyDescent="0.25">
      <c r="F16" s="19"/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FDB00-A015-4515-BF8D-38DDE0195EFD}">
  <dimension ref="A1:D246"/>
  <sheetViews>
    <sheetView workbookViewId="0">
      <selection activeCell="C13" sqref="C13"/>
    </sheetView>
  </sheetViews>
  <sheetFormatPr baseColWidth="10" defaultRowHeight="15" x14ac:dyDescent="0.25"/>
  <cols>
    <col min="1" max="1" width="48.42578125" style="3" customWidth="1"/>
    <col min="2" max="2" width="63.140625" style="3" customWidth="1"/>
    <col min="3" max="3" width="33.7109375" customWidth="1"/>
  </cols>
  <sheetData>
    <row r="1" spans="1:4" x14ac:dyDescent="0.25">
      <c r="A1" s="2" t="s">
        <v>8379</v>
      </c>
      <c r="B1" s="3" t="s">
        <v>8380</v>
      </c>
      <c r="C1" t="s">
        <v>8381</v>
      </c>
      <c r="D1" t="s">
        <v>8382</v>
      </c>
    </row>
    <row r="2" spans="1:4" ht="39" customHeight="1" x14ac:dyDescent="0.25">
      <c r="A2" s="16" t="s">
        <v>3473</v>
      </c>
      <c r="B2" s="16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</row>
    <row r="3" spans="1:4" ht="30" x14ac:dyDescent="0.25">
      <c r="A3" s="16" t="s">
        <v>3616</v>
      </c>
      <c r="B3" s="16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</row>
    <row r="4" spans="1:4" ht="45" x14ac:dyDescent="0.25">
      <c r="A4" s="17" t="s">
        <v>3178</v>
      </c>
      <c r="B4" s="16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</row>
    <row r="5" spans="1:4" ht="30" x14ac:dyDescent="0.25">
      <c r="A5" s="16" t="s">
        <v>3329</v>
      </c>
      <c r="B5" s="16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</row>
    <row r="6" spans="1:4" ht="45" x14ac:dyDescent="0.25">
      <c r="A6" s="17" t="s">
        <v>3221</v>
      </c>
      <c r="B6" s="16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</row>
    <row r="246" spans="1:1" x14ac:dyDescent="0.25">
      <c r="A246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211E4-4808-4170-A3D4-43C766784422}">
  <dimension ref="A1:F6"/>
  <sheetViews>
    <sheetView workbookViewId="0">
      <selection activeCell="D2" sqref="D2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425781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8364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BC743-1BE2-49DB-91A4-140117D59C86}">
  <dimension ref="A1:E7"/>
  <sheetViews>
    <sheetView topLeftCell="A4" workbookViewId="0"/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4.28515625" bestFit="1" customWidth="1"/>
    <col min="4" max="4" width="10" bestFit="1" customWidth="1"/>
    <col min="5" max="6" width="12.425781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8360</v>
      </c>
    </row>
    <row r="4" spans="1:5" x14ac:dyDescent="0.25">
      <c r="A4" s="11" t="s">
        <v>8363</v>
      </c>
      <c r="B4" s="11" t="s">
        <v>8364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4D42570E-6E79-4961-A933-5EAAAFECD6AD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61BB392D-9FBD-4DE5-8AAE-8812613CF510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Outcomes based on launch date</vt:lpstr>
      <vt:lpstr>Theater Outcomes by Launch Date</vt:lpstr>
      <vt:lpstr>Kickstarter</vt:lpstr>
      <vt:lpstr>Outcomes Based on Goals</vt:lpstr>
      <vt:lpstr>Descriptive Statistics</vt:lpstr>
      <vt:lpstr>Edinburg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aldo enrique fernandez fragoso</cp:lastModifiedBy>
  <dcterms:created xsi:type="dcterms:W3CDTF">2017-04-20T15:17:24Z</dcterms:created>
  <dcterms:modified xsi:type="dcterms:W3CDTF">2021-06-22T19:44:10Z</dcterms:modified>
</cp:coreProperties>
</file>