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ing methods" sheetId="1" r:id="rId4"/>
    <sheet state="visible" name="Training summary" sheetId="2" r:id="rId5"/>
    <sheet state="visible" name="Test summary" sheetId="3" r:id="rId6"/>
    <sheet state="visible" name="Joint training raw data" sheetId="4" r:id="rId7"/>
    <sheet state="visible" name="Torsions" sheetId="5" r:id="rId8"/>
  </sheets>
  <definedNames/>
  <calcPr/>
</workbook>
</file>

<file path=xl/sharedStrings.xml><?xml version="1.0" encoding="utf-8"?>
<sst xmlns="http://schemas.openxmlformats.org/spreadsheetml/2006/main" count="630" uniqueCount="217">
  <si>
    <t>QUBE Hyperparameter Optimisation</t>
  </si>
  <si>
    <t>Methods</t>
  </si>
  <si>
    <t>Status</t>
  </si>
  <si>
    <t>Code</t>
  </si>
  <si>
    <t>QM software</t>
  </si>
  <si>
    <t>Method</t>
  </si>
  <si>
    <t>Basis Set</t>
  </si>
  <si>
    <t>Solvent</t>
  </si>
  <si>
    <t>Dielectric</t>
  </si>
  <si>
    <t>V-Sites?</t>
  </si>
  <si>
    <t>AIM Method</t>
  </si>
  <si>
    <t>LJ Method</t>
  </si>
  <si>
    <t>LJ on Polar H?</t>
  </si>
  <si>
    <t>QUBEKit Run</t>
  </si>
  <si>
    <t>FB obj fn (full / un-penalised)</t>
  </si>
  <si>
    <t>0</t>
  </si>
  <si>
    <t>g09</t>
  </si>
  <si>
    <t>wB97X-D</t>
  </si>
  <si>
    <t>6-311++G(d,p)</t>
  </si>
  <si>
    <t>IPCM</t>
  </si>
  <si>
    <t>no</t>
  </si>
  <si>
    <t>DDEC6</t>
  </si>
  <si>
    <t>standard</t>
  </si>
  <si>
    <t>yes</t>
  </si>
  <si>
    <t>3.437 / 3.421</t>
  </si>
  <si>
    <t>1a</t>
  </si>
  <si>
    <t>B3LYP-D3(BJ)</t>
  </si>
  <si>
    <t>DZVP</t>
  </si>
  <si>
    <t>2.201 / 2.178</t>
  </si>
  <si>
    <t>1b</t>
  </si>
  <si>
    <t>HF</t>
  </si>
  <si>
    <t>6-31G(d)</t>
  </si>
  <si>
    <t>none</t>
  </si>
  <si>
    <t>2.815 / 2.759</t>
  </si>
  <si>
    <t>2a</t>
  </si>
  <si>
    <t>3.540 / 3.516</t>
  </si>
  <si>
    <t>2b</t>
  </si>
  <si>
    <t>2.178 / 2.158</t>
  </si>
  <si>
    <t>2c</t>
  </si>
  <si>
    <t>2.422 / 2.397</t>
  </si>
  <si>
    <t>3a</t>
  </si>
  <si>
    <t>DDEC3</t>
  </si>
  <si>
    <t>1.489 / 1.473</t>
  </si>
  <si>
    <t>3b</t>
  </si>
  <si>
    <t>psi4</t>
  </si>
  <si>
    <t>solvent?</t>
  </si>
  <si>
    <t>chloroform</t>
  </si>
  <si>
    <t>MBIS</t>
  </si>
  <si>
    <t>1.546 / 1.377</t>
  </si>
  <si>
    <t>4a</t>
  </si>
  <si>
    <t>2.552 / 2.543</t>
  </si>
  <si>
    <t>4b</t>
  </si>
  <si>
    <t>rescaled (alp,bet)</t>
  </si>
  <si>
    <t>2.329 / 2.199</t>
  </si>
  <si>
    <t>5a</t>
  </si>
  <si>
    <t>1.913 / 1.829</t>
  </si>
  <si>
    <t>5b</t>
  </si>
  <si>
    <t>1.609 / 1.470</t>
  </si>
  <si>
    <t>5c</t>
  </si>
  <si>
    <t>1.662 / 1.586</t>
  </si>
  <si>
    <t>5d</t>
  </si>
  <si>
    <t>0.952 / 0.751</t>
  </si>
  <si>
    <t>5e</t>
  </si>
  <si>
    <t>1.424 / 1.205</t>
  </si>
  <si>
    <t>TEST1</t>
  </si>
  <si>
    <t>1.181 / 1.026</t>
  </si>
  <si>
    <t>TEST2</t>
  </si>
  <si>
    <t>1.091 / 0.941</t>
  </si>
  <si>
    <t>Notes</t>
  </si>
  <si>
    <t>TEST1 is a restart of run 5b starting from the optimised 5b parameters</t>
  </si>
  <si>
    <t>TEST2 is TEST1 but with much longer opt time</t>
  </si>
  <si>
    <t>QUBEbench density MUE</t>
  </si>
  <si>
    <t>QUBEbench DHvap MUE</t>
  </si>
  <si>
    <t>FB density MUE</t>
  </si>
  <si>
    <t>FB DHvap MUE</t>
  </si>
  <si>
    <t>MAD qubebench - FB</t>
  </si>
  <si>
    <t>QM theory</t>
  </si>
  <si>
    <t>IS model</t>
  </si>
  <si>
    <t>AIM partitioning</t>
  </si>
  <si>
    <t>LJ on polar H?</t>
  </si>
  <si>
    <t>LJ rescaling?</t>
  </si>
  <si>
    <t>Virtual sites?</t>
  </si>
  <si>
    <t>MAD=</t>
  </si>
  <si>
    <t>Convergence tests only (longer versions of run5b)</t>
  </si>
  <si>
    <t>Throughout units are g/cm3 (density) and kcal/mol (DHvap)</t>
  </si>
  <si>
    <t>Test set is identical to a previous study (https://doi.org/10.1038/s42004-020-0291-4), except for the removal of:</t>
  </si>
  <si>
    <t>CN(C)C=O</t>
  </si>
  <si>
    <t>Moved to training set</t>
  </si>
  <si>
    <t>OCC#CCO</t>
  </si>
  <si>
    <t>Difficulty parameterising torsion parameters in QUBEKit</t>
  </si>
  <si>
    <t>Test Sets</t>
  </si>
  <si>
    <t>Experimental</t>
  </si>
  <si>
    <t>Parsley</t>
  </si>
  <si>
    <t>Run001</t>
  </si>
  <si>
    <t>Run004</t>
  </si>
  <si>
    <t>Run009</t>
  </si>
  <si>
    <t>Run014</t>
  </si>
  <si>
    <t>Molecule</t>
  </si>
  <si>
    <t>SMILES</t>
  </si>
  <si>
    <t>Density</t>
  </si>
  <si>
    <t>Hvap</t>
  </si>
  <si>
    <t>UE Density</t>
  </si>
  <si>
    <t>UE Hvap</t>
  </si>
  <si>
    <t>CCC#N</t>
  </si>
  <si>
    <t>C(CO)O</t>
  </si>
  <si>
    <t>C1CCOC1</t>
  </si>
  <si>
    <t>C1CCCCC1</t>
  </si>
  <si>
    <t>CC(=O)CC1=CC=CC=C1</t>
  </si>
  <si>
    <t>C(=O)N</t>
  </si>
  <si>
    <t>C1COCO1</t>
  </si>
  <si>
    <t>CC(=O)OC(=O)C</t>
  </si>
  <si>
    <t>NCCO</t>
  </si>
  <si>
    <t>CCC(=O)CC</t>
  </si>
  <si>
    <t>CCCCCC</t>
  </si>
  <si>
    <t>C(CO)CO</t>
  </si>
  <si>
    <t>C=CC=O</t>
  </si>
  <si>
    <t>CC1=CC=CC=C1C</t>
  </si>
  <si>
    <t>CCC(CC)O</t>
  </si>
  <si>
    <t>c1ccccc1</t>
  </si>
  <si>
    <t>CCCCCCC</t>
  </si>
  <si>
    <t>CCCCCCCC</t>
  </si>
  <si>
    <t>CCCCCCCCCC</t>
  </si>
  <si>
    <t>CCCCNCCCC</t>
  </si>
  <si>
    <t>C1CCNCC1</t>
  </si>
  <si>
    <t>OCCCCCO</t>
  </si>
  <si>
    <t>CN(C)CCCN</t>
  </si>
  <si>
    <t>CCn1ccnc1</t>
  </si>
  <si>
    <t>CN=C=O</t>
  </si>
  <si>
    <t>CN(C)CCCN(C)C</t>
  </si>
  <si>
    <t>N#Cc1ccco1</t>
  </si>
  <si>
    <t>O=Cc1ccoc1</t>
  </si>
  <si>
    <t>CN1CCN(C)CC1</t>
  </si>
  <si>
    <t>CC(=O)c1ccco1</t>
  </si>
  <si>
    <t>c1cn2ccnc2cn1</t>
  </si>
  <si>
    <t>CCCCn1ccnc1</t>
  </si>
  <si>
    <t>CC(=O)CCC=C(C)C</t>
  </si>
  <si>
    <t>c1ccc2ccccc2c1</t>
  </si>
  <si>
    <t>c1ccc2nccnc2c1</t>
  </si>
  <si>
    <t>CC(C)(C)c1ccncc1</t>
  </si>
  <si>
    <t>OCCCCCCCO</t>
  </si>
  <si>
    <t>Cc1ccc2c(c1)OCO2</t>
  </si>
  <si>
    <t>OCCCCCCCCO</t>
  </si>
  <si>
    <t>CCCCC(=O)CCCC</t>
  </si>
  <si>
    <t>OCCCCO</t>
  </si>
  <si>
    <t>OCC(O)CO</t>
  </si>
  <si>
    <t>NCCNCCNCCN</t>
  </si>
  <si>
    <t>CNCCCN</t>
  </si>
  <si>
    <t>CC(=O)c1ccc(C)cc1</t>
  </si>
  <si>
    <t>CC(C)(O)CCC(C)(C)O</t>
  </si>
  <si>
    <t>Cc1cccnn1</t>
  </si>
  <si>
    <t>Cc1ccc(C)n1C</t>
  </si>
  <si>
    <t>CCN(CC)CCCN</t>
  </si>
  <si>
    <t>OCCCCCCO</t>
  </si>
  <si>
    <t>O=C1CCc2ccccc2C1</t>
  </si>
  <si>
    <t>MUE:</t>
  </si>
  <si>
    <t>Joint training of H,C,N,O,F,S,Cl,Br parameters using protocols 5b and 5d. Both forcebalance and qubebench output data are given</t>
  </si>
  <si>
    <t>Units are kJ/mol (DHvap) and kg/m3 (density)</t>
  </si>
  <si>
    <t>Training set</t>
  </si>
  <si>
    <t>Experiment</t>
  </si>
  <si>
    <t>Sage</t>
  </si>
  <si>
    <t>Protocol5d B3LYP-D3BJ/DZVP/sites/no alpha &amp; beta</t>
  </si>
  <si>
    <t>Protocol5d B3LYP-D3BJ/DZVP/sites/no alpha &amp; beta QB</t>
  </si>
  <si>
    <t>Protocol5b wB97x-d/6-311++G(d,p)/sites/alpha &amp; beta</t>
  </si>
  <si>
    <t>Protocol5b wB97x-d/6-311++G(d,p)/sites/alpha &amp; beta QB</t>
  </si>
  <si>
    <t>molecule</t>
  </si>
  <si>
    <t xml:space="preserve">UE Density </t>
  </si>
  <si>
    <t>mol01</t>
  </si>
  <si>
    <t>mol02</t>
  </si>
  <si>
    <t>mol03</t>
  </si>
  <si>
    <t>mol04</t>
  </si>
  <si>
    <t>mol05</t>
  </si>
  <si>
    <t>mol06</t>
  </si>
  <si>
    <t>mol07</t>
  </si>
  <si>
    <t>mol08</t>
  </si>
  <si>
    <t>mol09</t>
  </si>
  <si>
    <t>mol10</t>
  </si>
  <si>
    <t>mol11</t>
  </si>
  <si>
    <t>mol12</t>
  </si>
  <si>
    <t>mol13</t>
  </si>
  <si>
    <t>mol14</t>
  </si>
  <si>
    <t>mol15</t>
  </si>
  <si>
    <t>halo01</t>
  </si>
  <si>
    <t>halo02</t>
  </si>
  <si>
    <t>halo03</t>
  </si>
  <si>
    <t>halo04</t>
  </si>
  <si>
    <t>halo05</t>
  </si>
  <si>
    <t>halo06</t>
  </si>
  <si>
    <t>halo07</t>
  </si>
  <si>
    <t>halo08</t>
  </si>
  <si>
    <t>halo11</t>
  </si>
  <si>
    <t>halo12</t>
  </si>
  <si>
    <t>key</t>
  </si>
  <si>
    <t>MUE ALL</t>
  </si>
  <si>
    <t>ether</t>
  </si>
  <si>
    <t>MAX</t>
  </si>
  <si>
    <t>alcohol</t>
  </si>
  <si>
    <t>amine</t>
  </si>
  <si>
    <t>HCNO MUE</t>
  </si>
  <si>
    <t>HALOGEN MUE</t>
  </si>
  <si>
    <t>Errors in the torsion scans, relative to QM, following fitting with the QUBEKit / ForceBalance / TorsionDrive interface</t>
  </si>
  <si>
    <t>Model 5d test set, energy rmse (kcal/mol)</t>
  </si>
  <si>
    <t>mol</t>
  </si>
  <si>
    <t>tor1</t>
  </si>
  <si>
    <t>tor2</t>
  </si>
  <si>
    <t>tor3</t>
  </si>
  <si>
    <t>tor4</t>
  </si>
  <si>
    <t>tor5</t>
  </si>
  <si>
    <t>tor6</t>
  </si>
  <si>
    <t>tor7</t>
  </si>
  <si>
    <t>tor8</t>
  </si>
  <si>
    <t>tor9</t>
  </si>
  <si>
    <t>Sum for each molecule</t>
  </si>
  <si>
    <t>Number of scans</t>
  </si>
  <si>
    <t/>
  </si>
  <si>
    <t>SUM</t>
  </si>
  <si>
    <t>av error</t>
  </si>
  <si>
    <t>Model 5d testset, max rmsd (Ang)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</si>
</sst>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"/>
  </numFmts>
  <fonts count="11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sz val="10.0"/>
      <color theme="1"/>
      <name val="Arial"/>
    </font>
    <font>
      <sz val="11.0"/>
      <color rgb="FF000000"/>
      <name val="Inconsolata"/>
    </font>
    <font>
      <sz val="10.0"/>
      <color theme="1"/>
      <name val="Arial"/>
    </font>
    <font>
      <color rgb="FFFF0000"/>
      <name val="Arial"/>
    </font>
    <font>
      <sz val="10.0"/>
      <color rgb="FFFF0000"/>
      <name val="Arial"/>
    </font>
    <font>
      <b/>
      <sz val="11.0"/>
      <color rgb="FF000000"/>
      <name val="Arial"/>
    </font>
    <font>
      <sz val="11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5"/>
        <bgColor theme="5"/>
      </patternFill>
    </fill>
    <fill>
      <patternFill patternType="solid">
        <fgColor rgb="FF0000FF"/>
        <bgColor rgb="FF0000FF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3" fontId="2" numFmtId="0" xfId="0" applyAlignment="1" applyFill="1" applyFont="1">
      <alignment readingOrder="0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2" fontId="3" numFmtId="0" xfId="0" applyFont="1"/>
    <xf borderId="0" fillId="3" fontId="3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3" fontId="2" numFmtId="0" xfId="0" applyFont="1"/>
    <xf borderId="0" fillId="0" fontId="3" numFmtId="0" xfId="0" applyAlignment="1" applyFont="1">
      <alignment readingOrder="0"/>
    </xf>
    <xf borderId="0" fillId="0" fontId="2" numFmtId="0" xfId="0" applyFont="1"/>
    <xf borderId="0" fillId="4" fontId="2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4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2" xfId="0" applyAlignment="1" applyFont="1" applyNumberFormat="1">
      <alignment horizontal="right" readingOrder="0" shrinkToFit="0" vertical="bottom" wrapText="0"/>
    </xf>
    <xf borderId="0" fillId="0" fontId="2" numFmtId="165" xfId="0" applyFont="1" applyNumberFormat="1"/>
    <xf borderId="0" fillId="0" fontId="7" numFmtId="165" xfId="0" applyFont="1" applyNumberFormat="1"/>
    <xf borderId="0" fillId="0" fontId="2" numFmtId="0" xfId="0" applyAlignment="1" applyFont="1">
      <alignment readingOrder="0"/>
    </xf>
    <xf borderId="0" fillId="0" fontId="8" numFmtId="2" xfId="0" applyAlignment="1" applyFont="1" applyNumberFormat="1">
      <alignment horizontal="right" readingOrder="0" shrinkToFit="0" vertical="bottom" wrapText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5" fontId="2" numFmtId="165" xfId="0" applyFont="1" applyNumberFormat="1"/>
    <xf borderId="0" fillId="5" fontId="0" numFmtId="0" xfId="0" applyAlignment="1" applyFont="1">
      <alignment horizontal="right" readingOrder="0" shrinkToFit="0" vertical="bottom" wrapText="0"/>
    </xf>
    <xf borderId="0" fillId="5" fontId="0" numFmtId="164" xfId="0" applyAlignment="1" applyFont="1" applyNumberFormat="1">
      <alignment horizontal="right" readingOrder="0" shrinkToFit="0" vertical="bottom" wrapText="0"/>
    </xf>
    <xf borderId="0" fillId="5" fontId="0" numFmtId="2" xfId="0" applyAlignment="1" applyFont="1" applyNumberFormat="1">
      <alignment horizontal="right" readingOrder="0" shrinkToFit="0" vertical="bottom" wrapText="0"/>
    </xf>
    <xf borderId="0" fillId="5" fontId="2" numFmtId="164" xfId="0" applyAlignment="1" applyFont="1" applyNumberFormat="1">
      <alignment readingOrder="0"/>
    </xf>
    <xf borderId="0" fillId="5" fontId="2" numFmtId="164" xfId="0" applyAlignment="1" applyFont="1" applyNumberFormat="1">
      <alignment readingOrder="0"/>
    </xf>
    <xf borderId="0" fillId="5" fontId="2" numFmtId="165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5" fontId="8" numFmtId="2" xfId="0" applyAlignment="1" applyFont="1" applyNumberFormat="1">
      <alignment horizontal="right" readingOrder="0" shrinkToFit="0" vertical="bottom" wrapText="0"/>
    </xf>
    <xf borderId="0" fillId="5" fontId="7" numFmtId="165" xfId="0" applyFont="1" applyNumberFormat="1"/>
    <xf borderId="0" fillId="0" fontId="3" numFmtId="165" xfId="0" applyFont="1" applyNumberFormat="1"/>
    <xf borderId="0" fillId="0" fontId="6" numFmtId="0" xfId="0" applyFont="1"/>
    <xf borderId="0" fillId="0" fontId="2" numFmtId="164" xfId="0" applyFont="1" applyNumberFormat="1"/>
    <xf borderId="0" fillId="0" fontId="2" numFmtId="2" xfId="0" applyFont="1" applyNumberFormat="1"/>
    <xf borderId="0" fillId="0" fontId="2" numFmtId="164" xfId="0" applyFont="1" applyNumberFormat="1"/>
    <xf borderId="0" fillId="0" fontId="4" numFmtId="0" xfId="0" applyFont="1"/>
    <xf borderId="0" fillId="0" fontId="1" numFmtId="0" xfId="0" applyAlignment="1" applyFont="1">
      <alignment horizontal="right" readingOrder="0"/>
    </xf>
    <xf borderId="0" fillId="0" fontId="1" numFmtId="164" xfId="0" applyFont="1" applyNumberFormat="1"/>
    <xf borderId="0" fillId="0" fontId="1" numFmtId="2" xfId="0" applyFont="1" applyNumberFormat="1"/>
    <xf borderId="0" fillId="0" fontId="1" numFmtId="165" xfId="0" applyFont="1" applyNumberFormat="1"/>
    <xf borderId="0" fillId="0" fontId="1" numFmtId="164" xfId="0" applyFont="1" applyNumberFormat="1"/>
    <xf borderId="0" fillId="0" fontId="2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  <xf borderId="0" fillId="8" fontId="2" numFmtId="0" xfId="0" applyAlignment="1" applyFill="1" applyFont="1">
      <alignment readingOrder="0"/>
    </xf>
    <xf borderId="0" fillId="8" fontId="2" numFmtId="0" xfId="0" applyFont="1"/>
    <xf borderId="0" fillId="9" fontId="2" numFmtId="0" xfId="0" applyFill="1" applyFont="1"/>
    <xf borderId="0" fillId="0" fontId="9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13.0"/>
    <col customWidth="1" min="4" max="4" width="13.86"/>
    <col customWidth="1" min="5" max="5" width="9.0"/>
    <col customWidth="1" min="6" max="6" width="11.0"/>
    <col customWidth="1" min="7" max="7" width="11.43"/>
    <col customWidth="1" min="8" max="8" width="12.43"/>
    <col customWidth="1" min="9" max="9" width="16.43"/>
    <col customWidth="1" min="11" max="11" width="12.86"/>
    <col customWidth="1" min="12" max="12" width="14.43"/>
  </cols>
  <sheetData>
    <row r="1">
      <c r="A1" s="1" t="s">
        <v>0</v>
      </c>
    </row>
    <row r="3">
      <c r="A3" s="1"/>
      <c r="B3" s="1" t="s">
        <v>1</v>
      </c>
      <c r="C3" s="2"/>
      <c r="D3" s="2"/>
      <c r="E3" s="2"/>
      <c r="F3" s="2"/>
      <c r="G3" s="2"/>
      <c r="H3" s="2"/>
      <c r="I3" s="2"/>
      <c r="J3" s="2"/>
      <c r="K3" s="3" t="s">
        <v>2</v>
      </c>
      <c r="M3" s="2"/>
      <c r="N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34.5" customHeight="1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/>
      <c r="N4" s="4"/>
      <c r="O4" s="5"/>
      <c r="P4" s="5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7" t="s">
        <v>15</v>
      </c>
      <c r="B5" s="8" t="s">
        <v>16</v>
      </c>
      <c r="C5" s="8" t="s">
        <v>17</v>
      </c>
      <c r="D5" s="8" t="s">
        <v>18</v>
      </c>
      <c r="E5" s="8" t="s">
        <v>19</v>
      </c>
      <c r="F5" s="8">
        <v>4.0</v>
      </c>
      <c r="G5" s="8" t="s">
        <v>20</v>
      </c>
      <c r="H5" s="8" t="s">
        <v>21</v>
      </c>
      <c r="I5" s="8" t="s">
        <v>22</v>
      </c>
      <c r="J5" s="8" t="s">
        <v>23</v>
      </c>
      <c r="K5" s="9"/>
      <c r="L5" s="10" t="s">
        <v>24</v>
      </c>
    </row>
    <row r="6">
      <c r="A6" s="7" t="s">
        <v>25</v>
      </c>
      <c r="B6" s="8" t="s">
        <v>16</v>
      </c>
      <c r="C6" s="1" t="s">
        <v>26</v>
      </c>
      <c r="D6" s="1" t="s">
        <v>27</v>
      </c>
      <c r="E6" s="8" t="s">
        <v>19</v>
      </c>
      <c r="F6" s="8">
        <v>4.0</v>
      </c>
      <c r="G6" s="8" t="s">
        <v>20</v>
      </c>
      <c r="H6" s="8" t="s">
        <v>21</v>
      </c>
      <c r="I6" s="8" t="s">
        <v>22</v>
      </c>
      <c r="J6" s="8" t="s">
        <v>23</v>
      </c>
      <c r="K6" s="11"/>
      <c r="L6" s="10" t="s">
        <v>28</v>
      </c>
    </row>
    <row r="7">
      <c r="A7" s="7" t="s">
        <v>29</v>
      </c>
      <c r="B7" s="8" t="s">
        <v>16</v>
      </c>
      <c r="C7" s="8" t="s">
        <v>30</v>
      </c>
      <c r="D7" s="8" t="s">
        <v>31</v>
      </c>
      <c r="E7" s="8" t="s">
        <v>32</v>
      </c>
      <c r="F7" s="1">
        <v>1.0</v>
      </c>
      <c r="G7" s="8" t="s">
        <v>20</v>
      </c>
      <c r="H7" s="8" t="s">
        <v>21</v>
      </c>
      <c r="I7" s="8" t="s">
        <v>22</v>
      </c>
      <c r="J7" s="8" t="s">
        <v>23</v>
      </c>
      <c r="K7" s="9"/>
      <c r="L7" s="10" t="s">
        <v>33</v>
      </c>
    </row>
    <row r="8">
      <c r="A8" s="7" t="s">
        <v>34</v>
      </c>
      <c r="B8" s="12" t="s">
        <v>16</v>
      </c>
      <c r="C8" s="12" t="s">
        <v>17</v>
      </c>
      <c r="D8" s="12" t="s">
        <v>18</v>
      </c>
      <c r="E8" s="8" t="s">
        <v>19</v>
      </c>
      <c r="F8" s="13">
        <v>2.0</v>
      </c>
      <c r="G8" s="12" t="s">
        <v>20</v>
      </c>
      <c r="H8" s="14" t="s">
        <v>21</v>
      </c>
      <c r="I8" s="12" t="s">
        <v>22</v>
      </c>
      <c r="J8" s="12" t="s">
        <v>23</v>
      </c>
      <c r="K8" s="11"/>
      <c r="L8" s="15" t="s">
        <v>35</v>
      </c>
    </row>
    <row r="9">
      <c r="A9" s="7" t="s">
        <v>36</v>
      </c>
      <c r="B9" s="12" t="s">
        <v>16</v>
      </c>
      <c r="C9" s="12" t="s">
        <v>17</v>
      </c>
      <c r="D9" s="12" t="s">
        <v>18</v>
      </c>
      <c r="E9" s="8" t="s">
        <v>19</v>
      </c>
      <c r="F9" s="13">
        <v>10.0</v>
      </c>
      <c r="G9" s="12" t="s">
        <v>20</v>
      </c>
      <c r="H9" s="14" t="s">
        <v>21</v>
      </c>
      <c r="I9" s="12" t="s">
        <v>22</v>
      </c>
      <c r="J9" s="12" t="s">
        <v>23</v>
      </c>
      <c r="K9" s="11"/>
      <c r="L9" s="15" t="s">
        <v>37</v>
      </c>
    </row>
    <row r="10">
      <c r="A10" s="7" t="s">
        <v>38</v>
      </c>
      <c r="B10" s="12" t="s">
        <v>16</v>
      </c>
      <c r="C10" s="12" t="s">
        <v>17</v>
      </c>
      <c r="D10" s="12" t="s">
        <v>18</v>
      </c>
      <c r="E10" s="8" t="s">
        <v>19</v>
      </c>
      <c r="F10" s="13">
        <v>20.0</v>
      </c>
      <c r="G10" s="12" t="s">
        <v>20</v>
      </c>
      <c r="H10" s="14" t="s">
        <v>21</v>
      </c>
      <c r="I10" s="12" t="s">
        <v>22</v>
      </c>
      <c r="J10" s="12" t="s">
        <v>23</v>
      </c>
      <c r="K10" s="16"/>
      <c r="L10" s="17" t="s">
        <v>39</v>
      </c>
    </row>
    <row r="11">
      <c r="A11" s="7" t="s">
        <v>40</v>
      </c>
      <c r="B11" s="12" t="s">
        <v>16</v>
      </c>
      <c r="C11" s="12" t="s">
        <v>17</v>
      </c>
      <c r="D11" s="12" t="s">
        <v>18</v>
      </c>
      <c r="E11" s="8" t="s">
        <v>19</v>
      </c>
      <c r="F11" s="18">
        <v>4.0</v>
      </c>
      <c r="G11" s="12" t="s">
        <v>20</v>
      </c>
      <c r="H11" s="19" t="s">
        <v>41</v>
      </c>
      <c r="I11" s="12" t="s">
        <v>22</v>
      </c>
      <c r="J11" s="12" t="s">
        <v>23</v>
      </c>
      <c r="K11" s="11"/>
      <c r="L11" s="15" t="s">
        <v>42</v>
      </c>
    </row>
    <row r="12">
      <c r="A12" s="7" t="s">
        <v>43</v>
      </c>
      <c r="B12" s="1" t="s">
        <v>44</v>
      </c>
      <c r="C12" s="8" t="s">
        <v>26</v>
      </c>
      <c r="D12" s="8" t="s">
        <v>27</v>
      </c>
      <c r="E12" s="8" t="s">
        <v>45</v>
      </c>
      <c r="F12" s="8" t="s">
        <v>46</v>
      </c>
      <c r="G12" s="8" t="s">
        <v>20</v>
      </c>
      <c r="H12" s="1" t="s">
        <v>47</v>
      </c>
      <c r="I12" s="8" t="s">
        <v>22</v>
      </c>
      <c r="J12" s="8" t="s">
        <v>23</v>
      </c>
      <c r="K12" s="9"/>
      <c r="L12" s="17" t="s">
        <v>48</v>
      </c>
    </row>
    <row r="13">
      <c r="A13" s="7" t="s">
        <v>49</v>
      </c>
      <c r="B13" s="12" t="s">
        <v>16</v>
      </c>
      <c r="C13" s="12" t="s">
        <v>17</v>
      </c>
      <c r="D13" s="12" t="s">
        <v>18</v>
      </c>
      <c r="E13" s="8" t="s">
        <v>19</v>
      </c>
      <c r="F13" s="20">
        <v>4.0</v>
      </c>
      <c r="G13" s="12" t="s">
        <v>20</v>
      </c>
      <c r="H13" s="14" t="s">
        <v>21</v>
      </c>
      <c r="I13" s="12" t="s">
        <v>22</v>
      </c>
      <c r="J13" s="19" t="s">
        <v>20</v>
      </c>
      <c r="K13" s="11"/>
      <c r="L13" s="15" t="s">
        <v>50</v>
      </c>
    </row>
    <row r="14">
      <c r="A14" s="7" t="s">
        <v>51</v>
      </c>
      <c r="B14" s="8" t="s">
        <v>16</v>
      </c>
      <c r="C14" s="8" t="s">
        <v>17</v>
      </c>
      <c r="D14" s="8" t="s">
        <v>18</v>
      </c>
      <c r="E14" s="8" t="s">
        <v>19</v>
      </c>
      <c r="F14" s="8">
        <v>4.0</v>
      </c>
      <c r="G14" s="8" t="s">
        <v>20</v>
      </c>
      <c r="H14" s="8" t="s">
        <v>21</v>
      </c>
      <c r="I14" s="1" t="s">
        <v>52</v>
      </c>
      <c r="J14" s="8" t="s">
        <v>23</v>
      </c>
      <c r="K14" s="9"/>
      <c r="L14" s="10" t="s">
        <v>53</v>
      </c>
    </row>
    <row r="15">
      <c r="A15" s="7" t="s">
        <v>54</v>
      </c>
      <c r="B15" s="8" t="s">
        <v>16</v>
      </c>
      <c r="C15" s="8" t="s">
        <v>17</v>
      </c>
      <c r="D15" s="8" t="s">
        <v>18</v>
      </c>
      <c r="E15" s="8" t="s">
        <v>19</v>
      </c>
      <c r="F15" s="8">
        <v>4.0</v>
      </c>
      <c r="G15" s="1" t="s">
        <v>23</v>
      </c>
      <c r="H15" s="8" t="s">
        <v>21</v>
      </c>
      <c r="I15" s="8" t="s">
        <v>22</v>
      </c>
      <c r="J15" s="8" t="s">
        <v>23</v>
      </c>
      <c r="K15" s="9"/>
      <c r="L15" s="10" t="s">
        <v>55</v>
      </c>
    </row>
    <row r="16">
      <c r="A16" s="7" t="s">
        <v>56</v>
      </c>
      <c r="B16" s="8" t="s">
        <v>16</v>
      </c>
      <c r="C16" s="8" t="s">
        <v>17</v>
      </c>
      <c r="D16" s="8" t="s">
        <v>18</v>
      </c>
      <c r="E16" s="8" t="s">
        <v>19</v>
      </c>
      <c r="F16" s="8">
        <v>4.0</v>
      </c>
      <c r="G16" s="1" t="s">
        <v>23</v>
      </c>
      <c r="H16" s="8" t="s">
        <v>21</v>
      </c>
      <c r="I16" s="1" t="s">
        <v>52</v>
      </c>
      <c r="J16" s="8" t="s">
        <v>23</v>
      </c>
      <c r="K16" s="9"/>
      <c r="L16" s="10" t="s">
        <v>57</v>
      </c>
    </row>
    <row r="17">
      <c r="A17" s="7" t="s">
        <v>58</v>
      </c>
      <c r="B17" s="12" t="s">
        <v>16</v>
      </c>
      <c r="C17" s="12" t="s">
        <v>17</v>
      </c>
      <c r="D17" s="12" t="s">
        <v>18</v>
      </c>
      <c r="E17" s="8" t="s">
        <v>19</v>
      </c>
      <c r="F17" s="18">
        <v>4.0</v>
      </c>
      <c r="G17" s="19" t="s">
        <v>23</v>
      </c>
      <c r="H17" s="19" t="s">
        <v>41</v>
      </c>
      <c r="I17" s="12" t="s">
        <v>22</v>
      </c>
      <c r="J17" s="12" t="s">
        <v>23</v>
      </c>
      <c r="K17" s="16"/>
      <c r="L17" s="17" t="s">
        <v>59</v>
      </c>
    </row>
    <row r="18">
      <c r="A18" s="7" t="s">
        <v>60</v>
      </c>
      <c r="B18" s="8" t="s">
        <v>16</v>
      </c>
      <c r="C18" s="1" t="s">
        <v>26</v>
      </c>
      <c r="D18" s="1" t="s">
        <v>27</v>
      </c>
      <c r="E18" s="8" t="s">
        <v>19</v>
      </c>
      <c r="F18" s="8">
        <v>4.0</v>
      </c>
      <c r="G18" s="1" t="s">
        <v>23</v>
      </c>
      <c r="H18" s="8" t="s">
        <v>21</v>
      </c>
      <c r="I18" s="8" t="s">
        <v>22</v>
      </c>
      <c r="J18" s="8" t="s">
        <v>23</v>
      </c>
      <c r="K18" s="16"/>
      <c r="L18" s="17" t="s">
        <v>61</v>
      </c>
    </row>
    <row r="19">
      <c r="A19" s="7" t="s">
        <v>62</v>
      </c>
      <c r="B19" s="1" t="s">
        <v>44</v>
      </c>
      <c r="C19" s="8" t="s">
        <v>26</v>
      </c>
      <c r="D19" s="8" t="s">
        <v>27</v>
      </c>
      <c r="E19" s="8" t="s">
        <v>45</v>
      </c>
      <c r="F19" s="8" t="s">
        <v>46</v>
      </c>
      <c r="G19" s="1" t="s">
        <v>23</v>
      </c>
      <c r="H19" s="1" t="s">
        <v>47</v>
      </c>
      <c r="I19" s="1" t="s">
        <v>52</v>
      </c>
      <c r="J19" s="8" t="s">
        <v>23</v>
      </c>
      <c r="K19" s="11"/>
      <c r="L19" s="10" t="s">
        <v>63</v>
      </c>
    </row>
    <row r="20">
      <c r="L20" s="21"/>
    </row>
    <row r="21">
      <c r="L21" s="2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L22" s="21"/>
    </row>
    <row r="23">
      <c r="A23" s="7" t="s">
        <v>64</v>
      </c>
      <c r="B23" s="8" t="s">
        <v>16</v>
      </c>
      <c r="C23" s="8" t="s">
        <v>17</v>
      </c>
      <c r="D23" s="8" t="s">
        <v>18</v>
      </c>
      <c r="E23" s="8" t="s">
        <v>19</v>
      </c>
      <c r="F23" s="8">
        <v>4.0</v>
      </c>
      <c r="G23" s="1" t="s">
        <v>23</v>
      </c>
      <c r="H23" s="8" t="s">
        <v>21</v>
      </c>
      <c r="I23" s="1" t="s">
        <v>52</v>
      </c>
      <c r="J23" s="8" t="s">
        <v>23</v>
      </c>
      <c r="K23" s="9"/>
      <c r="L23" s="10" t="s">
        <v>65</v>
      </c>
    </row>
    <row r="24">
      <c r="A24" s="7" t="s">
        <v>66</v>
      </c>
      <c r="B24" s="8" t="s">
        <v>16</v>
      </c>
      <c r="C24" s="8" t="s">
        <v>17</v>
      </c>
      <c r="D24" s="8" t="s">
        <v>18</v>
      </c>
      <c r="E24" s="8" t="s">
        <v>19</v>
      </c>
      <c r="F24" s="8">
        <v>4.0</v>
      </c>
      <c r="G24" s="1" t="s">
        <v>23</v>
      </c>
      <c r="H24" s="8" t="s">
        <v>21</v>
      </c>
      <c r="I24" s="1" t="s">
        <v>52</v>
      </c>
      <c r="J24" s="8" t="s">
        <v>23</v>
      </c>
      <c r="K24" s="9"/>
      <c r="L24" s="10" t="s">
        <v>67</v>
      </c>
    </row>
    <row r="25">
      <c r="L25" s="21"/>
    </row>
    <row r="26">
      <c r="A26" s="1"/>
      <c r="B26" s="8"/>
      <c r="C26" s="1"/>
      <c r="D26" s="1"/>
      <c r="E26" s="8"/>
      <c r="F26" s="8"/>
      <c r="G26" s="1"/>
      <c r="H26" s="8"/>
      <c r="I26" s="8"/>
      <c r="J26" s="8"/>
    </row>
    <row r="27">
      <c r="A27" s="1" t="s">
        <v>68</v>
      </c>
      <c r="H27" s="1"/>
    </row>
    <row r="28">
      <c r="A28" s="22" t="s">
        <v>69</v>
      </c>
    </row>
    <row r="29">
      <c r="A29" s="8" t="s">
        <v>70</v>
      </c>
    </row>
  </sheetData>
  <mergeCells count="1">
    <mergeCell ref="K3:L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1" t="s">
        <v>71</v>
      </c>
      <c r="L1" s="1" t="s">
        <v>72</v>
      </c>
      <c r="M1" s="1" t="s">
        <v>73</v>
      </c>
      <c r="N1" s="1" t="s">
        <v>74</v>
      </c>
      <c r="O1" s="2"/>
      <c r="P1" s="1" t="s">
        <v>75</v>
      </c>
      <c r="Q1" s="1" t="s">
        <v>75</v>
      </c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76</v>
      </c>
    </row>
    <row r="3">
      <c r="A3" s="7" t="s">
        <v>15</v>
      </c>
      <c r="B3" s="8" t="s">
        <v>16</v>
      </c>
      <c r="C3" s="8" t="s">
        <v>17</v>
      </c>
      <c r="D3" s="8" t="s">
        <v>18</v>
      </c>
      <c r="E3" s="8" t="s">
        <v>19</v>
      </c>
      <c r="F3" s="8">
        <v>4.0</v>
      </c>
      <c r="G3" s="8" t="s">
        <v>20</v>
      </c>
      <c r="H3" s="8" t="s">
        <v>21</v>
      </c>
      <c r="I3" s="8" t="s">
        <v>22</v>
      </c>
      <c r="J3" s="8" t="s">
        <v>23</v>
      </c>
      <c r="K3" s="8">
        <v>0.0274</v>
      </c>
      <c r="L3" s="8">
        <v>0.766</v>
      </c>
      <c r="M3" s="8">
        <v>0.0272</v>
      </c>
      <c r="N3" s="8">
        <v>0.892</v>
      </c>
      <c r="P3" s="23">
        <f t="shared" ref="P3:Q3" si="1">ABS(K3-M3)</f>
        <v>0.0002</v>
      </c>
      <c r="Q3" s="23">
        <f t="shared" si="1"/>
        <v>0.126</v>
      </c>
    </row>
    <row r="4">
      <c r="A4" s="7" t="s">
        <v>25</v>
      </c>
      <c r="B4" s="8" t="s">
        <v>16</v>
      </c>
      <c r="C4" s="1" t="s">
        <v>26</v>
      </c>
      <c r="D4" s="1" t="s">
        <v>27</v>
      </c>
      <c r="E4" s="8" t="s">
        <v>19</v>
      </c>
      <c r="F4" s="8">
        <v>4.0</v>
      </c>
      <c r="G4" s="8" t="s">
        <v>20</v>
      </c>
      <c r="H4" s="8" t="s">
        <v>21</v>
      </c>
      <c r="I4" s="8" t="s">
        <v>22</v>
      </c>
      <c r="J4" s="8" t="s">
        <v>23</v>
      </c>
      <c r="K4" s="8">
        <v>0.0271</v>
      </c>
      <c r="L4" s="8">
        <v>0.726</v>
      </c>
      <c r="M4" s="8">
        <v>0.0261</v>
      </c>
      <c r="N4" s="8">
        <v>0.592</v>
      </c>
      <c r="O4" s="24"/>
      <c r="P4" s="23">
        <f t="shared" ref="P4:Q4" si="2">ABS(K4-M4)</f>
        <v>0.001</v>
      </c>
      <c r="Q4" s="23">
        <f t="shared" si="2"/>
        <v>0.134</v>
      </c>
    </row>
    <row r="5">
      <c r="A5" s="7" t="s">
        <v>29</v>
      </c>
      <c r="B5" s="8" t="s">
        <v>16</v>
      </c>
      <c r="C5" s="8" t="s">
        <v>30</v>
      </c>
      <c r="D5" s="8" t="s">
        <v>31</v>
      </c>
      <c r="E5" s="8" t="s">
        <v>32</v>
      </c>
      <c r="F5" s="1">
        <v>1.0</v>
      </c>
      <c r="G5" s="8" t="s">
        <v>20</v>
      </c>
      <c r="H5" s="1" t="s">
        <v>21</v>
      </c>
      <c r="I5" s="8" t="s">
        <v>22</v>
      </c>
      <c r="J5" s="8" t="s">
        <v>23</v>
      </c>
      <c r="K5" s="10">
        <v>0.0248</v>
      </c>
      <c r="L5" s="10">
        <v>0.731</v>
      </c>
      <c r="M5" s="10">
        <v>0.0286</v>
      </c>
      <c r="N5" s="10">
        <v>0.699</v>
      </c>
      <c r="O5" s="21"/>
      <c r="P5" s="23">
        <f t="shared" ref="P5:Q5" si="3">ABS(K5-M5)</f>
        <v>0.0038</v>
      </c>
      <c r="Q5" s="23">
        <f t="shared" si="3"/>
        <v>0.032</v>
      </c>
      <c r="R5" s="21"/>
      <c r="S5" s="10"/>
    </row>
    <row r="6">
      <c r="A6" s="1" t="s">
        <v>77</v>
      </c>
    </row>
    <row r="7">
      <c r="A7" s="7" t="s">
        <v>34</v>
      </c>
      <c r="B7" s="12" t="s">
        <v>16</v>
      </c>
      <c r="C7" s="12" t="s">
        <v>17</v>
      </c>
      <c r="D7" s="12" t="s">
        <v>18</v>
      </c>
      <c r="E7" s="8" t="s">
        <v>19</v>
      </c>
      <c r="F7" s="13">
        <v>2.0</v>
      </c>
      <c r="G7" s="12" t="s">
        <v>20</v>
      </c>
      <c r="H7" s="14" t="s">
        <v>21</v>
      </c>
      <c r="I7" s="12" t="s">
        <v>22</v>
      </c>
      <c r="J7" s="12" t="s">
        <v>23</v>
      </c>
      <c r="K7" s="8">
        <v>0.0296</v>
      </c>
      <c r="L7" s="8">
        <v>0.772</v>
      </c>
      <c r="M7" s="8">
        <v>0.0297</v>
      </c>
      <c r="N7" s="8">
        <v>0.849</v>
      </c>
      <c r="O7" s="24"/>
      <c r="P7" s="23">
        <f t="shared" ref="P7:Q7" si="4">ABS(K7-M7)</f>
        <v>0.0001</v>
      </c>
      <c r="Q7" s="23">
        <f t="shared" si="4"/>
        <v>0.077</v>
      </c>
    </row>
    <row r="8">
      <c r="A8" s="7" t="s">
        <v>36</v>
      </c>
      <c r="B8" s="12" t="s">
        <v>16</v>
      </c>
      <c r="C8" s="12" t="s">
        <v>17</v>
      </c>
      <c r="D8" s="12" t="s">
        <v>18</v>
      </c>
      <c r="E8" s="8" t="s">
        <v>19</v>
      </c>
      <c r="F8" s="13">
        <v>10.0</v>
      </c>
      <c r="G8" s="12" t="s">
        <v>20</v>
      </c>
      <c r="H8" s="14" t="s">
        <v>21</v>
      </c>
      <c r="I8" s="12" t="s">
        <v>22</v>
      </c>
      <c r="J8" s="12" t="s">
        <v>23</v>
      </c>
      <c r="K8" s="8">
        <v>0.0237</v>
      </c>
      <c r="L8" s="8">
        <v>0.783</v>
      </c>
      <c r="M8" s="8">
        <v>0.023</v>
      </c>
      <c r="N8" s="8">
        <v>0.683</v>
      </c>
      <c r="O8" s="24"/>
      <c r="P8" s="23">
        <f t="shared" ref="P8:Q8" si="5">ABS(K8-M8)</f>
        <v>0.0007</v>
      </c>
      <c r="Q8" s="23">
        <f t="shared" si="5"/>
        <v>0.1</v>
      </c>
    </row>
    <row r="9">
      <c r="A9" s="7" t="s">
        <v>38</v>
      </c>
      <c r="B9" s="12" t="s">
        <v>16</v>
      </c>
      <c r="C9" s="12" t="s">
        <v>17</v>
      </c>
      <c r="D9" s="12" t="s">
        <v>18</v>
      </c>
      <c r="E9" s="8" t="s">
        <v>19</v>
      </c>
      <c r="F9" s="13">
        <v>20.0</v>
      </c>
      <c r="G9" s="12" t="s">
        <v>20</v>
      </c>
      <c r="H9" s="14" t="s">
        <v>21</v>
      </c>
      <c r="I9" s="12" t="s">
        <v>22</v>
      </c>
      <c r="J9" s="12" t="s">
        <v>23</v>
      </c>
      <c r="K9" s="10">
        <v>0.0285</v>
      </c>
      <c r="L9" s="10">
        <v>0.678</v>
      </c>
      <c r="M9" s="8">
        <v>0.0226</v>
      </c>
      <c r="N9" s="8">
        <v>0.648</v>
      </c>
      <c r="O9" s="24"/>
      <c r="P9" s="23">
        <f t="shared" ref="P9:Q9" si="6">ABS(K9-M9)</f>
        <v>0.0059</v>
      </c>
      <c r="Q9" s="23">
        <f t="shared" si="6"/>
        <v>0.03</v>
      </c>
      <c r="S9" s="10"/>
    </row>
    <row r="10">
      <c r="A10" s="1" t="s">
        <v>78</v>
      </c>
    </row>
    <row r="11">
      <c r="A11" s="7" t="s">
        <v>40</v>
      </c>
      <c r="B11" s="12" t="s">
        <v>16</v>
      </c>
      <c r="C11" s="12" t="s">
        <v>17</v>
      </c>
      <c r="D11" s="12" t="s">
        <v>18</v>
      </c>
      <c r="E11" s="8" t="s">
        <v>19</v>
      </c>
      <c r="F11" s="18">
        <v>4.0</v>
      </c>
      <c r="G11" s="12" t="s">
        <v>20</v>
      </c>
      <c r="H11" s="19" t="s">
        <v>41</v>
      </c>
      <c r="I11" s="12" t="s">
        <v>22</v>
      </c>
      <c r="J11" s="12" t="s">
        <v>23</v>
      </c>
      <c r="K11" s="8">
        <v>0.0213</v>
      </c>
      <c r="L11" s="8">
        <v>0.475</v>
      </c>
      <c r="M11" s="8">
        <v>0.0201</v>
      </c>
      <c r="N11" s="8">
        <v>0.524</v>
      </c>
      <c r="P11" s="23">
        <f t="shared" ref="P11:Q11" si="7">ABS(K11-M11)</f>
        <v>0.0012</v>
      </c>
      <c r="Q11" s="23">
        <f t="shared" si="7"/>
        <v>0.049</v>
      </c>
    </row>
    <row r="12">
      <c r="A12" s="7" t="s">
        <v>43</v>
      </c>
      <c r="B12" s="1" t="s">
        <v>44</v>
      </c>
      <c r="C12" s="8" t="s">
        <v>26</v>
      </c>
      <c r="D12" s="8" t="s">
        <v>27</v>
      </c>
      <c r="E12" s="8" t="s">
        <v>45</v>
      </c>
      <c r="F12" s="8" t="s">
        <v>46</v>
      </c>
      <c r="G12" s="8" t="s">
        <v>20</v>
      </c>
      <c r="H12" s="1" t="s">
        <v>47</v>
      </c>
      <c r="I12" s="8" t="s">
        <v>22</v>
      </c>
      <c r="J12" s="8" t="s">
        <v>23</v>
      </c>
      <c r="K12" s="8">
        <v>0.0159</v>
      </c>
      <c r="L12" s="8">
        <v>0.578</v>
      </c>
      <c r="M12" s="8">
        <v>0.0147</v>
      </c>
      <c r="N12" s="8">
        <v>0.596</v>
      </c>
      <c r="P12" s="23">
        <f t="shared" ref="P12:Q12" si="8">ABS(K12-M12)</f>
        <v>0.0012</v>
      </c>
      <c r="Q12" s="23">
        <f t="shared" si="8"/>
        <v>0.018</v>
      </c>
    </row>
    <row r="13">
      <c r="A13" s="1" t="s">
        <v>79</v>
      </c>
    </row>
    <row r="14">
      <c r="A14" s="7" t="s">
        <v>49</v>
      </c>
      <c r="B14" s="12" t="s">
        <v>16</v>
      </c>
      <c r="C14" s="12" t="s">
        <v>17</v>
      </c>
      <c r="D14" s="12" t="s">
        <v>18</v>
      </c>
      <c r="E14" s="8" t="s">
        <v>19</v>
      </c>
      <c r="F14" s="20">
        <v>4.0</v>
      </c>
      <c r="G14" s="12" t="s">
        <v>20</v>
      </c>
      <c r="H14" s="14" t="s">
        <v>21</v>
      </c>
      <c r="I14" s="12" t="s">
        <v>22</v>
      </c>
      <c r="J14" s="19" t="s">
        <v>20</v>
      </c>
      <c r="K14" s="10">
        <v>0.0235</v>
      </c>
      <c r="L14" s="10">
        <v>0.896</v>
      </c>
      <c r="M14" s="10">
        <v>0.0214</v>
      </c>
      <c r="N14" s="10">
        <v>0.792</v>
      </c>
      <c r="P14" s="23">
        <f t="shared" ref="P14:Q14" si="9">ABS(K14-M14)</f>
        <v>0.0021</v>
      </c>
      <c r="Q14" s="23">
        <f t="shared" si="9"/>
        <v>0.104</v>
      </c>
      <c r="R14" s="10"/>
    </row>
    <row r="15">
      <c r="A15" s="1" t="s">
        <v>80</v>
      </c>
    </row>
    <row r="16">
      <c r="A16" s="7" t="s">
        <v>51</v>
      </c>
      <c r="B16" s="8" t="s">
        <v>16</v>
      </c>
      <c r="C16" s="8" t="s">
        <v>17</v>
      </c>
      <c r="D16" s="8" t="s">
        <v>18</v>
      </c>
      <c r="E16" s="8" t="s">
        <v>19</v>
      </c>
      <c r="F16" s="8">
        <v>4.0</v>
      </c>
      <c r="G16" s="8" t="s">
        <v>20</v>
      </c>
      <c r="H16" s="8" t="s">
        <v>21</v>
      </c>
      <c r="I16" s="1" t="s">
        <v>52</v>
      </c>
      <c r="J16" s="8" t="s">
        <v>23</v>
      </c>
      <c r="K16" s="8">
        <v>0.0206</v>
      </c>
      <c r="L16" s="8">
        <v>0.587</v>
      </c>
      <c r="M16" s="8">
        <v>0.0216</v>
      </c>
      <c r="N16" s="8">
        <v>0.686</v>
      </c>
      <c r="P16" s="23">
        <f t="shared" ref="P16:Q16" si="10">ABS(K16-M16)</f>
        <v>0.001</v>
      </c>
      <c r="Q16" s="23">
        <f t="shared" si="10"/>
        <v>0.099</v>
      </c>
    </row>
    <row r="17">
      <c r="A17" s="1" t="s">
        <v>81</v>
      </c>
    </row>
    <row r="18">
      <c r="A18" s="7" t="s">
        <v>54</v>
      </c>
      <c r="B18" s="8" t="s">
        <v>16</v>
      </c>
      <c r="C18" s="8" t="s">
        <v>17</v>
      </c>
      <c r="D18" s="8" t="s">
        <v>18</v>
      </c>
      <c r="E18" s="8" t="s">
        <v>19</v>
      </c>
      <c r="F18" s="8">
        <v>4.0</v>
      </c>
      <c r="G18" s="1" t="s">
        <v>23</v>
      </c>
      <c r="H18" s="8" t="s">
        <v>21</v>
      </c>
      <c r="I18" s="8" t="s">
        <v>22</v>
      </c>
      <c r="J18" s="8" t="s">
        <v>23</v>
      </c>
      <c r="K18" s="8">
        <v>0.019</v>
      </c>
      <c r="L18" s="8">
        <v>0.441</v>
      </c>
      <c r="M18" s="8">
        <v>0.0191</v>
      </c>
      <c r="N18" s="8">
        <v>0.635</v>
      </c>
      <c r="P18" s="23">
        <f t="shared" ref="P18:Q18" si="11">ABS(K18-M18)</f>
        <v>0.0001</v>
      </c>
      <c r="Q18" s="23">
        <f t="shared" si="11"/>
        <v>0.194</v>
      </c>
    </row>
    <row r="19">
      <c r="A19" s="7" t="s">
        <v>56</v>
      </c>
      <c r="B19" s="8" t="s">
        <v>16</v>
      </c>
      <c r="C19" s="8" t="s">
        <v>17</v>
      </c>
      <c r="D19" s="8" t="s">
        <v>18</v>
      </c>
      <c r="E19" s="8" t="s">
        <v>19</v>
      </c>
      <c r="F19" s="8">
        <v>4.0</v>
      </c>
      <c r="G19" s="1" t="s">
        <v>23</v>
      </c>
      <c r="H19" s="8" t="s">
        <v>21</v>
      </c>
      <c r="I19" s="1" t="s">
        <v>52</v>
      </c>
      <c r="J19" s="8" t="s">
        <v>23</v>
      </c>
      <c r="K19" s="8">
        <v>0.0209</v>
      </c>
      <c r="L19" s="8">
        <v>0.244</v>
      </c>
      <c r="M19" s="8">
        <v>0.0159</v>
      </c>
      <c r="N19" s="8">
        <v>0.545</v>
      </c>
      <c r="P19" s="23">
        <f t="shared" ref="P19:Q19" si="12">ABS(K19-M19)</f>
        <v>0.005</v>
      </c>
      <c r="Q19" s="23">
        <f t="shared" si="12"/>
        <v>0.301</v>
      </c>
    </row>
    <row r="20">
      <c r="A20" s="7" t="s">
        <v>58</v>
      </c>
      <c r="B20" s="12" t="s">
        <v>16</v>
      </c>
      <c r="C20" s="12" t="s">
        <v>17</v>
      </c>
      <c r="D20" s="12" t="s">
        <v>18</v>
      </c>
      <c r="E20" s="8" t="s">
        <v>19</v>
      </c>
      <c r="F20" s="18">
        <v>4.0</v>
      </c>
      <c r="G20" s="19" t="s">
        <v>23</v>
      </c>
      <c r="H20" s="19" t="s">
        <v>41</v>
      </c>
      <c r="I20" s="12" t="s">
        <v>22</v>
      </c>
      <c r="J20" s="12" t="s">
        <v>23</v>
      </c>
      <c r="K20" s="8">
        <v>0.0163</v>
      </c>
      <c r="L20" s="8">
        <v>0.357</v>
      </c>
      <c r="M20" s="8">
        <v>0.0156</v>
      </c>
      <c r="N20" s="8">
        <v>0.614</v>
      </c>
      <c r="P20" s="23">
        <f t="shared" ref="P20:Q20" si="13">ABS(K20-M20)</f>
        <v>0.0007</v>
      </c>
      <c r="Q20" s="23">
        <f t="shared" si="13"/>
        <v>0.257</v>
      </c>
    </row>
    <row r="21">
      <c r="A21" s="7" t="s">
        <v>60</v>
      </c>
      <c r="B21" s="8" t="s">
        <v>16</v>
      </c>
      <c r="C21" s="1" t="s">
        <v>26</v>
      </c>
      <c r="D21" s="1" t="s">
        <v>27</v>
      </c>
      <c r="E21" s="8" t="s">
        <v>19</v>
      </c>
      <c r="F21" s="8">
        <v>4.0</v>
      </c>
      <c r="G21" s="1" t="s">
        <v>23</v>
      </c>
      <c r="H21" s="8" t="s">
        <v>21</v>
      </c>
      <c r="I21" s="8" t="s">
        <v>22</v>
      </c>
      <c r="J21" s="8" t="s">
        <v>23</v>
      </c>
      <c r="K21" s="8">
        <v>0.0141</v>
      </c>
      <c r="L21" s="8">
        <v>0.45</v>
      </c>
      <c r="M21" s="8">
        <v>0.0123</v>
      </c>
      <c r="N21" s="8">
        <v>0.388</v>
      </c>
      <c r="P21" s="23">
        <f t="shared" ref="P21:Q21" si="14">ABS(K21-M21)</f>
        <v>0.0018</v>
      </c>
      <c r="Q21" s="23">
        <f t="shared" si="14"/>
        <v>0.062</v>
      </c>
    </row>
    <row r="22">
      <c r="A22" s="7" t="s">
        <v>62</v>
      </c>
      <c r="B22" s="1" t="s">
        <v>44</v>
      </c>
      <c r="C22" s="8" t="s">
        <v>26</v>
      </c>
      <c r="D22" s="8" t="s">
        <v>27</v>
      </c>
      <c r="E22" s="8" t="s">
        <v>45</v>
      </c>
      <c r="F22" s="8" t="s">
        <v>46</v>
      </c>
      <c r="G22" s="1" t="s">
        <v>23</v>
      </c>
      <c r="H22" s="1" t="s">
        <v>47</v>
      </c>
      <c r="I22" s="1" t="s">
        <v>52</v>
      </c>
      <c r="J22" s="8" t="s">
        <v>23</v>
      </c>
      <c r="K22" s="10">
        <v>0.0175</v>
      </c>
      <c r="L22" s="10">
        <v>0.48</v>
      </c>
      <c r="M22" s="10">
        <v>0.0171</v>
      </c>
      <c r="N22" s="10">
        <v>0.554</v>
      </c>
      <c r="O22" s="21"/>
      <c r="P22" s="23">
        <f t="shared" ref="P22:Q22" si="15">ABS(K22-M22)</f>
        <v>0.0004</v>
      </c>
      <c r="Q22" s="23">
        <f t="shared" si="15"/>
        <v>0.074</v>
      </c>
      <c r="R22" s="21"/>
      <c r="S22" s="10"/>
    </row>
    <row r="24">
      <c r="O24" s="1" t="s">
        <v>82</v>
      </c>
      <c r="P24" s="2">
        <f t="shared" ref="P24:Q24" si="16">AVERAGE(P3:P22)</f>
        <v>0.00168</v>
      </c>
      <c r="Q24" s="2">
        <f t="shared" si="16"/>
        <v>0.1104666667</v>
      </c>
    </row>
    <row r="26">
      <c r="A26" s="1" t="s">
        <v>83</v>
      </c>
    </row>
    <row r="27">
      <c r="A27" s="7" t="s">
        <v>56</v>
      </c>
      <c r="B27" s="8" t="s">
        <v>16</v>
      </c>
      <c r="C27" s="8" t="s">
        <v>17</v>
      </c>
      <c r="D27" s="8" t="s">
        <v>18</v>
      </c>
      <c r="E27" s="8" t="s">
        <v>19</v>
      </c>
      <c r="F27" s="8">
        <v>4.0</v>
      </c>
      <c r="G27" s="1" t="s">
        <v>23</v>
      </c>
      <c r="H27" s="8" t="s">
        <v>21</v>
      </c>
      <c r="I27" s="1" t="s">
        <v>52</v>
      </c>
      <c r="J27" s="8" t="s">
        <v>23</v>
      </c>
      <c r="K27" s="10"/>
      <c r="L27" s="10"/>
      <c r="M27" s="10">
        <v>0.0159</v>
      </c>
      <c r="N27" s="10">
        <v>0.545</v>
      </c>
    </row>
    <row r="28">
      <c r="A28" s="7" t="s">
        <v>64</v>
      </c>
      <c r="B28" s="8" t="s">
        <v>16</v>
      </c>
      <c r="C28" s="8" t="s">
        <v>17</v>
      </c>
      <c r="D28" s="8" t="s">
        <v>18</v>
      </c>
      <c r="E28" s="8" t="s">
        <v>19</v>
      </c>
      <c r="F28" s="8">
        <v>4.0</v>
      </c>
      <c r="G28" s="1" t="s">
        <v>23</v>
      </c>
      <c r="H28" s="8" t="s">
        <v>21</v>
      </c>
      <c r="I28" s="1" t="s">
        <v>52</v>
      </c>
      <c r="J28" s="8" t="s">
        <v>23</v>
      </c>
      <c r="K28" s="21"/>
      <c r="L28" s="21"/>
      <c r="M28" s="10">
        <v>0.0141</v>
      </c>
      <c r="N28" s="10">
        <v>0.484</v>
      </c>
      <c r="R28" s="22"/>
    </row>
    <row r="29">
      <c r="A29" s="7" t="s">
        <v>66</v>
      </c>
      <c r="B29" s="8" t="s">
        <v>16</v>
      </c>
      <c r="C29" s="8" t="s">
        <v>17</v>
      </c>
      <c r="D29" s="8" t="s">
        <v>18</v>
      </c>
      <c r="E29" s="8" t="s">
        <v>19</v>
      </c>
      <c r="F29" s="8">
        <v>4.0</v>
      </c>
      <c r="G29" s="1" t="s">
        <v>23</v>
      </c>
      <c r="H29" s="8" t="s">
        <v>21</v>
      </c>
      <c r="I29" s="1" t="s">
        <v>52</v>
      </c>
      <c r="J29" s="8" t="s">
        <v>23</v>
      </c>
      <c r="K29" s="21"/>
      <c r="L29" s="21"/>
      <c r="M29" s="10">
        <v>0.0141</v>
      </c>
      <c r="N29" s="10">
        <v>0.474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22.86"/>
  </cols>
  <sheetData>
    <row r="1">
      <c r="A1" s="1" t="s">
        <v>84</v>
      </c>
      <c r="B1" s="2"/>
      <c r="C1" s="1"/>
      <c r="D1" s="1"/>
      <c r="E1" s="25"/>
      <c r="F1" s="25"/>
      <c r="G1" s="25"/>
      <c r="H1" s="26"/>
      <c r="I1" s="1"/>
      <c r="J1" s="1"/>
      <c r="K1" s="1"/>
      <c r="L1" s="1"/>
      <c r="M1" s="1"/>
      <c r="N1" s="1"/>
      <c r="O1" s="1"/>
      <c r="P1" s="1"/>
      <c r="Q1" s="1"/>
      <c r="R1" s="26"/>
      <c r="S1" s="27"/>
      <c r="T1" s="1"/>
      <c r="U1" s="1"/>
      <c r="V1" s="1"/>
      <c r="W1" s="2"/>
      <c r="X1" s="2"/>
      <c r="Y1" s="1"/>
      <c r="Z1" s="1"/>
      <c r="AA1" s="1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>
      <c r="A2" s="1"/>
      <c r="B2" s="2"/>
      <c r="C2" s="1"/>
      <c r="D2" s="1"/>
      <c r="E2" s="25"/>
      <c r="F2" s="25"/>
      <c r="G2" s="25"/>
      <c r="H2" s="26"/>
      <c r="I2" s="1"/>
      <c r="J2" s="1"/>
      <c r="K2" s="1"/>
      <c r="L2" s="1"/>
      <c r="M2" s="1"/>
      <c r="N2" s="1"/>
      <c r="O2" s="1"/>
      <c r="P2" s="1"/>
      <c r="Q2" s="1"/>
      <c r="R2" s="26"/>
      <c r="S2" s="27"/>
      <c r="T2" s="1"/>
      <c r="U2" s="1"/>
      <c r="V2" s="1"/>
      <c r="W2" s="2"/>
      <c r="X2" s="2"/>
      <c r="Y2" s="1"/>
      <c r="Z2" s="1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>
      <c r="A3" s="8" t="s">
        <v>85</v>
      </c>
      <c r="C3" s="8"/>
      <c r="D3" s="1"/>
      <c r="E3" s="25"/>
      <c r="F3" s="25"/>
      <c r="G3" s="25"/>
      <c r="H3" s="26"/>
      <c r="I3" s="1"/>
      <c r="J3" s="1"/>
      <c r="K3" s="1"/>
      <c r="L3" s="1"/>
      <c r="M3" s="1"/>
      <c r="N3" s="1"/>
      <c r="O3" s="1"/>
      <c r="P3" s="1"/>
      <c r="Q3" s="1"/>
      <c r="R3" s="26"/>
      <c r="S3" s="27"/>
      <c r="T3" s="1"/>
      <c r="U3" s="1"/>
      <c r="V3" s="1"/>
      <c r="W3" s="2"/>
      <c r="X3" s="2"/>
      <c r="Y3" s="1"/>
      <c r="Z3" s="1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>
      <c r="A4" s="8">
        <v>4.0</v>
      </c>
      <c r="B4" s="28" t="s">
        <v>86</v>
      </c>
      <c r="C4" s="8" t="s">
        <v>87</v>
      </c>
      <c r="D4" s="1"/>
      <c r="E4" s="25"/>
      <c r="F4" s="25"/>
      <c r="G4" s="25"/>
      <c r="H4" s="26"/>
      <c r="I4" s="1"/>
      <c r="J4" s="1"/>
      <c r="K4" s="1"/>
      <c r="L4" s="1"/>
      <c r="M4" s="1"/>
      <c r="N4" s="1"/>
      <c r="O4" s="1"/>
      <c r="P4" s="1"/>
      <c r="Q4" s="1"/>
      <c r="R4" s="26"/>
      <c r="S4" s="27"/>
      <c r="T4" s="1"/>
      <c r="U4" s="1"/>
      <c r="V4" s="1"/>
      <c r="W4" s="2"/>
      <c r="X4" s="2"/>
      <c r="Y4" s="1"/>
      <c r="Z4" s="1"/>
      <c r="AA4" s="1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>
      <c r="A5" s="8">
        <v>48.0</v>
      </c>
      <c r="B5" s="28" t="s">
        <v>88</v>
      </c>
      <c r="C5" s="8" t="s">
        <v>89</v>
      </c>
      <c r="D5" s="1"/>
      <c r="E5" s="25"/>
      <c r="F5" s="25"/>
      <c r="G5" s="25"/>
      <c r="H5" s="26"/>
      <c r="I5" s="1"/>
      <c r="J5" s="1"/>
      <c r="K5" s="1"/>
      <c r="L5" s="1"/>
      <c r="M5" s="1"/>
      <c r="N5" s="1"/>
      <c r="O5" s="1"/>
      <c r="P5" s="1"/>
      <c r="Q5" s="1"/>
      <c r="R5" s="26"/>
      <c r="S5" s="27"/>
      <c r="T5" s="1"/>
      <c r="U5" s="1"/>
      <c r="V5" s="1"/>
      <c r="W5" s="2"/>
      <c r="X5" s="2"/>
      <c r="Y5" s="1"/>
      <c r="Z5" s="1"/>
      <c r="AA5" s="1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>
      <c r="A6" s="1"/>
      <c r="B6" s="2"/>
      <c r="C6" s="1"/>
      <c r="D6" s="1"/>
      <c r="E6" s="25"/>
      <c r="F6" s="25"/>
      <c r="G6" s="25"/>
      <c r="H6" s="26"/>
      <c r="I6" s="1"/>
      <c r="J6" s="1"/>
      <c r="K6" s="1"/>
      <c r="L6" s="1"/>
      <c r="M6" s="1"/>
      <c r="N6" s="1"/>
      <c r="O6" s="1"/>
      <c r="P6" s="1"/>
      <c r="Q6" s="1"/>
      <c r="R6" s="26"/>
      <c r="S6" s="27"/>
      <c r="T6" s="1"/>
      <c r="U6" s="1"/>
      <c r="V6" s="1"/>
      <c r="W6" s="2"/>
      <c r="X6" s="2"/>
      <c r="Y6" s="1"/>
      <c r="Z6" s="1"/>
      <c r="AA6" s="1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>
      <c r="A7" s="1"/>
      <c r="B7" s="2"/>
      <c r="C7" s="1"/>
      <c r="D7" s="1"/>
      <c r="E7" s="25"/>
      <c r="F7" s="25"/>
      <c r="G7" s="25"/>
      <c r="H7" s="26"/>
      <c r="I7" s="1"/>
      <c r="J7" s="1"/>
      <c r="K7" s="1"/>
      <c r="L7" s="1"/>
      <c r="M7" s="1"/>
      <c r="N7" s="1"/>
      <c r="O7" s="1"/>
      <c r="P7" s="1"/>
      <c r="Q7" s="1"/>
      <c r="R7" s="26"/>
      <c r="S7" s="27"/>
      <c r="T7" s="1"/>
      <c r="U7" s="1"/>
      <c r="V7" s="1"/>
      <c r="W7" s="2"/>
      <c r="X7" s="2"/>
      <c r="Y7" s="1"/>
      <c r="Z7" s="1"/>
      <c r="AA7" s="1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>
      <c r="A8" s="1" t="s">
        <v>90</v>
      </c>
      <c r="B8" s="2"/>
      <c r="C8" s="1" t="s">
        <v>91</v>
      </c>
      <c r="E8" s="25"/>
      <c r="F8" s="25" t="s">
        <v>92</v>
      </c>
      <c r="H8" s="26"/>
      <c r="I8" s="1"/>
      <c r="J8" s="1"/>
      <c r="K8" s="1" t="s">
        <v>93</v>
      </c>
      <c r="M8" s="1"/>
      <c r="N8" s="1"/>
      <c r="O8" s="1"/>
      <c r="P8" s="1" t="s">
        <v>94</v>
      </c>
      <c r="R8" s="26"/>
      <c r="S8" s="27"/>
      <c r="T8" s="1"/>
      <c r="U8" s="1" t="s">
        <v>95</v>
      </c>
      <c r="W8" s="2"/>
      <c r="X8" s="2"/>
      <c r="Y8" s="1"/>
      <c r="Z8" s="1" t="s">
        <v>96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>
      <c r="A9" s="8" t="s">
        <v>97</v>
      </c>
      <c r="B9" s="8" t="s">
        <v>98</v>
      </c>
      <c r="C9" s="8" t="s">
        <v>99</v>
      </c>
      <c r="D9" s="8" t="s">
        <v>100</v>
      </c>
      <c r="E9" s="29"/>
      <c r="F9" s="29" t="s">
        <v>99</v>
      </c>
      <c r="G9" s="8" t="s">
        <v>100</v>
      </c>
      <c r="H9" s="30" t="s">
        <v>101</v>
      </c>
      <c r="I9" s="8" t="s">
        <v>102</v>
      </c>
      <c r="J9" s="8"/>
      <c r="K9" s="8" t="s">
        <v>99</v>
      </c>
      <c r="L9" s="8" t="s">
        <v>100</v>
      </c>
      <c r="M9" s="8" t="s">
        <v>101</v>
      </c>
      <c r="N9" s="8" t="s">
        <v>102</v>
      </c>
      <c r="O9" s="8"/>
      <c r="P9" s="8" t="s">
        <v>99</v>
      </c>
      <c r="Q9" s="8" t="s">
        <v>100</v>
      </c>
      <c r="R9" s="30" t="s">
        <v>101</v>
      </c>
      <c r="S9" s="31" t="s">
        <v>102</v>
      </c>
      <c r="T9" s="8"/>
      <c r="U9" s="8" t="s">
        <v>99</v>
      </c>
      <c r="V9" s="8" t="s">
        <v>100</v>
      </c>
      <c r="W9" s="8" t="s">
        <v>101</v>
      </c>
      <c r="X9" s="8" t="s">
        <v>102</v>
      </c>
      <c r="Y9" s="8"/>
      <c r="Z9" s="8" t="s">
        <v>99</v>
      </c>
      <c r="AA9" s="8" t="s">
        <v>100</v>
      </c>
      <c r="AB9" s="8" t="s">
        <v>101</v>
      </c>
      <c r="AC9" s="8" t="s">
        <v>102</v>
      </c>
    </row>
    <row r="10">
      <c r="A10" s="8">
        <v>1.0</v>
      </c>
      <c r="B10" s="8" t="s">
        <v>103</v>
      </c>
      <c r="C10" s="8">
        <v>0.792</v>
      </c>
      <c r="D10" s="32">
        <v>8.675908221797322</v>
      </c>
      <c r="E10" s="33"/>
      <c r="F10" s="33">
        <v>0.77735</v>
      </c>
      <c r="G10" s="33">
        <v>9.05471</v>
      </c>
      <c r="H10" s="34">
        <f t="shared" ref="H10:H60" si="5">ABS(C10-F10)</f>
        <v>0.01465</v>
      </c>
      <c r="I10" s="35">
        <f t="shared" ref="I10:I60" si="6">ABS(G10-D10)</f>
        <v>0.3788017782</v>
      </c>
      <c r="J10" s="8"/>
      <c r="K10" s="8">
        <v>0.80033</v>
      </c>
      <c r="L10" s="8">
        <v>10.84352</v>
      </c>
      <c r="M10" s="36">
        <f t="shared" ref="M10:N10" si="1">ABS(K10-C10)</f>
        <v>0.00833</v>
      </c>
      <c r="N10" s="37">
        <f t="shared" si="1"/>
        <v>2.167611778</v>
      </c>
      <c r="O10" s="8"/>
      <c r="P10" s="8">
        <v>0.77995</v>
      </c>
      <c r="Q10" s="8">
        <v>8.35408</v>
      </c>
      <c r="R10" s="30">
        <f t="shared" ref="R10:S10" si="2">ABS(P10-C10)</f>
        <v>0.01205</v>
      </c>
      <c r="S10" s="31">
        <f t="shared" si="2"/>
        <v>0.3218282218</v>
      </c>
      <c r="T10" s="8"/>
      <c r="U10" s="8">
        <v>0.75405</v>
      </c>
      <c r="V10" s="8">
        <v>7.77818</v>
      </c>
      <c r="W10" s="32">
        <f t="shared" ref="W10:X10" si="3">ABS(C10-U10)</f>
        <v>0.03795</v>
      </c>
      <c r="X10" s="32">
        <f t="shared" si="3"/>
        <v>0.8977282218</v>
      </c>
      <c r="Y10" s="38"/>
      <c r="Z10" s="8">
        <v>0.78727</v>
      </c>
      <c r="AA10" s="8">
        <v>8.31001</v>
      </c>
      <c r="AB10" s="36">
        <f t="shared" ref="AB10:AC10" si="4">ABS(C10-Z10)</f>
        <v>0.00473</v>
      </c>
      <c r="AC10" s="36">
        <f t="shared" si="4"/>
        <v>0.3658982218</v>
      </c>
    </row>
    <row r="11">
      <c r="A11" s="8">
        <v>2.0</v>
      </c>
      <c r="B11" s="8" t="s">
        <v>104</v>
      </c>
      <c r="C11" s="8">
        <v>1.11</v>
      </c>
      <c r="D11" s="32">
        <v>15.678776290630973</v>
      </c>
      <c r="E11" s="33"/>
      <c r="F11" s="33">
        <v>1.13774</v>
      </c>
      <c r="G11" s="33">
        <v>15.53485</v>
      </c>
      <c r="H11" s="34">
        <f t="shared" si="5"/>
        <v>0.02774</v>
      </c>
      <c r="I11" s="35">
        <f t="shared" si="6"/>
        <v>0.1439262906</v>
      </c>
      <c r="J11" s="8"/>
      <c r="K11" s="8">
        <v>1.11878</v>
      </c>
      <c r="L11" s="8">
        <v>13.12914</v>
      </c>
      <c r="M11" s="36">
        <f t="shared" ref="M11:N11" si="7">ABS(K11-C11)</f>
        <v>0.00878</v>
      </c>
      <c r="N11" s="37">
        <f t="shared" si="7"/>
        <v>2.549636291</v>
      </c>
      <c r="P11" s="8">
        <v>1.17733</v>
      </c>
      <c r="Q11" s="8">
        <v>17.13787</v>
      </c>
      <c r="R11" s="30">
        <f t="shared" ref="R11:S11" si="8">ABS(P11-C11)</f>
        <v>0.06733</v>
      </c>
      <c r="S11" s="31">
        <f t="shared" si="8"/>
        <v>1.459093709</v>
      </c>
      <c r="T11" s="8"/>
      <c r="U11" s="8">
        <v>1.23437</v>
      </c>
      <c r="V11" s="8">
        <v>16.21062</v>
      </c>
      <c r="W11" s="32">
        <f t="shared" ref="W11:X11" si="9">ABS(C11-U11)</f>
        <v>0.12437</v>
      </c>
      <c r="X11" s="32">
        <f t="shared" si="9"/>
        <v>0.5318437094</v>
      </c>
      <c r="Z11" s="8">
        <v>1.09798</v>
      </c>
      <c r="AA11" s="8">
        <v>11.10315</v>
      </c>
      <c r="AB11" s="36">
        <f t="shared" ref="AB11:AC11" si="10">ABS(C11-Z11)</f>
        <v>0.01202</v>
      </c>
      <c r="AC11" s="37">
        <f t="shared" si="10"/>
        <v>4.575626291</v>
      </c>
    </row>
    <row r="12">
      <c r="A12" s="8">
        <v>3.0</v>
      </c>
      <c r="B12" s="8" t="s">
        <v>105</v>
      </c>
      <c r="C12" s="8">
        <v>0.889</v>
      </c>
      <c r="D12" s="36">
        <v>7.695984703632887</v>
      </c>
      <c r="E12" s="33"/>
      <c r="F12" s="33">
        <v>0.89856</v>
      </c>
      <c r="G12" s="33">
        <v>8.35281</v>
      </c>
      <c r="H12" s="34">
        <f t="shared" si="5"/>
        <v>0.00956</v>
      </c>
      <c r="I12" s="35">
        <f t="shared" si="6"/>
        <v>0.6568252964</v>
      </c>
      <c r="J12" s="8"/>
      <c r="K12" s="8">
        <v>0.88648</v>
      </c>
      <c r="L12" s="8">
        <v>8.03472</v>
      </c>
      <c r="M12" s="36">
        <f t="shared" ref="M12:N12" si="11">ABS(K12-C12)</f>
        <v>0.00252</v>
      </c>
      <c r="N12" s="36">
        <f t="shared" si="11"/>
        <v>0.3387352964</v>
      </c>
      <c r="O12" s="8"/>
      <c r="P12" s="8">
        <v>0.89841</v>
      </c>
      <c r="Q12" s="8">
        <v>7.62052</v>
      </c>
      <c r="R12" s="30">
        <f t="shared" ref="R12:S12" si="12">ABS(P12-C12)</f>
        <v>0.00941</v>
      </c>
      <c r="S12" s="31">
        <f t="shared" si="12"/>
        <v>0.07546470363</v>
      </c>
      <c r="T12" s="8"/>
      <c r="U12" s="8">
        <v>0.84768</v>
      </c>
      <c r="V12" s="8">
        <v>6.27745</v>
      </c>
      <c r="W12" s="32">
        <f t="shared" ref="W12:X12" si="13">ABS(C12-U12)</f>
        <v>0.04132</v>
      </c>
      <c r="X12" s="32">
        <f t="shared" si="13"/>
        <v>1.418534704</v>
      </c>
      <c r="Y12" s="38"/>
      <c r="Z12" s="8">
        <v>0.88128</v>
      </c>
      <c r="AA12" s="8">
        <v>7.38061</v>
      </c>
      <c r="AB12" s="36">
        <f t="shared" ref="AB12:AC12" si="14">ABS(C12-Z12)</f>
        <v>0.00772</v>
      </c>
      <c r="AC12" s="36">
        <f t="shared" si="14"/>
        <v>0.3153747036</v>
      </c>
    </row>
    <row r="13">
      <c r="A13" s="8">
        <v>5.0</v>
      </c>
      <c r="B13" s="8" t="s">
        <v>106</v>
      </c>
      <c r="C13" s="23">
        <v>0.779</v>
      </c>
      <c r="D13" s="36">
        <v>7.911089866156788</v>
      </c>
      <c r="E13" s="33"/>
      <c r="F13" s="33">
        <v>0.75411</v>
      </c>
      <c r="G13" s="33">
        <v>8.12064</v>
      </c>
      <c r="H13" s="34">
        <f t="shared" si="5"/>
        <v>0.02489</v>
      </c>
      <c r="I13" s="35">
        <f t="shared" si="6"/>
        <v>0.2095501338</v>
      </c>
      <c r="J13" s="8"/>
      <c r="K13" s="8">
        <v>0.74349</v>
      </c>
      <c r="L13" s="8">
        <v>7.99387</v>
      </c>
      <c r="M13" s="36">
        <f t="shared" ref="M13:N13" si="15">ABS(K13-C13)</f>
        <v>0.03551</v>
      </c>
      <c r="N13" s="36">
        <f t="shared" si="15"/>
        <v>0.08278013384</v>
      </c>
      <c r="O13" s="8"/>
      <c r="P13" s="8">
        <v>0.76913</v>
      </c>
      <c r="Q13" s="8">
        <v>7.38847</v>
      </c>
      <c r="R13" s="30">
        <f t="shared" ref="R13:S13" si="16">ABS(P13-C13)</f>
        <v>0.00987</v>
      </c>
      <c r="S13" s="31">
        <f t="shared" si="16"/>
        <v>0.5226198662</v>
      </c>
      <c r="T13" s="8"/>
      <c r="U13" s="8">
        <v>0.74161</v>
      </c>
      <c r="V13" s="8">
        <v>6.73482</v>
      </c>
      <c r="W13" s="32">
        <f t="shared" ref="W13:X13" si="17">ABS(C13-U13)</f>
        <v>0.03739</v>
      </c>
      <c r="X13" s="32">
        <f t="shared" si="17"/>
        <v>1.176269866</v>
      </c>
      <c r="Y13" s="38"/>
      <c r="Z13" s="8">
        <v>0.75697</v>
      </c>
      <c r="AA13" s="8">
        <v>7.15762</v>
      </c>
      <c r="AB13" s="36">
        <f t="shared" ref="AB13:AC13" si="18">ABS(C13-Z13)</f>
        <v>0.02203</v>
      </c>
      <c r="AC13" s="36">
        <f t="shared" si="18"/>
        <v>0.7534698662</v>
      </c>
    </row>
    <row r="14">
      <c r="A14" s="8">
        <v>6.0</v>
      </c>
      <c r="B14" s="8" t="s">
        <v>107</v>
      </c>
      <c r="C14" s="23">
        <v>1.001</v>
      </c>
      <c r="D14" s="36">
        <v>13.264818355640536</v>
      </c>
      <c r="E14" s="33"/>
      <c r="F14" s="33">
        <v>0.98719</v>
      </c>
      <c r="G14" s="33">
        <v>14.95032</v>
      </c>
      <c r="H14" s="34">
        <f t="shared" si="5"/>
        <v>0.01381</v>
      </c>
      <c r="I14" s="35">
        <f t="shared" si="6"/>
        <v>1.685501644</v>
      </c>
      <c r="J14" s="8"/>
      <c r="K14" s="8">
        <v>0.98772</v>
      </c>
      <c r="L14" s="8">
        <v>14.70261</v>
      </c>
      <c r="M14" s="36">
        <f t="shared" ref="M14:N14" si="19">ABS(K14-C14)</f>
        <v>0.01328</v>
      </c>
      <c r="N14" s="36">
        <f t="shared" si="19"/>
        <v>1.437791644</v>
      </c>
      <c r="P14" s="8">
        <v>1.02457</v>
      </c>
      <c r="Q14" s="8">
        <v>14.65136</v>
      </c>
      <c r="R14" s="30">
        <f t="shared" ref="R14:S14" si="20">ABS(P14-C14)</f>
        <v>0.02357</v>
      </c>
      <c r="S14" s="31">
        <f t="shared" si="20"/>
        <v>1.386541644</v>
      </c>
      <c r="T14" s="8"/>
      <c r="U14" s="8">
        <v>1.03197</v>
      </c>
      <c r="V14" s="8">
        <v>14.62648</v>
      </c>
      <c r="W14" s="32">
        <f t="shared" ref="W14:X14" si="21">ABS(C14-U14)</f>
        <v>0.03097</v>
      </c>
      <c r="X14" s="32">
        <f t="shared" si="21"/>
        <v>1.361661644</v>
      </c>
      <c r="Y14" s="38"/>
      <c r="Z14" s="8">
        <v>1.02521</v>
      </c>
      <c r="AA14" s="8">
        <v>14.27006</v>
      </c>
      <c r="AB14" s="36">
        <f t="shared" ref="AB14:AC14" si="22">ABS(C14-Z14)</f>
        <v>0.02421</v>
      </c>
      <c r="AC14" s="36">
        <f t="shared" si="22"/>
        <v>1.005241644</v>
      </c>
    </row>
    <row r="15">
      <c r="A15" s="8">
        <v>7.0</v>
      </c>
      <c r="B15" s="8" t="s">
        <v>108</v>
      </c>
      <c r="C15" s="23">
        <v>1.13</v>
      </c>
      <c r="D15" s="36">
        <v>14.388145315487572</v>
      </c>
      <c r="E15" s="33"/>
      <c r="F15" s="33">
        <v>1.21321</v>
      </c>
      <c r="G15" s="33">
        <v>14.14433</v>
      </c>
      <c r="H15" s="34">
        <f t="shared" si="5"/>
        <v>0.08321</v>
      </c>
      <c r="I15" s="35">
        <f t="shared" si="6"/>
        <v>0.2438153155</v>
      </c>
      <c r="J15" s="8"/>
      <c r="K15" s="8">
        <v>1.20794</v>
      </c>
      <c r="L15" s="8">
        <v>14.93938</v>
      </c>
      <c r="M15" s="36">
        <f t="shared" ref="M15:N15" si="23">ABS(K15-C15)</f>
        <v>0.07794</v>
      </c>
      <c r="N15" s="36">
        <f t="shared" si="23"/>
        <v>0.5512346845</v>
      </c>
      <c r="O15" s="8"/>
      <c r="P15" s="8">
        <v>1.21506</v>
      </c>
      <c r="Q15" s="8">
        <v>13.61012</v>
      </c>
      <c r="R15" s="30">
        <f t="shared" ref="R15:S15" si="24">ABS(P15-C15)</f>
        <v>0.08506</v>
      </c>
      <c r="S15" s="31">
        <f t="shared" si="24"/>
        <v>0.7780253155</v>
      </c>
      <c r="T15" s="8"/>
      <c r="U15" s="8">
        <v>1.33178</v>
      </c>
      <c r="V15" s="8">
        <v>15.86595</v>
      </c>
      <c r="W15" s="32">
        <f t="shared" ref="W15:X15" si="25">ABS(C15-U15)</f>
        <v>0.20178</v>
      </c>
      <c r="X15" s="32">
        <f t="shared" si="25"/>
        <v>1.477804685</v>
      </c>
      <c r="Y15" s="38"/>
      <c r="Z15" s="8">
        <v>1.24176</v>
      </c>
      <c r="AA15" s="8">
        <v>13.47097</v>
      </c>
      <c r="AB15" s="36">
        <f t="shared" ref="AB15:AC15" si="26">ABS(C15-Z15)</f>
        <v>0.11176</v>
      </c>
      <c r="AC15" s="36">
        <f t="shared" si="26"/>
        <v>0.9171753155</v>
      </c>
    </row>
    <row r="16">
      <c r="A16" s="8">
        <v>8.0</v>
      </c>
      <c r="B16" s="8" t="s">
        <v>109</v>
      </c>
      <c r="C16" s="23">
        <v>1.065</v>
      </c>
      <c r="D16" s="36">
        <v>8.48470363288719</v>
      </c>
      <c r="E16" s="33"/>
      <c r="F16" s="33">
        <v>1.14591</v>
      </c>
      <c r="G16" s="33">
        <v>10.67109</v>
      </c>
      <c r="H16" s="34">
        <f t="shared" si="5"/>
        <v>0.08091</v>
      </c>
      <c r="I16" s="39">
        <f t="shared" si="6"/>
        <v>2.186386367</v>
      </c>
      <c r="J16" s="8"/>
      <c r="K16" s="8">
        <v>1.11902</v>
      </c>
      <c r="L16" s="8">
        <v>9.28595</v>
      </c>
      <c r="M16" s="36">
        <f t="shared" ref="M16:N16" si="27">ABS(K16-C16)</f>
        <v>0.05402</v>
      </c>
      <c r="N16" s="36">
        <f t="shared" si="27"/>
        <v>0.8012463671</v>
      </c>
      <c r="O16" s="8"/>
      <c r="P16" s="8">
        <v>1.10079</v>
      </c>
      <c r="Q16" s="8">
        <v>8.76101</v>
      </c>
      <c r="R16" s="30">
        <f t="shared" ref="R16:S16" si="28">ABS(P16-C16)</f>
        <v>0.03579</v>
      </c>
      <c r="S16" s="31">
        <f t="shared" si="28"/>
        <v>0.2763063671</v>
      </c>
      <c r="T16" s="8"/>
      <c r="U16" s="8">
        <v>1.03273</v>
      </c>
      <c r="V16" s="8">
        <v>6.59963</v>
      </c>
      <c r="W16" s="32">
        <f t="shared" ref="W16:X16" si="29">ABS(C16-U16)</f>
        <v>0.03227</v>
      </c>
      <c r="X16" s="32">
        <f t="shared" si="29"/>
        <v>1.885073633</v>
      </c>
      <c r="Y16" s="38"/>
      <c r="Z16" s="8">
        <v>1.08437</v>
      </c>
      <c r="AA16" s="8">
        <v>8.35246</v>
      </c>
      <c r="AB16" s="36">
        <f t="shared" ref="AB16:AC16" si="30">ABS(C16-Z16)</f>
        <v>0.01937</v>
      </c>
      <c r="AC16" s="36">
        <f t="shared" si="30"/>
        <v>0.1322436329</v>
      </c>
    </row>
    <row r="17">
      <c r="A17" s="8">
        <v>9.0</v>
      </c>
      <c r="B17" s="8" t="s">
        <v>110</v>
      </c>
      <c r="C17" s="23">
        <v>1.08</v>
      </c>
      <c r="D17" s="36">
        <v>10.564053537284895</v>
      </c>
      <c r="E17" s="33"/>
      <c r="F17" s="33">
        <v>1.10662</v>
      </c>
      <c r="G17" s="33">
        <v>14.96104</v>
      </c>
      <c r="H17" s="34">
        <f t="shared" si="5"/>
        <v>0.02662</v>
      </c>
      <c r="I17" s="39">
        <f t="shared" si="6"/>
        <v>4.396986463</v>
      </c>
      <c r="J17" s="8"/>
      <c r="K17" s="8">
        <v>1.1076</v>
      </c>
      <c r="L17" s="8">
        <v>14.33117</v>
      </c>
      <c r="M17" s="36">
        <f t="shared" ref="M17:N17" si="31">ABS(K17-C17)</f>
        <v>0.0276</v>
      </c>
      <c r="N17" s="37">
        <f t="shared" si="31"/>
        <v>3.767116463</v>
      </c>
      <c r="P17" s="8">
        <v>1.16164</v>
      </c>
      <c r="Q17" s="8">
        <v>12.11831</v>
      </c>
      <c r="R17" s="30">
        <f t="shared" ref="R17:S17" si="32">ABS(P17-C17)</f>
        <v>0.08164</v>
      </c>
      <c r="S17" s="31">
        <f t="shared" si="32"/>
        <v>1.554256463</v>
      </c>
      <c r="T17" s="8"/>
      <c r="U17" s="8">
        <v>1.20233</v>
      </c>
      <c r="V17" s="8">
        <v>12.56322</v>
      </c>
      <c r="W17" s="32">
        <f t="shared" ref="W17:X17" si="33">ABS(C17-U17)</f>
        <v>0.12233</v>
      </c>
      <c r="X17" s="32">
        <f t="shared" si="33"/>
        <v>1.999166463</v>
      </c>
      <c r="Y17" s="38"/>
      <c r="Z17" s="8">
        <v>1.14705</v>
      </c>
      <c r="AA17" s="8">
        <v>11.42914</v>
      </c>
      <c r="AB17" s="36">
        <f t="shared" ref="AB17:AC17" si="34">ABS(C17-Z17)</f>
        <v>0.06705</v>
      </c>
      <c r="AC17" s="36">
        <f t="shared" si="34"/>
        <v>0.8650864627</v>
      </c>
    </row>
    <row r="18">
      <c r="A18" s="8">
        <v>10.0</v>
      </c>
      <c r="B18" s="8" t="s">
        <v>111</v>
      </c>
      <c r="C18" s="23">
        <v>1.018</v>
      </c>
      <c r="D18" s="36">
        <v>13.862332695984703</v>
      </c>
      <c r="E18" s="33"/>
      <c r="F18" s="33">
        <v>1.09312</v>
      </c>
      <c r="G18" s="33">
        <v>14.66561</v>
      </c>
      <c r="H18" s="34">
        <f t="shared" si="5"/>
        <v>0.07512</v>
      </c>
      <c r="I18" s="35">
        <f t="shared" si="6"/>
        <v>0.803277304</v>
      </c>
      <c r="J18" s="8"/>
      <c r="K18" s="8">
        <v>1.02232</v>
      </c>
      <c r="L18" s="8">
        <v>11.12493</v>
      </c>
      <c r="M18" s="36">
        <f t="shared" ref="M18:N18" si="35">ABS(K18-C18)</f>
        <v>0.00432</v>
      </c>
      <c r="N18" s="37">
        <f t="shared" si="35"/>
        <v>2.737402696</v>
      </c>
      <c r="P18" s="8">
        <v>1.07104</v>
      </c>
      <c r="Q18" s="8">
        <v>15.7209</v>
      </c>
      <c r="R18" s="30">
        <f t="shared" ref="R18:S18" si="36">ABS(P18-C18)</f>
        <v>0.05304</v>
      </c>
      <c r="S18" s="31">
        <f t="shared" si="36"/>
        <v>1.858567304</v>
      </c>
      <c r="T18" s="8"/>
      <c r="U18" s="8">
        <v>1.08668</v>
      </c>
      <c r="V18" s="8">
        <v>13.62165</v>
      </c>
      <c r="W18" s="32">
        <f t="shared" ref="W18:X18" si="37">ABS(C18-U18)</f>
        <v>0.06868</v>
      </c>
      <c r="X18" s="32">
        <f t="shared" si="37"/>
        <v>0.240682696</v>
      </c>
      <c r="Z18" s="8">
        <v>1.06615</v>
      </c>
      <c r="AA18" s="8">
        <v>15.90246</v>
      </c>
      <c r="AB18" s="36">
        <f t="shared" ref="AB18:AC18" si="38">ABS(C18-Z18)</f>
        <v>0.04815</v>
      </c>
      <c r="AC18" s="37">
        <f t="shared" si="38"/>
        <v>2.040127304</v>
      </c>
    </row>
    <row r="19">
      <c r="A19" s="8">
        <v>11.0</v>
      </c>
      <c r="B19" s="8" t="s">
        <v>112</v>
      </c>
      <c r="C19" s="23">
        <v>0.809</v>
      </c>
      <c r="D19" s="36">
        <v>9.249521988527725</v>
      </c>
      <c r="E19" s="33"/>
      <c r="F19" s="33">
        <v>0.7778</v>
      </c>
      <c r="G19" s="33">
        <v>9.43169</v>
      </c>
      <c r="H19" s="34">
        <f t="shared" si="5"/>
        <v>0.0312</v>
      </c>
      <c r="I19" s="35">
        <f t="shared" si="6"/>
        <v>0.1821680115</v>
      </c>
      <c r="J19" s="8"/>
      <c r="K19" s="8">
        <v>0.78313</v>
      </c>
      <c r="L19" s="8">
        <v>10.15636</v>
      </c>
      <c r="M19" s="36">
        <f t="shared" ref="M19:N19" si="39">ABS(K19-C19)</f>
        <v>0.02587</v>
      </c>
      <c r="N19" s="36">
        <f t="shared" si="39"/>
        <v>0.9068380115</v>
      </c>
      <c r="O19" s="8"/>
      <c r="P19" s="8">
        <v>0.81541</v>
      </c>
      <c r="Q19" s="8">
        <v>9.32014</v>
      </c>
      <c r="R19" s="30">
        <f t="shared" ref="R19:S19" si="40">ABS(P19-C19)</f>
        <v>0.00641</v>
      </c>
      <c r="S19" s="31">
        <f t="shared" si="40"/>
        <v>0.07061801147</v>
      </c>
      <c r="T19" s="8"/>
      <c r="U19" s="8">
        <v>0.80618</v>
      </c>
      <c r="V19" s="8">
        <v>9.00828</v>
      </c>
      <c r="W19" s="32">
        <f t="shared" ref="W19:X19" si="41">ABS(C19-U19)</f>
        <v>0.00282</v>
      </c>
      <c r="X19" s="32">
        <f t="shared" si="41"/>
        <v>0.2412419885</v>
      </c>
      <c r="Y19" s="38"/>
      <c r="Z19" s="8">
        <v>0.8102</v>
      </c>
      <c r="AA19" s="8">
        <v>9.40671</v>
      </c>
      <c r="AB19" s="36">
        <f t="shared" ref="AB19:AC19" si="42">ABS(C19-Z19)</f>
        <v>0.0012</v>
      </c>
      <c r="AC19" s="36">
        <f t="shared" si="42"/>
        <v>0.1571880115</v>
      </c>
    </row>
    <row r="20">
      <c r="A20" s="8">
        <v>12.0</v>
      </c>
      <c r="B20" s="8" t="s">
        <v>113</v>
      </c>
      <c r="C20" s="23">
        <v>0.655</v>
      </c>
      <c r="D20" s="36">
        <v>7.409177820267686</v>
      </c>
      <c r="E20" s="33"/>
      <c r="F20" s="33">
        <v>0.6393</v>
      </c>
      <c r="G20" s="33">
        <v>7.52202</v>
      </c>
      <c r="H20" s="34">
        <f t="shared" si="5"/>
        <v>0.0157</v>
      </c>
      <c r="I20" s="35">
        <f t="shared" si="6"/>
        <v>0.1128421797</v>
      </c>
      <c r="J20" s="8"/>
      <c r="K20" s="8">
        <v>0.63083</v>
      </c>
      <c r="L20" s="8">
        <v>7.48063</v>
      </c>
      <c r="M20" s="36">
        <f t="shared" ref="M20:N20" si="43">ABS(K20-C20)</f>
        <v>0.02417</v>
      </c>
      <c r="N20" s="36">
        <f t="shared" si="43"/>
        <v>0.07145217973</v>
      </c>
      <c r="O20" s="8"/>
      <c r="P20" s="8">
        <v>0.66073</v>
      </c>
      <c r="Q20" s="8">
        <v>7.60385</v>
      </c>
      <c r="R20" s="30">
        <f t="shared" ref="R20:S20" si="44">ABS(P20-C20)</f>
        <v>0.00573</v>
      </c>
      <c r="S20" s="31">
        <f t="shared" si="44"/>
        <v>0.1946721797</v>
      </c>
      <c r="T20" s="8"/>
      <c r="U20" s="8">
        <v>0.63621</v>
      </c>
      <c r="V20" s="8">
        <v>6.86973</v>
      </c>
      <c r="W20" s="32">
        <f t="shared" ref="W20:X20" si="45">ABS(C20-U20)</f>
        <v>0.01879</v>
      </c>
      <c r="X20" s="32">
        <f t="shared" si="45"/>
        <v>0.5394478203</v>
      </c>
      <c r="Y20" s="38"/>
      <c r="Z20" s="8">
        <v>0.64933</v>
      </c>
      <c r="AA20" s="8">
        <v>6.88889</v>
      </c>
      <c r="AB20" s="36">
        <f t="shared" ref="AB20:AC20" si="46">ABS(C20-Z20)</f>
        <v>0.00567</v>
      </c>
      <c r="AC20" s="36">
        <f t="shared" si="46"/>
        <v>0.5202878203</v>
      </c>
    </row>
    <row r="21">
      <c r="A21" s="8">
        <v>13.0</v>
      </c>
      <c r="B21" s="8" t="s">
        <v>114</v>
      </c>
      <c r="C21" s="23">
        <v>1.06</v>
      </c>
      <c r="D21" s="36">
        <v>16.730401529636712</v>
      </c>
      <c r="E21" s="33"/>
      <c r="F21" s="33">
        <v>1.06664</v>
      </c>
      <c r="G21" s="33">
        <v>16.50462</v>
      </c>
      <c r="H21" s="34">
        <f t="shared" si="5"/>
        <v>0.00664</v>
      </c>
      <c r="I21" s="35">
        <f t="shared" si="6"/>
        <v>0.2257815296</v>
      </c>
      <c r="J21" s="8"/>
      <c r="K21" s="8">
        <v>1.04487</v>
      </c>
      <c r="L21" s="8">
        <v>14.45554</v>
      </c>
      <c r="M21" s="36">
        <f t="shared" ref="M21:N21" si="47">ABS(K21-C21)</f>
        <v>0.01513</v>
      </c>
      <c r="N21" s="37">
        <f t="shared" si="47"/>
        <v>2.27486153</v>
      </c>
      <c r="P21" s="8">
        <v>1.09156</v>
      </c>
      <c r="Q21" s="8">
        <v>16.70685</v>
      </c>
      <c r="R21" s="30">
        <f t="shared" ref="R21:S21" si="48">ABS(P21-C21)</f>
        <v>0.03156</v>
      </c>
      <c r="S21" s="31">
        <f t="shared" si="48"/>
        <v>0.02355152964</v>
      </c>
      <c r="T21" s="8"/>
      <c r="U21" s="8">
        <v>1.11524</v>
      </c>
      <c r="V21" s="8">
        <v>14.65587</v>
      </c>
      <c r="W21" s="32">
        <f t="shared" ref="W21:X21" si="49">ABS(C21-U21)</f>
        <v>0.05524</v>
      </c>
      <c r="X21" s="32">
        <f t="shared" si="49"/>
        <v>2.07453153</v>
      </c>
      <c r="Z21" s="8">
        <v>1.08079</v>
      </c>
      <c r="AA21" s="8">
        <v>15.32375</v>
      </c>
      <c r="AB21" s="36">
        <f t="shared" ref="AB21:AC21" si="50">ABS(C21-Z21)</f>
        <v>0.02079</v>
      </c>
      <c r="AC21" s="36">
        <f t="shared" si="50"/>
        <v>1.40665153</v>
      </c>
    </row>
    <row r="22">
      <c r="A22" s="8">
        <v>14.0</v>
      </c>
      <c r="B22" s="8" t="s">
        <v>115</v>
      </c>
      <c r="C22" s="23">
        <v>0.839</v>
      </c>
      <c r="D22" s="36">
        <v>7.719885277246653</v>
      </c>
      <c r="E22" s="33"/>
      <c r="F22" s="33">
        <v>0.82597</v>
      </c>
      <c r="G22" s="33">
        <v>7.56575</v>
      </c>
      <c r="H22" s="34">
        <f t="shared" si="5"/>
        <v>0.01303</v>
      </c>
      <c r="I22" s="35">
        <f t="shared" si="6"/>
        <v>0.1541352772</v>
      </c>
      <c r="J22" s="8"/>
      <c r="K22" s="8">
        <v>0.81687</v>
      </c>
      <c r="L22" s="8">
        <v>7.14422</v>
      </c>
      <c r="M22" s="36">
        <f t="shared" ref="M22:N22" si="51">ABS(K22-C22)</f>
        <v>0.02213</v>
      </c>
      <c r="N22" s="36">
        <f t="shared" si="51"/>
        <v>0.5756652772</v>
      </c>
      <c r="P22" s="8">
        <v>0.83133</v>
      </c>
      <c r="Q22" s="8">
        <v>6.87675</v>
      </c>
      <c r="R22" s="30">
        <f t="shared" ref="R22:S22" si="52">ABS(P22-C22)</f>
        <v>0.00767</v>
      </c>
      <c r="S22" s="31">
        <f t="shared" si="52"/>
        <v>0.8431352772</v>
      </c>
      <c r="T22" s="8"/>
      <c r="U22" s="8">
        <v>0.86638</v>
      </c>
      <c r="V22" s="8">
        <v>7.22049</v>
      </c>
      <c r="W22" s="32">
        <f t="shared" ref="W22:X22" si="53">ABS(C22-U22)</f>
        <v>0.02738</v>
      </c>
      <c r="X22" s="32">
        <f t="shared" si="53"/>
        <v>0.4993952772</v>
      </c>
      <c r="Y22" s="38"/>
      <c r="Z22" s="8">
        <v>0.83542</v>
      </c>
      <c r="AA22" s="8">
        <v>6.86948</v>
      </c>
      <c r="AB22" s="36">
        <f t="shared" ref="AB22:AC22" si="54">ABS(C22-Z22)</f>
        <v>0.00358</v>
      </c>
      <c r="AC22" s="36">
        <f t="shared" si="54"/>
        <v>0.8504052772</v>
      </c>
    </row>
    <row r="23">
      <c r="A23" s="8">
        <v>15.0</v>
      </c>
      <c r="B23" s="8" t="s">
        <v>116</v>
      </c>
      <c r="C23" s="23">
        <v>0.88</v>
      </c>
      <c r="D23" s="36">
        <v>10.038240917782026</v>
      </c>
      <c r="E23" s="33"/>
      <c r="F23" s="33">
        <v>0.84983</v>
      </c>
      <c r="G23" s="33">
        <v>9.50326</v>
      </c>
      <c r="H23" s="34">
        <f t="shared" si="5"/>
        <v>0.03017</v>
      </c>
      <c r="I23" s="35">
        <f t="shared" si="6"/>
        <v>0.5349809178</v>
      </c>
      <c r="J23" s="8"/>
      <c r="K23" s="8">
        <v>0.84103</v>
      </c>
      <c r="L23" s="8">
        <v>9.27001</v>
      </c>
      <c r="M23" s="36">
        <f t="shared" ref="M23:N23" si="55">ABS(K23-C23)</f>
        <v>0.03897</v>
      </c>
      <c r="N23" s="36">
        <f t="shared" si="55"/>
        <v>0.7682309178</v>
      </c>
      <c r="O23" s="8"/>
      <c r="P23" s="8">
        <v>0.88826</v>
      </c>
      <c r="Q23" s="8">
        <v>10.20292</v>
      </c>
      <c r="R23" s="30">
        <f t="shared" ref="R23:S23" si="56">ABS(P23-C23)</f>
        <v>0.00826</v>
      </c>
      <c r="S23" s="31">
        <f t="shared" si="56"/>
        <v>0.1646790822</v>
      </c>
      <c r="T23" s="8"/>
      <c r="U23" s="8">
        <v>0.87657</v>
      </c>
      <c r="V23" s="8">
        <v>9.66337</v>
      </c>
      <c r="W23" s="32">
        <f t="shared" ref="W23:X23" si="57">ABS(C23-U23)</f>
        <v>0.00343</v>
      </c>
      <c r="X23" s="32">
        <f t="shared" si="57"/>
        <v>0.3748709178</v>
      </c>
      <c r="Y23" s="38"/>
      <c r="Z23" s="8">
        <v>0.88958</v>
      </c>
      <c r="AA23" s="8">
        <v>9.8818</v>
      </c>
      <c r="AB23" s="36">
        <f t="shared" ref="AB23:AC23" si="58">ABS(C23-Z23)</f>
        <v>0.00958</v>
      </c>
      <c r="AC23" s="36">
        <f t="shared" si="58"/>
        <v>0.1564409178</v>
      </c>
    </row>
    <row r="24">
      <c r="A24" s="8">
        <v>16.0</v>
      </c>
      <c r="B24" s="8" t="s">
        <v>117</v>
      </c>
      <c r="C24" s="23">
        <v>0.815</v>
      </c>
      <c r="D24" s="36">
        <v>12.906309751434033</v>
      </c>
      <c r="E24" s="33"/>
      <c r="F24" s="33">
        <v>0.80559</v>
      </c>
      <c r="G24" s="33">
        <v>12.61473</v>
      </c>
      <c r="H24" s="34">
        <f t="shared" si="5"/>
        <v>0.00941</v>
      </c>
      <c r="I24" s="35">
        <f t="shared" si="6"/>
        <v>0.2915797514</v>
      </c>
      <c r="J24" s="8"/>
      <c r="K24" s="8">
        <v>0.77934</v>
      </c>
      <c r="L24" s="8">
        <v>10.06292</v>
      </c>
      <c r="M24" s="36">
        <f t="shared" ref="M24:N24" si="59">ABS(K24-C24)</f>
        <v>0.03566</v>
      </c>
      <c r="N24" s="37">
        <f t="shared" si="59"/>
        <v>2.843389751</v>
      </c>
      <c r="P24" s="8">
        <v>0.82903</v>
      </c>
      <c r="Q24" s="8">
        <v>12.28893</v>
      </c>
      <c r="R24" s="30">
        <f t="shared" ref="R24:S24" si="60">ABS(P24-C24)</f>
        <v>0.01403</v>
      </c>
      <c r="S24" s="31">
        <f t="shared" si="60"/>
        <v>0.6173797514</v>
      </c>
      <c r="T24" s="8"/>
      <c r="U24" s="8">
        <v>0.81869</v>
      </c>
      <c r="V24" s="8">
        <v>11.53933</v>
      </c>
      <c r="W24" s="32">
        <f t="shared" ref="W24:X24" si="61">ABS(C24-U24)</f>
        <v>0.00369</v>
      </c>
      <c r="X24" s="32">
        <f t="shared" si="61"/>
        <v>1.366979751</v>
      </c>
      <c r="Z24" s="8">
        <v>0.81727</v>
      </c>
      <c r="AA24" s="8">
        <v>12.09598</v>
      </c>
      <c r="AB24" s="36">
        <f t="shared" ref="AB24:AC24" si="62">ABS(C24-Z24)</f>
        <v>0.00227</v>
      </c>
      <c r="AC24" s="36">
        <f t="shared" si="62"/>
        <v>0.8103297514</v>
      </c>
    </row>
    <row r="25">
      <c r="A25" s="8">
        <v>17.0</v>
      </c>
      <c r="B25" s="8" t="s">
        <v>118</v>
      </c>
      <c r="C25" s="23">
        <v>0.8736</v>
      </c>
      <c r="D25" s="36">
        <v>7.946940726577438</v>
      </c>
      <c r="E25" s="33"/>
      <c r="F25" s="33">
        <v>0.857</v>
      </c>
      <c r="G25" s="33">
        <v>7.45655</v>
      </c>
      <c r="H25" s="34">
        <f t="shared" si="5"/>
        <v>0.0166</v>
      </c>
      <c r="I25" s="35">
        <f t="shared" si="6"/>
        <v>0.4903907266</v>
      </c>
      <c r="J25" s="8"/>
      <c r="K25" s="8">
        <v>0.83554</v>
      </c>
      <c r="L25" s="8">
        <v>6.70049</v>
      </c>
      <c r="M25" s="36">
        <f t="shared" ref="M25:N25" si="63">ABS(K25-C25)</f>
        <v>0.03806</v>
      </c>
      <c r="N25" s="36">
        <f t="shared" si="63"/>
        <v>1.246450727</v>
      </c>
      <c r="O25" s="8"/>
      <c r="P25" s="8">
        <v>0.89541</v>
      </c>
      <c r="Q25" s="8">
        <v>7.94169</v>
      </c>
      <c r="R25" s="30">
        <f t="shared" ref="R25:S25" si="64">ABS(P25-C25)</f>
        <v>0.02181</v>
      </c>
      <c r="S25" s="31">
        <f t="shared" si="64"/>
        <v>0.005250726577</v>
      </c>
      <c r="T25" s="8"/>
      <c r="U25" s="8">
        <v>0.89272</v>
      </c>
      <c r="V25" s="8">
        <v>7.77638</v>
      </c>
      <c r="W25" s="32">
        <f t="shared" ref="W25:X25" si="65">ABS(C25-U25)</f>
        <v>0.01912</v>
      </c>
      <c r="X25" s="32">
        <f t="shared" si="65"/>
        <v>0.1705607266</v>
      </c>
      <c r="Y25" s="38"/>
      <c r="Z25" s="8">
        <v>0.89126</v>
      </c>
      <c r="AA25" s="8">
        <v>7.65273</v>
      </c>
      <c r="AB25" s="36">
        <f t="shared" ref="AB25:AC25" si="66">ABS(C25-Z25)</f>
        <v>0.01766</v>
      </c>
      <c r="AC25" s="36">
        <f t="shared" si="66"/>
        <v>0.2942107266</v>
      </c>
    </row>
    <row r="26">
      <c r="A26" s="40">
        <v>18.0</v>
      </c>
      <c r="B26" s="40" t="s">
        <v>119</v>
      </c>
      <c r="C26" s="41">
        <v>0.67957</v>
      </c>
      <c r="D26" s="42">
        <v>8.776290630975144</v>
      </c>
      <c r="E26" s="43"/>
      <c r="F26" s="43">
        <v>0.66631</v>
      </c>
      <c r="G26" s="43">
        <v>8.66792</v>
      </c>
      <c r="H26" s="44">
        <f t="shared" si="5"/>
        <v>0.01326</v>
      </c>
      <c r="I26" s="45">
        <f t="shared" si="6"/>
        <v>0.108370631</v>
      </c>
      <c r="J26" s="40"/>
      <c r="K26" s="40">
        <v>0.65649</v>
      </c>
      <c r="L26" s="40">
        <v>8.8866</v>
      </c>
      <c r="M26" s="42">
        <f t="shared" ref="M26:N26" si="67">ABS(K26-C26)</f>
        <v>0.02308</v>
      </c>
      <c r="N26" s="42">
        <f t="shared" si="67"/>
        <v>0.110309369</v>
      </c>
      <c r="O26" s="40"/>
      <c r="P26" s="40">
        <v>0.68684</v>
      </c>
      <c r="Q26" s="40">
        <v>8.43469</v>
      </c>
      <c r="R26" s="46">
        <f t="shared" ref="R26:S26" si="68">ABS(P26-C26)</f>
        <v>0.00727</v>
      </c>
      <c r="S26" s="47">
        <f t="shared" si="68"/>
        <v>0.341600631</v>
      </c>
      <c r="T26" s="40"/>
      <c r="U26" s="40">
        <v>0.66171</v>
      </c>
      <c r="V26" s="40">
        <v>7.76525</v>
      </c>
      <c r="W26" s="48">
        <f t="shared" ref="W26:X26" si="69">ABS(C26-U26)</f>
        <v>0.01786</v>
      </c>
      <c r="X26" s="48">
        <f t="shared" si="69"/>
        <v>1.011040631</v>
      </c>
      <c r="Y26" s="49"/>
      <c r="Z26" s="40">
        <v>0.69241</v>
      </c>
      <c r="AA26" s="40">
        <v>8.35519</v>
      </c>
      <c r="AB26" s="42">
        <f t="shared" ref="AB26:AC26" si="70">ABS(C26-Z26)</f>
        <v>0.01284</v>
      </c>
      <c r="AC26" s="42">
        <f t="shared" si="70"/>
        <v>0.421100631</v>
      </c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</row>
    <row r="27">
      <c r="A27" s="8">
        <v>19.0</v>
      </c>
      <c r="B27" s="8" t="s">
        <v>120</v>
      </c>
      <c r="C27" s="23">
        <v>0.69851</v>
      </c>
      <c r="D27" s="36">
        <v>9.978489483747609</v>
      </c>
      <c r="E27" s="33"/>
      <c r="F27" s="33">
        <v>0.68735</v>
      </c>
      <c r="G27" s="33">
        <v>10.04587</v>
      </c>
      <c r="H27" s="34">
        <f t="shared" si="5"/>
        <v>0.01116</v>
      </c>
      <c r="I27" s="35">
        <f t="shared" si="6"/>
        <v>0.06738051625</v>
      </c>
      <c r="J27" s="8"/>
      <c r="K27" s="8">
        <v>0.67527</v>
      </c>
      <c r="L27" s="8">
        <v>10.30785</v>
      </c>
      <c r="M27" s="36">
        <f t="shared" ref="M27:N27" si="71">ABS(K27-C27)</f>
        <v>0.02324</v>
      </c>
      <c r="N27" s="36">
        <f t="shared" si="71"/>
        <v>0.3293605163</v>
      </c>
      <c r="P27" s="8">
        <v>0.70432</v>
      </c>
      <c r="Q27" s="8">
        <v>9.74661</v>
      </c>
      <c r="R27" s="30">
        <f t="shared" ref="R27:S27" si="72">ABS(P27-C27)</f>
        <v>0.00581</v>
      </c>
      <c r="S27" s="31">
        <f t="shared" si="72"/>
        <v>0.2318794837</v>
      </c>
      <c r="T27" s="8"/>
      <c r="U27" s="8">
        <v>0.67915</v>
      </c>
      <c r="V27" s="8">
        <v>9.1497</v>
      </c>
      <c r="W27" s="32">
        <f t="shared" ref="W27:X27" si="73">ABS(C27-U27)</f>
        <v>0.01936</v>
      </c>
      <c r="X27" s="32">
        <f t="shared" si="73"/>
        <v>0.8287894837</v>
      </c>
      <c r="Y27" s="38"/>
      <c r="Z27" s="8">
        <v>0.71347</v>
      </c>
      <c r="AA27" s="8">
        <v>9.70155</v>
      </c>
      <c r="AB27" s="36">
        <f t="shared" ref="AB27:AC27" si="74">ABS(C27-Z27)</f>
        <v>0.01496</v>
      </c>
      <c r="AC27" s="36">
        <f t="shared" si="74"/>
        <v>0.2769394837</v>
      </c>
    </row>
    <row r="28">
      <c r="A28" s="8">
        <v>20.0</v>
      </c>
      <c r="B28" s="8" t="s">
        <v>121</v>
      </c>
      <c r="C28" s="23">
        <v>0.7263999999999999</v>
      </c>
      <c r="D28" s="36">
        <v>12.44980879541109</v>
      </c>
      <c r="E28" s="33"/>
      <c r="F28" s="33">
        <v>0.71814</v>
      </c>
      <c r="G28" s="33">
        <v>12.68157</v>
      </c>
      <c r="H28" s="34">
        <f t="shared" si="5"/>
        <v>0.00826</v>
      </c>
      <c r="I28" s="35">
        <f t="shared" si="6"/>
        <v>0.2317612046</v>
      </c>
      <c r="J28" s="8"/>
      <c r="K28" s="8">
        <v>0.70752</v>
      </c>
      <c r="L28" s="8">
        <v>13.30343</v>
      </c>
      <c r="M28" s="36">
        <f t="shared" ref="M28:N28" si="75">ABS(K28-C28)</f>
        <v>0.01888</v>
      </c>
      <c r="N28" s="36">
        <f t="shared" si="75"/>
        <v>0.8536212046</v>
      </c>
      <c r="P28" s="8">
        <v>0.7377</v>
      </c>
      <c r="Q28" s="8">
        <v>12.72247</v>
      </c>
      <c r="R28" s="30">
        <f t="shared" ref="R28:S28" si="76">ABS(P28-C28)</f>
        <v>0.0113</v>
      </c>
      <c r="S28" s="31">
        <f t="shared" si="76"/>
        <v>0.2726612046</v>
      </c>
      <c r="T28" s="8"/>
      <c r="U28" s="8">
        <v>0.71333</v>
      </c>
      <c r="V28" s="8">
        <v>11.48787</v>
      </c>
      <c r="W28" s="32">
        <f t="shared" ref="W28:X28" si="77">ABS(C28-U28)</f>
        <v>0.01307</v>
      </c>
      <c r="X28" s="32">
        <f t="shared" si="77"/>
        <v>0.9619387954</v>
      </c>
      <c r="Y28" s="38"/>
      <c r="Z28" s="8">
        <v>0.74558</v>
      </c>
      <c r="AA28" s="8">
        <v>11.9657</v>
      </c>
      <c r="AB28" s="36">
        <f t="shared" ref="AB28:AC28" si="78">ABS(C28-Z28)</f>
        <v>0.01918</v>
      </c>
      <c r="AC28" s="36">
        <f t="shared" si="78"/>
        <v>0.4841087954</v>
      </c>
    </row>
    <row r="29">
      <c r="A29" s="8">
        <v>21.0</v>
      </c>
      <c r="B29" s="8" t="s">
        <v>122</v>
      </c>
      <c r="C29" s="23">
        <v>0.75561</v>
      </c>
      <c r="D29" s="36">
        <v>12.141491395793498</v>
      </c>
      <c r="E29" s="33"/>
      <c r="F29" s="33">
        <v>0.76442</v>
      </c>
      <c r="G29" s="33">
        <v>12.5812</v>
      </c>
      <c r="H29" s="34">
        <f t="shared" si="5"/>
        <v>0.00881</v>
      </c>
      <c r="I29" s="35">
        <f t="shared" si="6"/>
        <v>0.4397086042</v>
      </c>
      <c r="J29" s="8"/>
      <c r="K29" s="8">
        <v>0.74783</v>
      </c>
      <c r="L29" s="8">
        <v>12.43982</v>
      </c>
      <c r="M29" s="36">
        <f t="shared" ref="M29:N29" si="79">ABS(K29-C29)</f>
        <v>0.00778</v>
      </c>
      <c r="N29" s="36">
        <f t="shared" si="79"/>
        <v>0.2983286042</v>
      </c>
      <c r="P29" s="8">
        <v>0.76883</v>
      </c>
      <c r="Q29" s="8">
        <v>12.13138</v>
      </c>
      <c r="R29" s="30">
        <f t="shared" ref="R29:S29" si="80">ABS(P29-C29)</f>
        <v>0.01322</v>
      </c>
      <c r="S29" s="31">
        <f t="shared" si="80"/>
        <v>0.01011139579</v>
      </c>
      <c r="T29" s="8"/>
      <c r="U29" s="8">
        <v>0.74183</v>
      </c>
      <c r="V29" s="8">
        <v>10.98191</v>
      </c>
      <c r="W29" s="32">
        <f t="shared" ref="W29:X29" si="81">ABS(C29-U29)</f>
        <v>0.01378</v>
      </c>
      <c r="X29" s="32">
        <f t="shared" si="81"/>
        <v>1.159581396</v>
      </c>
      <c r="Z29" s="8">
        <v>0.75431</v>
      </c>
      <c r="AA29" s="8">
        <v>11.30577</v>
      </c>
      <c r="AB29" s="36">
        <f t="shared" ref="AB29:AC29" si="82">ABS(C29-Z29)</f>
        <v>0.0013</v>
      </c>
      <c r="AC29" s="36">
        <f t="shared" si="82"/>
        <v>0.8357213958</v>
      </c>
    </row>
    <row r="30">
      <c r="A30" s="40">
        <v>22.0</v>
      </c>
      <c r="B30" s="40" t="s">
        <v>123</v>
      </c>
      <c r="C30" s="41">
        <v>0.857</v>
      </c>
      <c r="D30" s="42">
        <v>9.225621414913958</v>
      </c>
      <c r="E30" s="43"/>
      <c r="F30" s="43">
        <v>0.88374</v>
      </c>
      <c r="G30" s="43">
        <v>10.4546</v>
      </c>
      <c r="H30" s="44">
        <f t="shared" si="5"/>
        <v>0.02674</v>
      </c>
      <c r="I30" s="45">
        <f t="shared" si="6"/>
        <v>1.228978585</v>
      </c>
      <c r="J30" s="40"/>
      <c r="K30" s="40">
        <v>0.85562</v>
      </c>
      <c r="L30" s="40">
        <v>8.95167</v>
      </c>
      <c r="M30" s="42">
        <f t="shared" ref="M30:N30" si="83">ABS(K30-C30)</f>
        <v>0.00138</v>
      </c>
      <c r="N30" s="42">
        <f t="shared" si="83"/>
        <v>0.2739514149</v>
      </c>
      <c r="O30" s="40"/>
      <c r="P30" s="40">
        <v>0.86751</v>
      </c>
      <c r="Q30" s="40">
        <v>8.88468</v>
      </c>
      <c r="R30" s="46">
        <f t="shared" ref="R30:S30" si="84">ABS(P30-C30)</f>
        <v>0.01051</v>
      </c>
      <c r="S30" s="47">
        <f t="shared" si="84"/>
        <v>0.3409414149</v>
      </c>
      <c r="T30" s="40"/>
      <c r="U30" s="40">
        <v>0.83607</v>
      </c>
      <c r="V30" s="40">
        <v>7.73381</v>
      </c>
      <c r="W30" s="48">
        <f t="shared" ref="W30:X30" si="85">ABS(C30-U30)</f>
        <v>0.02093</v>
      </c>
      <c r="X30" s="48">
        <f t="shared" si="85"/>
        <v>1.491811415</v>
      </c>
      <c r="Y30" s="49"/>
      <c r="Z30" s="40">
        <v>0.84886</v>
      </c>
      <c r="AA30" s="40">
        <v>8.26758</v>
      </c>
      <c r="AB30" s="42">
        <f t="shared" ref="AB30:AC30" si="86">ABS(C30-Z30)</f>
        <v>0.00814</v>
      </c>
      <c r="AC30" s="42">
        <f t="shared" si="86"/>
        <v>0.9580414149</v>
      </c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</row>
    <row r="31">
      <c r="A31" s="8">
        <v>23.0</v>
      </c>
      <c r="B31" s="8" t="s">
        <v>124</v>
      </c>
      <c r="C31" s="23">
        <v>0.994</v>
      </c>
      <c r="D31" s="36">
        <v>19.837476099426386</v>
      </c>
      <c r="E31" s="33"/>
      <c r="F31" s="33">
        <v>0.99288</v>
      </c>
      <c r="G31" s="33">
        <v>20.37729</v>
      </c>
      <c r="H31" s="34">
        <f t="shared" si="5"/>
        <v>0.00112</v>
      </c>
      <c r="I31" s="35">
        <f t="shared" si="6"/>
        <v>0.5398139006</v>
      </c>
      <c r="J31" s="8"/>
      <c r="K31" s="8">
        <v>0.97916</v>
      </c>
      <c r="L31" s="8">
        <v>17.91648</v>
      </c>
      <c r="M31" s="36">
        <f t="shared" ref="M31:N31" si="87">ABS(K31-C31)</f>
        <v>0.01484</v>
      </c>
      <c r="N31" s="36">
        <f t="shared" si="87"/>
        <v>1.920996099</v>
      </c>
      <c r="P31" s="8">
        <v>1.00708</v>
      </c>
      <c r="Q31" s="8">
        <v>22.21848</v>
      </c>
      <c r="R31" s="30">
        <f t="shared" ref="R31:S31" si="88">ABS(P31-C31)</f>
        <v>0.01308</v>
      </c>
      <c r="S31" s="50">
        <f t="shared" si="88"/>
        <v>2.381003901</v>
      </c>
      <c r="T31" s="8"/>
      <c r="U31" s="8">
        <v>1.0177</v>
      </c>
      <c r="V31" s="8">
        <v>20.4531</v>
      </c>
      <c r="W31" s="32">
        <f t="shared" ref="W31:X31" si="89">ABS(C31-U31)</f>
        <v>0.0237</v>
      </c>
      <c r="X31" s="32">
        <f t="shared" si="89"/>
        <v>0.6156239006</v>
      </c>
      <c r="Z31" s="8">
        <v>0.99895</v>
      </c>
      <c r="AA31" s="8">
        <v>21.1793</v>
      </c>
      <c r="AB31" s="36">
        <f t="shared" ref="AB31:AC31" si="90">ABS(C31-Z31)</f>
        <v>0.00495</v>
      </c>
      <c r="AC31" s="36">
        <f t="shared" si="90"/>
        <v>1.341823901</v>
      </c>
    </row>
    <row r="32">
      <c r="A32" s="8">
        <v>24.0</v>
      </c>
      <c r="B32" s="8" t="s">
        <v>125</v>
      </c>
      <c r="C32" s="23">
        <v>0.81272</v>
      </c>
      <c r="D32" s="36">
        <v>12.691204588910134</v>
      </c>
      <c r="E32" s="33"/>
      <c r="F32" s="33">
        <v>0.90317</v>
      </c>
      <c r="G32" s="33">
        <v>14.12862</v>
      </c>
      <c r="H32" s="34">
        <f t="shared" si="5"/>
        <v>0.09045</v>
      </c>
      <c r="I32" s="35">
        <f t="shared" si="6"/>
        <v>1.437415411</v>
      </c>
      <c r="J32" s="8"/>
      <c r="K32" s="8">
        <v>0.85763</v>
      </c>
      <c r="L32" s="8">
        <v>10.68524</v>
      </c>
      <c r="M32" s="36">
        <f t="shared" ref="M32:N32" si="91">ABS(K32-C32)</f>
        <v>0.04491</v>
      </c>
      <c r="N32" s="37">
        <f t="shared" si="91"/>
        <v>2.005964589</v>
      </c>
      <c r="P32" s="8">
        <v>0.84714</v>
      </c>
      <c r="Q32" s="8">
        <v>12.96944</v>
      </c>
      <c r="R32" s="30">
        <f t="shared" ref="R32:S32" si="92">ABS(P32-C32)</f>
        <v>0.03442</v>
      </c>
      <c r="S32" s="31">
        <f t="shared" si="92"/>
        <v>0.2782354111</v>
      </c>
      <c r="T32" s="8"/>
      <c r="U32" s="8">
        <v>0.81605</v>
      </c>
      <c r="V32" s="8">
        <v>9.73274</v>
      </c>
      <c r="W32" s="32">
        <f t="shared" ref="W32:X32" si="93">ABS(C32-U32)</f>
        <v>0.00333</v>
      </c>
      <c r="X32" s="32">
        <f t="shared" si="93"/>
        <v>2.958464589</v>
      </c>
      <c r="Z32" s="8">
        <v>0.81645</v>
      </c>
      <c r="AA32" s="8">
        <v>9.194</v>
      </c>
      <c r="AB32" s="36">
        <f t="shared" ref="AB32:AC32" si="94">ABS(C32-Z32)</f>
        <v>0.00373</v>
      </c>
      <c r="AC32" s="37">
        <f t="shared" si="94"/>
        <v>3.497204589</v>
      </c>
    </row>
    <row r="33">
      <c r="A33" s="8">
        <v>25.0</v>
      </c>
      <c r="B33" s="8" t="s">
        <v>126</v>
      </c>
      <c r="C33" s="23">
        <v>0.9952000000000001</v>
      </c>
      <c r="D33" s="36">
        <v>13.750717017208412</v>
      </c>
      <c r="E33" s="33"/>
      <c r="F33" s="33">
        <v>0.99964</v>
      </c>
      <c r="G33" s="33">
        <v>13.353</v>
      </c>
      <c r="H33" s="34">
        <f t="shared" si="5"/>
        <v>0.00444</v>
      </c>
      <c r="I33" s="35">
        <f t="shared" si="6"/>
        <v>0.3977170172</v>
      </c>
      <c r="J33" s="8"/>
      <c r="K33" s="8">
        <v>1.00491</v>
      </c>
      <c r="L33" s="8">
        <v>13.77989</v>
      </c>
      <c r="M33" s="36">
        <f t="shared" ref="M33:N33" si="95">ABS(K33-C33)</f>
        <v>0.00971</v>
      </c>
      <c r="N33" s="36">
        <f t="shared" si="95"/>
        <v>0.02917298279</v>
      </c>
      <c r="P33" s="8">
        <v>1.01069</v>
      </c>
      <c r="Q33" s="8">
        <v>13.66789</v>
      </c>
      <c r="R33" s="30">
        <f t="shared" ref="R33:S33" si="96">ABS(P33-C33)</f>
        <v>0.01549</v>
      </c>
      <c r="S33" s="31">
        <f t="shared" si="96"/>
        <v>0.08282701721</v>
      </c>
      <c r="T33" s="8"/>
      <c r="U33" s="8">
        <v>0.96457</v>
      </c>
      <c r="V33" s="8">
        <v>11.44679</v>
      </c>
      <c r="W33" s="32">
        <f t="shared" ref="W33:X33" si="97">ABS(C33-U33)</f>
        <v>0.03063</v>
      </c>
      <c r="X33" s="32">
        <f t="shared" si="97"/>
        <v>2.303927017</v>
      </c>
      <c r="Y33" s="38"/>
      <c r="Z33" s="8">
        <v>1.00225</v>
      </c>
      <c r="AA33" s="8">
        <v>13.05681</v>
      </c>
      <c r="AB33" s="36">
        <f t="shared" ref="AB33:AC33" si="98">ABS(C33-Z33)</f>
        <v>0.00705</v>
      </c>
      <c r="AC33" s="36">
        <f t="shared" si="98"/>
        <v>0.6939070172</v>
      </c>
    </row>
    <row r="34">
      <c r="A34" s="40">
        <v>26.0</v>
      </c>
      <c r="B34" s="40" t="s">
        <v>127</v>
      </c>
      <c r="C34" s="41">
        <v>0.923</v>
      </c>
      <c r="D34" s="42">
        <v>6.87093690248566</v>
      </c>
      <c r="E34" s="43"/>
      <c r="F34" s="43">
        <v>1.06001</v>
      </c>
      <c r="G34" s="43">
        <v>11.02552</v>
      </c>
      <c r="H34" s="44">
        <f t="shared" si="5"/>
        <v>0.13701</v>
      </c>
      <c r="I34" s="51">
        <f t="shared" si="6"/>
        <v>4.154583098</v>
      </c>
      <c r="J34" s="40"/>
      <c r="K34" s="40">
        <v>1.03453</v>
      </c>
      <c r="L34" s="40">
        <v>10.05642</v>
      </c>
      <c r="M34" s="42">
        <f t="shared" ref="M34:N34" si="99">ABS(K34-C34)</f>
        <v>0.11153</v>
      </c>
      <c r="N34" s="52">
        <f t="shared" si="99"/>
        <v>3.185483098</v>
      </c>
      <c r="O34" s="40"/>
      <c r="P34" s="40">
        <v>0.9681</v>
      </c>
      <c r="Q34" s="40">
        <v>6.65854</v>
      </c>
      <c r="R34" s="46">
        <f t="shared" ref="R34:S34" si="100">ABS(P34-C34)</f>
        <v>0.0451</v>
      </c>
      <c r="S34" s="47">
        <f t="shared" si="100"/>
        <v>0.2123969025</v>
      </c>
      <c r="T34" s="40"/>
      <c r="U34" s="40">
        <v>0.9413</v>
      </c>
      <c r="V34" s="40">
        <v>5.91992</v>
      </c>
      <c r="W34" s="48">
        <f t="shared" ref="W34:X34" si="101">ABS(C34-U34)</f>
        <v>0.0183</v>
      </c>
      <c r="X34" s="48">
        <f t="shared" si="101"/>
        <v>0.9510169025</v>
      </c>
      <c r="Y34" s="49"/>
      <c r="Z34" s="40">
        <v>0.9514</v>
      </c>
      <c r="AA34" s="40">
        <v>6.23455</v>
      </c>
      <c r="AB34" s="42">
        <f t="shared" ref="AB34:AC34" si="102">ABS(C34-Z34)</f>
        <v>0.0284</v>
      </c>
      <c r="AC34" s="42">
        <f t="shared" si="102"/>
        <v>0.6363869025</v>
      </c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</row>
    <row r="35">
      <c r="A35" s="8">
        <v>27.0</v>
      </c>
      <c r="B35" s="8" t="s">
        <v>128</v>
      </c>
      <c r="C35" s="23">
        <v>0.779</v>
      </c>
      <c r="D35" s="36">
        <v>12.691204588910134</v>
      </c>
      <c r="E35" s="33"/>
      <c r="F35" s="33">
        <v>0.85826</v>
      </c>
      <c r="G35" s="33">
        <v>14.11634</v>
      </c>
      <c r="H35" s="34">
        <f t="shared" si="5"/>
        <v>0.07926</v>
      </c>
      <c r="I35" s="35">
        <f t="shared" si="6"/>
        <v>1.425135411</v>
      </c>
      <c r="J35" s="8"/>
      <c r="K35" s="8">
        <v>0.84187</v>
      </c>
      <c r="L35" s="8">
        <v>12.63544</v>
      </c>
      <c r="M35" s="36">
        <f t="shared" ref="M35:N35" si="103">ABS(K35-C35)</f>
        <v>0.06287</v>
      </c>
      <c r="N35" s="36">
        <f t="shared" si="103"/>
        <v>0.05576458891</v>
      </c>
      <c r="P35" s="8">
        <v>0.79423</v>
      </c>
      <c r="Q35" s="8">
        <v>11.74379</v>
      </c>
      <c r="R35" s="30">
        <f t="shared" ref="R35:S35" si="104">ABS(P35-C35)</f>
        <v>0.01523</v>
      </c>
      <c r="S35" s="31">
        <f t="shared" si="104"/>
        <v>0.9474145889</v>
      </c>
      <c r="T35" s="8"/>
      <c r="U35" s="8">
        <v>0.75446</v>
      </c>
      <c r="V35" s="8">
        <v>9.51517</v>
      </c>
      <c r="W35" s="32">
        <f t="shared" ref="W35:X35" si="105">ABS(C35-U35)</f>
        <v>0.02454</v>
      </c>
      <c r="X35" s="32">
        <f t="shared" si="105"/>
        <v>3.176034589</v>
      </c>
      <c r="Z35" s="8">
        <v>0.78509</v>
      </c>
      <c r="AA35" s="8">
        <v>10.19325</v>
      </c>
      <c r="AB35" s="36">
        <f t="shared" ref="AB35:AC35" si="106">ABS(C35-Z35)</f>
        <v>0.00609</v>
      </c>
      <c r="AC35" s="37">
        <f t="shared" si="106"/>
        <v>2.497954589</v>
      </c>
    </row>
    <row r="36">
      <c r="A36" s="8">
        <v>28.0</v>
      </c>
      <c r="B36" s="8" t="s">
        <v>129</v>
      </c>
      <c r="C36" s="23">
        <v>1.065</v>
      </c>
      <c r="D36" s="36">
        <v>10.707456978967494</v>
      </c>
      <c r="E36" s="33"/>
      <c r="F36" s="33">
        <v>1.12217</v>
      </c>
      <c r="G36" s="33">
        <v>13.2988</v>
      </c>
      <c r="H36" s="34">
        <f t="shared" si="5"/>
        <v>0.05717</v>
      </c>
      <c r="I36" s="39">
        <f t="shared" si="6"/>
        <v>2.591343021</v>
      </c>
      <c r="J36" s="8"/>
      <c r="K36" s="8">
        <v>1.14219</v>
      </c>
      <c r="L36" s="8">
        <v>13.64145</v>
      </c>
      <c r="M36" s="36">
        <f t="shared" ref="M36:N36" si="107">ABS(K36-C36)</f>
        <v>0.07719</v>
      </c>
      <c r="N36" s="37">
        <f t="shared" si="107"/>
        <v>2.933993021</v>
      </c>
      <c r="O36" s="8"/>
      <c r="P36" s="8">
        <v>1.13304</v>
      </c>
      <c r="Q36" s="8">
        <v>11.12784</v>
      </c>
      <c r="R36" s="30">
        <f t="shared" ref="R36:S36" si="108">ABS(P36-C36)</f>
        <v>0.06804</v>
      </c>
      <c r="S36" s="31">
        <f t="shared" si="108"/>
        <v>0.420383021</v>
      </c>
      <c r="T36" s="8"/>
      <c r="U36" s="8">
        <v>1.12139</v>
      </c>
      <c r="V36" s="8">
        <v>10.27459</v>
      </c>
      <c r="W36" s="32">
        <f t="shared" ref="W36:X36" si="109">ABS(C36-U36)</f>
        <v>0.05639</v>
      </c>
      <c r="X36" s="32">
        <f t="shared" si="109"/>
        <v>0.432866979</v>
      </c>
      <c r="Y36" s="38"/>
      <c r="Z36" s="8">
        <v>1.13787</v>
      </c>
      <c r="AA36" s="8">
        <v>10.93444</v>
      </c>
      <c r="AB36" s="36">
        <f t="shared" ref="AB36:AC36" si="110">ABS(C36-Z36)</f>
        <v>0.07287</v>
      </c>
      <c r="AC36" s="36">
        <f t="shared" si="110"/>
        <v>0.226983021</v>
      </c>
    </row>
    <row r="37">
      <c r="A37" s="8">
        <v>29.0</v>
      </c>
      <c r="B37" s="8" t="s">
        <v>130</v>
      </c>
      <c r="C37" s="23">
        <v>1.111</v>
      </c>
      <c r="D37" s="36">
        <v>11.496175908221797</v>
      </c>
      <c r="E37" s="33"/>
      <c r="F37" s="33">
        <v>1.18024</v>
      </c>
      <c r="G37" s="33">
        <v>13.57887</v>
      </c>
      <c r="H37" s="34">
        <f t="shared" si="5"/>
        <v>0.06924</v>
      </c>
      <c r="I37" s="39">
        <f t="shared" si="6"/>
        <v>2.082694092</v>
      </c>
      <c r="J37" s="8"/>
      <c r="K37" s="8">
        <v>1.16836</v>
      </c>
      <c r="L37" s="8">
        <v>12.54082</v>
      </c>
      <c r="M37" s="36">
        <f t="shared" ref="M37:N37" si="111">ABS(K37-C37)</f>
        <v>0.05736</v>
      </c>
      <c r="N37" s="36">
        <f t="shared" si="111"/>
        <v>1.044644092</v>
      </c>
      <c r="O37" s="8"/>
      <c r="P37" s="8">
        <v>1.19681</v>
      </c>
      <c r="Q37" s="8">
        <v>11.80601</v>
      </c>
      <c r="R37" s="30">
        <f t="shared" ref="R37:S37" si="112">ABS(P37-C37)</f>
        <v>0.08581</v>
      </c>
      <c r="S37" s="31">
        <f t="shared" si="112"/>
        <v>0.3098340918</v>
      </c>
      <c r="T37" s="8"/>
      <c r="U37" s="8">
        <v>1.225</v>
      </c>
      <c r="V37" s="8">
        <v>11.88014</v>
      </c>
      <c r="W37" s="32">
        <f t="shared" ref="W37:X37" si="113">ABS(C37-U37)</f>
        <v>0.114</v>
      </c>
      <c r="X37" s="32">
        <f t="shared" si="113"/>
        <v>0.3839640918</v>
      </c>
      <c r="Y37" s="38"/>
      <c r="Z37" s="8">
        <v>1.1947</v>
      </c>
      <c r="AA37" s="8">
        <v>11.62739</v>
      </c>
      <c r="AB37" s="36">
        <f t="shared" ref="AB37:AC37" si="114">ABS(C37-Z37)</f>
        <v>0.0837</v>
      </c>
      <c r="AC37" s="36">
        <f t="shared" si="114"/>
        <v>0.1312140918</v>
      </c>
    </row>
    <row r="38">
      <c r="A38" s="8">
        <v>30.0</v>
      </c>
      <c r="B38" s="8" t="s">
        <v>131</v>
      </c>
      <c r="C38" s="23">
        <v>0.844</v>
      </c>
      <c r="D38" s="36">
        <v>9.847036328871893</v>
      </c>
      <c r="E38" s="33"/>
      <c r="F38" s="33">
        <v>0.95012</v>
      </c>
      <c r="G38" s="33">
        <v>13.41998</v>
      </c>
      <c r="H38" s="34">
        <f t="shared" si="5"/>
        <v>0.10612</v>
      </c>
      <c r="I38" s="39">
        <f t="shared" si="6"/>
        <v>3.572943671</v>
      </c>
      <c r="J38" s="8"/>
      <c r="K38" s="8">
        <v>0.93364</v>
      </c>
      <c r="L38" s="8">
        <v>12.08663</v>
      </c>
      <c r="M38" s="36">
        <f t="shared" ref="M38:N38" si="115">ABS(K38-C38)</f>
        <v>0.08964</v>
      </c>
      <c r="N38" s="37">
        <f t="shared" si="115"/>
        <v>2.239593671</v>
      </c>
      <c r="O38" s="8"/>
      <c r="P38" s="8">
        <v>0.86896</v>
      </c>
      <c r="Q38" s="8">
        <v>10.52395</v>
      </c>
      <c r="R38" s="30">
        <f t="shared" ref="R38:S38" si="116">ABS(P38-C38)</f>
        <v>0.02496</v>
      </c>
      <c r="S38" s="31">
        <f t="shared" si="116"/>
        <v>0.6769136711</v>
      </c>
      <c r="T38" s="8"/>
      <c r="U38" s="8">
        <v>0.82615</v>
      </c>
      <c r="V38" s="8">
        <v>8.64208</v>
      </c>
      <c r="W38" s="32">
        <f t="shared" ref="W38:X38" si="117">ABS(C38-U38)</f>
        <v>0.01785</v>
      </c>
      <c r="X38" s="32">
        <f t="shared" si="117"/>
        <v>1.204956329</v>
      </c>
      <c r="Y38" s="38"/>
      <c r="Z38" s="8">
        <v>0.85989</v>
      </c>
      <c r="AA38" s="8">
        <v>9.36242</v>
      </c>
      <c r="AB38" s="36">
        <f t="shared" ref="AB38:AC38" si="118">ABS(C38-Z38)</f>
        <v>0.01589</v>
      </c>
      <c r="AC38" s="36">
        <f t="shared" si="118"/>
        <v>0.4846163289</v>
      </c>
    </row>
    <row r="39">
      <c r="A39" s="8">
        <v>31.0</v>
      </c>
      <c r="B39" s="8" t="s">
        <v>132</v>
      </c>
      <c r="C39" s="23">
        <v>1.098</v>
      </c>
      <c r="D39" s="36">
        <v>12.667304015296367</v>
      </c>
      <c r="E39" s="33"/>
      <c r="F39" s="33">
        <v>1.09069</v>
      </c>
      <c r="G39" s="33">
        <v>11.51619</v>
      </c>
      <c r="H39" s="34">
        <f t="shared" si="5"/>
        <v>0.00731</v>
      </c>
      <c r="I39" s="35">
        <f t="shared" si="6"/>
        <v>1.151114015</v>
      </c>
      <c r="J39" s="8"/>
      <c r="K39" s="8">
        <v>1.10908</v>
      </c>
      <c r="L39" s="8">
        <v>14.1216</v>
      </c>
      <c r="M39" s="36">
        <f t="shared" ref="M39:N39" si="119">ABS(K39-C39)</f>
        <v>0.01108</v>
      </c>
      <c r="N39" s="36">
        <f t="shared" si="119"/>
        <v>1.454295985</v>
      </c>
      <c r="P39" s="8">
        <v>1.15745</v>
      </c>
      <c r="Q39" s="8">
        <v>14.01039</v>
      </c>
      <c r="R39" s="30">
        <f t="shared" ref="R39:S39" si="120">ABS(P39-C39)</f>
        <v>0.05945</v>
      </c>
      <c r="S39" s="31">
        <f t="shared" si="120"/>
        <v>1.343085985</v>
      </c>
      <c r="T39" s="8"/>
      <c r="U39" s="8">
        <v>1.16753</v>
      </c>
      <c r="V39" s="8">
        <v>13.50655</v>
      </c>
      <c r="W39" s="32">
        <f t="shared" ref="W39:X39" si="121">ABS(C39-U39)</f>
        <v>0.06953</v>
      </c>
      <c r="X39" s="32">
        <f t="shared" si="121"/>
        <v>0.8392459847</v>
      </c>
      <c r="Y39" s="38"/>
      <c r="Z39" s="8">
        <v>1.15112</v>
      </c>
      <c r="AA39" s="8">
        <v>13.81943</v>
      </c>
      <c r="AB39" s="36">
        <f t="shared" ref="AB39:AC39" si="122">ABS(C39-Z39)</f>
        <v>0.05312</v>
      </c>
      <c r="AC39" s="36">
        <f t="shared" si="122"/>
        <v>1.152125985</v>
      </c>
    </row>
    <row r="40">
      <c r="A40" s="8">
        <v>32.0</v>
      </c>
      <c r="B40" s="8" t="s">
        <v>133</v>
      </c>
      <c r="C40" s="23">
        <v>1.165</v>
      </c>
      <c r="D40" s="36">
        <v>14.818355640535373</v>
      </c>
      <c r="E40" s="33"/>
      <c r="F40" s="33">
        <v>1.24915</v>
      </c>
      <c r="G40" s="33">
        <v>17.74945</v>
      </c>
      <c r="H40" s="34">
        <f t="shared" si="5"/>
        <v>0.08415</v>
      </c>
      <c r="I40" s="39">
        <f t="shared" si="6"/>
        <v>2.931094359</v>
      </c>
      <c r="J40" s="8"/>
      <c r="K40" s="8">
        <v>1.23923</v>
      </c>
      <c r="L40" s="8">
        <v>16.10596</v>
      </c>
      <c r="M40" s="36">
        <f t="shared" ref="M40:N40" si="123">ABS(K40-C40)</f>
        <v>0.07423</v>
      </c>
      <c r="N40" s="36">
        <f t="shared" si="123"/>
        <v>1.287604359</v>
      </c>
      <c r="O40" s="8"/>
      <c r="P40" s="8">
        <v>1.26608</v>
      </c>
      <c r="Q40" s="8">
        <v>16.30715</v>
      </c>
      <c r="R40" s="30">
        <f t="shared" ref="R40:S40" si="124">ABS(P40-C40)</f>
        <v>0.10108</v>
      </c>
      <c r="S40" s="31">
        <f t="shared" si="124"/>
        <v>1.488794359</v>
      </c>
      <c r="T40" s="8"/>
      <c r="U40" s="8">
        <v>1.19804</v>
      </c>
      <c r="V40" s="8">
        <v>12.61063</v>
      </c>
      <c r="W40" s="32">
        <f t="shared" ref="W40:X40" si="125">ABS(C40-U40)</f>
        <v>0.03304</v>
      </c>
      <c r="X40" s="32">
        <f t="shared" si="125"/>
        <v>2.207725641</v>
      </c>
      <c r="Y40" s="38"/>
      <c r="Z40" s="8">
        <v>1.26378</v>
      </c>
      <c r="AA40" s="8">
        <v>15.4019</v>
      </c>
      <c r="AB40" s="36">
        <f t="shared" ref="AB40:AC40" si="126">ABS(C40-Z40)</f>
        <v>0.09878</v>
      </c>
      <c r="AC40" s="36">
        <f t="shared" si="126"/>
        <v>0.5835443595</v>
      </c>
    </row>
    <row r="41">
      <c r="A41" s="8">
        <v>33.0</v>
      </c>
      <c r="B41" s="8" t="s">
        <v>134</v>
      </c>
      <c r="C41" s="23">
        <v>0.945</v>
      </c>
      <c r="D41" s="36">
        <v>15.268881453154874</v>
      </c>
      <c r="E41" s="33"/>
      <c r="F41" s="33">
        <v>0.94892</v>
      </c>
      <c r="G41" s="33">
        <v>15.49336</v>
      </c>
      <c r="H41" s="34">
        <f t="shared" si="5"/>
        <v>0.00392</v>
      </c>
      <c r="I41" s="35">
        <f t="shared" si="6"/>
        <v>0.2244785468</v>
      </c>
      <c r="J41" s="8"/>
      <c r="K41" s="8">
        <v>0.94991</v>
      </c>
      <c r="L41" s="8">
        <v>15.72907</v>
      </c>
      <c r="M41" s="36">
        <f t="shared" ref="M41:N41" si="127">ABS(K41-C41)</f>
        <v>0.00491</v>
      </c>
      <c r="N41" s="36">
        <f t="shared" si="127"/>
        <v>0.4601885468</v>
      </c>
      <c r="P41" s="8">
        <v>0.96105</v>
      </c>
      <c r="Q41" s="8">
        <v>15.60499</v>
      </c>
      <c r="R41" s="30">
        <f t="shared" ref="R41:S41" si="128">ABS(P41-C41)</f>
        <v>0.01605</v>
      </c>
      <c r="S41" s="31">
        <f t="shared" si="128"/>
        <v>0.3361085468</v>
      </c>
      <c r="T41" s="8"/>
      <c r="U41" s="8">
        <v>0.92251</v>
      </c>
      <c r="V41" s="8">
        <v>12.89974</v>
      </c>
      <c r="W41" s="32">
        <f t="shared" ref="W41:X41" si="129">ABS(C41-U41)</f>
        <v>0.02249</v>
      </c>
      <c r="X41" s="32">
        <f t="shared" si="129"/>
        <v>2.369141453</v>
      </c>
      <c r="Y41" s="38"/>
      <c r="Z41" s="8">
        <v>0.95319</v>
      </c>
      <c r="AA41" s="8">
        <v>14.68992</v>
      </c>
      <c r="AB41" s="36">
        <f t="shared" ref="AB41:AC41" si="130">ABS(C41-Z41)</f>
        <v>0.00819</v>
      </c>
      <c r="AC41" s="36">
        <f t="shared" si="130"/>
        <v>0.5789614532</v>
      </c>
    </row>
    <row r="42">
      <c r="A42" s="8">
        <v>34.0</v>
      </c>
      <c r="B42" s="8" t="s">
        <v>135</v>
      </c>
      <c r="C42" s="23">
        <v>0.8546</v>
      </c>
      <c r="D42" s="36">
        <v>12.141491395793498</v>
      </c>
      <c r="E42" s="33"/>
      <c r="F42" s="33">
        <v>0.82238</v>
      </c>
      <c r="G42" s="33">
        <v>13.0024</v>
      </c>
      <c r="H42" s="34">
        <f t="shared" si="5"/>
        <v>0.03222</v>
      </c>
      <c r="I42" s="35">
        <f t="shared" si="6"/>
        <v>0.8609086042</v>
      </c>
      <c r="J42" s="8"/>
      <c r="K42" s="8">
        <v>0.82696</v>
      </c>
      <c r="L42" s="8">
        <v>12.94917</v>
      </c>
      <c r="M42" s="36">
        <f t="shared" ref="M42:N42" si="131">ABS(K42-C42)</f>
        <v>0.02764</v>
      </c>
      <c r="N42" s="36">
        <f t="shared" si="131"/>
        <v>0.8076786042</v>
      </c>
      <c r="O42" s="8"/>
      <c r="P42" s="8">
        <v>0.86457</v>
      </c>
      <c r="Q42" s="8">
        <v>12.40328</v>
      </c>
      <c r="R42" s="30">
        <f t="shared" ref="R42:S42" si="132">ABS(P42-C42)</f>
        <v>0.00997</v>
      </c>
      <c r="S42" s="31">
        <f t="shared" si="132"/>
        <v>0.2617886042</v>
      </c>
      <c r="T42" s="8"/>
      <c r="U42" s="8">
        <v>0.85572</v>
      </c>
      <c r="V42" s="8">
        <v>12.0978</v>
      </c>
      <c r="W42" s="32">
        <f t="shared" ref="W42:X42" si="133">ABS(C42-U42)</f>
        <v>0.00112</v>
      </c>
      <c r="X42" s="32">
        <f t="shared" si="133"/>
        <v>0.04369139579</v>
      </c>
      <c r="Y42" s="38"/>
      <c r="Z42" s="8">
        <v>0.85488</v>
      </c>
      <c r="AA42" s="8">
        <v>11.76213</v>
      </c>
      <c r="AB42" s="36">
        <f t="shared" ref="AB42:AC42" si="134">ABS(C42-Z42)</f>
        <v>0.00028</v>
      </c>
      <c r="AC42" s="36">
        <f t="shared" si="134"/>
        <v>0.3793613958</v>
      </c>
    </row>
    <row r="43">
      <c r="A43" s="8">
        <v>35.0</v>
      </c>
      <c r="B43" s="8" t="s">
        <v>136</v>
      </c>
      <c r="C43" s="23">
        <v>1.162</v>
      </c>
      <c r="D43" s="36">
        <v>13.059273422562141</v>
      </c>
      <c r="E43" s="33"/>
      <c r="F43" s="33">
        <v>1.0271</v>
      </c>
      <c r="G43" s="33">
        <v>13.01614</v>
      </c>
      <c r="H43" s="34">
        <f t="shared" si="5"/>
        <v>0.1349</v>
      </c>
      <c r="I43" s="35">
        <f t="shared" si="6"/>
        <v>0.04313342256</v>
      </c>
      <c r="J43" s="8"/>
      <c r="K43" s="8">
        <v>0.99282</v>
      </c>
      <c r="L43" s="8">
        <v>11.21442</v>
      </c>
      <c r="M43" s="36">
        <f t="shared" ref="M43:N43" si="135">ABS(K43-C43)</f>
        <v>0.16918</v>
      </c>
      <c r="N43" s="36">
        <f t="shared" si="135"/>
        <v>1.844853423</v>
      </c>
      <c r="O43" s="8"/>
      <c r="P43" s="8">
        <v>1.03072</v>
      </c>
      <c r="Q43" s="8">
        <v>12.59631</v>
      </c>
      <c r="R43" s="30">
        <f t="shared" ref="R43:S43" si="136">ABS(P43-C43)</f>
        <v>0.13128</v>
      </c>
      <c r="S43" s="31">
        <f t="shared" si="136"/>
        <v>0.4629634226</v>
      </c>
      <c r="T43" s="8"/>
      <c r="U43" s="8">
        <v>1.0273</v>
      </c>
      <c r="V43" s="8">
        <v>12.15817</v>
      </c>
      <c r="W43" s="32">
        <f t="shared" ref="W43:X43" si="137">ABS(C43-U43)</f>
        <v>0.1347</v>
      </c>
      <c r="X43" s="32">
        <f t="shared" si="137"/>
        <v>0.9011034226</v>
      </c>
      <c r="Y43" s="38"/>
      <c r="Z43" s="8">
        <v>1.02514</v>
      </c>
      <c r="AA43" s="8">
        <v>12.02702</v>
      </c>
      <c r="AB43" s="36">
        <f t="shared" ref="AB43:AC43" si="138">ABS(C43-Z43)</f>
        <v>0.13686</v>
      </c>
      <c r="AC43" s="36">
        <f t="shared" si="138"/>
        <v>1.032253423</v>
      </c>
    </row>
    <row r="44">
      <c r="A44" s="8">
        <v>36.0</v>
      </c>
      <c r="B44" s="8" t="s">
        <v>137</v>
      </c>
      <c r="C44" s="23">
        <v>1.124</v>
      </c>
      <c r="D44" s="36">
        <v>14.029636711281071</v>
      </c>
      <c r="E44" s="33"/>
      <c r="F44" s="33">
        <v>1.17826</v>
      </c>
      <c r="G44" s="33">
        <v>16.84467</v>
      </c>
      <c r="H44" s="34">
        <f t="shared" si="5"/>
        <v>0.05426</v>
      </c>
      <c r="I44" s="39">
        <f t="shared" si="6"/>
        <v>2.815033289</v>
      </c>
      <c r="J44" s="8"/>
      <c r="K44" s="8">
        <v>1.13567</v>
      </c>
      <c r="L44" s="8">
        <v>14.14269</v>
      </c>
      <c r="M44" s="36">
        <f t="shared" ref="M44:N44" si="139">ABS(K44-C44)</f>
        <v>0.01167</v>
      </c>
      <c r="N44" s="36">
        <f t="shared" si="139"/>
        <v>0.1130532887</v>
      </c>
      <c r="O44" s="8"/>
      <c r="P44" s="8">
        <v>1.17767</v>
      </c>
      <c r="Q44" s="8">
        <v>14.67836</v>
      </c>
      <c r="R44" s="30">
        <f t="shared" ref="R44:S44" si="140">ABS(P44-C44)</f>
        <v>0.05367</v>
      </c>
      <c r="S44" s="31">
        <f t="shared" si="140"/>
        <v>0.6487232887</v>
      </c>
      <c r="T44" s="8"/>
      <c r="U44" s="8">
        <v>1.13525</v>
      </c>
      <c r="V44" s="8">
        <v>12.29514</v>
      </c>
      <c r="W44" s="32">
        <f t="shared" ref="W44:X44" si="141">ABS(C44-U44)</f>
        <v>0.01125</v>
      </c>
      <c r="X44" s="32">
        <f t="shared" si="141"/>
        <v>1.734496711</v>
      </c>
      <c r="Y44" s="38"/>
      <c r="Z44" s="8">
        <v>1.16814</v>
      </c>
      <c r="AA44" s="8">
        <v>12.78616</v>
      </c>
      <c r="AB44" s="36">
        <f t="shared" ref="AB44:AC44" si="142">ABS(C44-Z44)</f>
        <v>0.04414</v>
      </c>
      <c r="AC44" s="36">
        <f t="shared" si="142"/>
        <v>1.243476711</v>
      </c>
    </row>
    <row r="45">
      <c r="A45" s="8">
        <v>37.0</v>
      </c>
      <c r="B45" s="8" t="s">
        <v>138</v>
      </c>
      <c r="C45" s="23">
        <v>0.923</v>
      </c>
      <c r="D45" s="36">
        <v>13.001912045889101</v>
      </c>
      <c r="E45" s="33"/>
      <c r="F45" s="33">
        <v>0.92801</v>
      </c>
      <c r="G45" s="33">
        <v>13.70594</v>
      </c>
      <c r="H45" s="34">
        <f t="shared" si="5"/>
        <v>0.00501</v>
      </c>
      <c r="I45" s="35">
        <f t="shared" si="6"/>
        <v>0.7040279541</v>
      </c>
      <c r="J45" s="8"/>
      <c r="K45" s="8">
        <v>0.91124</v>
      </c>
      <c r="L45" s="8">
        <v>12.94325</v>
      </c>
      <c r="M45" s="36">
        <f t="shared" ref="M45:N45" si="143">ABS(K45-C45)</f>
        <v>0.01176</v>
      </c>
      <c r="N45" s="36">
        <f t="shared" si="143"/>
        <v>0.05866204589</v>
      </c>
      <c r="P45" s="8">
        <v>0.94512</v>
      </c>
      <c r="Q45" s="8">
        <v>13.52567</v>
      </c>
      <c r="R45" s="30">
        <f t="shared" ref="R45:S45" si="144">ABS(P45-C45)</f>
        <v>0.02212</v>
      </c>
      <c r="S45" s="31">
        <f t="shared" si="144"/>
        <v>0.5237579541</v>
      </c>
      <c r="T45" s="8"/>
      <c r="U45" s="8">
        <v>0.91422</v>
      </c>
      <c r="V45" s="8">
        <v>11.72582</v>
      </c>
      <c r="W45" s="32">
        <f t="shared" ref="W45:X45" si="145">ABS(C45-U45)</f>
        <v>0.00878</v>
      </c>
      <c r="X45" s="32">
        <f t="shared" si="145"/>
        <v>1.276092046</v>
      </c>
      <c r="Y45" s="38"/>
      <c r="Z45" s="8">
        <v>0.95621</v>
      </c>
      <c r="AA45" s="8">
        <v>13.14176</v>
      </c>
      <c r="AB45" s="36">
        <f t="shared" ref="AB45:AC45" si="146">ABS(C45-Z45)</f>
        <v>0.03321</v>
      </c>
      <c r="AC45" s="36">
        <f t="shared" si="146"/>
        <v>0.1398479541</v>
      </c>
    </row>
    <row r="46">
      <c r="A46" s="8">
        <v>38.0</v>
      </c>
      <c r="B46" s="8" t="s">
        <v>139</v>
      </c>
      <c r="C46" s="23">
        <v>0.951</v>
      </c>
      <c r="D46" s="36">
        <v>23.398661567877628</v>
      </c>
      <c r="E46" s="33"/>
      <c r="F46" s="33">
        <v>0.95519</v>
      </c>
      <c r="G46" s="33">
        <v>23.13689</v>
      </c>
      <c r="H46" s="34">
        <f t="shared" si="5"/>
        <v>0.00419</v>
      </c>
      <c r="I46" s="35">
        <f t="shared" si="6"/>
        <v>0.2617715679</v>
      </c>
      <c r="J46" s="8"/>
      <c r="K46" s="8">
        <v>0.93978</v>
      </c>
      <c r="L46" s="8">
        <v>19.74877</v>
      </c>
      <c r="M46" s="36">
        <f t="shared" ref="M46:N46" si="147">ABS(K46-C46)</f>
        <v>0.01122</v>
      </c>
      <c r="N46" s="37">
        <f t="shared" si="147"/>
        <v>3.649891568</v>
      </c>
      <c r="P46" s="8">
        <v>0.96993</v>
      </c>
      <c r="Q46" s="8">
        <v>23.77231</v>
      </c>
      <c r="R46" s="30">
        <f t="shared" ref="R46:S46" si="148">ABS(P46-C46)</f>
        <v>0.01893</v>
      </c>
      <c r="S46" s="31">
        <f t="shared" si="148"/>
        <v>0.3736484321</v>
      </c>
      <c r="T46" s="8"/>
      <c r="U46" s="8">
        <v>0.97589</v>
      </c>
      <c r="V46" s="8">
        <v>21.94763</v>
      </c>
      <c r="W46" s="32">
        <f t="shared" ref="W46:X46" si="149">ABS(C46-U46)</f>
        <v>0.02489</v>
      </c>
      <c r="X46" s="32">
        <f t="shared" si="149"/>
        <v>1.451031568</v>
      </c>
      <c r="Z46" s="8">
        <v>0.96038</v>
      </c>
      <c r="AA46" s="8">
        <v>23.1876</v>
      </c>
      <c r="AB46" s="36">
        <f t="shared" ref="AB46:AC46" si="150">ABS(C46-Z46)</f>
        <v>0.00938</v>
      </c>
      <c r="AC46" s="36">
        <f t="shared" si="150"/>
        <v>0.2110615679</v>
      </c>
    </row>
    <row r="47">
      <c r="A47" s="40">
        <v>39.0</v>
      </c>
      <c r="B47" s="40" t="s">
        <v>140</v>
      </c>
      <c r="C47" s="41">
        <v>1.135</v>
      </c>
      <c r="D47" s="42">
        <v>13.121414913957935</v>
      </c>
      <c r="E47" s="43"/>
      <c r="F47" s="43">
        <v>1.16324</v>
      </c>
      <c r="G47" s="43">
        <v>15.30736</v>
      </c>
      <c r="H47" s="44">
        <f t="shared" si="5"/>
        <v>0.02824</v>
      </c>
      <c r="I47" s="51">
        <f t="shared" si="6"/>
        <v>2.185945086</v>
      </c>
      <c r="J47" s="40"/>
      <c r="K47" s="40">
        <v>1.14664</v>
      </c>
      <c r="L47" s="40">
        <v>13.88795</v>
      </c>
      <c r="M47" s="42">
        <f t="shared" ref="M47:N47" si="151">ABS(K47-C47)</f>
        <v>0.01164</v>
      </c>
      <c r="N47" s="42">
        <f t="shared" si="151"/>
        <v>0.766535086</v>
      </c>
      <c r="O47" s="41"/>
      <c r="P47" s="40">
        <v>1.18137</v>
      </c>
      <c r="Q47" s="40">
        <v>13.79266</v>
      </c>
      <c r="R47" s="46">
        <f t="shared" ref="R47:S47" si="152">ABS(P47-C47)</f>
        <v>0.04637</v>
      </c>
      <c r="S47" s="47">
        <f t="shared" si="152"/>
        <v>0.671245086</v>
      </c>
      <c r="T47" s="40"/>
      <c r="U47" s="40">
        <v>1.16789</v>
      </c>
      <c r="V47" s="40">
        <v>12.48282</v>
      </c>
      <c r="W47" s="48">
        <f t="shared" ref="W47:X47" si="153">ABS(C47-U47)</f>
        <v>0.03289</v>
      </c>
      <c r="X47" s="48">
        <f t="shared" si="153"/>
        <v>0.638594914</v>
      </c>
      <c r="Y47" s="49"/>
      <c r="Z47" s="40">
        <v>1.16644</v>
      </c>
      <c r="AA47" s="40">
        <v>12.97829</v>
      </c>
      <c r="AB47" s="42">
        <f t="shared" ref="AB47:AC47" si="154">ABS(C47-Z47)</f>
        <v>0.03144</v>
      </c>
      <c r="AC47" s="42">
        <f t="shared" si="154"/>
        <v>0.143124914</v>
      </c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</row>
    <row r="48">
      <c r="A48" s="8">
        <v>40.0</v>
      </c>
      <c r="B48" s="8" t="s">
        <v>141</v>
      </c>
      <c r="C48" s="23">
        <v>0.939</v>
      </c>
      <c r="D48" s="36">
        <v>25.0717017208413</v>
      </c>
      <c r="E48" s="33"/>
      <c r="F48" s="33">
        <v>0.94098</v>
      </c>
      <c r="G48" s="33">
        <v>24.34635</v>
      </c>
      <c r="H48" s="34">
        <f t="shared" si="5"/>
        <v>0.00198</v>
      </c>
      <c r="I48" s="35">
        <f t="shared" si="6"/>
        <v>0.7253517208</v>
      </c>
      <c r="J48" s="8"/>
      <c r="K48" s="8">
        <v>0.92153</v>
      </c>
      <c r="L48" s="8">
        <v>19.98955</v>
      </c>
      <c r="M48" s="36">
        <f t="shared" ref="M48:N48" si="155">ABS(K48-C48)</f>
        <v>0.01747</v>
      </c>
      <c r="N48" s="37">
        <f t="shared" si="155"/>
        <v>5.082151721</v>
      </c>
      <c r="P48" s="8">
        <v>0.95556</v>
      </c>
      <c r="Q48" s="8">
        <v>23.63355</v>
      </c>
      <c r="R48" s="30">
        <f t="shared" ref="R48:S48" si="156">ABS(P48-C48)</f>
        <v>0.01656</v>
      </c>
      <c r="S48" s="31">
        <f t="shared" si="156"/>
        <v>1.438151721</v>
      </c>
      <c r="T48" s="8"/>
      <c r="U48" s="8">
        <v>0.95325</v>
      </c>
      <c r="V48" s="8">
        <v>22.07639</v>
      </c>
      <c r="W48" s="32">
        <f t="shared" ref="W48:X48" si="157">ABS(C48-U48)</f>
        <v>0.01425</v>
      </c>
      <c r="X48" s="32">
        <f t="shared" si="157"/>
        <v>2.995311721</v>
      </c>
      <c r="Z48" s="8">
        <v>0.9451</v>
      </c>
      <c r="AA48" s="8">
        <v>23.13363</v>
      </c>
      <c r="AB48" s="36">
        <f t="shared" ref="AB48:AC48" si="158">ABS(C48-Z48)</f>
        <v>0.0061</v>
      </c>
      <c r="AC48" s="36">
        <f t="shared" si="158"/>
        <v>1.938071721</v>
      </c>
    </row>
    <row r="49">
      <c r="A49" s="8">
        <v>41.0</v>
      </c>
      <c r="B49" s="8" t="s">
        <v>142</v>
      </c>
      <c r="C49" s="23">
        <v>0.8217000000000001</v>
      </c>
      <c r="D49" s="36">
        <v>13.073613766730402</v>
      </c>
      <c r="E49" s="33"/>
      <c r="F49" s="33">
        <v>0.79771</v>
      </c>
      <c r="G49" s="33">
        <v>14.06368</v>
      </c>
      <c r="H49" s="34">
        <f t="shared" si="5"/>
        <v>0.02399</v>
      </c>
      <c r="I49" s="35">
        <f t="shared" si="6"/>
        <v>0.9900662333</v>
      </c>
      <c r="J49" s="8"/>
      <c r="K49" s="8">
        <v>0.79226</v>
      </c>
      <c r="L49" s="8">
        <v>14.48076</v>
      </c>
      <c r="M49" s="36">
        <f t="shared" ref="M49:N49" si="159">ABS(K49-C49)</f>
        <v>0.02944</v>
      </c>
      <c r="N49" s="36">
        <f t="shared" si="159"/>
        <v>1.407146233</v>
      </c>
      <c r="P49" s="8">
        <v>0.82331</v>
      </c>
      <c r="Q49" s="8">
        <v>13.26738</v>
      </c>
      <c r="R49" s="30">
        <f t="shared" ref="R49:S49" si="160">ABS(P49-C49)</f>
        <v>0.00161</v>
      </c>
      <c r="S49" s="31">
        <f t="shared" si="160"/>
        <v>0.1937662333</v>
      </c>
      <c r="T49" s="8"/>
      <c r="U49" s="8">
        <v>0.8077</v>
      </c>
      <c r="V49" s="8">
        <v>12.80466</v>
      </c>
      <c r="W49" s="32">
        <f t="shared" ref="W49:X49" si="161">ABS(C49-U49)</f>
        <v>0.014</v>
      </c>
      <c r="X49" s="32">
        <f t="shared" si="161"/>
        <v>0.2689537667</v>
      </c>
      <c r="Y49" s="38"/>
      <c r="Z49" s="8">
        <v>0.81312</v>
      </c>
      <c r="AA49" s="8">
        <v>12.55456</v>
      </c>
      <c r="AB49" s="36">
        <f t="shared" ref="AB49:AC49" si="162">ABS(C49-Z49)</f>
        <v>0.00858</v>
      </c>
      <c r="AC49" s="36">
        <f t="shared" si="162"/>
        <v>0.5190537667</v>
      </c>
    </row>
    <row r="50">
      <c r="A50" s="8">
        <v>42.0</v>
      </c>
      <c r="B50" s="8" t="s">
        <v>143</v>
      </c>
      <c r="C50" s="23">
        <v>1.0139</v>
      </c>
      <c r="D50" s="36">
        <v>18.427342256214146</v>
      </c>
      <c r="E50" s="33"/>
      <c r="F50" s="33">
        <v>1.02505</v>
      </c>
      <c r="G50" s="33">
        <v>18.48373</v>
      </c>
      <c r="H50" s="34">
        <f t="shared" si="5"/>
        <v>0.01115</v>
      </c>
      <c r="I50" s="35">
        <f t="shared" si="6"/>
        <v>0.05638774379</v>
      </c>
      <c r="J50" s="8"/>
      <c r="K50" s="8">
        <v>1.00522</v>
      </c>
      <c r="L50" s="8">
        <v>15.58087</v>
      </c>
      <c r="M50" s="36">
        <f t="shared" ref="M50:N50" si="163">ABS(K50-C50)</f>
        <v>0.00868</v>
      </c>
      <c r="N50" s="37">
        <f t="shared" si="163"/>
        <v>2.846472256</v>
      </c>
      <c r="P50" s="8">
        <v>1.04287</v>
      </c>
      <c r="Q50" s="8">
        <v>17.3981</v>
      </c>
      <c r="R50" s="30">
        <f t="shared" ref="R50:S50" si="164">ABS(P50-C50)</f>
        <v>0.02897</v>
      </c>
      <c r="S50" s="31">
        <f t="shared" si="164"/>
        <v>1.029242256</v>
      </c>
      <c r="T50" s="8"/>
      <c r="U50" s="8">
        <v>1.05425</v>
      </c>
      <c r="V50" s="8">
        <v>15.21392</v>
      </c>
      <c r="W50" s="32">
        <f t="shared" ref="W50:X50" si="165">ABS(C50-U50)</f>
        <v>0.04035</v>
      </c>
      <c r="X50" s="32">
        <f t="shared" si="165"/>
        <v>3.213422256</v>
      </c>
      <c r="Z50" s="8">
        <v>1.03181</v>
      </c>
      <c r="AA50" s="8">
        <v>16.69234</v>
      </c>
      <c r="AB50" s="36">
        <f t="shared" ref="AB50:AC50" si="166">ABS(C50-Z50)</f>
        <v>0.01791</v>
      </c>
      <c r="AC50" s="36">
        <f t="shared" si="166"/>
        <v>1.735002256</v>
      </c>
    </row>
    <row r="51">
      <c r="A51" s="8">
        <v>43.0</v>
      </c>
      <c r="B51" s="8" t="s">
        <v>144</v>
      </c>
      <c r="C51" s="23">
        <v>1.257128</v>
      </c>
      <c r="D51" s="36">
        <v>21.91682600382409</v>
      </c>
      <c r="E51" s="33"/>
      <c r="F51" s="33">
        <v>1.27082</v>
      </c>
      <c r="G51" s="33">
        <v>21.05597</v>
      </c>
      <c r="H51" s="34">
        <f t="shared" si="5"/>
        <v>0.013692</v>
      </c>
      <c r="I51" s="35">
        <f t="shared" si="6"/>
        <v>0.8608560038</v>
      </c>
      <c r="J51" s="8"/>
      <c r="K51" s="8">
        <v>1.24509</v>
      </c>
      <c r="L51" s="8">
        <v>17.49202</v>
      </c>
      <c r="M51" s="36">
        <f t="shared" ref="M51:N51" si="167">ABS(K51-C51)</f>
        <v>0.012038</v>
      </c>
      <c r="N51" s="37">
        <f t="shared" si="167"/>
        <v>4.424806004</v>
      </c>
      <c r="P51" s="8">
        <v>1.31065</v>
      </c>
      <c r="Q51" s="8">
        <v>22.48143</v>
      </c>
      <c r="R51" s="30">
        <f t="shared" ref="R51:S51" si="168">ABS(P51-C51)</f>
        <v>0.053522</v>
      </c>
      <c r="S51" s="31">
        <f t="shared" si="168"/>
        <v>0.5646039962</v>
      </c>
      <c r="T51" s="8"/>
      <c r="U51" s="8">
        <v>1.36654</v>
      </c>
      <c r="V51" s="8">
        <v>20.24025</v>
      </c>
      <c r="W51" s="32">
        <f t="shared" ref="W51:X51" si="169">ABS(C51-U51)</f>
        <v>0.109412</v>
      </c>
      <c r="X51" s="32">
        <f t="shared" si="169"/>
        <v>1.676576004</v>
      </c>
      <c r="Z51" s="8">
        <v>1.30723</v>
      </c>
      <c r="AA51" s="8">
        <v>19.95303</v>
      </c>
      <c r="AB51" s="36">
        <f t="shared" ref="AB51:AC51" si="170">ABS(C51-Z51)</f>
        <v>0.050102</v>
      </c>
      <c r="AC51" s="36">
        <f t="shared" si="170"/>
        <v>1.963796004</v>
      </c>
    </row>
    <row r="52">
      <c r="A52" s="8">
        <v>44.0</v>
      </c>
      <c r="B52" s="8" t="s">
        <v>145</v>
      </c>
      <c r="C52" s="23">
        <v>0.982</v>
      </c>
      <c r="D52" s="36">
        <v>20.24378585086042</v>
      </c>
      <c r="E52" s="33"/>
      <c r="F52" s="33">
        <v>1.07158</v>
      </c>
      <c r="G52" s="33">
        <v>25.30246</v>
      </c>
      <c r="H52" s="34">
        <f t="shared" si="5"/>
        <v>0.08958</v>
      </c>
      <c r="I52" s="39">
        <f t="shared" si="6"/>
        <v>5.058674149</v>
      </c>
      <c r="J52" s="8"/>
      <c r="K52" s="8">
        <v>1.02652</v>
      </c>
      <c r="L52" s="8">
        <v>18.54186</v>
      </c>
      <c r="M52" s="36">
        <f t="shared" ref="M52:N52" si="171">ABS(K52-C52)</f>
        <v>0.04452</v>
      </c>
      <c r="N52" s="36">
        <f t="shared" si="171"/>
        <v>1.701925851</v>
      </c>
      <c r="P52" s="8">
        <v>1.01241</v>
      </c>
      <c r="Q52" s="8">
        <v>22.17983</v>
      </c>
      <c r="R52" s="30">
        <f t="shared" ref="R52:S52" si="172">ABS(P52-C52)</f>
        <v>0.03041</v>
      </c>
      <c r="S52" s="31">
        <f t="shared" si="172"/>
        <v>1.936044149</v>
      </c>
      <c r="T52" s="8"/>
      <c r="U52" s="8">
        <v>1.00858</v>
      </c>
      <c r="V52" s="8">
        <v>19.10849</v>
      </c>
      <c r="W52" s="32">
        <f t="shared" ref="W52:X52" si="173">ABS(C52-U52)</f>
        <v>0.02658</v>
      </c>
      <c r="X52" s="32">
        <f t="shared" si="173"/>
        <v>1.135295851</v>
      </c>
      <c r="Z52" s="8">
        <v>0.99078</v>
      </c>
      <c r="AA52" s="8">
        <v>17.81355</v>
      </c>
      <c r="AB52" s="36">
        <f t="shared" ref="AB52:AC52" si="174">ABS(C52-Z52)</f>
        <v>0.00878</v>
      </c>
      <c r="AC52" s="37">
        <f t="shared" si="174"/>
        <v>2.430235851</v>
      </c>
    </row>
    <row r="53">
      <c r="A53" s="8">
        <v>45.0</v>
      </c>
      <c r="B53" s="8" t="s">
        <v>146</v>
      </c>
      <c r="C53" s="23">
        <v>0.844</v>
      </c>
      <c r="D53" s="36">
        <v>12.691204588910134</v>
      </c>
      <c r="E53" s="33"/>
      <c r="F53" s="33">
        <v>0.93868</v>
      </c>
      <c r="G53" s="33">
        <v>15.10128</v>
      </c>
      <c r="H53" s="34">
        <f t="shared" si="5"/>
        <v>0.09468</v>
      </c>
      <c r="I53" s="39">
        <f t="shared" si="6"/>
        <v>2.410075411</v>
      </c>
      <c r="J53" s="8"/>
      <c r="K53" s="8">
        <v>0.86736</v>
      </c>
      <c r="L53" s="8">
        <v>9.84176</v>
      </c>
      <c r="M53" s="36">
        <f t="shared" ref="M53:N53" si="175">ABS(K53-C53)</f>
        <v>0.02336</v>
      </c>
      <c r="N53" s="37">
        <f t="shared" si="175"/>
        <v>2.849444589</v>
      </c>
      <c r="P53" s="8">
        <v>0.88935</v>
      </c>
      <c r="Q53" s="8">
        <v>13.42124</v>
      </c>
      <c r="R53" s="30">
        <f t="shared" ref="R53:S53" si="176">ABS(P53-C53)</f>
        <v>0.04535</v>
      </c>
      <c r="S53" s="31">
        <f t="shared" si="176"/>
        <v>0.7300354111</v>
      </c>
      <c r="T53" s="8"/>
      <c r="U53" s="8">
        <v>0.86273</v>
      </c>
      <c r="V53" s="8">
        <v>10.20801</v>
      </c>
      <c r="W53" s="32">
        <f t="shared" ref="W53:X53" si="177">ABS(C53-U53)</f>
        <v>0.01873</v>
      </c>
      <c r="X53" s="32">
        <f t="shared" si="177"/>
        <v>2.483194589</v>
      </c>
      <c r="Z53" s="8">
        <v>0.88566</v>
      </c>
      <c r="AA53" s="8">
        <v>12.03761</v>
      </c>
      <c r="AB53" s="36">
        <f t="shared" ref="AB53:AC53" si="178">ABS(C53-Z53)</f>
        <v>0.04166</v>
      </c>
      <c r="AC53" s="36">
        <f t="shared" si="178"/>
        <v>0.6535945889</v>
      </c>
    </row>
    <row r="54">
      <c r="A54" s="8">
        <v>46.0</v>
      </c>
      <c r="B54" s="8" t="s">
        <v>147</v>
      </c>
      <c r="C54" s="23">
        <v>1.005</v>
      </c>
      <c r="D54" s="36">
        <v>14.507648183556405</v>
      </c>
      <c r="E54" s="33"/>
      <c r="F54" s="33">
        <v>0.98922</v>
      </c>
      <c r="G54" s="33">
        <v>15.33263</v>
      </c>
      <c r="H54" s="34">
        <f t="shared" si="5"/>
        <v>0.01578</v>
      </c>
      <c r="I54" s="35">
        <f t="shared" si="6"/>
        <v>0.8249818164</v>
      </c>
      <c r="J54" s="8"/>
      <c r="K54" s="8">
        <v>0.98491</v>
      </c>
      <c r="L54" s="8">
        <v>14.97107</v>
      </c>
      <c r="M54" s="36">
        <f t="shared" ref="M54:N54" si="179">ABS(K54-C54)</f>
        <v>0.02009</v>
      </c>
      <c r="N54" s="36">
        <f t="shared" si="179"/>
        <v>0.4634218164</v>
      </c>
      <c r="P54" s="8">
        <v>1.02002</v>
      </c>
      <c r="Q54" s="8">
        <v>14.64558</v>
      </c>
      <c r="R54" s="30">
        <f t="shared" ref="R54:S54" si="180">ABS(P54-C54)</f>
        <v>0.01502</v>
      </c>
      <c r="S54" s="31">
        <f t="shared" si="180"/>
        <v>0.1379318164</v>
      </c>
      <c r="T54" s="8"/>
      <c r="U54" s="8">
        <v>1.02453</v>
      </c>
      <c r="V54" s="8">
        <v>14.47196</v>
      </c>
      <c r="W54" s="32">
        <f t="shared" ref="W54:X54" si="181">ABS(C54-U54)</f>
        <v>0.01953</v>
      </c>
      <c r="X54" s="32">
        <f t="shared" si="181"/>
        <v>0.03568818356</v>
      </c>
      <c r="Y54" s="38"/>
      <c r="Z54" s="8">
        <v>1.02622</v>
      </c>
      <c r="AA54" s="8">
        <v>14.48407</v>
      </c>
      <c r="AB54" s="36">
        <f t="shared" ref="AB54:AC54" si="182">ABS(C54-Z54)</f>
        <v>0.02122</v>
      </c>
      <c r="AC54" s="36">
        <f t="shared" si="182"/>
        <v>0.02357818356</v>
      </c>
    </row>
    <row r="55">
      <c r="A55" s="8">
        <v>47.0</v>
      </c>
      <c r="B55" s="8" t="s">
        <v>148</v>
      </c>
      <c r="C55" s="23">
        <v>0.898</v>
      </c>
      <c r="D55" s="36">
        <v>20.363288718929255</v>
      </c>
      <c r="E55" s="33"/>
      <c r="F55" s="33">
        <v>0.91864</v>
      </c>
      <c r="G55" s="33">
        <v>18.90179</v>
      </c>
      <c r="H55" s="34">
        <f t="shared" si="5"/>
        <v>0.02064</v>
      </c>
      <c r="I55" s="35">
        <f t="shared" si="6"/>
        <v>1.461498719</v>
      </c>
      <c r="J55" s="8"/>
      <c r="K55" s="8">
        <v>0.91717</v>
      </c>
      <c r="L55" s="8">
        <v>16.56698</v>
      </c>
      <c r="M55" s="36">
        <f t="shared" ref="M55:N55" si="183">ABS(K55-C55)</f>
        <v>0.01917</v>
      </c>
      <c r="N55" s="37">
        <f t="shared" si="183"/>
        <v>3.796308719</v>
      </c>
      <c r="O55" s="8"/>
      <c r="P55" s="8">
        <v>0.97106</v>
      </c>
      <c r="Q55" s="8">
        <v>18.19609</v>
      </c>
      <c r="R55" s="30">
        <f t="shared" ref="R55:S55" si="184">ABS(P55-C55)</f>
        <v>0.07306</v>
      </c>
      <c r="S55" s="50">
        <f t="shared" si="184"/>
        <v>2.167198719</v>
      </c>
      <c r="U55" s="22">
        <v>0.98388</v>
      </c>
      <c r="V55" s="22">
        <v>17.53838</v>
      </c>
      <c r="W55" s="32">
        <f t="shared" ref="W55:X55" si="185">ABS(C55-U55)</f>
        <v>0.08588</v>
      </c>
      <c r="X55" s="32">
        <f t="shared" si="185"/>
        <v>2.824908719</v>
      </c>
      <c r="Z55" s="8">
        <v>0.99193</v>
      </c>
      <c r="AA55" s="8">
        <v>20.01954</v>
      </c>
      <c r="AB55" s="36">
        <f t="shared" ref="AB55:AC55" si="186">ABS(C55-Z55)</f>
        <v>0.09393</v>
      </c>
      <c r="AC55" s="53">
        <f t="shared" si="186"/>
        <v>0.3437487189</v>
      </c>
    </row>
    <row r="56">
      <c r="A56" s="8">
        <v>49.0</v>
      </c>
      <c r="B56" s="8" t="s">
        <v>149</v>
      </c>
      <c r="C56" s="23">
        <v>0.957</v>
      </c>
      <c r="D56" s="36">
        <v>13.862332695984703</v>
      </c>
      <c r="E56" s="33"/>
      <c r="F56" s="33">
        <v>1.02448</v>
      </c>
      <c r="G56" s="33">
        <v>13.47918</v>
      </c>
      <c r="H56" s="34">
        <f t="shared" si="5"/>
        <v>0.06748</v>
      </c>
      <c r="I56" s="35">
        <f t="shared" si="6"/>
        <v>0.383152696</v>
      </c>
      <c r="J56" s="8"/>
      <c r="K56" s="8">
        <v>1.01797</v>
      </c>
      <c r="L56" s="8">
        <v>12.69964</v>
      </c>
      <c r="M56" s="36">
        <f t="shared" ref="M56:N56" si="187">ABS(K56-C56)</f>
        <v>0.06097</v>
      </c>
      <c r="N56" s="36">
        <f t="shared" si="187"/>
        <v>1.162692696</v>
      </c>
      <c r="O56" s="8"/>
      <c r="P56" s="8">
        <v>1.09185</v>
      </c>
      <c r="Q56" s="8">
        <v>14.70604</v>
      </c>
      <c r="R56" s="30">
        <f t="shared" ref="R56:S56" si="188">ABS(P56-C56)</f>
        <v>0.13485</v>
      </c>
      <c r="S56" s="31">
        <f t="shared" si="188"/>
        <v>0.843707304</v>
      </c>
      <c r="T56" s="8"/>
      <c r="U56" s="8">
        <v>1.03047</v>
      </c>
      <c r="V56" s="8">
        <v>11.0872</v>
      </c>
      <c r="W56" s="32">
        <f t="shared" ref="W56:X56" si="189">ABS(C56-U56)</f>
        <v>0.07347</v>
      </c>
      <c r="X56" s="32">
        <f t="shared" si="189"/>
        <v>2.775132696</v>
      </c>
      <c r="Z56" s="8">
        <v>1.0905</v>
      </c>
      <c r="AA56" s="8">
        <v>14.12143</v>
      </c>
      <c r="AB56" s="36">
        <f t="shared" ref="AB56:AC56" si="190">ABS(C56-Z56)</f>
        <v>0.1335</v>
      </c>
      <c r="AC56" s="36">
        <f t="shared" si="190"/>
        <v>0.259097304</v>
      </c>
    </row>
    <row r="57">
      <c r="A57" s="8">
        <v>50.0</v>
      </c>
      <c r="B57" s="8" t="s">
        <v>150</v>
      </c>
      <c r="C57" s="23">
        <v>0.807</v>
      </c>
      <c r="D57" s="36">
        <v>12.117590822179732</v>
      </c>
      <c r="E57" s="33"/>
      <c r="F57" s="33">
        <v>0.87845</v>
      </c>
      <c r="G57" s="33">
        <v>11.10324</v>
      </c>
      <c r="H57" s="34">
        <f t="shared" si="5"/>
        <v>0.07145</v>
      </c>
      <c r="I57" s="35">
        <f t="shared" si="6"/>
        <v>1.014350822</v>
      </c>
      <c r="J57" s="8"/>
      <c r="K57" s="8">
        <v>0.89924</v>
      </c>
      <c r="L57" s="8">
        <v>12.21391</v>
      </c>
      <c r="M57" s="36">
        <f t="shared" ref="M57:N57" si="191">ABS(K57-C57)</f>
        <v>0.09224</v>
      </c>
      <c r="N57" s="36">
        <f t="shared" si="191"/>
        <v>0.09631917782</v>
      </c>
      <c r="P57" s="8">
        <v>0.91893</v>
      </c>
      <c r="Q57" s="8">
        <v>11.81094</v>
      </c>
      <c r="R57" s="30">
        <f t="shared" ref="R57:S57" si="192">ABS(P57-C57)</f>
        <v>0.11193</v>
      </c>
      <c r="S57" s="31">
        <f t="shared" si="192"/>
        <v>0.3066508222</v>
      </c>
      <c r="T57" s="8"/>
      <c r="U57" s="8">
        <v>0.89836</v>
      </c>
      <c r="V57" s="8">
        <v>11.05934</v>
      </c>
      <c r="W57" s="32">
        <f t="shared" ref="W57:X57" si="193">ABS(C57-U57)</f>
        <v>0.09136</v>
      </c>
      <c r="X57" s="32">
        <f t="shared" si="193"/>
        <v>1.058250822</v>
      </c>
      <c r="Z57" s="8">
        <v>0.90667</v>
      </c>
      <c r="AA57" s="8">
        <v>11.29092</v>
      </c>
      <c r="AB57" s="36">
        <f t="shared" ref="AB57:AC57" si="194">ABS(C57-Z57)</f>
        <v>0.09967</v>
      </c>
      <c r="AC57" s="36">
        <f t="shared" si="194"/>
        <v>0.8266708222</v>
      </c>
    </row>
    <row r="58">
      <c r="A58" s="8">
        <v>51.0</v>
      </c>
      <c r="B58" s="8" t="s">
        <v>151</v>
      </c>
      <c r="C58" s="23">
        <v>0.826</v>
      </c>
      <c r="D58" s="36">
        <v>12.523900573613766</v>
      </c>
      <c r="E58" s="33"/>
      <c r="F58" s="33">
        <v>0.87018</v>
      </c>
      <c r="G58" s="33">
        <v>15.41651</v>
      </c>
      <c r="H58" s="34">
        <f t="shared" si="5"/>
        <v>0.04418</v>
      </c>
      <c r="I58" s="39">
        <f t="shared" si="6"/>
        <v>2.892609426</v>
      </c>
      <c r="J58" s="8"/>
      <c r="K58" s="8">
        <v>0.83287</v>
      </c>
      <c r="L58" s="8">
        <v>12.03718</v>
      </c>
      <c r="M58" s="36">
        <f t="shared" ref="M58:N58" si="195">ABS(K58-C58)</f>
        <v>0.00687</v>
      </c>
      <c r="N58" s="36">
        <f t="shared" si="195"/>
        <v>0.4867205736</v>
      </c>
      <c r="P58" s="8">
        <v>0.84277</v>
      </c>
      <c r="Q58" s="8">
        <v>13.54405</v>
      </c>
      <c r="R58" s="30">
        <f t="shared" ref="R58:S58" si="196">ABS(P58-C58)</f>
        <v>0.01677</v>
      </c>
      <c r="S58" s="31">
        <f t="shared" si="196"/>
        <v>1.020149426</v>
      </c>
      <c r="T58" s="8"/>
      <c r="U58" s="8">
        <v>0.81551</v>
      </c>
      <c r="V58" s="8">
        <v>11.46258</v>
      </c>
      <c r="W58" s="32">
        <f t="shared" ref="W58:X58" si="197">ABS(C58-U58)</f>
        <v>0.01049</v>
      </c>
      <c r="X58" s="32">
        <f t="shared" si="197"/>
        <v>1.061320574</v>
      </c>
      <c r="Z58" s="8">
        <v>0.83866</v>
      </c>
      <c r="AA58" s="8">
        <v>12.26464</v>
      </c>
      <c r="AB58" s="36">
        <f t="shared" ref="AB58:AC58" si="198">ABS(C58-Z58)</f>
        <v>0.01266</v>
      </c>
      <c r="AC58" s="36">
        <f t="shared" si="198"/>
        <v>0.2592605736</v>
      </c>
    </row>
    <row r="59">
      <c r="A59" s="8">
        <v>52.0</v>
      </c>
      <c r="B59" s="8" t="s">
        <v>152</v>
      </c>
      <c r="C59" s="23">
        <v>0.967</v>
      </c>
      <c r="D59" s="36">
        <v>21.55831739961759</v>
      </c>
      <c r="E59" s="33"/>
      <c r="F59" s="33">
        <v>0.972</v>
      </c>
      <c r="G59" s="33">
        <v>21.78624</v>
      </c>
      <c r="H59" s="34">
        <f t="shared" si="5"/>
        <v>0.005</v>
      </c>
      <c r="I59" s="35">
        <f t="shared" si="6"/>
        <v>0.2279226004</v>
      </c>
      <c r="J59" s="8"/>
      <c r="K59" s="8">
        <v>0.95247</v>
      </c>
      <c r="L59" s="8">
        <v>17.90891</v>
      </c>
      <c r="M59" s="36">
        <f t="shared" ref="M59:N59" si="199">ABS(K59-C59)</f>
        <v>0.01453</v>
      </c>
      <c r="N59" s="37">
        <f t="shared" si="199"/>
        <v>3.6494074</v>
      </c>
      <c r="P59" s="8">
        <v>0.98756</v>
      </c>
      <c r="Q59" s="8">
        <v>21.81076</v>
      </c>
      <c r="R59" s="30">
        <f t="shared" ref="R59:S59" si="200">ABS(P59-C59)</f>
        <v>0.02056</v>
      </c>
      <c r="S59" s="31">
        <f t="shared" si="200"/>
        <v>0.2524426004</v>
      </c>
      <c r="T59" s="8"/>
      <c r="U59" s="8">
        <v>0.99</v>
      </c>
      <c r="V59" s="8">
        <v>20.48005</v>
      </c>
      <c r="W59" s="32">
        <f t="shared" ref="W59:X59" si="201">ABS(C59-U59)</f>
        <v>0.023</v>
      </c>
      <c r="X59" s="32">
        <f t="shared" si="201"/>
        <v>1.0782674</v>
      </c>
      <c r="Z59" s="8">
        <v>0.96562</v>
      </c>
      <c r="AA59" s="8">
        <v>16.2741</v>
      </c>
      <c r="AB59" s="36">
        <f t="shared" ref="AB59:AC59" si="202">ABS(C59-Z59)</f>
        <v>0.00138</v>
      </c>
      <c r="AC59" s="37">
        <f t="shared" si="202"/>
        <v>5.2842174</v>
      </c>
    </row>
    <row r="60">
      <c r="A60" s="8">
        <v>53.0</v>
      </c>
      <c r="B60" s="8" t="s">
        <v>153</v>
      </c>
      <c r="C60" s="23">
        <v>1.106</v>
      </c>
      <c r="D60" s="36">
        <v>17.447418738049713</v>
      </c>
      <c r="E60" s="33"/>
      <c r="F60" s="33">
        <v>1.07564</v>
      </c>
      <c r="G60" s="33">
        <v>16.54629</v>
      </c>
      <c r="H60" s="34">
        <f t="shared" si="5"/>
        <v>0.03036</v>
      </c>
      <c r="I60" s="35">
        <f t="shared" si="6"/>
        <v>0.901128738</v>
      </c>
      <c r="J60" s="8"/>
      <c r="K60" s="8">
        <v>1.0723</v>
      </c>
      <c r="L60" s="8">
        <v>16.43955</v>
      </c>
      <c r="M60" s="36">
        <f t="shared" ref="M60:N60" si="203">ABS(K60-C60)</f>
        <v>0.0337</v>
      </c>
      <c r="N60" s="36">
        <f t="shared" si="203"/>
        <v>1.007868738</v>
      </c>
      <c r="P60" s="8">
        <v>1.11072</v>
      </c>
      <c r="Q60" s="8">
        <v>15.75361</v>
      </c>
      <c r="R60" s="30">
        <f t="shared" ref="R60:S60" si="204">ABS(P60-C60)</f>
        <v>0.00472</v>
      </c>
      <c r="S60" s="31">
        <f t="shared" si="204"/>
        <v>1.693808738</v>
      </c>
      <c r="T60" s="8"/>
      <c r="U60" s="8">
        <v>1.11304</v>
      </c>
      <c r="V60" s="8">
        <v>15.45535</v>
      </c>
      <c r="W60" s="32">
        <f t="shared" ref="W60:X60" si="205">ABS(C60-U60)</f>
        <v>0.00704</v>
      </c>
      <c r="X60" s="32">
        <f t="shared" si="205"/>
        <v>1.992068738</v>
      </c>
      <c r="Z60" s="8">
        <v>1.10527</v>
      </c>
      <c r="AA60" s="8">
        <v>15.03586</v>
      </c>
      <c r="AB60" s="36">
        <f t="shared" ref="AB60:AC60" si="206">ABS(C60-Z60)</f>
        <v>0.00073</v>
      </c>
      <c r="AC60" s="37">
        <f t="shared" si="206"/>
        <v>2.411558738</v>
      </c>
    </row>
    <row r="61">
      <c r="E61" s="54"/>
      <c r="F61" s="54"/>
      <c r="H61" s="55"/>
      <c r="M61" s="56"/>
      <c r="N61" s="56"/>
      <c r="R61" s="55"/>
      <c r="S61" s="57"/>
    </row>
    <row r="62">
      <c r="A62" s="2"/>
      <c r="B62" s="2"/>
      <c r="C62" s="2"/>
      <c r="D62" s="2"/>
      <c r="E62" s="58"/>
      <c r="F62" s="58"/>
      <c r="G62" s="59" t="s">
        <v>154</v>
      </c>
      <c r="H62" s="60">
        <f t="shared" ref="H62:I62" si="207">AVERAGE(H10:H60)</f>
        <v>0.03796984314</v>
      </c>
      <c r="I62" s="61">
        <f t="shared" si="207"/>
        <v>1.175673668</v>
      </c>
      <c r="J62" s="2"/>
      <c r="K62" s="2"/>
      <c r="L62" s="2"/>
      <c r="M62" s="62">
        <f t="shared" ref="M62:N62" si="208">AVERAGE(M10:M60)</f>
        <v>0.03315898039</v>
      </c>
      <c r="N62" s="62">
        <f t="shared" si="208"/>
        <v>1.525864229</v>
      </c>
      <c r="O62" s="2"/>
      <c r="P62" s="2"/>
      <c r="Q62" s="59" t="s">
        <v>154</v>
      </c>
      <c r="R62" s="62">
        <f t="shared" ref="R62:S62" si="209">AVERAGE(R10:R60)</f>
        <v>0.03599454902</v>
      </c>
      <c r="S62" s="63">
        <f t="shared" si="209"/>
        <v>0.6878831717</v>
      </c>
      <c r="T62" s="2"/>
      <c r="U62" s="2"/>
      <c r="V62" s="59" t="s">
        <v>154</v>
      </c>
      <c r="W62" s="62">
        <f t="shared" ref="W62:X62" si="210">AVERAGE(W10:W60)</f>
        <v>0.04066768627</v>
      </c>
      <c r="X62" s="62">
        <f t="shared" si="210"/>
        <v>1.329320082</v>
      </c>
      <c r="Y62" s="2"/>
      <c r="Z62" s="2"/>
      <c r="AA62" s="59" t="s">
        <v>154</v>
      </c>
      <c r="AB62" s="62">
        <f t="shared" ref="AB62:AC62" si="211">AVERAGE(AB10:AB60)</f>
        <v>0.03075513725</v>
      </c>
      <c r="AC62" s="62">
        <f t="shared" si="211"/>
        <v>1.014968693</v>
      </c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>
      <c r="E63" s="54"/>
      <c r="F63" s="54"/>
      <c r="H63" s="55"/>
      <c r="R63" s="55"/>
      <c r="S63" s="57"/>
    </row>
    <row r="64">
      <c r="E64" s="54"/>
      <c r="F64" s="54"/>
      <c r="H64" s="55"/>
      <c r="R64" s="55"/>
      <c r="S64" s="57"/>
    </row>
    <row r="65">
      <c r="E65" s="54"/>
      <c r="F65" s="54"/>
      <c r="H65" s="55"/>
      <c r="R65" s="55"/>
      <c r="S65" s="57"/>
    </row>
    <row r="66">
      <c r="E66" s="54"/>
      <c r="F66" s="54"/>
      <c r="H66" s="55"/>
      <c r="R66" s="55"/>
      <c r="S66" s="57"/>
    </row>
    <row r="67">
      <c r="E67" s="54"/>
      <c r="F67" s="54"/>
      <c r="H67" s="55"/>
      <c r="R67" s="55"/>
      <c r="S67" s="57"/>
    </row>
    <row r="68">
      <c r="E68" s="54"/>
      <c r="F68" s="54"/>
      <c r="H68" s="55"/>
      <c r="R68" s="55"/>
      <c r="S68" s="57"/>
    </row>
    <row r="69">
      <c r="E69" s="54"/>
      <c r="F69" s="54"/>
      <c r="H69" s="55"/>
      <c r="R69" s="55"/>
      <c r="S69" s="57"/>
    </row>
    <row r="70">
      <c r="E70" s="54"/>
      <c r="F70" s="54"/>
      <c r="H70" s="55"/>
      <c r="R70" s="55"/>
      <c r="S70" s="57"/>
    </row>
    <row r="71">
      <c r="E71" s="54"/>
      <c r="F71" s="54"/>
      <c r="H71" s="55"/>
      <c r="R71" s="55"/>
      <c r="S71" s="57"/>
    </row>
    <row r="72">
      <c r="E72" s="54"/>
      <c r="F72" s="54"/>
      <c r="H72" s="55"/>
      <c r="R72" s="55"/>
      <c r="S72" s="57"/>
    </row>
    <row r="73">
      <c r="E73" s="54"/>
      <c r="F73" s="54"/>
      <c r="H73" s="55"/>
      <c r="R73" s="55"/>
      <c r="S73" s="57"/>
    </row>
    <row r="74">
      <c r="E74" s="54"/>
      <c r="F74" s="54"/>
      <c r="H74" s="55"/>
      <c r="R74" s="55"/>
      <c r="S74" s="57"/>
    </row>
    <row r="75">
      <c r="E75" s="54"/>
      <c r="F75" s="54"/>
      <c r="H75" s="55"/>
      <c r="R75" s="55"/>
      <c r="S75" s="57"/>
    </row>
    <row r="76">
      <c r="E76" s="54"/>
      <c r="F76" s="54"/>
      <c r="H76" s="55"/>
      <c r="R76" s="55"/>
      <c r="S76" s="57"/>
    </row>
    <row r="77">
      <c r="E77" s="54"/>
      <c r="F77" s="54"/>
      <c r="H77" s="55"/>
      <c r="R77" s="55"/>
      <c r="S77" s="57"/>
    </row>
    <row r="78">
      <c r="E78" s="54"/>
      <c r="F78" s="54"/>
      <c r="H78" s="55"/>
      <c r="R78" s="55"/>
      <c r="S78" s="57"/>
    </row>
    <row r="79">
      <c r="E79" s="54"/>
      <c r="F79" s="54"/>
      <c r="H79" s="55"/>
      <c r="R79" s="55"/>
      <c r="S79" s="57"/>
    </row>
    <row r="80">
      <c r="E80" s="54"/>
      <c r="F80" s="54"/>
      <c r="H80" s="55"/>
      <c r="R80" s="55"/>
      <c r="S80" s="57"/>
    </row>
    <row r="81">
      <c r="E81" s="54"/>
      <c r="F81" s="54"/>
      <c r="H81" s="55"/>
      <c r="R81" s="55"/>
      <c r="S81" s="57"/>
    </row>
    <row r="82">
      <c r="E82" s="54"/>
      <c r="F82" s="54"/>
      <c r="H82" s="55"/>
      <c r="R82" s="55"/>
      <c r="S82" s="57"/>
    </row>
    <row r="83">
      <c r="E83" s="54"/>
      <c r="F83" s="54"/>
      <c r="H83" s="55"/>
      <c r="R83" s="55"/>
      <c r="S83" s="57"/>
    </row>
    <row r="84">
      <c r="E84" s="54"/>
      <c r="F84" s="54"/>
      <c r="H84" s="55"/>
      <c r="R84" s="55"/>
      <c r="S84" s="57"/>
    </row>
    <row r="85">
      <c r="E85" s="54"/>
      <c r="F85" s="54"/>
      <c r="H85" s="55"/>
      <c r="R85" s="55"/>
      <c r="S85" s="57"/>
    </row>
    <row r="86">
      <c r="E86" s="54"/>
      <c r="F86" s="54"/>
      <c r="H86" s="55"/>
      <c r="R86" s="55"/>
      <c r="S86" s="57"/>
    </row>
    <row r="87">
      <c r="E87" s="54"/>
      <c r="F87" s="54"/>
      <c r="H87" s="55"/>
      <c r="R87" s="55"/>
      <c r="S87" s="57"/>
    </row>
    <row r="88">
      <c r="E88" s="54"/>
      <c r="F88" s="54"/>
      <c r="H88" s="55"/>
      <c r="R88" s="55"/>
      <c r="S88" s="57"/>
    </row>
    <row r="89">
      <c r="E89" s="54"/>
      <c r="F89" s="54"/>
      <c r="H89" s="55"/>
      <c r="R89" s="55"/>
      <c r="S89" s="57"/>
    </row>
    <row r="90">
      <c r="E90" s="54"/>
      <c r="F90" s="54"/>
      <c r="H90" s="55"/>
      <c r="R90" s="55"/>
      <c r="S90" s="57"/>
    </row>
    <row r="91">
      <c r="E91" s="54"/>
      <c r="F91" s="54"/>
      <c r="H91" s="55"/>
      <c r="R91" s="55"/>
      <c r="S91" s="57"/>
    </row>
    <row r="92">
      <c r="E92" s="54"/>
      <c r="F92" s="54"/>
      <c r="H92" s="55"/>
      <c r="R92" s="55"/>
      <c r="S92" s="57"/>
    </row>
    <row r="93">
      <c r="E93" s="54"/>
      <c r="F93" s="54"/>
      <c r="H93" s="55"/>
      <c r="R93" s="55"/>
      <c r="S93" s="57"/>
    </row>
    <row r="94">
      <c r="E94" s="54"/>
      <c r="F94" s="54"/>
      <c r="H94" s="55"/>
      <c r="R94" s="55"/>
      <c r="S94" s="57"/>
    </row>
    <row r="95">
      <c r="E95" s="54"/>
      <c r="F95" s="54"/>
      <c r="H95" s="55"/>
      <c r="R95" s="55"/>
      <c r="S95" s="57"/>
    </row>
    <row r="96">
      <c r="E96" s="54"/>
      <c r="F96" s="54"/>
      <c r="H96" s="55"/>
      <c r="R96" s="55"/>
      <c r="S96" s="57"/>
    </row>
    <row r="97">
      <c r="E97" s="54"/>
      <c r="F97" s="54"/>
      <c r="H97" s="55"/>
      <c r="R97" s="55"/>
      <c r="S97" s="57"/>
    </row>
    <row r="98">
      <c r="E98" s="54"/>
      <c r="F98" s="54"/>
      <c r="H98" s="55"/>
      <c r="R98" s="55"/>
      <c r="S98" s="57"/>
    </row>
    <row r="99">
      <c r="E99" s="54"/>
      <c r="F99" s="54"/>
      <c r="H99" s="55"/>
      <c r="R99" s="55"/>
      <c r="S99" s="57"/>
    </row>
    <row r="100">
      <c r="E100" s="54"/>
      <c r="F100" s="54"/>
      <c r="H100" s="55"/>
      <c r="R100" s="55"/>
      <c r="S100" s="57"/>
    </row>
    <row r="101">
      <c r="E101" s="54"/>
      <c r="F101" s="54"/>
      <c r="H101" s="55"/>
      <c r="R101" s="55"/>
      <c r="S101" s="57"/>
    </row>
    <row r="102">
      <c r="E102" s="54"/>
      <c r="F102" s="54"/>
      <c r="H102" s="55"/>
      <c r="R102" s="55"/>
      <c r="S102" s="57"/>
    </row>
    <row r="103">
      <c r="E103" s="54"/>
      <c r="F103" s="54"/>
      <c r="H103" s="55"/>
      <c r="R103" s="55"/>
      <c r="S103" s="57"/>
    </row>
    <row r="104">
      <c r="E104" s="54"/>
      <c r="F104" s="54"/>
      <c r="H104" s="55"/>
      <c r="R104" s="55"/>
      <c r="S104" s="57"/>
    </row>
    <row r="105">
      <c r="E105" s="54"/>
      <c r="F105" s="54"/>
      <c r="H105" s="55"/>
      <c r="R105" s="55"/>
      <c r="S105" s="57"/>
    </row>
    <row r="106">
      <c r="E106" s="54"/>
      <c r="F106" s="54"/>
      <c r="H106" s="55"/>
      <c r="R106" s="55"/>
      <c r="S106" s="57"/>
    </row>
    <row r="107">
      <c r="E107" s="54"/>
      <c r="F107" s="54"/>
      <c r="H107" s="55"/>
      <c r="R107" s="55"/>
      <c r="S107" s="57"/>
    </row>
    <row r="108">
      <c r="E108" s="54"/>
      <c r="F108" s="54"/>
      <c r="H108" s="55"/>
      <c r="R108" s="55"/>
      <c r="S108" s="57"/>
    </row>
    <row r="109">
      <c r="E109" s="54"/>
      <c r="F109" s="54"/>
      <c r="H109" s="55"/>
      <c r="R109" s="55"/>
      <c r="S109" s="57"/>
    </row>
    <row r="110">
      <c r="E110" s="54"/>
      <c r="F110" s="54"/>
      <c r="H110" s="55"/>
      <c r="R110" s="55"/>
      <c r="S110" s="57"/>
    </row>
    <row r="111">
      <c r="E111" s="54"/>
      <c r="F111" s="54"/>
      <c r="H111" s="55"/>
      <c r="R111" s="55"/>
      <c r="S111" s="57"/>
    </row>
    <row r="112">
      <c r="E112" s="54"/>
      <c r="F112" s="54"/>
      <c r="H112" s="55"/>
      <c r="R112" s="55"/>
      <c r="S112" s="57"/>
    </row>
    <row r="113">
      <c r="E113" s="54"/>
      <c r="F113" s="54"/>
      <c r="H113" s="55"/>
      <c r="R113" s="55"/>
      <c r="S113" s="57"/>
    </row>
    <row r="114">
      <c r="E114" s="54"/>
      <c r="F114" s="54"/>
      <c r="H114" s="55"/>
      <c r="R114" s="55"/>
      <c r="S114" s="57"/>
    </row>
    <row r="115">
      <c r="E115" s="54"/>
      <c r="F115" s="54"/>
      <c r="H115" s="55"/>
      <c r="R115" s="55"/>
      <c r="S115" s="57"/>
    </row>
    <row r="116">
      <c r="E116" s="54"/>
      <c r="F116" s="54"/>
      <c r="H116" s="55"/>
      <c r="R116" s="55"/>
      <c r="S116" s="57"/>
    </row>
    <row r="117">
      <c r="E117" s="54"/>
      <c r="F117" s="54"/>
      <c r="H117" s="55"/>
      <c r="R117" s="55"/>
      <c r="S117" s="57"/>
    </row>
    <row r="118">
      <c r="E118" s="54"/>
      <c r="F118" s="54"/>
      <c r="H118" s="55"/>
      <c r="R118" s="55"/>
      <c r="S118" s="57"/>
    </row>
    <row r="119">
      <c r="E119" s="54"/>
      <c r="F119" s="54"/>
      <c r="H119" s="55"/>
      <c r="R119" s="55"/>
      <c r="S119" s="57"/>
    </row>
    <row r="120">
      <c r="E120" s="54"/>
      <c r="F120" s="54"/>
      <c r="H120" s="55"/>
      <c r="R120" s="55"/>
      <c r="S120" s="57"/>
    </row>
    <row r="121">
      <c r="E121" s="54"/>
      <c r="F121" s="54"/>
      <c r="H121" s="55"/>
      <c r="R121" s="55"/>
      <c r="S121" s="57"/>
    </row>
    <row r="122">
      <c r="E122" s="54"/>
      <c r="F122" s="54"/>
      <c r="H122" s="55"/>
      <c r="R122" s="55"/>
      <c r="S122" s="57"/>
    </row>
    <row r="123">
      <c r="E123" s="54"/>
      <c r="F123" s="54"/>
      <c r="H123" s="55"/>
      <c r="R123" s="55"/>
      <c r="S123" s="57"/>
    </row>
    <row r="124">
      <c r="E124" s="54"/>
      <c r="F124" s="54"/>
      <c r="H124" s="55"/>
      <c r="R124" s="55"/>
      <c r="S124" s="57"/>
    </row>
    <row r="125">
      <c r="E125" s="54"/>
      <c r="F125" s="54"/>
      <c r="H125" s="55"/>
      <c r="R125" s="55"/>
      <c r="S125" s="57"/>
    </row>
    <row r="126">
      <c r="E126" s="54"/>
      <c r="F126" s="54"/>
      <c r="H126" s="55"/>
      <c r="R126" s="55"/>
      <c r="S126" s="57"/>
    </row>
    <row r="127">
      <c r="E127" s="54"/>
      <c r="F127" s="54"/>
      <c r="H127" s="55"/>
      <c r="R127" s="55"/>
      <c r="S127" s="57"/>
    </row>
    <row r="128">
      <c r="E128" s="54"/>
      <c r="F128" s="54"/>
      <c r="H128" s="55"/>
      <c r="R128" s="55"/>
      <c r="S128" s="57"/>
    </row>
    <row r="129">
      <c r="E129" s="54"/>
      <c r="F129" s="54"/>
      <c r="H129" s="55"/>
      <c r="R129" s="55"/>
      <c r="S129" s="57"/>
    </row>
    <row r="130">
      <c r="E130" s="54"/>
      <c r="F130" s="54"/>
      <c r="H130" s="55"/>
      <c r="R130" s="55"/>
      <c r="S130" s="57"/>
    </row>
    <row r="131">
      <c r="E131" s="54"/>
      <c r="F131" s="54"/>
      <c r="H131" s="55"/>
      <c r="R131" s="55"/>
      <c r="S131" s="57"/>
    </row>
    <row r="132">
      <c r="E132" s="54"/>
      <c r="F132" s="54"/>
      <c r="H132" s="55"/>
      <c r="R132" s="55"/>
      <c r="S132" s="57"/>
    </row>
    <row r="133">
      <c r="E133" s="54"/>
      <c r="F133" s="54"/>
      <c r="H133" s="55"/>
      <c r="R133" s="55"/>
      <c r="S133" s="57"/>
    </row>
    <row r="134">
      <c r="E134" s="54"/>
      <c r="F134" s="54"/>
      <c r="H134" s="55"/>
      <c r="R134" s="55"/>
      <c r="S134" s="57"/>
    </row>
    <row r="135">
      <c r="E135" s="54"/>
      <c r="F135" s="54"/>
      <c r="H135" s="55"/>
      <c r="R135" s="55"/>
      <c r="S135" s="57"/>
    </row>
    <row r="136">
      <c r="E136" s="54"/>
      <c r="F136" s="54"/>
      <c r="H136" s="55"/>
      <c r="R136" s="55"/>
      <c r="S136" s="57"/>
    </row>
    <row r="137">
      <c r="E137" s="54"/>
      <c r="F137" s="54"/>
      <c r="H137" s="55"/>
      <c r="R137" s="55"/>
      <c r="S137" s="57"/>
    </row>
    <row r="138">
      <c r="E138" s="54"/>
      <c r="F138" s="54"/>
      <c r="H138" s="55"/>
      <c r="R138" s="55"/>
      <c r="S138" s="57"/>
    </row>
    <row r="139">
      <c r="E139" s="54"/>
      <c r="F139" s="54"/>
      <c r="H139" s="55"/>
      <c r="R139" s="55"/>
      <c r="S139" s="57"/>
    </row>
    <row r="140">
      <c r="E140" s="54"/>
      <c r="F140" s="54"/>
      <c r="H140" s="55"/>
      <c r="R140" s="55"/>
      <c r="S140" s="57"/>
    </row>
    <row r="141">
      <c r="E141" s="54"/>
      <c r="F141" s="54"/>
      <c r="H141" s="55"/>
      <c r="R141" s="55"/>
      <c r="S141" s="57"/>
    </row>
    <row r="142">
      <c r="E142" s="54"/>
      <c r="F142" s="54"/>
      <c r="H142" s="55"/>
      <c r="R142" s="55"/>
      <c r="S142" s="57"/>
    </row>
    <row r="143">
      <c r="E143" s="54"/>
      <c r="F143" s="54"/>
      <c r="H143" s="55"/>
      <c r="R143" s="55"/>
      <c r="S143" s="57"/>
    </row>
    <row r="144">
      <c r="E144" s="54"/>
      <c r="F144" s="54"/>
      <c r="H144" s="55"/>
      <c r="R144" s="55"/>
      <c r="S144" s="57"/>
    </row>
    <row r="145">
      <c r="E145" s="54"/>
      <c r="F145" s="54"/>
      <c r="H145" s="55"/>
      <c r="R145" s="55"/>
      <c r="S145" s="57"/>
    </row>
    <row r="146">
      <c r="E146" s="54"/>
      <c r="F146" s="54"/>
      <c r="H146" s="55"/>
      <c r="R146" s="55"/>
      <c r="S146" s="57"/>
    </row>
    <row r="147">
      <c r="E147" s="54"/>
      <c r="F147" s="54"/>
      <c r="H147" s="55"/>
      <c r="R147" s="55"/>
      <c r="S147" s="57"/>
    </row>
    <row r="148">
      <c r="E148" s="54"/>
      <c r="F148" s="54"/>
      <c r="H148" s="55"/>
      <c r="R148" s="55"/>
      <c r="S148" s="57"/>
    </row>
    <row r="149">
      <c r="E149" s="54"/>
      <c r="F149" s="54"/>
      <c r="H149" s="55"/>
      <c r="R149" s="55"/>
      <c r="S149" s="57"/>
    </row>
    <row r="150">
      <c r="E150" s="54"/>
      <c r="F150" s="54"/>
      <c r="H150" s="55"/>
      <c r="R150" s="55"/>
      <c r="S150" s="57"/>
    </row>
    <row r="151">
      <c r="E151" s="54"/>
      <c r="F151" s="54"/>
      <c r="H151" s="55"/>
      <c r="R151" s="55"/>
      <c r="S151" s="57"/>
    </row>
    <row r="152">
      <c r="E152" s="54"/>
      <c r="F152" s="54"/>
      <c r="H152" s="55"/>
      <c r="R152" s="55"/>
      <c r="S152" s="57"/>
    </row>
    <row r="153">
      <c r="E153" s="54"/>
      <c r="F153" s="54"/>
      <c r="H153" s="55"/>
      <c r="R153" s="55"/>
      <c r="S153" s="57"/>
    </row>
    <row r="154">
      <c r="E154" s="54"/>
      <c r="F154" s="54"/>
      <c r="H154" s="55"/>
      <c r="R154" s="55"/>
      <c r="S154" s="57"/>
    </row>
    <row r="155">
      <c r="E155" s="54"/>
      <c r="F155" s="54"/>
      <c r="H155" s="55"/>
      <c r="R155" s="55"/>
      <c r="S155" s="57"/>
    </row>
    <row r="156">
      <c r="E156" s="54"/>
      <c r="F156" s="54"/>
      <c r="H156" s="55"/>
      <c r="R156" s="55"/>
      <c r="S156" s="57"/>
    </row>
    <row r="157">
      <c r="E157" s="54"/>
      <c r="F157" s="54"/>
      <c r="H157" s="55"/>
      <c r="R157" s="55"/>
      <c r="S157" s="57"/>
    </row>
    <row r="158">
      <c r="E158" s="54"/>
      <c r="F158" s="54"/>
      <c r="H158" s="55"/>
      <c r="R158" s="55"/>
      <c r="S158" s="57"/>
    </row>
    <row r="159">
      <c r="E159" s="54"/>
      <c r="F159" s="54"/>
      <c r="H159" s="55"/>
      <c r="R159" s="55"/>
      <c r="S159" s="57"/>
    </row>
    <row r="160">
      <c r="E160" s="54"/>
      <c r="F160" s="54"/>
      <c r="H160" s="55"/>
      <c r="R160" s="55"/>
      <c r="S160" s="57"/>
    </row>
    <row r="161">
      <c r="E161" s="54"/>
      <c r="F161" s="54"/>
      <c r="H161" s="55"/>
      <c r="R161" s="55"/>
      <c r="S161" s="57"/>
    </row>
    <row r="162">
      <c r="E162" s="54"/>
      <c r="F162" s="54"/>
      <c r="H162" s="55"/>
      <c r="R162" s="55"/>
      <c r="S162" s="57"/>
    </row>
    <row r="163">
      <c r="E163" s="54"/>
      <c r="F163" s="54"/>
      <c r="H163" s="55"/>
      <c r="R163" s="55"/>
      <c r="S163" s="57"/>
    </row>
    <row r="164">
      <c r="E164" s="54"/>
      <c r="F164" s="54"/>
      <c r="H164" s="55"/>
      <c r="R164" s="55"/>
      <c r="S164" s="57"/>
    </row>
    <row r="165">
      <c r="E165" s="54"/>
      <c r="F165" s="54"/>
      <c r="H165" s="55"/>
      <c r="R165" s="55"/>
      <c r="S165" s="57"/>
    </row>
    <row r="166">
      <c r="E166" s="54"/>
      <c r="F166" s="54"/>
      <c r="H166" s="55"/>
      <c r="R166" s="55"/>
      <c r="S166" s="57"/>
    </row>
    <row r="167">
      <c r="E167" s="54"/>
      <c r="F167" s="54"/>
      <c r="H167" s="55"/>
      <c r="R167" s="55"/>
      <c r="S167" s="57"/>
    </row>
    <row r="168">
      <c r="E168" s="54"/>
      <c r="F168" s="54"/>
      <c r="H168" s="55"/>
      <c r="R168" s="55"/>
      <c r="S168" s="57"/>
    </row>
    <row r="169">
      <c r="E169" s="54"/>
      <c r="F169" s="54"/>
      <c r="H169" s="55"/>
      <c r="R169" s="55"/>
      <c r="S169" s="57"/>
    </row>
    <row r="170">
      <c r="E170" s="54"/>
      <c r="F170" s="54"/>
      <c r="H170" s="55"/>
      <c r="R170" s="55"/>
      <c r="S170" s="57"/>
    </row>
    <row r="171">
      <c r="E171" s="54"/>
      <c r="F171" s="54"/>
      <c r="H171" s="55"/>
      <c r="R171" s="55"/>
      <c r="S171" s="57"/>
    </row>
    <row r="172">
      <c r="E172" s="54"/>
      <c r="F172" s="54"/>
      <c r="H172" s="55"/>
      <c r="R172" s="55"/>
      <c r="S172" s="57"/>
    </row>
    <row r="173">
      <c r="E173" s="54"/>
      <c r="F173" s="54"/>
      <c r="H173" s="55"/>
      <c r="R173" s="55"/>
      <c r="S173" s="57"/>
    </row>
    <row r="174">
      <c r="E174" s="54"/>
      <c r="F174" s="54"/>
      <c r="H174" s="55"/>
      <c r="R174" s="55"/>
      <c r="S174" s="57"/>
    </row>
    <row r="175">
      <c r="E175" s="54"/>
      <c r="F175" s="54"/>
      <c r="H175" s="55"/>
      <c r="R175" s="55"/>
      <c r="S175" s="57"/>
    </row>
    <row r="176">
      <c r="E176" s="54"/>
      <c r="F176" s="54"/>
      <c r="H176" s="55"/>
      <c r="R176" s="55"/>
      <c r="S176" s="57"/>
    </row>
    <row r="177">
      <c r="E177" s="54"/>
      <c r="F177" s="54"/>
      <c r="H177" s="55"/>
      <c r="R177" s="55"/>
      <c r="S177" s="57"/>
    </row>
    <row r="178">
      <c r="E178" s="54"/>
      <c r="F178" s="54"/>
      <c r="H178" s="55"/>
      <c r="R178" s="55"/>
      <c r="S178" s="57"/>
    </row>
    <row r="179">
      <c r="E179" s="54"/>
      <c r="F179" s="54"/>
      <c r="H179" s="55"/>
      <c r="R179" s="55"/>
      <c r="S179" s="57"/>
    </row>
    <row r="180">
      <c r="E180" s="54"/>
      <c r="F180" s="54"/>
      <c r="H180" s="55"/>
      <c r="R180" s="55"/>
      <c r="S180" s="57"/>
    </row>
    <row r="181">
      <c r="E181" s="54"/>
      <c r="F181" s="54"/>
      <c r="H181" s="55"/>
      <c r="R181" s="55"/>
      <c r="S181" s="57"/>
    </row>
    <row r="182">
      <c r="E182" s="54"/>
      <c r="F182" s="54"/>
      <c r="H182" s="55"/>
      <c r="R182" s="55"/>
      <c r="S182" s="57"/>
    </row>
    <row r="183">
      <c r="E183" s="54"/>
      <c r="F183" s="54"/>
      <c r="H183" s="55"/>
      <c r="R183" s="55"/>
      <c r="S183" s="57"/>
    </row>
    <row r="184">
      <c r="E184" s="54"/>
      <c r="F184" s="54"/>
      <c r="H184" s="55"/>
      <c r="R184" s="55"/>
      <c r="S184" s="57"/>
    </row>
    <row r="185">
      <c r="E185" s="54"/>
      <c r="F185" s="54"/>
      <c r="H185" s="55"/>
      <c r="R185" s="55"/>
      <c r="S185" s="57"/>
    </row>
    <row r="186">
      <c r="E186" s="54"/>
      <c r="F186" s="54"/>
      <c r="H186" s="55"/>
      <c r="R186" s="55"/>
      <c r="S186" s="57"/>
    </row>
    <row r="187">
      <c r="E187" s="54"/>
      <c r="F187" s="54"/>
      <c r="H187" s="55"/>
      <c r="R187" s="55"/>
      <c r="S187" s="57"/>
    </row>
    <row r="188">
      <c r="E188" s="54"/>
      <c r="F188" s="54"/>
      <c r="H188" s="55"/>
      <c r="R188" s="55"/>
      <c r="S188" s="57"/>
    </row>
    <row r="189">
      <c r="E189" s="54"/>
      <c r="F189" s="54"/>
      <c r="H189" s="55"/>
      <c r="R189" s="55"/>
      <c r="S189" s="57"/>
    </row>
    <row r="190">
      <c r="E190" s="54"/>
      <c r="F190" s="54"/>
      <c r="H190" s="55"/>
      <c r="R190" s="55"/>
      <c r="S190" s="57"/>
    </row>
    <row r="191">
      <c r="E191" s="54"/>
      <c r="F191" s="54"/>
      <c r="H191" s="55"/>
      <c r="R191" s="55"/>
      <c r="S191" s="57"/>
    </row>
    <row r="192">
      <c r="E192" s="54"/>
      <c r="F192" s="54"/>
      <c r="H192" s="55"/>
      <c r="R192" s="55"/>
      <c r="S192" s="57"/>
    </row>
    <row r="193">
      <c r="E193" s="54"/>
      <c r="F193" s="54"/>
      <c r="H193" s="55"/>
      <c r="R193" s="55"/>
      <c r="S193" s="57"/>
    </row>
    <row r="194">
      <c r="E194" s="54"/>
      <c r="F194" s="54"/>
      <c r="H194" s="55"/>
      <c r="R194" s="55"/>
      <c r="S194" s="57"/>
    </row>
    <row r="195">
      <c r="E195" s="54"/>
      <c r="F195" s="54"/>
      <c r="H195" s="55"/>
      <c r="R195" s="55"/>
      <c r="S195" s="57"/>
    </row>
    <row r="196">
      <c r="E196" s="54"/>
      <c r="F196" s="54"/>
      <c r="H196" s="55"/>
      <c r="R196" s="55"/>
      <c r="S196" s="57"/>
    </row>
    <row r="197">
      <c r="E197" s="54"/>
      <c r="F197" s="54"/>
      <c r="H197" s="55"/>
      <c r="R197" s="55"/>
      <c r="S197" s="57"/>
    </row>
    <row r="198">
      <c r="E198" s="54"/>
      <c r="F198" s="54"/>
      <c r="H198" s="55"/>
      <c r="R198" s="55"/>
      <c r="S198" s="57"/>
    </row>
    <row r="199">
      <c r="E199" s="54"/>
      <c r="F199" s="54"/>
      <c r="H199" s="55"/>
      <c r="R199" s="55"/>
      <c r="S199" s="57"/>
    </row>
    <row r="200">
      <c r="E200" s="54"/>
      <c r="F200" s="54"/>
      <c r="H200" s="55"/>
      <c r="R200" s="55"/>
      <c r="S200" s="57"/>
    </row>
    <row r="201">
      <c r="E201" s="54"/>
      <c r="F201" s="54"/>
      <c r="H201" s="55"/>
      <c r="R201" s="55"/>
      <c r="S201" s="57"/>
    </row>
    <row r="202">
      <c r="E202" s="54"/>
      <c r="F202" s="54"/>
      <c r="H202" s="55"/>
      <c r="R202" s="55"/>
      <c r="S202" s="57"/>
    </row>
    <row r="203">
      <c r="E203" s="54"/>
      <c r="F203" s="54"/>
      <c r="H203" s="55"/>
      <c r="R203" s="55"/>
      <c r="S203" s="57"/>
    </row>
    <row r="204">
      <c r="E204" s="54"/>
      <c r="F204" s="54"/>
      <c r="H204" s="55"/>
      <c r="R204" s="55"/>
      <c r="S204" s="57"/>
    </row>
    <row r="205">
      <c r="E205" s="54"/>
      <c r="F205" s="54"/>
      <c r="H205" s="55"/>
      <c r="R205" s="55"/>
      <c r="S205" s="57"/>
    </row>
    <row r="206">
      <c r="E206" s="54"/>
      <c r="F206" s="54"/>
      <c r="H206" s="55"/>
      <c r="R206" s="55"/>
      <c r="S206" s="57"/>
    </row>
    <row r="207">
      <c r="E207" s="54"/>
      <c r="F207" s="54"/>
      <c r="H207" s="55"/>
      <c r="R207" s="55"/>
      <c r="S207" s="57"/>
    </row>
    <row r="208">
      <c r="E208" s="54"/>
      <c r="F208" s="54"/>
      <c r="H208" s="55"/>
      <c r="R208" s="55"/>
      <c r="S208" s="57"/>
    </row>
    <row r="209">
      <c r="E209" s="54"/>
      <c r="F209" s="54"/>
      <c r="H209" s="55"/>
      <c r="R209" s="55"/>
      <c r="S209" s="57"/>
    </row>
    <row r="210">
      <c r="E210" s="54"/>
      <c r="F210" s="54"/>
      <c r="H210" s="55"/>
      <c r="R210" s="55"/>
      <c r="S210" s="57"/>
    </row>
    <row r="211">
      <c r="E211" s="54"/>
      <c r="F211" s="54"/>
      <c r="H211" s="55"/>
      <c r="R211" s="55"/>
      <c r="S211" s="57"/>
    </row>
    <row r="212">
      <c r="E212" s="54"/>
      <c r="F212" s="54"/>
      <c r="H212" s="55"/>
      <c r="R212" s="55"/>
      <c r="S212" s="57"/>
    </row>
    <row r="213">
      <c r="E213" s="54"/>
      <c r="F213" s="54"/>
      <c r="H213" s="55"/>
      <c r="R213" s="55"/>
      <c r="S213" s="57"/>
    </row>
    <row r="214">
      <c r="E214" s="54"/>
      <c r="F214" s="54"/>
      <c r="H214" s="55"/>
      <c r="R214" s="55"/>
      <c r="S214" s="57"/>
    </row>
    <row r="215">
      <c r="E215" s="54"/>
      <c r="F215" s="54"/>
      <c r="H215" s="55"/>
      <c r="R215" s="55"/>
      <c r="S215" s="57"/>
    </row>
    <row r="216">
      <c r="E216" s="54"/>
      <c r="F216" s="54"/>
      <c r="H216" s="55"/>
      <c r="R216" s="55"/>
      <c r="S216" s="57"/>
    </row>
    <row r="217">
      <c r="E217" s="54"/>
      <c r="F217" s="54"/>
      <c r="H217" s="55"/>
      <c r="R217" s="55"/>
      <c r="S217" s="57"/>
    </row>
    <row r="218">
      <c r="E218" s="54"/>
      <c r="F218" s="54"/>
      <c r="H218" s="55"/>
      <c r="R218" s="55"/>
      <c r="S218" s="57"/>
    </row>
    <row r="219">
      <c r="E219" s="54"/>
      <c r="F219" s="54"/>
      <c r="H219" s="55"/>
      <c r="R219" s="55"/>
      <c r="S219" s="57"/>
    </row>
    <row r="220">
      <c r="E220" s="54"/>
      <c r="F220" s="54"/>
      <c r="H220" s="55"/>
      <c r="R220" s="55"/>
      <c r="S220" s="57"/>
    </row>
    <row r="221">
      <c r="E221" s="54"/>
      <c r="F221" s="54"/>
      <c r="H221" s="55"/>
      <c r="R221" s="55"/>
      <c r="S221" s="57"/>
    </row>
    <row r="222">
      <c r="E222" s="54"/>
      <c r="F222" s="54"/>
      <c r="H222" s="55"/>
      <c r="R222" s="55"/>
      <c r="S222" s="57"/>
    </row>
    <row r="223">
      <c r="E223" s="54"/>
      <c r="F223" s="54"/>
      <c r="H223" s="55"/>
      <c r="R223" s="55"/>
      <c r="S223" s="57"/>
    </row>
    <row r="224">
      <c r="E224" s="54"/>
      <c r="F224" s="54"/>
      <c r="H224" s="55"/>
      <c r="R224" s="55"/>
      <c r="S224" s="57"/>
    </row>
    <row r="225">
      <c r="E225" s="54"/>
      <c r="F225" s="54"/>
      <c r="H225" s="55"/>
      <c r="R225" s="55"/>
      <c r="S225" s="57"/>
    </row>
    <row r="226">
      <c r="E226" s="54"/>
      <c r="F226" s="54"/>
      <c r="H226" s="55"/>
      <c r="R226" s="55"/>
      <c r="S226" s="57"/>
    </row>
    <row r="227">
      <c r="E227" s="54"/>
      <c r="F227" s="54"/>
      <c r="H227" s="55"/>
      <c r="R227" s="55"/>
      <c r="S227" s="57"/>
    </row>
    <row r="228">
      <c r="E228" s="54"/>
      <c r="F228" s="54"/>
      <c r="H228" s="55"/>
      <c r="R228" s="55"/>
      <c r="S228" s="57"/>
    </row>
    <row r="229">
      <c r="E229" s="54"/>
      <c r="F229" s="54"/>
      <c r="H229" s="55"/>
      <c r="R229" s="55"/>
      <c r="S229" s="57"/>
    </row>
    <row r="230">
      <c r="E230" s="54"/>
      <c r="F230" s="54"/>
      <c r="H230" s="55"/>
      <c r="R230" s="55"/>
      <c r="S230" s="57"/>
    </row>
    <row r="231">
      <c r="E231" s="54"/>
      <c r="F231" s="54"/>
      <c r="H231" s="55"/>
      <c r="R231" s="55"/>
      <c r="S231" s="57"/>
    </row>
    <row r="232">
      <c r="E232" s="54"/>
      <c r="F232" s="54"/>
      <c r="H232" s="55"/>
      <c r="R232" s="55"/>
      <c r="S232" s="57"/>
    </row>
    <row r="233">
      <c r="E233" s="54"/>
      <c r="F233" s="54"/>
      <c r="H233" s="55"/>
      <c r="R233" s="55"/>
      <c r="S233" s="57"/>
    </row>
    <row r="234">
      <c r="E234" s="54"/>
      <c r="F234" s="54"/>
      <c r="H234" s="55"/>
      <c r="R234" s="55"/>
      <c r="S234" s="57"/>
    </row>
    <row r="235">
      <c r="E235" s="54"/>
      <c r="F235" s="54"/>
      <c r="H235" s="55"/>
      <c r="R235" s="55"/>
      <c r="S235" s="57"/>
    </row>
    <row r="236">
      <c r="E236" s="54"/>
      <c r="F236" s="54"/>
      <c r="H236" s="55"/>
      <c r="R236" s="55"/>
      <c r="S236" s="57"/>
    </row>
    <row r="237">
      <c r="E237" s="54"/>
      <c r="F237" s="54"/>
      <c r="H237" s="55"/>
      <c r="R237" s="55"/>
      <c r="S237" s="57"/>
    </row>
    <row r="238">
      <c r="E238" s="54"/>
      <c r="F238" s="54"/>
      <c r="H238" s="55"/>
      <c r="R238" s="55"/>
      <c r="S238" s="57"/>
    </row>
    <row r="239">
      <c r="E239" s="54"/>
      <c r="F239" s="54"/>
      <c r="H239" s="55"/>
      <c r="R239" s="55"/>
      <c r="S239" s="57"/>
    </row>
    <row r="240">
      <c r="E240" s="54"/>
      <c r="F240" s="54"/>
      <c r="H240" s="55"/>
      <c r="R240" s="55"/>
      <c r="S240" s="57"/>
    </row>
    <row r="241">
      <c r="E241" s="54"/>
      <c r="F241" s="54"/>
      <c r="H241" s="55"/>
      <c r="R241" s="55"/>
      <c r="S241" s="57"/>
    </row>
    <row r="242">
      <c r="E242" s="54"/>
      <c r="F242" s="54"/>
      <c r="H242" s="55"/>
      <c r="R242" s="55"/>
      <c r="S242" s="57"/>
    </row>
    <row r="243">
      <c r="E243" s="54"/>
      <c r="F243" s="54"/>
      <c r="H243" s="55"/>
      <c r="R243" s="55"/>
      <c r="S243" s="57"/>
    </row>
    <row r="244">
      <c r="E244" s="54"/>
      <c r="F244" s="54"/>
      <c r="H244" s="55"/>
      <c r="R244" s="55"/>
      <c r="S244" s="57"/>
    </row>
    <row r="245">
      <c r="E245" s="54"/>
      <c r="F245" s="54"/>
      <c r="H245" s="55"/>
      <c r="R245" s="55"/>
      <c r="S245" s="57"/>
    </row>
    <row r="246">
      <c r="E246" s="54"/>
      <c r="F246" s="54"/>
      <c r="H246" s="55"/>
      <c r="R246" s="55"/>
      <c r="S246" s="57"/>
    </row>
    <row r="247">
      <c r="E247" s="54"/>
      <c r="F247" s="54"/>
      <c r="H247" s="55"/>
      <c r="R247" s="55"/>
      <c r="S247" s="57"/>
    </row>
    <row r="248">
      <c r="E248" s="54"/>
      <c r="F248" s="54"/>
      <c r="H248" s="55"/>
      <c r="R248" s="55"/>
      <c r="S248" s="57"/>
    </row>
    <row r="249">
      <c r="E249" s="54"/>
      <c r="F249" s="54"/>
      <c r="H249" s="55"/>
      <c r="R249" s="55"/>
      <c r="S249" s="57"/>
    </row>
    <row r="250">
      <c r="E250" s="54"/>
      <c r="F250" s="54"/>
      <c r="H250" s="55"/>
      <c r="R250" s="55"/>
      <c r="S250" s="57"/>
    </row>
    <row r="251">
      <c r="E251" s="54"/>
      <c r="F251" s="54"/>
      <c r="H251" s="55"/>
      <c r="R251" s="55"/>
      <c r="S251" s="57"/>
    </row>
    <row r="252">
      <c r="E252" s="54"/>
      <c r="F252" s="54"/>
      <c r="H252" s="55"/>
      <c r="R252" s="55"/>
      <c r="S252" s="57"/>
    </row>
    <row r="253">
      <c r="E253" s="54"/>
      <c r="F253" s="54"/>
      <c r="H253" s="55"/>
      <c r="R253" s="55"/>
      <c r="S253" s="57"/>
    </row>
    <row r="254">
      <c r="E254" s="54"/>
      <c r="F254" s="54"/>
      <c r="H254" s="55"/>
      <c r="R254" s="55"/>
      <c r="S254" s="57"/>
    </row>
    <row r="255">
      <c r="E255" s="54"/>
      <c r="F255" s="54"/>
      <c r="H255" s="55"/>
      <c r="R255" s="55"/>
      <c r="S255" s="57"/>
    </row>
    <row r="256">
      <c r="E256" s="54"/>
      <c r="F256" s="54"/>
      <c r="H256" s="55"/>
      <c r="R256" s="55"/>
      <c r="S256" s="57"/>
    </row>
    <row r="257">
      <c r="E257" s="54"/>
      <c r="F257" s="54"/>
      <c r="H257" s="55"/>
      <c r="R257" s="55"/>
      <c r="S257" s="57"/>
    </row>
    <row r="258">
      <c r="E258" s="54"/>
      <c r="F258" s="54"/>
      <c r="H258" s="55"/>
      <c r="R258" s="55"/>
      <c r="S258" s="57"/>
    </row>
    <row r="259">
      <c r="E259" s="54"/>
      <c r="F259" s="54"/>
      <c r="H259" s="55"/>
      <c r="R259" s="55"/>
      <c r="S259" s="57"/>
    </row>
    <row r="260">
      <c r="E260" s="54"/>
      <c r="F260" s="54"/>
      <c r="H260" s="55"/>
      <c r="R260" s="55"/>
      <c r="S260" s="57"/>
    </row>
    <row r="261">
      <c r="E261" s="54"/>
      <c r="F261" s="54"/>
      <c r="H261" s="55"/>
      <c r="R261" s="55"/>
      <c r="S261" s="57"/>
    </row>
    <row r="262">
      <c r="E262" s="54"/>
      <c r="F262" s="54"/>
      <c r="H262" s="55"/>
      <c r="R262" s="55"/>
      <c r="S262" s="57"/>
    </row>
    <row r="263">
      <c r="E263" s="54"/>
      <c r="F263" s="54"/>
      <c r="H263" s="55"/>
      <c r="R263" s="55"/>
      <c r="S263" s="57"/>
    </row>
    <row r="264">
      <c r="E264" s="54"/>
      <c r="F264" s="54"/>
      <c r="H264" s="55"/>
      <c r="R264" s="55"/>
      <c r="S264" s="57"/>
    </row>
    <row r="265">
      <c r="E265" s="54"/>
      <c r="F265" s="54"/>
      <c r="H265" s="55"/>
      <c r="R265" s="55"/>
      <c r="S265" s="57"/>
    </row>
    <row r="266">
      <c r="E266" s="54"/>
      <c r="F266" s="54"/>
      <c r="H266" s="55"/>
      <c r="R266" s="55"/>
      <c r="S266" s="57"/>
    </row>
    <row r="267">
      <c r="E267" s="54"/>
      <c r="F267" s="54"/>
      <c r="H267" s="55"/>
      <c r="R267" s="55"/>
      <c r="S267" s="57"/>
    </row>
    <row r="268">
      <c r="E268" s="54"/>
      <c r="F268" s="54"/>
      <c r="H268" s="55"/>
      <c r="R268" s="55"/>
      <c r="S268" s="57"/>
    </row>
    <row r="269">
      <c r="E269" s="54"/>
      <c r="F269" s="54"/>
      <c r="H269" s="55"/>
      <c r="R269" s="55"/>
      <c r="S269" s="57"/>
    </row>
    <row r="270">
      <c r="E270" s="54"/>
      <c r="F270" s="54"/>
      <c r="H270" s="55"/>
      <c r="R270" s="55"/>
      <c r="S270" s="57"/>
    </row>
    <row r="271">
      <c r="E271" s="54"/>
      <c r="F271" s="54"/>
      <c r="H271" s="55"/>
      <c r="R271" s="55"/>
      <c r="S271" s="57"/>
    </row>
    <row r="272">
      <c r="E272" s="54"/>
      <c r="F272" s="54"/>
      <c r="H272" s="55"/>
      <c r="R272" s="55"/>
      <c r="S272" s="57"/>
    </row>
    <row r="273">
      <c r="E273" s="54"/>
      <c r="F273" s="54"/>
      <c r="H273" s="55"/>
      <c r="R273" s="55"/>
      <c r="S273" s="57"/>
    </row>
    <row r="274">
      <c r="E274" s="54"/>
      <c r="F274" s="54"/>
      <c r="H274" s="55"/>
      <c r="R274" s="55"/>
      <c r="S274" s="57"/>
    </row>
    <row r="275">
      <c r="E275" s="54"/>
      <c r="F275" s="54"/>
      <c r="H275" s="55"/>
      <c r="R275" s="55"/>
      <c r="S275" s="57"/>
    </row>
    <row r="276">
      <c r="E276" s="54"/>
      <c r="F276" s="54"/>
      <c r="H276" s="55"/>
      <c r="R276" s="55"/>
      <c r="S276" s="57"/>
    </row>
    <row r="277">
      <c r="E277" s="54"/>
      <c r="F277" s="54"/>
      <c r="H277" s="55"/>
      <c r="R277" s="55"/>
      <c r="S277" s="57"/>
    </row>
    <row r="278">
      <c r="E278" s="54"/>
      <c r="F278" s="54"/>
      <c r="H278" s="55"/>
      <c r="R278" s="55"/>
      <c r="S278" s="57"/>
    </row>
    <row r="279">
      <c r="E279" s="54"/>
      <c r="F279" s="54"/>
      <c r="H279" s="55"/>
      <c r="R279" s="55"/>
      <c r="S279" s="57"/>
    </row>
    <row r="280">
      <c r="E280" s="54"/>
      <c r="F280" s="54"/>
      <c r="H280" s="55"/>
      <c r="R280" s="55"/>
      <c r="S280" s="57"/>
    </row>
    <row r="281">
      <c r="E281" s="54"/>
      <c r="F281" s="54"/>
      <c r="H281" s="55"/>
      <c r="R281" s="55"/>
      <c r="S281" s="57"/>
    </row>
    <row r="282">
      <c r="E282" s="54"/>
      <c r="F282" s="54"/>
      <c r="H282" s="55"/>
      <c r="R282" s="55"/>
      <c r="S282" s="57"/>
    </row>
    <row r="283">
      <c r="E283" s="54"/>
      <c r="F283" s="54"/>
      <c r="H283" s="55"/>
      <c r="R283" s="55"/>
      <c r="S283" s="57"/>
    </row>
    <row r="284">
      <c r="E284" s="54"/>
      <c r="F284" s="54"/>
      <c r="H284" s="55"/>
      <c r="R284" s="55"/>
      <c r="S284" s="57"/>
    </row>
    <row r="285">
      <c r="E285" s="54"/>
      <c r="F285" s="54"/>
      <c r="H285" s="55"/>
      <c r="R285" s="55"/>
      <c r="S285" s="57"/>
    </row>
    <row r="286">
      <c r="E286" s="54"/>
      <c r="F286" s="54"/>
      <c r="H286" s="55"/>
      <c r="R286" s="55"/>
      <c r="S286" s="57"/>
    </row>
    <row r="287">
      <c r="E287" s="54"/>
      <c r="F287" s="54"/>
      <c r="H287" s="55"/>
      <c r="R287" s="55"/>
      <c r="S287" s="57"/>
    </row>
    <row r="288">
      <c r="E288" s="54"/>
      <c r="F288" s="54"/>
      <c r="H288" s="55"/>
      <c r="R288" s="55"/>
      <c r="S288" s="57"/>
    </row>
    <row r="289">
      <c r="E289" s="54"/>
      <c r="F289" s="54"/>
      <c r="H289" s="55"/>
      <c r="R289" s="55"/>
      <c r="S289" s="57"/>
    </row>
    <row r="290">
      <c r="E290" s="54"/>
      <c r="F290" s="54"/>
      <c r="H290" s="55"/>
      <c r="R290" s="55"/>
      <c r="S290" s="57"/>
    </row>
    <row r="291">
      <c r="E291" s="54"/>
      <c r="F291" s="54"/>
      <c r="H291" s="55"/>
      <c r="R291" s="55"/>
      <c r="S291" s="57"/>
    </row>
    <row r="292">
      <c r="E292" s="54"/>
      <c r="F292" s="54"/>
      <c r="H292" s="55"/>
      <c r="R292" s="55"/>
      <c r="S292" s="57"/>
    </row>
    <row r="293">
      <c r="E293" s="54"/>
      <c r="F293" s="54"/>
      <c r="H293" s="55"/>
      <c r="R293" s="55"/>
      <c r="S293" s="57"/>
    </row>
    <row r="294">
      <c r="E294" s="54"/>
      <c r="F294" s="54"/>
      <c r="H294" s="55"/>
      <c r="R294" s="55"/>
      <c r="S294" s="57"/>
    </row>
    <row r="295">
      <c r="E295" s="54"/>
      <c r="F295" s="54"/>
      <c r="H295" s="55"/>
      <c r="R295" s="55"/>
      <c r="S295" s="57"/>
    </row>
    <row r="296">
      <c r="E296" s="54"/>
      <c r="F296" s="54"/>
      <c r="H296" s="55"/>
      <c r="R296" s="55"/>
      <c r="S296" s="57"/>
    </row>
    <row r="297">
      <c r="E297" s="54"/>
      <c r="F297" s="54"/>
      <c r="H297" s="55"/>
      <c r="R297" s="55"/>
      <c r="S297" s="57"/>
    </row>
    <row r="298">
      <c r="E298" s="54"/>
      <c r="F298" s="54"/>
      <c r="H298" s="55"/>
      <c r="R298" s="55"/>
      <c r="S298" s="57"/>
    </row>
    <row r="299">
      <c r="E299" s="54"/>
      <c r="F299" s="54"/>
      <c r="H299" s="55"/>
      <c r="R299" s="55"/>
      <c r="S299" s="57"/>
    </row>
    <row r="300">
      <c r="E300" s="54"/>
      <c r="F300" s="54"/>
      <c r="H300" s="55"/>
      <c r="R300" s="55"/>
      <c r="S300" s="57"/>
    </row>
    <row r="301">
      <c r="E301" s="54"/>
      <c r="F301" s="54"/>
      <c r="H301" s="55"/>
      <c r="R301" s="55"/>
      <c r="S301" s="57"/>
    </row>
    <row r="302">
      <c r="E302" s="54"/>
      <c r="F302" s="54"/>
      <c r="H302" s="55"/>
      <c r="R302" s="55"/>
      <c r="S302" s="57"/>
    </row>
    <row r="303">
      <c r="E303" s="54"/>
      <c r="F303" s="54"/>
      <c r="H303" s="55"/>
      <c r="R303" s="55"/>
      <c r="S303" s="57"/>
    </row>
    <row r="304">
      <c r="E304" s="54"/>
      <c r="F304" s="54"/>
      <c r="H304" s="55"/>
      <c r="R304" s="55"/>
      <c r="S304" s="57"/>
    </row>
    <row r="305">
      <c r="E305" s="54"/>
      <c r="F305" s="54"/>
      <c r="H305" s="55"/>
      <c r="R305" s="55"/>
      <c r="S305" s="57"/>
    </row>
    <row r="306">
      <c r="E306" s="54"/>
      <c r="F306" s="54"/>
      <c r="H306" s="55"/>
      <c r="R306" s="55"/>
      <c r="S306" s="57"/>
    </row>
    <row r="307">
      <c r="E307" s="54"/>
      <c r="F307" s="54"/>
      <c r="H307" s="55"/>
      <c r="R307" s="55"/>
      <c r="S307" s="57"/>
    </row>
    <row r="308">
      <c r="E308" s="54"/>
      <c r="F308" s="54"/>
      <c r="H308" s="55"/>
      <c r="R308" s="55"/>
      <c r="S308" s="57"/>
    </row>
    <row r="309">
      <c r="E309" s="54"/>
      <c r="F309" s="54"/>
      <c r="H309" s="55"/>
      <c r="R309" s="55"/>
      <c r="S309" s="57"/>
    </row>
    <row r="310">
      <c r="E310" s="54"/>
      <c r="F310" s="54"/>
      <c r="H310" s="55"/>
      <c r="R310" s="55"/>
      <c r="S310" s="57"/>
    </row>
    <row r="311">
      <c r="E311" s="54"/>
      <c r="F311" s="54"/>
      <c r="H311" s="55"/>
      <c r="R311" s="55"/>
      <c r="S311" s="57"/>
    </row>
    <row r="312">
      <c r="E312" s="54"/>
      <c r="F312" s="54"/>
      <c r="H312" s="55"/>
      <c r="R312" s="55"/>
      <c r="S312" s="57"/>
    </row>
    <row r="313">
      <c r="E313" s="54"/>
      <c r="F313" s="54"/>
      <c r="H313" s="55"/>
      <c r="R313" s="55"/>
      <c r="S313" s="57"/>
    </row>
    <row r="314">
      <c r="E314" s="54"/>
      <c r="F314" s="54"/>
      <c r="H314" s="55"/>
      <c r="R314" s="55"/>
      <c r="S314" s="57"/>
    </row>
    <row r="315">
      <c r="E315" s="54"/>
      <c r="F315" s="54"/>
      <c r="H315" s="55"/>
      <c r="R315" s="55"/>
      <c r="S315" s="57"/>
    </row>
    <row r="316">
      <c r="E316" s="54"/>
      <c r="F316" s="54"/>
      <c r="H316" s="55"/>
      <c r="R316" s="55"/>
      <c r="S316" s="57"/>
    </row>
    <row r="317">
      <c r="E317" s="54"/>
      <c r="F317" s="54"/>
      <c r="H317" s="55"/>
      <c r="R317" s="55"/>
      <c r="S317" s="57"/>
    </row>
    <row r="318">
      <c r="E318" s="54"/>
      <c r="F318" s="54"/>
      <c r="H318" s="55"/>
      <c r="R318" s="55"/>
      <c r="S318" s="57"/>
    </row>
    <row r="319">
      <c r="E319" s="54"/>
      <c r="F319" s="54"/>
      <c r="H319" s="55"/>
      <c r="R319" s="55"/>
      <c r="S319" s="57"/>
    </row>
    <row r="320">
      <c r="E320" s="54"/>
      <c r="F320" s="54"/>
      <c r="H320" s="55"/>
      <c r="R320" s="55"/>
      <c r="S320" s="57"/>
    </row>
    <row r="321">
      <c r="E321" s="54"/>
      <c r="F321" s="54"/>
      <c r="H321" s="55"/>
      <c r="R321" s="55"/>
      <c r="S321" s="57"/>
    </row>
    <row r="322">
      <c r="E322" s="54"/>
      <c r="F322" s="54"/>
      <c r="H322" s="55"/>
      <c r="R322" s="55"/>
      <c r="S322" s="57"/>
    </row>
    <row r="323">
      <c r="E323" s="54"/>
      <c r="F323" s="54"/>
      <c r="H323" s="55"/>
      <c r="R323" s="55"/>
      <c r="S323" s="57"/>
    </row>
    <row r="324">
      <c r="E324" s="54"/>
      <c r="F324" s="54"/>
      <c r="H324" s="55"/>
      <c r="R324" s="55"/>
      <c r="S324" s="57"/>
    </row>
    <row r="325">
      <c r="E325" s="54"/>
      <c r="F325" s="54"/>
      <c r="H325" s="55"/>
      <c r="R325" s="55"/>
      <c r="S325" s="57"/>
    </row>
    <row r="326">
      <c r="E326" s="54"/>
      <c r="F326" s="54"/>
      <c r="H326" s="55"/>
      <c r="R326" s="55"/>
      <c r="S326" s="57"/>
    </row>
    <row r="327">
      <c r="E327" s="54"/>
      <c r="F327" s="54"/>
      <c r="H327" s="55"/>
      <c r="R327" s="55"/>
      <c r="S327" s="57"/>
    </row>
    <row r="328">
      <c r="E328" s="54"/>
      <c r="F328" s="54"/>
      <c r="H328" s="55"/>
      <c r="R328" s="55"/>
      <c r="S328" s="57"/>
    </row>
    <row r="329">
      <c r="E329" s="54"/>
      <c r="F329" s="54"/>
      <c r="H329" s="55"/>
      <c r="R329" s="55"/>
      <c r="S329" s="57"/>
    </row>
    <row r="330">
      <c r="E330" s="54"/>
      <c r="F330" s="54"/>
      <c r="H330" s="55"/>
      <c r="R330" s="55"/>
      <c r="S330" s="57"/>
    </row>
    <row r="331">
      <c r="E331" s="54"/>
      <c r="F331" s="54"/>
      <c r="H331" s="55"/>
      <c r="R331" s="55"/>
      <c r="S331" s="57"/>
    </row>
    <row r="332">
      <c r="E332" s="54"/>
      <c r="F332" s="54"/>
      <c r="H332" s="55"/>
      <c r="R332" s="55"/>
      <c r="S332" s="57"/>
    </row>
    <row r="333">
      <c r="E333" s="54"/>
      <c r="F333" s="54"/>
      <c r="H333" s="55"/>
      <c r="R333" s="55"/>
      <c r="S333" s="57"/>
    </row>
    <row r="334">
      <c r="E334" s="54"/>
      <c r="F334" s="54"/>
      <c r="H334" s="55"/>
      <c r="R334" s="55"/>
      <c r="S334" s="57"/>
    </row>
    <row r="335">
      <c r="E335" s="54"/>
      <c r="F335" s="54"/>
      <c r="H335" s="55"/>
      <c r="R335" s="55"/>
      <c r="S335" s="57"/>
    </row>
    <row r="336">
      <c r="E336" s="54"/>
      <c r="F336" s="54"/>
      <c r="H336" s="55"/>
      <c r="R336" s="55"/>
      <c r="S336" s="57"/>
    </row>
    <row r="337">
      <c r="E337" s="54"/>
      <c r="F337" s="54"/>
      <c r="H337" s="55"/>
      <c r="R337" s="55"/>
      <c r="S337" s="57"/>
    </row>
    <row r="338">
      <c r="E338" s="54"/>
      <c r="F338" s="54"/>
      <c r="H338" s="55"/>
      <c r="R338" s="55"/>
      <c r="S338" s="57"/>
    </row>
    <row r="339">
      <c r="E339" s="54"/>
      <c r="F339" s="54"/>
      <c r="H339" s="55"/>
      <c r="R339" s="55"/>
      <c r="S339" s="57"/>
    </row>
    <row r="340">
      <c r="E340" s="54"/>
      <c r="F340" s="54"/>
      <c r="H340" s="55"/>
      <c r="R340" s="55"/>
      <c r="S340" s="57"/>
    </row>
    <row r="341">
      <c r="E341" s="54"/>
      <c r="F341" s="54"/>
      <c r="H341" s="55"/>
      <c r="R341" s="55"/>
      <c r="S341" s="57"/>
    </row>
    <row r="342">
      <c r="E342" s="54"/>
      <c r="F342" s="54"/>
      <c r="H342" s="55"/>
      <c r="R342" s="55"/>
      <c r="S342" s="57"/>
    </row>
    <row r="343">
      <c r="E343" s="54"/>
      <c r="F343" s="54"/>
      <c r="H343" s="55"/>
      <c r="R343" s="55"/>
      <c r="S343" s="57"/>
    </row>
    <row r="344">
      <c r="E344" s="54"/>
      <c r="F344" s="54"/>
      <c r="H344" s="55"/>
      <c r="R344" s="55"/>
      <c r="S344" s="57"/>
    </row>
    <row r="345">
      <c r="E345" s="54"/>
      <c r="F345" s="54"/>
      <c r="H345" s="55"/>
      <c r="R345" s="55"/>
      <c r="S345" s="57"/>
    </row>
    <row r="346">
      <c r="E346" s="54"/>
      <c r="F346" s="54"/>
      <c r="H346" s="55"/>
      <c r="R346" s="55"/>
      <c r="S346" s="57"/>
    </row>
    <row r="347">
      <c r="E347" s="54"/>
      <c r="F347" s="54"/>
      <c r="H347" s="55"/>
      <c r="R347" s="55"/>
      <c r="S347" s="57"/>
    </row>
    <row r="348">
      <c r="E348" s="54"/>
      <c r="F348" s="54"/>
      <c r="H348" s="55"/>
      <c r="R348" s="55"/>
      <c r="S348" s="57"/>
    </row>
    <row r="349">
      <c r="E349" s="54"/>
      <c r="F349" s="54"/>
      <c r="H349" s="55"/>
      <c r="R349" s="55"/>
      <c r="S349" s="57"/>
    </row>
    <row r="350">
      <c r="E350" s="54"/>
      <c r="F350" s="54"/>
      <c r="H350" s="55"/>
      <c r="R350" s="55"/>
      <c r="S350" s="57"/>
    </row>
    <row r="351">
      <c r="E351" s="54"/>
      <c r="F351" s="54"/>
      <c r="H351" s="55"/>
      <c r="R351" s="55"/>
      <c r="S351" s="57"/>
    </row>
    <row r="352">
      <c r="E352" s="54"/>
      <c r="F352" s="54"/>
      <c r="H352" s="55"/>
      <c r="R352" s="55"/>
      <c r="S352" s="57"/>
    </row>
    <row r="353">
      <c r="E353" s="54"/>
      <c r="F353" s="54"/>
      <c r="H353" s="55"/>
      <c r="R353" s="55"/>
      <c r="S353" s="57"/>
    </row>
    <row r="354">
      <c r="E354" s="54"/>
      <c r="F354" s="54"/>
      <c r="H354" s="55"/>
      <c r="R354" s="55"/>
      <c r="S354" s="57"/>
    </row>
    <row r="355">
      <c r="E355" s="54"/>
      <c r="F355" s="54"/>
      <c r="H355" s="55"/>
      <c r="R355" s="55"/>
      <c r="S355" s="57"/>
    </row>
    <row r="356">
      <c r="E356" s="54"/>
      <c r="F356" s="54"/>
      <c r="H356" s="55"/>
      <c r="R356" s="55"/>
      <c r="S356" s="57"/>
    </row>
    <row r="357">
      <c r="E357" s="54"/>
      <c r="F357" s="54"/>
      <c r="H357" s="55"/>
      <c r="R357" s="55"/>
      <c r="S357" s="57"/>
    </row>
    <row r="358">
      <c r="E358" s="54"/>
      <c r="F358" s="54"/>
      <c r="H358" s="55"/>
      <c r="R358" s="55"/>
      <c r="S358" s="57"/>
    </row>
    <row r="359">
      <c r="E359" s="54"/>
      <c r="F359" s="54"/>
      <c r="H359" s="55"/>
      <c r="R359" s="55"/>
      <c r="S359" s="57"/>
    </row>
    <row r="360">
      <c r="E360" s="54"/>
      <c r="F360" s="54"/>
      <c r="H360" s="55"/>
      <c r="R360" s="55"/>
      <c r="S360" s="57"/>
    </row>
    <row r="361">
      <c r="E361" s="54"/>
      <c r="F361" s="54"/>
      <c r="H361" s="55"/>
      <c r="R361" s="55"/>
      <c r="S361" s="57"/>
    </row>
    <row r="362">
      <c r="E362" s="54"/>
      <c r="F362" s="54"/>
      <c r="H362" s="55"/>
      <c r="R362" s="55"/>
      <c r="S362" s="57"/>
    </row>
    <row r="363">
      <c r="E363" s="54"/>
      <c r="F363" s="54"/>
      <c r="H363" s="55"/>
      <c r="R363" s="55"/>
      <c r="S363" s="57"/>
    </row>
    <row r="364">
      <c r="E364" s="54"/>
      <c r="F364" s="54"/>
      <c r="H364" s="55"/>
      <c r="R364" s="55"/>
      <c r="S364" s="57"/>
    </row>
    <row r="365">
      <c r="E365" s="54"/>
      <c r="F365" s="54"/>
      <c r="H365" s="55"/>
      <c r="R365" s="55"/>
      <c r="S365" s="57"/>
    </row>
    <row r="366">
      <c r="E366" s="54"/>
      <c r="F366" s="54"/>
      <c r="H366" s="55"/>
      <c r="R366" s="55"/>
      <c r="S366" s="57"/>
    </row>
    <row r="367">
      <c r="E367" s="54"/>
      <c r="F367" s="54"/>
      <c r="H367" s="55"/>
      <c r="R367" s="55"/>
      <c r="S367" s="57"/>
    </row>
    <row r="368">
      <c r="E368" s="54"/>
      <c r="F368" s="54"/>
      <c r="H368" s="55"/>
      <c r="R368" s="55"/>
      <c r="S368" s="57"/>
    </row>
    <row r="369">
      <c r="E369" s="54"/>
      <c r="F369" s="54"/>
      <c r="H369" s="55"/>
      <c r="R369" s="55"/>
      <c r="S369" s="57"/>
    </row>
    <row r="370">
      <c r="E370" s="54"/>
      <c r="F370" s="54"/>
      <c r="H370" s="55"/>
      <c r="R370" s="55"/>
      <c r="S370" s="57"/>
    </row>
    <row r="371">
      <c r="E371" s="54"/>
      <c r="F371" s="54"/>
      <c r="H371" s="55"/>
      <c r="R371" s="55"/>
      <c r="S371" s="57"/>
    </row>
    <row r="372">
      <c r="E372" s="54"/>
      <c r="F372" s="54"/>
      <c r="H372" s="55"/>
      <c r="R372" s="55"/>
      <c r="S372" s="57"/>
    </row>
    <row r="373">
      <c r="E373" s="54"/>
      <c r="F373" s="54"/>
      <c r="H373" s="55"/>
      <c r="R373" s="55"/>
      <c r="S373" s="57"/>
    </row>
    <row r="374">
      <c r="E374" s="54"/>
      <c r="F374" s="54"/>
      <c r="H374" s="55"/>
      <c r="R374" s="55"/>
      <c r="S374" s="57"/>
    </row>
    <row r="375">
      <c r="E375" s="54"/>
      <c r="F375" s="54"/>
      <c r="H375" s="55"/>
      <c r="R375" s="55"/>
      <c r="S375" s="57"/>
    </row>
    <row r="376">
      <c r="E376" s="54"/>
      <c r="F376" s="54"/>
      <c r="H376" s="55"/>
      <c r="R376" s="55"/>
      <c r="S376" s="57"/>
    </row>
    <row r="377">
      <c r="E377" s="54"/>
      <c r="F377" s="54"/>
      <c r="H377" s="55"/>
      <c r="R377" s="55"/>
      <c r="S377" s="57"/>
    </row>
    <row r="378">
      <c r="E378" s="54"/>
      <c r="F378" s="54"/>
      <c r="H378" s="55"/>
      <c r="R378" s="55"/>
      <c r="S378" s="57"/>
    </row>
    <row r="379">
      <c r="E379" s="54"/>
      <c r="F379" s="54"/>
      <c r="H379" s="55"/>
      <c r="R379" s="55"/>
      <c r="S379" s="57"/>
    </row>
    <row r="380">
      <c r="E380" s="54"/>
      <c r="F380" s="54"/>
      <c r="H380" s="55"/>
      <c r="R380" s="55"/>
      <c r="S380" s="57"/>
    </row>
    <row r="381">
      <c r="E381" s="54"/>
      <c r="F381" s="54"/>
      <c r="H381" s="55"/>
      <c r="R381" s="55"/>
      <c r="S381" s="57"/>
    </row>
    <row r="382">
      <c r="E382" s="54"/>
      <c r="F382" s="54"/>
      <c r="H382" s="55"/>
      <c r="R382" s="55"/>
      <c r="S382" s="57"/>
    </row>
    <row r="383">
      <c r="E383" s="54"/>
      <c r="F383" s="54"/>
      <c r="H383" s="55"/>
      <c r="R383" s="55"/>
      <c r="S383" s="57"/>
    </row>
    <row r="384">
      <c r="E384" s="54"/>
      <c r="F384" s="54"/>
      <c r="H384" s="55"/>
      <c r="R384" s="55"/>
      <c r="S384" s="57"/>
    </row>
    <row r="385">
      <c r="E385" s="54"/>
      <c r="F385" s="54"/>
      <c r="H385" s="55"/>
      <c r="R385" s="55"/>
      <c r="S385" s="57"/>
    </row>
    <row r="386">
      <c r="E386" s="54"/>
      <c r="F386" s="54"/>
      <c r="H386" s="55"/>
      <c r="R386" s="55"/>
      <c r="S386" s="57"/>
    </row>
    <row r="387">
      <c r="E387" s="54"/>
      <c r="F387" s="54"/>
      <c r="H387" s="55"/>
      <c r="R387" s="55"/>
      <c r="S387" s="57"/>
    </row>
    <row r="388">
      <c r="E388" s="54"/>
      <c r="F388" s="54"/>
      <c r="H388" s="55"/>
      <c r="R388" s="55"/>
      <c r="S388" s="57"/>
    </row>
    <row r="389">
      <c r="E389" s="54"/>
      <c r="F389" s="54"/>
      <c r="H389" s="55"/>
      <c r="R389" s="55"/>
      <c r="S389" s="57"/>
    </row>
    <row r="390">
      <c r="E390" s="54"/>
      <c r="F390" s="54"/>
      <c r="H390" s="55"/>
      <c r="R390" s="55"/>
      <c r="S390" s="57"/>
    </row>
    <row r="391">
      <c r="E391" s="54"/>
      <c r="F391" s="54"/>
      <c r="H391" s="55"/>
      <c r="R391" s="55"/>
      <c r="S391" s="57"/>
    </row>
    <row r="392">
      <c r="E392" s="54"/>
      <c r="F392" s="54"/>
      <c r="H392" s="55"/>
      <c r="R392" s="55"/>
      <c r="S392" s="57"/>
    </row>
    <row r="393">
      <c r="E393" s="54"/>
      <c r="F393" s="54"/>
      <c r="H393" s="55"/>
      <c r="R393" s="55"/>
      <c r="S393" s="57"/>
    </row>
    <row r="394">
      <c r="E394" s="54"/>
      <c r="F394" s="54"/>
      <c r="H394" s="55"/>
      <c r="R394" s="55"/>
      <c r="S394" s="57"/>
    </row>
    <row r="395">
      <c r="E395" s="54"/>
      <c r="F395" s="54"/>
      <c r="H395" s="55"/>
      <c r="R395" s="55"/>
      <c r="S395" s="57"/>
    </row>
    <row r="396">
      <c r="E396" s="54"/>
      <c r="F396" s="54"/>
      <c r="H396" s="55"/>
      <c r="R396" s="55"/>
      <c r="S396" s="57"/>
    </row>
    <row r="397">
      <c r="E397" s="54"/>
      <c r="F397" s="54"/>
      <c r="H397" s="55"/>
      <c r="R397" s="55"/>
      <c r="S397" s="57"/>
    </row>
    <row r="398">
      <c r="E398" s="54"/>
      <c r="F398" s="54"/>
      <c r="H398" s="55"/>
      <c r="R398" s="55"/>
      <c r="S398" s="57"/>
    </row>
    <row r="399">
      <c r="E399" s="54"/>
      <c r="F399" s="54"/>
      <c r="H399" s="55"/>
      <c r="R399" s="55"/>
      <c r="S399" s="57"/>
    </row>
    <row r="400">
      <c r="E400" s="54"/>
      <c r="F400" s="54"/>
      <c r="H400" s="55"/>
      <c r="R400" s="55"/>
      <c r="S400" s="57"/>
    </row>
    <row r="401">
      <c r="E401" s="54"/>
      <c r="F401" s="54"/>
      <c r="H401" s="55"/>
      <c r="R401" s="55"/>
      <c r="S401" s="57"/>
    </row>
    <row r="402">
      <c r="E402" s="54"/>
      <c r="F402" s="54"/>
      <c r="H402" s="55"/>
      <c r="R402" s="55"/>
      <c r="S402" s="57"/>
    </row>
    <row r="403">
      <c r="E403" s="54"/>
      <c r="F403" s="54"/>
      <c r="H403" s="55"/>
      <c r="R403" s="55"/>
      <c r="S403" s="57"/>
    </row>
    <row r="404">
      <c r="E404" s="54"/>
      <c r="F404" s="54"/>
      <c r="H404" s="55"/>
      <c r="R404" s="55"/>
      <c r="S404" s="57"/>
    </row>
    <row r="405">
      <c r="E405" s="54"/>
      <c r="F405" s="54"/>
      <c r="H405" s="55"/>
      <c r="R405" s="55"/>
      <c r="S405" s="57"/>
    </row>
    <row r="406">
      <c r="E406" s="54"/>
      <c r="F406" s="54"/>
      <c r="H406" s="55"/>
      <c r="R406" s="55"/>
      <c r="S406" s="57"/>
    </row>
    <row r="407">
      <c r="E407" s="54"/>
      <c r="F407" s="54"/>
      <c r="H407" s="55"/>
      <c r="R407" s="55"/>
      <c r="S407" s="57"/>
    </row>
    <row r="408">
      <c r="E408" s="54"/>
      <c r="F408" s="54"/>
      <c r="H408" s="55"/>
      <c r="R408" s="55"/>
      <c r="S408" s="57"/>
    </row>
    <row r="409">
      <c r="E409" s="54"/>
      <c r="F409" s="54"/>
      <c r="H409" s="55"/>
      <c r="R409" s="55"/>
      <c r="S409" s="57"/>
    </row>
    <row r="410">
      <c r="E410" s="54"/>
      <c r="F410" s="54"/>
      <c r="H410" s="55"/>
      <c r="R410" s="55"/>
      <c r="S410" s="57"/>
    </row>
    <row r="411">
      <c r="E411" s="54"/>
      <c r="F411" s="54"/>
      <c r="H411" s="55"/>
      <c r="R411" s="55"/>
      <c r="S411" s="57"/>
    </row>
    <row r="412">
      <c r="E412" s="54"/>
      <c r="F412" s="54"/>
      <c r="H412" s="55"/>
      <c r="R412" s="55"/>
      <c r="S412" s="57"/>
    </row>
    <row r="413">
      <c r="E413" s="54"/>
      <c r="F413" s="54"/>
      <c r="H413" s="55"/>
      <c r="R413" s="55"/>
      <c r="S413" s="57"/>
    </row>
    <row r="414">
      <c r="E414" s="54"/>
      <c r="F414" s="54"/>
      <c r="H414" s="55"/>
      <c r="R414" s="55"/>
      <c r="S414" s="57"/>
    </row>
    <row r="415">
      <c r="E415" s="54"/>
      <c r="F415" s="54"/>
      <c r="H415" s="55"/>
      <c r="R415" s="55"/>
      <c r="S415" s="57"/>
    </row>
    <row r="416">
      <c r="E416" s="54"/>
      <c r="F416" s="54"/>
      <c r="H416" s="55"/>
      <c r="R416" s="55"/>
      <c r="S416" s="57"/>
    </row>
    <row r="417">
      <c r="E417" s="54"/>
      <c r="F417" s="54"/>
      <c r="H417" s="55"/>
      <c r="R417" s="55"/>
      <c r="S417" s="57"/>
    </row>
    <row r="418">
      <c r="E418" s="54"/>
      <c r="F418" s="54"/>
      <c r="H418" s="55"/>
      <c r="R418" s="55"/>
      <c r="S418" s="57"/>
    </row>
    <row r="419">
      <c r="E419" s="54"/>
      <c r="F419" s="54"/>
      <c r="H419" s="55"/>
      <c r="R419" s="55"/>
      <c r="S419" s="57"/>
    </row>
    <row r="420">
      <c r="E420" s="54"/>
      <c r="F420" s="54"/>
      <c r="H420" s="55"/>
      <c r="R420" s="55"/>
      <c r="S420" s="57"/>
    </row>
    <row r="421">
      <c r="E421" s="54"/>
      <c r="F421" s="54"/>
      <c r="H421" s="55"/>
      <c r="R421" s="55"/>
      <c r="S421" s="57"/>
    </row>
    <row r="422">
      <c r="E422" s="54"/>
      <c r="F422" s="54"/>
      <c r="H422" s="55"/>
      <c r="R422" s="55"/>
      <c r="S422" s="57"/>
    </row>
    <row r="423">
      <c r="E423" s="54"/>
      <c r="F423" s="54"/>
      <c r="H423" s="55"/>
      <c r="R423" s="55"/>
      <c r="S423" s="57"/>
    </row>
    <row r="424">
      <c r="E424" s="54"/>
      <c r="F424" s="54"/>
      <c r="H424" s="55"/>
      <c r="R424" s="55"/>
      <c r="S424" s="57"/>
    </row>
    <row r="425">
      <c r="E425" s="54"/>
      <c r="F425" s="54"/>
      <c r="H425" s="55"/>
      <c r="R425" s="55"/>
      <c r="S425" s="57"/>
    </row>
    <row r="426">
      <c r="E426" s="54"/>
      <c r="F426" s="54"/>
      <c r="H426" s="55"/>
      <c r="R426" s="55"/>
      <c r="S426" s="57"/>
    </row>
    <row r="427">
      <c r="E427" s="54"/>
      <c r="F427" s="54"/>
      <c r="H427" s="55"/>
      <c r="R427" s="55"/>
      <c r="S427" s="57"/>
    </row>
    <row r="428">
      <c r="E428" s="54"/>
      <c r="F428" s="54"/>
      <c r="H428" s="55"/>
      <c r="R428" s="55"/>
      <c r="S428" s="57"/>
    </row>
    <row r="429">
      <c r="E429" s="54"/>
      <c r="F429" s="54"/>
      <c r="H429" s="55"/>
      <c r="R429" s="55"/>
      <c r="S429" s="57"/>
    </row>
    <row r="430">
      <c r="E430" s="54"/>
      <c r="F430" s="54"/>
      <c r="H430" s="55"/>
      <c r="R430" s="55"/>
      <c r="S430" s="57"/>
    </row>
    <row r="431">
      <c r="E431" s="54"/>
      <c r="F431" s="54"/>
      <c r="H431" s="55"/>
      <c r="R431" s="55"/>
      <c r="S431" s="57"/>
    </row>
    <row r="432">
      <c r="E432" s="54"/>
      <c r="F432" s="54"/>
      <c r="H432" s="55"/>
      <c r="R432" s="55"/>
      <c r="S432" s="57"/>
    </row>
    <row r="433">
      <c r="E433" s="54"/>
      <c r="F433" s="54"/>
      <c r="H433" s="55"/>
      <c r="R433" s="55"/>
      <c r="S433" s="57"/>
    </row>
    <row r="434">
      <c r="E434" s="54"/>
      <c r="F434" s="54"/>
      <c r="H434" s="55"/>
      <c r="R434" s="55"/>
      <c r="S434" s="57"/>
    </row>
    <row r="435">
      <c r="E435" s="54"/>
      <c r="F435" s="54"/>
      <c r="H435" s="55"/>
      <c r="R435" s="55"/>
      <c r="S435" s="57"/>
    </row>
    <row r="436">
      <c r="E436" s="54"/>
      <c r="F436" s="54"/>
      <c r="H436" s="55"/>
      <c r="R436" s="55"/>
      <c r="S436" s="57"/>
    </row>
    <row r="437">
      <c r="E437" s="54"/>
      <c r="F437" s="54"/>
      <c r="H437" s="55"/>
      <c r="R437" s="55"/>
      <c r="S437" s="57"/>
    </row>
    <row r="438">
      <c r="E438" s="54"/>
      <c r="F438" s="54"/>
      <c r="H438" s="55"/>
      <c r="R438" s="55"/>
      <c r="S438" s="57"/>
    </row>
    <row r="439">
      <c r="E439" s="54"/>
      <c r="F439" s="54"/>
      <c r="H439" s="55"/>
      <c r="R439" s="55"/>
      <c r="S439" s="57"/>
    </row>
    <row r="440">
      <c r="E440" s="54"/>
      <c r="F440" s="54"/>
      <c r="H440" s="55"/>
      <c r="R440" s="55"/>
      <c r="S440" s="57"/>
    </row>
    <row r="441">
      <c r="E441" s="54"/>
      <c r="F441" s="54"/>
      <c r="H441" s="55"/>
      <c r="R441" s="55"/>
      <c r="S441" s="57"/>
    </row>
    <row r="442">
      <c r="E442" s="54"/>
      <c r="F442" s="54"/>
      <c r="H442" s="55"/>
      <c r="R442" s="55"/>
      <c r="S442" s="57"/>
    </row>
    <row r="443">
      <c r="E443" s="54"/>
      <c r="F443" s="54"/>
      <c r="H443" s="55"/>
      <c r="R443" s="55"/>
      <c r="S443" s="57"/>
    </row>
    <row r="444">
      <c r="E444" s="54"/>
      <c r="F444" s="54"/>
      <c r="H444" s="55"/>
      <c r="R444" s="55"/>
      <c r="S444" s="57"/>
    </row>
    <row r="445">
      <c r="E445" s="54"/>
      <c r="F445" s="54"/>
      <c r="H445" s="55"/>
      <c r="R445" s="55"/>
      <c r="S445" s="57"/>
    </row>
    <row r="446">
      <c r="E446" s="54"/>
      <c r="F446" s="54"/>
      <c r="H446" s="55"/>
      <c r="R446" s="55"/>
      <c r="S446" s="57"/>
    </row>
    <row r="447">
      <c r="E447" s="54"/>
      <c r="F447" s="54"/>
      <c r="H447" s="55"/>
      <c r="R447" s="55"/>
      <c r="S447" s="57"/>
    </row>
    <row r="448">
      <c r="E448" s="54"/>
      <c r="F448" s="54"/>
      <c r="H448" s="55"/>
      <c r="R448" s="55"/>
      <c r="S448" s="57"/>
    </row>
    <row r="449">
      <c r="E449" s="54"/>
      <c r="F449" s="54"/>
      <c r="H449" s="55"/>
      <c r="R449" s="55"/>
      <c r="S449" s="57"/>
    </row>
    <row r="450">
      <c r="E450" s="54"/>
      <c r="F450" s="54"/>
      <c r="H450" s="55"/>
      <c r="R450" s="55"/>
      <c r="S450" s="57"/>
    </row>
    <row r="451">
      <c r="E451" s="54"/>
      <c r="F451" s="54"/>
      <c r="H451" s="55"/>
      <c r="R451" s="55"/>
      <c r="S451" s="57"/>
    </row>
    <row r="452">
      <c r="E452" s="54"/>
      <c r="F452" s="54"/>
      <c r="H452" s="55"/>
      <c r="R452" s="55"/>
      <c r="S452" s="57"/>
    </row>
    <row r="453">
      <c r="E453" s="54"/>
      <c r="F453" s="54"/>
      <c r="H453" s="55"/>
      <c r="R453" s="55"/>
      <c r="S453" s="57"/>
    </row>
    <row r="454">
      <c r="E454" s="54"/>
      <c r="F454" s="54"/>
      <c r="H454" s="55"/>
      <c r="R454" s="55"/>
      <c r="S454" s="57"/>
    </row>
    <row r="455">
      <c r="E455" s="54"/>
      <c r="F455" s="54"/>
      <c r="H455" s="55"/>
      <c r="R455" s="55"/>
      <c r="S455" s="57"/>
    </row>
    <row r="456">
      <c r="E456" s="54"/>
      <c r="F456" s="54"/>
      <c r="H456" s="55"/>
      <c r="R456" s="55"/>
      <c r="S456" s="57"/>
    </row>
    <row r="457">
      <c r="E457" s="54"/>
      <c r="F457" s="54"/>
      <c r="H457" s="55"/>
      <c r="R457" s="55"/>
      <c r="S457" s="57"/>
    </row>
    <row r="458">
      <c r="E458" s="54"/>
      <c r="F458" s="54"/>
      <c r="H458" s="55"/>
      <c r="R458" s="55"/>
      <c r="S458" s="57"/>
    </row>
    <row r="459">
      <c r="E459" s="54"/>
      <c r="F459" s="54"/>
      <c r="H459" s="55"/>
      <c r="R459" s="55"/>
      <c r="S459" s="57"/>
    </row>
    <row r="460">
      <c r="E460" s="54"/>
      <c r="F460" s="54"/>
      <c r="H460" s="55"/>
      <c r="R460" s="55"/>
      <c r="S460" s="57"/>
    </row>
    <row r="461">
      <c r="E461" s="54"/>
      <c r="F461" s="54"/>
      <c r="H461" s="55"/>
      <c r="R461" s="55"/>
      <c r="S461" s="57"/>
    </row>
    <row r="462">
      <c r="E462" s="54"/>
      <c r="F462" s="54"/>
      <c r="H462" s="55"/>
      <c r="R462" s="55"/>
      <c r="S462" s="57"/>
    </row>
    <row r="463">
      <c r="E463" s="54"/>
      <c r="F463" s="54"/>
      <c r="H463" s="55"/>
      <c r="R463" s="55"/>
      <c r="S463" s="57"/>
    </row>
    <row r="464">
      <c r="E464" s="54"/>
      <c r="F464" s="54"/>
      <c r="H464" s="55"/>
      <c r="R464" s="55"/>
      <c r="S464" s="57"/>
    </row>
    <row r="465">
      <c r="E465" s="54"/>
      <c r="F465" s="54"/>
      <c r="H465" s="55"/>
      <c r="R465" s="55"/>
      <c r="S465" s="57"/>
    </row>
    <row r="466">
      <c r="E466" s="54"/>
      <c r="F466" s="54"/>
      <c r="H466" s="55"/>
      <c r="R466" s="55"/>
      <c r="S466" s="57"/>
    </row>
    <row r="467">
      <c r="E467" s="54"/>
      <c r="F467" s="54"/>
      <c r="H467" s="55"/>
      <c r="R467" s="55"/>
      <c r="S467" s="57"/>
    </row>
    <row r="468">
      <c r="E468" s="54"/>
      <c r="F468" s="54"/>
      <c r="H468" s="55"/>
      <c r="R468" s="55"/>
      <c r="S468" s="57"/>
    </row>
    <row r="469">
      <c r="E469" s="54"/>
      <c r="F469" s="54"/>
      <c r="H469" s="55"/>
      <c r="R469" s="55"/>
      <c r="S469" s="57"/>
    </row>
    <row r="470">
      <c r="E470" s="54"/>
      <c r="F470" s="54"/>
      <c r="H470" s="55"/>
      <c r="R470" s="55"/>
      <c r="S470" s="57"/>
    </row>
    <row r="471">
      <c r="E471" s="54"/>
      <c r="F471" s="54"/>
      <c r="H471" s="55"/>
      <c r="R471" s="55"/>
      <c r="S471" s="57"/>
    </row>
    <row r="472">
      <c r="E472" s="54"/>
      <c r="F472" s="54"/>
      <c r="H472" s="55"/>
      <c r="R472" s="55"/>
      <c r="S472" s="57"/>
    </row>
    <row r="473">
      <c r="E473" s="54"/>
      <c r="F473" s="54"/>
      <c r="H473" s="55"/>
      <c r="R473" s="55"/>
      <c r="S473" s="57"/>
    </row>
    <row r="474">
      <c r="E474" s="54"/>
      <c r="F474" s="54"/>
      <c r="H474" s="55"/>
      <c r="R474" s="55"/>
      <c r="S474" s="57"/>
    </row>
    <row r="475">
      <c r="E475" s="54"/>
      <c r="F475" s="54"/>
      <c r="H475" s="55"/>
      <c r="R475" s="55"/>
      <c r="S475" s="57"/>
    </row>
    <row r="476">
      <c r="E476" s="54"/>
      <c r="F476" s="54"/>
      <c r="H476" s="55"/>
      <c r="R476" s="55"/>
      <c r="S476" s="57"/>
    </row>
    <row r="477">
      <c r="E477" s="54"/>
      <c r="F477" s="54"/>
      <c r="H477" s="55"/>
      <c r="R477" s="55"/>
      <c r="S477" s="57"/>
    </row>
    <row r="478">
      <c r="E478" s="54"/>
      <c r="F478" s="54"/>
      <c r="H478" s="55"/>
      <c r="R478" s="55"/>
      <c r="S478" s="57"/>
    </row>
    <row r="479">
      <c r="E479" s="54"/>
      <c r="F479" s="54"/>
      <c r="H479" s="55"/>
      <c r="R479" s="55"/>
      <c r="S479" s="57"/>
    </row>
    <row r="480">
      <c r="E480" s="54"/>
      <c r="F480" s="54"/>
      <c r="H480" s="55"/>
      <c r="R480" s="55"/>
      <c r="S480" s="57"/>
    </row>
    <row r="481">
      <c r="E481" s="54"/>
      <c r="F481" s="54"/>
      <c r="H481" s="55"/>
      <c r="R481" s="55"/>
      <c r="S481" s="57"/>
    </row>
    <row r="482">
      <c r="E482" s="54"/>
      <c r="F482" s="54"/>
      <c r="H482" s="55"/>
      <c r="R482" s="55"/>
      <c r="S482" s="57"/>
    </row>
    <row r="483">
      <c r="E483" s="54"/>
      <c r="F483" s="54"/>
      <c r="H483" s="55"/>
      <c r="R483" s="55"/>
      <c r="S483" s="57"/>
    </row>
    <row r="484">
      <c r="E484" s="54"/>
      <c r="F484" s="54"/>
      <c r="H484" s="55"/>
      <c r="R484" s="55"/>
      <c r="S484" s="57"/>
    </row>
    <row r="485">
      <c r="E485" s="54"/>
      <c r="F485" s="54"/>
      <c r="H485" s="55"/>
      <c r="R485" s="55"/>
      <c r="S485" s="57"/>
    </row>
    <row r="486">
      <c r="E486" s="54"/>
      <c r="F486" s="54"/>
      <c r="H486" s="55"/>
      <c r="R486" s="55"/>
      <c r="S486" s="57"/>
    </row>
    <row r="487">
      <c r="E487" s="54"/>
      <c r="F487" s="54"/>
      <c r="H487" s="55"/>
      <c r="R487" s="55"/>
      <c r="S487" s="57"/>
    </row>
    <row r="488">
      <c r="E488" s="54"/>
      <c r="F488" s="54"/>
      <c r="H488" s="55"/>
      <c r="R488" s="55"/>
      <c r="S488" s="57"/>
    </row>
    <row r="489">
      <c r="E489" s="54"/>
      <c r="F489" s="54"/>
      <c r="H489" s="55"/>
      <c r="R489" s="55"/>
      <c r="S489" s="57"/>
    </row>
    <row r="490">
      <c r="E490" s="54"/>
      <c r="F490" s="54"/>
      <c r="H490" s="55"/>
      <c r="R490" s="55"/>
      <c r="S490" s="57"/>
    </row>
    <row r="491">
      <c r="E491" s="54"/>
      <c r="F491" s="54"/>
      <c r="H491" s="55"/>
      <c r="R491" s="55"/>
      <c r="S491" s="57"/>
    </row>
    <row r="492">
      <c r="E492" s="54"/>
      <c r="F492" s="54"/>
      <c r="H492" s="55"/>
      <c r="R492" s="55"/>
      <c r="S492" s="57"/>
    </row>
    <row r="493">
      <c r="E493" s="54"/>
      <c r="F493" s="54"/>
      <c r="H493" s="55"/>
      <c r="R493" s="55"/>
      <c r="S493" s="57"/>
    </row>
    <row r="494">
      <c r="E494" s="54"/>
      <c r="F494" s="54"/>
      <c r="H494" s="55"/>
      <c r="R494" s="55"/>
      <c r="S494" s="57"/>
    </row>
    <row r="495">
      <c r="E495" s="54"/>
      <c r="F495" s="54"/>
      <c r="H495" s="55"/>
      <c r="R495" s="55"/>
      <c r="S495" s="57"/>
    </row>
    <row r="496">
      <c r="E496" s="54"/>
      <c r="F496" s="54"/>
      <c r="H496" s="55"/>
      <c r="R496" s="55"/>
      <c r="S496" s="57"/>
    </row>
    <row r="497">
      <c r="E497" s="54"/>
      <c r="F497" s="54"/>
      <c r="H497" s="55"/>
      <c r="R497" s="55"/>
      <c r="S497" s="57"/>
    </row>
    <row r="498">
      <c r="E498" s="54"/>
      <c r="F498" s="54"/>
      <c r="H498" s="55"/>
      <c r="R498" s="55"/>
      <c r="S498" s="57"/>
    </row>
    <row r="499">
      <c r="E499" s="54"/>
      <c r="F499" s="54"/>
      <c r="H499" s="55"/>
      <c r="R499" s="55"/>
      <c r="S499" s="57"/>
    </row>
    <row r="500">
      <c r="E500" s="54"/>
      <c r="F500" s="54"/>
      <c r="H500" s="55"/>
      <c r="R500" s="55"/>
      <c r="S500" s="57"/>
    </row>
    <row r="501">
      <c r="E501" s="54"/>
      <c r="F501" s="54"/>
      <c r="H501" s="55"/>
      <c r="R501" s="55"/>
      <c r="S501" s="57"/>
    </row>
    <row r="502">
      <c r="E502" s="54"/>
      <c r="F502" s="54"/>
      <c r="H502" s="55"/>
      <c r="R502" s="55"/>
      <c r="S502" s="57"/>
    </row>
    <row r="503">
      <c r="E503" s="54"/>
      <c r="F503" s="54"/>
      <c r="H503" s="55"/>
      <c r="R503" s="55"/>
      <c r="S503" s="57"/>
    </row>
    <row r="504">
      <c r="E504" s="54"/>
      <c r="F504" s="54"/>
      <c r="H504" s="55"/>
      <c r="R504" s="55"/>
      <c r="S504" s="57"/>
    </row>
    <row r="505">
      <c r="E505" s="54"/>
      <c r="F505" s="54"/>
      <c r="H505" s="55"/>
      <c r="R505" s="55"/>
      <c r="S505" s="57"/>
    </row>
    <row r="506">
      <c r="E506" s="54"/>
      <c r="F506" s="54"/>
      <c r="H506" s="55"/>
      <c r="R506" s="55"/>
      <c r="S506" s="57"/>
    </row>
    <row r="507">
      <c r="E507" s="54"/>
      <c r="F507" s="54"/>
      <c r="H507" s="55"/>
      <c r="R507" s="55"/>
      <c r="S507" s="57"/>
    </row>
    <row r="508">
      <c r="E508" s="54"/>
      <c r="F508" s="54"/>
      <c r="H508" s="55"/>
      <c r="R508" s="55"/>
      <c r="S508" s="57"/>
    </row>
    <row r="509">
      <c r="E509" s="54"/>
      <c r="F509" s="54"/>
      <c r="H509" s="55"/>
      <c r="R509" s="55"/>
      <c r="S509" s="57"/>
    </row>
    <row r="510">
      <c r="E510" s="54"/>
      <c r="F510" s="54"/>
      <c r="H510" s="55"/>
      <c r="R510" s="55"/>
      <c r="S510" s="57"/>
    </row>
    <row r="511">
      <c r="E511" s="54"/>
      <c r="F511" s="54"/>
      <c r="H511" s="55"/>
      <c r="R511" s="55"/>
      <c r="S511" s="57"/>
    </row>
    <row r="512">
      <c r="E512" s="54"/>
      <c r="F512" s="54"/>
      <c r="H512" s="55"/>
      <c r="R512" s="55"/>
      <c r="S512" s="57"/>
    </row>
    <row r="513">
      <c r="E513" s="54"/>
      <c r="F513" s="54"/>
      <c r="H513" s="55"/>
      <c r="R513" s="55"/>
      <c r="S513" s="57"/>
    </row>
    <row r="514">
      <c r="E514" s="54"/>
      <c r="F514" s="54"/>
      <c r="H514" s="55"/>
      <c r="R514" s="55"/>
      <c r="S514" s="57"/>
    </row>
    <row r="515">
      <c r="E515" s="54"/>
      <c r="F515" s="54"/>
      <c r="H515" s="55"/>
      <c r="R515" s="55"/>
      <c r="S515" s="57"/>
    </row>
    <row r="516">
      <c r="E516" s="54"/>
      <c r="F516" s="54"/>
      <c r="H516" s="55"/>
      <c r="R516" s="55"/>
      <c r="S516" s="57"/>
    </row>
    <row r="517">
      <c r="E517" s="54"/>
      <c r="F517" s="54"/>
      <c r="H517" s="55"/>
      <c r="R517" s="55"/>
      <c r="S517" s="57"/>
    </row>
    <row r="518">
      <c r="E518" s="54"/>
      <c r="F518" s="54"/>
      <c r="H518" s="55"/>
      <c r="R518" s="55"/>
      <c r="S518" s="57"/>
    </row>
    <row r="519">
      <c r="E519" s="54"/>
      <c r="F519" s="54"/>
      <c r="H519" s="55"/>
      <c r="R519" s="55"/>
      <c r="S519" s="57"/>
    </row>
    <row r="520">
      <c r="E520" s="54"/>
      <c r="F520" s="54"/>
      <c r="H520" s="55"/>
      <c r="R520" s="55"/>
      <c r="S520" s="57"/>
    </row>
    <row r="521">
      <c r="E521" s="54"/>
      <c r="F521" s="54"/>
      <c r="H521" s="55"/>
      <c r="R521" s="55"/>
      <c r="S521" s="57"/>
    </row>
    <row r="522">
      <c r="E522" s="54"/>
      <c r="F522" s="54"/>
      <c r="H522" s="55"/>
      <c r="R522" s="55"/>
      <c r="S522" s="57"/>
    </row>
    <row r="523">
      <c r="E523" s="54"/>
      <c r="F523" s="54"/>
      <c r="H523" s="55"/>
      <c r="R523" s="55"/>
      <c r="S523" s="57"/>
    </row>
    <row r="524">
      <c r="E524" s="54"/>
      <c r="F524" s="54"/>
      <c r="H524" s="55"/>
      <c r="R524" s="55"/>
      <c r="S524" s="57"/>
    </row>
    <row r="525">
      <c r="E525" s="54"/>
      <c r="F525" s="54"/>
      <c r="H525" s="55"/>
      <c r="R525" s="55"/>
      <c r="S525" s="57"/>
    </row>
    <row r="526">
      <c r="E526" s="54"/>
      <c r="F526" s="54"/>
      <c r="H526" s="55"/>
      <c r="R526" s="55"/>
      <c r="S526" s="57"/>
    </row>
    <row r="527">
      <c r="E527" s="54"/>
      <c r="F527" s="54"/>
      <c r="H527" s="55"/>
      <c r="R527" s="55"/>
      <c r="S527" s="57"/>
    </row>
    <row r="528">
      <c r="E528" s="54"/>
      <c r="F528" s="54"/>
      <c r="H528" s="55"/>
      <c r="R528" s="55"/>
      <c r="S528" s="57"/>
    </row>
    <row r="529">
      <c r="E529" s="54"/>
      <c r="F529" s="54"/>
      <c r="H529" s="55"/>
      <c r="R529" s="55"/>
      <c r="S529" s="57"/>
    </row>
    <row r="530">
      <c r="E530" s="54"/>
      <c r="F530" s="54"/>
      <c r="H530" s="55"/>
      <c r="R530" s="55"/>
      <c r="S530" s="57"/>
    </row>
    <row r="531">
      <c r="E531" s="54"/>
      <c r="F531" s="54"/>
      <c r="H531" s="55"/>
      <c r="R531" s="55"/>
      <c r="S531" s="57"/>
    </row>
    <row r="532">
      <c r="E532" s="54"/>
      <c r="F532" s="54"/>
      <c r="H532" s="55"/>
      <c r="R532" s="55"/>
      <c r="S532" s="57"/>
    </row>
    <row r="533">
      <c r="E533" s="54"/>
      <c r="F533" s="54"/>
      <c r="H533" s="55"/>
      <c r="R533" s="55"/>
      <c r="S533" s="57"/>
    </row>
    <row r="534">
      <c r="E534" s="54"/>
      <c r="F534" s="54"/>
      <c r="H534" s="55"/>
      <c r="R534" s="55"/>
      <c r="S534" s="57"/>
    </row>
    <row r="535">
      <c r="E535" s="54"/>
      <c r="F535" s="54"/>
      <c r="H535" s="55"/>
      <c r="R535" s="55"/>
      <c r="S535" s="57"/>
    </row>
    <row r="536">
      <c r="E536" s="54"/>
      <c r="F536" s="54"/>
      <c r="H536" s="55"/>
      <c r="R536" s="55"/>
      <c r="S536" s="57"/>
    </row>
    <row r="537">
      <c r="E537" s="54"/>
      <c r="F537" s="54"/>
      <c r="H537" s="55"/>
      <c r="R537" s="55"/>
      <c r="S537" s="57"/>
    </row>
    <row r="538">
      <c r="E538" s="54"/>
      <c r="F538" s="54"/>
      <c r="H538" s="55"/>
      <c r="R538" s="55"/>
      <c r="S538" s="57"/>
    </row>
    <row r="539">
      <c r="E539" s="54"/>
      <c r="F539" s="54"/>
      <c r="H539" s="55"/>
      <c r="R539" s="55"/>
      <c r="S539" s="57"/>
    </row>
    <row r="540">
      <c r="E540" s="54"/>
      <c r="F540" s="54"/>
      <c r="H540" s="55"/>
      <c r="R540" s="55"/>
      <c r="S540" s="57"/>
    </row>
    <row r="541">
      <c r="E541" s="54"/>
      <c r="F541" s="54"/>
      <c r="H541" s="55"/>
      <c r="R541" s="55"/>
      <c r="S541" s="57"/>
    </row>
    <row r="542">
      <c r="E542" s="54"/>
      <c r="F542" s="54"/>
      <c r="H542" s="55"/>
      <c r="R542" s="55"/>
      <c r="S542" s="57"/>
    </row>
    <row r="543">
      <c r="E543" s="54"/>
      <c r="F543" s="54"/>
      <c r="H543" s="55"/>
      <c r="R543" s="55"/>
      <c r="S543" s="57"/>
    </row>
    <row r="544">
      <c r="E544" s="54"/>
      <c r="F544" s="54"/>
      <c r="H544" s="55"/>
      <c r="R544" s="55"/>
      <c r="S544" s="57"/>
    </row>
    <row r="545">
      <c r="E545" s="54"/>
      <c r="F545" s="54"/>
      <c r="H545" s="55"/>
      <c r="R545" s="55"/>
      <c r="S545" s="57"/>
    </row>
    <row r="546">
      <c r="E546" s="54"/>
      <c r="F546" s="54"/>
      <c r="H546" s="55"/>
      <c r="R546" s="55"/>
      <c r="S546" s="57"/>
    </row>
    <row r="547">
      <c r="E547" s="54"/>
      <c r="F547" s="54"/>
      <c r="H547" s="55"/>
      <c r="R547" s="55"/>
      <c r="S547" s="57"/>
    </row>
    <row r="548">
      <c r="E548" s="54"/>
      <c r="F548" s="54"/>
      <c r="H548" s="55"/>
      <c r="R548" s="55"/>
      <c r="S548" s="57"/>
    </row>
    <row r="549">
      <c r="E549" s="54"/>
      <c r="F549" s="54"/>
      <c r="H549" s="55"/>
      <c r="R549" s="55"/>
      <c r="S549" s="57"/>
    </row>
    <row r="550">
      <c r="E550" s="54"/>
      <c r="F550" s="54"/>
      <c r="H550" s="55"/>
      <c r="R550" s="55"/>
      <c r="S550" s="57"/>
    </row>
    <row r="551">
      <c r="E551" s="54"/>
      <c r="F551" s="54"/>
      <c r="H551" s="55"/>
      <c r="R551" s="55"/>
      <c r="S551" s="57"/>
    </row>
    <row r="552">
      <c r="E552" s="54"/>
      <c r="F552" s="54"/>
      <c r="H552" s="55"/>
      <c r="R552" s="55"/>
      <c r="S552" s="57"/>
    </row>
    <row r="553">
      <c r="E553" s="54"/>
      <c r="F553" s="54"/>
      <c r="H553" s="55"/>
      <c r="R553" s="55"/>
      <c r="S553" s="57"/>
    </row>
    <row r="554">
      <c r="E554" s="54"/>
      <c r="F554" s="54"/>
      <c r="H554" s="55"/>
      <c r="R554" s="55"/>
      <c r="S554" s="57"/>
    </row>
    <row r="555">
      <c r="E555" s="54"/>
      <c r="F555" s="54"/>
      <c r="H555" s="55"/>
      <c r="R555" s="55"/>
      <c r="S555" s="57"/>
    </row>
    <row r="556">
      <c r="E556" s="54"/>
      <c r="F556" s="54"/>
      <c r="H556" s="55"/>
      <c r="R556" s="55"/>
      <c r="S556" s="57"/>
    </row>
    <row r="557">
      <c r="E557" s="54"/>
      <c r="F557" s="54"/>
      <c r="H557" s="55"/>
      <c r="R557" s="55"/>
      <c r="S557" s="57"/>
    </row>
    <row r="558">
      <c r="E558" s="54"/>
      <c r="F558" s="54"/>
      <c r="H558" s="55"/>
      <c r="R558" s="55"/>
      <c r="S558" s="57"/>
    </row>
    <row r="559">
      <c r="E559" s="54"/>
      <c r="F559" s="54"/>
      <c r="H559" s="55"/>
      <c r="R559" s="55"/>
      <c r="S559" s="57"/>
    </row>
    <row r="560">
      <c r="E560" s="54"/>
      <c r="F560" s="54"/>
      <c r="H560" s="55"/>
      <c r="R560" s="55"/>
      <c r="S560" s="57"/>
    </row>
    <row r="561">
      <c r="E561" s="54"/>
      <c r="F561" s="54"/>
      <c r="H561" s="55"/>
      <c r="R561" s="55"/>
      <c r="S561" s="57"/>
    </row>
    <row r="562">
      <c r="E562" s="54"/>
      <c r="F562" s="54"/>
      <c r="H562" s="55"/>
      <c r="R562" s="55"/>
      <c r="S562" s="57"/>
    </row>
    <row r="563">
      <c r="E563" s="54"/>
      <c r="F563" s="54"/>
      <c r="H563" s="55"/>
      <c r="R563" s="55"/>
      <c r="S563" s="57"/>
    </row>
    <row r="564">
      <c r="E564" s="54"/>
      <c r="F564" s="54"/>
      <c r="H564" s="55"/>
      <c r="R564" s="55"/>
      <c r="S564" s="57"/>
    </row>
    <row r="565">
      <c r="E565" s="54"/>
      <c r="F565" s="54"/>
      <c r="H565" s="55"/>
      <c r="R565" s="55"/>
      <c r="S565" s="57"/>
    </row>
    <row r="566">
      <c r="E566" s="54"/>
      <c r="F566" s="54"/>
      <c r="H566" s="55"/>
      <c r="R566" s="55"/>
      <c r="S566" s="57"/>
    </row>
    <row r="567">
      <c r="E567" s="54"/>
      <c r="F567" s="54"/>
      <c r="H567" s="55"/>
      <c r="R567" s="55"/>
      <c r="S567" s="57"/>
    </row>
    <row r="568">
      <c r="E568" s="54"/>
      <c r="F568" s="54"/>
      <c r="H568" s="55"/>
      <c r="R568" s="55"/>
      <c r="S568" s="57"/>
    </row>
    <row r="569">
      <c r="E569" s="54"/>
      <c r="F569" s="54"/>
      <c r="H569" s="55"/>
      <c r="R569" s="55"/>
      <c r="S569" s="57"/>
    </row>
    <row r="570">
      <c r="E570" s="54"/>
      <c r="F570" s="54"/>
      <c r="H570" s="55"/>
      <c r="R570" s="55"/>
      <c r="S570" s="57"/>
    </row>
    <row r="571">
      <c r="E571" s="54"/>
      <c r="F571" s="54"/>
      <c r="H571" s="55"/>
      <c r="R571" s="55"/>
      <c r="S571" s="57"/>
    </row>
    <row r="572">
      <c r="E572" s="54"/>
      <c r="F572" s="54"/>
      <c r="H572" s="55"/>
      <c r="R572" s="55"/>
      <c r="S572" s="57"/>
    </row>
    <row r="573">
      <c r="E573" s="54"/>
      <c r="F573" s="54"/>
      <c r="H573" s="55"/>
      <c r="R573" s="55"/>
      <c r="S573" s="57"/>
    </row>
    <row r="574">
      <c r="E574" s="54"/>
      <c r="F574" s="54"/>
      <c r="H574" s="55"/>
      <c r="R574" s="55"/>
      <c r="S574" s="57"/>
    </row>
    <row r="575">
      <c r="E575" s="54"/>
      <c r="F575" s="54"/>
      <c r="H575" s="55"/>
      <c r="R575" s="55"/>
      <c r="S575" s="57"/>
    </row>
    <row r="576">
      <c r="E576" s="54"/>
      <c r="F576" s="54"/>
      <c r="H576" s="55"/>
      <c r="R576" s="55"/>
      <c r="S576" s="57"/>
    </row>
    <row r="577">
      <c r="E577" s="54"/>
      <c r="F577" s="54"/>
      <c r="H577" s="55"/>
      <c r="R577" s="55"/>
      <c r="S577" s="57"/>
    </row>
    <row r="578">
      <c r="E578" s="54"/>
      <c r="F578" s="54"/>
      <c r="H578" s="55"/>
      <c r="R578" s="55"/>
      <c r="S578" s="57"/>
    </row>
    <row r="579">
      <c r="E579" s="54"/>
      <c r="F579" s="54"/>
      <c r="H579" s="55"/>
      <c r="R579" s="55"/>
      <c r="S579" s="57"/>
    </row>
    <row r="580">
      <c r="E580" s="54"/>
      <c r="F580" s="54"/>
      <c r="H580" s="55"/>
      <c r="R580" s="55"/>
      <c r="S580" s="57"/>
    </row>
    <row r="581">
      <c r="E581" s="54"/>
      <c r="F581" s="54"/>
      <c r="H581" s="55"/>
      <c r="R581" s="55"/>
      <c r="S581" s="57"/>
    </row>
    <row r="582">
      <c r="E582" s="54"/>
      <c r="F582" s="54"/>
      <c r="H582" s="55"/>
      <c r="R582" s="55"/>
      <c r="S582" s="57"/>
    </row>
    <row r="583">
      <c r="E583" s="54"/>
      <c r="F583" s="54"/>
      <c r="H583" s="55"/>
      <c r="R583" s="55"/>
      <c r="S583" s="57"/>
    </row>
    <row r="584">
      <c r="E584" s="54"/>
      <c r="F584" s="54"/>
      <c r="H584" s="55"/>
      <c r="R584" s="55"/>
      <c r="S584" s="57"/>
    </row>
    <row r="585">
      <c r="E585" s="54"/>
      <c r="F585" s="54"/>
      <c r="H585" s="55"/>
      <c r="R585" s="55"/>
      <c r="S585" s="57"/>
    </row>
    <row r="586">
      <c r="E586" s="54"/>
      <c r="F586" s="54"/>
      <c r="H586" s="55"/>
      <c r="R586" s="55"/>
      <c r="S586" s="57"/>
    </row>
    <row r="587">
      <c r="E587" s="54"/>
      <c r="F587" s="54"/>
      <c r="H587" s="55"/>
      <c r="R587" s="55"/>
      <c r="S587" s="57"/>
    </row>
    <row r="588">
      <c r="E588" s="54"/>
      <c r="F588" s="54"/>
      <c r="H588" s="55"/>
      <c r="R588" s="55"/>
      <c r="S588" s="57"/>
    </row>
    <row r="589">
      <c r="E589" s="54"/>
      <c r="F589" s="54"/>
      <c r="H589" s="55"/>
      <c r="R589" s="55"/>
      <c r="S589" s="57"/>
    </row>
    <row r="590">
      <c r="E590" s="54"/>
      <c r="F590" s="54"/>
      <c r="H590" s="55"/>
      <c r="R590" s="55"/>
      <c r="S590" s="57"/>
    </row>
    <row r="591">
      <c r="E591" s="54"/>
      <c r="F591" s="54"/>
      <c r="H591" s="55"/>
      <c r="R591" s="55"/>
      <c r="S591" s="57"/>
    </row>
    <row r="592">
      <c r="E592" s="54"/>
      <c r="F592" s="54"/>
      <c r="H592" s="55"/>
      <c r="R592" s="55"/>
      <c r="S592" s="57"/>
    </row>
    <row r="593">
      <c r="E593" s="54"/>
      <c r="F593" s="54"/>
      <c r="H593" s="55"/>
      <c r="R593" s="55"/>
      <c r="S593" s="57"/>
    </row>
    <row r="594">
      <c r="E594" s="54"/>
      <c r="F594" s="54"/>
      <c r="H594" s="55"/>
      <c r="R594" s="55"/>
      <c r="S594" s="57"/>
    </row>
    <row r="595">
      <c r="E595" s="54"/>
      <c r="F595" s="54"/>
      <c r="H595" s="55"/>
      <c r="R595" s="55"/>
      <c r="S595" s="57"/>
    </row>
    <row r="596">
      <c r="E596" s="54"/>
      <c r="F596" s="54"/>
      <c r="H596" s="55"/>
      <c r="R596" s="55"/>
      <c r="S596" s="57"/>
    </row>
    <row r="597">
      <c r="E597" s="54"/>
      <c r="F597" s="54"/>
      <c r="H597" s="55"/>
      <c r="R597" s="55"/>
      <c r="S597" s="57"/>
    </row>
    <row r="598">
      <c r="E598" s="54"/>
      <c r="F598" s="54"/>
      <c r="H598" s="55"/>
      <c r="R598" s="55"/>
      <c r="S598" s="57"/>
    </row>
    <row r="599">
      <c r="E599" s="54"/>
      <c r="F599" s="54"/>
      <c r="H599" s="55"/>
      <c r="R599" s="55"/>
      <c r="S599" s="57"/>
    </row>
    <row r="600">
      <c r="E600" s="54"/>
      <c r="F600" s="54"/>
      <c r="H600" s="55"/>
      <c r="R600" s="55"/>
      <c r="S600" s="57"/>
    </row>
    <row r="601">
      <c r="E601" s="54"/>
      <c r="F601" s="54"/>
      <c r="H601" s="55"/>
      <c r="R601" s="55"/>
      <c r="S601" s="57"/>
    </row>
    <row r="602">
      <c r="E602" s="54"/>
      <c r="F602" s="54"/>
      <c r="H602" s="55"/>
      <c r="R602" s="55"/>
      <c r="S602" s="57"/>
    </row>
    <row r="603">
      <c r="E603" s="54"/>
      <c r="F603" s="54"/>
      <c r="H603" s="55"/>
      <c r="R603" s="55"/>
      <c r="S603" s="57"/>
    </row>
    <row r="604">
      <c r="E604" s="54"/>
      <c r="F604" s="54"/>
      <c r="H604" s="55"/>
      <c r="R604" s="55"/>
      <c r="S604" s="57"/>
    </row>
    <row r="605">
      <c r="E605" s="54"/>
      <c r="F605" s="54"/>
      <c r="H605" s="55"/>
      <c r="R605" s="55"/>
      <c r="S605" s="57"/>
    </row>
    <row r="606">
      <c r="E606" s="54"/>
      <c r="F606" s="54"/>
      <c r="H606" s="55"/>
      <c r="R606" s="55"/>
      <c r="S606" s="57"/>
    </row>
    <row r="607">
      <c r="E607" s="54"/>
      <c r="F607" s="54"/>
      <c r="H607" s="55"/>
      <c r="R607" s="55"/>
      <c r="S607" s="57"/>
    </row>
    <row r="608">
      <c r="E608" s="54"/>
      <c r="F608" s="54"/>
      <c r="H608" s="55"/>
      <c r="R608" s="55"/>
      <c r="S608" s="57"/>
    </row>
    <row r="609">
      <c r="E609" s="54"/>
      <c r="F609" s="54"/>
      <c r="H609" s="55"/>
      <c r="R609" s="55"/>
      <c r="S609" s="57"/>
    </row>
    <row r="610">
      <c r="E610" s="54"/>
      <c r="F610" s="54"/>
      <c r="H610" s="55"/>
      <c r="R610" s="55"/>
      <c r="S610" s="57"/>
    </row>
    <row r="611">
      <c r="E611" s="54"/>
      <c r="F611" s="54"/>
      <c r="H611" s="55"/>
      <c r="R611" s="55"/>
      <c r="S611" s="57"/>
    </row>
    <row r="612">
      <c r="E612" s="54"/>
      <c r="F612" s="54"/>
      <c r="H612" s="55"/>
      <c r="R612" s="55"/>
      <c r="S612" s="57"/>
    </row>
    <row r="613">
      <c r="E613" s="54"/>
      <c r="F613" s="54"/>
      <c r="H613" s="55"/>
      <c r="R613" s="55"/>
      <c r="S613" s="57"/>
    </row>
    <row r="614">
      <c r="E614" s="54"/>
      <c r="F614" s="54"/>
      <c r="H614" s="55"/>
      <c r="R614" s="55"/>
      <c r="S614" s="57"/>
    </row>
    <row r="615">
      <c r="E615" s="54"/>
      <c r="F615" s="54"/>
      <c r="H615" s="55"/>
      <c r="R615" s="55"/>
      <c r="S615" s="57"/>
    </row>
    <row r="616">
      <c r="E616" s="54"/>
      <c r="F616" s="54"/>
      <c r="H616" s="55"/>
      <c r="R616" s="55"/>
      <c r="S616" s="57"/>
    </row>
    <row r="617">
      <c r="E617" s="54"/>
      <c r="F617" s="54"/>
      <c r="H617" s="55"/>
      <c r="R617" s="55"/>
      <c r="S617" s="57"/>
    </row>
    <row r="618">
      <c r="E618" s="54"/>
      <c r="F618" s="54"/>
      <c r="H618" s="55"/>
      <c r="R618" s="55"/>
      <c r="S618" s="57"/>
    </row>
    <row r="619">
      <c r="E619" s="54"/>
      <c r="F619" s="54"/>
      <c r="H619" s="55"/>
      <c r="R619" s="55"/>
      <c r="S619" s="57"/>
    </row>
    <row r="620">
      <c r="E620" s="54"/>
      <c r="F620" s="54"/>
      <c r="H620" s="55"/>
      <c r="R620" s="55"/>
      <c r="S620" s="57"/>
    </row>
    <row r="621">
      <c r="E621" s="54"/>
      <c r="F621" s="54"/>
      <c r="H621" s="55"/>
      <c r="R621" s="55"/>
      <c r="S621" s="57"/>
    </row>
    <row r="622">
      <c r="E622" s="54"/>
      <c r="F622" s="54"/>
      <c r="H622" s="55"/>
      <c r="R622" s="55"/>
      <c r="S622" s="57"/>
    </row>
    <row r="623">
      <c r="E623" s="54"/>
      <c r="F623" s="54"/>
      <c r="H623" s="55"/>
      <c r="R623" s="55"/>
      <c r="S623" s="57"/>
    </row>
    <row r="624">
      <c r="E624" s="54"/>
      <c r="F624" s="54"/>
      <c r="H624" s="55"/>
      <c r="R624" s="55"/>
      <c r="S624" s="57"/>
    </row>
    <row r="625">
      <c r="E625" s="54"/>
      <c r="F625" s="54"/>
      <c r="H625" s="55"/>
      <c r="R625" s="55"/>
      <c r="S625" s="57"/>
    </row>
    <row r="626">
      <c r="E626" s="54"/>
      <c r="F626" s="54"/>
      <c r="H626" s="55"/>
      <c r="R626" s="55"/>
      <c r="S626" s="57"/>
    </row>
    <row r="627">
      <c r="E627" s="54"/>
      <c r="F627" s="54"/>
      <c r="H627" s="55"/>
      <c r="R627" s="55"/>
      <c r="S627" s="57"/>
    </row>
    <row r="628">
      <c r="E628" s="54"/>
      <c r="F628" s="54"/>
      <c r="H628" s="55"/>
      <c r="R628" s="55"/>
      <c r="S628" s="57"/>
    </row>
    <row r="629">
      <c r="E629" s="54"/>
      <c r="F629" s="54"/>
      <c r="H629" s="55"/>
      <c r="R629" s="55"/>
      <c r="S629" s="57"/>
    </row>
    <row r="630">
      <c r="E630" s="54"/>
      <c r="F630" s="54"/>
      <c r="H630" s="55"/>
      <c r="R630" s="55"/>
      <c r="S630" s="57"/>
    </row>
    <row r="631">
      <c r="E631" s="54"/>
      <c r="F631" s="54"/>
      <c r="H631" s="55"/>
      <c r="R631" s="55"/>
      <c r="S631" s="57"/>
    </row>
    <row r="632">
      <c r="E632" s="54"/>
      <c r="F632" s="54"/>
      <c r="H632" s="55"/>
      <c r="R632" s="55"/>
      <c r="S632" s="57"/>
    </row>
    <row r="633">
      <c r="E633" s="54"/>
      <c r="F633" s="54"/>
      <c r="H633" s="55"/>
      <c r="R633" s="55"/>
      <c r="S633" s="57"/>
    </row>
    <row r="634">
      <c r="E634" s="54"/>
      <c r="F634" s="54"/>
      <c r="H634" s="55"/>
      <c r="R634" s="55"/>
      <c r="S634" s="57"/>
    </row>
    <row r="635">
      <c r="E635" s="54"/>
      <c r="F635" s="54"/>
      <c r="H635" s="55"/>
      <c r="R635" s="55"/>
      <c r="S635" s="57"/>
    </row>
    <row r="636">
      <c r="E636" s="54"/>
      <c r="F636" s="54"/>
      <c r="H636" s="55"/>
      <c r="R636" s="55"/>
      <c r="S636" s="57"/>
    </row>
    <row r="637">
      <c r="E637" s="54"/>
      <c r="F637" s="54"/>
      <c r="H637" s="55"/>
      <c r="R637" s="55"/>
      <c r="S637" s="57"/>
    </row>
    <row r="638">
      <c r="E638" s="54"/>
      <c r="F638" s="54"/>
      <c r="H638" s="55"/>
      <c r="R638" s="55"/>
      <c r="S638" s="57"/>
    </row>
    <row r="639">
      <c r="E639" s="54"/>
      <c r="F639" s="54"/>
      <c r="H639" s="55"/>
      <c r="R639" s="55"/>
      <c r="S639" s="57"/>
    </row>
    <row r="640">
      <c r="E640" s="54"/>
      <c r="F640" s="54"/>
      <c r="H640" s="55"/>
      <c r="R640" s="55"/>
      <c r="S640" s="57"/>
    </row>
    <row r="641">
      <c r="E641" s="54"/>
      <c r="F641" s="54"/>
      <c r="H641" s="55"/>
      <c r="R641" s="55"/>
      <c r="S641" s="57"/>
    </row>
    <row r="642">
      <c r="E642" s="54"/>
      <c r="F642" s="54"/>
      <c r="H642" s="55"/>
      <c r="R642" s="55"/>
      <c r="S642" s="57"/>
    </row>
    <row r="643">
      <c r="E643" s="54"/>
      <c r="F643" s="54"/>
      <c r="H643" s="55"/>
      <c r="R643" s="55"/>
      <c r="S643" s="57"/>
    </row>
    <row r="644">
      <c r="E644" s="54"/>
      <c r="F644" s="54"/>
      <c r="H644" s="55"/>
      <c r="R644" s="55"/>
      <c r="S644" s="57"/>
    </row>
    <row r="645">
      <c r="E645" s="54"/>
      <c r="F645" s="54"/>
      <c r="H645" s="55"/>
      <c r="R645" s="55"/>
      <c r="S645" s="57"/>
    </row>
    <row r="646">
      <c r="E646" s="54"/>
      <c r="F646" s="54"/>
      <c r="H646" s="55"/>
      <c r="R646" s="55"/>
      <c r="S646" s="57"/>
    </row>
    <row r="647">
      <c r="E647" s="54"/>
      <c r="F647" s="54"/>
      <c r="H647" s="55"/>
      <c r="R647" s="55"/>
      <c r="S647" s="57"/>
    </row>
    <row r="648">
      <c r="E648" s="54"/>
      <c r="F648" s="54"/>
      <c r="H648" s="55"/>
      <c r="R648" s="55"/>
      <c r="S648" s="57"/>
    </row>
    <row r="649">
      <c r="E649" s="54"/>
      <c r="F649" s="54"/>
      <c r="H649" s="55"/>
      <c r="R649" s="55"/>
      <c r="S649" s="57"/>
    </row>
    <row r="650">
      <c r="E650" s="54"/>
      <c r="F650" s="54"/>
      <c r="H650" s="55"/>
      <c r="R650" s="55"/>
      <c r="S650" s="57"/>
    </row>
    <row r="651">
      <c r="E651" s="54"/>
      <c r="F651" s="54"/>
      <c r="H651" s="55"/>
      <c r="R651" s="55"/>
      <c r="S651" s="57"/>
    </row>
    <row r="652">
      <c r="E652" s="54"/>
      <c r="F652" s="54"/>
      <c r="H652" s="55"/>
      <c r="R652" s="55"/>
      <c r="S652" s="57"/>
    </row>
    <row r="653">
      <c r="E653" s="54"/>
      <c r="F653" s="54"/>
      <c r="H653" s="55"/>
      <c r="R653" s="55"/>
      <c r="S653" s="57"/>
    </row>
    <row r="654">
      <c r="E654" s="54"/>
      <c r="F654" s="54"/>
      <c r="H654" s="55"/>
      <c r="R654" s="55"/>
      <c r="S654" s="57"/>
    </row>
    <row r="655">
      <c r="E655" s="54"/>
      <c r="F655" s="54"/>
      <c r="H655" s="55"/>
      <c r="R655" s="55"/>
      <c r="S655" s="57"/>
    </row>
    <row r="656">
      <c r="E656" s="54"/>
      <c r="F656" s="54"/>
      <c r="H656" s="55"/>
      <c r="R656" s="55"/>
      <c r="S656" s="57"/>
    </row>
    <row r="657">
      <c r="E657" s="54"/>
      <c r="F657" s="54"/>
      <c r="H657" s="55"/>
      <c r="R657" s="55"/>
      <c r="S657" s="57"/>
    </row>
    <row r="658">
      <c r="E658" s="54"/>
      <c r="F658" s="54"/>
      <c r="H658" s="55"/>
      <c r="R658" s="55"/>
      <c r="S658" s="57"/>
    </row>
    <row r="659">
      <c r="E659" s="54"/>
      <c r="F659" s="54"/>
      <c r="H659" s="55"/>
      <c r="R659" s="55"/>
      <c r="S659" s="57"/>
    </row>
    <row r="660">
      <c r="E660" s="54"/>
      <c r="F660" s="54"/>
      <c r="H660" s="55"/>
      <c r="R660" s="55"/>
      <c r="S660" s="57"/>
    </row>
    <row r="661">
      <c r="E661" s="54"/>
      <c r="F661" s="54"/>
      <c r="H661" s="55"/>
      <c r="R661" s="55"/>
      <c r="S661" s="57"/>
    </row>
    <row r="662">
      <c r="E662" s="54"/>
      <c r="F662" s="54"/>
      <c r="H662" s="55"/>
      <c r="R662" s="55"/>
      <c r="S662" s="57"/>
    </row>
    <row r="663">
      <c r="E663" s="54"/>
      <c r="F663" s="54"/>
      <c r="H663" s="55"/>
      <c r="R663" s="55"/>
      <c r="S663" s="57"/>
    </row>
    <row r="664">
      <c r="E664" s="54"/>
      <c r="F664" s="54"/>
      <c r="H664" s="55"/>
      <c r="R664" s="55"/>
      <c r="S664" s="57"/>
    </row>
    <row r="665">
      <c r="E665" s="54"/>
      <c r="F665" s="54"/>
      <c r="H665" s="55"/>
      <c r="R665" s="55"/>
      <c r="S665" s="57"/>
    </row>
    <row r="666">
      <c r="E666" s="54"/>
      <c r="F666" s="54"/>
      <c r="H666" s="55"/>
      <c r="R666" s="55"/>
      <c r="S666" s="57"/>
    </row>
    <row r="667">
      <c r="E667" s="54"/>
      <c r="F667" s="54"/>
      <c r="H667" s="55"/>
      <c r="R667" s="55"/>
      <c r="S667" s="57"/>
    </row>
    <row r="668">
      <c r="E668" s="54"/>
      <c r="F668" s="54"/>
      <c r="H668" s="55"/>
      <c r="R668" s="55"/>
      <c r="S668" s="57"/>
    </row>
    <row r="669">
      <c r="E669" s="54"/>
      <c r="F669" s="54"/>
      <c r="H669" s="55"/>
      <c r="R669" s="55"/>
      <c r="S669" s="57"/>
    </row>
    <row r="670">
      <c r="E670" s="54"/>
      <c r="F670" s="54"/>
      <c r="H670" s="55"/>
      <c r="R670" s="55"/>
      <c r="S670" s="57"/>
    </row>
    <row r="671">
      <c r="E671" s="54"/>
      <c r="F671" s="54"/>
      <c r="H671" s="55"/>
      <c r="R671" s="55"/>
      <c r="S671" s="57"/>
    </row>
    <row r="672">
      <c r="E672" s="54"/>
      <c r="F672" s="54"/>
      <c r="H672" s="55"/>
      <c r="R672" s="55"/>
      <c r="S672" s="57"/>
    </row>
    <row r="673">
      <c r="E673" s="54"/>
      <c r="F673" s="54"/>
      <c r="H673" s="55"/>
      <c r="R673" s="55"/>
      <c r="S673" s="57"/>
    </row>
    <row r="674">
      <c r="E674" s="54"/>
      <c r="F674" s="54"/>
      <c r="H674" s="55"/>
      <c r="R674" s="55"/>
      <c r="S674" s="57"/>
    </row>
    <row r="675">
      <c r="E675" s="54"/>
      <c r="F675" s="54"/>
      <c r="H675" s="55"/>
      <c r="R675" s="55"/>
      <c r="S675" s="57"/>
    </row>
    <row r="676">
      <c r="E676" s="54"/>
      <c r="F676" s="54"/>
      <c r="H676" s="55"/>
      <c r="R676" s="55"/>
      <c r="S676" s="57"/>
    </row>
    <row r="677">
      <c r="E677" s="54"/>
      <c r="F677" s="54"/>
      <c r="H677" s="55"/>
      <c r="R677" s="55"/>
      <c r="S677" s="57"/>
    </row>
    <row r="678">
      <c r="E678" s="54"/>
      <c r="F678" s="54"/>
      <c r="H678" s="55"/>
      <c r="R678" s="55"/>
      <c r="S678" s="57"/>
    </row>
    <row r="679">
      <c r="E679" s="54"/>
      <c r="F679" s="54"/>
      <c r="H679" s="55"/>
      <c r="R679" s="55"/>
      <c r="S679" s="57"/>
    </row>
    <row r="680">
      <c r="E680" s="54"/>
      <c r="F680" s="54"/>
      <c r="H680" s="55"/>
      <c r="R680" s="55"/>
      <c r="S680" s="57"/>
    </row>
    <row r="681">
      <c r="E681" s="54"/>
      <c r="F681" s="54"/>
      <c r="H681" s="55"/>
      <c r="R681" s="55"/>
      <c r="S681" s="57"/>
    </row>
    <row r="682">
      <c r="E682" s="54"/>
      <c r="F682" s="54"/>
      <c r="H682" s="55"/>
      <c r="R682" s="55"/>
      <c r="S682" s="57"/>
    </row>
    <row r="683">
      <c r="E683" s="54"/>
      <c r="F683" s="54"/>
      <c r="H683" s="55"/>
      <c r="R683" s="55"/>
      <c r="S683" s="57"/>
    </row>
    <row r="684">
      <c r="E684" s="54"/>
      <c r="F684" s="54"/>
      <c r="H684" s="55"/>
      <c r="R684" s="55"/>
      <c r="S684" s="57"/>
    </row>
    <row r="685">
      <c r="E685" s="54"/>
      <c r="F685" s="54"/>
      <c r="H685" s="55"/>
      <c r="R685" s="55"/>
      <c r="S685" s="57"/>
    </row>
    <row r="686">
      <c r="E686" s="54"/>
      <c r="F686" s="54"/>
      <c r="H686" s="55"/>
      <c r="R686" s="55"/>
      <c r="S686" s="57"/>
    </row>
    <row r="687">
      <c r="E687" s="54"/>
      <c r="F687" s="54"/>
      <c r="H687" s="55"/>
      <c r="R687" s="55"/>
      <c r="S687" s="57"/>
    </row>
    <row r="688">
      <c r="E688" s="54"/>
      <c r="F688" s="54"/>
      <c r="H688" s="55"/>
      <c r="R688" s="55"/>
      <c r="S688" s="57"/>
    </row>
    <row r="689">
      <c r="E689" s="54"/>
      <c r="F689" s="54"/>
      <c r="H689" s="55"/>
      <c r="R689" s="55"/>
      <c r="S689" s="57"/>
    </row>
    <row r="690">
      <c r="E690" s="54"/>
      <c r="F690" s="54"/>
      <c r="H690" s="55"/>
      <c r="R690" s="55"/>
      <c r="S690" s="57"/>
    </row>
    <row r="691">
      <c r="E691" s="54"/>
      <c r="F691" s="54"/>
      <c r="H691" s="55"/>
      <c r="R691" s="55"/>
      <c r="S691" s="57"/>
    </row>
    <row r="692">
      <c r="E692" s="54"/>
      <c r="F692" s="54"/>
      <c r="H692" s="55"/>
      <c r="R692" s="55"/>
      <c r="S692" s="57"/>
    </row>
    <row r="693">
      <c r="E693" s="54"/>
      <c r="F693" s="54"/>
      <c r="H693" s="55"/>
      <c r="R693" s="55"/>
      <c r="S693" s="57"/>
    </row>
    <row r="694">
      <c r="E694" s="54"/>
      <c r="F694" s="54"/>
      <c r="H694" s="55"/>
      <c r="R694" s="55"/>
      <c r="S694" s="57"/>
    </row>
    <row r="695">
      <c r="E695" s="54"/>
      <c r="F695" s="54"/>
      <c r="H695" s="55"/>
      <c r="R695" s="55"/>
      <c r="S695" s="57"/>
    </row>
    <row r="696">
      <c r="E696" s="54"/>
      <c r="F696" s="54"/>
      <c r="H696" s="55"/>
      <c r="R696" s="55"/>
      <c r="S696" s="57"/>
    </row>
    <row r="697">
      <c r="E697" s="54"/>
      <c r="F697" s="54"/>
      <c r="H697" s="55"/>
      <c r="R697" s="55"/>
      <c r="S697" s="57"/>
    </row>
    <row r="698">
      <c r="E698" s="54"/>
      <c r="F698" s="54"/>
      <c r="H698" s="55"/>
      <c r="R698" s="55"/>
      <c r="S698" s="57"/>
    </row>
    <row r="699">
      <c r="E699" s="54"/>
      <c r="F699" s="54"/>
      <c r="H699" s="55"/>
      <c r="R699" s="55"/>
      <c r="S699" s="57"/>
    </row>
    <row r="700">
      <c r="E700" s="54"/>
      <c r="F700" s="54"/>
      <c r="H700" s="55"/>
      <c r="R700" s="55"/>
      <c r="S700" s="57"/>
    </row>
    <row r="701">
      <c r="E701" s="54"/>
      <c r="F701" s="54"/>
      <c r="H701" s="55"/>
      <c r="R701" s="55"/>
      <c r="S701" s="57"/>
    </row>
    <row r="702">
      <c r="E702" s="54"/>
      <c r="F702" s="54"/>
      <c r="H702" s="55"/>
      <c r="R702" s="55"/>
      <c r="S702" s="57"/>
    </row>
    <row r="703">
      <c r="E703" s="54"/>
      <c r="F703" s="54"/>
      <c r="H703" s="55"/>
      <c r="R703" s="55"/>
      <c r="S703" s="57"/>
    </row>
    <row r="704">
      <c r="E704" s="54"/>
      <c r="F704" s="54"/>
      <c r="H704" s="55"/>
      <c r="R704" s="55"/>
      <c r="S704" s="57"/>
    </row>
    <row r="705">
      <c r="E705" s="54"/>
      <c r="F705" s="54"/>
      <c r="H705" s="55"/>
      <c r="R705" s="55"/>
      <c r="S705" s="57"/>
    </row>
    <row r="706">
      <c r="E706" s="54"/>
      <c r="F706" s="54"/>
      <c r="H706" s="55"/>
      <c r="R706" s="55"/>
      <c r="S706" s="57"/>
    </row>
    <row r="707">
      <c r="E707" s="54"/>
      <c r="F707" s="54"/>
      <c r="H707" s="55"/>
      <c r="R707" s="55"/>
      <c r="S707" s="57"/>
    </row>
    <row r="708">
      <c r="E708" s="54"/>
      <c r="F708" s="54"/>
      <c r="H708" s="55"/>
      <c r="R708" s="55"/>
      <c r="S708" s="57"/>
    </row>
    <row r="709">
      <c r="E709" s="54"/>
      <c r="F709" s="54"/>
      <c r="H709" s="55"/>
      <c r="R709" s="55"/>
      <c r="S709" s="57"/>
    </row>
    <row r="710">
      <c r="E710" s="54"/>
      <c r="F710" s="54"/>
      <c r="H710" s="55"/>
      <c r="R710" s="55"/>
      <c r="S710" s="57"/>
    </row>
    <row r="711">
      <c r="E711" s="54"/>
      <c r="F711" s="54"/>
      <c r="H711" s="55"/>
      <c r="R711" s="55"/>
      <c r="S711" s="57"/>
    </row>
    <row r="712">
      <c r="E712" s="54"/>
      <c r="F712" s="54"/>
      <c r="H712" s="55"/>
      <c r="R712" s="55"/>
      <c r="S712" s="57"/>
    </row>
    <row r="713">
      <c r="E713" s="54"/>
      <c r="F713" s="54"/>
      <c r="H713" s="55"/>
      <c r="R713" s="55"/>
      <c r="S713" s="57"/>
    </row>
    <row r="714">
      <c r="E714" s="54"/>
      <c r="F714" s="54"/>
      <c r="H714" s="55"/>
      <c r="R714" s="55"/>
      <c r="S714" s="57"/>
    </row>
    <row r="715">
      <c r="E715" s="54"/>
      <c r="F715" s="54"/>
      <c r="H715" s="55"/>
      <c r="R715" s="55"/>
      <c r="S715" s="57"/>
    </row>
    <row r="716">
      <c r="E716" s="54"/>
      <c r="F716" s="54"/>
      <c r="H716" s="55"/>
      <c r="R716" s="55"/>
      <c r="S716" s="57"/>
    </row>
    <row r="717">
      <c r="E717" s="54"/>
      <c r="F717" s="54"/>
      <c r="H717" s="55"/>
      <c r="R717" s="55"/>
      <c r="S717" s="57"/>
    </row>
    <row r="718">
      <c r="E718" s="54"/>
      <c r="F718" s="54"/>
      <c r="H718" s="55"/>
      <c r="R718" s="55"/>
      <c r="S718" s="57"/>
    </row>
    <row r="719">
      <c r="E719" s="54"/>
      <c r="F719" s="54"/>
      <c r="H719" s="55"/>
      <c r="R719" s="55"/>
      <c r="S719" s="57"/>
    </row>
    <row r="720">
      <c r="E720" s="54"/>
      <c r="F720" s="54"/>
      <c r="H720" s="55"/>
      <c r="R720" s="55"/>
      <c r="S720" s="57"/>
    </row>
    <row r="721">
      <c r="E721" s="54"/>
      <c r="F721" s="54"/>
      <c r="H721" s="55"/>
      <c r="R721" s="55"/>
      <c r="S721" s="57"/>
    </row>
    <row r="722">
      <c r="E722" s="54"/>
      <c r="F722" s="54"/>
      <c r="H722" s="55"/>
      <c r="R722" s="55"/>
      <c r="S722" s="57"/>
    </row>
    <row r="723">
      <c r="E723" s="54"/>
      <c r="F723" s="54"/>
      <c r="H723" s="55"/>
      <c r="R723" s="55"/>
      <c r="S723" s="57"/>
    </row>
    <row r="724">
      <c r="E724" s="54"/>
      <c r="F724" s="54"/>
      <c r="H724" s="55"/>
      <c r="R724" s="55"/>
      <c r="S724" s="57"/>
    </row>
    <row r="725">
      <c r="E725" s="54"/>
      <c r="F725" s="54"/>
      <c r="H725" s="55"/>
      <c r="R725" s="55"/>
      <c r="S725" s="57"/>
    </row>
    <row r="726">
      <c r="E726" s="54"/>
      <c r="F726" s="54"/>
      <c r="H726" s="55"/>
      <c r="R726" s="55"/>
      <c r="S726" s="57"/>
    </row>
    <row r="727">
      <c r="E727" s="54"/>
      <c r="F727" s="54"/>
      <c r="H727" s="55"/>
      <c r="R727" s="55"/>
      <c r="S727" s="57"/>
    </row>
    <row r="728">
      <c r="E728" s="54"/>
      <c r="F728" s="54"/>
      <c r="H728" s="55"/>
      <c r="R728" s="55"/>
      <c r="S728" s="57"/>
    </row>
    <row r="729">
      <c r="E729" s="54"/>
      <c r="F729" s="54"/>
      <c r="H729" s="55"/>
      <c r="R729" s="55"/>
      <c r="S729" s="57"/>
    </row>
    <row r="730">
      <c r="E730" s="54"/>
      <c r="F730" s="54"/>
      <c r="H730" s="55"/>
      <c r="R730" s="55"/>
      <c r="S730" s="57"/>
    </row>
    <row r="731">
      <c r="E731" s="54"/>
      <c r="F731" s="54"/>
      <c r="H731" s="55"/>
      <c r="R731" s="55"/>
      <c r="S731" s="57"/>
    </row>
    <row r="732">
      <c r="E732" s="54"/>
      <c r="F732" s="54"/>
      <c r="H732" s="55"/>
      <c r="R732" s="55"/>
      <c r="S732" s="57"/>
    </row>
    <row r="733">
      <c r="E733" s="54"/>
      <c r="F733" s="54"/>
      <c r="H733" s="55"/>
      <c r="R733" s="55"/>
      <c r="S733" s="57"/>
    </row>
    <row r="734">
      <c r="E734" s="54"/>
      <c r="F734" s="54"/>
      <c r="H734" s="55"/>
      <c r="R734" s="55"/>
      <c r="S734" s="57"/>
    </row>
    <row r="735">
      <c r="E735" s="54"/>
      <c r="F735" s="54"/>
      <c r="H735" s="55"/>
      <c r="R735" s="55"/>
      <c r="S735" s="57"/>
    </row>
    <row r="736">
      <c r="E736" s="54"/>
      <c r="F736" s="54"/>
      <c r="H736" s="55"/>
      <c r="R736" s="55"/>
      <c r="S736" s="57"/>
    </row>
    <row r="737">
      <c r="E737" s="54"/>
      <c r="F737" s="54"/>
      <c r="H737" s="55"/>
      <c r="R737" s="55"/>
      <c r="S737" s="57"/>
    </row>
    <row r="738">
      <c r="E738" s="54"/>
      <c r="F738" s="54"/>
      <c r="H738" s="55"/>
      <c r="R738" s="55"/>
      <c r="S738" s="57"/>
    </row>
    <row r="739">
      <c r="E739" s="54"/>
      <c r="F739" s="54"/>
      <c r="H739" s="55"/>
      <c r="R739" s="55"/>
      <c r="S739" s="57"/>
    </row>
    <row r="740">
      <c r="E740" s="54"/>
      <c r="F740" s="54"/>
      <c r="H740" s="55"/>
      <c r="R740" s="55"/>
      <c r="S740" s="57"/>
    </row>
    <row r="741">
      <c r="E741" s="54"/>
      <c r="F741" s="54"/>
      <c r="H741" s="55"/>
      <c r="R741" s="55"/>
      <c r="S741" s="57"/>
    </row>
    <row r="742">
      <c r="E742" s="54"/>
      <c r="F742" s="54"/>
      <c r="H742" s="55"/>
      <c r="R742" s="55"/>
      <c r="S742" s="57"/>
    </row>
    <row r="743">
      <c r="E743" s="54"/>
      <c r="F743" s="54"/>
      <c r="H743" s="55"/>
      <c r="R743" s="55"/>
      <c r="S743" s="57"/>
    </row>
    <row r="744">
      <c r="E744" s="54"/>
      <c r="F744" s="54"/>
      <c r="H744" s="55"/>
      <c r="R744" s="55"/>
      <c r="S744" s="57"/>
    </row>
    <row r="745">
      <c r="E745" s="54"/>
      <c r="F745" s="54"/>
      <c r="H745" s="55"/>
      <c r="R745" s="55"/>
      <c r="S745" s="57"/>
    </row>
    <row r="746">
      <c r="E746" s="54"/>
      <c r="F746" s="54"/>
      <c r="H746" s="55"/>
      <c r="R746" s="55"/>
      <c r="S746" s="57"/>
    </row>
    <row r="747">
      <c r="E747" s="54"/>
      <c r="F747" s="54"/>
      <c r="H747" s="55"/>
      <c r="R747" s="55"/>
      <c r="S747" s="57"/>
    </row>
    <row r="748">
      <c r="E748" s="54"/>
      <c r="F748" s="54"/>
      <c r="H748" s="55"/>
      <c r="R748" s="55"/>
      <c r="S748" s="57"/>
    </row>
    <row r="749">
      <c r="E749" s="54"/>
      <c r="F749" s="54"/>
      <c r="H749" s="55"/>
      <c r="R749" s="55"/>
      <c r="S749" s="57"/>
    </row>
    <row r="750">
      <c r="E750" s="54"/>
      <c r="F750" s="54"/>
      <c r="H750" s="55"/>
      <c r="R750" s="55"/>
      <c r="S750" s="57"/>
    </row>
    <row r="751">
      <c r="E751" s="54"/>
      <c r="F751" s="54"/>
      <c r="H751" s="55"/>
      <c r="R751" s="55"/>
      <c r="S751" s="57"/>
    </row>
    <row r="752">
      <c r="E752" s="54"/>
      <c r="F752" s="54"/>
      <c r="H752" s="55"/>
      <c r="R752" s="55"/>
      <c r="S752" s="57"/>
    </row>
    <row r="753">
      <c r="E753" s="54"/>
      <c r="F753" s="54"/>
      <c r="H753" s="55"/>
      <c r="R753" s="55"/>
      <c r="S753" s="57"/>
    </row>
    <row r="754">
      <c r="E754" s="54"/>
      <c r="F754" s="54"/>
      <c r="H754" s="55"/>
      <c r="R754" s="55"/>
      <c r="S754" s="57"/>
    </row>
    <row r="755">
      <c r="E755" s="54"/>
      <c r="F755" s="54"/>
      <c r="H755" s="55"/>
      <c r="R755" s="55"/>
      <c r="S755" s="57"/>
    </row>
    <row r="756">
      <c r="E756" s="54"/>
      <c r="F756" s="54"/>
      <c r="H756" s="55"/>
      <c r="R756" s="55"/>
      <c r="S756" s="57"/>
    </row>
    <row r="757">
      <c r="E757" s="54"/>
      <c r="F757" s="54"/>
      <c r="H757" s="55"/>
      <c r="R757" s="55"/>
      <c r="S757" s="57"/>
    </row>
    <row r="758">
      <c r="E758" s="54"/>
      <c r="F758" s="54"/>
      <c r="H758" s="55"/>
      <c r="R758" s="55"/>
      <c r="S758" s="57"/>
    </row>
    <row r="759">
      <c r="E759" s="54"/>
      <c r="F759" s="54"/>
      <c r="H759" s="55"/>
      <c r="R759" s="55"/>
      <c r="S759" s="57"/>
    </row>
    <row r="760">
      <c r="E760" s="54"/>
      <c r="F760" s="54"/>
      <c r="H760" s="55"/>
      <c r="R760" s="55"/>
      <c r="S760" s="57"/>
    </row>
    <row r="761">
      <c r="E761" s="54"/>
      <c r="F761" s="54"/>
      <c r="H761" s="55"/>
      <c r="R761" s="55"/>
      <c r="S761" s="57"/>
    </row>
    <row r="762">
      <c r="E762" s="54"/>
      <c r="F762" s="54"/>
      <c r="H762" s="55"/>
      <c r="R762" s="55"/>
      <c r="S762" s="57"/>
    </row>
    <row r="763">
      <c r="E763" s="54"/>
      <c r="F763" s="54"/>
      <c r="H763" s="55"/>
      <c r="R763" s="55"/>
      <c r="S763" s="57"/>
    </row>
    <row r="764">
      <c r="E764" s="54"/>
      <c r="F764" s="54"/>
      <c r="H764" s="55"/>
      <c r="R764" s="55"/>
      <c r="S764" s="57"/>
    </row>
    <row r="765">
      <c r="E765" s="54"/>
      <c r="F765" s="54"/>
      <c r="H765" s="55"/>
      <c r="R765" s="55"/>
      <c r="S765" s="57"/>
    </row>
    <row r="766">
      <c r="E766" s="54"/>
      <c r="F766" s="54"/>
      <c r="H766" s="55"/>
      <c r="R766" s="55"/>
      <c r="S766" s="57"/>
    </row>
    <row r="767">
      <c r="E767" s="54"/>
      <c r="F767" s="54"/>
      <c r="H767" s="55"/>
      <c r="R767" s="55"/>
      <c r="S767" s="57"/>
    </row>
    <row r="768">
      <c r="E768" s="54"/>
      <c r="F768" s="54"/>
      <c r="H768" s="55"/>
      <c r="R768" s="55"/>
      <c r="S768" s="57"/>
    </row>
    <row r="769">
      <c r="E769" s="54"/>
      <c r="F769" s="54"/>
      <c r="H769" s="55"/>
      <c r="R769" s="55"/>
      <c r="S769" s="57"/>
    </row>
    <row r="770">
      <c r="E770" s="54"/>
      <c r="F770" s="54"/>
      <c r="H770" s="55"/>
      <c r="R770" s="55"/>
      <c r="S770" s="57"/>
    </row>
    <row r="771">
      <c r="E771" s="54"/>
      <c r="F771" s="54"/>
      <c r="H771" s="55"/>
      <c r="R771" s="55"/>
      <c r="S771" s="57"/>
    </row>
    <row r="772">
      <c r="E772" s="54"/>
      <c r="F772" s="54"/>
      <c r="H772" s="55"/>
      <c r="R772" s="55"/>
      <c r="S772" s="57"/>
    </row>
    <row r="773">
      <c r="E773" s="54"/>
      <c r="F773" s="54"/>
      <c r="H773" s="55"/>
      <c r="R773" s="55"/>
      <c r="S773" s="57"/>
    </row>
    <row r="774">
      <c r="E774" s="54"/>
      <c r="F774" s="54"/>
      <c r="H774" s="55"/>
      <c r="R774" s="55"/>
      <c r="S774" s="57"/>
    </row>
    <row r="775">
      <c r="E775" s="54"/>
      <c r="F775" s="54"/>
      <c r="H775" s="55"/>
      <c r="R775" s="55"/>
      <c r="S775" s="57"/>
    </row>
    <row r="776">
      <c r="E776" s="54"/>
      <c r="F776" s="54"/>
      <c r="H776" s="55"/>
      <c r="R776" s="55"/>
      <c r="S776" s="57"/>
    </row>
    <row r="777">
      <c r="E777" s="54"/>
      <c r="F777" s="54"/>
      <c r="H777" s="55"/>
      <c r="R777" s="55"/>
      <c r="S777" s="57"/>
    </row>
    <row r="778">
      <c r="E778" s="54"/>
      <c r="F778" s="54"/>
      <c r="H778" s="55"/>
      <c r="R778" s="55"/>
      <c r="S778" s="57"/>
    </row>
    <row r="779">
      <c r="E779" s="54"/>
      <c r="F779" s="54"/>
      <c r="H779" s="55"/>
      <c r="R779" s="55"/>
      <c r="S779" s="57"/>
    </row>
    <row r="780">
      <c r="E780" s="54"/>
      <c r="F780" s="54"/>
      <c r="H780" s="55"/>
      <c r="R780" s="55"/>
      <c r="S780" s="57"/>
    </row>
    <row r="781">
      <c r="E781" s="54"/>
      <c r="F781" s="54"/>
      <c r="H781" s="55"/>
      <c r="R781" s="55"/>
      <c r="S781" s="57"/>
    </row>
    <row r="782">
      <c r="E782" s="54"/>
      <c r="F782" s="54"/>
      <c r="H782" s="55"/>
      <c r="R782" s="55"/>
      <c r="S782" s="57"/>
    </row>
    <row r="783">
      <c r="E783" s="54"/>
      <c r="F783" s="54"/>
      <c r="H783" s="55"/>
      <c r="R783" s="55"/>
      <c r="S783" s="57"/>
    </row>
    <row r="784">
      <c r="E784" s="54"/>
      <c r="F784" s="54"/>
      <c r="H784" s="55"/>
      <c r="R784" s="55"/>
      <c r="S784" s="57"/>
    </row>
    <row r="785">
      <c r="E785" s="54"/>
      <c r="F785" s="54"/>
      <c r="H785" s="55"/>
      <c r="R785" s="55"/>
      <c r="S785" s="57"/>
    </row>
    <row r="786">
      <c r="E786" s="54"/>
      <c r="F786" s="54"/>
      <c r="H786" s="55"/>
      <c r="R786" s="55"/>
      <c r="S786" s="57"/>
    </row>
    <row r="787">
      <c r="E787" s="54"/>
      <c r="F787" s="54"/>
      <c r="H787" s="55"/>
      <c r="R787" s="55"/>
      <c r="S787" s="57"/>
    </row>
    <row r="788">
      <c r="E788" s="54"/>
      <c r="F788" s="54"/>
      <c r="H788" s="55"/>
      <c r="R788" s="55"/>
      <c r="S788" s="57"/>
    </row>
    <row r="789">
      <c r="E789" s="54"/>
      <c r="F789" s="54"/>
      <c r="H789" s="55"/>
      <c r="R789" s="55"/>
      <c r="S789" s="57"/>
    </row>
    <row r="790">
      <c r="E790" s="54"/>
      <c r="F790" s="54"/>
      <c r="H790" s="55"/>
      <c r="R790" s="55"/>
      <c r="S790" s="57"/>
    </row>
    <row r="791">
      <c r="E791" s="54"/>
      <c r="F791" s="54"/>
      <c r="H791" s="55"/>
      <c r="R791" s="55"/>
      <c r="S791" s="57"/>
    </row>
    <row r="792">
      <c r="E792" s="54"/>
      <c r="F792" s="54"/>
      <c r="H792" s="55"/>
      <c r="R792" s="55"/>
      <c r="S792" s="57"/>
    </row>
    <row r="793">
      <c r="E793" s="54"/>
      <c r="F793" s="54"/>
      <c r="H793" s="55"/>
      <c r="R793" s="55"/>
      <c r="S793" s="57"/>
    </row>
    <row r="794">
      <c r="E794" s="54"/>
      <c r="F794" s="54"/>
      <c r="H794" s="55"/>
      <c r="R794" s="55"/>
      <c r="S794" s="57"/>
    </row>
    <row r="795">
      <c r="E795" s="54"/>
      <c r="F795" s="54"/>
      <c r="H795" s="55"/>
      <c r="R795" s="55"/>
      <c r="S795" s="57"/>
    </row>
    <row r="796">
      <c r="E796" s="54"/>
      <c r="F796" s="54"/>
      <c r="H796" s="55"/>
      <c r="R796" s="55"/>
      <c r="S796" s="57"/>
    </row>
    <row r="797">
      <c r="E797" s="54"/>
      <c r="F797" s="54"/>
      <c r="H797" s="55"/>
      <c r="R797" s="55"/>
      <c r="S797" s="57"/>
    </row>
    <row r="798">
      <c r="E798" s="54"/>
      <c r="F798" s="54"/>
      <c r="H798" s="55"/>
      <c r="R798" s="55"/>
      <c r="S798" s="57"/>
    </row>
    <row r="799">
      <c r="E799" s="54"/>
      <c r="F799" s="54"/>
      <c r="H799" s="55"/>
      <c r="R799" s="55"/>
      <c r="S799" s="57"/>
    </row>
    <row r="800">
      <c r="E800" s="54"/>
      <c r="F800" s="54"/>
      <c r="H800" s="55"/>
      <c r="R800" s="55"/>
      <c r="S800" s="57"/>
    </row>
    <row r="801">
      <c r="E801" s="54"/>
      <c r="F801" s="54"/>
      <c r="H801" s="55"/>
      <c r="R801" s="55"/>
      <c r="S801" s="57"/>
    </row>
    <row r="802">
      <c r="E802" s="54"/>
      <c r="F802" s="54"/>
      <c r="H802" s="55"/>
      <c r="R802" s="55"/>
      <c r="S802" s="57"/>
    </row>
    <row r="803">
      <c r="E803" s="54"/>
      <c r="F803" s="54"/>
      <c r="H803" s="55"/>
      <c r="R803" s="55"/>
      <c r="S803" s="57"/>
    </row>
    <row r="804">
      <c r="E804" s="54"/>
      <c r="F804" s="54"/>
      <c r="H804" s="55"/>
      <c r="R804" s="55"/>
      <c r="S804" s="57"/>
    </row>
    <row r="805">
      <c r="E805" s="54"/>
      <c r="F805" s="54"/>
      <c r="H805" s="55"/>
      <c r="R805" s="55"/>
      <c r="S805" s="57"/>
    </row>
    <row r="806">
      <c r="E806" s="54"/>
      <c r="F806" s="54"/>
      <c r="H806" s="55"/>
      <c r="R806" s="55"/>
      <c r="S806" s="57"/>
    </row>
    <row r="807">
      <c r="E807" s="54"/>
      <c r="F807" s="54"/>
      <c r="H807" s="55"/>
      <c r="R807" s="55"/>
      <c r="S807" s="57"/>
    </row>
    <row r="808">
      <c r="E808" s="54"/>
      <c r="F808" s="54"/>
      <c r="H808" s="55"/>
      <c r="R808" s="55"/>
      <c r="S808" s="57"/>
    </row>
    <row r="809">
      <c r="E809" s="54"/>
      <c r="F809" s="54"/>
      <c r="H809" s="55"/>
      <c r="R809" s="55"/>
      <c r="S809" s="57"/>
    </row>
    <row r="810">
      <c r="E810" s="54"/>
      <c r="F810" s="54"/>
      <c r="H810" s="55"/>
      <c r="R810" s="55"/>
      <c r="S810" s="57"/>
    </row>
    <row r="811">
      <c r="E811" s="54"/>
      <c r="F811" s="54"/>
      <c r="H811" s="55"/>
      <c r="R811" s="55"/>
      <c r="S811" s="57"/>
    </row>
    <row r="812">
      <c r="E812" s="54"/>
      <c r="F812" s="54"/>
      <c r="H812" s="55"/>
      <c r="R812" s="55"/>
      <c r="S812" s="57"/>
    </row>
    <row r="813">
      <c r="E813" s="54"/>
      <c r="F813" s="54"/>
      <c r="H813" s="55"/>
      <c r="R813" s="55"/>
      <c r="S813" s="57"/>
    </row>
    <row r="814">
      <c r="E814" s="54"/>
      <c r="F814" s="54"/>
      <c r="H814" s="55"/>
      <c r="R814" s="55"/>
      <c r="S814" s="57"/>
    </row>
    <row r="815">
      <c r="E815" s="54"/>
      <c r="F815" s="54"/>
      <c r="H815" s="55"/>
      <c r="R815" s="55"/>
      <c r="S815" s="57"/>
    </row>
    <row r="816">
      <c r="E816" s="54"/>
      <c r="F816" s="54"/>
      <c r="H816" s="55"/>
      <c r="R816" s="55"/>
      <c r="S816" s="57"/>
    </row>
    <row r="817">
      <c r="E817" s="54"/>
      <c r="F817" s="54"/>
      <c r="H817" s="55"/>
      <c r="R817" s="55"/>
      <c r="S817" s="57"/>
    </row>
    <row r="818">
      <c r="E818" s="54"/>
      <c r="F818" s="54"/>
      <c r="H818" s="55"/>
      <c r="R818" s="55"/>
      <c r="S818" s="57"/>
    </row>
    <row r="819">
      <c r="E819" s="54"/>
      <c r="F819" s="54"/>
      <c r="H819" s="55"/>
      <c r="R819" s="55"/>
      <c r="S819" s="57"/>
    </row>
    <row r="820">
      <c r="E820" s="54"/>
      <c r="F820" s="54"/>
      <c r="H820" s="55"/>
      <c r="R820" s="55"/>
      <c r="S820" s="57"/>
    </row>
    <row r="821">
      <c r="E821" s="54"/>
      <c r="F821" s="54"/>
      <c r="H821" s="55"/>
      <c r="R821" s="55"/>
      <c r="S821" s="57"/>
    </row>
    <row r="822">
      <c r="E822" s="54"/>
      <c r="F822" s="54"/>
      <c r="H822" s="55"/>
      <c r="R822" s="55"/>
      <c r="S822" s="57"/>
    </row>
    <row r="823">
      <c r="E823" s="54"/>
      <c r="F823" s="54"/>
      <c r="H823" s="55"/>
      <c r="R823" s="55"/>
      <c r="S823" s="57"/>
    </row>
    <row r="824">
      <c r="E824" s="54"/>
      <c r="F824" s="54"/>
      <c r="H824" s="55"/>
      <c r="R824" s="55"/>
      <c r="S824" s="57"/>
    </row>
    <row r="825">
      <c r="E825" s="54"/>
      <c r="F825" s="54"/>
      <c r="H825" s="55"/>
      <c r="R825" s="55"/>
      <c r="S825" s="57"/>
    </row>
    <row r="826">
      <c r="E826" s="54"/>
      <c r="F826" s="54"/>
      <c r="H826" s="55"/>
      <c r="R826" s="55"/>
      <c r="S826" s="57"/>
    </row>
    <row r="827">
      <c r="E827" s="54"/>
      <c r="F827" s="54"/>
      <c r="H827" s="55"/>
      <c r="R827" s="55"/>
      <c r="S827" s="57"/>
    </row>
    <row r="828">
      <c r="E828" s="54"/>
      <c r="F828" s="54"/>
      <c r="H828" s="55"/>
      <c r="R828" s="55"/>
      <c r="S828" s="57"/>
    </row>
    <row r="829">
      <c r="E829" s="54"/>
      <c r="F829" s="54"/>
      <c r="H829" s="55"/>
      <c r="R829" s="55"/>
      <c r="S829" s="57"/>
    </row>
    <row r="830">
      <c r="E830" s="54"/>
      <c r="F830" s="54"/>
      <c r="H830" s="55"/>
      <c r="R830" s="55"/>
      <c r="S830" s="57"/>
    </row>
    <row r="831">
      <c r="E831" s="54"/>
      <c r="F831" s="54"/>
      <c r="H831" s="55"/>
      <c r="R831" s="55"/>
      <c r="S831" s="57"/>
    </row>
    <row r="832">
      <c r="E832" s="54"/>
      <c r="F832" s="54"/>
      <c r="H832" s="55"/>
      <c r="R832" s="55"/>
      <c r="S832" s="57"/>
    </row>
    <row r="833">
      <c r="E833" s="54"/>
      <c r="F833" s="54"/>
      <c r="H833" s="55"/>
      <c r="R833" s="55"/>
      <c r="S833" s="57"/>
    </row>
    <row r="834">
      <c r="E834" s="54"/>
      <c r="F834" s="54"/>
      <c r="H834" s="55"/>
      <c r="R834" s="55"/>
      <c r="S834" s="57"/>
    </row>
    <row r="835">
      <c r="E835" s="54"/>
      <c r="F835" s="54"/>
      <c r="H835" s="55"/>
      <c r="R835" s="55"/>
      <c r="S835" s="57"/>
    </row>
    <row r="836">
      <c r="E836" s="54"/>
      <c r="F836" s="54"/>
      <c r="H836" s="55"/>
      <c r="R836" s="55"/>
      <c r="S836" s="57"/>
    </row>
    <row r="837">
      <c r="E837" s="54"/>
      <c r="F837" s="54"/>
      <c r="H837" s="55"/>
      <c r="R837" s="55"/>
      <c r="S837" s="57"/>
    </row>
    <row r="838">
      <c r="E838" s="54"/>
      <c r="F838" s="54"/>
      <c r="H838" s="55"/>
      <c r="R838" s="55"/>
      <c r="S838" s="57"/>
    </row>
    <row r="839">
      <c r="E839" s="54"/>
      <c r="F839" s="54"/>
      <c r="H839" s="55"/>
      <c r="R839" s="55"/>
      <c r="S839" s="57"/>
    </row>
    <row r="840">
      <c r="E840" s="54"/>
      <c r="F840" s="54"/>
      <c r="H840" s="55"/>
      <c r="R840" s="55"/>
      <c r="S840" s="57"/>
    </row>
    <row r="841">
      <c r="E841" s="54"/>
      <c r="F841" s="54"/>
      <c r="H841" s="55"/>
      <c r="R841" s="55"/>
      <c r="S841" s="57"/>
    </row>
    <row r="842">
      <c r="E842" s="54"/>
      <c r="F842" s="54"/>
      <c r="H842" s="55"/>
      <c r="R842" s="55"/>
      <c r="S842" s="57"/>
    </row>
    <row r="843">
      <c r="E843" s="54"/>
      <c r="F843" s="54"/>
      <c r="H843" s="55"/>
      <c r="R843" s="55"/>
      <c r="S843" s="57"/>
    </row>
    <row r="844">
      <c r="E844" s="54"/>
      <c r="F844" s="54"/>
      <c r="H844" s="55"/>
      <c r="R844" s="55"/>
      <c r="S844" s="57"/>
    </row>
    <row r="845">
      <c r="E845" s="54"/>
      <c r="F845" s="54"/>
      <c r="H845" s="55"/>
      <c r="R845" s="55"/>
      <c r="S845" s="57"/>
    </row>
    <row r="846">
      <c r="E846" s="54"/>
      <c r="F846" s="54"/>
      <c r="H846" s="55"/>
      <c r="R846" s="55"/>
      <c r="S846" s="57"/>
    </row>
    <row r="847">
      <c r="E847" s="54"/>
      <c r="F847" s="54"/>
      <c r="H847" s="55"/>
      <c r="R847" s="55"/>
      <c r="S847" s="57"/>
    </row>
    <row r="848">
      <c r="E848" s="54"/>
      <c r="F848" s="54"/>
      <c r="H848" s="55"/>
      <c r="R848" s="55"/>
      <c r="S848" s="57"/>
    </row>
    <row r="849">
      <c r="E849" s="54"/>
      <c r="F849" s="54"/>
      <c r="H849" s="55"/>
      <c r="R849" s="55"/>
      <c r="S849" s="57"/>
    </row>
    <row r="850">
      <c r="E850" s="54"/>
      <c r="F850" s="54"/>
      <c r="H850" s="55"/>
      <c r="R850" s="55"/>
      <c r="S850" s="57"/>
    </row>
    <row r="851">
      <c r="E851" s="54"/>
      <c r="F851" s="54"/>
      <c r="H851" s="55"/>
      <c r="R851" s="55"/>
      <c r="S851" s="57"/>
    </row>
    <row r="852">
      <c r="E852" s="54"/>
      <c r="F852" s="54"/>
      <c r="H852" s="55"/>
      <c r="R852" s="55"/>
      <c r="S852" s="57"/>
    </row>
    <row r="853">
      <c r="E853" s="54"/>
      <c r="F853" s="54"/>
      <c r="H853" s="55"/>
      <c r="R853" s="55"/>
      <c r="S853" s="57"/>
    </row>
    <row r="854">
      <c r="E854" s="54"/>
      <c r="F854" s="54"/>
      <c r="H854" s="55"/>
      <c r="R854" s="55"/>
      <c r="S854" s="57"/>
    </row>
    <row r="855">
      <c r="E855" s="54"/>
      <c r="F855" s="54"/>
      <c r="H855" s="55"/>
      <c r="R855" s="55"/>
      <c r="S855" s="57"/>
    </row>
    <row r="856">
      <c r="E856" s="54"/>
      <c r="F856" s="54"/>
      <c r="H856" s="55"/>
      <c r="R856" s="55"/>
      <c r="S856" s="57"/>
    </row>
    <row r="857">
      <c r="E857" s="54"/>
      <c r="F857" s="54"/>
      <c r="H857" s="55"/>
      <c r="R857" s="55"/>
      <c r="S857" s="57"/>
    </row>
    <row r="858">
      <c r="E858" s="54"/>
      <c r="F858" s="54"/>
      <c r="H858" s="55"/>
      <c r="R858" s="55"/>
      <c r="S858" s="57"/>
    </row>
    <row r="859">
      <c r="E859" s="54"/>
      <c r="F859" s="54"/>
      <c r="H859" s="55"/>
      <c r="R859" s="55"/>
      <c r="S859" s="57"/>
    </row>
    <row r="860">
      <c r="E860" s="54"/>
      <c r="F860" s="54"/>
      <c r="H860" s="55"/>
      <c r="R860" s="55"/>
      <c r="S860" s="57"/>
    </row>
    <row r="861">
      <c r="E861" s="54"/>
      <c r="F861" s="54"/>
      <c r="H861" s="55"/>
      <c r="R861" s="55"/>
      <c r="S861" s="57"/>
    </row>
    <row r="862">
      <c r="E862" s="54"/>
      <c r="F862" s="54"/>
      <c r="H862" s="55"/>
      <c r="R862" s="55"/>
      <c r="S862" s="57"/>
    </row>
    <row r="863">
      <c r="E863" s="54"/>
      <c r="F863" s="54"/>
      <c r="H863" s="55"/>
      <c r="R863" s="55"/>
      <c r="S863" s="57"/>
    </row>
    <row r="864">
      <c r="E864" s="54"/>
      <c r="F864" s="54"/>
      <c r="H864" s="55"/>
      <c r="R864" s="55"/>
      <c r="S864" s="57"/>
    </row>
    <row r="865">
      <c r="E865" s="54"/>
      <c r="F865" s="54"/>
      <c r="H865" s="55"/>
      <c r="R865" s="55"/>
      <c r="S865" s="57"/>
    </row>
    <row r="866">
      <c r="E866" s="54"/>
      <c r="F866" s="54"/>
      <c r="H866" s="55"/>
      <c r="R866" s="55"/>
      <c r="S866" s="57"/>
    </row>
    <row r="867">
      <c r="E867" s="54"/>
      <c r="F867" s="54"/>
      <c r="H867" s="55"/>
      <c r="R867" s="55"/>
      <c r="S867" s="57"/>
    </row>
    <row r="868">
      <c r="E868" s="54"/>
      <c r="F868" s="54"/>
      <c r="H868" s="55"/>
      <c r="R868" s="55"/>
      <c r="S868" s="57"/>
    </row>
    <row r="869">
      <c r="E869" s="54"/>
      <c r="F869" s="54"/>
      <c r="H869" s="55"/>
      <c r="R869" s="55"/>
      <c r="S869" s="57"/>
    </row>
    <row r="870">
      <c r="E870" s="54"/>
      <c r="F870" s="54"/>
      <c r="H870" s="55"/>
      <c r="R870" s="55"/>
      <c r="S870" s="57"/>
    </row>
    <row r="871">
      <c r="E871" s="54"/>
      <c r="F871" s="54"/>
      <c r="H871" s="55"/>
      <c r="R871" s="55"/>
      <c r="S871" s="57"/>
    </row>
    <row r="872">
      <c r="E872" s="54"/>
      <c r="F872" s="54"/>
      <c r="H872" s="55"/>
      <c r="R872" s="55"/>
      <c r="S872" s="57"/>
    </row>
    <row r="873">
      <c r="E873" s="54"/>
      <c r="F873" s="54"/>
      <c r="H873" s="55"/>
      <c r="R873" s="55"/>
      <c r="S873" s="57"/>
    </row>
    <row r="874">
      <c r="E874" s="54"/>
      <c r="F874" s="54"/>
      <c r="H874" s="55"/>
      <c r="R874" s="55"/>
      <c r="S874" s="57"/>
    </row>
    <row r="875">
      <c r="E875" s="54"/>
      <c r="F875" s="54"/>
      <c r="H875" s="55"/>
      <c r="R875" s="55"/>
      <c r="S875" s="57"/>
    </row>
    <row r="876">
      <c r="E876" s="54"/>
      <c r="F876" s="54"/>
      <c r="H876" s="55"/>
      <c r="R876" s="55"/>
      <c r="S876" s="57"/>
    </row>
    <row r="877">
      <c r="E877" s="54"/>
      <c r="F877" s="54"/>
      <c r="H877" s="55"/>
      <c r="R877" s="55"/>
      <c r="S877" s="57"/>
    </row>
    <row r="878">
      <c r="E878" s="54"/>
      <c r="F878" s="54"/>
      <c r="H878" s="55"/>
      <c r="R878" s="55"/>
      <c r="S878" s="57"/>
    </row>
    <row r="879">
      <c r="E879" s="54"/>
      <c r="F879" s="54"/>
      <c r="H879" s="55"/>
      <c r="R879" s="55"/>
      <c r="S879" s="57"/>
    </row>
    <row r="880">
      <c r="E880" s="54"/>
      <c r="F880" s="54"/>
      <c r="H880" s="55"/>
      <c r="R880" s="55"/>
      <c r="S880" s="57"/>
    </row>
    <row r="881">
      <c r="E881" s="54"/>
      <c r="F881" s="54"/>
      <c r="H881" s="55"/>
      <c r="R881" s="55"/>
      <c r="S881" s="57"/>
    </row>
    <row r="882">
      <c r="E882" s="54"/>
      <c r="F882" s="54"/>
      <c r="H882" s="55"/>
      <c r="R882" s="55"/>
      <c r="S882" s="57"/>
    </row>
    <row r="883">
      <c r="E883" s="54"/>
      <c r="F883" s="54"/>
      <c r="H883" s="55"/>
      <c r="R883" s="55"/>
      <c r="S883" s="57"/>
    </row>
    <row r="884">
      <c r="E884" s="54"/>
      <c r="F884" s="54"/>
      <c r="H884" s="55"/>
      <c r="R884" s="55"/>
      <c r="S884" s="57"/>
    </row>
    <row r="885">
      <c r="E885" s="54"/>
      <c r="F885" s="54"/>
      <c r="H885" s="55"/>
      <c r="R885" s="55"/>
      <c r="S885" s="57"/>
    </row>
    <row r="886">
      <c r="E886" s="54"/>
      <c r="F886" s="54"/>
      <c r="H886" s="55"/>
      <c r="R886" s="55"/>
      <c r="S886" s="57"/>
    </row>
    <row r="887">
      <c r="E887" s="54"/>
      <c r="F887" s="54"/>
      <c r="H887" s="55"/>
      <c r="R887" s="55"/>
      <c r="S887" s="57"/>
    </row>
    <row r="888">
      <c r="E888" s="54"/>
      <c r="F888" s="54"/>
      <c r="H888" s="55"/>
      <c r="R888" s="55"/>
      <c r="S888" s="57"/>
    </row>
    <row r="889">
      <c r="E889" s="54"/>
      <c r="F889" s="54"/>
      <c r="H889" s="55"/>
      <c r="R889" s="55"/>
      <c r="S889" s="57"/>
    </row>
    <row r="890">
      <c r="E890" s="54"/>
      <c r="F890" s="54"/>
      <c r="H890" s="55"/>
      <c r="R890" s="55"/>
      <c r="S890" s="57"/>
    </row>
    <row r="891">
      <c r="E891" s="54"/>
      <c r="F891" s="54"/>
      <c r="H891" s="55"/>
      <c r="R891" s="55"/>
      <c r="S891" s="57"/>
    </row>
    <row r="892">
      <c r="E892" s="54"/>
      <c r="F892" s="54"/>
      <c r="H892" s="55"/>
      <c r="R892" s="55"/>
      <c r="S892" s="57"/>
    </row>
    <row r="893">
      <c r="E893" s="54"/>
      <c r="F893" s="54"/>
      <c r="H893" s="55"/>
      <c r="R893" s="55"/>
      <c r="S893" s="57"/>
    </row>
    <row r="894">
      <c r="E894" s="54"/>
      <c r="F894" s="54"/>
      <c r="H894" s="55"/>
      <c r="R894" s="55"/>
      <c r="S894" s="57"/>
    </row>
    <row r="895">
      <c r="E895" s="54"/>
      <c r="F895" s="54"/>
      <c r="H895" s="55"/>
      <c r="R895" s="55"/>
      <c r="S895" s="57"/>
    </row>
    <row r="896">
      <c r="E896" s="54"/>
      <c r="F896" s="54"/>
      <c r="H896" s="55"/>
      <c r="R896" s="55"/>
      <c r="S896" s="57"/>
    </row>
    <row r="897">
      <c r="E897" s="54"/>
      <c r="F897" s="54"/>
      <c r="H897" s="55"/>
      <c r="R897" s="55"/>
      <c r="S897" s="57"/>
    </row>
    <row r="898">
      <c r="E898" s="54"/>
      <c r="F898" s="54"/>
      <c r="H898" s="55"/>
      <c r="R898" s="55"/>
      <c r="S898" s="57"/>
    </row>
    <row r="899">
      <c r="E899" s="54"/>
      <c r="F899" s="54"/>
      <c r="H899" s="55"/>
      <c r="R899" s="55"/>
      <c r="S899" s="57"/>
    </row>
    <row r="900">
      <c r="E900" s="54"/>
      <c r="F900" s="54"/>
      <c r="H900" s="55"/>
      <c r="R900" s="55"/>
      <c r="S900" s="57"/>
    </row>
    <row r="901">
      <c r="E901" s="54"/>
      <c r="F901" s="54"/>
      <c r="H901" s="55"/>
      <c r="R901" s="55"/>
      <c r="S901" s="57"/>
    </row>
    <row r="902">
      <c r="E902" s="54"/>
      <c r="F902" s="54"/>
      <c r="H902" s="55"/>
      <c r="R902" s="55"/>
      <c r="S902" s="57"/>
    </row>
    <row r="903">
      <c r="E903" s="54"/>
      <c r="F903" s="54"/>
      <c r="H903" s="55"/>
      <c r="R903" s="55"/>
      <c r="S903" s="57"/>
    </row>
    <row r="904">
      <c r="E904" s="54"/>
      <c r="F904" s="54"/>
      <c r="H904" s="55"/>
      <c r="R904" s="55"/>
      <c r="S904" s="57"/>
    </row>
    <row r="905">
      <c r="E905" s="54"/>
      <c r="F905" s="54"/>
      <c r="H905" s="55"/>
      <c r="R905" s="55"/>
      <c r="S905" s="57"/>
    </row>
    <row r="906">
      <c r="E906" s="54"/>
      <c r="F906" s="54"/>
      <c r="H906" s="55"/>
      <c r="R906" s="55"/>
      <c r="S906" s="57"/>
    </row>
    <row r="907">
      <c r="E907" s="54"/>
      <c r="F907" s="54"/>
      <c r="H907" s="55"/>
      <c r="R907" s="55"/>
      <c r="S907" s="57"/>
    </row>
    <row r="908">
      <c r="E908" s="54"/>
      <c r="F908" s="54"/>
      <c r="H908" s="55"/>
      <c r="R908" s="55"/>
      <c r="S908" s="57"/>
    </row>
    <row r="909">
      <c r="E909" s="54"/>
      <c r="F909" s="54"/>
      <c r="H909" s="55"/>
      <c r="R909" s="55"/>
      <c r="S909" s="57"/>
    </row>
    <row r="910">
      <c r="E910" s="54"/>
      <c r="F910" s="54"/>
      <c r="H910" s="55"/>
      <c r="R910" s="55"/>
      <c r="S910" s="57"/>
    </row>
    <row r="911">
      <c r="E911" s="54"/>
      <c r="F911" s="54"/>
      <c r="H911" s="55"/>
      <c r="R911" s="55"/>
      <c r="S911" s="57"/>
    </row>
    <row r="912">
      <c r="E912" s="54"/>
      <c r="F912" s="54"/>
      <c r="H912" s="55"/>
      <c r="R912" s="55"/>
      <c r="S912" s="57"/>
    </row>
    <row r="913">
      <c r="E913" s="54"/>
      <c r="F913" s="54"/>
      <c r="H913" s="55"/>
      <c r="R913" s="55"/>
      <c r="S913" s="57"/>
    </row>
    <row r="914">
      <c r="E914" s="54"/>
      <c r="F914" s="54"/>
      <c r="H914" s="55"/>
      <c r="R914" s="55"/>
      <c r="S914" s="57"/>
    </row>
    <row r="915">
      <c r="E915" s="54"/>
      <c r="F915" s="54"/>
      <c r="H915" s="55"/>
      <c r="R915" s="55"/>
      <c r="S915" s="57"/>
    </row>
    <row r="916">
      <c r="E916" s="54"/>
      <c r="F916" s="54"/>
      <c r="H916" s="55"/>
      <c r="R916" s="55"/>
      <c r="S916" s="57"/>
    </row>
    <row r="917">
      <c r="E917" s="54"/>
      <c r="F917" s="54"/>
      <c r="H917" s="55"/>
      <c r="R917" s="55"/>
      <c r="S917" s="57"/>
    </row>
    <row r="918">
      <c r="E918" s="54"/>
      <c r="F918" s="54"/>
      <c r="H918" s="55"/>
      <c r="R918" s="55"/>
      <c r="S918" s="57"/>
    </row>
    <row r="919">
      <c r="E919" s="54"/>
      <c r="F919" s="54"/>
      <c r="H919" s="55"/>
      <c r="R919" s="55"/>
      <c r="S919" s="57"/>
    </row>
    <row r="920">
      <c r="E920" s="54"/>
      <c r="F920" s="54"/>
      <c r="H920" s="55"/>
      <c r="R920" s="55"/>
      <c r="S920" s="57"/>
    </row>
    <row r="921">
      <c r="E921" s="54"/>
      <c r="F921" s="54"/>
      <c r="H921" s="55"/>
      <c r="R921" s="55"/>
      <c r="S921" s="57"/>
    </row>
    <row r="922">
      <c r="E922" s="54"/>
      <c r="F922" s="54"/>
      <c r="H922" s="55"/>
      <c r="R922" s="55"/>
      <c r="S922" s="57"/>
    </row>
    <row r="923">
      <c r="E923" s="54"/>
      <c r="F923" s="54"/>
      <c r="H923" s="55"/>
      <c r="R923" s="55"/>
      <c r="S923" s="57"/>
    </row>
    <row r="924">
      <c r="E924" s="54"/>
      <c r="F924" s="54"/>
      <c r="H924" s="55"/>
      <c r="R924" s="55"/>
      <c r="S924" s="57"/>
    </row>
    <row r="925">
      <c r="E925" s="54"/>
      <c r="F925" s="54"/>
      <c r="H925" s="55"/>
      <c r="R925" s="55"/>
      <c r="S925" s="57"/>
    </row>
    <row r="926">
      <c r="E926" s="54"/>
      <c r="F926" s="54"/>
      <c r="H926" s="55"/>
      <c r="R926" s="55"/>
      <c r="S926" s="57"/>
    </row>
    <row r="927">
      <c r="E927" s="54"/>
      <c r="F927" s="54"/>
      <c r="H927" s="55"/>
      <c r="R927" s="55"/>
      <c r="S927" s="57"/>
    </row>
    <row r="928">
      <c r="E928" s="54"/>
      <c r="F928" s="54"/>
      <c r="H928" s="55"/>
      <c r="R928" s="55"/>
      <c r="S928" s="57"/>
    </row>
    <row r="929">
      <c r="E929" s="54"/>
      <c r="F929" s="54"/>
      <c r="H929" s="55"/>
      <c r="R929" s="55"/>
      <c r="S929" s="57"/>
    </row>
    <row r="930">
      <c r="E930" s="54"/>
      <c r="F930" s="54"/>
      <c r="H930" s="55"/>
      <c r="R930" s="55"/>
      <c r="S930" s="57"/>
    </row>
    <row r="931">
      <c r="E931" s="54"/>
      <c r="F931" s="54"/>
      <c r="H931" s="55"/>
      <c r="R931" s="55"/>
      <c r="S931" s="57"/>
    </row>
    <row r="932">
      <c r="E932" s="54"/>
      <c r="F932" s="54"/>
      <c r="H932" s="55"/>
      <c r="R932" s="55"/>
      <c r="S932" s="57"/>
    </row>
    <row r="933">
      <c r="E933" s="54"/>
      <c r="F933" s="54"/>
      <c r="H933" s="55"/>
      <c r="R933" s="55"/>
      <c r="S933" s="57"/>
    </row>
    <row r="934">
      <c r="E934" s="54"/>
      <c r="F934" s="54"/>
      <c r="H934" s="55"/>
      <c r="R934" s="55"/>
      <c r="S934" s="57"/>
    </row>
    <row r="935">
      <c r="E935" s="54"/>
      <c r="F935" s="54"/>
      <c r="H935" s="55"/>
      <c r="R935" s="55"/>
      <c r="S935" s="57"/>
    </row>
    <row r="936">
      <c r="E936" s="54"/>
      <c r="F936" s="54"/>
      <c r="H936" s="55"/>
      <c r="R936" s="55"/>
      <c r="S936" s="57"/>
    </row>
    <row r="937">
      <c r="E937" s="54"/>
      <c r="F937" s="54"/>
      <c r="H937" s="55"/>
      <c r="R937" s="55"/>
      <c r="S937" s="57"/>
    </row>
    <row r="938">
      <c r="E938" s="54"/>
      <c r="F938" s="54"/>
      <c r="H938" s="55"/>
      <c r="R938" s="55"/>
      <c r="S938" s="57"/>
    </row>
    <row r="939">
      <c r="E939" s="54"/>
      <c r="F939" s="54"/>
      <c r="H939" s="55"/>
      <c r="R939" s="55"/>
      <c r="S939" s="57"/>
    </row>
    <row r="940">
      <c r="E940" s="54"/>
      <c r="F940" s="54"/>
      <c r="H940" s="55"/>
      <c r="R940" s="55"/>
      <c r="S940" s="57"/>
    </row>
    <row r="941">
      <c r="E941" s="54"/>
      <c r="F941" s="54"/>
      <c r="H941" s="55"/>
      <c r="R941" s="55"/>
      <c r="S941" s="57"/>
    </row>
    <row r="942">
      <c r="E942" s="54"/>
      <c r="F942" s="54"/>
      <c r="H942" s="55"/>
      <c r="R942" s="55"/>
      <c r="S942" s="57"/>
    </row>
    <row r="943">
      <c r="E943" s="54"/>
      <c r="F943" s="54"/>
      <c r="H943" s="55"/>
      <c r="R943" s="55"/>
      <c r="S943" s="57"/>
    </row>
    <row r="944">
      <c r="E944" s="54"/>
      <c r="F944" s="54"/>
      <c r="H944" s="55"/>
      <c r="R944" s="55"/>
      <c r="S944" s="57"/>
    </row>
    <row r="945">
      <c r="E945" s="54"/>
      <c r="F945" s="54"/>
      <c r="H945" s="55"/>
      <c r="R945" s="55"/>
      <c r="S945" s="57"/>
    </row>
    <row r="946">
      <c r="E946" s="54"/>
      <c r="F946" s="54"/>
      <c r="H946" s="55"/>
      <c r="R946" s="55"/>
      <c r="S946" s="57"/>
    </row>
    <row r="947">
      <c r="E947" s="54"/>
      <c r="F947" s="54"/>
      <c r="H947" s="55"/>
      <c r="R947" s="55"/>
      <c r="S947" s="57"/>
    </row>
    <row r="948">
      <c r="E948" s="54"/>
      <c r="F948" s="54"/>
      <c r="H948" s="55"/>
      <c r="R948" s="55"/>
      <c r="S948" s="57"/>
    </row>
    <row r="949">
      <c r="E949" s="54"/>
      <c r="F949" s="54"/>
      <c r="H949" s="55"/>
      <c r="R949" s="55"/>
      <c r="S949" s="57"/>
    </row>
    <row r="950">
      <c r="E950" s="54"/>
      <c r="F950" s="54"/>
      <c r="H950" s="55"/>
      <c r="R950" s="55"/>
      <c r="S950" s="57"/>
    </row>
    <row r="951">
      <c r="E951" s="54"/>
      <c r="F951" s="54"/>
      <c r="H951" s="55"/>
      <c r="R951" s="55"/>
      <c r="S951" s="57"/>
    </row>
    <row r="952">
      <c r="E952" s="54"/>
      <c r="F952" s="54"/>
      <c r="H952" s="55"/>
      <c r="R952" s="55"/>
      <c r="S952" s="57"/>
    </row>
    <row r="953">
      <c r="E953" s="54"/>
      <c r="F953" s="54"/>
      <c r="H953" s="55"/>
      <c r="R953" s="55"/>
      <c r="S953" s="57"/>
    </row>
    <row r="954">
      <c r="E954" s="54"/>
      <c r="F954" s="54"/>
      <c r="H954" s="55"/>
      <c r="R954" s="55"/>
      <c r="S954" s="57"/>
    </row>
    <row r="955">
      <c r="E955" s="54"/>
      <c r="F955" s="54"/>
      <c r="H955" s="55"/>
      <c r="R955" s="55"/>
      <c r="S955" s="57"/>
    </row>
    <row r="956">
      <c r="E956" s="54"/>
      <c r="F956" s="54"/>
      <c r="H956" s="55"/>
      <c r="R956" s="55"/>
      <c r="S956" s="57"/>
    </row>
    <row r="957">
      <c r="E957" s="54"/>
      <c r="F957" s="54"/>
      <c r="H957" s="55"/>
      <c r="R957" s="55"/>
      <c r="S957" s="57"/>
    </row>
    <row r="958">
      <c r="E958" s="54"/>
      <c r="F958" s="54"/>
      <c r="H958" s="55"/>
      <c r="R958" s="55"/>
      <c r="S958" s="57"/>
    </row>
    <row r="959">
      <c r="E959" s="54"/>
      <c r="F959" s="54"/>
      <c r="H959" s="55"/>
      <c r="R959" s="55"/>
      <c r="S959" s="57"/>
    </row>
    <row r="960">
      <c r="E960" s="54"/>
      <c r="F960" s="54"/>
      <c r="H960" s="55"/>
      <c r="R960" s="55"/>
      <c r="S960" s="57"/>
    </row>
    <row r="961">
      <c r="E961" s="54"/>
      <c r="F961" s="54"/>
      <c r="H961" s="55"/>
      <c r="R961" s="55"/>
      <c r="S961" s="57"/>
    </row>
    <row r="962">
      <c r="E962" s="54"/>
      <c r="F962" s="54"/>
      <c r="H962" s="55"/>
      <c r="R962" s="55"/>
      <c r="S962" s="57"/>
    </row>
    <row r="963">
      <c r="E963" s="54"/>
      <c r="F963" s="54"/>
      <c r="H963" s="55"/>
      <c r="R963" s="55"/>
      <c r="S963" s="57"/>
    </row>
    <row r="964">
      <c r="E964" s="54"/>
      <c r="F964" s="54"/>
      <c r="H964" s="55"/>
      <c r="R964" s="55"/>
      <c r="S964" s="57"/>
    </row>
    <row r="965">
      <c r="E965" s="54"/>
      <c r="F965" s="54"/>
      <c r="H965" s="55"/>
      <c r="R965" s="55"/>
      <c r="S965" s="57"/>
    </row>
    <row r="966">
      <c r="E966" s="54"/>
      <c r="F966" s="54"/>
      <c r="H966" s="55"/>
      <c r="R966" s="55"/>
      <c r="S966" s="57"/>
    </row>
    <row r="967">
      <c r="E967" s="54"/>
      <c r="F967" s="54"/>
      <c r="H967" s="55"/>
      <c r="R967" s="55"/>
      <c r="S967" s="57"/>
    </row>
    <row r="968">
      <c r="E968" s="54"/>
      <c r="F968" s="54"/>
      <c r="H968" s="55"/>
      <c r="R968" s="55"/>
      <c r="S968" s="57"/>
    </row>
    <row r="969">
      <c r="E969" s="54"/>
      <c r="F969" s="54"/>
      <c r="H969" s="55"/>
      <c r="R969" s="55"/>
      <c r="S969" s="57"/>
    </row>
    <row r="970">
      <c r="E970" s="54"/>
      <c r="F970" s="54"/>
      <c r="H970" s="55"/>
      <c r="R970" s="55"/>
      <c r="S970" s="57"/>
    </row>
    <row r="971">
      <c r="E971" s="54"/>
      <c r="F971" s="54"/>
      <c r="H971" s="55"/>
      <c r="R971" s="55"/>
      <c r="S971" s="57"/>
    </row>
    <row r="972">
      <c r="E972" s="54"/>
      <c r="F972" s="54"/>
      <c r="H972" s="55"/>
      <c r="R972" s="55"/>
      <c r="S972" s="57"/>
    </row>
    <row r="973">
      <c r="E973" s="54"/>
      <c r="F973" s="54"/>
      <c r="H973" s="55"/>
      <c r="R973" s="55"/>
      <c r="S973" s="57"/>
    </row>
    <row r="974">
      <c r="E974" s="54"/>
      <c r="F974" s="54"/>
      <c r="H974" s="55"/>
      <c r="R974" s="55"/>
      <c r="S974" s="57"/>
    </row>
    <row r="975">
      <c r="E975" s="54"/>
      <c r="F975" s="54"/>
      <c r="H975" s="55"/>
      <c r="R975" s="55"/>
      <c r="S975" s="57"/>
    </row>
    <row r="976">
      <c r="E976" s="54"/>
      <c r="F976" s="54"/>
      <c r="H976" s="55"/>
      <c r="R976" s="55"/>
      <c r="S976" s="57"/>
    </row>
    <row r="977">
      <c r="E977" s="54"/>
      <c r="F977" s="54"/>
      <c r="H977" s="55"/>
      <c r="R977" s="55"/>
      <c r="S977" s="57"/>
    </row>
    <row r="978">
      <c r="E978" s="54"/>
      <c r="F978" s="54"/>
      <c r="H978" s="55"/>
      <c r="R978" s="55"/>
      <c r="S978" s="57"/>
    </row>
    <row r="979">
      <c r="E979" s="54"/>
      <c r="F979" s="54"/>
      <c r="H979" s="55"/>
      <c r="R979" s="55"/>
      <c r="S979" s="57"/>
    </row>
    <row r="980">
      <c r="E980" s="54"/>
      <c r="F980" s="54"/>
      <c r="H980" s="55"/>
      <c r="R980" s="55"/>
      <c r="S980" s="57"/>
    </row>
    <row r="981">
      <c r="E981" s="54"/>
      <c r="F981" s="54"/>
      <c r="H981" s="55"/>
      <c r="R981" s="55"/>
      <c r="S981" s="57"/>
    </row>
    <row r="982">
      <c r="E982" s="54"/>
      <c r="F982" s="54"/>
      <c r="H982" s="55"/>
      <c r="R982" s="55"/>
      <c r="S982" s="57"/>
    </row>
    <row r="983">
      <c r="E983" s="54"/>
      <c r="F983" s="54"/>
      <c r="H983" s="55"/>
      <c r="R983" s="55"/>
      <c r="S983" s="57"/>
    </row>
    <row r="984">
      <c r="E984" s="54"/>
      <c r="F984" s="54"/>
      <c r="H984" s="55"/>
      <c r="R984" s="55"/>
      <c r="S984" s="57"/>
    </row>
    <row r="985">
      <c r="E985" s="54"/>
      <c r="F985" s="54"/>
      <c r="H985" s="55"/>
      <c r="R985" s="55"/>
      <c r="S985" s="57"/>
    </row>
    <row r="986">
      <c r="E986" s="54"/>
      <c r="F986" s="54"/>
      <c r="H986" s="55"/>
      <c r="R986" s="55"/>
      <c r="S986" s="57"/>
    </row>
    <row r="987">
      <c r="E987" s="54"/>
      <c r="F987" s="54"/>
      <c r="H987" s="55"/>
      <c r="R987" s="55"/>
      <c r="S987" s="57"/>
    </row>
    <row r="988">
      <c r="E988" s="54"/>
      <c r="F988" s="54"/>
      <c r="H988" s="55"/>
      <c r="R988" s="55"/>
      <c r="S988" s="57"/>
    </row>
    <row r="989">
      <c r="E989" s="54"/>
      <c r="F989" s="54"/>
      <c r="H989" s="55"/>
      <c r="R989" s="55"/>
      <c r="S989" s="57"/>
    </row>
    <row r="990">
      <c r="E990" s="54"/>
      <c r="F990" s="54"/>
      <c r="H990" s="55"/>
      <c r="R990" s="55"/>
      <c r="S990" s="57"/>
    </row>
    <row r="991">
      <c r="E991" s="54"/>
      <c r="F991" s="54"/>
      <c r="H991" s="55"/>
      <c r="R991" s="55"/>
      <c r="S991" s="57"/>
    </row>
    <row r="992">
      <c r="E992" s="54"/>
      <c r="F992" s="54"/>
      <c r="H992" s="55"/>
      <c r="R992" s="55"/>
      <c r="S992" s="57"/>
    </row>
    <row r="993">
      <c r="E993" s="54"/>
      <c r="F993" s="54"/>
      <c r="H993" s="55"/>
      <c r="R993" s="55"/>
      <c r="S993" s="57"/>
    </row>
    <row r="994">
      <c r="E994" s="54"/>
      <c r="F994" s="54"/>
      <c r="H994" s="55"/>
      <c r="R994" s="55"/>
      <c r="S994" s="57"/>
    </row>
    <row r="995">
      <c r="E995" s="54"/>
      <c r="F995" s="54"/>
      <c r="H995" s="55"/>
      <c r="R995" s="55"/>
      <c r="S995" s="57"/>
    </row>
    <row r="996">
      <c r="E996" s="54"/>
      <c r="F996" s="54"/>
      <c r="H996" s="55"/>
      <c r="R996" s="55"/>
      <c r="S996" s="57"/>
    </row>
    <row r="997">
      <c r="E997" s="54"/>
      <c r="F997" s="54"/>
      <c r="H997" s="55"/>
      <c r="R997" s="55"/>
      <c r="S997" s="57"/>
    </row>
    <row r="998">
      <c r="E998" s="54"/>
      <c r="F998" s="54"/>
      <c r="H998" s="55"/>
      <c r="R998" s="55"/>
      <c r="S998" s="57"/>
    </row>
    <row r="999">
      <c r="E999" s="54"/>
      <c r="F999" s="54"/>
      <c r="H999" s="55"/>
      <c r="R999" s="55"/>
      <c r="S999" s="57"/>
    </row>
    <row r="1000">
      <c r="E1000" s="54"/>
      <c r="F1000" s="54"/>
      <c r="H1000" s="55"/>
      <c r="R1000" s="55"/>
      <c r="S1000" s="57"/>
    </row>
    <row r="1001">
      <c r="E1001" s="54"/>
      <c r="F1001" s="54"/>
      <c r="H1001" s="55"/>
      <c r="R1001" s="55"/>
      <c r="S1001" s="57"/>
    </row>
    <row r="1002">
      <c r="E1002" s="54"/>
      <c r="F1002" s="54"/>
      <c r="H1002" s="55"/>
      <c r="R1002" s="55"/>
      <c r="S1002" s="57"/>
    </row>
    <row r="1003">
      <c r="E1003" s="54"/>
      <c r="F1003" s="54"/>
      <c r="H1003" s="55"/>
      <c r="R1003" s="55"/>
      <c r="S1003" s="57"/>
    </row>
    <row r="1004">
      <c r="E1004" s="54"/>
      <c r="F1004" s="54"/>
      <c r="H1004" s="55"/>
      <c r="R1004" s="55"/>
      <c r="S1004" s="57"/>
    </row>
  </sheetData>
  <mergeCells count="6">
    <mergeCell ref="C8:D8"/>
    <mergeCell ref="F8:G8"/>
    <mergeCell ref="K8:L8"/>
    <mergeCell ref="P8:Q8"/>
    <mergeCell ref="U8:V8"/>
    <mergeCell ref="Z8:AA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8"/>
      <c r="B1" s="1" t="s">
        <v>155</v>
      </c>
      <c r="C1" s="8"/>
      <c r="E1" s="8"/>
      <c r="J1" s="8"/>
      <c r="O1" s="8"/>
      <c r="T1" s="8"/>
      <c r="Y1" s="64"/>
      <c r="Z1" s="12"/>
      <c r="AA1" s="12"/>
      <c r="AB1" s="12"/>
    </row>
    <row r="2">
      <c r="A2" s="8"/>
      <c r="B2" s="1" t="s">
        <v>156</v>
      </c>
      <c r="C2" s="8"/>
      <c r="E2" s="8"/>
      <c r="J2" s="8"/>
      <c r="O2" s="8"/>
      <c r="T2" s="8"/>
      <c r="Y2" s="64"/>
      <c r="Z2" s="12"/>
      <c r="AA2" s="12"/>
      <c r="AB2" s="12"/>
    </row>
    <row r="3">
      <c r="A3" s="8"/>
      <c r="B3" s="8"/>
      <c r="C3" s="8"/>
      <c r="E3" s="8"/>
      <c r="J3" s="8"/>
      <c r="O3" s="8"/>
      <c r="T3" s="8"/>
      <c r="Y3" s="64"/>
      <c r="Z3" s="12"/>
      <c r="AA3" s="12"/>
      <c r="AB3" s="12"/>
    </row>
    <row r="4">
      <c r="A4" s="8" t="s">
        <v>157</v>
      </c>
      <c r="B4" s="8" t="s">
        <v>158</v>
      </c>
      <c r="C4" s="8"/>
      <c r="E4" s="8" t="s">
        <v>159</v>
      </c>
      <c r="J4" s="8" t="s">
        <v>160</v>
      </c>
      <c r="O4" s="8" t="s">
        <v>161</v>
      </c>
      <c r="T4" s="8" t="s">
        <v>162</v>
      </c>
      <c r="Y4" s="65" t="s">
        <v>163</v>
      </c>
      <c r="Z4" s="66"/>
      <c r="AA4" s="66"/>
      <c r="AB4" s="12"/>
    </row>
    <row r="5">
      <c r="A5" s="8" t="s">
        <v>164</v>
      </c>
      <c r="B5" s="8" t="s">
        <v>99</v>
      </c>
      <c r="C5" s="8" t="s">
        <v>100</v>
      </c>
      <c r="E5" s="8" t="s">
        <v>99</v>
      </c>
      <c r="F5" s="8" t="s">
        <v>100</v>
      </c>
      <c r="G5" s="8" t="s">
        <v>165</v>
      </c>
      <c r="H5" s="8" t="s">
        <v>102</v>
      </c>
      <c r="J5" s="8" t="s">
        <v>99</v>
      </c>
      <c r="K5" s="8" t="s">
        <v>100</v>
      </c>
      <c r="L5" s="8" t="s">
        <v>165</v>
      </c>
      <c r="M5" s="8" t="s">
        <v>102</v>
      </c>
      <c r="O5" s="8" t="s">
        <v>99</v>
      </c>
      <c r="P5" s="8" t="s">
        <v>100</v>
      </c>
      <c r="Q5" s="8" t="s">
        <v>165</v>
      </c>
      <c r="R5" s="8" t="s">
        <v>102</v>
      </c>
      <c r="T5" s="8" t="s">
        <v>99</v>
      </c>
      <c r="U5" s="8" t="s">
        <v>100</v>
      </c>
      <c r="V5" s="8" t="s">
        <v>165</v>
      </c>
      <c r="W5" s="8" t="s">
        <v>102</v>
      </c>
      <c r="X5" s="8"/>
      <c r="Y5" s="67" t="s">
        <v>99</v>
      </c>
      <c r="Z5" s="67" t="s">
        <v>100</v>
      </c>
      <c r="AA5" s="67" t="s">
        <v>165</v>
      </c>
      <c r="AB5" s="67" t="s">
        <v>102</v>
      </c>
    </row>
    <row r="6">
      <c r="A6" s="68" t="s">
        <v>166</v>
      </c>
      <c r="B6" s="68">
        <v>787.0</v>
      </c>
      <c r="C6" s="68">
        <v>37.8</v>
      </c>
      <c r="D6" s="69"/>
      <c r="E6" s="68">
        <v>766.411</v>
      </c>
      <c r="F6" s="68">
        <v>33.482</v>
      </c>
      <c r="G6" s="69">
        <f t="shared" ref="G6:G30" si="5">abs(B6-E6)</f>
        <v>20.589</v>
      </c>
      <c r="H6" s="69">
        <f t="shared" ref="H6:H30" si="6">abs(F6-C6)</f>
        <v>4.318</v>
      </c>
      <c r="I6" s="69"/>
      <c r="J6" s="68">
        <v>795.384</v>
      </c>
      <c r="K6" s="68">
        <v>36.848</v>
      </c>
      <c r="L6" s="69">
        <f t="shared" ref="L6:M6" si="1">abs(J6-B6)</f>
        <v>8.384</v>
      </c>
      <c r="M6" s="69">
        <f t="shared" si="1"/>
        <v>0.952</v>
      </c>
      <c r="N6" s="69"/>
      <c r="O6" s="68">
        <v>795.64</v>
      </c>
      <c r="P6" s="68">
        <v>36.654</v>
      </c>
      <c r="Q6" s="69">
        <f t="shared" ref="Q6:R6" si="2">abs(O6-B6)</f>
        <v>8.64</v>
      </c>
      <c r="R6" s="69">
        <f t="shared" si="2"/>
        <v>1.146</v>
      </c>
      <c r="S6" s="69"/>
      <c r="T6" s="68">
        <v>789.273</v>
      </c>
      <c r="U6" s="68">
        <v>34.465</v>
      </c>
      <c r="V6" s="69">
        <f t="shared" ref="V6:W6" si="3">abs(T6-B6)</f>
        <v>2.273</v>
      </c>
      <c r="W6" s="69">
        <f t="shared" si="3"/>
        <v>3.335</v>
      </c>
      <c r="X6" s="69"/>
      <c r="Y6" s="68">
        <v>798.2</v>
      </c>
      <c r="Z6" s="68">
        <v>35.781</v>
      </c>
      <c r="AA6" s="69">
        <f t="shared" ref="AA6:AB6" si="4">abs(Y6-B6)</f>
        <v>11.2</v>
      </c>
      <c r="AB6" s="69">
        <f t="shared" si="4"/>
        <v>2.019</v>
      </c>
    </row>
    <row r="7">
      <c r="A7" s="8" t="s">
        <v>167</v>
      </c>
      <c r="B7" s="8">
        <v>787.0</v>
      </c>
      <c r="C7" s="8">
        <v>33.4</v>
      </c>
      <c r="E7" s="8">
        <v>772.327</v>
      </c>
      <c r="F7" s="8">
        <v>36.423</v>
      </c>
      <c r="G7" s="23">
        <f t="shared" si="5"/>
        <v>14.673</v>
      </c>
      <c r="H7" s="23">
        <f t="shared" si="6"/>
        <v>3.023</v>
      </c>
      <c r="J7" s="8">
        <v>772.784</v>
      </c>
      <c r="K7" s="8">
        <v>32.192</v>
      </c>
      <c r="L7" s="23">
        <f t="shared" ref="L7:M7" si="7">abs(J7-B7)</f>
        <v>14.216</v>
      </c>
      <c r="M7" s="23">
        <f t="shared" si="7"/>
        <v>1.208</v>
      </c>
      <c r="O7" s="8">
        <v>772.63</v>
      </c>
      <c r="P7" s="8">
        <v>32.363</v>
      </c>
      <c r="Q7" s="23">
        <f t="shared" ref="Q7:R7" si="8">abs(O7-B7)</f>
        <v>14.37</v>
      </c>
      <c r="R7" s="23">
        <f t="shared" si="8"/>
        <v>1.037</v>
      </c>
      <c r="T7" s="8">
        <v>763.895</v>
      </c>
      <c r="U7" s="8">
        <v>32.26</v>
      </c>
      <c r="V7" s="23">
        <f t="shared" ref="V7:W7" si="9">abs(T7-B7)</f>
        <v>23.105</v>
      </c>
      <c r="W7" s="23">
        <f t="shared" si="9"/>
        <v>1.14</v>
      </c>
      <c r="Y7" s="8">
        <v>763.47</v>
      </c>
      <c r="Z7" s="8">
        <v>32.823</v>
      </c>
      <c r="AA7" s="23">
        <f t="shared" ref="AA7:AB7" si="10">abs(Y7-B7)</f>
        <v>23.53</v>
      </c>
      <c r="AB7" s="23">
        <f t="shared" si="10"/>
        <v>0.577</v>
      </c>
    </row>
    <row r="8">
      <c r="A8" s="70" t="s">
        <v>168</v>
      </c>
      <c r="B8" s="70">
        <v>733.0</v>
      </c>
      <c r="C8" s="70">
        <v>35.8</v>
      </c>
      <c r="D8" s="71"/>
      <c r="E8" s="70">
        <v>730.521</v>
      </c>
      <c r="F8" s="70">
        <v>33.7</v>
      </c>
      <c r="G8" s="71">
        <f t="shared" si="5"/>
        <v>2.479</v>
      </c>
      <c r="H8" s="71">
        <f t="shared" si="6"/>
        <v>2.1</v>
      </c>
      <c r="I8" s="71"/>
      <c r="J8" s="70">
        <v>730.744</v>
      </c>
      <c r="K8" s="70">
        <v>35.166</v>
      </c>
      <c r="L8" s="71">
        <f t="shared" ref="L8:M8" si="11">abs(J8-B8)</f>
        <v>2.256</v>
      </c>
      <c r="M8" s="71">
        <f t="shared" si="11"/>
        <v>0.634</v>
      </c>
      <c r="N8" s="71"/>
      <c r="O8" s="70">
        <v>730.76</v>
      </c>
      <c r="P8" s="70">
        <v>31.895</v>
      </c>
      <c r="Q8" s="71">
        <f t="shared" ref="Q8:R8" si="12">abs(O8-B8)</f>
        <v>2.24</v>
      </c>
      <c r="R8" s="71">
        <f t="shared" si="12"/>
        <v>3.905</v>
      </c>
      <c r="S8" s="71"/>
      <c r="T8" s="70">
        <v>728.114</v>
      </c>
      <c r="U8" s="70">
        <v>34.305</v>
      </c>
      <c r="V8" s="71">
        <f t="shared" ref="V8:W8" si="13">abs(T8-B8)</f>
        <v>4.886</v>
      </c>
      <c r="W8" s="71">
        <f t="shared" si="13"/>
        <v>1.495</v>
      </c>
      <c r="X8" s="71"/>
      <c r="Y8" s="70">
        <v>728.2</v>
      </c>
      <c r="Z8" s="70">
        <v>30.936</v>
      </c>
      <c r="AA8" s="71">
        <f t="shared" ref="AA8:AB8" si="14">abs(Y8-B8)</f>
        <v>4.8</v>
      </c>
      <c r="AB8" s="71">
        <f t="shared" si="14"/>
        <v>4.864</v>
      </c>
    </row>
    <row r="9">
      <c r="A9" s="8" t="s">
        <v>169</v>
      </c>
      <c r="B9" s="8">
        <v>736.0</v>
      </c>
      <c r="C9" s="8">
        <v>27.9</v>
      </c>
      <c r="E9" s="8">
        <v>715.159</v>
      </c>
      <c r="F9" s="8">
        <v>31.0</v>
      </c>
      <c r="G9" s="23">
        <f t="shared" si="5"/>
        <v>20.841</v>
      </c>
      <c r="H9" s="23">
        <f t="shared" si="6"/>
        <v>3.1</v>
      </c>
      <c r="J9" s="8">
        <v>712.539</v>
      </c>
      <c r="K9" s="8">
        <v>29.135</v>
      </c>
      <c r="L9" s="23">
        <f t="shared" ref="L9:M9" si="15">abs(J9-B9)</f>
        <v>23.461</v>
      </c>
      <c r="M9" s="23">
        <f t="shared" si="15"/>
        <v>1.235</v>
      </c>
      <c r="O9" s="8">
        <v>711.87</v>
      </c>
      <c r="P9" s="8">
        <v>26.303</v>
      </c>
      <c r="Q9" s="23">
        <f t="shared" ref="Q9:R9" si="16">abs(O9-B9)</f>
        <v>24.13</v>
      </c>
      <c r="R9" s="23">
        <f t="shared" si="16"/>
        <v>1.597</v>
      </c>
      <c r="T9" s="8">
        <v>712.938</v>
      </c>
      <c r="U9" s="8">
        <v>29.771</v>
      </c>
      <c r="V9" s="23">
        <f t="shared" ref="V9:W9" si="17">abs(T9-B9)</f>
        <v>23.062</v>
      </c>
      <c r="W9" s="23">
        <f t="shared" si="17"/>
        <v>1.871</v>
      </c>
      <c r="Y9" s="8">
        <v>712.96</v>
      </c>
      <c r="Z9" s="8">
        <v>27.0</v>
      </c>
      <c r="AA9" s="23">
        <f t="shared" ref="AA9:AB9" si="18">abs(Y9-B9)</f>
        <v>23.04</v>
      </c>
      <c r="AB9" s="23">
        <f t="shared" si="18"/>
        <v>0.9</v>
      </c>
    </row>
    <row r="10">
      <c r="A10" s="72" t="s">
        <v>170</v>
      </c>
      <c r="B10" s="72">
        <v>713.0</v>
      </c>
      <c r="C10" s="72">
        <v>27.4</v>
      </c>
      <c r="D10" s="73"/>
      <c r="E10" s="72">
        <v>715.443</v>
      </c>
      <c r="F10" s="72">
        <v>32.332</v>
      </c>
      <c r="G10" s="73">
        <f t="shared" si="5"/>
        <v>2.443</v>
      </c>
      <c r="H10" s="73">
        <f t="shared" si="6"/>
        <v>4.932</v>
      </c>
      <c r="I10" s="73"/>
      <c r="J10" s="72">
        <v>727.852</v>
      </c>
      <c r="K10" s="72">
        <v>25.903</v>
      </c>
      <c r="L10" s="73">
        <f t="shared" ref="L10:M10" si="19">abs(J10-B10)</f>
        <v>14.852</v>
      </c>
      <c r="M10" s="73">
        <f t="shared" si="19"/>
        <v>1.497</v>
      </c>
      <c r="N10" s="73"/>
      <c r="O10" s="72">
        <v>727.51</v>
      </c>
      <c r="P10" s="72">
        <v>29.588</v>
      </c>
      <c r="Q10" s="73">
        <f t="shared" ref="Q10:R10" si="20">abs(O10-B10)</f>
        <v>14.51</v>
      </c>
      <c r="R10" s="73">
        <f t="shared" si="20"/>
        <v>2.188</v>
      </c>
      <c r="S10" s="73"/>
      <c r="T10" s="72">
        <v>728.894</v>
      </c>
      <c r="U10" s="72">
        <v>33.285</v>
      </c>
      <c r="V10" s="73">
        <f t="shared" ref="V10:W10" si="21">abs(T10-B10)</f>
        <v>15.894</v>
      </c>
      <c r="W10" s="73">
        <f t="shared" si="21"/>
        <v>5.885</v>
      </c>
      <c r="X10" s="73"/>
      <c r="Y10" s="72">
        <v>728.49</v>
      </c>
      <c r="Z10" s="72">
        <v>29.776</v>
      </c>
      <c r="AA10" s="73">
        <f t="shared" ref="AA10:AB10" si="22">abs(Y10-B10)</f>
        <v>15.49</v>
      </c>
      <c r="AB10" s="73">
        <f t="shared" si="22"/>
        <v>2.376</v>
      </c>
    </row>
    <row r="11">
      <c r="A11" s="72" t="s">
        <v>171</v>
      </c>
      <c r="B11" s="72">
        <v>862.0</v>
      </c>
      <c r="C11" s="72">
        <v>38.1</v>
      </c>
      <c r="D11" s="73"/>
      <c r="E11" s="72">
        <v>852.516</v>
      </c>
      <c r="F11" s="72">
        <v>41.297</v>
      </c>
      <c r="G11" s="73">
        <f t="shared" si="5"/>
        <v>9.484</v>
      </c>
      <c r="H11" s="73">
        <f t="shared" si="6"/>
        <v>3.197</v>
      </c>
      <c r="I11" s="73"/>
      <c r="J11" s="72">
        <v>887.0</v>
      </c>
      <c r="K11" s="72">
        <v>41.55</v>
      </c>
      <c r="L11" s="73">
        <f t="shared" ref="L11:M11" si="23">abs(J11-B11)</f>
        <v>25</v>
      </c>
      <c r="M11" s="73">
        <f t="shared" si="23"/>
        <v>3.45</v>
      </c>
      <c r="N11" s="73"/>
      <c r="O11" s="72">
        <v>886.39</v>
      </c>
      <c r="P11" s="72">
        <v>37.676</v>
      </c>
      <c r="Q11" s="73">
        <f t="shared" ref="Q11:R11" si="24">abs(O11-B11)</f>
        <v>24.39</v>
      </c>
      <c r="R11" s="73">
        <f t="shared" si="24"/>
        <v>0.424</v>
      </c>
      <c r="S11" s="73"/>
      <c r="T11" s="72">
        <v>876.425</v>
      </c>
      <c r="U11" s="72">
        <v>36.07</v>
      </c>
      <c r="V11" s="73">
        <f t="shared" ref="V11:W11" si="25">abs(T11-B11)</f>
        <v>14.425</v>
      </c>
      <c r="W11" s="73">
        <f t="shared" si="25"/>
        <v>2.03</v>
      </c>
      <c r="X11" s="73"/>
      <c r="Y11" s="72">
        <v>877.42</v>
      </c>
      <c r="Z11" s="72">
        <v>37.262</v>
      </c>
      <c r="AA11" s="73">
        <f t="shared" ref="AA11:AB11" si="26">abs(Y11-B11)</f>
        <v>15.42</v>
      </c>
      <c r="AB11" s="73">
        <f t="shared" si="26"/>
        <v>0.838</v>
      </c>
    </row>
    <row r="12">
      <c r="A12" s="8" t="s">
        <v>172</v>
      </c>
      <c r="B12" s="8">
        <v>861.0</v>
      </c>
      <c r="C12" s="8">
        <v>42.4</v>
      </c>
      <c r="E12" s="8">
        <v>847.203</v>
      </c>
      <c r="F12" s="8">
        <v>41.256</v>
      </c>
      <c r="G12" s="23">
        <f t="shared" si="5"/>
        <v>13.797</v>
      </c>
      <c r="H12" s="23">
        <f t="shared" si="6"/>
        <v>1.144</v>
      </c>
      <c r="J12" s="8">
        <v>876.397</v>
      </c>
      <c r="K12" s="8">
        <v>43.58</v>
      </c>
      <c r="L12" s="23">
        <f t="shared" ref="L12:M12" si="27">abs(J12-B12)</f>
        <v>15.397</v>
      </c>
      <c r="M12" s="23">
        <f t="shared" si="27"/>
        <v>1.18</v>
      </c>
      <c r="O12" s="8">
        <v>875.98</v>
      </c>
      <c r="P12" s="8">
        <v>41.944</v>
      </c>
      <c r="Q12" s="23">
        <f t="shared" ref="Q12:R12" si="28">abs(O12-B12)</f>
        <v>14.98</v>
      </c>
      <c r="R12" s="23">
        <f t="shared" si="28"/>
        <v>0.456</v>
      </c>
      <c r="T12" s="8">
        <v>870.471</v>
      </c>
      <c r="U12" s="8">
        <v>40.895</v>
      </c>
      <c r="V12" s="23">
        <f t="shared" ref="V12:W12" si="29">abs(T12-B12)</f>
        <v>9.471</v>
      </c>
      <c r="W12" s="23">
        <f t="shared" si="29"/>
        <v>1.505</v>
      </c>
      <c r="Y12" s="8">
        <v>870.93</v>
      </c>
      <c r="Z12" s="8">
        <v>41.437</v>
      </c>
      <c r="AA12" s="23">
        <f t="shared" ref="AA12:AB12" si="30">abs(Y12-B12)</f>
        <v>9.93</v>
      </c>
      <c r="AB12" s="23">
        <f t="shared" si="30"/>
        <v>0.963</v>
      </c>
    </row>
    <row r="13">
      <c r="A13" s="70" t="s">
        <v>173</v>
      </c>
      <c r="B13" s="70">
        <v>944.0</v>
      </c>
      <c r="C13" s="70">
        <v>46.8</v>
      </c>
      <c r="D13" s="71"/>
      <c r="E13" s="70">
        <v>924.61</v>
      </c>
      <c r="F13" s="70">
        <v>51.185</v>
      </c>
      <c r="G13" s="71">
        <f t="shared" si="5"/>
        <v>19.39</v>
      </c>
      <c r="H13" s="71">
        <f t="shared" si="6"/>
        <v>4.385</v>
      </c>
      <c r="I13" s="71"/>
      <c r="J13" s="70">
        <v>916.753</v>
      </c>
      <c r="K13" s="70">
        <v>45.618</v>
      </c>
      <c r="L13" s="71">
        <f t="shared" ref="L13:M13" si="31">abs(J13-B13)</f>
        <v>27.247</v>
      </c>
      <c r="M13" s="71">
        <f t="shared" si="31"/>
        <v>1.182</v>
      </c>
      <c r="N13" s="71"/>
      <c r="O13" s="70">
        <v>916.9</v>
      </c>
      <c r="P13" s="70">
        <v>42.17</v>
      </c>
      <c r="Q13" s="71">
        <f t="shared" ref="Q13:R13" si="32">abs(O13-B13)</f>
        <v>27.1</v>
      </c>
      <c r="R13" s="71">
        <f t="shared" si="32"/>
        <v>4.63</v>
      </c>
      <c r="S13" s="71"/>
      <c r="T13" s="70">
        <v>907.836</v>
      </c>
      <c r="U13" s="70">
        <v>41.139</v>
      </c>
      <c r="V13" s="71">
        <f t="shared" ref="V13:W13" si="33">abs(T13-B13)</f>
        <v>36.164</v>
      </c>
      <c r="W13" s="71">
        <f t="shared" si="33"/>
        <v>5.661</v>
      </c>
      <c r="X13" s="71"/>
      <c r="Y13" s="70">
        <v>908.32</v>
      </c>
      <c r="Z13" s="70">
        <v>42.034</v>
      </c>
      <c r="AA13" s="71">
        <f t="shared" ref="AA13:AB13" si="34">abs(Y13-B13)</f>
        <v>35.68</v>
      </c>
      <c r="AB13" s="71">
        <f t="shared" si="34"/>
        <v>4.766</v>
      </c>
    </row>
    <row r="14">
      <c r="A14" s="8" t="s">
        <v>174</v>
      </c>
      <c r="B14" s="8">
        <v>973.0</v>
      </c>
      <c r="C14" s="8">
        <v>27.7</v>
      </c>
      <c r="E14" s="8">
        <v>947.367</v>
      </c>
      <c r="F14" s="8">
        <v>27.218</v>
      </c>
      <c r="G14" s="23">
        <f t="shared" si="5"/>
        <v>25.633</v>
      </c>
      <c r="H14" s="23">
        <f t="shared" si="6"/>
        <v>0.482</v>
      </c>
      <c r="J14" s="8">
        <v>979.733</v>
      </c>
      <c r="K14" s="8">
        <v>25.879</v>
      </c>
      <c r="L14" s="23">
        <f t="shared" ref="L14:M14" si="35">abs(J14-B14)</f>
        <v>6.733</v>
      </c>
      <c r="M14" s="23">
        <f t="shared" si="35"/>
        <v>1.821</v>
      </c>
      <c r="O14" s="8">
        <v>978.94</v>
      </c>
      <c r="P14" s="8">
        <v>27.305</v>
      </c>
      <c r="Q14" s="23">
        <f t="shared" ref="Q14:R14" si="36">abs(O14-B14)</f>
        <v>5.94</v>
      </c>
      <c r="R14" s="23">
        <f t="shared" si="36"/>
        <v>0.395</v>
      </c>
      <c r="T14" s="8">
        <v>972.193</v>
      </c>
      <c r="U14" s="8">
        <v>24.889</v>
      </c>
      <c r="V14" s="23">
        <f t="shared" ref="V14:W14" si="37">abs(T14-B14)</f>
        <v>0.807</v>
      </c>
      <c r="W14" s="23">
        <f t="shared" si="37"/>
        <v>2.811</v>
      </c>
      <c r="Y14" s="8">
        <v>972.48</v>
      </c>
      <c r="Z14" s="8">
        <v>27.659</v>
      </c>
      <c r="AA14" s="23">
        <f t="shared" ref="AA14:AB14" si="38">abs(Y14-B14)</f>
        <v>0.52</v>
      </c>
      <c r="AB14" s="23">
        <f t="shared" si="38"/>
        <v>0.041</v>
      </c>
    </row>
    <row r="15">
      <c r="A15" s="70" t="s">
        <v>175</v>
      </c>
      <c r="B15" s="70">
        <v>1022.0</v>
      </c>
      <c r="C15" s="70">
        <v>55.8</v>
      </c>
      <c r="D15" s="71"/>
      <c r="E15" s="70">
        <v>1068.317</v>
      </c>
      <c r="F15" s="70">
        <v>66.428</v>
      </c>
      <c r="G15" s="71">
        <f t="shared" si="5"/>
        <v>46.317</v>
      </c>
      <c r="H15" s="71">
        <f t="shared" si="6"/>
        <v>10.628</v>
      </c>
      <c r="I15" s="71"/>
      <c r="J15" s="70">
        <v>1037.591</v>
      </c>
      <c r="K15" s="70">
        <v>52.169</v>
      </c>
      <c r="L15" s="71">
        <f t="shared" ref="L15:M15" si="39">abs(J15-B15)</f>
        <v>15.591</v>
      </c>
      <c r="M15" s="71">
        <f t="shared" si="39"/>
        <v>3.631</v>
      </c>
      <c r="N15" s="71"/>
      <c r="O15" s="70">
        <v>1038.33</v>
      </c>
      <c r="P15" s="70">
        <v>50.773</v>
      </c>
      <c r="Q15" s="71">
        <f t="shared" ref="Q15:R15" si="40">abs(O15-B15)</f>
        <v>16.33</v>
      </c>
      <c r="R15" s="71">
        <f t="shared" si="40"/>
        <v>5.027</v>
      </c>
      <c r="S15" s="71"/>
      <c r="T15" s="70">
        <v>1028.298</v>
      </c>
      <c r="U15" s="70">
        <v>50.798</v>
      </c>
      <c r="V15" s="71">
        <f t="shared" ref="V15:W15" si="41">abs(T15-B15)</f>
        <v>6.298</v>
      </c>
      <c r="W15" s="71">
        <f t="shared" si="41"/>
        <v>5.002</v>
      </c>
      <c r="X15" s="71"/>
      <c r="Y15" s="70">
        <v>1029.16</v>
      </c>
      <c r="Z15" s="70">
        <v>50.659</v>
      </c>
      <c r="AA15" s="71">
        <f t="shared" ref="AA15:AB15" si="42">abs(Y15-B15)</f>
        <v>7.16</v>
      </c>
      <c r="AB15" s="71">
        <f t="shared" si="42"/>
        <v>5.141</v>
      </c>
    </row>
    <row r="16">
      <c r="A16" s="68" t="s">
        <v>176</v>
      </c>
      <c r="B16" s="68">
        <v>810.0</v>
      </c>
      <c r="C16" s="68">
        <v>52.0</v>
      </c>
      <c r="D16" s="69"/>
      <c r="E16" s="68">
        <v>802.72</v>
      </c>
      <c r="F16" s="68">
        <v>50.561</v>
      </c>
      <c r="G16" s="69">
        <f t="shared" si="5"/>
        <v>7.28</v>
      </c>
      <c r="H16" s="69">
        <f t="shared" si="6"/>
        <v>1.439</v>
      </c>
      <c r="I16" s="69"/>
      <c r="J16" s="68">
        <v>803.786</v>
      </c>
      <c r="K16" s="68">
        <v>48.251</v>
      </c>
      <c r="L16" s="69">
        <f t="shared" ref="L16:M16" si="43">abs(J16-B16)</f>
        <v>6.214</v>
      </c>
      <c r="M16" s="69">
        <f t="shared" si="43"/>
        <v>3.749</v>
      </c>
      <c r="N16" s="69"/>
      <c r="O16" s="68">
        <v>802.81</v>
      </c>
      <c r="P16" s="68">
        <v>47.265</v>
      </c>
      <c r="Q16" s="69">
        <f t="shared" ref="Q16:R16" si="44">abs(O16-B16)</f>
        <v>7.19</v>
      </c>
      <c r="R16" s="69">
        <f t="shared" si="44"/>
        <v>4.735</v>
      </c>
      <c r="S16" s="69"/>
      <c r="T16" s="68">
        <v>803.661</v>
      </c>
      <c r="U16" s="68">
        <v>45.764</v>
      </c>
      <c r="V16" s="69">
        <f t="shared" ref="V16:W16" si="45">abs(T16-B16)</f>
        <v>6.339</v>
      </c>
      <c r="W16" s="69">
        <f t="shared" si="45"/>
        <v>6.236</v>
      </c>
      <c r="X16" s="69"/>
      <c r="Y16" s="68">
        <v>804.51</v>
      </c>
      <c r="Z16" s="68">
        <v>47.907</v>
      </c>
      <c r="AA16" s="69">
        <f t="shared" ref="AA16:AB16" si="46">abs(Y16-B16)</f>
        <v>5.49</v>
      </c>
      <c r="AB16" s="69">
        <f t="shared" si="46"/>
        <v>4.093</v>
      </c>
    </row>
    <row r="17">
      <c r="A17" s="8" t="s">
        <v>177</v>
      </c>
      <c r="B17" s="8">
        <v>620.0</v>
      </c>
      <c r="C17" s="8">
        <v>25.2</v>
      </c>
      <c r="E17" s="8">
        <v>608.925</v>
      </c>
      <c r="F17" s="8">
        <v>24.643</v>
      </c>
      <c r="G17" s="23">
        <f t="shared" si="5"/>
        <v>11.075</v>
      </c>
      <c r="H17" s="23">
        <f t="shared" si="6"/>
        <v>0.557</v>
      </c>
      <c r="J17" s="8">
        <v>619.05</v>
      </c>
      <c r="K17" s="8">
        <v>27.0</v>
      </c>
      <c r="L17" s="23">
        <f t="shared" ref="L17:M17" si="47">abs(J17-B17)</f>
        <v>0.95</v>
      </c>
      <c r="M17" s="23">
        <f t="shared" si="47"/>
        <v>1.8</v>
      </c>
      <c r="O17" s="8">
        <v>617.98</v>
      </c>
      <c r="P17" s="8">
        <v>24.639</v>
      </c>
      <c r="Q17" s="23">
        <f t="shared" ref="Q17:R17" si="48">abs(O17-B17)</f>
        <v>2.02</v>
      </c>
      <c r="R17" s="23">
        <f t="shared" si="48"/>
        <v>0.561</v>
      </c>
      <c r="T17" s="8">
        <v>619.209</v>
      </c>
      <c r="U17" s="8">
        <v>25.448</v>
      </c>
      <c r="V17" s="23">
        <f t="shared" ref="V17:W17" si="49">abs(T17-B17)</f>
        <v>0.791</v>
      </c>
      <c r="W17" s="23">
        <f t="shared" si="49"/>
        <v>0.248</v>
      </c>
      <c r="Y17" s="8">
        <v>619.65</v>
      </c>
      <c r="Z17" s="8">
        <v>23.905</v>
      </c>
      <c r="AA17" s="23">
        <f t="shared" ref="AA17:AB17" si="50">abs(Y17-B17)</f>
        <v>0.35</v>
      </c>
      <c r="AB17" s="23">
        <f t="shared" si="50"/>
        <v>1.295</v>
      </c>
    </row>
    <row r="18">
      <c r="A18" s="70" t="s">
        <v>178</v>
      </c>
      <c r="B18" s="70">
        <v>662.0</v>
      </c>
      <c r="C18" s="70">
        <v>23.9</v>
      </c>
      <c r="D18" s="71"/>
      <c r="E18" s="70">
        <v>682.902</v>
      </c>
      <c r="F18" s="70">
        <v>26.449</v>
      </c>
      <c r="G18" s="71">
        <f t="shared" si="5"/>
        <v>20.902</v>
      </c>
      <c r="H18" s="71">
        <f t="shared" si="6"/>
        <v>2.549</v>
      </c>
      <c r="I18" s="71"/>
      <c r="J18" s="70">
        <v>700.074</v>
      </c>
      <c r="K18" s="70">
        <v>30.402</v>
      </c>
      <c r="L18" s="71">
        <f t="shared" ref="L18:M18" si="51">abs(J18-B18)</f>
        <v>38.074</v>
      </c>
      <c r="M18" s="71">
        <f t="shared" si="51"/>
        <v>6.502</v>
      </c>
      <c r="N18" s="71"/>
      <c r="O18" s="70">
        <v>699.97</v>
      </c>
      <c r="P18" s="70">
        <v>27.934</v>
      </c>
      <c r="Q18" s="71">
        <f t="shared" ref="Q18:R18" si="52">abs(O18-B18)</f>
        <v>37.97</v>
      </c>
      <c r="R18" s="71">
        <f t="shared" si="52"/>
        <v>4.034</v>
      </c>
      <c r="S18" s="71"/>
      <c r="T18" s="70">
        <v>710.194</v>
      </c>
      <c r="U18" s="70">
        <v>29.743</v>
      </c>
      <c r="V18" s="71">
        <f t="shared" ref="V18:W18" si="53">abs(T18-B18)</f>
        <v>48.194</v>
      </c>
      <c r="W18" s="71">
        <f t="shared" si="53"/>
        <v>5.843</v>
      </c>
      <c r="X18" s="71"/>
      <c r="Y18" s="70">
        <v>709.83</v>
      </c>
      <c r="Z18" s="70">
        <v>28.297</v>
      </c>
      <c r="AA18" s="71">
        <f t="shared" ref="AA18:AB18" si="54">abs(Y18-B18)</f>
        <v>47.83</v>
      </c>
      <c r="AB18" s="71">
        <f t="shared" si="54"/>
        <v>4.397</v>
      </c>
    </row>
    <row r="19">
      <c r="A19" s="8" t="s">
        <v>179</v>
      </c>
      <c r="B19" s="8">
        <v>785.0</v>
      </c>
      <c r="C19" s="8">
        <v>31.3</v>
      </c>
      <c r="E19" s="8">
        <v>767.0</v>
      </c>
      <c r="F19" s="8">
        <v>35.696</v>
      </c>
      <c r="G19" s="23">
        <f t="shared" si="5"/>
        <v>18</v>
      </c>
      <c r="H19" s="23">
        <f t="shared" si="6"/>
        <v>4.396</v>
      </c>
      <c r="J19" s="8">
        <v>817.452</v>
      </c>
      <c r="K19" s="8">
        <v>31.961</v>
      </c>
      <c r="L19" s="23">
        <f t="shared" ref="L19:M19" si="55">abs(J19-B19)</f>
        <v>32.452</v>
      </c>
      <c r="M19" s="23">
        <f t="shared" si="55"/>
        <v>0.661</v>
      </c>
      <c r="O19" s="8">
        <v>817.09</v>
      </c>
      <c r="P19" s="8">
        <v>31.227</v>
      </c>
      <c r="Q19" s="23">
        <f t="shared" ref="Q19:R19" si="56">abs(O19-B19)</f>
        <v>32.09</v>
      </c>
      <c r="R19" s="23">
        <f t="shared" si="56"/>
        <v>0.073</v>
      </c>
      <c r="T19" s="8">
        <v>812.322</v>
      </c>
      <c r="U19" s="8">
        <v>31.842</v>
      </c>
      <c r="V19" s="23">
        <f t="shared" ref="V19:W19" si="57">abs(T19-B19)</f>
        <v>27.322</v>
      </c>
      <c r="W19" s="23">
        <f t="shared" si="57"/>
        <v>0.542</v>
      </c>
      <c r="Y19" s="8">
        <v>811.83</v>
      </c>
      <c r="Z19" s="8">
        <v>30.979</v>
      </c>
      <c r="AA19" s="23">
        <f t="shared" ref="AA19:AB19" si="58">abs(Y19-B19)</f>
        <v>26.83</v>
      </c>
      <c r="AB19" s="23">
        <f t="shared" si="58"/>
        <v>0.321</v>
      </c>
    </row>
    <row r="20">
      <c r="A20" s="68" t="s">
        <v>180</v>
      </c>
      <c r="B20" s="68">
        <v>785.0</v>
      </c>
      <c r="C20" s="68">
        <v>45.5</v>
      </c>
      <c r="D20" s="69"/>
      <c r="E20" s="68">
        <v>806.023</v>
      </c>
      <c r="F20" s="68">
        <v>49.779</v>
      </c>
      <c r="G20" s="69">
        <f t="shared" si="5"/>
        <v>21.023</v>
      </c>
      <c r="H20" s="69">
        <f t="shared" si="6"/>
        <v>4.279</v>
      </c>
      <c r="I20" s="69"/>
      <c r="J20" s="68">
        <v>813.193</v>
      </c>
      <c r="K20" s="68">
        <v>45.041</v>
      </c>
      <c r="L20" s="69">
        <f t="shared" ref="L20:M20" si="59">abs(J20-B20)</f>
        <v>28.193</v>
      </c>
      <c r="M20" s="69">
        <f t="shared" si="59"/>
        <v>0.459</v>
      </c>
      <c r="N20" s="69"/>
      <c r="O20" s="68">
        <v>814.47</v>
      </c>
      <c r="P20" s="68">
        <v>43.096</v>
      </c>
      <c r="Q20" s="69">
        <f t="shared" ref="Q20:R20" si="60">abs(O20-B20)</f>
        <v>29.47</v>
      </c>
      <c r="R20" s="69">
        <f t="shared" si="60"/>
        <v>2.404</v>
      </c>
      <c r="S20" s="69"/>
      <c r="T20" s="68">
        <v>814.288</v>
      </c>
      <c r="U20" s="68">
        <v>42.803</v>
      </c>
      <c r="V20" s="69">
        <f t="shared" ref="V20:W20" si="61">abs(T20-B20)</f>
        <v>29.288</v>
      </c>
      <c r="W20" s="69">
        <f t="shared" si="61"/>
        <v>2.697</v>
      </c>
      <c r="X20" s="69"/>
      <c r="Y20" s="68">
        <v>814.57</v>
      </c>
      <c r="Z20" s="68">
        <v>42.641</v>
      </c>
      <c r="AA20" s="69">
        <f t="shared" ref="AA20:AB20" si="62">abs(Y20-B20)</f>
        <v>29.57</v>
      </c>
      <c r="AB20" s="69">
        <f t="shared" si="62"/>
        <v>2.859</v>
      </c>
    </row>
    <row r="21">
      <c r="A21" s="8" t="s">
        <v>181</v>
      </c>
      <c r="B21" s="8">
        <v>1096.0</v>
      </c>
      <c r="C21" s="8">
        <v>52.9</v>
      </c>
      <c r="E21" s="8">
        <v>1043.43</v>
      </c>
      <c r="F21" s="8">
        <v>49.0</v>
      </c>
      <c r="G21" s="23">
        <f t="shared" si="5"/>
        <v>52.57</v>
      </c>
      <c r="H21" s="23">
        <f t="shared" si="6"/>
        <v>3.9</v>
      </c>
      <c r="J21" s="8">
        <v>1114.314</v>
      </c>
      <c r="K21" s="8">
        <v>50.701</v>
      </c>
      <c r="L21" s="23">
        <f t="shared" ref="L21:M21" si="63">abs(J21-B21)</f>
        <v>18.314</v>
      </c>
      <c r="M21" s="23">
        <f t="shared" si="63"/>
        <v>2.199</v>
      </c>
      <c r="O21" s="8">
        <v>1114.22</v>
      </c>
      <c r="P21" s="8">
        <v>51.868</v>
      </c>
      <c r="Q21" s="23">
        <f t="shared" ref="Q21:R21" si="64">abs(O21-B21)</f>
        <v>18.22</v>
      </c>
      <c r="R21" s="23">
        <f t="shared" si="64"/>
        <v>1.032</v>
      </c>
      <c r="T21" s="8">
        <v>1115.347</v>
      </c>
      <c r="U21" s="8">
        <v>54.629</v>
      </c>
      <c r="V21" s="23">
        <f t="shared" ref="V21:W21" si="65">abs(T21-B21)</f>
        <v>19.347</v>
      </c>
      <c r="W21" s="23">
        <f t="shared" si="65"/>
        <v>1.729</v>
      </c>
      <c r="Y21" s="8">
        <v>1117.19</v>
      </c>
      <c r="Z21" s="8">
        <v>54.036</v>
      </c>
      <c r="AA21" s="23">
        <f t="shared" ref="AA21:AB21" si="66">abs(Y21-B21)</f>
        <v>21.19</v>
      </c>
      <c r="AB21" s="23">
        <f t="shared" si="66"/>
        <v>1.136</v>
      </c>
    </row>
    <row r="22">
      <c r="A22" s="8" t="s">
        <v>182</v>
      </c>
      <c r="B22" s="8">
        <v>831.28</v>
      </c>
      <c r="C22" s="8">
        <v>28.41</v>
      </c>
      <c r="E22" s="8">
        <v>806.167</v>
      </c>
      <c r="F22" s="8">
        <v>23.986</v>
      </c>
      <c r="G22" s="23">
        <f t="shared" si="5"/>
        <v>25.113</v>
      </c>
      <c r="H22" s="23">
        <f t="shared" si="6"/>
        <v>4.424</v>
      </c>
      <c r="J22" s="8">
        <v>819.871</v>
      </c>
      <c r="K22" s="8">
        <v>23.392</v>
      </c>
      <c r="L22" s="23">
        <f t="shared" ref="L22:M22" si="67">abs(J22-B22)</f>
        <v>11.409</v>
      </c>
      <c r="M22" s="23">
        <f t="shared" si="67"/>
        <v>5.018</v>
      </c>
      <c r="O22" s="8">
        <v>819.73</v>
      </c>
      <c r="P22" s="8">
        <v>24.344</v>
      </c>
      <c r="Q22" s="23">
        <f t="shared" ref="Q22:R22" si="68">abs(O22-B22)</f>
        <v>11.55</v>
      </c>
      <c r="R22" s="23">
        <f t="shared" si="68"/>
        <v>4.066</v>
      </c>
      <c r="T22" s="8">
        <v>820.77</v>
      </c>
      <c r="U22" s="8">
        <v>26.399</v>
      </c>
      <c r="V22" s="23">
        <f t="shared" ref="V22:W22" si="69">abs(T22-B22)</f>
        <v>10.51</v>
      </c>
      <c r="W22" s="23">
        <f t="shared" si="69"/>
        <v>2.011</v>
      </c>
      <c r="Y22" s="8">
        <v>820.16</v>
      </c>
      <c r="Z22" s="8">
        <v>24.915</v>
      </c>
      <c r="AA22" s="23">
        <f t="shared" ref="AA22:AB22" si="70">abs(Y22-B22)</f>
        <v>11.12</v>
      </c>
      <c r="AB22" s="23">
        <f t="shared" si="70"/>
        <v>3.495</v>
      </c>
    </row>
    <row r="23">
      <c r="A23" s="8" t="s">
        <v>183</v>
      </c>
      <c r="B23" s="8">
        <v>817.6</v>
      </c>
      <c r="C23" s="8">
        <v>20.7</v>
      </c>
      <c r="E23" s="8">
        <v>713.441</v>
      </c>
      <c r="F23" s="8">
        <v>16.772</v>
      </c>
      <c r="G23" s="23">
        <f t="shared" si="5"/>
        <v>104.159</v>
      </c>
      <c r="H23" s="23">
        <f t="shared" si="6"/>
        <v>3.928</v>
      </c>
      <c r="J23" s="8">
        <v>799.778</v>
      </c>
      <c r="K23" s="8">
        <v>19.582</v>
      </c>
      <c r="L23" s="23">
        <f t="shared" ref="L23:M23" si="71">abs(J23-B23)</f>
        <v>17.822</v>
      </c>
      <c r="M23" s="23">
        <f t="shared" si="71"/>
        <v>1.118</v>
      </c>
      <c r="O23" s="8">
        <v>799.23</v>
      </c>
      <c r="P23" s="8">
        <v>19.529</v>
      </c>
      <c r="Q23" s="23">
        <f t="shared" ref="Q23:R23" si="72">abs(O23-B23)</f>
        <v>18.37</v>
      </c>
      <c r="R23" s="23">
        <f t="shared" si="72"/>
        <v>1.171</v>
      </c>
      <c r="T23" s="8">
        <v>788.1</v>
      </c>
      <c r="U23" s="8">
        <v>20.821</v>
      </c>
      <c r="V23" s="23">
        <f t="shared" ref="V23:W23" si="73">abs(T23-B23)</f>
        <v>29.5</v>
      </c>
      <c r="W23" s="23">
        <f t="shared" si="73"/>
        <v>0.121</v>
      </c>
      <c r="Y23" s="8">
        <v>787.33</v>
      </c>
      <c r="Z23" s="8">
        <v>19.26</v>
      </c>
      <c r="AA23" s="23">
        <f t="shared" ref="AA23:AB23" si="74">abs(Y23-B23)</f>
        <v>30.27</v>
      </c>
      <c r="AB23" s="23">
        <f t="shared" si="74"/>
        <v>1.44</v>
      </c>
    </row>
    <row r="24">
      <c r="A24" s="8" t="s">
        <v>184</v>
      </c>
      <c r="B24" s="8">
        <v>1182.86</v>
      </c>
      <c r="C24" s="8">
        <v>19.2</v>
      </c>
      <c r="E24" s="8">
        <v>1154.0</v>
      </c>
      <c r="F24" s="8">
        <v>20.892</v>
      </c>
      <c r="G24" s="23">
        <f t="shared" si="5"/>
        <v>28.86</v>
      </c>
      <c r="H24" s="23">
        <f t="shared" si="6"/>
        <v>1.692</v>
      </c>
      <c r="J24" s="8">
        <v>1194.328</v>
      </c>
      <c r="K24" s="8">
        <v>18.985</v>
      </c>
      <c r="L24" s="23">
        <f t="shared" ref="L24:M24" si="75">abs(J24-B24)</f>
        <v>11.468</v>
      </c>
      <c r="M24" s="23">
        <f t="shared" si="75"/>
        <v>0.215</v>
      </c>
      <c r="O24" s="8">
        <v>1194.98</v>
      </c>
      <c r="P24" s="8">
        <v>18.5</v>
      </c>
      <c r="Q24" s="23">
        <f t="shared" ref="Q24:R24" si="76">abs(O24-B24)</f>
        <v>12.12</v>
      </c>
      <c r="R24" s="23">
        <f t="shared" si="76"/>
        <v>0.7</v>
      </c>
      <c r="T24" s="8">
        <v>1185.289</v>
      </c>
      <c r="U24" s="8">
        <v>18.391</v>
      </c>
      <c r="V24" s="23">
        <f t="shared" ref="V24:W24" si="77">abs(T24-B24)</f>
        <v>2.429</v>
      </c>
      <c r="W24" s="23">
        <f t="shared" si="77"/>
        <v>0.809</v>
      </c>
      <c r="Y24" s="8">
        <v>1183.53</v>
      </c>
      <c r="Z24" s="8">
        <v>18.723</v>
      </c>
      <c r="AA24" s="23">
        <f t="shared" ref="AA24:AB24" si="78">abs(Y24-B24)</f>
        <v>0.67</v>
      </c>
      <c r="AB24" s="23">
        <f t="shared" si="78"/>
        <v>0.477</v>
      </c>
    </row>
    <row r="25">
      <c r="A25" s="8" t="s">
        <v>185</v>
      </c>
      <c r="B25" s="8">
        <v>867.47</v>
      </c>
      <c r="C25" s="8">
        <v>31.5</v>
      </c>
      <c r="E25" s="8">
        <v>861.77</v>
      </c>
      <c r="F25" s="8">
        <v>34.785</v>
      </c>
      <c r="G25" s="23">
        <f t="shared" si="5"/>
        <v>5.7</v>
      </c>
      <c r="H25" s="23">
        <f t="shared" si="6"/>
        <v>3.285</v>
      </c>
      <c r="J25" s="8">
        <v>887.911</v>
      </c>
      <c r="K25" s="8">
        <v>28.417</v>
      </c>
      <c r="L25" s="23">
        <f t="shared" ref="L25:M25" si="79">abs(J25-B25)</f>
        <v>20.441</v>
      </c>
      <c r="M25" s="23">
        <f t="shared" si="79"/>
        <v>3.083</v>
      </c>
      <c r="O25" s="8">
        <v>888.44</v>
      </c>
      <c r="P25" s="8">
        <v>29.751</v>
      </c>
      <c r="Q25" s="23">
        <f t="shared" ref="Q25:R25" si="80">abs(O25-B25)</f>
        <v>20.97</v>
      </c>
      <c r="R25" s="23">
        <f t="shared" si="80"/>
        <v>1.749</v>
      </c>
      <c r="T25" s="8">
        <v>885.17</v>
      </c>
      <c r="U25" s="8">
        <v>33.783</v>
      </c>
      <c r="V25" s="23">
        <f t="shared" ref="V25:W25" si="81">abs(T25-B25)</f>
        <v>17.7</v>
      </c>
      <c r="W25" s="23">
        <f t="shared" si="81"/>
        <v>2.283</v>
      </c>
      <c r="Y25" s="8">
        <v>886.47</v>
      </c>
      <c r="Z25" s="8">
        <v>30.753</v>
      </c>
      <c r="AA25" s="23">
        <f t="shared" ref="AA25:AB25" si="82">abs(Y25-B25)</f>
        <v>19</v>
      </c>
      <c r="AB25" s="23">
        <f t="shared" si="82"/>
        <v>0.747</v>
      </c>
    </row>
    <row r="26">
      <c r="A26" s="8" t="s">
        <v>186</v>
      </c>
      <c r="B26" s="8">
        <v>1153.0</v>
      </c>
      <c r="C26" s="8">
        <v>36.2</v>
      </c>
      <c r="E26" s="8">
        <v>1160.172</v>
      </c>
      <c r="F26" s="8">
        <v>37.114</v>
      </c>
      <c r="G26" s="23">
        <f t="shared" si="5"/>
        <v>7.172</v>
      </c>
      <c r="H26" s="23">
        <f t="shared" si="6"/>
        <v>0.914</v>
      </c>
      <c r="J26" s="8">
        <v>1184.531</v>
      </c>
      <c r="K26" s="8">
        <v>43.682</v>
      </c>
      <c r="L26" s="23">
        <f t="shared" ref="L26:M26" si="83">abs(J26-B26)</f>
        <v>31.531</v>
      </c>
      <c r="M26" s="23">
        <f t="shared" si="83"/>
        <v>7.482</v>
      </c>
      <c r="O26" s="8">
        <v>1172.36</v>
      </c>
      <c r="P26" s="8">
        <v>30.234</v>
      </c>
      <c r="Q26" s="23">
        <f t="shared" ref="Q26:R26" si="84">abs(O26-B26)</f>
        <v>19.36</v>
      </c>
      <c r="R26" s="23">
        <f t="shared" si="84"/>
        <v>5.966</v>
      </c>
      <c r="T26" s="8">
        <v>1177.07</v>
      </c>
      <c r="U26" s="8">
        <v>38.496</v>
      </c>
      <c r="V26" s="23">
        <f t="shared" ref="V26:W26" si="85">abs(T26-B26)</f>
        <v>24.07</v>
      </c>
      <c r="W26" s="23">
        <f t="shared" si="85"/>
        <v>2.296</v>
      </c>
      <c r="Y26" s="8">
        <v>1166.84</v>
      </c>
      <c r="Z26" s="8">
        <v>34.854</v>
      </c>
      <c r="AA26" s="23">
        <f t="shared" ref="AA26:AB26" si="86">abs(Y26-B26)</f>
        <v>13.84</v>
      </c>
      <c r="AB26" s="23">
        <f t="shared" si="86"/>
        <v>1.346</v>
      </c>
    </row>
    <row r="27">
      <c r="A27" s="8" t="s">
        <v>187</v>
      </c>
      <c r="B27" s="8">
        <v>1345.5</v>
      </c>
      <c r="C27" s="8">
        <v>31.9</v>
      </c>
      <c r="E27" s="8">
        <v>1285.814</v>
      </c>
      <c r="F27" s="8">
        <v>27.79</v>
      </c>
      <c r="G27" s="23">
        <f t="shared" si="5"/>
        <v>59.686</v>
      </c>
      <c r="H27" s="23">
        <f t="shared" si="6"/>
        <v>4.11</v>
      </c>
      <c r="J27" s="8">
        <v>1311.657</v>
      </c>
      <c r="K27" s="8">
        <v>30.383</v>
      </c>
      <c r="L27" s="23">
        <f t="shared" ref="L27:M27" si="87">abs(J27-B27)</f>
        <v>33.843</v>
      </c>
      <c r="M27" s="23">
        <f t="shared" si="87"/>
        <v>1.517</v>
      </c>
      <c r="O27" s="8">
        <v>1310.88</v>
      </c>
      <c r="P27" s="8">
        <v>27.732</v>
      </c>
      <c r="Q27" s="23">
        <f t="shared" ref="Q27:R27" si="88">abs(O27-B27)</f>
        <v>34.62</v>
      </c>
      <c r="R27" s="23">
        <f t="shared" si="88"/>
        <v>4.168</v>
      </c>
      <c r="T27" s="8">
        <v>1303.087</v>
      </c>
      <c r="U27" s="8">
        <v>33.929</v>
      </c>
      <c r="V27" s="23">
        <f t="shared" ref="V27:W27" si="89">abs(T27-B27)</f>
        <v>42.413</v>
      </c>
      <c r="W27" s="23">
        <f t="shared" si="89"/>
        <v>2.029</v>
      </c>
      <c r="Y27" s="8">
        <v>1304.13</v>
      </c>
      <c r="Z27" s="8">
        <v>26.972</v>
      </c>
      <c r="AA27" s="23">
        <f t="shared" ref="AA27:AB27" si="90">abs(Y27-B27)</f>
        <v>41.37</v>
      </c>
      <c r="AB27" s="23">
        <f t="shared" si="90"/>
        <v>4.928</v>
      </c>
    </row>
    <row r="28">
      <c r="A28" s="8" t="s">
        <v>188</v>
      </c>
      <c r="B28" s="8">
        <v>1209.52</v>
      </c>
      <c r="C28" s="8">
        <v>37.15</v>
      </c>
      <c r="E28" s="8">
        <v>1197.386</v>
      </c>
      <c r="F28" s="8">
        <v>35.599</v>
      </c>
      <c r="G28" s="23">
        <f t="shared" si="5"/>
        <v>12.134</v>
      </c>
      <c r="H28" s="23">
        <f t="shared" si="6"/>
        <v>1.551</v>
      </c>
      <c r="J28" s="8">
        <v>1232.645</v>
      </c>
      <c r="K28" s="8">
        <v>37.673</v>
      </c>
      <c r="L28" s="23">
        <f t="shared" ref="L28:M28" si="91">abs(J28-B28)</f>
        <v>23.125</v>
      </c>
      <c r="M28" s="23">
        <f t="shared" si="91"/>
        <v>0.523</v>
      </c>
      <c r="O28" s="8">
        <v>1231.54</v>
      </c>
      <c r="P28" s="8">
        <v>34.932</v>
      </c>
      <c r="Q28" s="23">
        <f t="shared" ref="Q28:R28" si="92">abs(O28-B28)</f>
        <v>22.02</v>
      </c>
      <c r="R28" s="23">
        <f t="shared" si="92"/>
        <v>2.218</v>
      </c>
      <c r="T28" s="8">
        <v>1231.946</v>
      </c>
      <c r="U28" s="8">
        <v>44.109</v>
      </c>
      <c r="V28" s="23">
        <f t="shared" ref="V28:W28" si="93">abs(T28-B28)</f>
        <v>22.426</v>
      </c>
      <c r="W28" s="23">
        <f t="shared" si="93"/>
        <v>6.959</v>
      </c>
      <c r="Y28" s="8">
        <v>1231.0</v>
      </c>
      <c r="Z28" s="8">
        <v>38.089</v>
      </c>
      <c r="AA28" s="23">
        <f t="shared" ref="AA28:AB28" si="94">abs(Y28-B28)</f>
        <v>21.48</v>
      </c>
      <c r="AB28" s="23">
        <f t="shared" si="94"/>
        <v>0.939</v>
      </c>
    </row>
    <row r="29">
      <c r="A29" s="8" t="s">
        <v>189</v>
      </c>
      <c r="B29" s="8">
        <v>1282.14</v>
      </c>
      <c r="C29" s="8">
        <v>21.9</v>
      </c>
      <c r="E29" s="8">
        <v>1228.511</v>
      </c>
      <c r="F29" s="8">
        <v>22.228</v>
      </c>
      <c r="G29" s="23">
        <f t="shared" si="5"/>
        <v>53.629</v>
      </c>
      <c r="H29" s="23">
        <f t="shared" si="6"/>
        <v>0.328</v>
      </c>
      <c r="J29" s="8">
        <v>1242.293</v>
      </c>
      <c r="K29" s="8">
        <v>22.37</v>
      </c>
      <c r="L29" s="23">
        <f t="shared" ref="L29:M29" si="95">abs(J29-B29)</f>
        <v>39.847</v>
      </c>
      <c r="M29" s="23">
        <f t="shared" si="95"/>
        <v>0.47</v>
      </c>
      <c r="O29" s="8">
        <v>1241.6</v>
      </c>
      <c r="P29" s="8">
        <v>20.888</v>
      </c>
      <c r="Q29" s="23">
        <f t="shared" ref="Q29:R29" si="96">abs(O29-B29)</f>
        <v>40.54</v>
      </c>
      <c r="R29" s="23">
        <f t="shared" si="96"/>
        <v>1.012</v>
      </c>
      <c r="T29" s="8">
        <v>1235.773</v>
      </c>
      <c r="U29" s="8">
        <v>21.522</v>
      </c>
      <c r="V29" s="23">
        <f t="shared" ref="V29:W29" si="97">abs(T29-B29)</f>
        <v>46.367</v>
      </c>
      <c r="W29" s="23">
        <f t="shared" si="97"/>
        <v>0.378</v>
      </c>
      <c r="Y29" s="8">
        <v>1234.88</v>
      </c>
      <c r="Z29" s="8">
        <v>22.223</v>
      </c>
      <c r="AA29" s="23">
        <f t="shared" ref="AA29:AB29" si="98">abs(Y29-B29)</f>
        <v>47.26</v>
      </c>
      <c r="AB29" s="23">
        <f t="shared" si="98"/>
        <v>0.323</v>
      </c>
    </row>
    <row r="30">
      <c r="A30" s="8" t="s">
        <v>190</v>
      </c>
      <c r="B30" s="8">
        <v>1989.9</v>
      </c>
      <c r="C30" s="8">
        <v>17.5</v>
      </c>
      <c r="E30" s="8">
        <v>2007.503</v>
      </c>
      <c r="F30" s="8">
        <v>18.969</v>
      </c>
      <c r="G30" s="23">
        <f t="shared" si="5"/>
        <v>17.603</v>
      </c>
      <c r="H30" s="23">
        <f t="shared" si="6"/>
        <v>1.469</v>
      </c>
      <c r="J30" s="8">
        <v>2002.658</v>
      </c>
      <c r="K30" s="8">
        <v>15.089</v>
      </c>
      <c r="L30" s="23">
        <f t="shared" ref="L30:M30" si="99">abs(J30-B30)</f>
        <v>12.758</v>
      </c>
      <c r="M30" s="23">
        <f t="shared" si="99"/>
        <v>2.411</v>
      </c>
      <c r="O30" s="8">
        <v>2004.47</v>
      </c>
      <c r="P30" s="8">
        <v>15.042</v>
      </c>
      <c r="Q30" s="23">
        <f t="shared" ref="Q30:R30" si="100">abs(O30-B30)</f>
        <v>14.57</v>
      </c>
      <c r="R30" s="23">
        <f t="shared" si="100"/>
        <v>2.458</v>
      </c>
      <c r="T30" s="8">
        <v>2012.127</v>
      </c>
      <c r="U30" s="8">
        <v>16.661</v>
      </c>
      <c r="V30" s="23">
        <f t="shared" ref="V30:W30" si="101">abs(T30-B30)</f>
        <v>22.227</v>
      </c>
      <c r="W30" s="23">
        <f t="shared" si="101"/>
        <v>0.839</v>
      </c>
      <c r="Y30" s="8">
        <v>2007.31</v>
      </c>
      <c r="Z30" s="8">
        <v>15.824</v>
      </c>
      <c r="AA30" s="23">
        <f t="shared" ref="AA30:AB30" si="102">abs(Y30-B30)</f>
        <v>17.41</v>
      </c>
      <c r="AB30" s="23">
        <f t="shared" si="102"/>
        <v>1.676</v>
      </c>
    </row>
    <row r="32">
      <c r="A32" s="8" t="s">
        <v>191</v>
      </c>
      <c r="F32" s="1" t="s">
        <v>192</v>
      </c>
      <c r="G32" s="2">
        <f t="shared" ref="G32:H32" si="103">AVERAGE(G6:G30)</f>
        <v>24.82208</v>
      </c>
      <c r="H32" s="2">
        <f t="shared" si="103"/>
        <v>3.0452</v>
      </c>
      <c r="L32" s="2">
        <f t="shared" ref="L32:M32" si="104">AVERAGE(L6:L30)</f>
        <v>19.18312</v>
      </c>
      <c r="M32" s="2">
        <f t="shared" si="104"/>
        <v>2.15988</v>
      </c>
      <c r="Q32" s="2">
        <f t="shared" ref="Q32:R32" si="105">AVERAGE(Q6:Q30)</f>
        <v>18.9484</v>
      </c>
      <c r="R32" s="2">
        <f t="shared" si="105"/>
        <v>2.28608</v>
      </c>
      <c r="V32" s="2">
        <f t="shared" ref="V32:W32" si="106">AVERAGE(V6:V30)</f>
        <v>19.41232</v>
      </c>
      <c r="W32" s="2">
        <f t="shared" si="106"/>
        <v>2.6302</v>
      </c>
      <c r="X32" s="2"/>
      <c r="Y32" s="2"/>
      <c r="Z32" s="2"/>
      <c r="AA32" s="2">
        <f t="shared" ref="AA32:AB32" si="107">AVERAGE(AA6:AA30)</f>
        <v>19.218</v>
      </c>
      <c r="AB32" s="2">
        <f t="shared" si="107"/>
        <v>2.07828</v>
      </c>
    </row>
    <row r="33">
      <c r="A33" s="8" t="s">
        <v>193</v>
      </c>
      <c r="B33" s="73"/>
      <c r="F33" s="1" t="s">
        <v>194</v>
      </c>
      <c r="G33" s="2">
        <f t="shared" ref="G33:H33" si="108">MAX(G6:G30)</f>
        <v>104.159</v>
      </c>
      <c r="H33" s="2">
        <f t="shared" si="108"/>
        <v>10.628</v>
      </c>
      <c r="L33" s="2">
        <f t="shared" ref="L33:M33" si="109">MAX(L6:L30)</f>
        <v>39.847</v>
      </c>
      <c r="M33" s="2">
        <f t="shared" si="109"/>
        <v>7.482</v>
      </c>
      <c r="Q33" s="2">
        <f t="shared" ref="Q33:R33" si="110">max(Q6:Q30)</f>
        <v>40.54</v>
      </c>
      <c r="R33" s="2">
        <f t="shared" si="110"/>
        <v>5.966</v>
      </c>
      <c r="V33" s="2">
        <f t="shared" ref="V33:W33" si="111">max(V6:V30)</f>
        <v>48.194</v>
      </c>
      <c r="W33" s="2">
        <f t="shared" si="111"/>
        <v>6.959</v>
      </c>
      <c r="X33" s="2"/>
      <c r="Y33" s="2"/>
      <c r="Z33" s="2"/>
      <c r="AA33" s="2">
        <f t="shared" ref="AA33:AB33" si="112">max(AA6:AA30)</f>
        <v>47.83</v>
      </c>
      <c r="AB33" s="2">
        <f t="shared" si="112"/>
        <v>5.141</v>
      </c>
    </row>
    <row r="34">
      <c r="A34" s="8" t="s">
        <v>195</v>
      </c>
      <c r="B34" s="74"/>
    </row>
    <row r="35">
      <c r="A35" s="8" t="s">
        <v>196</v>
      </c>
      <c r="B35" s="71"/>
    </row>
    <row r="36">
      <c r="F36" s="1" t="s">
        <v>197</v>
      </c>
      <c r="G36" s="2">
        <f t="shared" ref="G36:H36" si="113">AVERAGE(G6:G20)</f>
        <v>16.9284</v>
      </c>
      <c r="H36" s="2">
        <f t="shared" si="113"/>
        <v>3.3686</v>
      </c>
      <c r="I36" s="2"/>
      <c r="J36" s="2"/>
      <c r="K36" s="2"/>
      <c r="L36" s="2">
        <f t="shared" ref="L36:M36" si="114">AVERAGE(L6:L20)</f>
        <v>17.268</v>
      </c>
      <c r="M36" s="2">
        <f t="shared" si="114"/>
        <v>1.9974</v>
      </c>
      <c r="N36" s="2"/>
      <c r="O36" s="2"/>
      <c r="P36" s="2"/>
      <c r="Q36" s="2">
        <f t="shared" ref="Q36:R36" si="115">AVERAGE(Q6:Q20)</f>
        <v>17.42466667</v>
      </c>
      <c r="R36" s="2">
        <f t="shared" si="115"/>
        <v>2.174133333</v>
      </c>
      <c r="S36" s="2"/>
      <c r="T36" s="2"/>
      <c r="U36" s="2"/>
      <c r="V36" s="2">
        <f t="shared" ref="V36:W36" si="116">AVERAGE(V6:V20)</f>
        <v>16.5546</v>
      </c>
      <c r="W36" s="2">
        <f t="shared" si="116"/>
        <v>3.086733333</v>
      </c>
      <c r="X36" s="2"/>
      <c r="Y36" s="2"/>
      <c r="Z36" s="2"/>
      <c r="AA36" s="2">
        <f t="shared" ref="AA36:AB36" si="117">AVERAGE(AA6:AA20)</f>
        <v>17.12266667</v>
      </c>
      <c r="AB36" s="2">
        <f t="shared" si="117"/>
        <v>2.363333333</v>
      </c>
    </row>
    <row r="37">
      <c r="F37" s="1" t="s">
        <v>198</v>
      </c>
      <c r="G37" s="2">
        <f t="shared" ref="G37:H37" si="118">AVERAGE(G21:G30)</f>
        <v>36.6626</v>
      </c>
      <c r="H37" s="2">
        <f t="shared" si="118"/>
        <v>2.5601</v>
      </c>
      <c r="I37" s="2"/>
      <c r="J37" s="2"/>
      <c r="K37" s="2"/>
      <c r="L37" s="2">
        <f t="shared" ref="L37:M37" si="119">AVERAGE(L21:L30)</f>
        <v>22.0558</v>
      </c>
      <c r="M37" s="2">
        <f t="shared" si="119"/>
        <v>2.4036</v>
      </c>
      <c r="N37" s="2"/>
      <c r="O37" s="2"/>
      <c r="P37" s="2"/>
      <c r="Q37" s="2">
        <f t="shared" ref="Q37:R37" si="120">AVERAGE(Q21:Q30)</f>
        <v>21.234</v>
      </c>
      <c r="R37" s="2">
        <f t="shared" si="120"/>
        <v>2.454</v>
      </c>
      <c r="S37" s="2"/>
      <c r="T37" s="2"/>
      <c r="U37" s="2"/>
      <c r="V37" s="2">
        <f t="shared" ref="V37:W37" si="121">AVERAGE(V21:V30)</f>
        <v>23.6989</v>
      </c>
      <c r="W37" s="2">
        <f t="shared" si="121"/>
        <v>1.9454</v>
      </c>
      <c r="X37" s="2"/>
      <c r="Y37" s="2"/>
      <c r="Z37" s="2"/>
      <c r="AA37" s="2">
        <f t="shared" ref="AA37:AB37" si="122">AVERAGE(AA21:AA30)</f>
        <v>22.361</v>
      </c>
      <c r="AB37" s="2">
        <f t="shared" si="122"/>
        <v>1.6507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5" t="s">
        <v>199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>
      <c r="A3" s="75" t="s">
        <v>200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>
      <c r="A4" s="77" t="s">
        <v>201</v>
      </c>
      <c r="B4" s="77" t="s">
        <v>202</v>
      </c>
      <c r="C4" s="77" t="s">
        <v>203</v>
      </c>
      <c r="D4" s="77" t="s">
        <v>204</v>
      </c>
      <c r="E4" s="77" t="s">
        <v>205</v>
      </c>
      <c r="F4" s="77" t="s">
        <v>206</v>
      </c>
      <c r="G4" s="77" t="s">
        <v>207</v>
      </c>
      <c r="H4" s="77" t="s">
        <v>208</v>
      </c>
      <c r="I4" s="77" t="s">
        <v>209</v>
      </c>
      <c r="J4" s="77" t="s">
        <v>210</v>
      </c>
      <c r="K4" s="77" t="s">
        <v>211</v>
      </c>
      <c r="L4" s="77" t="s">
        <v>212</v>
      </c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>
      <c r="A5" s="77">
        <v>2.0</v>
      </c>
      <c r="B5" s="77">
        <v>0.8522</v>
      </c>
      <c r="C5" s="77">
        <v>0.8446</v>
      </c>
      <c r="D5" s="77">
        <v>0.1885</v>
      </c>
      <c r="E5" s="77" t="s">
        <v>213</v>
      </c>
      <c r="F5" s="77"/>
      <c r="G5" s="77"/>
      <c r="H5" s="77"/>
      <c r="I5" s="77"/>
      <c r="J5" s="77"/>
      <c r="K5" s="77">
        <f t="shared" ref="K5:K38" si="1">SUM(B5:J5)</f>
        <v>1.8853</v>
      </c>
      <c r="L5" s="76">
        <f t="shared" ref="L5:L38" si="2">COUNT(B5:J5)</f>
        <v>3</v>
      </c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>
      <c r="A6" s="77">
        <v>4.0</v>
      </c>
      <c r="B6" s="77">
        <v>0.1158</v>
      </c>
      <c r="C6" s="77" t="s">
        <v>213</v>
      </c>
      <c r="D6" s="77"/>
      <c r="E6" s="77"/>
      <c r="F6" s="77"/>
      <c r="G6" s="77"/>
      <c r="H6" s="77"/>
      <c r="I6" s="77"/>
      <c r="J6" s="77"/>
      <c r="K6" s="77">
        <f t="shared" si="1"/>
        <v>0.1158</v>
      </c>
      <c r="L6" s="76">
        <f t="shared" si="2"/>
        <v>1</v>
      </c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>
      <c r="A7" s="77">
        <v>6.0</v>
      </c>
      <c r="B7" s="77">
        <v>0.1137</v>
      </c>
      <c r="C7" s="77">
        <v>0.2003</v>
      </c>
      <c r="D7" s="77" t="s">
        <v>213</v>
      </c>
      <c r="E7" s="77"/>
      <c r="F7" s="77"/>
      <c r="G7" s="77"/>
      <c r="H7" s="77"/>
      <c r="I7" s="77"/>
      <c r="J7" s="77"/>
      <c r="K7" s="77">
        <f t="shared" si="1"/>
        <v>0.314</v>
      </c>
      <c r="L7" s="76">
        <f t="shared" si="2"/>
        <v>2</v>
      </c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>
      <c r="A8" s="77">
        <v>9.0</v>
      </c>
      <c r="B8" s="77">
        <v>0.1287</v>
      </c>
      <c r="C8" s="77">
        <v>0.1207</v>
      </c>
      <c r="D8" s="77" t="s">
        <v>213</v>
      </c>
      <c r="E8" s="77"/>
      <c r="F8" s="77"/>
      <c r="G8" s="77"/>
      <c r="H8" s="77"/>
      <c r="I8" s="77"/>
      <c r="J8" s="77"/>
      <c r="K8" s="77">
        <f t="shared" si="1"/>
        <v>0.2494</v>
      </c>
      <c r="L8" s="76">
        <f t="shared" si="2"/>
        <v>2</v>
      </c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>
      <c r="A9" s="77">
        <v>10.0</v>
      </c>
      <c r="B9" s="77">
        <v>0.091</v>
      </c>
      <c r="C9" s="77">
        <v>0.1161</v>
      </c>
      <c r="D9" s="77" t="s">
        <v>213</v>
      </c>
      <c r="E9" s="77"/>
      <c r="F9" s="77"/>
      <c r="G9" s="77"/>
      <c r="H9" s="77"/>
      <c r="I9" s="77"/>
      <c r="J9" s="77"/>
      <c r="K9" s="77">
        <f t="shared" si="1"/>
        <v>0.2071</v>
      </c>
      <c r="L9" s="76">
        <f t="shared" si="2"/>
        <v>2</v>
      </c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>
      <c r="A10" s="77">
        <v>11.0</v>
      </c>
      <c r="B10" s="77">
        <v>0.171</v>
      </c>
      <c r="C10" s="77">
        <v>0.168</v>
      </c>
      <c r="D10" s="77" t="s">
        <v>213</v>
      </c>
      <c r="E10" s="77"/>
      <c r="F10" s="77"/>
      <c r="G10" s="77"/>
      <c r="H10" s="77"/>
      <c r="I10" s="77"/>
      <c r="J10" s="77"/>
      <c r="K10" s="77">
        <f t="shared" si="1"/>
        <v>0.339</v>
      </c>
      <c r="L10" s="76">
        <f t="shared" si="2"/>
        <v>2</v>
      </c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>
      <c r="A11" s="77">
        <v>12.0</v>
      </c>
      <c r="B11" s="77">
        <v>0.1034</v>
      </c>
      <c r="C11" s="77">
        <v>0.0913</v>
      </c>
      <c r="D11" s="77">
        <v>0.1034</v>
      </c>
      <c r="E11" s="77" t="s">
        <v>213</v>
      </c>
      <c r="F11" s="77"/>
      <c r="G11" s="77"/>
      <c r="H11" s="77"/>
      <c r="I11" s="77"/>
      <c r="J11" s="77"/>
      <c r="K11" s="77">
        <f t="shared" si="1"/>
        <v>0.2981</v>
      </c>
      <c r="L11" s="76">
        <f t="shared" si="2"/>
        <v>3</v>
      </c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>
      <c r="A12" s="77">
        <v>13.0</v>
      </c>
      <c r="B12" s="77">
        <v>0.0799</v>
      </c>
      <c r="C12" s="77">
        <v>0.0358</v>
      </c>
      <c r="D12" s="77">
        <v>0.1487</v>
      </c>
      <c r="E12" s="77">
        <v>0.0874</v>
      </c>
      <c r="F12" s="77" t="s">
        <v>213</v>
      </c>
      <c r="G12" s="77"/>
      <c r="H12" s="77"/>
      <c r="I12" s="77"/>
      <c r="J12" s="77"/>
      <c r="K12" s="77">
        <f t="shared" si="1"/>
        <v>0.3518</v>
      </c>
      <c r="L12" s="76">
        <f t="shared" si="2"/>
        <v>4</v>
      </c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>
      <c r="A13" s="77">
        <v>14.0</v>
      </c>
      <c r="B13" s="77">
        <v>0.0536</v>
      </c>
      <c r="C13" s="77" t="s">
        <v>213</v>
      </c>
      <c r="D13" s="77"/>
      <c r="E13" s="77"/>
      <c r="F13" s="77"/>
      <c r="G13" s="77"/>
      <c r="H13" s="77"/>
      <c r="I13" s="77"/>
      <c r="J13" s="77"/>
      <c r="K13" s="77">
        <f t="shared" si="1"/>
        <v>0.0536</v>
      </c>
      <c r="L13" s="76">
        <f t="shared" si="2"/>
        <v>1</v>
      </c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>
      <c r="A14" s="77">
        <v>16.0</v>
      </c>
      <c r="B14" s="77">
        <v>0.1927</v>
      </c>
      <c r="C14" s="77">
        <v>0.0948</v>
      </c>
      <c r="D14" s="77">
        <v>0.0682</v>
      </c>
      <c r="E14" s="77" t="s">
        <v>213</v>
      </c>
      <c r="F14" s="77"/>
      <c r="G14" s="77"/>
      <c r="H14" s="77"/>
      <c r="I14" s="77"/>
      <c r="J14" s="77"/>
      <c r="K14" s="77">
        <f t="shared" si="1"/>
        <v>0.3557</v>
      </c>
      <c r="L14" s="76">
        <f t="shared" si="2"/>
        <v>3</v>
      </c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>
      <c r="A15" s="77">
        <v>18.0</v>
      </c>
      <c r="B15" s="77">
        <v>0.0871</v>
      </c>
      <c r="C15" s="77">
        <v>0.0982</v>
      </c>
      <c r="D15" s="77">
        <v>0.0891</v>
      </c>
      <c r="E15" s="77">
        <v>0.1429</v>
      </c>
      <c r="F15" s="77" t="s">
        <v>213</v>
      </c>
      <c r="G15" s="77"/>
      <c r="H15" s="77"/>
      <c r="I15" s="77"/>
      <c r="J15" s="77"/>
      <c r="K15" s="77">
        <f t="shared" si="1"/>
        <v>0.4173</v>
      </c>
      <c r="L15" s="76">
        <f t="shared" si="2"/>
        <v>4</v>
      </c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>
      <c r="A16" s="77">
        <v>19.0</v>
      </c>
      <c r="B16" s="77">
        <v>0.1281</v>
      </c>
      <c r="C16" s="77">
        <v>0.1019</v>
      </c>
      <c r="D16" s="77">
        <v>0.1632</v>
      </c>
      <c r="E16" s="77">
        <v>0.1232</v>
      </c>
      <c r="F16" s="77">
        <v>0.1565</v>
      </c>
      <c r="G16" s="77" t="s">
        <v>213</v>
      </c>
      <c r="H16" s="77"/>
      <c r="I16" s="77"/>
      <c r="J16" s="77"/>
      <c r="K16" s="77">
        <f t="shared" si="1"/>
        <v>0.6729</v>
      </c>
      <c r="L16" s="76">
        <f t="shared" si="2"/>
        <v>5</v>
      </c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>
      <c r="A17" s="77">
        <v>20.0</v>
      </c>
      <c r="B17" s="77">
        <v>0.1751</v>
      </c>
      <c r="C17" s="77">
        <v>0.1332</v>
      </c>
      <c r="D17" s="77">
        <v>0.1447</v>
      </c>
      <c r="E17" s="77">
        <v>0.1721</v>
      </c>
      <c r="F17" s="77">
        <v>0.1139</v>
      </c>
      <c r="G17" s="77">
        <v>0.1269</v>
      </c>
      <c r="H17" s="77">
        <v>0.0914</v>
      </c>
      <c r="I17" s="77" t="s">
        <v>213</v>
      </c>
      <c r="J17" s="77"/>
      <c r="K17" s="77">
        <f t="shared" si="1"/>
        <v>0.9573</v>
      </c>
      <c r="L17" s="76">
        <f t="shared" si="2"/>
        <v>7</v>
      </c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>
      <c r="A18" s="77">
        <v>21.0</v>
      </c>
      <c r="B18" s="77">
        <v>0.0626</v>
      </c>
      <c r="C18" s="77">
        <v>0.0861</v>
      </c>
      <c r="D18" s="77">
        <v>0.0559</v>
      </c>
      <c r="E18" s="77">
        <v>0.1944</v>
      </c>
      <c r="F18" s="77">
        <v>0.2863</v>
      </c>
      <c r="G18" s="77">
        <v>0.2566</v>
      </c>
      <c r="H18" s="77" t="s">
        <v>213</v>
      </c>
      <c r="I18" s="77"/>
      <c r="J18" s="77"/>
      <c r="K18" s="77">
        <f t="shared" si="1"/>
        <v>0.9419</v>
      </c>
      <c r="L18" s="76">
        <f t="shared" si="2"/>
        <v>6</v>
      </c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>
      <c r="A19" s="77">
        <v>23.0</v>
      </c>
      <c r="B19" s="77">
        <v>0.0943</v>
      </c>
      <c r="C19" s="77">
        <v>0.0494</v>
      </c>
      <c r="D19" s="77">
        <v>0.0887</v>
      </c>
      <c r="E19" s="77">
        <v>0.0777</v>
      </c>
      <c r="F19" s="77">
        <v>0.083</v>
      </c>
      <c r="G19" s="77">
        <v>0.1044</v>
      </c>
      <c r="H19" s="77" t="s">
        <v>213</v>
      </c>
      <c r="I19" s="77"/>
      <c r="J19" s="77"/>
      <c r="K19" s="77">
        <f t="shared" si="1"/>
        <v>0.4975</v>
      </c>
      <c r="L19" s="76">
        <f t="shared" si="2"/>
        <v>6</v>
      </c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>
      <c r="A20" s="77">
        <v>24.0</v>
      </c>
      <c r="B20" s="77">
        <v>0.1784</v>
      </c>
      <c r="C20" s="77">
        <v>0.1078</v>
      </c>
      <c r="D20" s="77">
        <v>0.1351</v>
      </c>
      <c r="E20" s="77" t="s">
        <v>213</v>
      </c>
      <c r="F20" s="77"/>
      <c r="G20" s="77"/>
      <c r="H20" s="77"/>
      <c r="I20" s="77"/>
      <c r="J20" s="77"/>
      <c r="K20" s="77">
        <f t="shared" si="1"/>
        <v>0.4213</v>
      </c>
      <c r="L20" s="76">
        <f t="shared" si="2"/>
        <v>3</v>
      </c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>
      <c r="A21" s="77">
        <v>25.0</v>
      </c>
      <c r="B21" s="77">
        <v>0.0651</v>
      </c>
      <c r="C21" s="77" t="s">
        <v>213</v>
      </c>
      <c r="D21" s="77"/>
      <c r="E21" s="77"/>
      <c r="F21" s="77"/>
      <c r="G21" s="77"/>
      <c r="H21" s="77"/>
      <c r="I21" s="77"/>
      <c r="J21" s="77"/>
      <c r="K21" s="77">
        <f t="shared" si="1"/>
        <v>0.0651</v>
      </c>
      <c r="L21" s="76">
        <f t="shared" si="2"/>
        <v>1</v>
      </c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>
      <c r="A22" s="77">
        <v>27.0</v>
      </c>
      <c r="B22" s="77">
        <v>0.1726</v>
      </c>
      <c r="C22" s="77">
        <v>0.1733</v>
      </c>
      <c r="D22" s="77">
        <v>0.1585</v>
      </c>
      <c r="E22" s="77">
        <v>0.1297</v>
      </c>
      <c r="F22" s="77" t="s">
        <v>213</v>
      </c>
      <c r="G22" s="77"/>
      <c r="H22" s="77"/>
      <c r="I22" s="77"/>
      <c r="J22" s="77"/>
      <c r="K22" s="77">
        <f t="shared" si="1"/>
        <v>0.6341</v>
      </c>
      <c r="L22" s="76">
        <f t="shared" si="2"/>
        <v>4</v>
      </c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>
      <c r="A23" s="77">
        <v>29.0</v>
      </c>
      <c r="B23" s="77">
        <v>0.0777</v>
      </c>
      <c r="C23" s="77" t="s">
        <v>213</v>
      </c>
      <c r="D23" s="77"/>
      <c r="E23" s="77"/>
      <c r="F23" s="77"/>
      <c r="G23" s="77"/>
      <c r="H23" s="77"/>
      <c r="I23" s="77"/>
      <c r="J23" s="77"/>
      <c r="K23" s="77">
        <f t="shared" si="1"/>
        <v>0.0777</v>
      </c>
      <c r="L23" s="76">
        <f t="shared" si="2"/>
        <v>1</v>
      </c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>
      <c r="A24" s="77">
        <v>31.0</v>
      </c>
      <c r="B24" s="77">
        <v>0.1107</v>
      </c>
      <c r="C24" s="77" t="s">
        <v>213</v>
      </c>
      <c r="D24" s="77"/>
      <c r="E24" s="77"/>
      <c r="F24" s="77"/>
      <c r="G24" s="77"/>
      <c r="H24" s="77"/>
      <c r="I24" s="77"/>
      <c r="J24" s="77"/>
      <c r="K24" s="77">
        <f t="shared" si="1"/>
        <v>0.1107</v>
      </c>
      <c r="L24" s="76">
        <f t="shared" si="2"/>
        <v>1</v>
      </c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>
      <c r="A25" s="77">
        <v>33.0</v>
      </c>
      <c r="B25" s="77">
        <v>0.0961</v>
      </c>
      <c r="C25" s="77">
        <v>0.0845</v>
      </c>
      <c r="D25" s="77">
        <v>0.1074</v>
      </c>
      <c r="E25" s="77" t="s">
        <v>213</v>
      </c>
      <c r="F25" s="77"/>
      <c r="G25" s="77"/>
      <c r="H25" s="77"/>
      <c r="I25" s="77"/>
      <c r="J25" s="77"/>
      <c r="K25" s="77">
        <f t="shared" si="1"/>
        <v>0.288</v>
      </c>
      <c r="L25" s="76">
        <f t="shared" si="2"/>
        <v>3</v>
      </c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>
      <c r="A26" s="77">
        <v>34.0</v>
      </c>
      <c r="B26" s="77">
        <v>0.2495</v>
      </c>
      <c r="C26" s="77">
        <v>0.1818</v>
      </c>
      <c r="D26" s="77">
        <v>0.1796</v>
      </c>
      <c r="E26" s="77" t="s">
        <v>213</v>
      </c>
      <c r="F26" s="77"/>
      <c r="G26" s="77"/>
      <c r="H26" s="77"/>
      <c r="I26" s="77"/>
      <c r="J26" s="77"/>
      <c r="K26" s="77">
        <f t="shared" si="1"/>
        <v>0.6109</v>
      </c>
      <c r="L26" s="76">
        <f t="shared" si="2"/>
        <v>3</v>
      </c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>
      <c r="A27" s="77">
        <v>37.0</v>
      </c>
      <c r="B27" s="77">
        <v>0.0431</v>
      </c>
      <c r="C27" s="77" t="s">
        <v>213</v>
      </c>
      <c r="D27" s="77"/>
      <c r="E27" s="77"/>
      <c r="F27" s="77"/>
      <c r="G27" s="77"/>
      <c r="H27" s="77"/>
      <c r="I27" s="77"/>
      <c r="J27" s="77"/>
      <c r="K27" s="77">
        <f t="shared" si="1"/>
        <v>0.0431</v>
      </c>
      <c r="L27" s="76">
        <f t="shared" si="2"/>
        <v>1</v>
      </c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>
      <c r="A28" s="77">
        <v>38.0</v>
      </c>
      <c r="B28" s="77">
        <v>0.0752</v>
      </c>
      <c r="C28" s="77">
        <v>0.0841</v>
      </c>
      <c r="D28" s="77">
        <v>0.0771</v>
      </c>
      <c r="E28" s="77">
        <v>0.0675</v>
      </c>
      <c r="F28" s="77">
        <v>0.0483</v>
      </c>
      <c r="G28" s="77">
        <v>0.0754</v>
      </c>
      <c r="H28" s="77">
        <v>0.0735</v>
      </c>
      <c r="I28" s="77">
        <v>0.042</v>
      </c>
      <c r="J28" s="77" t="s">
        <v>213</v>
      </c>
      <c r="K28" s="77">
        <f t="shared" si="1"/>
        <v>0.5431</v>
      </c>
      <c r="L28" s="76">
        <f t="shared" si="2"/>
        <v>8</v>
      </c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>
      <c r="A29" s="77">
        <v>40.0</v>
      </c>
      <c r="B29" s="77">
        <v>0.1001</v>
      </c>
      <c r="C29" s="77">
        <v>0.0707</v>
      </c>
      <c r="D29" s="77">
        <v>0.166</v>
      </c>
      <c r="E29" s="77">
        <v>0.2043</v>
      </c>
      <c r="F29" s="77">
        <v>0.147</v>
      </c>
      <c r="G29" s="77">
        <v>0.0892</v>
      </c>
      <c r="H29" s="77">
        <v>0.1018</v>
      </c>
      <c r="I29" s="77">
        <v>0.0905</v>
      </c>
      <c r="J29" s="77">
        <v>0.0978</v>
      </c>
      <c r="K29" s="77">
        <f t="shared" si="1"/>
        <v>1.0674</v>
      </c>
      <c r="L29" s="76">
        <f t="shared" si="2"/>
        <v>9</v>
      </c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>
      <c r="A30" s="77">
        <v>41.0</v>
      </c>
      <c r="B30" s="77">
        <v>0.1071</v>
      </c>
      <c r="C30" s="77">
        <v>0.1609</v>
      </c>
      <c r="D30" s="77">
        <v>0.1042</v>
      </c>
      <c r="E30" s="77">
        <v>0.1281</v>
      </c>
      <c r="F30" s="77">
        <v>0.1397</v>
      </c>
      <c r="G30" s="77">
        <v>0.1006</v>
      </c>
      <c r="H30" s="77" t="s">
        <v>213</v>
      </c>
      <c r="I30" s="77"/>
      <c r="J30" s="77"/>
      <c r="K30" s="77">
        <f t="shared" si="1"/>
        <v>0.7406</v>
      </c>
      <c r="L30" s="76">
        <f t="shared" si="2"/>
        <v>6</v>
      </c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>
      <c r="A31" s="77">
        <v>42.0</v>
      </c>
      <c r="B31" s="77">
        <v>0.0739</v>
      </c>
      <c r="C31" s="77">
        <v>0.0614</v>
      </c>
      <c r="D31" s="77">
        <v>0.0739</v>
      </c>
      <c r="E31" s="77">
        <v>0.06</v>
      </c>
      <c r="F31" s="77">
        <v>0.0654</v>
      </c>
      <c r="G31" s="77" t="s">
        <v>213</v>
      </c>
      <c r="H31" s="77"/>
      <c r="I31" s="77"/>
      <c r="J31" s="77"/>
      <c r="K31" s="77">
        <f t="shared" si="1"/>
        <v>0.3346</v>
      </c>
      <c r="L31" s="76">
        <f t="shared" si="2"/>
        <v>5</v>
      </c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>
      <c r="A32" s="77">
        <v>43.0</v>
      </c>
      <c r="B32" s="77">
        <v>0.3266</v>
      </c>
      <c r="C32" s="77">
        <v>0.1877</v>
      </c>
      <c r="D32" s="77">
        <v>0.3452</v>
      </c>
      <c r="E32" s="77">
        <v>0.3018</v>
      </c>
      <c r="F32" s="77">
        <v>0.1913</v>
      </c>
      <c r="G32" s="77" t="s">
        <v>213</v>
      </c>
      <c r="H32" s="77"/>
      <c r="I32" s="77"/>
      <c r="J32" s="77"/>
      <c r="K32" s="77">
        <f t="shared" si="1"/>
        <v>1.3526</v>
      </c>
      <c r="L32" s="76">
        <f t="shared" si="2"/>
        <v>5</v>
      </c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>
      <c r="A33" s="77">
        <v>44.0</v>
      </c>
      <c r="B33" s="77">
        <v>0.1722</v>
      </c>
      <c r="C33" s="77">
        <v>0.2576</v>
      </c>
      <c r="D33" s="77">
        <v>0.2966</v>
      </c>
      <c r="E33" s="77">
        <v>0.1421</v>
      </c>
      <c r="F33" s="77">
        <v>0.3363</v>
      </c>
      <c r="G33" s="77">
        <v>0.2353</v>
      </c>
      <c r="H33" s="77">
        <v>0.1642</v>
      </c>
      <c r="I33" s="77" t="s">
        <v>213</v>
      </c>
      <c r="J33" s="77"/>
      <c r="K33" s="77">
        <f t="shared" si="1"/>
        <v>1.6043</v>
      </c>
      <c r="L33" s="76">
        <f t="shared" si="2"/>
        <v>7</v>
      </c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>
      <c r="A34" s="77">
        <v>45.0</v>
      </c>
      <c r="B34" s="77">
        <v>0.1879</v>
      </c>
      <c r="C34" s="77">
        <v>0.1001</v>
      </c>
      <c r="D34" s="77">
        <v>0.1085</v>
      </c>
      <c r="E34" s="77" t="s">
        <v>213</v>
      </c>
      <c r="F34" s="77"/>
      <c r="G34" s="77"/>
      <c r="H34" s="77"/>
      <c r="I34" s="77"/>
      <c r="J34" s="77"/>
      <c r="K34" s="77">
        <f t="shared" si="1"/>
        <v>0.3965</v>
      </c>
      <c r="L34" s="76">
        <f t="shared" si="2"/>
        <v>3</v>
      </c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>
      <c r="A35" s="77">
        <v>46.0</v>
      </c>
      <c r="B35" s="77">
        <v>0.079</v>
      </c>
      <c r="C35" s="77" t="s">
        <v>213</v>
      </c>
      <c r="D35" s="77"/>
      <c r="E35" s="77"/>
      <c r="F35" s="77"/>
      <c r="G35" s="77"/>
      <c r="H35" s="77"/>
      <c r="I35" s="77"/>
      <c r="J35" s="77"/>
      <c r="K35" s="77">
        <f t="shared" si="1"/>
        <v>0.079</v>
      </c>
      <c r="L35" s="76">
        <f t="shared" si="2"/>
        <v>1</v>
      </c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>
      <c r="A36" s="77">
        <v>47.0</v>
      </c>
      <c r="B36" s="77">
        <v>0.4371</v>
      </c>
      <c r="C36" s="77">
        <v>0.4132</v>
      </c>
      <c r="D36" s="77">
        <v>0.1908</v>
      </c>
      <c r="E36" s="77">
        <v>0.2613</v>
      </c>
      <c r="F36" s="77">
        <v>0.2729</v>
      </c>
      <c r="G36" s="77" t="s">
        <v>213</v>
      </c>
      <c r="H36" s="77"/>
      <c r="I36" s="77"/>
      <c r="J36" s="77"/>
      <c r="K36" s="77">
        <f t="shared" si="1"/>
        <v>1.5753</v>
      </c>
      <c r="L36" s="76">
        <f t="shared" si="2"/>
        <v>5</v>
      </c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>
      <c r="A37" s="77">
        <v>51.0</v>
      </c>
      <c r="B37" s="77">
        <v>0.1416</v>
      </c>
      <c r="C37" s="77">
        <v>0.1053</v>
      </c>
      <c r="D37" s="77">
        <v>0.1441</v>
      </c>
      <c r="E37" s="77">
        <v>0.0946</v>
      </c>
      <c r="F37" s="77">
        <v>0.0799</v>
      </c>
      <c r="G37" s="77" t="s">
        <v>213</v>
      </c>
      <c r="H37" s="77"/>
      <c r="I37" s="77"/>
      <c r="J37" s="77"/>
      <c r="K37" s="77">
        <f t="shared" si="1"/>
        <v>0.5655</v>
      </c>
      <c r="L37" s="76">
        <f t="shared" si="2"/>
        <v>5</v>
      </c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>
      <c r="A38" s="77">
        <v>52.0</v>
      </c>
      <c r="B38" s="77">
        <v>0.1187</v>
      </c>
      <c r="C38" s="77">
        <v>0.09</v>
      </c>
      <c r="D38" s="77">
        <v>0.0955</v>
      </c>
      <c r="E38" s="77">
        <v>0.0962</v>
      </c>
      <c r="F38" s="77">
        <v>0.105</v>
      </c>
      <c r="G38" s="77">
        <v>0.0973</v>
      </c>
      <c r="H38" s="77">
        <v>0.0938</v>
      </c>
      <c r="I38" s="77" t="s">
        <v>213</v>
      </c>
      <c r="J38" s="77"/>
      <c r="K38" s="77">
        <f t="shared" si="1"/>
        <v>0.6965</v>
      </c>
      <c r="L38" s="76">
        <f t="shared" si="2"/>
        <v>7</v>
      </c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>
      <c r="A39" s="76"/>
      <c r="B39" s="76"/>
      <c r="C39" s="76"/>
      <c r="D39" s="76"/>
      <c r="E39" s="76"/>
      <c r="F39" s="76"/>
      <c r="G39" s="76"/>
      <c r="H39" s="76"/>
      <c r="I39" s="76"/>
      <c r="J39" s="75" t="s">
        <v>214</v>
      </c>
      <c r="K39" s="78">
        <f t="shared" ref="K39:L39" si="3">SUM(K11:K38)</f>
        <v>15.7524</v>
      </c>
      <c r="L39" s="78">
        <f t="shared" si="3"/>
        <v>117</v>
      </c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5" t="s">
        <v>215</v>
      </c>
      <c r="L40" s="78">
        <f>K39/L39</f>
        <v>0.1346358974</v>
      </c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>
      <c r="A42" s="75" t="s">
        <v>216</v>
      </c>
      <c r="B42" s="77"/>
      <c r="C42" s="77"/>
      <c r="D42" s="77"/>
      <c r="E42" s="77"/>
      <c r="F42" s="77"/>
      <c r="G42" s="77"/>
      <c r="H42" s="77"/>
      <c r="I42" s="77"/>
      <c r="J42" s="77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>
      <c r="A43" s="77" t="s">
        <v>201</v>
      </c>
      <c r="B43" s="77" t="s">
        <v>202</v>
      </c>
      <c r="C43" s="77" t="s">
        <v>203</v>
      </c>
      <c r="D43" s="77" t="s">
        <v>204</v>
      </c>
      <c r="E43" s="77" t="s">
        <v>205</v>
      </c>
      <c r="F43" s="77" t="s">
        <v>206</v>
      </c>
      <c r="G43" s="77" t="s">
        <v>207</v>
      </c>
      <c r="H43" s="77" t="s">
        <v>208</v>
      </c>
      <c r="I43" s="77" t="s">
        <v>209</v>
      </c>
      <c r="J43" s="77" t="s">
        <v>210</v>
      </c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>
      <c r="A44" s="77">
        <v>2.0</v>
      </c>
      <c r="B44" s="77">
        <v>0.065</v>
      </c>
      <c r="C44" s="77">
        <v>0.066</v>
      </c>
      <c r="D44" s="77">
        <v>0.187</v>
      </c>
      <c r="E44" s="77" t="s">
        <v>213</v>
      </c>
      <c r="F44" s="77"/>
      <c r="G44" s="77"/>
      <c r="H44" s="77"/>
      <c r="I44" s="77"/>
      <c r="J44" s="77"/>
      <c r="K44" s="77">
        <f t="shared" ref="K44:K77" si="4">SUM(B44:J44)</f>
        <v>0.318</v>
      </c>
      <c r="L44" s="76">
        <f t="shared" ref="L44:L77" si="5">COUNT(B44:J44)</f>
        <v>3</v>
      </c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>
      <c r="A45" s="77">
        <v>4.0</v>
      </c>
      <c r="B45" s="77">
        <v>0.168</v>
      </c>
      <c r="C45" s="77" t="s">
        <v>213</v>
      </c>
      <c r="D45" s="77"/>
      <c r="E45" s="77"/>
      <c r="F45" s="77"/>
      <c r="G45" s="77"/>
      <c r="H45" s="77"/>
      <c r="I45" s="77"/>
      <c r="J45" s="77"/>
      <c r="K45" s="77">
        <f t="shared" si="4"/>
        <v>0.168</v>
      </c>
      <c r="L45" s="76">
        <f t="shared" si="5"/>
        <v>1</v>
      </c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>
      <c r="A46" s="77">
        <v>6.0</v>
      </c>
      <c r="B46" s="77">
        <v>0.074</v>
      </c>
      <c r="C46" s="77">
        <v>0.116</v>
      </c>
      <c r="D46" s="77" t="s">
        <v>213</v>
      </c>
      <c r="E46" s="77"/>
      <c r="F46" s="77"/>
      <c r="G46" s="77"/>
      <c r="H46" s="77"/>
      <c r="I46" s="77"/>
      <c r="J46" s="77"/>
      <c r="K46" s="77">
        <f t="shared" si="4"/>
        <v>0.19</v>
      </c>
      <c r="L46" s="76">
        <f t="shared" si="5"/>
        <v>2</v>
      </c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>
      <c r="A47" s="77">
        <v>9.0</v>
      </c>
      <c r="B47" s="77">
        <v>0.195</v>
      </c>
      <c r="C47" s="77">
        <v>0.195</v>
      </c>
      <c r="D47" s="77" t="s">
        <v>213</v>
      </c>
      <c r="E47" s="77"/>
      <c r="F47" s="77"/>
      <c r="G47" s="77"/>
      <c r="H47" s="77"/>
      <c r="I47" s="77"/>
      <c r="J47" s="77"/>
      <c r="K47" s="77">
        <f t="shared" si="4"/>
        <v>0.39</v>
      </c>
      <c r="L47" s="76">
        <f t="shared" si="5"/>
        <v>2</v>
      </c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>
      <c r="A48" s="77">
        <v>10.0</v>
      </c>
      <c r="B48" s="77">
        <v>0.145</v>
      </c>
      <c r="C48" s="77">
        <v>0.041</v>
      </c>
      <c r="D48" s="77" t="s">
        <v>213</v>
      </c>
      <c r="E48" s="77"/>
      <c r="F48" s="77"/>
      <c r="G48" s="77"/>
      <c r="H48" s="77"/>
      <c r="I48" s="77"/>
      <c r="J48" s="77"/>
      <c r="K48" s="77">
        <f t="shared" si="4"/>
        <v>0.186</v>
      </c>
      <c r="L48" s="76">
        <f t="shared" si="5"/>
        <v>2</v>
      </c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>
      <c r="A49" s="77">
        <v>11.0</v>
      </c>
      <c r="B49" s="77">
        <v>0.065</v>
      </c>
      <c r="C49" s="77">
        <v>0.063</v>
      </c>
      <c r="D49" s="77" t="s">
        <v>213</v>
      </c>
      <c r="E49" s="77"/>
      <c r="F49" s="77"/>
      <c r="G49" s="77"/>
      <c r="H49" s="77"/>
      <c r="I49" s="77"/>
      <c r="J49" s="77"/>
      <c r="K49" s="77">
        <f t="shared" si="4"/>
        <v>0.128</v>
      </c>
      <c r="L49" s="76">
        <f t="shared" si="5"/>
        <v>2</v>
      </c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>
      <c r="A50" s="77">
        <v>12.0</v>
      </c>
      <c r="B50" s="77">
        <v>0.021</v>
      </c>
      <c r="C50" s="77">
        <v>0.022</v>
      </c>
      <c r="D50" s="77">
        <v>0.021</v>
      </c>
      <c r="E50" s="77" t="s">
        <v>213</v>
      </c>
      <c r="F50" s="77"/>
      <c r="G50" s="77"/>
      <c r="H50" s="77"/>
      <c r="I50" s="77"/>
      <c r="J50" s="77"/>
      <c r="K50" s="77">
        <f t="shared" si="4"/>
        <v>0.064</v>
      </c>
      <c r="L50" s="76">
        <f t="shared" si="5"/>
        <v>3</v>
      </c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>
      <c r="A51" s="77">
        <v>13.0</v>
      </c>
      <c r="B51" s="77">
        <v>0.049</v>
      </c>
      <c r="C51" s="77">
        <v>0.064</v>
      </c>
      <c r="D51" s="77">
        <v>0.103</v>
      </c>
      <c r="E51" s="77">
        <v>0.042</v>
      </c>
      <c r="F51" s="77" t="s">
        <v>213</v>
      </c>
      <c r="G51" s="77"/>
      <c r="H51" s="77"/>
      <c r="I51" s="77"/>
      <c r="J51" s="77"/>
      <c r="K51" s="77">
        <f t="shared" si="4"/>
        <v>0.258</v>
      </c>
      <c r="L51" s="76">
        <f t="shared" si="5"/>
        <v>4</v>
      </c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>
      <c r="A52" s="77">
        <v>14.0</v>
      </c>
      <c r="B52" s="77">
        <v>0.154</v>
      </c>
      <c r="C52" s="77" t="s">
        <v>213</v>
      </c>
      <c r="D52" s="77"/>
      <c r="E52" s="77"/>
      <c r="F52" s="77"/>
      <c r="G52" s="77"/>
      <c r="H52" s="77"/>
      <c r="I52" s="77"/>
      <c r="J52" s="77"/>
      <c r="K52" s="77">
        <f t="shared" si="4"/>
        <v>0.154</v>
      </c>
      <c r="L52" s="76">
        <f t="shared" si="5"/>
        <v>1</v>
      </c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>
      <c r="A53" s="77">
        <v>16.0</v>
      </c>
      <c r="B53" s="77">
        <v>0.064</v>
      </c>
      <c r="C53" s="77">
        <v>0.042</v>
      </c>
      <c r="D53" s="77">
        <v>0.051</v>
      </c>
      <c r="E53" s="77" t="s">
        <v>213</v>
      </c>
      <c r="F53" s="77"/>
      <c r="G53" s="77"/>
      <c r="H53" s="77"/>
      <c r="I53" s="77"/>
      <c r="J53" s="77"/>
      <c r="K53" s="77">
        <f t="shared" si="4"/>
        <v>0.157</v>
      </c>
      <c r="L53" s="76">
        <f t="shared" si="5"/>
        <v>3</v>
      </c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>
      <c r="A54" s="77">
        <v>18.0</v>
      </c>
      <c r="B54" s="77">
        <v>0.052</v>
      </c>
      <c r="C54" s="77">
        <v>0.062</v>
      </c>
      <c r="D54" s="77">
        <v>0.05</v>
      </c>
      <c r="E54" s="77">
        <v>0.06</v>
      </c>
      <c r="F54" s="77" t="s">
        <v>213</v>
      </c>
      <c r="G54" s="77"/>
      <c r="H54" s="77"/>
      <c r="I54" s="77"/>
      <c r="J54" s="77"/>
      <c r="K54" s="77">
        <f t="shared" si="4"/>
        <v>0.224</v>
      </c>
      <c r="L54" s="76">
        <f t="shared" si="5"/>
        <v>4</v>
      </c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>
      <c r="A55" s="77">
        <v>19.0</v>
      </c>
      <c r="B55" s="77">
        <v>0.07</v>
      </c>
      <c r="C55" s="77">
        <v>0.075</v>
      </c>
      <c r="D55" s="77">
        <v>0.074</v>
      </c>
      <c r="E55" s="77">
        <v>0.063</v>
      </c>
      <c r="F55" s="77">
        <v>0.076</v>
      </c>
      <c r="G55" s="77" t="s">
        <v>213</v>
      </c>
      <c r="H55" s="77"/>
      <c r="I55" s="77"/>
      <c r="J55" s="77"/>
      <c r="K55" s="77">
        <f t="shared" si="4"/>
        <v>0.358</v>
      </c>
      <c r="L55" s="76">
        <f t="shared" si="5"/>
        <v>5</v>
      </c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>
      <c r="A56" s="77">
        <v>20.0</v>
      </c>
      <c r="B56" s="77">
        <v>0.072</v>
      </c>
      <c r="C56" s="77">
        <v>0.077</v>
      </c>
      <c r="D56" s="77">
        <v>0.068</v>
      </c>
      <c r="E56" s="77">
        <v>0.074</v>
      </c>
      <c r="F56" s="77">
        <v>0.078</v>
      </c>
      <c r="G56" s="77">
        <v>0.073</v>
      </c>
      <c r="H56" s="77">
        <v>0.062</v>
      </c>
      <c r="I56" s="77" t="s">
        <v>213</v>
      </c>
      <c r="J56" s="77"/>
      <c r="K56" s="77">
        <f t="shared" si="4"/>
        <v>0.504</v>
      </c>
      <c r="L56" s="76">
        <f t="shared" si="5"/>
        <v>7</v>
      </c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>
      <c r="A57" s="77">
        <v>21.0</v>
      </c>
      <c r="B57" s="77">
        <v>0.045</v>
      </c>
      <c r="C57" s="77">
        <v>0.048</v>
      </c>
      <c r="D57" s="77">
        <v>0.054</v>
      </c>
      <c r="E57" s="77">
        <v>0.057</v>
      </c>
      <c r="F57" s="77">
        <v>0.051</v>
      </c>
      <c r="G57" s="77">
        <v>0.052</v>
      </c>
      <c r="H57" s="77" t="s">
        <v>213</v>
      </c>
      <c r="I57" s="77"/>
      <c r="J57" s="77"/>
      <c r="K57" s="77">
        <f t="shared" si="4"/>
        <v>0.307</v>
      </c>
      <c r="L57" s="76">
        <f t="shared" si="5"/>
        <v>6</v>
      </c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>
      <c r="A58" s="77">
        <v>23.0</v>
      </c>
      <c r="B58" s="77">
        <v>0.054</v>
      </c>
      <c r="C58" s="77">
        <v>0.021</v>
      </c>
      <c r="D58" s="77">
        <v>0.045</v>
      </c>
      <c r="E58" s="77">
        <v>0.042</v>
      </c>
      <c r="F58" s="77">
        <v>0.039</v>
      </c>
      <c r="G58" s="77">
        <v>0.052</v>
      </c>
      <c r="H58" s="77" t="s">
        <v>213</v>
      </c>
      <c r="I58" s="77"/>
      <c r="J58" s="77"/>
      <c r="K58" s="77">
        <f t="shared" si="4"/>
        <v>0.253</v>
      </c>
      <c r="L58" s="76">
        <f t="shared" si="5"/>
        <v>6</v>
      </c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>
      <c r="A59" s="77">
        <v>24.0</v>
      </c>
      <c r="B59" s="77">
        <v>0.061</v>
      </c>
      <c r="C59" s="77">
        <v>0.058</v>
      </c>
      <c r="D59" s="77">
        <v>0.05</v>
      </c>
      <c r="E59" s="77" t="s">
        <v>213</v>
      </c>
      <c r="F59" s="77"/>
      <c r="G59" s="77"/>
      <c r="H59" s="77"/>
      <c r="I59" s="77"/>
      <c r="J59" s="77"/>
      <c r="K59" s="77">
        <f t="shared" si="4"/>
        <v>0.169</v>
      </c>
      <c r="L59" s="76">
        <f t="shared" si="5"/>
        <v>3</v>
      </c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>
      <c r="A60" s="77">
        <v>25.0</v>
      </c>
      <c r="B60" s="77">
        <v>0.031</v>
      </c>
      <c r="C60" s="77" t="s">
        <v>213</v>
      </c>
      <c r="D60" s="77"/>
      <c r="E60" s="77"/>
      <c r="F60" s="77"/>
      <c r="G60" s="77"/>
      <c r="H60" s="77"/>
      <c r="I60" s="77"/>
      <c r="J60" s="77"/>
      <c r="K60" s="77">
        <f t="shared" si="4"/>
        <v>0.031</v>
      </c>
      <c r="L60" s="76">
        <f t="shared" si="5"/>
        <v>1</v>
      </c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>
      <c r="A61" s="77">
        <v>27.0</v>
      </c>
      <c r="B61" s="77">
        <v>0.051</v>
      </c>
      <c r="C61" s="77">
        <v>0.06</v>
      </c>
      <c r="D61" s="77">
        <v>0.054</v>
      </c>
      <c r="E61" s="77">
        <v>0.056</v>
      </c>
      <c r="F61" s="77" t="s">
        <v>213</v>
      </c>
      <c r="G61" s="77"/>
      <c r="H61" s="77"/>
      <c r="I61" s="77"/>
      <c r="J61" s="77"/>
      <c r="K61" s="77">
        <f t="shared" si="4"/>
        <v>0.221</v>
      </c>
      <c r="L61" s="76">
        <f t="shared" si="5"/>
        <v>4</v>
      </c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>
      <c r="A62" s="77">
        <v>29.0</v>
      </c>
      <c r="B62" s="77">
        <v>0.155</v>
      </c>
      <c r="C62" s="77" t="s">
        <v>213</v>
      </c>
      <c r="D62" s="77"/>
      <c r="E62" s="77"/>
      <c r="F62" s="77"/>
      <c r="G62" s="77"/>
      <c r="H62" s="77"/>
      <c r="I62" s="77"/>
      <c r="J62" s="77"/>
      <c r="K62" s="77">
        <f t="shared" si="4"/>
        <v>0.155</v>
      </c>
      <c r="L62" s="76">
        <f t="shared" si="5"/>
        <v>1</v>
      </c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>
      <c r="A63" s="77">
        <v>31.0</v>
      </c>
      <c r="B63" s="77">
        <v>0.197</v>
      </c>
      <c r="C63" s="77" t="s">
        <v>213</v>
      </c>
      <c r="D63" s="77"/>
      <c r="E63" s="77"/>
      <c r="F63" s="77"/>
      <c r="G63" s="77"/>
      <c r="H63" s="77"/>
      <c r="I63" s="77"/>
      <c r="J63" s="77"/>
      <c r="K63" s="77">
        <f t="shared" si="4"/>
        <v>0.197</v>
      </c>
      <c r="L63" s="76">
        <f t="shared" si="5"/>
        <v>1</v>
      </c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>
      <c r="A64" s="77">
        <v>33.0</v>
      </c>
      <c r="B64" s="77">
        <v>0.064</v>
      </c>
      <c r="C64" s="77">
        <v>0.03</v>
      </c>
      <c r="D64" s="77">
        <v>0.045</v>
      </c>
      <c r="E64" s="77" t="s">
        <v>213</v>
      </c>
      <c r="F64" s="77"/>
      <c r="G64" s="77"/>
      <c r="H64" s="77"/>
      <c r="I64" s="77"/>
      <c r="J64" s="77"/>
      <c r="K64" s="77">
        <f t="shared" si="4"/>
        <v>0.139</v>
      </c>
      <c r="L64" s="76">
        <f t="shared" si="5"/>
        <v>3</v>
      </c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>
      <c r="A65" s="77">
        <v>34.0</v>
      </c>
      <c r="B65" s="77">
        <v>0.225</v>
      </c>
      <c r="C65" s="77">
        <v>0.285</v>
      </c>
      <c r="D65" s="77">
        <v>0.256</v>
      </c>
      <c r="E65" s="77" t="s">
        <v>213</v>
      </c>
      <c r="F65" s="77"/>
      <c r="G65" s="77"/>
      <c r="H65" s="77"/>
      <c r="I65" s="77"/>
      <c r="J65" s="77"/>
      <c r="K65" s="77">
        <f t="shared" si="4"/>
        <v>0.766</v>
      </c>
      <c r="L65" s="76">
        <f t="shared" si="5"/>
        <v>3</v>
      </c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>
      <c r="A66" s="77">
        <v>37.0</v>
      </c>
      <c r="B66" s="77">
        <v>0.044</v>
      </c>
      <c r="C66" s="77" t="s">
        <v>213</v>
      </c>
      <c r="D66" s="77"/>
      <c r="E66" s="77"/>
      <c r="F66" s="77"/>
      <c r="G66" s="77"/>
      <c r="H66" s="77"/>
      <c r="I66" s="77"/>
      <c r="J66" s="77"/>
      <c r="K66" s="77">
        <f t="shared" si="4"/>
        <v>0.044</v>
      </c>
      <c r="L66" s="76">
        <f t="shared" si="5"/>
        <v>1</v>
      </c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>
      <c r="A67" s="77">
        <v>38.0</v>
      </c>
      <c r="B67" s="77">
        <v>0.033</v>
      </c>
      <c r="C67" s="77">
        <v>0.035</v>
      </c>
      <c r="D67" s="77">
        <v>0.041</v>
      </c>
      <c r="E67" s="77">
        <v>0.04</v>
      </c>
      <c r="F67" s="77">
        <v>0.049</v>
      </c>
      <c r="G67" s="77">
        <v>0.034</v>
      </c>
      <c r="H67" s="77">
        <v>0.033</v>
      </c>
      <c r="I67" s="77">
        <v>0.022</v>
      </c>
      <c r="J67" s="77" t="s">
        <v>213</v>
      </c>
      <c r="K67" s="77">
        <f t="shared" si="4"/>
        <v>0.287</v>
      </c>
      <c r="L67" s="76">
        <f t="shared" si="5"/>
        <v>8</v>
      </c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>
      <c r="A68" s="77">
        <v>40.0</v>
      </c>
      <c r="B68" s="77">
        <v>0.04</v>
      </c>
      <c r="C68" s="77">
        <v>0.039</v>
      </c>
      <c r="D68" s="77">
        <v>0.047</v>
      </c>
      <c r="E68" s="77">
        <v>0.064</v>
      </c>
      <c r="F68" s="77">
        <v>0.082</v>
      </c>
      <c r="G68" s="77">
        <v>0.041</v>
      </c>
      <c r="H68" s="77">
        <v>0.041</v>
      </c>
      <c r="I68" s="77">
        <v>0.032</v>
      </c>
      <c r="J68" s="77">
        <v>0.034</v>
      </c>
      <c r="K68" s="77">
        <f t="shared" si="4"/>
        <v>0.42</v>
      </c>
      <c r="L68" s="76">
        <f t="shared" si="5"/>
        <v>9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>
      <c r="A69" s="77">
        <v>41.0</v>
      </c>
      <c r="B69" s="77">
        <v>0.056</v>
      </c>
      <c r="C69" s="77">
        <v>0.058</v>
      </c>
      <c r="D69" s="77">
        <v>0.038</v>
      </c>
      <c r="E69" s="77">
        <v>0.064</v>
      </c>
      <c r="F69" s="77">
        <v>0.068</v>
      </c>
      <c r="G69" s="77">
        <v>0.047</v>
      </c>
      <c r="H69" s="77" t="s">
        <v>213</v>
      </c>
      <c r="I69" s="77"/>
      <c r="J69" s="77"/>
      <c r="K69" s="77">
        <f t="shared" si="4"/>
        <v>0.331</v>
      </c>
      <c r="L69" s="76">
        <f t="shared" si="5"/>
        <v>6</v>
      </c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>
      <c r="A70" s="77">
        <v>42.0</v>
      </c>
      <c r="B70" s="77">
        <v>0.066</v>
      </c>
      <c r="C70" s="77">
        <v>0.029</v>
      </c>
      <c r="D70" s="77">
        <v>0.045</v>
      </c>
      <c r="E70" s="77">
        <v>0.041</v>
      </c>
      <c r="F70" s="77">
        <v>0.055</v>
      </c>
      <c r="G70" s="77" t="s">
        <v>213</v>
      </c>
      <c r="H70" s="77"/>
      <c r="I70" s="77"/>
      <c r="J70" s="77"/>
      <c r="K70" s="77">
        <f t="shared" si="4"/>
        <v>0.236</v>
      </c>
      <c r="L70" s="76">
        <f t="shared" si="5"/>
        <v>5</v>
      </c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>
      <c r="A71" s="77">
        <v>43.0</v>
      </c>
      <c r="B71" s="77">
        <v>0.129</v>
      </c>
      <c r="C71" s="77">
        <v>0.13</v>
      </c>
      <c r="D71" s="77">
        <v>0.114</v>
      </c>
      <c r="E71" s="77">
        <v>0.112</v>
      </c>
      <c r="F71" s="77">
        <v>0.122</v>
      </c>
      <c r="G71" s="77" t="s">
        <v>213</v>
      </c>
      <c r="H71" s="77"/>
      <c r="I71" s="77"/>
      <c r="J71" s="77"/>
      <c r="K71" s="77">
        <f t="shared" si="4"/>
        <v>0.607</v>
      </c>
      <c r="L71" s="76">
        <f t="shared" si="5"/>
        <v>5</v>
      </c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>
      <c r="A72" s="77">
        <v>44.0</v>
      </c>
      <c r="B72" s="77">
        <v>0.116</v>
      </c>
      <c r="C72" s="77">
        <v>0.179</v>
      </c>
      <c r="D72" s="77">
        <v>0.19</v>
      </c>
      <c r="E72" s="77">
        <v>0.11</v>
      </c>
      <c r="F72" s="77">
        <v>0.127</v>
      </c>
      <c r="G72" s="77">
        <v>0.107</v>
      </c>
      <c r="H72" s="77">
        <v>0.096</v>
      </c>
      <c r="I72" s="77" t="s">
        <v>213</v>
      </c>
      <c r="J72" s="77"/>
      <c r="K72" s="77">
        <f t="shared" si="4"/>
        <v>0.925</v>
      </c>
      <c r="L72" s="76">
        <f t="shared" si="5"/>
        <v>7</v>
      </c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>
      <c r="A73" s="77">
        <v>45.0</v>
      </c>
      <c r="B73" s="77">
        <v>0.07</v>
      </c>
      <c r="C73" s="77">
        <v>0.062</v>
      </c>
      <c r="D73" s="77">
        <v>0.065</v>
      </c>
      <c r="E73" s="77" t="s">
        <v>213</v>
      </c>
      <c r="F73" s="77"/>
      <c r="G73" s="77"/>
      <c r="H73" s="77"/>
      <c r="I73" s="77"/>
      <c r="J73" s="77"/>
      <c r="K73" s="77">
        <f t="shared" si="4"/>
        <v>0.197</v>
      </c>
      <c r="L73" s="76">
        <f t="shared" si="5"/>
        <v>3</v>
      </c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>
      <c r="A74" s="77">
        <v>46.0</v>
      </c>
      <c r="B74" s="77">
        <v>0.107</v>
      </c>
      <c r="C74" s="77" t="s">
        <v>213</v>
      </c>
      <c r="D74" s="77"/>
      <c r="E74" s="77"/>
      <c r="F74" s="77"/>
      <c r="G74" s="77"/>
      <c r="H74" s="77"/>
      <c r="I74" s="77"/>
      <c r="J74" s="77"/>
      <c r="K74" s="77">
        <f t="shared" si="4"/>
        <v>0.107</v>
      </c>
      <c r="L74" s="76">
        <f t="shared" si="5"/>
        <v>1</v>
      </c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>
      <c r="A75" s="77">
        <v>47.0</v>
      </c>
      <c r="B75" s="77">
        <v>0.119</v>
      </c>
      <c r="C75" s="77">
        <v>0.112</v>
      </c>
      <c r="D75" s="77">
        <v>0.095</v>
      </c>
      <c r="E75" s="77">
        <v>0.096</v>
      </c>
      <c r="F75" s="77">
        <v>0.116</v>
      </c>
      <c r="G75" s="77" t="s">
        <v>213</v>
      </c>
      <c r="H75" s="77"/>
      <c r="I75" s="77"/>
      <c r="J75" s="77"/>
      <c r="K75" s="77">
        <f t="shared" si="4"/>
        <v>0.538</v>
      </c>
      <c r="L75" s="76">
        <f t="shared" si="5"/>
        <v>5</v>
      </c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>
      <c r="A76" s="77">
        <v>51.0</v>
      </c>
      <c r="B76" s="77">
        <v>0.122</v>
      </c>
      <c r="C76" s="77">
        <v>0.103</v>
      </c>
      <c r="D76" s="77">
        <v>0.082</v>
      </c>
      <c r="E76" s="77">
        <v>0.054</v>
      </c>
      <c r="F76" s="77">
        <v>0.05</v>
      </c>
      <c r="G76" s="77" t="s">
        <v>213</v>
      </c>
      <c r="H76" s="77"/>
      <c r="I76" s="77"/>
      <c r="J76" s="77"/>
      <c r="K76" s="77">
        <f t="shared" si="4"/>
        <v>0.411</v>
      </c>
      <c r="L76" s="76">
        <f t="shared" si="5"/>
        <v>5</v>
      </c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>
      <c r="A77" s="77">
        <v>52.0</v>
      </c>
      <c r="B77" s="77">
        <v>0.054</v>
      </c>
      <c r="C77" s="77">
        <v>0.05</v>
      </c>
      <c r="D77" s="77">
        <v>0.052</v>
      </c>
      <c r="E77" s="77">
        <v>0.064</v>
      </c>
      <c r="F77" s="77">
        <v>0.05</v>
      </c>
      <c r="G77" s="77">
        <v>0.057</v>
      </c>
      <c r="H77" s="77">
        <v>0.048</v>
      </c>
      <c r="I77" s="77" t="s">
        <v>213</v>
      </c>
      <c r="J77" s="77"/>
      <c r="K77" s="77">
        <f t="shared" si="4"/>
        <v>0.375</v>
      </c>
      <c r="L77" s="76">
        <f t="shared" si="5"/>
        <v>7</v>
      </c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>
      <c r="A78" s="76"/>
      <c r="B78" s="76"/>
      <c r="C78" s="76"/>
      <c r="D78" s="76"/>
      <c r="E78" s="76"/>
      <c r="F78" s="76"/>
      <c r="G78" s="76"/>
      <c r="H78" s="76"/>
      <c r="I78" s="76"/>
      <c r="J78" s="75" t="s">
        <v>214</v>
      </c>
      <c r="K78" s="78">
        <f t="shared" ref="K78:L78" si="6">SUM(K50:K77)</f>
        <v>8.435</v>
      </c>
      <c r="L78" s="78">
        <f t="shared" si="6"/>
        <v>117</v>
      </c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5" t="s">
        <v>215</v>
      </c>
      <c r="L79" s="78">
        <f>K78/L78</f>
        <v>0.07209401709</v>
      </c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</sheetData>
  <drawing r:id="rId1"/>
</worksheet>
</file>