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<sst xmlns="http://schemas.openxmlformats.org/spreadsheetml/2006/main" count="400" uniqueCount="196">
  <si>
    <t>Team</t>
  </si>
  <si>
    <t>Position</t>
  </si>
  <si>
    <t>Player</t>
  </si>
  <si>
    <t>Average Salary</t>
  </si>
  <si>
    <t>Age</t>
  </si>
  <si>
    <t>Madden</t>
  </si>
  <si>
    <t>PFF</t>
  </si>
  <si>
    <t>PFR</t>
  </si>
  <si>
    <t>Lineups</t>
  </si>
  <si>
    <t>Injury Prj</t>
  </si>
  <si>
    <t>Overall</t>
  </si>
  <si>
    <t>Ovr (adj. Age/Inj)</t>
  </si>
  <si>
    <t>Average Position Salary</t>
  </si>
  <si>
    <t>Deserved Salary</t>
  </si>
  <si>
    <t>Salary Difference</t>
  </si>
  <si>
    <t>Yrs w/ Team</t>
  </si>
  <si>
    <t>Acquired</t>
  </si>
  <si>
    <t>Drafted</t>
  </si>
  <si>
    <t>Draft Class</t>
  </si>
  <si>
    <t>Position Rank</t>
  </si>
  <si>
    <t>Patriots</t>
  </si>
  <si>
    <t>OLB</t>
  </si>
  <si>
    <t>Matt Judon</t>
  </si>
  <si>
    <t>$13,625,000</t>
  </si>
  <si>
    <t>$2,782,424</t>
  </si>
  <si>
    <t>CB</t>
  </si>
  <si>
    <t>Stephon Gilmore</t>
  </si>
  <si>
    <t>$13,000,000</t>
  </si>
  <si>
    <t>$2,206,489</t>
  </si>
  <si>
    <t>TE</t>
  </si>
  <si>
    <t>Hunter Henry</t>
  </si>
  <si>
    <t>$12,500,000</t>
  </si>
  <si>
    <t>$1,983,261</t>
  </si>
  <si>
    <t>Jonnu Smith</t>
  </si>
  <si>
    <t>FS</t>
  </si>
  <si>
    <t>Devin McCourty</t>
  </si>
  <si>
    <t>$11,500,000</t>
  </si>
  <si>
    <t>$3,548,345</t>
  </si>
  <si>
    <t>WR</t>
  </si>
  <si>
    <t>Nelson Agholor</t>
  </si>
  <si>
    <t>$11,000,000</t>
  </si>
  <si>
    <t>$2,390,355</t>
  </si>
  <si>
    <t>OG</t>
  </si>
  <si>
    <t>Shaq Mason</t>
  </si>
  <si>
    <t>$9,000,000</t>
  </si>
  <si>
    <t>$2,451,945</t>
  </si>
  <si>
    <t>OT</t>
  </si>
  <si>
    <t>Trenton Brown</t>
  </si>
  <si>
    <t>$3,536,357</t>
  </si>
  <si>
    <t>MLB</t>
  </si>
  <si>
    <t>Dont'a Hightower</t>
  </si>
  <si>
    <t>$8,875,000</t>
  </si>
  <si>
    <t>$3,350,875</t>
  </si>
  <si>
    <t>DT</t>
  </si>
  <si>
    <t>Davon Godchaux</t>
  </si>
  <si>
    <t>$7,500,000</t>
  </si>
  <si>
    <t>$2,991,040</t>
  </si>
  <si>
    <t>Jonathan Jones</t>
  </si>
  <si>
    <t>$7,000,000</t>
  </si>
  <si>
    <t>Jalen Mills</t>
  </si>
  <si>
    <t>$6,000,000</t>
  </si>
  <si>
    <t>Kyle Van Noy</t>
  </si>
  <si>
    <t>DE</t>
  </si>
  <si>
    <t>Deatrich Wise</t>
  </si>
  <si>
    <t>$5,500,000</t>
  </si>
  <si>
    <t>$3,198,393</t>
  </si>
  <si>
    <t>QB</t>
  </si>
  <si>
    <t>Cam Newton</t>
  </si>
  <si>
    <t>$5,100,000</t>
  </si>
  <si>
    <t>$5,740,484</t>
  </si>
  <si>
    <t>Kendrick Bourne</t>
  </si>
  <si>
    <t>$5,000,000</t>
  </si>
  <si>
    <t>C</t>
  </si>
  <si>
    <t>David Andrews</t>
  </si>
  <si>
    <t>$4,750,000</t>
  </si>
  <si>
    <t>$2,558,048</t>
  </si>
  <si>
    <t>Henry Anderson</t>
  </si>
  <si>
    <t>$3,500,000</t>
  </si>
  <si>
    <t>JC Jackson</t>
  </si>
  <si>
    <t>$3,384,000</t>
  </si>
  <si>
    <t>SS</t>
  </si>
  <si>
    <t>Patrick Chung</t>
  </si>
  <si>
    <t>$3,200,000</t>
  </si>
  <si>
    <t>$3,237,867</t>
  </si>
  <si>
    <t>Adrian Phillips</t>
  </si>
  <si>
    <t>$3,000,000</t>
  </si>
  <si>
    <t>Ted Karras</t>
  </si>
  <si>
    <t>Lawrence Guy</t>
  </si>
  <si>
    <t>$2,875,000</t>
  </si>
  <si>
    <t>Isaiah Wynn</t>
  </si>
  <si>
    <t>$2,860,476</t>
  </si>
  <si>
    <t>Matthew Slater</t>
  </si>
  <si>
    <t>$2,650,000</t>
  </si>
  <si>
    <t>N'Keal Harry</t>
  </si>
  <si>
    <t>$2,524,587</t>
  </si>
  <si>
    <t>HB</t>
  </si>
  <si>
    <t>James White</t>
  </si>
  <si>
    <t>$2,462,500</t>
  </si>
  <si>
    <t>$1,771,731</t>
  </si>
  <si>
    <t>Sony Michel</t>
  </si>
  <si>
    <t>$2,406,674</t>
  </si>
  <si>
    <t>Cody Davis</t>
  </si>
  <si>
    <t>$2,150,000</t>
  </si>
  <si>
    <t>Kyle Dugger</t>
  </si>
  <si>
    <t>$2,082,976</t>
  </si>
  <si>
    <t>Justin Bethel</t>
  </si>
  <si>
    <t>$2,000,000</t>
  </si>
  <si>
    <t>Brandon Bolden</t>
  </si>
  <si>
    <t>$1,850,000</t>
  </si>
  <si>
    <t>Brandon King</t>
  </si>
  <si>
    <t>Joejuan Williams</t>
  </si>
  <si>
    <t>$1,652,944</t>
  </si>
  <si>
    <t>K</t>
  </si>
  <si>
    <t>Nick Folk</t>
  </si>
  <si>
    <t>$1,625,000</t>
  </si>
  <si>
    <t>$1,933,002</t>
  </si>
  <si>
    <t>Matt LaCosse</t>
  </si>
  <si>
    <t>$1,400,000</t>
  </si>
  <si>
    <t>Josh Uche</t>
  </si>
  <si>
    <t>$1,347,334</t>
  </si>
  <si>
    <t>FB</t>
  </si>
  <si>
    <t>Dan Vitale</t>
  </si>
  <si>
    <t>$1,300,000</t>
  </si>
  <si>
    <t>$1,266,088</t>
  </si>
  <si>
    <t>LaRoy Reynolds</t>
  </si>
  <si>
    <t>$1,212,500</t>
  </si>
  <si>
    <t>Marcus Martin</t>
  </si>
  <si>
    <t>$1,180,000</t>
  </si>
  <si>
    <t>Anfernee Jennings</t>
  </si>
  <si>
    <t>$1,149,218</t>
  </si>
  <si>
    <t>Raekwon McMillan</t>
  </si>
  <si>
    <t>$1,148,500</t>
  </si>
  <si>
    <t>Devin Asiasi</t>
  </si>
  <si>
    <t>$1,145,705</t>
  </si>
  <si>
    <t>Dalton Keene</t>
  </si>
  <si>
    <t>$1,124,851</t>
  </si>
  <si>
    <t>Montravius Adams</t>
  </si>
  <si>
    <t>$1,095,000</t>
  </si>
  <si>
    <t>LS</t>
  </si>
  <si>
    <t>Joe Cardona</t>
  </si>
  <si>
    <t>$1,077,500</t>
  </si>
  <si>
    <t>$949,060</t>
  </si>
  <si>
    <t>Carl Davis</t>
  </si>
  <si>
    <t>Devin Smith</t>
  </si>
  <si>
    <t>$990,000</t>
  </si>
  <si>
    <t>Chase Winovich</t>
  </si>
  <si>
    <t>$956,828</t>
  </si>
  <si>
    <t>Akeem Spence</t>
  </si>
  <si>
    <t>$910,000</t>
  </si>
  <si>
    <t>Damien Harris</t>
  </si>
  <si>
    <t>$907,784</t>
  </si>
  <si>
    <t>Mike Onwenu</t>
  </si>
  <si>
    <t>$874,369</t>
  </si>
  <si>
    <t>Yodny Cajuste</t>
  </si>
  <si>
    <t>$870,545</t>
  </si>
  <si>
    <t>Justin Herron</t>
  </si>
  <si>
    <t>$866,865</t>
  </si>
  <si>
    <t>Jakob Johnson</t>
  </si>
  <si>
    <t>$850,000</t>
  </si>
  <si>
    <t>Tashawn Bower</t>
  </si>
  <si>
    <t>$835,000</t>
  </si>
  <si>
    <t>Jarrett Stidham</t>
  </si>
  <si>
    <t>$788,423</t>
  </si>
  <si>
    <t>Roberto Aguayo</t>
  </si>
  <si>
    <t>$780,000</t>
  </si>
  <si>
    <t>Nick Thurman</t>
  </si>
  <si>
    <t>Isaiah Zuber</t>
  </si>
  <si>
    <t>Dee Virgin</t>
  </si>
  <si>
    <t>$750,000</t>
  </si>
  <si>
    <t>Byron Cowart</t>
  </si>
  <si>
    <t>$704,861</t>
  </si>
  <si>
    <t>P</t>
  </si>
  <si>
    <t>Jake Bailey</t>
  </si>
  <si>
    <t>$702,245</t>
  </si>
  <si>
    <t>$1,517,049</t>
  </si>
  <si>
    <t>Myles Bryant</t>
  </si>
  <si>
    <t>$695,000</t>
  </si>
  <si>
    <t>Terez Hall</t>
  </si>
  <si>
    <t>JJ Taylor</t>
  </si>
  <si>
    <t>Ja'whaun Bentley</t>
  </si>
  <si>
    <t>$690,989</t>
  </si>
  <si>
    <t>Najee Toran</t>
  </si>
  <si>
    <t>$675,000</t>
  </si>
  <si>
    <t>Bill Murray</t>
  </si>
  <si>
    <t>$660,000</t>
  </si>
  <si>
    <t>D'Angelo Ross</t>
  </si>
  <si>
    <t>Kristian Wilkerson</t>
  </si>
  <si>
    <t>Korey Cunningham</t>
  </si>
  <si>
    <t>$632,268</t>
  </si>
  <si>
    <t>Rashod Berry</t>
  </si>
  <si>
    <t>$610,000</t>
  </si>
  <si>
    <t>Michael Jackson</t>
  </si>
  <si>
    <t>Jakobi Meyers</t>
  </si>
  <si>
    <t>$588,333</t>
  </si>
  <si>
    <t>Gunner Olszewski</t>
  </si>
  <si>
    <t>$585,833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</si>
</sst>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1" width="13.28515625" customWidth="1"/>
    <col min="2" max="2" width="8.28515625" customWidth="1"/>
    <col min="3" max="3" width="20.28515625" customWidth="1"/>
    <col min="4" max="4" width="14.28515625" customWidth="1"/>
    <col min="5" max="5" width="8.28515625" customWidth="1"/>
    <col min="6" max="6" width="8.28515625" customWidth="1"/>
    <col min="7" max="7" width="8.28515625" customWidth="1"/>
    <col min="8" max="8" width="7.28515625" customWidth="1"/>
    <col min="9" max="9" width="8.28515625" customWidth="1"/>
    <col min="10" max="10" width="9.28515625" customWidth="1"/>
    <col min="11" max="11" width="10.28515625" customWidth="1"/>
    <col min="12" max="12" width="16.28515625" customWidth="1"/>
    <col min="13" max="13" width="22.28515625" customWidth="1"/>
    <col min="14" max="14" width="19.28515625" customWidth="1"/>
    <col min="15" max="15" width="17.28515625" customWidth="1"/>
    <col min="16" max="16" width="9.28515625" customWidth="1"/>
    <col min="17" max="17" width="12.28515625" customWidth="1"/>
    <col min="18" max="18" width="11.28515625" customWidth="1"/>
    <col min="19" max="19" width="9.28515625" customWidth="1"/>
    <col min="20" max="20" width="13.28515625" customWidth="1"/>
    <col min="21" max="21" width="13.2851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s="1" t="s">
        <v>21</v>
      </c>
      <c r="C2" s="1" t="s">
        <v>22</v>
      </c>
      <c r="D2" s="1" t="s">
        <v>23</v>
      </c>
      <c r="K2" s="1">
        <f>(F2*0.3611)+(G2*1.1*0.3611)+(H2*5.2*0.0666)+(I2*0.2111)</f>
        <v>0</v>
      </c>
      <c r="L2" s="1">
        <f>(K2)*((100+(29-E2))/100)-(J2*0.9)</f>
        <v>0</v>
      </c>
      <c r="M2" s="1" t="s">
        <v>24</v>
      </c>
      <c r="N2" s="1">
        <f>(M2*((L2-63)/5.45))+M2</f>
        <v>0</v>
      </c>
      <c r="O2" s="1">
        <f>(N2-D2)</f>
        <v>0</v>
      </c>
      <c r="P2" s="1">
        <f>IF(O2&lt;(-3000000), "Overpaid", "")</f>
        <v>0</v>
      </c>
    </row>
    <row r="3" spans="1:21">
      <c r="A3" s="1" t="s">
        <v>20</v>
      </c>
      <c r="B3" s="1" t="s">
        <v>25</v>
      </c>
      <c r="C3" s="1" t="s">
        <v>26</v>
      </c>
      <c r="D3" s="1" t="s">
        <v>27</v>
      </c>
      <c r="K3" s="1">
        <f>(F3*0.3611)+(G3*1.1*0.3611)+(H3*5.2*0.0666)+(I3*0.2111)</f>
        <v>0</v>
      </c>
      <c r="L3" s="1">
        <f>(K3)*((100+(29-E3))/100)-(J3*0.9)</f>
        <v>0</v>
      </c>
      <c r="M3" s="1" t="s">
        <v>28</v>
      </c>
      <c r="N3" s="1">
        <f>(M3*((L3-63)/5.45))+M3</f>
        <v>0</v>
      </c>
      <c r="O3" s="1">
        <f>(N3-D3)</f>
        <v>0</v>
      </c>
      <c r="P3" s="1">
        <f>IF(O3&lt;(-3000000), "Overpaid", "")</f>
        <v>0</v>
      </c>
    </row>
    <row r="4" spans="1:21">
      <c r="A4" s="1" t="s">
        <v>20</v>
      </c>
      <c r="B4" s="1" t="s">
        <v>29</v>
      </c>
      <c r="C4" s="1" t="s">
        <v>30</v>
      </c>
      <c r="D4" s="1" t="s">
        <v>31</v>
      </c>
      <c r="K4" s="1">
        <f>(F4*0.3611)+(G4*1.1*0.3611)+(H4*5.2*0.0666)+(I4*0.2111)</f>
        <v>0</v>
      </c>
      <c r="L4" s="1">
        <f>(K4)*((100+(29-E4))/100)-(J4*0.9)</f>
        <v>0</v>
      </c>
      <c r="M4" s="1" t="s">
        <v>32</v>
      </c>
      <c r="N4" s="1">
        <f>(M4*((L4-63)/5.45))+M4</f>
        <v>0</v>
      </c>
      <c r="O4" s="1">
        <f>(N4-D4)</f>
        <v>0</v>
      </c>
      <c r="P4" s="1">
        <f>IF(O4&lt;(-3000000), "Overpaid", "")</f>
        <v>0</v>
      </c>
    </row>
    <row r="5" spans="1:21">
      <c r="A5" s="1" t="s">
        <v>20</v>
      </c>
      <c r="B5" s="1" t="s">
        <v>29</v>
      </c>
      <c r="C5" s="1" t="s">
        <v>33</v>
      </c>
      <c r="D5" s="1" t="s">
        <v>31</v>
      </c>
      <c r="K5" s="1">
        <f>(F5*0.3611)+(G5*1.1*0.3611)+(H5*5.2*0.0666)+(I5*0.2111)</f>
        <v>0</v>
      </c>
      <c r="L5" s="1">
        <f>(K5)*((100+(29-E5))/100)-(J5*0.9)</f>
        <v>0</v>
      </c>
      <c r="M5" s="1" t="s">
        <v>32</v>
      </c>
      <c r="N5" s="1">
        <f>(M5*((L5-63)/5.45))+M5</f>
        <v>0</v>
      </c>
      <c r="O5" s="1">
        <f>(N5-D5)</f>
        <v>0</v>
      </c>
      <c r="P5" s="1">
        <f>IF(O5&lt;(-3000000), "Overpaid", "")</f>
        <v>0</v>
      </c>
    </row>
    <row r="6" spans="1:21">
      <c r="A6" s="1" t="s">
        <v>20</v>
      </c>
      <c r="B6" s="1" t="s">
        <v>34</v>
      </c>
      <c r="C6" s="1" t="s">
        <v>35</v>
      </c>
      <c r="D6" s="1" t="s">
        <v>36</v>
      </c>
      <c r="K6" s="1">
        <f>(F6*0.3611)+(G6*1.1*0.3611)+(H6*5.2*0.0666)+(I6*0.2111)</f>
        <v>0</v>
      </c>
      <c r="L6" s="1">
        <f>(K6)*((100+(29-E6))/100)-(J6*0.9)</f>
        <v>0</v>
      </c>
      <c r="M6" s="1" t="s">
        <v>37</v>
      </c>
      <c r="N6" s="1">
        <f>(M6*((L6-63)/5.45))+M6</f>
        <v>0</v>
      </c>
      <c r="O6" s="1">
        <f>(N6-D6)</f>
        <v>0</v>
      </c>
      <c r="P6" s="1">
        <f>IF(O6&lt;(-3000000), "Overpaid", "")</f>
        <v>0</v>
      </c>
    </row>
    <row r="7" spans="1:21">
      <c r="A7" s="1" t="s">
        <v>20</v>
      </c>
      <c r="B7" s="1" t="s">
        <v>38</v>
      </c>
      <c r="C7" s="1" t="s">
        <v>39</v>
      </c>
      <c r="D7" s="1" t="s">
        <v>40</v>
      </c>
      <c r="K7" s="1">
        <f>(F7*0.3611)+(G7*1.1*0.3611)+(H7*5.2*0.0666)+(I7*0.2111)</f>
        <v>0</v>
      </c>
      <c r="L7" s="1">
        <f>(K7)*((100+(29-E7))/100)-(J7*0.9)</f>
        <v>0</v>
      </c>
      <c r="M7" s="1" t="s">
        <v>41</v>
      </c>
      <c r="N7" s="1">
        <f>(M7*((L7-63)/5.45))+M7</f>
        <v>0</v>
      </c>
      <c r="O7" s="1">
        <f>(N7-D7)</f>
        <v>0</v>
      </c>
      <c r="P7" s="1">
        <f>IF(O7&lt;(-3000000), "Overpaid", "")</f>
        <v>0</v>
      </c>
    </row>
    <row r="8" spans="1:21">
      <c r="A8" s="1" t="s">
        <v>20</v>
      </c>
      <c r="B8" s="1" t="s">
        <v>42</v>
      </c>
      <c r="C8" s="1" t="s">
        <v>43</v>
      </c>
      <c r="D8" s="1" t="s">
        <v>44</v>
      </c>
      <c r="K8" s="1">
        <f>(F8*0.3611)+(G8*1.1*0.3611)+(H8*5.2*0.0666)+(I8*0.2111)</f>
        <v>0</v>
      </c>
      <c r="L8" s="1">
        <f>(K8)*((100+(29-E8))/100)-(J8*0.9)</f>
        <v>0</v>
      </c>
      <c r="M8" s="1" t="s">
        <v>45</v>
      </c>
      <c r="N8" s="1">
        <f>(M8*((L8-63)/5.45))+M8</f>
        <v>0</v>
      </c>
      <c r="O8" s="1">
        <f>(N8-D8)</f>
        <v>0</v>
      </c>
      <c r="P8" s="1">
        <f>IF(O8&lt;(-3000000), "Overpaid", "")</f>
        <v>0</v>
      </c>
    </row>
    <row r="9" spans="1:21">
      <c r="A9" s="1" t="s">
        <v>20</v>
      </c>
      <c r="B9" s="1" t="s">
        <v>46</v>
      </c>
      <c r="C9" s="1" t="s">
        <v>47</v>
      </c>
      <c r="D9" s="1" t="s">
        <v>44</v>
      </c>
      <c r="K9" s="1">
        <f>(F9*0.3611)+(G9*1.1*0.3611)+(H9*5.2*0.0666)+(I9*0.2111)</f>
        <v>0</v>
      </c>
      <c r="L9" s="1">
        <f>(K9)*((100+(29-E9))/100)-(J9*0.9)</f>
        <v>0</v>
      </c>
      <c r="M9" s="1" t="s">
        <v>48</v>
      </c>
      <c r="N9" s="1">
        <f>(M9*((L9-63)/5.45))+M9</f>
        <v>0</v>
      </c>
      <c r="O9" s="1">
        <f>(N9-D9)</f>
        <v>0</v>
      </c>
      <c r="P9" s="1">
        <f>IF(O9&lt;(-3000000), "Overpaid", "")</f>
        <v>0</v>
      </c>
    </row>
    <row r="10" spans="1:21">
      <c r="A10" s="1" t="s">
        <v>20</v>
      </c>
      <c r="B10" s="1" t="s">
        <v>49</v>
      </c>
      <c r="C10" s="1" t="s">
        <v>50</v>
      </c>
      <c r="D10" s="1" t="s">
        <v>51</v>
      </c>
      <c r="K10" s="1">
        <f>(F10*0.3611)+(G10*1.1*0.3611)+(H10*5.2*0.0666)+(I10*0.2111)</f>
        <v>0</v>
      </c>
      <c r="L10" s="1">
        <f>(K10)*((100+(29-E10))/100)-(J10*0.9)</f>
        <v>0</v>
      </c>
      <c r="M10" s="1" t="s">
        <v>52</v>
      </c>
      <c r="N10" s="1">
        <f>(M10*((L10-63)/5.45))+M10</f>
        <v>0</v>
      </c>
      <c r="O10" s="1">
        <f>(N10-D10)</f>
        <v>0</v>
      </c>
      <c r="P10" s="1">
        <f>IF(O10&lt;(-3000000), "Overpaid", "")</f>
        <v>0</v>
      </c>
    </row>
    <row r="11" spans="1:21">
      <c r="A11" s="1" t="s">
        <v>20</v>
      </c>
      <c r="B11" s="1" t="s">
        <v>53</v>
      </c>
      <c r="C11" s="1" t="s">
        <v>54</v>
      </c>
      <c r="D11" s="1" t="s">
        <v>55</v>
      </c>
      <c r="K11" s="1">
        <f>(F11*0.3611)+(G11*1.1*0.3611)+(H11*5.2*0.0666)+(I11*0.2111)</f>
        <v>0</v>
      </c>
      <c r="L11" s="1">
        <f>(K11)*((100+(29-E11))/100)-(J11*0.9)</f>
        <v>0</v>
      </c>
      <c r="M11" s="1" t="s">
        <v>56</v>
      </c>
      <c r="N11" s="1">
        <f>(M11*((L11-63)/5.45))+M11</f>
        <v>0</v>
      </c>
      <c r="O11" s="1">
        <f>(N11-D11)</f>
        <v>0</v>
      </c>
      <c r="P11" s="1">
        <f>IF(O11&lt;(-3000000), "Overpaid", "")</f>
        <v>0</v>
      </c>
    </row>
    <row r="12" spans="1:21">
      <c r="A12" s="1" t="s">
        <v>20</v>
      </c>
      <c r="B12" s="1" t="s">
        <v>25</v>
      </c>
      <c r="C12" s="1" t="s">
        <v>57</v>
      </c>
      <c r="D12" s="1" t="s">
        <v>58</v>
      </c>
      <c r="K12" s="1">
        <f>(F12*0.3611)+(G12*1.1*0.3611)+(H12*5.2*0.0666)+(I12*0.2111)</f>
        <v>0</v>
      </c>
      <c r="L12" s="1">
        <f>(K12)*((100+(29-E12))/100)-(J12*0.9)</f>
        <v>0</v>
      </c>
      <c r="M12" s="1" t="s">
        <v>28</v>
      </c>
      <c r="N12" s="1">
        <f>(M12*((L12-63)/5.45))+M12</f>
        <v>0</v>
      </c>
      <c r="O12" s="1">
        <f>(N12-D12)</f>
        <v>0</v>
      </c>
      <c r="P12" s="1">
        <f>IF(O12&lt;(-3000000), "Overpaid", "")</f>
        <v>0</v>
      </c>
    </row>
    <row r="13" spans="1:21">
      <c r="A13" s="1" t="s">
        <v>20</v>
      </c>
      <c r="B13" s="1" t="s">
        <v>34</v>
      </c>
      <c r="C13" s="1" t="s">
        <v>59</v>
      </c>
      <c r="D13" s="1" t="s">
        <v>60</v>
      </c>
      <c r="K13" s="1">
        <f>(F13*0.3611)+(G13*1.1*0.3611)+(H13*5.2*0.0666)+(I13*0.2111)</f>
        <v>0</v>
      </c>
      <c r="L13" s="1">
        <f>(K13)*((100+(29-E13))/100)-(J13*0.9)</f>
        <v>0</v>
      </c>
      <c r="M13" s="1" t="s">
        <v>37</v>
      </c>
      <c r="N13" s="1">
        <f>(M13*((L13-63)/5.45))+M13</f>
        <v>0</v>
      </c>
      <c r="O13" s="1">
        <f>(N13-D13)</f>
        <v>0</v>
      </c>
      <c r="P13" s="1">
        <f>IF(O13&lt;(-3000000), "Overpaid", "")</f>
        <v>0</v>
      </c>
    </row>
    <row r="14" spans="1:21">
      <c r="A14" s="1" t="s">
        <v>20</v>
      </c>
      <c r="B14" s="1" t="s">
        <v>49</v>
      </c>
      <c r="C14" s="1" t="s">
        <v>61</v>
      </c>
      <c r="D14" s="1" t="s">
        <v>60</v>
      </c>
      <c r="K14" s="1">
        <f>(F14*0.3611)+(G14*1.1*0.3611)+(H14*5.2*0.0666)+(I14*0.2111)</f>
        <v>0</v>
      </c>
      <c r="L14" s="1">
        <f>(K14)*((100+(29-E14))/100)-(J14*0.9)</f>
        <v>0</v>
      </c>
      <c r="M14" s="1" t="s">
        <v>52</v>
      </c>
      <c r="N14" s="1">
        <f>(M14*((L14-63)/5.45))+M14</f>
        <v>0</v>
      </c>
      <c r="O14" s="1">
        <f>(N14-D14)</f>
        <v>0</v>
      </c>
      <c r="P14" s="1">
        <f>IF(O14&lt;(-3000000), "Overpaid", "")</f>
        <v>0</v>
      </c>
    </row>
    <row r="15" spans="1:21">
      <c r="A15" s="1" t="s">
        <v>20</v>
      </c>
      <c r="B15" s="1" t="s">
        <v>62</v>
      </c>
      <c r="C15" s="1" t="s">
        <v>63</v>
      </c>
      <c r="D15" s="1" t="s">
        <v>64</v>
      </c>
      <c r="K15" s="1">
        <f>(F15*0.3611)+(G15*1.1*0.3611)+(H15*5.2*0.0666)+(I15*0.2111)</f>
        <v>0</v>
      </c>
      <c r="L15" s="1">
        <f>(K15)*((100+(29-E15))/100)-(J15*0.9)</f>
        <v>0</v>
      </c>
      <c r="M15" s="1" t="s">
        <v>65</v>
      </c>
      <c r="N15" s="1">
        <f>(M15*((L15-63)/5.45))+M15</f>
        <v>0</v>
      </c>
      <c r="O15" s="1">
        <f>(N15-D15)</f>
        <v>0</v>
      </c>
      <c r="P15" s="1">
        <f>IF(O15&lt;(-3000000), "Overpaid", "")</f>
        <v>0</v>
      </c>
    </row>
    <row r="16" spans="1:21">
      <c r="A16" s="1" t="s">
        <v>20</v>
      </c>
      <c r="B16" s="1" t="s">
        <v>66</v>
      </c>
      <c r="C16" s="1" t="s">
        <v>67</v>
      </c>
      <c r="D16" s="1" t="s">
        <v>68</v>
      </c>
      <c r="K16" s="1">
        <f>(F16*0.3611)+(G16*1.1*0.3611)+(H16*5.2*0.0666)+(I16*0.2111)</f>
        <v>0</v>
      </c>
      <c r="L16" s="1">
        <f>(K16)*((100+(29-E16))/100)-(J16*0.9)</f>
        <v>0</v>
      </c>
      <c r="M16" s="1" t="s">
        <v>69</v>
      </c>
      <c r="N16" s="1">
        <f>(M16*((L16-63)/5.45))+M16</f>
        <v>0</v>
      </c>
      <c r="O16" s="1">
        <f>(N16-D16)</f>
        <v>0</v>
      </c>
      <c r="P16" s="1">
        <f>IF(O16&lt;(-3000000), "Overpaid", "")</f>
        <v>0</v>
      </c>
    </row>
    <row r="17" spans="1:16">
      <c r="A17" s="1" t="s">
        <v>20</v>
      </c>
      <c r="B17" s="1" t="s">
        <v>38</v>
      </c>
      <c r="C17" s="1" t="s">
        <v>70</v>
      </c>
      <c r="D17" s="1" t="s">
        <v>71</v>
      </c>
      <c r="K17" s="1">
        <f>(F17*0.3611)+(G17*1.1*0.3611)+(H17*5.2*0.0666)+(I17*0.2111)</f>
        <v>0</v>
      </c>
      <c r="L17" s="1">
        <f>(K17)*((100+(29-E17))/100)-(J17*0.9)</f>
        <v>0</v>
      </c>
      <c r="M17" s="1" t="s">
        <v>41</v>
      </c>
      <c r="N17" s="1">
        <f>(M17*((L17-63)/5.45))+M17</f>
        <v>0</v>
      </c>
      <c r="O17" s="1">
        <f>(N17-D17)</f>
        <v>0</v>
      </c>
      <c r="P17" s="1">
        <f>IF(O17&lt;(-3000000), "Overpaid", "")</f>
        <v>0</v>
      </c>
    </row>
    <row r="18" spans="1:16">
      <c r="A18" s="1" t="s">
        <v>20</v>
      </c>
      <c r="B18" s="1" t="s">
        <v>72</v>
      </c>
      <c r="C18" s="1" t="s">
        <v>73</v>
      </c>
      <c r="D18" s="1" t="s">
        <v>74</v>
      </c>
      <c r="K18" s="1">
        <f>(F18*0.3611)+(G18*1.1*0.3611)+(H18*5.2*0.0666)+(I18*0.2111)</f>
        <v>0</v>
      </c>
      <c r="L18" s="1">
        <f>(K18)*((100+(29-E18))/100)-(J18*0.9)</f>
        <v>0</v>
      </c>
      <c r="M18" s="1" t="s">
        <v>75</v>
      </c>
      <c r="N18" s="1">
        <f>(M18*((L18-63)/5.45))+M18</f>
        <v>0</v>
      </c>
      <c r="O18" s="1">
        <f>(N18-D18)</f>
        <v>0</v>
      </c>
      <c r="P18" s="1">
        <f>IF(O18&lt;(-3000000), "Overpaid", "")</f>
        <v>0</v>
      </c>
    </row>
    <row r="19" spans="1:16">
      <c r="A19" s="1" t="s">
        <v>20</v>
      </c>
      <c r="B19" s="1" t="s">
        <v>62</v>
      </c>
      <c r="C19" s="1" t="s">
        <v>76</v>
      </c>
      <c r="D19" s="1" t="s">
        <v>77</v>
      </c>
      <c r="K19" s="1">
        <f>(F19*0.3611)+(G19*1.1*0.3611)+(H19*5.2*0.0666)+(I19*0.2111)</f>
        <v>0</v>
      </c>
      <c r="L19" s="1">
        <f>(K19)*((100+(29-E19))/100)-(J19*0.9)</f>
        <v>0</v>
      </c>
      <c r="M19" s="1" t="s">
        <v>65</v>
      </c>
      <c r="N19" s="1">
        <f>(M19*((L19-63)/5.45))+M19</f>
        <v>0</v>
      </c>
      <c r="O19" s="1">
        <f>(N19-D19)</f>
        <v>0</v>
      </c>
      <c r="P19" s="1">
        <f>IF(O19&lt;(-3000000), "Overpaid", "")</f>
        <v>0</v>
      </c>
    </row>
    <row r="20" spans="1:16">
      <c r="A20" s="1" t="s">
        <v>20</v>
      </c>
      <c r="B20" s="1" t="s">
        <v>25</v>
      </c>
      <c r="C20" s="1" t="s">
        <v>78</v>
      </c>
      <c r="D20" s="1" t="s">
        <v>79</v>
      </c>
      <c r="K20" s="1">
        <f>(F20*0.3611)+(G20*1.1*0.3611)+(H20*5.2*0.0666)+(I20*0.2111)</f>
        <v>0</v>
      </c>
      <c r="L20" s="1">
        <f>(K20)*((100+(29-E20))/100)-(J20*0.9)</f>
        <v>0</v>
      </c>
      <c r="M20" s="1" t="s">
        <v>28</v>
      </c>
      <c r="N20" s="1">
        <f>(M20*((L20-63)/5.45))+M20</f>
        <v>0</v>
      </c>
      <c r="O20" s="1">
        <f>(N20-D20)</f>
        <v>0</v>
      </c>
      <c r="P20" s="1">
        <f>IF(O20&lt;(-3000000), "Overpaid", "")</f>
        <v>0</v>
      </c>
    </row>
    <row r="21" spans="1:16">
      <c r="A21" s="1" t="s">
        <v>20</v>
      </c>
      <c r="B21" s="1" t="s">
        <v>80</v>
      </c>
      <c r="C21" s="1" t="s">
        <v>81</v>
      </c>
      <c r="D21" s="1" t="s">
        <v>82</v>
      </c>
      <c r="K21" s="1">
        <f>(F21*0.3611)+(G21*1.1*0.3611)+(H21*5.2*0.0666)+(I21*0.2111)</f>
        <v>0</v>
      </c>
      <c r="L21" s="1">
        <f>(K21)*((100+(29-E21))/100)-(J21*0.9)</f>
        <v>0</v>
      </c>
      <c r="M21" s="1" t="s">
        <v>83</v>
      </c>
      <c r="N21" s="1">
        <f>(M21*((L21-63)/5.45))+M21</f>
        <v>0</v>
      </c>
      <c r="O21" s="1">
        <f>(N21-D21)</f>
        <v>0</v>
      </c>
      <c r="P21" s="1">
        <f>IF(O21&lt;(-3000000), "Overpaid", "")</f>
        <v>0</v>
      </c>
    </row>
    <row r="22" spans="1:16">
      <c r="A22" s="1" t="s">
        <v>20</v>
      </c>
      <c r="B22" s="1" t="s">
        <v>34</v>
      </c>
      <c r="C22" s="1" t="s">
        <v>84</v>
      </c>
      <c r="D22" s="1" t="s">
        <v>85</v>
      </c>
      <c r="K22" s="1">
        <f>(F22*0.3611)+(G22*1.1*0.3611)+(H22*5.2*0.0666)+(I22*0.2111)</f>
        <v>0</v>
      </c>
      <c r="L22" s="1">
        <f>(K22)*((100+(29-E22))/100)-(J22*0.9)</f>
        <v>0</v>
      </c>
      <c r="M22" s="1" t="s">
        <v>37</v>
      </c>
      <c r="N22" s="1">
        <f>(M22*((L22-63)/5.45))+M22</f>
        <v>0</v>
      </c>
      <c r="O22" s="1">
        <f>(N22-D22)</f>
        <v>0</v>
      </c>
      <c r="P22" s="1">
        <f>IF(O22&lt;(-3000000), "Overpaid", "")</f>
        <v>0</v>
      </c>
    </row>
    <row r="23" spans="1:16">
      <c r="A23" s="1" t="s">
        <v>20</v>
      </c>
      <c r="B23" s="1" t="s">
        <v>72</v>
      </c>
      <c r="C23" s="1" t="s">
        <v>86</v>
      </c>
      <c r="D23" s="1" t="s">
        <v>85</v>
      </c>
      <c r="K23" s="1">
        <f>(F23*0.3611)+(G23*1.1*0.3611)+(H23*5.2*0.0666)+(I23*0.2111)</f>
        <v>0</v>
      </c>
      <c r="L23" s="1">
        <f>(K23)*((100+(29-E23))/100)-(J23*0.9)</f>
        <v>0</v>
      </c>
      <c r="M23" s="1" t="s">
        <v>75</v>
      </c>
      <c r="N23" s="1">
        <f>(M23*((L23-63)/5.45))+M23</f>
        <v>0</v>
      </c>
      <c r="O23" s="1">
        <f>(N23-D23)</f>
        <v>0</v>
      </c>
      <c r="P23" s="1">
        <f>IF(O23&lt;(-3000000), "Overpaid", "")</f>
        <v>0</v>
      </c>
    </row>
    <row r="24" spans="1:16">
      <c r="A24" s="1" t="s">
        <v>20</v>
      </c>
      <c r="B24" s="1" t="s">
        <v>53</v>
      </c>
      <c r="C24" s="1" t="s">
        <v>87</v>
      </c>
      <c r="D24" s="1" t="s">
        <v>88</v>
      </c>
      <c r="K24" s="1">
        <f>(F24*0.3611)+(G24*1.1*0.3611)+(H24*5.2*0.0666)+(I24*0.2111)</f>
        <v>0</v>
      </c>
      <c r="L24" s="1">
        <f>(K24)*((100+(29-E24))/100)-(J24*0.9)</f>
        <v>0</v>
      </c>
      <c r="M24" s="1" t="s">
        <v>56</v>
      </c>
      <c r="N24" s="1">
        <f>(M24*((L24-63)/5.45))+M24</f>
        <v>0</v>
      </c>
      <c r="O24" s="1">
        <f>(N24-D24)</f>
        <v>0</v>
      </c>
      <c r="P24" s="1">
        <f>IF(O24&lt;(-3000000), "Overpaid", "")</f>
        <v>0</v>
      </c>
    </row>
    <row r="25" spans="1:16">
      <c r="A25" s="1" t="s">
        <v>20</v>
      </c>
      <c r="B25" s="1" t="s">
        <v>46</v>
      </c>
      <c r="C25" s="1" t="s">
        <v>89</v>
      </c>
      <c r="D25" s="1" t="s">
        <v>90</v>
      </c>
      <c r="K25" s="1">
        <f>(F25*0.3611)+(G25*1.1*0.3611)+(H25*5.2*0.0666)+(I25*0.2111)</f>
        <v>0</v>
      </c>
      <c r="L25" s="1">
        <f>(K25)*((100+(29-E25))/100)-(J25*0.9)</f>
        <v>0</v>
      </c>
      <c r="M25" s="1" t="s">
        <v>48</v>
      </c>
      <c r="N25" s="1">
        <f>(M25*((L25-63)/5.45))+M25</f>
        <v>0</v>
      </c>
      <c r="O25" s="1">
        <f>(N25-D25)</f>
        <v>0</v>
      </c>
      <c r="P25" s="1">
        <f>IF(O25&lt;(-3000000), "Overpaid", "")</f>
        <v>0</v>
      </c>
    </row>
    <row r="26" spans="1:16">
      <c r="A26" s="1" t="s">
        <v>20</v>
      </c>
      <c r="B26" s="1" t="s">
        <v>38</v>
      </c>
      <c r="C26" s="1" t="s">
        <v>91</v>
      </c>
      <c r="D26" s="1" t="s">
        <v>92</v>
      </c>
      <c r="K26" s="1">
        <f>(F26*0.3611)+(G26*1.1*0.3611)+(H26*5.2*0.0666)+(I26*0.2111)</f>
        <v>0</v>
      </c>
      <c r="L26" s="1">
        <f>(K26)*((100+(29-E26))/100)-(J26*0.9)</f>
        <v>0</v>
      </c>
      <c r="M26" s="1" t="s">
        <v>41</v>
      </c>
      <c r="N26" s="1">
        <f>(M26*((L26-63)/5.45))+M26</f>
        <v>0</v>
      </c>
      <c r="O26" s="1">
        <f>(N26-D26)</f>
        <v>0</v>
      </c>
      <c r="P26" s="1">
        <f>IF(O26&lt;(-3000000), "Overpaid", "")</f>
        <v>0</v>
      </c>
    </row>
    <row r="27" spans="1:16">
      <c r="A27" s="1" t="s">
        <v>20</v>
      </c>
      <c r="B27" s="1" t="s">
        <v>38</v>
      </c>
      <c r="C27" s="1" t="s">
        <v>93</v>
      </c>
      <c r="D27" s="1" t="s">
        <v>94</v>
      </c>
      <c r="K27" s="1">
        <f>(F27*0.3611)+(G27*1.1*0.3611)+(H27*5.2*0.0666)+(I27*0.2111)</f>
        <v>0</v>
      </c>
      <c r="L27" s="1">
        <f>(K27)*((100+(29-E27))/100)-(J27*0.9)</f>
        <v>0</v>
      </c>
      <c r="M27" s="1" t="s">
        <v>41</v>
      </c>
      <c r="N27" s="1">
        <f>(M27*((L27-63)/5.45))+M27</f>
        <v>0</v>
      </c>
      <c r="O27" s="1">
        <f>(N27-D27)</f>
        <v>0</v>
      </c>
      <c r="P27" s="1">
        <f>IF(O27&lt;(-3000000), "Overpaid", "")</f>
        <v>0</v>
      </c>
    </row>
    <row r="28" spans="1:16">
      <c r="A28" s="1" t="s">
        <v>20</v>
      </c>
      <c r="B28" s="1" t="s">
        <v>95</v>
      </c>
      <c r="C28" s="1" t="s">
        <v>96</v>
      </c>
      <c r="D28" s="1" t="s">
        <v>97</v>
      </c>
      <c r="K28" s="1">
        <f>(F28*0.3611)+(G28*1.1*0.3611)+(H28*5.2*0.0666)+(I28*0.2111)</f>
        <v>0</v>
      </c>
      <c r="L28" s="1">
        <f>(K28)*((100+(29-E28))/100)-(J28*0.9)</f>
        <v>0</v>
      </c>
      <c r="M28" s="1" t="s">
        <v>98</v>
      </c>
      <c r="N28" s="1">
        <f>(M28*((L28-63)/5.45))+M28</f>
        <v>0</v>
      </c>
      <c r="O28" s="1">
        <f>(N28-D28)</f>
        <v>0</v>
      </c>
      <c r="P28" s="1">
        <f>IF(O28&lt;(-3000000), "Overpaid", "")</f>
        <v>0</v>
      </c>
    </row>
    <row r="29" spans="1:16">
      <c r="A29" s="1" t="s">
        <v>20</v>
      </c>
      <c r="B29" s="1" t="s">
        <v>95</v>
      </c>
      <c r="C29" s="1" t="s">
        <v>99</v>
      </c>
      <c r="D29" s="1" t="s">
        <v>100</v>
      </c>
      <c r="K29" s="1">
        <f>(F29*0.3611)+(G29*1.1*0.3611)+(H29*5.2*0.0666)+(I29*0.2111)</f>
        <v>0</v>
      </c>
      <c r="L29" s="1">
        <f>(K29)*((100+(29-E29))/100)-(J29*0.9)</f>
        <v>0</v>
      </c>
      <c r="M29" s="1" t="s">
        <v>98</v>
      </c>
      <c r="N29" s="1">
        <f>(M29*((L29-63)/5.45))+M29</f>
        <v>0</v>
      </c>
      <c r="O29" s="1">
        <f>(N29-D29)</f>
        <v>0</v>
      </c>
      <c r="P29" s="1">
        <f>IF(O29&lt;(-3000000), "Overpaid", "")</f>
        <v>0</v>
      </c>
    </row>
    <row r="30" spans="1:16">
      <c r="A30" s="1" t="s">
        <v>20</v>
      </c>
      <c r="B30" s="1" t="s">
        <v>34</v>
      </c>
      <c r="C30" s="1" t="s">
        <v>101</v>
      </c>
      <c r="D30" s="1" t="s">
        <v>102</v>
      </c>
      <c r="K30" s="1">
        <f>(F30*0.3611)+(G30*1.1*0.3611)+(H30*5.2*0.0666)+(I30*0.2111)</f>
        <v>0</v>
      </c>
      <c r="L30" s="1">
        <f>(K30)*((100+(29-E30))/100)-(J30*0.9)</f>
        <v>0</v>
      </c>
      <c r="M30" s="1" t="s">
        <v>37</v>
      </c>
      <c r="N30" s="1">
        <f>(M30*((L30-63)/5.45))+M30</f>
        <v>0</v>
      </c>
      <c r="O30" s="1">
        <f>(N30-D30)</f>
        <v>0</v>
      </c>
      <c r="P30" s="1">
        <f>IF(O30&lt;(-3000000), "Overpaid", "")</f>
        <v>0</v>
      </c>
    </row>
    <row r="31" spans="1:16">
      <c r="A31" s="1" t="s">
        <v>20</v>
      </c>
      <c r="B31" s="1" t="s">
        <v>34</v>
      </c>
      <c r="C31" s="1" t="s">
        <v>103</v>
      </c>
      <c r="D31" s="1" t="s">
        <v>104</v>
      </c>
      <c r="K31" s="1">
        <f>(F31*0.3611)+(G31*1.1*0.3611)+(H31*5.2*0.0666)+(I31*0.2111)</f>
        <v>0</v>
      </c>
      <c r="L31" s="1">
        <f>(K31)*((100+(29-E31))/100)-(J31*0.9)</f>
        <v>0</v>
      </c>
      <c r="M31" s="1" t="s">
        <v>37</v>
      </c>
      <c r="N31" s="1">
        <f>(M31*((L31-63)/5.45))+M31</f>
        <v>0</v>
      </c>
      <c r="O31" s="1">
        <f>(N31-D31)</f>
        <v>0</v>
      </c>
      <c r="P31" s="1">
        <f>IF(O31&lt;(-3000000), "Overpaid", "")</f>
        <v>0</v>
      </c>
    </row>
    <row r="32" spans="1:16">
      <c r="A32" s="1" t="s">
        <v>20</v>
      </c>
      <c r="B32" s="1" t="s">
        <v>25</v>
      </c>
      <c r="C32" s="1" t="s">
        <v>105</v>
      </c>
      <c r="D32" s="1" t="s">
        <v>106</v>
      </c>
      <c r="K32" s="1">
        <f>(F32*0.3611)+(G32*1.1*0.3611)+(H32*5.2*0.0666)+(I32*0.2111)</f>
        <v>0</v>
      </c>
      <c r="L32" s="1">
        <f>(K32)*((100+(29-E32))/100)-(J32*0.9)</f>
        <v>0</v>
      </c>
      <c r="M32" s="1" t="s">
        <v>28</v>
      </c>
      <c r="N32" s="1">
        <f>(M32*((L32-63)/5.45))+M32</f>
        <v>0</v>
      </c>
      <c r="O32" s="1">
        <f>(N32-D32)</f>
        <v>0</v>
      </c>
      <c r="P32" s="1">
        <f>IF(O32&lt;(-3000000), "Overpaid", "")</f>
        <v>0</v>
      </c>
    </row>
    <row r="33" spans="1:16">
      <c r="A33" s="1" t="s">
        <v>20</v>
      </c>
      <c r="B33" s="1" t="s">
        <v>95</v>
      </c>
      <c r="C33" s="1" t="s">
        <v>107</v>
      </c>
      <c r="D33" s="1" t="s">
        <v>108</v>
      </c>
      <c r="K33" s="1">
        <f>(F33*0.3611)+(G33*1.1*0.3611)+(H33*5.2*0.0666)+(I33*0.2111)</f>
        <v>0</v>
      </c>
      <c r="L33" s="1">
        <f>(K33)*((100+(29-E33))/100)-(J33*0.9)</f>
        <v>0</v>
      </c>
      <c r="M33" s="1" t="s">
        <v>98</v>
      </c>
      <c r="N33" s="1">
        <f>(M33*((L33-63)/5.45))+M33</f>
        <v>0</v>
      </c>
      <c r="O33" s="1">
        <f>(N33-D33)</f>
        <v>0</v>
      </c>
      <c r="P33" s="1">
        <f>IF(O33&lt;(-3000000), "Overpaid", "")</f>
        <v>0</v>
      </c>
    </row>
    <row r="34" spans="1:16">
      <c r="A34" s="1" t="s">
        <v>20</v>
      </c>
      <c r="B34" s="1" t="s">
        <v>21</v>
      </c>
      <c r="C34" s="1" t="s">
        <v>109</v>
      </c>
      <c r="D34" s="1" t="s">
        <v>108</v>
      </c>
      <c r="K34" s="1">
        <f>(F34*0.3611)+(G34*1.1*0.3611)+(H34*5.2*0.0666)+(I34*0.2111)</f>
        <v>0</v>
      </c>
      <c r="L34" s="1">
        <f>(K34)*((100+(29-E34))/100)-(J34*0.9)</f>
        <v>0</v>
      </c>
      <c r="M34" s="1" t="s">
        <v>24</v>
      </c>
      <c r="N34" s="1">
        <f>(M34*((L34-63)/5.45))+M34</f>
        <v>0</v>
      </c>
      <c r="O34" s="1">
        <f>(N34-D34)</f>
        <v>0</v>
      </c>
      <c r="P34" s="1">
        <f>IF(O34&lt;(-3000000), "Overpaid", "")</f>
        <v>0</v>
      </c>
    </row>
    <row r="35" spans="1:16">
      <c r="A35" s="1" t="s">
        <v>20</v>
      </c>
      <c r="B35" s="1" t="s">
        <v>25</v>
      </c>
      <c r="C35" s="1" t="s">
        <v>110</v>
      </c>
      <c r="D35" s="1" t="s">
        <v>111</v>
      </c>
      <c r="K35" s="1">
        <f>(F35*0.3611)+(G35*1.1*0.3611)+(H35*5.2*0.0666)+(I35*0.2111)</f>
        <v>0</v>
      </c>
      <c r="L35" s="1">
        <f>(K35)*((100+(29-E35))/100)-(J35*0.9)</f>
        <v>0</v>
      </c>
      <c r="M35" s="1" t="s">
        <v>28</v>
      </c>
      <c r="N35" s="1">
        <f>(M35*((L35-63)/5.45))+M35</f>
        <v>0</v>
      </c>
      <c r="O35" s="1">
        <f>(N35-D35)</f>
        <v>0</v>
      </c>
      <c r="P35" s="1">
        <f>IF(O35&lt;(-3000000), "Overpaid", "")</f>
        <v>0</v>
      </c>
    </row>
    <row r="36" spans="1:16">
      <c r="A36" s="1" t="s">
        <v>20</v>
      </c>
      <c r="B36" s="1" t="s">
        <v>112</v>
      </c>
      <c r="C36" s="1" t="s">
        <v>113</v>
      </c>
      <c r="D36" s="1" t="s">
        <v>114</v>
      </c>
      <c r="K36" s="1">
        <f>(F36*0.3611)+(G36*1.1*0.3611)+(H36*5.2*0.0666)+(I36*0.2111)</f>
        <v>0</v>
      </c>
      <c r="L36" s="1">
        <f>(K36)*((100+(29-E36))/100)-(J36*0.9)</f>
        <v>0</v>
      </c>
      <c r="M36" s="1" t="s">
        <v>115</v>
      </c>
      <c r="N36" s="1">
        <f>(M36*((L36-63)/5.45))+M36</f>
        <v>0</v>
      </c>
      <c r="O36" s="1">
        <f>(N36-D36)</f>
        <v>0</v>
      </c>
      <c r="P36" s="1">
        <f>IF(O36&lt;(-3000000), "Overpaid", "")</f>
        <v>0</v>
      </c>
    </row>
    <row r="37" spans="1:16">
      <c r="A37" s="1" t="s">
        <v>20</v>
      </c>
      <c r="B37" s="1" t="s">
        <v>29</v>
      </c>
      <c r="C37" s="1" t="s">
        <v>116</v>
      </c>
      <c r="D37" s="1" t="s">
        <v>117</v>
      </c>
      <c r="K37" s="1">
        <f>(F37*0.3611)+(G37*1.1*0.3611)+(H37*5.2*0.0666)+(I37*0.2111)</f>
        <v>0</v>
      </c>
      <c r="L37" s="1">
        <f>(K37)*((100+(29-E37))/100)-(J37*0.9)</f>
        <v>0</v>
      </c>
      <c r="M37" s="1" t="s">
        <v>32</v>
      </c>
      <c r="N37" s="1">
        <f>(M37*((L37-63)/5.45))+M37</f>
        <v>0</v>
      </c>
      <c r="O37" s="1">
        <f>(N37-D37)</f>
        <v>0</v>
      </c>
      <c r="P37" s="1">
        <f>IF(O37&lt;(-3000000), "Overpaid", "")</f>
        <v>0</v>
      </c>
    </row>
    <row r="38" spans="1:16">
      <c r="A38" s="1" t="s">
        <v>20</v>
      </c>
      <c r="B38" s="1" t="s">
        <v>21</v>
      </c>
      <c r="C38" s="1" t="s">
        <v>118</v>
      </c>
      <c r="D38" s="1" t="s">
        <v>119</v>
      </c>
      <c r="K38" s="1">
        <f>(F38*0.3611)+(G38*1.1*0.3611)+(H38*5.2*0.0666)+(I38*0.2111)</f>
        <v>0</v>
      </c>
      <c r="L38" s="1">
        <f>(K38)*((100+(29-E38))/100)-(J38*0.9)</f>
        <v>0</v>
      </c>
      <c r="M38" s="1" t="s">
        <v>24</v>
      </c>
      <c r="N38" s="1">
        <f>(M38*((L38-63)/5.45))+M38</f>
        <v>0</v>
      </c>
      <c r="O38" s="1">
        <f>(N38-D38)</f>
        <v>0</v>
      </c>
      <c r="P38" s="1">
        <f>IF(O38&lt;(-3000000), "Overpaid", "")</f>
        <v>0</v>
      </c>
    </row>
    <row r="39" spans="1:16">
      <c r="A39" s="1" t="s">
        <v>20</v>
      </c>
      <c r="B39" s="1" t="s">
        <v>120</v>
      </c>
      <c r="C39" s="1" t="s">
        <v>121</v>
      </c>
      <c r="D39" s="1" t="s">
        <v>122</v>
      </c>
      <c r="K39" s="1">
        <f>(F39*0.3611)+(G39*1.1*0.3611)+(H39*5.2*0.0666)+(I39*0.2111)</f>
        <v>0</v>
      </c>
      <c r="L39" s="1">
        <f>(K39)*((100+(29-E39))/100)-(J39*0.9)</f>
        <v>0</v>
      </c>
      <c r="M39" s="1" t="s">
        <v>123</v>
      </c>
      <c r="N39" s="1">
        <f>(M39*((L39-63)/5.45))+M39</f>
        <v>0</v>
      </c>
      <c r="O39" s="1">
        <f>(N39-D39)</f>
        <v>0</v>
      </c>
      <c r="P39" s="1">
        <f>IF(O39&lt;(-3000000), "Overpaid", "")</f>
        <v>0</v>
      </c>
    </row>
    <row r="40" spans="1:16">
      <c r="A40" s="1" t="s">
        <v>20</v>
      </c>
      <c r="B40" s="1" t="s">
        <v>49</v>
      </c>
      <c r="C40" s="1" t="s">
        <v>124</v>
      </c>
      <c r="D40" s="1" t="s">
        <v>125</v>
      </c>
      <c r="K40" s="1">
        <f>(F40*0.3611)+(G40*1.1*0.3611)+(H40*5.2*0.0666)+(I40*0.2111)</f>
        <v>0</v>
      </c>
      <c r="L40" s="1">
        <f>(K40)*((100+(29-E40))/100)-(J40*0.9)</f>
        <v>0</v>
      </c>
      <c r="M40" s="1" t="s">
        <v>52</v>
      </c>
      <c r="N40" s="1">
        <f>(M40*((L40-63)/5.45))+M40</f>
        <v>0</v>
      </c>
      <c r="O40" s="1">
        <f>(N40-D40)</f>
        <v>0</v>
      </c>
      <c r="P40" s="1">
        <f>IF(O40&lt;(-3000000), "Overpaid", "")</f>
        <v>0</v>
      </c>
    </row>
    <row r="41" spans="1:16">
      <c r="A41" s="1" t="s">
        <v>20</v>
      </c>
      <c r="B41" s="1" t="s">
        <v>42</v>
      </c>
      <c r="C41" s="1" t="s">
        <v>126</v>
      </c>
      <c r="D41" s="1" t="s">
        <v>127</v>
      </c>
      <c r="K41" s="1">
        <f>(F41*0.3611)+(G41*1.1*0.3611)+(H41*5.2*0.0666)+(I41*0.2111)</f>
        <v>0</v>
      </c>
      <c r="L41" s="1">
        <f>(K41)*((100+(29-E41))/100)-(J41*0.9)</f>
        <v>0</v>
      </c>
      <c r="M41" s="1" t="s">
        <v>45</v>
      </c>
      <c r="N41" s="1">
        <f>(M41*((L41-63)/5.45))+M41</f>
        <v>0</v>
      </c>
      <c r="O41" s="1">
        <f>(N41-D41)</f>
        <v>0</v>
      </c>
      <c r="P41" s="1">
        <f>IF(O41&lt;(-3000000), "Overpaid", "")</f>
        <v>0</v>
      </c>
    </row>
    <row r="42" spans="1:16">
      <c r="A42" s="1" t="s">
        <v>20</v>
      </c>
      <c r="B42" s="1" t="s">
        <v>21</v>
      </c>
      <c r="C42" s="1" t="s">
        <v>128</v>
      </c>
      <c r="D42" s="1" t="s">
        <v>129</v>
      </c>
      <c r="K42" s="1">
        <f>(F42*0.3611)+(G42*1.1*0.3611)+(H42*5.2*0.0666)+(I42*0.2111)</f>
        <v>0</v>
      </c>
      <c r="L42" s="1">
        <f>(K42)*((100+(29-E42))/100)-(J42*0.9)</f>
        <v>0</v>
      </c>
      <c r="M42" s="1" t="s">
        <v>24</v>
      </c>
      <c r="N42" s="1">
        <f>(M42*((L42-63)/5.45))+M42</f>
        <v>0</v>
      </c>
      <c r="O42" s="1">
        <f>(N42-D42)</f>
        <v>0</v>
      </c>
      <c r="P42" s="1">
        <f>IF(O42&lt;(-3000000), "Overpaid", "")</f>
        <v>0</v>
      </c>
    </row>
    <row r="43" spans="1:16">
      <c r="A43" s="1" t="s">
        <v>20</v>
      </c>
      <c r="B43" s="1" t="s">
        <v>49</v>
      </c>
      <c r="C43" s="1" t="s">
        <v>130</v>
      </c>
      <c r="D43" s="1" t="s">
        <v>131</v>
      </c>
      <c r="K43" s="1">
        <f>(F43*0.3611)+(G43*1.1*0.3611)+(H43*5.2*0.0666)+(I43*0.2111)</f>
        <v>0</v>
      </c>
      <c r="L43" s="1">
        <f>(K43)*((100+(29-E43))/100)-(J43*0.9)</f>
        <v>0</v>
      </c>
      <c r="M43" s="1" t="s">
        <v>52</v>
      </c>
      <c r="N43" s="1">
        <f>(M43*((L43-63)/5.45))+M43</f>
        <v>0</v>
      </c>
      <c r="O43" s="1">
        <f>(N43-D43)</f>
        <v>0</v>
      </c>
      <c r="P43" s="1">
        <f>IF(O43&lt;(-3000000), "Overpaid", "")</f>
        <v>0</v>
      </c>
    </row>
    <row r="44" spans="1:16">
      <c r="A44" s="1" t="s">
        <v>20</v>
      </c>
      <c r="B44" s="1" t="s">
        <v>29</v>
      </c>
      <c r="C44" s="1" t="s">
        <v>132</v>
      </c>
      <c r="D44" s="1" t="s">
        <v>133</v>
      </c>
      <c r="K44" s="1">
        <f>(F44*0.3611)+(G44*1.1*0.3611)+(H44*5.2*0.0666)+(I44*0.2111)</f>
        <v>0</v>
      </c>
      <c r="L44" s="1">
        <f>(K44)*((100+(29-E44))/100)-(J44*0.9)</f>
        <v>0</v>
      </c>
      <c r="M44" s="1" t="s">
        <v>32</v>
      </c>
      <c r="N44" s="1">
        <f>(M44*((L44-63)/5.45))+M44</f>
        <v>0</v>
      </c>
      <c r="O44" s="1">
        <f>(N44-D44)</f>
        <v>0</v>
      </c>
      <c r="P44" s="1">
        <f>IF(O44&lt;(-3000000), "Overpaid", "")</f>
        <v>0</v>
      </c>
    </row>
    <row r="45" spans="1:16">
      <c r="A45" s="1" t="s">
        <v>20</v>
      </c>
      <c r="B45" s="1" t="s">
        <v>29</v>
      </c>
      <c r="C45" s="1" t="s">
        <v>134</v>
      </c>
      <c r="D45" s="1" t="s">
        <v>135</v>
      </c>
      <c r="K45" s="1">
        <f>(F45*0.3611)+(G45*1.1*0.3611)+(H45*5.2*0.0666)+(I45*0.2111)</f>
        <v>0</v>
      </c>
      <c r="L45" s="1">
        <f>(K45)*((100+(29-E45))/100)-(J45*0.9)</f>
        <v>0</v>
      </c>
      <c r="M45" s="1" t="s">
        <v>32</v>
      </c>
      <c r="N45" s="1">
        <f>(M45*((L45-63)/5.45))+M45</f>
        <v>0</v>
      </c>
      <c r="O45" s="1">
        <f>(N45-D45)</f>
        <v>0</v>
      </c>
      <c r="P45" s="1">
        <f>IF(O45&lt;(-3000000), "Overpaid", "")</f>
        <v>0</v>
      </c>
    </row>
    <row r="46" spans="1:16">
      <c r="A46" s="1" t="s">
        <v>20</v>
      </c>
      <c r="B46" s="1" t="s">
        <v>62</v>
      </c>
      <c r="C46" s="1" t="s">
        <v>136</v>
      </c>
      <c r="D46" s="1" t="s">
        <v>137</v>
      </c>
      <c r="K46" s="1">
        <f>(F46*0.3611)+(G46*1.1*0.3611)+(H46*5.2*0.0666)+(I46*0.2111)</f>
        <v>0</v>
      </c>
      <c r="L46" s="1">
        <f>(K46)*((100+(29-E46))/100)-(J46*0.9)</f>
        <v>0</v>
      </c>
      <c r="M46" s="1" t="s">
        <v>65</v>
      </c>
      <c r="N46" s="1">
        <f>(M46*((L46-63)/5.45))+M46</f>
        <v>0</v>
      </c>
      <c r="O46" s="1">
        <f>(N46-D46)</f>
        <v>0</v>
      </c>
      <c r="P46" s="1">
        <f>IF(O46&lt;(-3000000), "Overpaid", "")</f>
        <v>0</v>
      </c>
    </row>
    <row r="47" spans="1:16">
      <c r="A47" s="1" t="s">
        <v>20</v>
      </c>
      <c r="B47" s="1" t="s">
        <v>138</v>
      </c>
      <c r="C47" s="1" t="s">
        <v>139</v>
      </c>
      <c r="D47" s="1" t="s">
        <v>140</v>
      </c>
      <c r="K47" s="1">
        <f>(F47*0.3611)+(G47*1.1*0.3611)+(H47*5.2*0.0666)+(I47*0.2111)</f>
        <v>0</v>
      </c>
      <c r="L47" s="1">
        <f>(K47)*((100+(29-E47))/100)-(J47*0.9)</f>
        <v>0</v>
      </c>
      <c r="M47" s="1" t="s">
        <v>141</v>
      </c>
      <c r="N47" s="1">
        <f>(M47*((L47-63)/5.45))+M47</f>
        <v>0</v>
      </c>
      <c r="O47" s="1">
        <f>(N47-D47)</f>
        <v>0</v>
      </c>
      <c r="P47" s="1">
        <f>IF(O47&lt;(-3000000), "Overpaid", "")</f>
        <v>0</v>
      </c>
    </row>
    <row r="48" spans="1:16">
      <c r="A48" s="1" t="s">
        <v>20</v>
      </c>
      <c r="B48" s="1" t="s">
        <v>53</v>
      </c>
      <c r="C48" s="1" t="s">
        <v>142</v>
      </c>
      <c r="D48" s="1" t="s">
        <v>140</v>
      </c>
      <c r="K48" s="1">
        <f>(F48*0.3611)+(G48*1.1*0.3611)+(H48*5.2*0.0666)+(I48*0.2111)</f>
        <v>0</v>
      </c>
      <c r="L48" s="1">
        <f>(K48)*((100+(29-E48))/100)-(J48*0.9)</f>
        <v>0</v>
      </c>
      <c r="M48" s="1" t="s">
        <v>56</v>
      </c>
      <c r="N48" s="1">
        <f>(M48*((L48-63)/5.45))+M48</f>
        <v>0</v>
      </c>
      <c r="O48" s="1">
        <f>(N48-D48)</f>
        <v>0</v>
      </c>
      <c r="P48" s="1">
        <f>IF(O48&lt;(-3000000), "Overpaid", "")</f>
        <v>0</v>
      </c>
    </row>
    <row r="49" spans="1:16">
      <c r="A49" s="1" t="s">
        <v>20</v>
      </c>
      <c r="B49" s="1" t="s">
        <v>38</v>
      </c>
      <c r="C49" s="1" t="s">
        <v>143</v>
      </c>
      <c r="D49" s="1" t="s">
        <v>144</v>
      </c>
      <c r="K49" s="1">
        <f>(F49*0.3611)+(G49*1.1*0.3611)+(H49*5.2*0.0666)+(I49*0.2111)</f>
        <v>0</v>
      </c>
      <c r="L49" s="1">
        <f>(K49)*((100+(29-E49))/100)-(J49*0.9)</f>
        <v>0</v>
      </c>
      <c r="M49" s="1" t="s">
        <v>41</v>
      </c>
      <c r="N49" s="1">
        <f>(M49*((L49-63)/5.45))+M49</f>
        <v>0</v>
      </c>
      <c r="O49" s="1">
        <f>(N49-D49)</f>
        <v>0</v>
      </c>
      <c r="P49" s="1">
        <f>IF(O49&lt;(-3000000), "Overpaid", "")</f>
        <v>0</v>
      </c>
    </row>
    <row r="50" spans="1:16">
      <c r="A50" s="1" t="s">
        <v>20</v>
      </c>
      <c r="B50" s="1" t="s">
        <v>62</v>
      </c>
      <c r="C50" s="1" t="s">
        <v>145</v>
      </c>
      <c r="D50" s="1" t="s">
        <v>146</v>
      </c>
      <c r="K50" s="1">
        <f>(F50*0.3611)+(G50*1.1*0.3611)+(H50*5.2*0.0666)+(I50*0.2111)</f>
        <v>0</v>
      </c>
      <c r="L50" s="1">
        <f>(K50)*((100+(29-E50))/100)-(J50*0.9)</f>
        <v>0</v>
      </c>
      <c r="M50" s="1" t="s">
        <v>65</v>
      </c>
      <c r="N50" s="1">
        <f>(M50*((L50-63)/5.45))+M50</f>
        <v>0</v>
      </c>
      <c r="O50" s="1">
        <f>(N50-D50)</f>
        <v>0</v>
      </c>
      <c r="P50" s="1">
        <f>IF(O50&lt;(-3000000), "Overpaid", "")</f>
        <v>0</v>
      </c>
    </row>
    <row r="51" spans="1:16">
      <c r="A51" s="1" t="s">
        <v>20</v>
      </c>
      <c r="B51" s="1" t="s">
        <v>53</v>
      </c>
      <c r="C51" s="1" t="s">
        <v>147</v>
      </c>
      <c r="D51" s="1" t="s">
        <v>148</v>
      </c>
      <c r="K51" s="1">
        <f>(F51*0.3611)+(G51*1.1*0.3611)+(H51*5.2*0.0666)+(I51*0.2111)</f>
        <v>0</v>
      </c>
      <c r="L51" s="1">
        <f>(K51)*((100+(29-E51))/100)-(J51*0.9)</f>
        <v>0</v>
      </c>
      <c r="M51" s="1" t="s">
        <v>56</v>
      </c>
      <c r="N51" s="1">
        <f>(M51*((L51-63)/5.45))+M51</f>
        <v>0</v>
      </c>
      <c r="O51" s="1">
        <f>(N51-D51)</f>
        <v>0</v>
      </c>
      <c r="P51" s="1">
        <f>IF(O51&lt;(-3000000), "Overpaid", "")</f>
        <v>0</v>
      </c>
    </row>
    <row r="52" spans="1:16">
      <c r="A52" s="1" t="s">
        <v>20</v>
      </c>
      <c r="B52" s="1" t="s">
        <v>95</v>
      </c>
      <c r="C52" s="1" t="s">
        <v>149</v>
      </c>
      <c r="D52" s="1" t="s">
        <v>150</v>
      </c>
      <c r="K52" s="1">
        <f>(F52*0.3611)+(G52*1.1*0.3611)+(H52*5.2*0.0666)+(I52*0.2111)</f>
        <v>0</v>
      </c>
      <c r="L52" s="1">
        <f>(K52)*((100+(29-E52))/100)-(J52*0.9)</f>
        <v>0</v>
      </c>
      <c r="M52" s="1" t="s">
        <v>98</v>
      </c>
      <c r="N52" s="1">
        <f>(M52*((L52-63)/5.45))+M52</f>
        <v>0</v>
      </c>
      <c r="O52" s="1">
        <f>(N52-D52)</f>
        <v>0</v>
      </c>
      <c r="P52" s="1">
        <f>IF(O52&lt;(-3000000), "Overpaid", "")</f>
        <v>0</v>
      </c>
    </row>
    <row r="53" spans="1:16">
      <c r="A53" s="1" t="s">
        <v>20</v>
      </c>
      <c r="B53" s="1" t="s">
        <v>42</v>
      </c>
      <c r="C53" s="1" t="s">
        <v>151</v>
      </c>
      <c r="D53" s="1" t="s">
        <v>152</v>
      </c>
      <c r="K53" s="1">
        <f>(F53*0.3611)+(G53*1.1*0.3611)+(H53*5.2*0.0666)+(I53*0.2111)</f>
        <v>0</v>
      </c>
      <c r="L53" s="1">
        <f>(K53)*((100+(29-E53))/100)-(J53*0.9)</f>
        <v>0</v>
      </c>
      <c r="M53" s="1" t="s">
        <v>45</v>
      </c>
      <c r="N53" s="1">
        <f>(M53*((L53-63)/5.45))+M53</f>
        <v>0</v>
      </c>
      <c r="O53" s="1">
        <f>(N53-D53)</f>
        <v>0</v>
      </c>
      <c r="P53" s="1">
        <f>IF(O53&lt;(-3000000), "Overpaid", "")</f>
        <v>0</v>
      </c>
    </row>
    <row r="54" spans="1:16">
      <c r="A54" s="1" t="s">
        <v>20</v>
      </c>
      <c r="B54" s="1" t="s">
        <v>46</v>
      </c>
      <c r="C54" s="1" t="s">
        <v>153</v>
      </c>
      <c r="D54" s="1" t="s">
        <v>154</v>
      </c>
      <c r="K54" s="1">
        <f>(F54*0.3611)+(G54*1.1*0.3611)+(H54*5.2*0.0666)+(I54*0.2111)</f>
        <v>0</v>
      </c>
      <c r="L54" s="1">
        <f>(K54)*((100+(29-E54))/100)-(J54*0.9)</f>
        <v>0</v>
      </c>
      <c r="M54" s="1" t="s">
        <v>48</v>
      </c>
      <c r="N54" s="1">
        <f>(M54*((L54-63)/5.45))+M54</f>
        <v>0</v>
      </c>
      <c r="O54" s="1">
        <f>(N54-D54)</f>
        <v>0</v>
      </c>
      <c r="P54" s="1">
        <f>IF(O54&lt;(-3000000), "Overpaid", "")</f>
        <v>0</v>
      </c>
    </row>
    <row r="55" spans="1:16">
      <c r="A55" s="1" t="s">
        <v>20</v>
      </c>
      <c r="B55" s="1" t="s">
        <v>46</v>
      </c>
      <c r="C55" s="1" t="s">
        <v>155</v>
      </c>
      <c r="D55" s="1" t="s">
        <v>156</v>
      </c>
      <c r="K55" s="1">
        <f>(F55*0.3611)+(G55*1.1*0.3611)+(H55*5.2*0.0666)+(I55*0.2111)</f>
        <v>0</v>
      </c>
      <c r="L55" s="1">
        <f>(K55)*((100+(29-E55))/100)-(J55*0.9)</f>
        <v>0</v>
      </c>
      <c r="M55" s="1" t="s">
        <v>48</v>
      </c>
      <c r="N55" s="1">
        <f>(M55*((L55-63)/5.45))+M55</f>
        <v>0</v>
      </c>
      <c r="O55" s="1">
        <f>(N55-D55)</f>
        <v>0</v>
      </c>
      <c r="P55" s="1">
        <f>IF(O55&lt;(-3000000), "Overpaid", "")</f>
        <v>0</v>
      </c>
    </row>
    <row r="56" spans="1:16">
      <c r="A56" s="1" t="s">
        <v>20</v>
      </c>
      <c r="B56" s="1" t="s">
        <v>120</v>
      </c>
      <c r="C56" s="1" t="s">
        <v>157</v>
      </c>
      <c r="D56" s="1" t="s">
        <v>158</v>
      </c>
      <c r="K56" s="1">
        <f>(F56*0.3611)+(G56*1.1*0.3611)+(H56*5.2*0.0666)+(I56*0.2111)</f>
        <v>0</v>
      </c>
      <c r="L56" s="1">
        <f>(K56)*((100+(29-E56))/100)-(J56*0.9)</f>
        <v>0</v>
      </c>
      <c r="M56" s="1" t="s">
        <v>123</v>
      </c>
      <c r="N56" s="1">
        <f>(M56*((L56-63)/5.45))+M56</f>
        <v>0</v>
      </c>
      <c r="O56" s="1">
        <f>(N56-D56)</f>
        <v>0</v>
      </c>
      <c r="P56" s="1">
        <f>IF(O56&lt;(-3000000), "Overpaid", "")</f>
        <v>0</v>
      </c>
    </row>
    <row r="57" spans="1:16">
      <c r="A57" s="1" t="s">
        <v>20</v>
      </c>
      <c r="B57" s="1" t="s">
        <v>62</v>
      </c>
      <c r="C57" s="1" t="s">
        <v>159</v>
      </c>
      <c r="D57" s="1" t="s">
        <v>160</v>
      </c>
      <c r="K57" s="1">
        <f>(F57*0.3611)+(G57*1.1*0.3611)+(H57*5.2*0.0666)+(I57*0.2111)</f>
        <v>0</v>
      </c>
      <c r="L57" s="1">
        <f>(K57)*((100+(29-E57))/100)-(J57*0.9)</f>
        <v>0</v>
      </c>
      <c r="M57" s="1" t="s">
        <v>65</v>
      </c>
      <c r="N57" s="1">
        <f>(M57*((L57-63)/5.45))+M57</f>
        <v>0</v>
      </c>
      <c r="O57" s="1">
        <f>(N57-D57)</f>
        <v>0</v>
      </c>
      <c r="P57" s="1">
        <f>IF(O57&lt;(-3000000), "Overpaid", "")</f>
        <v>0</v>
      </c>
    </row>
    <row r="58" spans="1:16">
      <c r="A58" s="1" t="s">
        <v>20</v>
      </c>
      <c r="B58" s="1" t="s">
        <v>66</v>
      </c>
      <c r="C58" s="1" t="s">
        <v>161</v>
      </c>
      <c r="D58" s="1" t="s">
        <v>162</v>
      </c>
      <c r="K58" s="1">
        <f>(F58*0.3611)+(G58*1.1*0.3611)+(H58*5.2*0.0666)+(I58*0.2111)</f>
        <v>0</v>
      </c>
      <c r="L58" s="1">
        <f>(K58)*((100+(29-E58))/100)-(J58*0.9)</f>
        <v>0</v>
      </c>
      <c r="M58" s="1" t="s">
        <v>69</v>
      </c>
      <c r="N58" s="1">
        <f>(M58*((L58-63)/5.45))+M58</f>
        <v>0</v>
      </c>
      <c r="O58" s="1">
        <f>(N58-D58)</f>
        <v>0</v>
      </c>
      <c r="P58" s="1">
        <f>IF(O58&lt;(-3000000), "Overpaid", "")</f>
        <v>0</v>
      </c>
    </row>
    <row r="59" spans="1:16">
      <c r="A59" s="1" t="s">
        <v>20</v>
      </c>
      <c r="B59" s="1" t="s">
        <v>112</v>
      </c>
      <c r="C59" s="1" t="s">
        <v>163</v>
      </c>
      <c r="D59" s="1" t="s">
        <v>164</v>
      </c>
      <c r="K59" s="1">
        <f>(F59*0.3611)+(G59*1.1*0.3611)+(H59*5.2*0.0666)+(I59*0.2111)</f>
        <v>0</v>
      </c>
      <c r="L59" s="1">
        <f>(K59)*((100+(29-E59))/100)-(J59*0.9)</f>
        <v>0</v>
      </c>
      <c r="M59" s="1" t="s">
        <v>115</v>
      </c>
      <c r="N59" s="1">
        <f>(M59*((L59-63)/5.45))+M59</f>
        <v>0</v>
      </c>
      <c r="O59" s="1">
        <f>(N59-D59)</f>
        <v>0</v>
      </c>
      <c r="P59" s="1">
        <f>IF(O59&lt;(-3000000), "Overpaid", "")</f>
        <v>0</v>
      </c>
    </row>
    <row r="60" spans="1:16">
      <c r="A60" s="1" t="s">
        <v>20</v>
      </c>
      <c r="B60" s="1" t="s">
        <v>62</v>
      </c>
      <c r="C60" s="1" t="s">
        <v>165</v>
      </c>
      <c r="D60" s="1" t="s">
        <v>164</v>
      </c>
      <c r="K60" s="1">
        <f>(F60*0.3611)+(G60*1.1*0.3611)+(H60*5.2*0.0666)+(I60*0.2111)</f>
        <v>0</v>
      </c>
      <c r="L60" s="1">
        <f>(K60)*((100+(29-E60))/100)-(J60*0.9)</f>
        <v>0</v>
      </c>
      <c r="M60" s="1" t="s">
        <v>65</v>
      </c>
      <c r="N60" s="1">
        <f>(M60*((L60-63)/5.45))+M60</f>
        <v>0</v>
      </c>
      <c r="O60" s="1">
        <f>(N60-D60)</f>
        <v>0</v>
      </c>
      <c r="P60" s="1">
        <f>IF(O60&lt;(-3000000), "Overpaid", "")</f>
        <v>0</v>
      </c>
    </row>
    <row r="61" spans="1:16">
      <c r="A61" s="1" t="s">
        <v>20</v>
      </c>
      <c r="B61" s="1" t="s">
        <v>38</v>
      </c>
      <c r="C61" s="1" t="s">
        <v>166</v>
      </c>
      <c r="D61" s="1" t="s">
        <v>164</v>
      </c>
      <c r="K61" s="1">
        <f>(F61*0.3611)+(G61*1.1*0.3611)+(H61*5.2*0.0666)+(I61*0.2111)</f>
        <v>0</v>
      </c>
      <c r="L61" s="1">
        <f>(K61)*((100+(29-E61))/100)-(J61*0.9)</f>
        <v>0</v>
      </c>
      <c r="M61" s="1" t="s">
        <v>41</v>
      </c>
      <c r="N61" s="1">
        <f>(M61*((L61-63)/5.45))+M61</f>
        <v>0</v>
      </c>
      <c r="O61" s="1">
        <f>(N61-D61)</f>
        <v>0</v>
      </c>
      <c r="P61" s="1">
        <f>IF(O61&lt;(-3000000), "Overpaid", "")</f>
        <v>0</v>
      </c>
    </row>
    <row r="62" spans="1:16">
      <c r="A62" s="1" t="s">
        <v>20</v>
      </c>
      <c r="B62" s="1" t="s">
        <v>25</v>
      </c>
      <c r="C62" s="1" t="s">
        <v>167</v>
      </c>
      <c r="D62" s="1" t="s">
        <v>168</v>
      </c>
      <c r="K62" s="1">
        <f>(F62*0.3611)+(G62*1.1*0.3611)+(H62*5.2*0.0666)+(I62*0.2111)</f>
        <v>0</v>
      </c>
      <c r="L62" s="1">
        <f>(K62)*((100+(29-E62))/100)-(J62*0.9)</f>
        <v>0</v>
      </c>
      <c r="M62" s="1" t="s">
        <v>28</v>
      </c>
      <c r="N62" s="1">
        <f>(M62*((L62-63)/5.45))+M62</f>
        <v>0</v>
      </c>
      <c r="O62" s="1">
        <f>(N62-D62)</f>
        <v>0</v>
      </c>
      <c r="P62" s="1">
        <f>IF(O62&lt;(-3000000), "Overpaid", "")</f>
        <v>0</v>
      </c>
    </row>
    <row r="63" spans="1:16">
      <c r="A63" s="1" t="s">
        <v>20</v>
      </c>
      <c r="B63" s="1" t="s">
        <v>53</v>
      </c>
      <c r="C63" s="1" t="s">
        <v>169</v>
      </c>
      <c r="D63" s="1" t="s">
        <v>170</v>
      </c>
      <c r="K63" s="1">
        <f>(F63*0.3611)+(G63*1.1*0.3611)+(H63*5.2*0.0666)+(I63*0.2111)</f>
        <v>0</v>
      </c>
      <c r="L63" s="1">
        <f>(K63)*((100+(29-E63))/100)-(J63*0.9)</f>
        <v>0</v>
      </c>
      <c r="M63" s="1" t="s">
        <v>56</v>
      </c>
      <c r="N63" s="1">
        <f>(M63*((L63-63)/5.45))+M63</f>
        <v>0</v>
      </c>
      <c r="O63" s="1">
        <f>(N63-D63)</f>
        <v>0</v>
      </c>
      <c r="P63" s="1">
        <f>IF(O63&lt;(-3000000), "Overpaid", "")</f>
        <v>0</v>
      </c>
    </row>
    <row r="64" spans="1:16">
      <c r="A64" s="1" t="s">
        <v>20</v>
      </c>
      <c r="B64" s="1" t="s">
        <v>171</v>
      </c>
      <c r="C64" s="1" t="s">
        <v>172</v>
      </c>
      <c r="D64" s="1" t="s">
        <v>173</v>
      </c>
      <c r="K64" s="1">
        <f>(F64*0.3611)+(G64*1.1*0.3611)+(H64*5.2*0.0666)+(I64*0.2111)</f>
        <v>0</v>
      </c>
      <c r="L64" s="1">
        <f>(K64)*((100+(29-E64))/100)-(J64*0.9)</f>
        <v>0</v>
      </c>
      <c r="M64" s="1" t="s">
        <v>174</v>
      </c>
      <c r="N64" s="1">
        <f>(M64*((L64-63)/5.45))+M64</f>
        <v>0</v>
      </c>
      <c r="O64" s="1">
        <f>(N64-D64)</f>
        <v>0</v>
      </c>
      <c r="P64" s="1">
        <f>IF(O64&lt;(-3000000), "Overpaid", "")</f>
        <v>0</v>
      </c>
    </row>
    <row r="65" spans="1:16">
      <c r="A65" s="1" t="s">
        <v>20</v>
      </c>
      <c r="B65" s="1" t="s">
        <v>25</v>
      </c>
      <c r="C65" s="1" t="s">
        <v>175</v>
      </c>
      <c r="D65" s="1" t="s">
        <v>176</v>
      </c>
      <c r="K65" s="1">
        <f>(F65*0.3611)+(G65*1.1*0.3611)+(H65*5.2*0.0666)+(I65*0.2111)</f>
        <v>0</v>
      </c>
      <c r="L65" s="1">
        <f>(K65)*((100+(29-E65))/100)-(J65*0.9)</f>
        <v>0</v>
      </c>
      <c r="M65" s="1" t="s">
        <v>28</v>
      </c>
      <c r="N65" s="1">
        <f>(M65*((L65-63)/5.45))+M65</f>
        <v>0</v>
      </c>
      <c r="O65" s="1">
        <f>(N65-D65)</f>
        <v>0</v>
      </c>
      <c r="P65" s="1">
        <f>IF(O65&lt;(-3000000), "Overpaid", "")</f>
        <v>0</v>
      </c>
    </row>
    <row r="66" spans="1:16">
      <c r="A66" s="1" t="s">
        <v>20</v>
      </c>
      <c r="B66" s="1" t="s">
        <v>21</v>
      </c>
      <c r="C66" s="1" t="s">
        <v>177</v>
      </c>
      <c r="D66" s="1" t="s">
        <v>176</v>
      </c>
      <c r="K66" s="1">
        <f>(F66*0.3611)+(G66*1.1*0.3611)+(H66*5.2*0.0666)+(I66*0.2111)</f>
        <v>0</v>
      </c>
      <c r="L66" s="1">
        <f>(K66)*((100+(29-E66))/100)-(J66*0.9)</f>
        <v>0</v>
      </c>
      <c r="M66" s="1" t="s">
        <v>24</v>
      </c>
      <c r="N66" s="1">
        <f>(M66*((L66-63)/5.45))+M66</f>
        <v>0</v>
      </c>
      <c r="O66" s="1">
        <f>(N66-D66)</f>
        <v>0</v>
      </c>
      <c r="P66" s="1">
        <f>IF(O66&lt;(-3000000), "Overpaid", "")</f>
        <v>0</v>
      </c>
    </row>
    <row r="67" spans="1:16">
      <c r="A67" s="1" t="s">
        <v>20</v>
      </c>
      <c r="B67" s="1" t="s">
        <v>95</v>
      </c>
      <c r="C67" s="1" t="s">
        <v>178</v>
      </c>
      <c r="D67" s="1" t="s">
        <v>176</v>
      </c>
      <c r="K67" s="1">
        <f>(F67*0.3611)+(G67*1.1*0.3611)+(H67*5.2*0.0666)+(I67*0.2111)</f>
        <v>0</v>
      </c>
      <c r="L67" s="1">
        <f>(K67)*((100+(29-E67))/100)-(J67*0.9)</f>
        <v>0</v>
      </c>
      <c r="M67" s="1" t="s">
        <v>98</v>
      </c>
      <c r="N67" s="1">
        <f>(M67*((L67-63)/5.45))+M67</f>
        <v>0</v>
      </c>
      <c r="O67" s="1">
        <f>(N67-D67)</f>
        <v>0</v>
      </c>
      <c r="P67" s="1">
        <f>IF(O67&lt;(-3000000), "Overpaid", "")</f>
        <v>0</v>
      </c>
    </row>
    <row r="68" spans="1:16">
      <c r="A68" s="1" t="s">
        <v>20</v>
      </c>
      <c r="B68" s="1" t="s">
        <v>49</v>
      </c>
      <c r="C68" s="1" t="s">
        <v>179</v>
      </c>
      <c r="D68" s="1" t="s">
        <v>180</v>
      </c>
      <c r="K68" s="1">
        <f>(F68*0.3611)+(G68*1.1*0.3611)+(H68*5.2*0.0666)+(I68*0.2111)</f>
        <v>0</v>
      </c>
      <c r="L68" s="1">
        <f>(K68)*((100+(29-E68))/100)-(J68*0.9)</f>
        <v>0</v>
      </c>
      <c r="M68" s="1" t="s">
        <v>52</v>
      </c>
      <c r="N68" s="1">
        <f>(M68*((L68-63)/5.45))+M68</f>
        <v>0</v>
      </c>
      <c r="O68" s="1">
        <f>(N68-D68)</f>
        <v>0</v>
      </c>
      <c r="P68" s="1">
        <f>IF(O68&lt;(-3000000), "Overpaid", "")</f>
        <v>0</v>
      </c>
    </row>
    <row r="69" spans="1:16">
      <c r="A69" s="1" t="s">
        <v>20</v>
      </c>
      <c r="B69" s="1" t="s">
        <v>46</v>
      </c>
      <c r="C69" s="1" t="s">
        <v>181</v>
      </c>
      <c r="D69" s="1" t="s">
        <v>182</v>
      </c>
      <c r="K69" s="1">
        <f>(F69*0.3611)+(G69*1.1*0.3611)+(H69*5.2*0.0666)+(I69*0.2111)</f>
        <v>0</v>
      </c>
      <c r="L69" s="1">
        <f>(K69)*((100+(29-E69))/100)-(J69*0.9)</f>
        <v>0</v>
      </c>
      <c r="M69" s="1" t="s">
        <v>48</v>
      </c>
      <c r="N69" s="1">
        <f>(M69*((L69-63)/5.45))+M69</f>
        <v>0</v>
      </c>
      <c r="O69" s="1">
        <f>(N69-D69)</f>
        <v>0</v>
      </c>
      <c r="P69" s="1">
        <f>IF(O69&lt;(-3000000), "Overpaid", "")</f>
        <v>0</v>
      </c>
    </row>
    <row r="70" spans="1:16">
      <c r="A70" s="1" t="s">
        <v>20</v>
      </c>
      <c r="B70" s="1" t="s">
        <v>53</v>
      </c>
      <c r="C70" s="1" t="s">
        <v>183</v>
      </c>
      <c r="D70" s="1" t="s">
        <v>184</v>
      </c>
      <c r="K70" s="1">
        <f>(F70*0.3611)+(G70*1.1*0.3611)+(H70*5.2*0.0666)+(I70*0.2111)</f>
        <v>0</v>
      </c>
      <c r="L70" s="1">
        <f>(K70)*((100+(29-E70))/100)-(J70*0.9)</f>
        <v>0</v>
      </c>
      <c r="M70" s="1" t="s">
        <v>56</v>
      </c>
      <c r="N70" s="1">
        <f>(M70*((L70-63)/5.45))+M70</f>
        <v>0</v>
      </c>
      <c r="O70" s="1">
        <f>(N70-D70)</f>
        <v>0</v>
      </c>
      <c r="P70" s="1">
        <f>IF(O70&lt;(-3000000), "Overpaid", "")</f>
        <v>0</v>
      </c>
    </row>
    <row r="71" spans="1:16">
      <c r="A71" s="1" t="s">
        <v>20</v>
      </c>
      <c r="B71" s="1" t="s">
        <v>25</v>
      </c>
      <c r="C71" s="1" t="s">
        <v>185</v>
      </c>
      <c r="D71" s="1" t="s">
        <v>184</v>
      </c>
      <c r="K71" s="1">
        <f>(F71*0.3611)+(G71*1.1*0.3611)+(H71*5.2*0.0666)+(I71*0.2111)</f>
        <v>0</v>
      </c>
      <c r="L71" s="1">
        <f>(K71)*((100+(29-E71))/100)-(J71*0.9)</f>
        <v>0</v>
      </c>
      <c r="M71" s="1" t="s">
        <v>28</v>
      </c>
      <c r="N71" s="1">
        <f>(M71*((L71-63)/5.45))+M71</f>
        <v>0</v>
      </c>
      <c r="O71" s="1">
        <f>(N71-D71)</f>
        <v>0</v>
      </c>
      <c r="P71" s="1">
        <f>IF(O71&lt;(-3000000), "Overpaid", "")</f>
        <v>0</v>
      </c>
    </row>
    <row r="72" spans="1:16">
      <c r="A72" s="1" t="s">
        <v>20</v>
      </c>
      <c r="B72" s="1" t="s">
        <v>38</v>
      </c>
      <c r="C72" s="1" t="s">
        <v>186</v>
      </c>
      <c r="D72" s="1" t="s">
        <v>184</v>
      </c>
      <c r="K72" s="1">
        <f>(F72*0.3611)+(G72*1.1*0.3611)+(H72*5.2*0.0666)+(I72*0.2111)</f>
        <v>0</v>
      </c>
      <c r="L72" s="1">
        <f>(K72)*((100+(29-E72))/100)-(J72*0.9)</f>
        <v>0</v>
      </c>
      <c r="M72" s="1" t="s">
        <v>41</v>
      </c>
      <c r="N72" s="1">
        <f>(M72*((L72-63)/5.45))+M72</f>
        <v>0</v>
      </c>
      <c r="O72" s="1">
        <f>(N72-D72)</f>
        <v>0</v>
      </c>
      <c r="P72" s="1">
        <f>IF(O72&lt;(-3000000), "Overpaid", "")</f>
        <v>0</v>
      </c>
    </row>
    <row r="73" spans="1:16">
      <c r="A73" s="1" t="s">
        <v>20</v>
      </c>
      <c r="B73" s="1" t="s">
        <v>46</v>
      </c>
      <c r="C73" s="1" t="s">
        <v>187</v>
      </c>
      <c r="D73" s="1" t="s">
        <v>188</v>
      </c>
      <c r="K73" s="1">
        <f>(F73*0.3611)+(G73*1.1*0.3611)+(H73*5.2*0.0666)+(I73*0.2111)</f>
        <v>0</v>
      </c>
      <c r="L73" s="1">
        <f>(K73)*((100+(29-E73))/100)-(J73*0.9)</f>
        <v>0</v>
      </c>
      <c r="M73" s="1" t="s">
        <v>48</v>
      </c>
      <c r="N73" s="1">
        <f>(M73*((L73-63)/5.45))+M73</f>
        <v>0</v>
      </c>
      <c r="O73" s="1">
        <f>(N73-D73)</f>
        <v>0</v>
      </c>
      <c r="P73" s="1">
        <f>IF(O73&lt;(-3000000), "Overpaid", "")</f>
        <v>0</v>
      </c>
    </row>
    <row r="74" spans="1:16">
      <c r="A74" s="1" t="s">
        <v>20</v>
      </c>
      <c r="B74" s="1" t="s">
        <v>29</v>
      </c>
      <c r="C74" s="1" t="s">
        <v>189</v>
      </c>
      <c r="D74" s="1" t="s">
        <v>190</v>
      </c>
      <c r="K74" s="1">
        <f>(F74*0.3611)+(G74*1.1*0.3611)+(H74*5.2*0.0666)+(I74*0.2111)</f>
        <v>0</v>
      </c>
      <c r="L74" s="1">
        <f>(K74)*((100+(29-E74))/100)-(J74*0.9)</f>
        <v>0</v>
      </c>
      <c r="M74" s="1" t="s">
        <v>32</v>
      </c>
      <c r="N74" s="1">
        <f>(M74*((L74-63)/5.45))+M74</f>
        <v>0</v>
      </c>
      <c r="O74" s="1">
        <f>(N74-D74)</f>
        <v>0</v>
      </c>
      <c r="P74" s="1">
        <f>IF(O74&lt;(-3000000), "Overpaid", "")</f>
        <v>0</v>
      </c>
    </row>
    <row r="75" spans="1:16">
      <c r="A75" s="1" t="s">
        <v>20</v>
      </c>
      <c r="B75" s="1" t="s">
        <v>25</v>
      </c>
      <c r="C75" s="1" t="s">
        <v>191</v>
      </c>
      <c r="D75" s="1" t="s">
        <v>190</v>
      </c>
      <c r="K75" s="1">
        <f>(F75*0.3611)+(G75*1.1*0.3611)+(H75*5.2*0.0666)+(I75*0.2111)</f>
        <v>0</v>
      </c>
      <c r="L75" s="1">
        <f>(K75)*((100+(29-E75))/100)-(J75*0.9)</f>
        <v>0</v>
      </c>
      <c r="M75" s="1" t="s">
        <v>28</v>
      </c>
      <c r="N75" s="1">
        <f>(M75*((L75-63)/5.45))+M75</f>
        <v>0</v>
      </c>
      <c r="O75" s="1">
        <f>(N75-D75)</f>
        <v>0</v>
      </c>
      <c r="P75" s="1">
        <f>IF(O75&lt;(-3000000), "Overpaid", "")</f>
        <v>0</v>
      </c>
    </row>
    <row r="76" spans="1:16">
      <c r="A76" s="1" t="s">
        <v>20</v>
      </c>
      <c r="B76" s="1" t="s">
        <v>38</v>
      </c>
      <c r="C76" s="1" t="s">
        <v>192</v>
      </c>
      <c r="D76" s="1" t="s">
        <v>193</v>
      </c>
      <c r="K76" s="1">
        <f>(F76*0.3611)+(G76*1.1*0.3611)+(H76*5.2*0.0666)+(I76*0.2111)</f>
        <v>0</v>
      </c>
      <c r="L76" s="1">
        <f>(K76)*((100+(29-E76))/100)-(J76*0.9)</f>
        <v>0</v>
      </c>
      <c r="M76" s="1" t="s">
        <v>41</v>
      </c>
      <c r="N76" s="1">
        <f>(M76*((L76-63)/5.45))+M76</f>
        <v>0</v>
      </c>
      <c r="O76" s="1">
        <f>(N76-D76)</f>
        <v>0</v>
      </c>
      <c r="P76" s="1">
        <f>IF(O76&lt;(-3000000), "Overpaid", "")</f>
        <v>0</v>
      </c>
    </row>
    <row r="77" spans="1:16">
      <c r="A77" s="1" t="s">
        <v>20</v>
      </c>
      <c r="B77" s="1" t="s">
        <v>38</v>
      </c>
      <c r="C77" s="1" t="s">
        <v>194</v>
      </c>
      <c r="D77" s="1" t="s">
        <v>195</v>
      </c>
      <c r="K77" s="1">
        <f>(F77*0.3611)+(G77*1.1*0.3611)+(H77*5.2*0.0666)+(I77*0.2111)</f>
        <v>0</v>
      </c>
      <c r="L77" s="1">
        <f>(K77)*((100+(29-E77))/100)-(J77*0.9)</f>
        <v>0</v>
      </c>
      <c r="M77" s="1" t="s">
        <v>41</v>
      </c>
      <c r="N77" s="1">
        <f>(M77*((L77-63)/5.45))+M77</f>
        <v>0</v>
      </c>
      <c r="O77" s="1">
        <f>(N77-D77)</f>
        <v>0</v>
      </c>
      <c r="P77" s="1">
        <f>IF(O77&lt;(-3000000), "Overpaid", 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2021-05-02T20:22:35Z</dcterms:created>
  <dcterms:modified xsi:type="dcterms:W3CDTF">2021-05-02T20:22:35Z</dcterms:modified>
</cp:coreProperties>
</file>