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5.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Pivot Table 1" state="visible" r:id="rId4"/>
    <sheet sheetId="3" name="Talk Subject" state="visible" r:id="rId5"/>
    <sheet sheetId="4" name="Affiliation" state="visible" r:id="rId6"/>
    <sheet sheetId="5" name="Degree From" state="visible" r:id="rId7"/>
    <sheet sheetId="6" name="Degree Type" state="visible" r:id="rId8"/>
  </sheets>
  <definedNames/>
  <calcPr/>
  <pivotCaches>
    <pivotCache cacheId="3" r:id="rId9"/>
    <pivotCache cacheId="4" r:id="rId10"/>
    <pivotCache cacheId="1" r:id="rId11"/>
    <pivotCache cacheId="0" r:id="rId12"/>
    <pivotCache cacheId="2" r:id="rId13"/>
  </pivotCaches>
</workbook>
</file>

<file path=xl/sharedStrings.xml><?xml version="1.0" encoding="utf-8"?>
<sst xmlns="http://schemas.openxmlformats.org/spreadsheetml/2006/main" count="2132" uniqueCount="997">
  <si>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</si>
  <si>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</si>
  <si>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</si>
  <si>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</si>
  <si>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</si>
  <si>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</si>
  <si>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</si>
  <si>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</si>
  <si>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</si>
  <si>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</si>
  <si>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</si>
  <si>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</si>
  <si>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</si>
  <si>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</si>
  <si>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</si>
  <si>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</si>
  <si>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</si>
  <si>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</si>
  <si>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</si>
  <si>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</si>
  <si>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</si>
  <si>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</si>
  <si>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</si>
  <si>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</si>
  <si>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</si>
  <si>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</si>
  <si>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</si>
  <si>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</si>
  <si>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</si>
  <si>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</si>
  <si>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</si>
  <si>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</si>
  <si>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</si>
  <si>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</si>
  <si>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</si>
  <si>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</si>
  <si>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</si>
  <si>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</si>
  <si>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</si>
  <si>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</si>
  <si>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</si>
  <si>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</si>
  <si>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</si>
  <si>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</si>
  <si>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</si>
  <si>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</si>
  <si>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</si>
  <si>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</si>
  <si>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</si>
  <si>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</si>
  <si>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</si>
  <si>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</si>
  <si>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</si>
  <si>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</si>
  <si>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</si>
  <si>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</si>
  <si>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</si>
  <si>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</si>
  <si>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</si>
  <si>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</si>
  <si>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</si>
  <si>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</si>
  <si>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</si>
  <si>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</si>
  <si>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</si>
  <si>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</si>
  <si>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</si>
  <si>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</si>
  <si>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</si>
  <si>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</si>
  <si>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</si>
  <si>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</si>
  <si>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</si>
  <si>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</si>
  <si>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</si>
  <si>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</si>
  <si>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</si>
  <si>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</si>
  <si>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</si>
  <si>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</si>
  <si>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</si>
  <si>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</si>
  <si>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</si>
  <si>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</si>
  <si>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</si>
  <si>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</si>
  <si>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</si>
  <si>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</si>
  <si>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</si>
  <si>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</si>
  <si>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</si>
  <si>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</si>
  <si>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</si>
  <si>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</si>
  <si>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</si>
  <si>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</si>
  <si>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</si>
  <si>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</si>
  <si>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</si>
  <si>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</si>
  <si>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</si>
  <si>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</si>
  <si>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</si>
  <si>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</si>
  <si>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</si>
  <si>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</si>
  <si>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</si>
  <si>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</si>
  <si>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</si>
  <si>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</si>
  <si>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</si>
  <si>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</si>
  <si>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</si>
  <si>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</si>
  <si>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</si>
  <si>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</si>
  <si>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</si>
  <si>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</si>
  <si>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</si>
  <si>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</si>
  <si>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</si>
  <si>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</si>
  <si>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</si>
  <si>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</si>
  <si>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</si>
  <si>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</si>
  <si>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</si>
  <si>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</si>
  <si>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</si>
  <si>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</si>
  <si>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</si>
  <si>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</si>
  <si>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</si>
  <si>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</si>
  <si>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</si>
  <si>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</si>
  <si>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</si>
  <si>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</si>
  <si>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</si>
  <si>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</si>
  <si>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</si>
  <si>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</si>
  <si>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</si>
  <si>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</si>
  <si>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</si>
  <si>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</si>
  <si>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</si>
  <si>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</si>
  <si>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</si>
  <si>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</si>
  <si>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</si>
  <si>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</si>
  <si>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</si>
  <si>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</si>
  <si>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</si>
  <si>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</si>
  <si>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</si>
  <si>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</si>
  <si>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</si>
  <si>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</si>
  <si>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</si>
  <si>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</si>
  <si>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</si>
  <si>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</si>
  <si>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</si>
  <si>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</si>
  <si>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</si>
  <si>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</si>
  <si>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</si>
  <si>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</si>
  <si>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</si>
  <si>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</si>
  <si>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</si>
  <si>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</si>
  <si>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</si>
  <si>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</si>
  <si>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</si>
  <si>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</si>
  <si>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</si>
  <si>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</si>
  <si>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</si>
  <si>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</si>
  <si>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</si>
  <si>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</si>
  <si>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</si>
  <si>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</si>
  <si>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</si>
  <si>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</si>
  <si>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</si>
  <si>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</si>
  <si>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</si>
  <si>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</si>
  <si>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</si>
  <si>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</si>
  <si>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</si>
  <si>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</si>
  <si>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</si>
  <si>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</si>
  <si>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</si>
  <si>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</si>
  <si>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</si>
  <si>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</si>
  <si>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</si>
  <si>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</si>
  <si>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</si>
  <si>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</si>
  <si>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</si>
  <si>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</si>
  <si>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</si>
  <si>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</si>
  <si>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</si>
  <si>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</si>
  <si>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</si>
  <si>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</si>
  <si>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</si>
  <si>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</si>
  <si>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</si>
  <si>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</si>
  <si>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</si>
  <si>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</si>
  <si>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</si>
  <si>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</si>
  <si>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</si>
  <si>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</si>
  <si>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</si>
  <si>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</si>
  <si>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</si>
  <si>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</si>
  <si>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</si>
  <si>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</si>
  <si>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</si>
  <si>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</si>
  <si>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</si>
  <si>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</si>
  <si>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</si>
  <si>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</si>
  <si>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</si>
  <si>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</si>
  <si>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</si>
  <si>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</si>
  <si>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</si>
  <si>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</si>
  <si>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</si>
  <si>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</si>
  <si>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</si>
  <si>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</si>
  <si>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</si>
  <si>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</si>
  <si>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</si>
  <si>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</si>
  <si>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</si>
  <si>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</si>
  <si>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</si>
  <si>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</si>
  <si>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</si>
  <si>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</si>
  <si>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</si>
  <si>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</si>
  <si>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</si>
  <si>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</si>
  <si>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</si>
  <si>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</si>
  <si>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</si>
  <si>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</si>
  <si>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</si>
  <si>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</si>
  <si>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</si>
  <si>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</si>
  <si>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</si>
  <si>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</si>
  <si>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</si>
  <si>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</si>
  <si>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</si>
  <si>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</si>
  <si>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</si>
  <si>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</si>
  <si>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</si>
  <si>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</si>
  <si>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</si>
  <si>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</si>
  <si>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</si>
  <si>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</si>
  <si>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</si>
  <si>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</si>
  <si>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</si>
  <si>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</si>
  <si>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</si>
  <si>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</si>
  <si>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</si>
  <si>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</si>
  <si>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</si>
  <si>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</si>
  <si>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</si>
  <si>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</si>
  <si>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</si>
  <si>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</si>
  <si>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</si>
  <si>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</si>
  <si>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</si>
  <si>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</si>
  <si>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</si>
  <si>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</si>
  <si>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</si>
  <si>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</si>
  <si>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</si>
  <si>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</si>
  <si>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</si>
  <si>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</si>
  <si>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</si>
  <si>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</si>
  <si>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</si>
  <si>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</si>
  <si>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</si>
  <si>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</si>
  <si>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</si>
  <si>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</si>
  <si>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</si>
  <si>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</si>
  <si>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</si>
  <si>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</si>
  <si>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 University</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</si>
  <si>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</si>
  <si>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</si>
  <si>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</si>
  <si>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</si>
  <si>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</si>
  <si>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</si>
  <si>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</si>
  <si>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</si>
  <si>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</si>
  <si>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</si>
  <si>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</si>
  <si>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</si>
  <si>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</si>
  <si>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</si>
  <si>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</si>
  <si>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</si>
  <si>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</si>
  <si>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</si>
  <si>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</si>
  <si>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</si>
  <si>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</si>
  <si>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</si>
  <si>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</si>
  <si>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</si>
  <si>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</si>
  <si>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</si>
  <si>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</si>
  <si>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</si>
  <si>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</si>
  <si>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</si>
  <si>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</si>
  <si>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</si>
  <si>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</si>
  <si>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</si>
  <si>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</si>
  <si>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</si>
  <si>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</si>
  <si>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</si>
  <si>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</si>
  <si>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</si>
  <si>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</si>
  <si>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</si>
  <si>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</si>
  <si>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</si>
  <si>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</si>
  <si>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</si>
  <si>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</si>
  <si>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</si>
  <si>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</si>
  <si>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</si>
  <si>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</si>
  <si>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</si>
  <si>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</si>
  <si>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</si>
  <si>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</si>
  <si>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</si>
  <si>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</si>
  <si>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</si>
  <si>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</si>
  <si>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</si>
  <si>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</si>
  <si>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</si>
  <si>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</si>
  <si>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</si>
  <si>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</si>
  <si>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</si>
  <si>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</si>
  <si>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</si>
  <si>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</si>
  <si>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</si>
  <si>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</si>
  <si>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</si>
  <si>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</si>
  <si>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</si>
  <si>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</si>
  <si>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</si>
  <si>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</si>
  <si>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</si>
  <si>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</si>
  <si>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</si>
  <si>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</si>
  <si>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</si>
  <si>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</si>
  <si>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</si>
  <si>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</si>
  <si>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</si>
  <si>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</si>
  <si>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</si>
  <si>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</si>
  <si>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</si>
  <si>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</si>
  <si>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</si>
  <si>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</si>
  <si>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</si>
  <si>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</si>
  <si>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</si>
  <si>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</si>
  <si>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</si>
  <si>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</si>
  <si>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</si>
  <si>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</si>
  <si>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</si>
  <si>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</si>
  <si>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</si>
  <si>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</si>
  <si>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</si>
  <si>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</si>
  <si>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</si>
  <si>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</si>
  <si>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</si>
  <si>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</si>
  <si>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</si>
  <si>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</si>
  <si>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</si>
  <si>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</si>
  <si>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</si>
  <si>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</si>
  <si>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</si>
  <si>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</si>
  <si>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</si>
  <si>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</si>
  <si>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</si>
  <si>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</si>
  <si>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</si>
  <si>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</si>
  <si>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</si>
  <si>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</si>
  <si>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</si>
  <si>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</si>
  <si>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</si>
  <si>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</si>
  <si>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</si>
  <si>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</si>
  <si>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</si>
  <si>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</si>
  <si>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</si>
  <si>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</si>
  <si>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</si>
  <si>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</si>
  <si>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</si>
  <si>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</si>
  <si>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</si>
  <si>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</si>
  <si>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</si>
  <si>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</si>
  <si>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</si>
  <si>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</si>
  <si>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</si>
  <si>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</si>
  <si>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</si>
  <si>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</si>
  <si>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</si>
  <si>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</si>
  <si>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</si>
  <si>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</si>
  <si>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</si>
  <si>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</si>
  <si>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</si>
  <si>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</si>
  <si>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</si>
  <si>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</si>
  <si>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</si>
  <si>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</si>
  <si>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</si>
  <si>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</si>
  <si>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</si>
  <si>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</si>
  <si>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</si>
  <si>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</si>
  <si>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</si>
  <si>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</si>
  <si>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</si>
  <si>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</si>
  <si>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</si>
  <si>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</si>
  <si>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</si>
  <si>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</si>
  <si>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</si>
  <si>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</si>
  <si>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</si>
  <si>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</si>
  <si>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</si>
  <si>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</si>
  <si>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</si>
  <si>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</si>
  <si>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</si>
  <si>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</si>
  <si>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</si>
  <si>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</si>
  <si>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</si>
  <si>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</si>
  <si>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</si>
  <si>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</si>
  <si>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</si>
  <si>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</si>
  <si>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</si>
  <si>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</si>
  <si>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</si>
  <si>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</si>
  <si>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</si>
  <si>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</si>
  <si>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</si>
  <si>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</si>
  <si>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</si>
  <si>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</si>
  <si>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</si>
  <si>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</si>
  <si>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</si>
  <si>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</si>
  <si>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</si>
  <si>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</si>
  <si>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</si>
  <si>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</si>
  <si>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</si>
  <si>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</si>
  <si>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</si>
  <si>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</si>
  <si>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</si>
  <si>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</si>
  <si>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</si>
  <si>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</si>
  <si>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</si>
  <si>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</si>
  <si>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</si>
  <si>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</si>
  <si>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</si>
  <si>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</si>
  <si>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</si>
  <si>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</si>
  <si>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</si>
  <si>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</si>
  <si>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</si>
  <si>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</si>
  <si>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</si>
  <si>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</si>
  <si>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</si>
  <si>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</si>
  <si>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</si>
  <si>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</si>
  <si>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</si>
  <si>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</si>
  <si>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</si>
  <si>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</si>
  <si>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</si>
  <si>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</si>
  <si>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</si>
  <si>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</si>
  <si>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</si>
  <si>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</si>
  <si>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</si>
  <si>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</si>
  <si>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</si>
  <si>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</si>
  <si>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</si>
  <si>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</si>
  <si>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</si>
  <si>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</si>
  <si>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</si>
  <si>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</si>
  <si>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</si>
  <si>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</si>
  <si>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</si>
  <si>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</si>
  <si>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</si>
  <si>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</si>
  <si>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</si>
  <si>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</si>
  <si>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</si>
  <si>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</si>
  <si>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</si>
  <si>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Owen Byrne</t>
  </si>
  <si>
    <t>Dalhousie</t>
  </si>
  <si>
    <t>Digg</t>
  </si>
  <si>
    <t>Startup Lessons</t>
  </si>
  <si>
    <t>SOMETIMES YOU JUST HAVE TO STAY OUT OF THE WAY...CREATIVELY</t>
  </si>
  <si>
    <t>Owen Byrne, senior software engineer at Digg.com, has seen just about everything during the first two years of helping develop Digg into the leading social news site on the Internet. From helping launch Digg's beta version in December of 2004 and seeing a Paris Hilton cell phone hack story break on Digg before traditional media outlets, Byrne will discuss all the memorable and not so memorable moments from the first two years that have made the site into what it is today. Byrne will also share his insights on the work behind the scenes at Digg—the long nights of developing innovative features and dealing with a community that drives your site. Byrne's expert insight will allow all aspiring software students and aficionados to dig into the mind of Digg's leading engineer.</t>
  </si>
  <si>
    <t>Cass Everitt</t>
  </si>
  <si>
    <t>Mississippi State University</t>
  </si>
  <si>
    <t>REAL TIME RENDERING - STATE OF THE ART</t>
  </si>
  <si>
    <t>Real-time graphics continues to drive in ever more engaging ways the way that we play, create, and discover. This talk will cover the major innovations that have occurred in real-time 3D graphics over the past few years, and what technologies are on the horizon.</t>
  </si>
  <si>
    <t>Jerry Fiddler</t>
  </si>
  <si>
    <t>Wind River Systems </t>
  </si>
  <si>
    <t>Phil Foglio</t>
  </si>
  <si>
    <t>"I CAN HAZ MONEY NOW?" SUCCESSFULLY REENGINEERING TRADITIONAL COMIC PUBLISHING FOR THE WEB</t>
  </si>
  <si>
    <t>At the end of the ’90s, Phil and Kaja Foglio were producing Girl Genius, a moderately successful independent comic book series. In 2005 they stopped publishing traditional periodical comic books and began posting their work online for free. They were first comics publisher to move from print to web. Two years later, their readership has gone from 9,000 readers to over 100,000, and their revenues have multiplied by a factor of five. In their lecture, they will explain the differences between the old and new business models, why they abandoned the traditional paradigm, and why they were able to thrive under the new system, as well as offering insight into how other businesses can do the same.</t>
  </si>
  <si>
    <t>Kaja Foglio</t>
  </si>
  <si>
    <t>Ari Gordon-Schlosberg</t>
  </si>
  <si>
    <t>Palantir Technologies</t>
  </si>
  <si>
    <t>Engineering at a Human Scale</t>
  </si>
  <si>
    <t>HUMAN COMPUTER SYMBIOSIS: BUILDING INFORMATION SYSTEMS FROM THE HUMAN PERSPECTIVE</t>
  </si>
  <si>
    <t>As computer scientists, we tend to factor the world into problem silos that seem to be interesting from a computability standpoint (faster algorithms, new data structures, etc.). The goal of HCS-centered design is to factor the world into questions that are interesting from a human standpoint and then factor the solution into something computable. This factoring will tend to cut across established silos and the solution will tend to incorporate techniques and architectures found in classically separate areas of computer science scholarship and research. Palantir is actively engaged in building these conceptual information systems. In this talk, Ari Gordon-Schlosberg will explore the historical context of HCS as a system design philosophy, explore how its goals are very different from what AI tried and failed to accomplish, and present some real world examples of how HCS builds better information systems.</t>
  </si>
  <si>
    <t>Ron Isaacson</t>
  </si>
  <si>
    <t>PUTTING AFS TO WORK ON WALL STREET</t>
  </si>
  <si>
    <t>For the last ten years, AFS has played a critical role in Morgan Stanley's infrastructure. Today, this technology forms the core of both the Unix and Windows computing platforms at this world-leading financial services firm. Morgan Stanley's custom-designed AFS installation provides access to applications, data, and even the entire Unix operating system, with low latency and near-100% availability, in data centers all over the world. In this talk, you'll learn about the design of Morgan Stanley's AFS plant, the many ways in which the firm contributes to the open-source AFS community, and the workings of VMS, the internally-built software deployment system that makes it all possible.</t>
  </si>
  <si>
    <t>Joel Jordan</t>
  </si>
  <si>
    <t>Sandia National Laboratories</t>
  </si>
  <si>
    <t>Automation</t>
  </si>
  <si>
    <t>MAKING EVERYDAY AUTOMATION EASY AND PRACTICAL</t>
  </si>
  <si>
    <t>How many times have you seen a repetitive task performed by hand and thought, "it would be so easy to automate that?" Automation technology has existed for decades and continues to increase in capability even as the price drops. However, many of the people who might benefit from it the most are largely unaware of its capabilities. This talk will examine possible reasons for why this is the case, and how software can be used to better address the needs of this largely untapped market.</t>
  </si>
  <si>
    <t>Gary McGraw</t>
  </si>
  <si>
    <t>Indiana University</t>
  </si>
  <si>
    <t>Cigital</t>
  </si>
  <si>
    <t>EXPLOITING ONLINE GAMES</t>
  </si>
  <si>
    <t>This talk (based on a book of the same title co-authored by Greg Hoglund) frankly describes controversial security issues surrounding MMORPGs such as World of Warcraft. This no-holds-barred approach is fully loaded with code examples, debuggers, bots, and hacks. If you are a gamer, a game developer, a software security person or an interested bystander, this book exposes the inner workings of online game security for all to see. In the talk, I will cover: Why online games are a harbinger of software security issues to come. How millions of gamers have created billion dollar virtual economies. How game companies invade your privacy. Why some gamers cheat. Techniques for breaking online game security. How to build a bot to play a game for you. Methods for total conversion and advanced mods. Ultimately, this talk is mostly about security problems associated with advanced massively distributed software. With hundreds of thousands of interacting users, today's online games are a bellwether of modern software yet to come. The kinds of attack and defense techniques I describe are tomorrow's security techniques on display today.</t>
  </si>
  <si>
    <t>Randall Munroe</t>
  </si>
  <si>
    <t>XKCD</t>
  </si>
  <si>
    <t>MEET THE PRESIDENT OF THE INTERNET</t>
  </si>
  <si>
    <t>Randall Munroe will be talking about his experiences drawing xkcd and playing with kites. He will answer questions on the theory of humor, the internet, Web 2.0, evading kite-related FAA regulations, Web 3.0, algorithmic complexity theory, making out, seventies hairstyles, Web 4.1, syllables, romance, dromaeosauridae, simulated annealing, regular expressions in humor, Pocky, and the Federalist Papers. If he is asked about sex, he will blush but do his best to answer anyway.</t>
  </si>
  <si>
    <t>Greg Nordstrom</t>
  </si>
  <si>
    <t>Computer Architecture</t>
  </si>
  <si>
    <t>AN OVERVIEW OF THE DESIGN AND FEATURES OF THE IBM POWER™ SYSTEMS HYPERVISOR</t>
  </si>
  <si>
    <t>IBM iSeries and pSeries servers utilize the POWER processor family of processors and offer industry leading virtualization features. The POWER Hypervisor is integral to providing these capabilities. In this presentation, IBM POWER Hypervisor designers Greg Nordstrom and David Larson describe the POWER server hardware structure, virtualization capabilities, and Hypervisor structure and design.</t>
  </si>
  <si>
    <t>David Larson</t>
  </si>
  <si>
    <t>North Dakota State University</t>
  </si>
  <si>
    <t>Thomas Ptacek</t>
  </si>
  <si>
    <t>THE ARMS RACE OVER VIRTUALIZATION</t>
  </si>
  <si>
    <t>Five years from now, none of us will be using "real" computers anymore. Every interaction we have with our laptops, web applications, and file shares will be intercepted and emulated through hypervisors: thin layers of software that allow a single silicon CPU core to pretend to multiple virtual machines. And attackers who can negotiate the barriers between physical and virtual machines will seize sweeping powers to steal data, infect computers, and hide their presence. Enterprise IT is a key theater in the three-front war being fought between information security teams and organized crime. If the enterprise falls, attackers will ignore web application security and harvest identities and bank accounts directly from the source. If the enterprise falls, attackers will ignore DRM and steal high-definition DVD masters or game source code right off of corporate file servers. And every enterprise IT team in the world is migrating to virtualized servers. Is the sky falling? My team tried to find out. In 2006, we developed a proof-of-concept rootkit programmed directly to the hardware virtualization features of the Intel chipset. In 2007, we spent a year in a high-tech sparring match with ultra-clever security researcher Joanna Rutkowska, author of the "Blue Pill" hypervisor rootkit for AMD, whose research goal is the creation of undetectable stealth malware. Our talk is a deep dive into virtualization technology and computer security. We'll show how hypervisors work, and how we used those concepts to invent "hyperjacking", which virtualizes a running operating system out from under itself. Then we'll explain how antivirus software can detect a hyperjacker just as easily as a kernel virus. And we'll explain how a Google researcher may have opened the floodgates to vulnerabilities that will plague hypervisor kernels for years to come, and why local crypto timing attacks mean you shouldn't take credit cards on a shared Xen web server. You'll get some perspective on how information security interacts with operating system theory, and, perhaps unexpectedly, come to see virtualization as a win for security.</t>
  </si>
  <si>
    <t>Chung-Chieh Shan</t>
  </si>
  <si>
    <t>Rutgers University</t>
  </si>
  <si>
    <t>QUOTING SIDE EFFECTS</t>
  </si>
  <si>
    <t>A programming-language designer makes rules to match what programmers want, whereas a linguist makes rules to match what natural-language speakers do. The same formal tools that relate form to meaning are useful on both sides. To illustrate this link, we discuss how side effects such as mutable state and delimited control interact with quoted expressions. In computer science, this interaction helps us generate faster code more easily. In linguistics, it explains why "somebody loves everybody" is ambiguous but "anybody loves nobody" makes no sense.</t>
  </si>
  <si>
    <t>Jon Stokes</t>
  </si>
  <si>
    <t>Ars Technica</t>
  </si>
  <si>
    <t>WHY MOST DIGITAL HUMANITIES COMPUTING PROJECTS ARE A WASTE OF TIME, AND HOW TO FIX THE PROBLEM</t>
  </si>
  <si>
    <t>When historical artifacts make the leap into the digital realm through different forms of capture and transcription, they not only leave behind their corporeality, but they also become separated from the delicate, institutionally realized web of "scholarship" that is anchored in certain aspects of their physical character. This talk will first describe a few of the ways in which the physical attributes of a particular family of historical artifacts--handwritten manuscripts and printed pages--have played a formative and productive role in humanities scholarship at both the individual and institutional levels. It will then briefly and selectively survey the recent history and current state of the discipline at the intersection of computer science and the humanities--"digital humanities" scholarship--with a view to showing how things can go spectacularly wrong when the aforementioned physical attributes are (mis)cast as the unfortunate "constraints" and "limitations" of an outmoded "information medium." The talk will conclude with a set of specific recommendations for recreating in the digital realm the aspects of manuscripts and books that are the most critically productive for humanities scholarship.</t>
  </si>
  <si>
    <t>Eric Traut</t>
  </si>
  <si>
    <t>MACHINE VIRTUALIZATION</t>
  </si>
  <si>
    <t>Although virtual machines have been around since the 1960's, they have only recently become widely used on PC-based servers and clients. Today they are commonly used in the datacenter to reduce capital and operational costs. They are also used on the desktop for software development and application compatibility. Fueled by recent advances in processor virtualization technologies, software developers continue to propose new uses for virtual machines. So what's with all the hype? Are virtual machines really the answer to many of today's computing problems? In his talk, Eric Traut will discuss the basic concepts involved in machine virtualization and provide an architectural overview of Microsoft's soon-to-be-released hypervisor. He will also discuss some of the factors that are driving the interest in virtual machines and talk about where virtualization should (and perhaps more importantly, shouldn't) be applied.</t>
  </si>
  <si>
    <t>Jeffrey Ullman</t>
  </si>
  <si>
    <t>COMPUTERS AND THE EDUCATION INDUSTRY</t>
  </si>
  <si>
    <t>Although there have been many interesting experiments, technology investment in the education industry is the lowest of any major industry group. As a result, people are used very inefficiently; school taxes and tuition are becoming progressively more outlandish. But it is not all that easy to figure out where to apply automation in education. We shall try to sort out where people are needed and where machines can be adequate substitutes. We then turn to college-level education, especially in Computer Science. Are textbooks a thing of the past? Does the ability of schools to pipe lectures into the dorms radically change the economics of education? Finally, we shall look at what has been the speaker's personal "research" project since retirement: an attempt to automate the sort of homeworks that one normally finds in CS courses.</t>
  </si>
  <si>
    <t>Peter Valchev</t>
  </si>
  <si>
    <t>USING OPENBSD SECURITY FEATURES TO FIND SOFTWARE BUGS</t>
  </si>
  <si>
    <t>This talk will discuss how OpenBSD's security features and exploit mitigation techniques find real bugs in the process of porting software. Porting third party applications often results in discovering classes of bugs that cause spurious crashes on other systems, but can be reliably detected and fixed in OpenBSD. All bugs are patched and reported upstream, meaning the process not only improves the security and robustness of OpenBSD, but also that of the individual applications. For example, using ProPolice, a gcc modification that catches stack-smashing problems, we were able to detect many potentially exploitable bugs at runtime. In this talk, I will describe how you can use several such techniques to find similarly pesky software bugs.</t>
  </si>
  <si>
    <t>Steve Yegge</t>
  </si>
  <si>
    <t>Programming</t>
  </si>
  <si>
    <t>COMPILING JAVASCRIPT FOR THE JVM</t>
  </si>
  <si>
    <t>Mozilla Rhino (JavaScript) is now officially bundled with Java 6 as "javax.script", making it one of the leading choices for alternate languages hosted on the Java Virtual Machine. My dev team at Google has been using Rhino as a server-side web development language for over a year, and it has proven to be a capable, mature, and surprisingly adaptable language platform. Perhaps the biggest surprise has been its excellent performance, the result of a decade of tuning and compiler optimizations by the Rhino open-source dev team. In this talk I'll give a high-level overview of life using JavaScript as a replacement for Java (specifically in the context of our Ruby on Rails port), followed by a deep dive into the Rhino runtime and byte compiler. We'll look at some of the challenges of compiling this high-level dynamic language into efficient Java bytecode.</t>
  </si>
  <si>
    <t>Keith Adams</t>
  </si>
  <si>
    <t>Brown University</t>
  </si>
  <si>
    <t>VMware</t>
  </si>
  <si>
    <t>They make computers out of software, now</t>
  </si>
  <si>
    <t>Systems problems are traditionally solved in either hardware or the operating system. Hardware is too expensive to experiment with, while OS-based solutions suffer from the chicken-and-egg problem of moving the world to your improved OS. The virtual machine monitor (VMM) presents a sweet spot between these two extremes. VMM-based solutions can solve a problem in software, once, and yet solve it for all popular operating systems and applications. I'll be using a new, VMM-based tool called VProbes both to demonstrate the scope of what the VMM can intercept, and and as an example of a feature that would be difficult to implement in other layers. VProbes provides a globally coherent, safe, programmable, interactive window into a running machine, from its CPUs to memory to peripherals.</t>
  </si>
  <si>
    <t>Al Aho</t>
  </si>
  <si>
    <t>Columbia University</t>
  </si>
  <si>
    <t>Quantum Computer Compilers</t>
  </si>
  <si>
    <t>Quantum information processing presents fascinating new areas of research to computer science as well as other areas of science. This talk will overview the state of the art in building quantum computers, algorithms, languages, and compilers. This talk will also describe some of the challenging problems compiler writers face in trying to create compilers for quantum computers.</t>
  </si>
  <si>
    <t>Jeff Bonwick</t>
  </si>
  <si>
    <t>University of Delaware </t>
  </si>
  <si>
    <t>Sun Microsystems</t>
  </si>
  <si>
    <t>ZFS: The Last Word in File Systems</t>
  </si>
  <si>
    <t>ZFS is an open-source file system that brings all the cool features of high-end storage to your laptop. Snapshots, clones, compression, encryption, RAID, remote replication, and end-to-end data integrity are all integrated and trivial to use. This talk will explain how ZFS works and what it can do for you.</t>
  </si>
  <si>
    <t>Crispin Cowan</t>
  </si>
  <si>
    <t>University of Western Ontario</t>
  </si>
  <si>
    <t>Stranger in a Strange Land: Reflections on a Linux Guy's First Year at Microsoft</t>
  </si>
  <si>
    <t>Dr. Crispin Cowan, famous Linux security guy and vocal Microsoft critic, now works at Microsoft. What? Has Hell opened a ski resort? This talk will reflect on my first year at Microsoft as a Linux guy. Hell has not frozen over, and I'm having a great time. I will talk about how the Linux and Windows communities are more similar to each other than either community cares to admit, for good and bad, as well as highlighting the differences that I have found. I will also highlight the similarities and differences in the security problems faced by Windows and Linux.</t>
  </si>
  <si>
    <t>Mike Dabrowski</t>
  </si>
  <si>
    <t>SpaceX</t>
  </si>
  <si>
    <t>Space Exploration</t>
  </si>
  <si>
    <t>Space Is the Place</t>
  </si>
  <si>
    <t>While most of us are stuck asking "When will I finally get to go on a moon-hotel vacation?" or wondering "Just what it is that NASA does anyways?" a new approach to space travel is literally taking flight. Space 2.0, the commercialization of space, promises to finally make that hot zero-g dream of yours come true. This talk will discuss the current state of the space industry and survey some of the most interesting companies and projects in the Space 2.0 movement. As a do-it-yourself bonus, we'll also go throw an introduction to building a rocket and shapeship software development.</t>
  </si>
  <si>
    <t>Scott Draves</t>
  </si>
  <si>
    <t>Dreams in High Fidelity</t>
  </si>
  <si>
    <t>The Electric Sheep and their Dreams in High Fidelity</t>
  </si>
  <si>
    <t>Electric Sheep is a cyborg mind composed of 60,000 computers and people connected by software and the internet. It's an open-source, distributed screen-saver that harnesses idle computers into a render farm with the purpose of animating and evolving artificial life-forms known as a "sheep". Dreams in High Fidelity is a painting that evolves. This limited edition fine art was made by Draves picking personal favorites from the screen-saver, and rerendering them in much higher quality. The presentation will include a demo of the artwork and an explanation of the technology.</t>
  </si>
  <si>
    <t>Sam King</t>
  </si>
  <si>
    <t>Secure Browsing with the OP Browser</t>
  </si>
  <si>
    <t>The modern web browser has evolved from a relatively simple client application designed to display static data into a complex networked operating system tasked with managing many facets of online experience. Support for dynamic content, multimedia data, and third-party plug-ins greatly enriches the browsing experience at the cost of increased complexity of the browser itself, resulting in a plague of security vulnerabilities that provide hackers with easy access to systems. To address the root of this problem, we designed and implemented the OP web browser. We have partitioned the browser into smaller subsystems, isolated each subsystem, and made all communication between subsystems simple and explicit. Finally, we have used formal methods to prove the correctness of the communications between subsystems and the ability to limit the effects of compromised subsystems.</t>
  </si>
  <si>
    <t>Rands</t>
  </si>
  <si>
    <t>Personal Development</t>
  </si>
  <si>
    <t>Nerd Life</t>
  </si>
  <si>
    <t>Sprinkled amongst both Generation X and Generation Y is a curious, new population. The Nerd. The Geek. A group which has spent the last two decades moving from the dark technological fringe to a mainstream demographic. In this presentation, Rands will first explore the traits of the nerd. How is it that we're able to rampantly consume information? How many people do we really know? Why is it that we must solve puzzles? How is it that we're so good at context switching and so bad at relating to people? And is all this nerdery going to help or hinder my career? It's going to help. In the second part of this presentation, Rands will explain the role of the nerd in high tech and discuss entry strategies into your favorite company. We're going to talk about simple ways to leverage your nerd tendencies to get you in the right door talking to the right people.</t>
  </si>
  <si>
    <t>David Roundy</t>
  </si>
  <si>
    <t>Oregon State University</t>
  </si>
  <si>
    <t>Haskell, static typing, type witnesses and darcs</t>
  </si>
  <si>
    <t>Roundy will introduce the strongly, statically typed language Haskell, and discuss some of the advantages of static typing, particularly in combination with type inference. He will introduce the concept of "type witnesses", a programming trick to enable the compiler to enforce correctness constraints far beyond what is gained from ordinary static typing. Along the way, Roundy will explain how darcs differs from its "competitors", and provide a brief introduction to the patch formalism it uses.</t>
  </si>
  <si>
    <t>Brian Runk</t>
  </si>
  <si>
    <t>Introducing the Q Programming Language</t>
  </si>
  <si>
    <t>Q is a high-performance vector programming language developed by KX systems and is the language used to program the Kdb+ database. The Kdb+ database is designed to work with massive amounts of intraday data in memory and immutable historical data on disk. Its main use case has been to process real time tick feeds and provide fast analysis against years of historical tick data. This talk will introduce the Q programming language and discuss some of the features that are making it increasingly popular at Morgan Stanley. I'll also talk about some of the challenges of introducing a new language into an enterprise environment.</t>
  </si>
  <si>
    <t>Don Schmidt</t>
  </si>
  <si>
    <t>DreamWorks Animation</t>
  </si>
  <si>
    <t>Engineering the Illusion of Life</t>
  </si>
  <si>
    <t>Since the invention of the transparent animation "cel" in the early 1900's, animation has been a technology driven art form. In the 1990's, the transition from handdrawn 2D to computer generated 3D films brought with it a raft of complicated technical challenges. Travel with us down the production pipeline and explore some of the engineering problems encountered producing feature-length films at DreamWorks Animation. We'll discuss the data structures, algorithms, numerical methods, testing, configuration management and systems design required to create the "illusion of life".</t>
  </si>
  <si>
    <t>Luke Shepard</t>
  </si>
  <si>
    <t>Facebook</t>
  </si>
  <si>
    <t>API</t>
  </si>
  <si>
    <t>A language for the social web: why and how Facebook developed the Facebook Markup Language (FBML)</t>
  </si>
  <si>
    <t>The Facebook development Platform launched its first API over two years ago, in August 2006. Since its launch it has grown to support over 400,000 external developers developing thousands of social applications and has become the most popular social platform on the web. This is the story of the technical evolution of Platform, from data assessors to a simple REST API to the full-fledged development platform that it is today. We will discuss the interesting challenges we faced in regards to user privacy, the development of the Facebook Mark-up Language (FBML) as well as the inherent performance issues involved in safeguarding the privacy of over +100 million users and how developers can assist us solving them. We'll also talk about the future of Platform and FBML with Facebook Connect and the rest of the open web.</t>
  </si>
  <si>
    <t>Richard Sproat</t>
  </si>
  <si>
    <t>Computational Language</t>
  </si>
  <si>
    <t>Computational Linguistics: What is it and what (if any) are its unifying themes?</t>
  </si>
  <si>
    <t>In a well-known cartoon, Randall Munroe characterizes computational linguistics as a field "so ill-defined that" practitioners "can subscribe to any of dozens of contradictory models and still be taken seriously." As with any humor, there is a serious point here. Indeed, it is often quite hard to see what the substantive claims of computational linguistics are, and how one's model could be falsified (other than by presenting another model that has a lower error rate). Part of the problem is that a large amount of what counts as computational linguistics is essentially natural language engineering, where the point is simply to find something that works. And part of the problem is a widespread view that has computational linguistics as little more than applied machine learning. Nonetheless, there are models and problems that serve as unifying themes in the field. Among these are the widespread use of finite-state methods, recent work on grammar induction and the growing field of computational modeling of evolutionary language change. Each of these is interesting not only as a computational problem, but also because of the light it may shed on human language.</t>
  </si>
  <si>
    <t>Dave Thomas</t>
  </si>
  <si>
    <t>Keep Your Shoes On</t>
  </si>
  <si>
    <t>We are all being terrorized on a daily basis. We make bad decisions in the face of poorly defined but vigorously promulgated fears. And, as developers, we end up creating worse code as a result. Let's stop being reactive. And let's stop being afraid. And let's create some wonderful, liberated, code.</t>
  </si>
  <si>
    <t>William Townsend</t>
  </si>
  <si>
    <t>Barrett Technology</t>
  </si>
  <si>
    <t>Latest Developments in Robotic Hardware</t>
  </si>
  <si>
    <t>Robots have been around for about half a century. Until about a decade ago, robotic arms were strictly confined to caged robotic work cells to protect the safety of people who might otherwise be harmed by high robotic joint torques/forces. The past decade has seen a couple of trends where a cage for safety is no longer practical. The first trend is robotic mobility. It's not practical to build a fixed cage around a mobile robot, considering, for example, Vecna's BEAR robot, designed to rescue wounded soldiers from an active battlefield, or the iRobot Roomba robotic vacuum cleaner. The second trend is a growing reliance on robots that are necessarily in direct contact with people, such as medical patients during robotically-assisted surgery or rehabilitation. For example, Barrett's robotic WAM arm reduces the invasiveness of knee-implant surgery to improve outcome and shorten hospital recovery time. But robot surgery requires direct physical contact between robot and patient, again challenging the role of a cage. The talk will cover these examples and others that show the recent trends away from traditional fixed robotic work cells in cages. It will also show innovative ways to improve safety as these trends continue.</t>
  </si>
  <si>
    <t>Larry Wall</t>
  </si>
  <si>
    <t>Johns Hopkins Univ</t>
  </si>
  <si>
    <t>Studies in the Ballistic Arts</t>
  </si>
  <si>
    <t>It has been said that close only counts in horseshoes and hand grenades--as long as you count nukes as a kind of hand grenade. But what exactly are you aiming at, and how close is close enough? This talk will be about the past, present, and future of Perl, with a few pointers on how to launch your project, how to steer it while you still can, and when to let it fly off on its own trajectory.</t>
  </si>
  <si>
    <t>Stefan Agamanolis</t>
  </si>
  <si>
    <t>Distance Lab</t>
  </si>
  <si>
    <t>Telecommunication</t>
  </si>
  <si>
    <t>Slow Communication</t>
  </si>
  <si>
    <t>Stefan Agamanolis explores how the same design thinking that led to fast food has led to the modern mobile phone. Based on his work at MIT and Distance Lab, he reports on some trends in communication design that lead in a different direction. Examples will include sports games you play over a distance, telephones crossed with flotation tanks, and communication systems designed for a bedroom environment. He will introduce the notion of "slow communication", an extension of ideas from the Slow Food movement into the design of communication technologies and techniques that suggests that the broad palette of technologies at our disposal and the increasingly wide availability of bandwidth have not been exploited nearly to the degree that they could be to provide us with communication experiences that are higher in quality, tailored to the nature of the relationship or context, and enable a greater sense of intimacy and immersion.</t>
  </si>
  <si>
    <t>Tony Chang</t>
  </si>
  <si>
    <t>Google Chrome Development Stories</t>
  </si>
  <si>
    <t>Google Chrome is a multi-process web browser built around the WebKit? rendering engine. This talk will provide an overview of Chrome's multi-process architecture and difficulties that Chrome faces while trying to maintain web compatibility. This talk will also describe the sandbox which limits the ways in which WebKit can interact with your system and the difficulties the sandbox presents to Chrome.</t>
  </si>
  <si>
    <t>Raymond Chen</t>
  </si>
  <si>
    <t>Professionalism</t>
  </si>
  <si>
    <t>How Microsoft Is Different from School</t>
  </si>
  <si>
    <t>If all you knew about working for a technology company came from recruiting videos, you’d think that you’d spend your days playing foosball and drinking beer, which if you think about it, is pretty much what you do at school all day already, right? Alas, things are not always as they seem. This talk compares the school software development experience with that in a real-world technology company, where the scale is bigger and the stakes are higher. Some aspects of the experience are better, others are worse, and still others are simply different. Learn what skills you’re missing and prepare yourself for life "on the outside."</t>
  </si>
  <si>
    <t>Ben Collins-Sussman</t>
  </si>
  <si>
    <t>The Myth of the Genius Programmer</t>
  </si>
  <si>
    <t>A pervasive elitism hovers in the background of collaborative software development: everyone secretly wants to be seen as a genius. In this talk, we discuss how to avoid this trap and gracefully exchange personal ego for personal growth and super-charged collaboration. We'll also examine how software tools affect social behaviors, and how to successfully manage the growth of new ideas.</t>
  </si>
  <si>
    <t>Douglas Crockford</t>
  </si>
  <si>
    <t>Javascript: The Good Parts</t>
  </si>
  <si>
    <t>JavaScript is a language with more than its share of bad parts. It went from non-existence to global adoption in an alarmingly short period of time. It never had an interval in the lab when it could be tried out and polished. JavaScript has some extraordinarily good parts. In JavaScript there is a beautiful, highly expressive language that is buried under a steaming pile of good intentions and blunders. The best nature of JavaScript was so effectively hidden that for many years the prevailing opinion of JavaScript was that it was an unsightly, incompetent abomination. My intention here is to expose the goodness in JavaScript, an outstanding dynamic programming language. Within the language is an elegant subset that is vastly superior to the language as a whole, being more reliable, readable, and maintainable.</t>
  </si>
  <si>
    <t>Brian Fitzpatrick</t>
  </si>
  <si>
    <t>Loyola University of Chicago</t>
  </si>
  <si>
    <t>Eric Gregori</t>
  </si>
  <si>
    <t>Freescale Semiconductor</t>
  </si>
  <si>
    <t>Introducing the RobotVisionToolkit</t>
  </si>
  <si>
    <t>Eric Gregori will introduce the RobotVisionToolkit. A toolkit designed to make building smarter robots easier for everybody. The RobotVisionToolkit is a free download from www.EMGRobotics.com that allows anybody with basic programming skills to experiment with robotics, computer vision, speech recognition, and sensor algorithms. Computer vision algorithms like Viola Jones will be discussed. In addition, the need for tools like these, and what can be done with them will be discussed. Mobile robots require seemingly complex real-time reactions to function in a dynamic environment. Development tools and kits are essential to accelerate design projects synchronizing so many interdependent functions. Learn about a free walking robot development kit and Robot Vision Toolkit that simplifies sensing, vision and walking algorithms. Observe a robot that integrates accelerometers to walk and balance on 1 leg.</t>
  </si>
  <si>
    <t>Robert J. Lang</t>
  </si>
  <si>
    <t>Quantum Electronics</t>
  </si>
  <si>
    <t>From Flapping Birds to Space Telescopes: The Modern Science of Origami</t>
  </si>
  <si>
    <t>The last decade of this past century has been witness to a revolution in the development and application of mathematical techniques to origami, the centuries-old Japanese art of paper-folding. The techniques used in mathematical origami design range from the abstruse to the highly approachable. In this talk, I will describe how geometric concepts led to the solution of a broad class of origami folding problems – specifically, the problem of efficiently folding a shape with an arbitrary number and arrangement of flaps, and along the way, enabled origami designs of mind-blowing complexity and realism, some of which you’ll see, too. As often happens in mathematics, theory originally developed for its own sake has led to some surprising practical applications. The algorithms and theorems of origami design have shed light on long-standing mathematical questions and have solved practical engineering problems. I will discuss examples of how origami has enabled safer airbags, Brobdingnagian space telescopes, and more.</t>
  </si>
  <si>
    <t>Alex Martelli</t>
  </si>
  <si>
    <t>Liceo Scientifico Copernico, Bologna</t>
  </si>
  <si>
    <t>Python for Programmers</t>
  </si>
  <si>
    <t>This talk is a broad overview of Python concepts and features, with examples harnessing Google App Engine. Within this context, the talk mentions some important design patterns and idioms, as well as some "best practices" for software development, architecture, and design, especially in scenarios such as web services, applications, and sites. Python is a dynamic general-purpose programming language and is getting more and more widespread. This talk targets an audience with at least minimal knowledge of Python, as can be had by following its online tutorial and/or dabbling with Python through a weekend. He will touch on some of the most interesting similarities and differences wrt other languages (Java, C, C++), and highlight some of Python's most useful features. To get the most out of the examples, download App Engine's open source SDK, and work through its "hello world" exercise, before the talk.</t>
  </si>
  <si>
    <t>Bram Moolenaar</t>
  </si>
  <si>
    <t>Delft University of Technology</t>
  </si>
  <si>
    <t>Zimbu, an experimental programming language</t>
  </si>
  <si>
    <t>Programming languages evolve over time. C became ANSI C and somehow resulted in the C++ monster. Java developed slowly but steadily and is now at its sixth incarnation. When writing lots of programs in a language some parts turn out to be a bad choice. Because of backwards compatibility they are not dropped but carried over eternally and make the language unnecessary hard to use. Every programmer has his list favorite features, but usually there is no language that covers all of them. Zimbu takes the good ideas of existing languages, drops the bad parts and adds a few brand new ideas. The goal is to make a language that builds upon all the learnings from working with existing languages. And to have fun creating something new. This talk will discuss the main choices made while developing Zimbu. Going over alternatives, illustrated with many examples, you will get insight into what is good and bad about existing languages. And have a discussion about the choices made for Zimbu. This is still under development. The intention is to write Zimbu programs for a while and reconsider choices where needed. It will be a few years before version 1.0 is ready.</t>
  </si>
  <si>
    <t>Ryan North</t>
  </si>
  <si>
    <t>Dinosaur Comics</t>
  </si>
  <si>
    <t>GUYS, LOOKS LIKE IT'S WACKY TIME</t>
  </si>
  <si>
    <t>Dinosaur Comics is an online comic about talking dinosaurs that you may have heard about! It's the one where the pictures don't change, and it's got an awesome T-Rex in it! You know? It's also the one that's covered topics from ethical relativism to consensual nonmonogamy. THOSE Dinosaur Comics. The author of Dinosaur Comics, Ryan North, is here and he'll be talking about what it's like to make a living by giving a comic strip away for free, how being internet famous can be great but also get you in trouble with your thesis supervisor, and what it's like being both the tallest professional cartoonist as well as the only one that can't actually draw. He'll be answering questions too and it should be pretty rad.</t>
  </si>
  <si>
    <t>Sean O'Brien</t>
  </si>
  <si>
    <t>Yahoo</t>
  </si>
  <si>
    <t>Standards Deviation: running Ruby on Rails inside the worlds largest PHP shop</t>
  </si>
  <si>
    <t>It's been said that the key to corporate survival is adaptability. This talk will provide an in-depth look at my experiences when I chose to deviate from the given standard inside the worlds largest PHP shop and build an application using Ruby on Rails instead. The talk will cover the benefits, drawbacks, potential pitfalls, and the lessons learned over the past 2 years.</t>
  </si>
  <si>
    <t>Alexis Ohanian</t>
  </si>
  <si>
    <t>University of Virginia</t>
  </si>
  <si>
    <t>Reddit</t>
  </si>
  <si>
    <t>Lessons learned from 4 years of letting readers choose the front page of the web</t>
  </si>
  <si>
    <t>Where the future of news is headed and why not even Wolf Blitzer's beard's Twitter account can change that. Suggestions for how to keep (restore) journalism's vital position within a well-informed democracy -- using technology. And how to ride a narwhal while doing it! Why technology - that is, technologists - are a reason to be hopeful this century. How businesses need to remember to make something people want, and that they don't need Business Degrees to know that. And why getting that CS degree was such a frakking brilliant decision.</t>
  </si>
  <si>
    <t>Don Stewart</t>
  </si>
  <si>
    <t>Galois</t>
  </si>
  <si>
    <t>Beautiful Parallelism: Harnessing Multicores with Haskell</t>
  </si>
  <si>
    <t>Multicore computers are here: is your programming language ready for it? Haskell is: you can take an off-the-shelf copy of GHC and write high performance parallel programs right now. If you want to program a parallel machine, a purely functional language such as Haskell is a good choice: purity ensures the language is by-default safe for parallel execution, (whilst traditional imperative languages are by-default unsafe). This foundation has enabled Haskell to become something of a melting pot for high level approaches to concurrent and parallel programming, all available with an industrial strength compiler and language toolchain, available now for mainstream multicore programming. This talk will introduce the features Haskell provides for writing high level parallel and concurrent programs. In particular we'll focus on lightweight semi-explicit parallelism, software transactional memory, and nested data parallelism, so you can go to work writing multicore programs in Haskell.</t>
  </si>
  <si>
    <t>Bart Trojanowski</t>
  </si>
  <si>
    <t>Carleton University</t>
  </si>
  <si>
    <t>Third Brigade</t>
  </si>
  <si>
    <t>Tracking code changes in a distributed environment</t>
  </si>
  <si>
    <t>Software is very dynamic and always changing. Developers use tools for source code management, or SCM, to track changes to their work over time. While traditionally SCM tools have been centralized (like CVS and Subversion) and relied on a single server to be the gate keeper, in the last part of this decade that has been changing. This talk will overview the terms and concepts used by distributed SCM (dSCM) tools. While the talk is tailored towards Git, it will be useful for (new) users of Git's competitors, like Mercurial and Bazaar. With even limited prior knowledge about revision control systems, by the end of the session attendees will be empowered to switch their projects to be tracked by a dSCM, perhaps even Git.</t>
  </si>
  <si>
    <t>Rob Tsuk</t>
  </si>
  <si>
    <t>Palm</t>
  </si>
  <si>
    <t>Why webOS?</t>
  </si>
  <si>
    <t>Palm recently released it's next generation platform, webOS. Find out why Palm had to build a new mobile platform and why it chose the risky path of building it from web technologies.</t>
  </si>
  <si>
    <t>Ephrat Bitton</t>
  </si>
  <si>
    <t>Visualizing Social Opinion</t>
  </si>
  <si>
    <t>The U.S. Department of State and UC Berkeley's Center for New Media are working together to explore new technologies that can solicit insightful ideas on U.S. foreign policy. Participatory culture thrives on the sharing of diverse opinions among large populations. However: The amount of data can be overwhelming. News and blog sites often generate hundreds or thousands of comments. Websites often attract people with like-minded viewpoints, which can reinforce biases and produce "cyberpolarization." Thoughtful moderates are often shouted down by extremists. Opinion Space 2.0 uses new data-visualization models and statistical analysis to address these problems. Every participant represents a "point of view" on a visual opinion map. This map is not based on geography or predetermined categories, but on similarity of opinion; those who agree on basic issues are neighbors, and those who are far apart have agreed to disagree. The map is designed to 'depolarize' discussions by including all participants on a level playing field. You can instantly see where you stand in relation to other participants, and, by reviewing their comments, you help the community highlight the most insightful ideas. Opinion Space is a general tool that could potentially be used to collect and visualize user opinions on topics ranging from politics to parenting, from art to zoology.</t>
  </si>
  <si>
    <t>Ethan Danahy</t>
  </si>
  <si>
    <t>Tufts University</t>
  </si>
  <si>
    <t>Teaching Programming through Engineering and LEGO Robotics</t>
  </si>
  <si>
    <t>Kids of all ages love LEGO, and, as the LEGO Robotics toolsets become more prolific in educational environments, an opportunity arises to teach programming and computer science to students of all ages, even down to very early elementary. By involving real-world implementations of the students' virtual coding, in the form of engineering and robotics challenges, hands-on activities reinforce the software concepts through physical realizations that leave lasting impressions on the learners. This talk will focus on some of the engineering and education research being done at Tufts University on the topics of LEGO Engineering with a special focus on the computer science knowledge and programming skills to which the students (in grades K-12, but also in university) are exposed to through the experience.</t>
  </si>
  <si>
    <t>Jeph Jacques</t>
  </si>
  <si>
    <t>Questionable Content</t>
  </si>
  <si>
    <t>How To Become A Successful Internet Cartoonist In Three Easy Steps (Not)</t>
  </si>
  <si>
    <t>Jeph Jacques, of the popular online comic strip, "Questionable Content," talks about the history of his strip, his rise to internet fame and self-sufficiency and his projections for the future of online comics. He answers questions asked by YOU!</t>
  </si>
  <si>
    <t>George W Hart</t>
  </si>
  <si>
    <t>Museum of Mathematics</t>
  </si>
  <si>
    <t>Fabrication</t>
  </si>
  <si>
    <t>Geometric Sculpture</t>
  </si>
  <si>
    <t>George Hart will present and discuss examples of his mathematically-informed sculptures, which generally apply computer technology in their design and/or fabrication. These include works made of metal, wood, plastic, or found objects, and often use laser-cutting, plasma-cutting or additive freeform fabrication technologies in their realization. Also shown will be brief videos of the assembly of some larger commissions. Mathematical and computer science aspects of these designs will be discussed. Hart is now Chief Content Officer in the formation of The Museum of Mathematics, which will open in New York City within two years. Some of the planned Museum activities will also be presented.</t>
  </si>
  <si>
    <t>Mobius Bagel Workshop</t>
  </si>
  <si>
    <t>George Hart presents a very delicious workshop and teaches us how to slice a bagel into two linked halves. Bagels, cream cheese, and knives will be provided!</t>
  </si>
  <si>
    <t>Doug Mallette</t>
  </si>
  <si>
    <t>Space Shuttle Program</t>
  </si>
  <si>
    <t>Space Exploration and Development</t>
  </si>
  <si>
    <t>Space Exploration and Development represents one of the most important undertakings mankind has ever embarked upon, and it has returned the greatest reward. Mankind is now at a crossroads, due to economic perils and political shifts, where we stand on a point where the decisions we make as a species will have profound impacts on future generations. The technologies we have developed, the knowledge we have gained and the benefits to mankind from space exploration and development cannot be ignored, nor can the future prospectus. Learn why and how space matters to the future of humanity, on and off the Earth.</t>
  </si>
  <si>
    <t>Thaddeus Beier</t>
  </si>
  <si>
    <t>Johns Hopkins University</t>
  </si>
  <si>
    <t>Hammerhead Productions</t>
  </si>
  <si>
    <t>Working in Feature Film VFX</t>
  </si>
  <si>
    <t>Have you ever wondered how a computer science degree could possibly lead to a career in Hollywood? With over twenty-five years of experience, Digital Domain visual effects supervisor Thad Beier has witnessed a sea change in the way films are made. Visual effects were once considered a post-production process reserved mainly for popcorn flicks, but the industry has since evolved into a form of digital production that can be as essential to a film’s development as the script. Thad will discuss the challenges of large-scale production, from digital asset management to software and pipeline development at a leading studio with hundreds of employees and multiple locations.</t>
  </si>
  <si>
    <t>National Association of REALTOR®'s</t>
  </si>
  <si>
    <t>ACM of Yore</t>
  </si>
  <si>
    <t>Today's modern campus has pervasive WiFi, ethernet in the dorm rooms, smart phones everywhere, etc. It's a vastly different world than 13 years ago when Keith was an undergrad. Keith will talk about what the computing resources and environment were like on campus at that time. He'll also tell stories of what happened in the early days of dorm-room ethernet, about some of the shenanigans that happened in computer labs, on dorm-room computers, and the internet at large, and how students from that time did ruin it for you. He may also ask you to get off his lawn.</t>
  </si>
  <si>
    <t>Jorge Cham</t>
  </si>
  <si>
    <t>Piled Higher and Deeper (PhD)</t>
  </si>
  <si>
    <t>Academia</t>
  </si>
  <si>
    <t>Academic Stimulus Package</t>
  </si>
  <si>
    <t>In this talk, Jorge Cham recounts his experiences traveling to over 150 universities and research centers in the US and across the world, lecturing and listening to graduate students from all walks of life share their stories of academic anxiety and de-motivation. Thought-provoking, yet humorous, Jorge Cham's talk examines the possible effects of the current economic environment on global research and helps students figure out what their role in the coming social order might be.</t>
  </si>
  <si>
    <t>Aaron Swartz</t>
  </si>
  <si>
    <t>The Social Responsibility of Computer Science</t>
  </si>
  <si>
    <t>The ability to program is an incredible power -- almost like sorcery. But programmers don't spend a lot of time thinking about what this sorcery should be used for. Instead, they're attracted to interesting problems, even if these problems end up getting used for evil. Some social questions (free software, net neutrality) have been taken up by programmers, but they tend only to be the ones having to do with programming itself. Do programmers have a responsibility to think about the implications of their work? Are there interesting social problems that can be addressed by programming? What are the pitfalls of programmers working on these questions?</t>
  </si>
  <si>
    <t>Greg Schechter</t>
  </si>
  <si>
    <t>I Want my LOLCat Videos Faster</t>
  </si>
  <si>
    <t>With two billion views a day, a lot of time is wasted while a video loads. The faster we can get the video to you, the more opportunities you’ll have to watch that tenth LOLCat video. About 80% of the “Why is this taking so long?” page load time is based on front-end choices. This talk is all about how to make web pages faster. Greg Schechter will cover the fast and easy, including gzipping your resources, to the heavy lifting of building our video player in HTML5.</t>
  </si>
  <si>
    <t>Andrew Brook</t>
  </si>
  <si>
    <t>Selerity</t>
  </si>
  <si>
    <t>Trading</t>
  </si>
  <si>
    <t>Machines and Markets - An Overview of Automated Trading and Some Recent Developments</t>
  </si>
  <si>
    <t>Technology has always played an important role on Wall Street, but the past several years have seen an acceleration from computers being used as a tool by traders to computers actually becoming traders. From small proprietary trading firms and hedge funds up to the largest multinational investment banks, complex algorithms and cutting edge hardware make multi-million-dollar decisions in microseconds--and humans struggle to keep up. But what's behind the headlines of the "Flash Crash" and star programmers being offered $400,000 salaries? In this talk, Andrew Brook will explain what automated trading is (and what it isn't), what's driving its growth and examine some of the technical problems that arise when you entrust machines with significant, real-time decision-making. Finally, we'll look at the recent growth into non-traditional data sources such as market sentiment and event-based trading and their relationship to collaborative computing and social networking.</t>
  </si>
  <si>
    <t>Why is Network Security Hard?</t>
  </si>
  <si>
    <t>Security protocols have existed for years. Some have been refined, some new have been invented, yet we still find ourselves hard at work to secure computer networks. This talk will try to explore the factors that make security hard to achieve in the real world and will give a perspective on the state of some secure protocols today.</t>
  </si>
  <si>
    <t>Dan Peterson</t>
  </si>
  <si>
    <t>Extending the Open Web, and Surviving Poisonous People</t>
  </si>
  <si>
    <t>The web is constantly changing, and new technologies are incubating and maturing: some proprietary, some not. Come learn what is happening now in the open web and how you can contribute to making the web better. Every project runs into people who are selfish, uncooperative, and disrespectful. These people can silently poison the atmosphere of a happy developer community. Come learn how to identify these people and peacefully de-fuse them before they derail your project. Told through a series of (often amusing) real-life anecdotes and experiences.</t>
  </si>
  <si>
    <t>Andy Grignon</t>
  </si>
  <si>
    <t>University of Iowa</t>
  </si>
  <si>
    <t>Palm/Hewlett Packard</t>
  </si>
  <si>
    <t>Why Successful Projects Require Failures</t>
  </si>
  <si>
    <t>Starting new software projects is fun and exciting! At least until the realities of money, deadlines, and resources come into the picture. Andy will share some of his successes (and more importantly, failures!) in helping to get some of the biggest, most prolific programs ever off the ground: iPhone 1.0 and webOS.</t>
  </si>
  <si>
    <t>John Garrod</t>
  </si>
  <si>
    <t>Palantir’s Project Horizon: Interactive Analysis with Big Data</t>
  </si>
  <si>
    <t>Project Horizon started as a hackday project at Palantir to explore what analysis is possible with Big Data. Building on Palantir’s mission of enabling analysis at a level people understand rather than constrained by nitty-gritty data-oriented interfaces, Horizon enables interactive analysis that can be used by people that think that a sequel query is a question about The Wrath of Khan. Rather than “write a complicated query, run it overnight,” Horizon helps users iterate in seconds, asking new questions based on the answers they get at each step. Horizon uses a similar-but-different API to MapReduce and a highly-optimized memory datastore to deliver results in interactive time. We’ll run through examples of the kinds of analyses this enables, and discuss the NoSQL datastore we built to make it all possible.</t>
  </si>
  <si>
    <t>Matt Cheney</t>
  </si>
  <si>
    <t>Chapter Three</t>
  </si>
  <si>
    <t>Why Paris Hilton is Famous and Barack Obama is President</t>
  </si>
  <si>
    <t>There are many examples, from Paris Hilton's rise to fame to Barack Obama's campaign, where smartly-applied technology has made a dramatic difference. Serving as both an equalizer and an amplifier, the ability to harness the power of technology allows for outcomes that were never before possible. Through an engaging narrative that is part-personal and part-aspirational, Matt Cheney and Vilas Dhar will talk about how small actions create big outcomes.</t>
  </si>
  <si>
    <t>Vilas Dhar</t>
  </si>
  <si>
    <t>Dhar Law, LLP</t>
  </si>
  <si>
    <t>Wolfram Research</t>
  </si>
  <si>
    <t>The Future of Programming</t>
  </si>
  <si>
    <t>In the 50 years since programming began, there has been slow evolution in the methods used. This talk will discuss two radical new directions that are just beginning, but hold the promise to radically change the activity of programming in the future.</t>
  </si>
  <si>
    <t>AB</t>
  </si>
  <si>
    <t>Cliff Click</t>
  </si>
  <si>
    <t>Rice University</t>
  </si>
  <si>
    <t>Azul</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</si>
  <si>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</si>
  <si>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</si>
  <si>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</si>
  <si>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</si>
  <si>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</si>
  <si>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How To Design a Good API and Why it Matters</t>
  </si>
  <si>
    <t>Software developers spend much of their time working with a variety of Application Programming Interfaces (APIs). Some are integral to the core platform, some provide access to widely distributed frameworks, and some are written in-house for use by a few developers. Nearly all programmers occasionally function as API designers, whether they know it or not. A well-designed API can be a great asset to the organization that wrote it and to all who use it. Good APIs increase the pleasure and productivity of the developers who use them and the quality of the software they produce. Conversely, poorly written APIs are a constant thorn in the developer's side, and can cause severe harm. Given the importance of good API design, surprisingly little has been written on the subject. This talk will attempt to help you recognize good and bad APIs and offer specific suggestions for writing good APIs and coping with bad ones.</t>
  </si>
  <si>
    <t>Jon 'maddog' Hall</t>
  </si>
  <si>
    <t>Drexel University</t>
  </si>
  <si>
    <t>Linux International</t>
  </si>
  <si>
    <t>Project Cauã: Creating jobs, Saving The Environment And Making Computers Easier To Use</t>
  </si>
  <si>
    <t>"For the past forty years* industry has been moving computer support further away from the end user while simultaneously making computers harder to use, building in obsolescence, wasting electricity, and making computers even more of a black box. Project Cauã will make computers easier to use, reduce the amount of electricity usage, create gratis wireless bubbles over large urban areas, and allow super-computing grids of low cost, create millions of high-tech new jobs world-wide all without costing the taxpayer a single penny** WorldPeace(TM) is maddog's next project * Is it my imagination or did the U.S. deficit start at about the same time? ** Mr. President and U.S. House of Representatives, please take notice"</t>
  </si>
  <si>
    <t>Mark Russinovich</t>
  </si>
  <si>
    <t>Cloud Computing</t>
  </si>
  <si>
    <t>Windows Azure and the Cloud</t>
  </si>
  <si>
    <t>Windows Azure is Microsoft's new cloud operating system. Mark will talk about the benefits and types of cloud computing, and then give an introductory look at how Windows Azure's Platform-as-a-Service approach creates a platform on which developers can build highly-available, highly-elastic cloud applications using their favorite programming languages and runtimes.</t>
  </si>
  <si>
    <t>Scott Klemmer</t>
  </si>
  <si>
    <t>The Power of Examples</t>
  </si>
  <si>
    <t>Designers in many fields rely on examples for inspiration, and examples play an important role in art and design curricula. In this talk, I'll describe several ways that examples help the creative process by illustrating concepts and alternatives. Online media offer
a corpus of examples at a scale and diversity never before seen. This wealth of examples opens up new possibilities, but also poses several challenges. How can we leverage these resources? My group's research tools harvest and synthesize examples to empower more people to design interactive systems, learners to acquire new skills, experts to be more creative, and programmers to engage in more design thinking. This research shapes my project-based design teaching, which emphasizes creating diverse alternatives, self-assessment, and using examples to
provide design insights and teach abstract principles.</t>
  </si>
  <si>
    <t>Mark Makdad</t>
  </si>
  <si>
    <t>Long Weekend LLC</t>
  </si>
  <si>
    <t>A Developer's Guide to Mobile Platforms in 2012</t>
  </si>
  <si>
    <t>By 2007, client software was dying; the AJAX-enabled Web browser drove applications in real-time. Feature phones of that era were a barren wasteland.Everything changed when Apple released the iPhone and its SDK shortly thereafter. Developers flocked en masse to native, compiled code written in C, C++, and Objective-C, all built on iOS's Cocoa Touch framework.Then Google released the Android SDK.Lazy programmers everywhere screamed at the thought of maintaining two separate code bases simply to reach a global audience. "Isn't this why we made the Web in the first place?!", they asked, with good reason.The mobile developer space is fragmented between iOS, Android, Windows Mobile, and Blackberry; as mobile smartphone adoption reaches saturation, it simply won't be acceptable for a company/service not to have a solution for all platforms.Frameworks like PhoneGap, Appcelerator Titanium, and Corona have sprung up to fill the void -- but are they anything more than glue code? Isn't there a greater, fundamental issue that needs to be addressed? This talk explores all of these issues, the rise of HTML5, and the future of mobile software development platforms.</t>
  </si>
  <si>
    <t>Ben Kamens</t>
  </si>
  <si>
    <t>Khan Academy</t>
  </si>
  <si>
    <t>5th Graders at the Steering Wheel</t>
  </si>
  <si>
    <t>Today's world of educational software doesn't conjure up thoughts of passionate dev teams continuously deploying, using data to drive decisions, viewing performance as a feature, and obsessing over design. We'll talk about how the Khan Academy is striving to drive the best of the software world deep into the heart of education and maybe sprinkle in some stories about what it's like to get product feedback from a brutally honest 5th grader.</t>
  </si>
  <si>
    <t>Douglas Hofstadter</t>
  </si>
  <si>
    <t>University of Oregon</t>
  </si>
  <si>
    <t>Watson, Jeopardy, and Language</t>
  </si>
  <si>
    <t>Earlier this year, a highly parallel IBM computer system named "Watson" played a massively publicized game of the television quiz show Jeopardy against two champion human players, winding up crushing them both. Some commentators described Watson's (or rather, IBM's) accomplishment as a major step toward the computer understanding of language. But is it? How much language does Watson actually understand? Can Watson really read books and grasp puns, as some people claim? Is IBM's approach to question-answering the future of artificial intelligence, or is it a wrong step? What does Watson's impressive performance tell us about the deep mysteries of human thought? Or does the relationship between Watson and the human mind matter at all?</t>
  </si>
  <si>
    <t>Richard Powers</t>
  </si>
  <si>
    <t>Ari Gesher</t>
  </si>
  <si>
    <t>Scaling Software Infrastructure - From 4 to 400</t>
  </si>
  <si>
    <t>Palantir Technologies is an enterprise software company that's designs, builds, and ships advanced data analytics software. Palantir has grown from four engineers in a single room to teams of over a hundred engineers actively working on two unique products. In this talk, Ari Gesher will trace the evolution of the infrastructure the company uses to manage its constantly growing teams. This talk will touch on many different pieces of infrastructure, their interplay, and how they've changed with the growth of team, software, and company. It will detail topics such as source control, unit testing, continuous build systems, code reviews, dependency management, bug tracking, and deployment.</t>
  </si>
  <si>
    <t>Jason Fennell</t>
  </si>
  <si>
    <t>Harvey Mudd College</t>
  </si>
  <si>
    <t>Yelp</t>
  </si>
  <si>
    <t>Finding the Dopest Dishes in the Data</t>
  </si>
  <si>
    <t>Information Retrieval presents models for the retrieval and scoring of documents. While these models work great in ideal cases, when they are applied to real world domains, like local search, they are rarely complete. This talk will cover the building blocks of a search engine. We will look at how those concepts are applied to Yelp's local search and some of the inherent difficulties in maintaining user experience while scaling Yelp's local search system.</t>
  </si>
  <si>
    <t>Rachael Brady</t>
  </si>
  <si>
    <t>Virtual Reality</t>
  </si>
  <si>
    <t>What's Real About Virtual Reality In 2011?</t>
  </si>
  <si>
    <t>What's real about virtual reality? This is a question that Chris Gray and Mark Driscoll asked in 1992 in their article about the Anthropology of/in Cyberspace where they hypothesize on the effect of this technology on the organization of human relationships and the potential militarization of society. It is also a question posed by Fred Brooks in his 1999 IEEE Computer Graphics and Applications article about the use of VR technologies and what works and what doesn't work. With the advent of 3D TVs, the Xbox Kinect and the Nintendo WII, virtual reality is now a household experience. How has virtual reality infiltrated everyday life? How has it enhanced research and teaching? What can we still do with virtual reality technologies that we haven't even considered yet? And what are the open research problems? This talk will place virtual reality research in a historical context and consider the questions of what's real about virtual reality in 2011.</t>
  </si>
  <si>
    <t>Fred Gallagher</t>
  </si>
  <si>
    <t>Megatokyo</t>
  </si>
  <si>
    <t>Creating Content with Tangible Value in Intangible (digital) Mediums</t>
  </si>
  <si>
    <t>One basic tenant of the internet is that information by default wants to be free, infinitely copyable and transferable. When the comics industry is getting all excited about going digital, my reaction is always "i was digital 12 years ago". Of course, the big difference is that i did a webcomic and made it available for free and supported myself on the ancillary things around it like merchandise sales, advertising, collections of books, etc. The trick is that if readers like your work and are emotionally committed to it, they will find value in that work and buy things related to it. by combining the intangible emotive content that is hard to put into words via the graphic side of comics, the reader has a tangible page of art and text that (in book form) something of value they are happy to purchase. The challenge now is - all this talk of ebooks and selling your work digitally. this should be a windfall for creators, but the gatekeepers of managing this crimp that restricts the distribution to people who've paid for it (or the attempt to) as well as all the quality content that is out there that is free to read (legally or otherwise) - the challenge is to have enough of that intangible emotive content into your work that the image alone will feel it has value.</t>
  </si>
  <si>
    <t>THQ, Inc.</t>
  </si>
  <si>
    <t>Moving Beyond Programmer: Succeeding in the Video Game Industry</t>
  </si>
  <si>
    <t>Writing quality code is only a small part of being a professional software developer. This talk discusses the skills and knowledge that differentiates a mere "programmer" from a full-fledged "software engineer." Understanding this gap exists, and how to bridge it, will help set yourself apart from other developers.</t>
  </si>
  <si>
    <t>Lextech Global Services</t>
  </si>
  <si>
    <t>5 Secrets to Successful Mobile App Development</t>
  </si>
  <si>
    <t>Veteran technologist and serial entrepreneur, Alex Bratton, will take you on a journey, following the creation of successful mobile products and revealing the process his team uses to design and develop award-winning apps. You will walk away from this presentation with a fresh understanding of: the mobile app landscape and where mobile is headed, why mobile design and development is different than web, what actionable steps you can take to make sure your apps are quality products.</t>
  </si>
  <si>
    <t>Albert Ni</t>
  </si>
  <si>
    <t>Dropbox</t>
  </si>
  <si>
    <t>Startups, the Good, Bad, and Ugly</t>
  </si>
  <si>
    <t>Joining a (tech) startup is likely one of the most misunderstood career paths. In this talk I aim to discuss the good, bad, and ugly of startups as honestly and bluntly as possible, in an effort to cut through a lot of the misinformation that is often disseminated to the "outside world". I'll also discuss questions I wish I had known to ask about startups before joining one. My perspective comes from going from never having even considered the possibility of joining a startup to dropping out to school to join Dropbox as the fifth employee, seeing Dropbox grow from 7 people to over 70, and interacting with other startups in Silicon Valley throughout this time.</t>
  </si>
  <si>
    <t>Garry Tan</t>
  </si>
  <si>
    <t>Y Combinator</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</si>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</sst>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10.0"/>
      <color rgb="FF666666"/>
      <name val="Arial"/>
    </font>
    <font>
      <b val="0"/>
      <i val="0"/>
      <strike val="0"/>
      <u val="none"/>
      <sz val="10.0"/>
      <color rgb="FF434343"/>
      <name val="Arial"/>
    </font>
  </fonts>
  <fills count="6">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fillId="2" xfId="0" numFmtId="0" borderId="0" applyFont="1" fontId="1" applyFill="1"/>
    <xf fillId="0" xfId="0" numFmtId="0" borderId="0" fontId="0"/>
    <xf fillId="3" xfId="0" numFmtId="0" borderId="0" fontId="0" applyFill="1"/>
    <xf fillId="4" xfId="0" numFmtId="0" borderId="0" applyFont="1" fontId="2" applyFill="1"/>
    <xf fillId="5"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pivotCache/pivotCacheDefinition4.xml" Type="http://schemas.openxmlformats.org/officeDocument/2006/relationships/pivotCacheDefinition" Id="rId12"/><Relationship Target="styles.xml" Type="http://schemas.openxmlformats.org/officeDocument/2006/relationships/styles" Id="rId1"/><Relationship Target="pivotCache/pivotCacheDefinition5.xml" Type="http://schemas.openxmlformats.org/officeDocument/2006/relationships/pivotCacheDefinition" Id="rId13"/><Relationship Target="worksheets/sheet2.xml" Type="http://schemas.openxmlformats.org/officeDocument/2006/relationships/worksheet" Id="rId4"/><Relationship Target="pivotCache/pivotCacheDefinition2.xml" Type="http://schemas.openxmlformats.org/officeDocument/2006/relationships/pivotCacheDefinition" Id="rId10"/><Relationship Target="worksheets/sheet1.xml" Type="http://schemas.openxmlformats.org/officeDocument/2006/relationships/worksheet" Id="rId3"/><Relationship Target="pivotCache/pivotCacheDefinition3.xml" Type="http://schemas.openxmlformats.org/officeDocument/2006/relationships/pivotCacheDefinition" Id="rId11"/><Relationship Target="pivotCache/pivotCacheDefinition1.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336"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Syracuse"/>
        <s v="Foothill College"/>
        <s v="Moscow Institute of Aviation"/>
        <s v="University of Nevada at Las Vegas"/>
        <s v="University of Maryland"/>
        <s v="Lancaster University"/>
        <s v="University of New South Wales"/>
        <s v="Technical University of Denmark"/>
        <s v="Princeton University"/>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Dalhousie"/>
        <s v="Mississippi State University"/>
        <s v="Indiana University"/>
        <s v="North Dakota State University"/>
        <s v="Brown University"/>
        <s v="University of Delaware "/>
        <s v="University of Western Ontario"/>
        <s v="Johns Hopkins Univ"/>
        <s v="Loyola University of Chicago"/>
        <s v="Liceo Scientifico Copernico, Bologna"/>
        <s v="Delft University of Technology"/>
        <s v="University of Virginia"/>
        <s v="Carleton University"/>
        <s v="Tufts University"/>
        <s v="Johns Hopkins University"/>
        <s v="University of Iowa"/>
        <s v="Rice University"/>
        <s v="Drexel University"/>
        <s v="University of Oregon"/>
        <s v="Harvey Mudd College"/>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336" sheet="Raw Data"/>
  </cacheSource>
  <cacheFields>
    <cacheField name="degree">
      <sharedItems containsBlank="1">
        <s v="BS"/>
        <s v="No Degree"/>
        <s v="PhD"/>
        <s v="MS"/>
        <m/>
        <s v="MFA"/>
        <s v="Sc.D"/>
        <s v="DA"/>
        <s v="MBA"/>
        <s v="MA"/>
        <s v="BA"/>
        <s v="AB"/>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336" sheet="Raw Data"/>
  </cacheSource>
  <cacheFields>
    <cacheField name="talk subject">
      <sharedItems containsBlank="1">
        <m/>
        <s v="Programming Languages"/>
        <s v="University of Illinois at Urbana-Champaign"/>
        <s v="Systems Programming"/>
        <s v="Tools"/>
        <s v="Compilers"/>
        <s v="Collaboration"/>
        <s v="Realtime Systems"/>
        <s v="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Cryptography"/>
        <s v="Evoting"/>
        <s v="High Performance Computing"/>
        <s v="Social Media"/>
        <s v="Quantum computing"/>
        <s v="Robotics"/>
        <s v="Privacy"/>
        <s v="Internet"/>
        <s v="Impact"/>
        <s v="Prototyping"/>
        <s v="Entertainment"/>
        <s v="Reflections"/>
        <s v="Startup Lessons"/>
        <s v="Engineering at a Human Scale"/>
        <s v="Automation"/>
        <s v="Computer Architecture"/>
        <s v="Programming"/>
        <s v="Space Exploration"/>
        <s v="Personal Development"/>
        <s v="API"/>
        <s v="Computational Language"/>
        <s v="Telecommunication"/>
        <s v="Professionalism"/>
        <s v="Fabrication"/>
        <s v="Academia"/>
        <s v="Trading"/>
        <s v="Cloud Computing"/>
        <s v="Virtual Reality"/>
      </sharedItems>
    </cacheField>
    <cacheField name="talk subject 2">
      <sharedItems containsBlank="1">
        <m/>
        <s v="Operating Systems"/>
        <s v="Workshop"/>
        <s v="Panel"/>
        <s v="Music"/>
        <s v="Human Computer Interaction"/>
        <s v="Embedded Systems"/>
        <s v="Open Source"/>
        <s v="Internet"/>
        <s v="Web Development"/>
        <s v="Personal Development"/>
        <s v="Mobile"/>
        <s v="Data Science"/>
        <s v="Robotics"/>
        <s v="Programming"/>
        <s v="Computer Architecture"/>
        <s v="API"/>
      </sharedItems>
    </cacheField>
    <cacheField name="talk subject 3">
      <sharedItems containsBlank="1">
        <m/>
        <s v="Networking"/>
        <s v="Security"/>
        <s v="Open Sourc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F1:F336" sheet="Raw Data"/>
  </cacheSource>
  <cacheFields>
    <cacheField name="gender">
      <sharedItems containsBlank="1">
        <s v="M"/>
        <m/>
        <s v="F"/>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336"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Digg"/>
        <s v="Wind River Systems "/>
        <s v="Palantir Technologies"/>
        <s v="Sandia National Laboratories"/>
        <s v="Cigital"/>
        <s v="XKCD"/>
        <s v="Rutgers University"/>
        <s v="Ars Technica"/>
        <s v="VMware"/>
        <s v="Columbia University"/>
        <s v="Sun Microsystems"/>
        <s v="SpaceX"/>
        <s v="Dreams in High Fidelity"/>
        <s v="Oregon State University"/>
        <s v="DreamWorks Animation"/>
        <s v="Facebook"/>
        <s v="Barrett Technology"/>
        <s v="Distance Lab"/>
        <s v="Freescale Semiconductor"/>
        <s v="Quantum Electronics"/>
        <s v="Dinosaur Comics"/>
        <s v="Yahoo"/>
        <s v="Reddit"/>
        <s v="Galois"/>
        <s v="Third Brigade"/>
        <s v="Palm"/>
        <s v="University of California at Berkeley"/>
        <s v="Tufts University"/>
        <s v="Questionable Content"/>
        <s v="Museum of Mathematics"/>
        <s v="Space Shuttle Program"/>
        <s v="Hammerhead Productions"/>
        <s v="National Association of REALTOR®'s"/>
        <s v="Piled Higher and Deeper (PhD)"/>
        <s v="Harvard University"/>
        <s v="Selerity"/>
        <s v="Palm/Hewlett Packard"/>
        <s v="Chapter Three"/>
        <s v="Dhar Law, LLP"/>
        <s v="Wolfram Research"/>
        <s v="Azul"/>
        <s v="Linux International"/>
        <s v="Long Weekend LLC"/>
        <s v="Khan Academy"/>
        <s v="Indiana University"/>
        <s v="Yelp"/>
        <s v="Megatokyo"/>
        <s v="THQ, Inc."/>
        <s v="Lextech Global Services"/>
        <s v="Dropbox"/>
        <s v="Y Combinator"/>
        <s v="The Official Ubuntu Book"/>
        <s v="OpenHatch"/>
        <s v="Twitter"/>
        <s v="Coursera"/>
        <s v="Open Perception, Inc."/>
        <s v="Indeed.com"/>
        <s v="Pixar"/>
        <s v="Creator of Mongrel"/>
        <s v="Neustar"/>
        <s v="Do"/>
        <s v="One"/>
        <s v="Braintree"/>
        <s v="Bloc"/>
        <s v="Valve"/>
      </sharedItems>
    </cacheField>
  </cacheFields>
</pivotCacheDefinition>
</file>

<file path=xl/pivotTables/_rels/pivotTable1.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5.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_rels/pivotTable5.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pivotTable1.xml><?xml version="1.0" encoding="utf-8"?>
<pivotTableDefinition xmlns="http://schemas.openxmlformats.org/spreadsheetml/2006/main" cacheId="0" dataCaption="" name="Pivot Table 1">
  <location firstDataCol="0" firstDataRow="2" ref="A1:B5" firstHeaderRow="1"/>
  <pivotFields>
    <pivotField axis="axisRow" name="gender" sortType="ascending" showAll="0" dataField="1" outline="0" multipleItemSelectionAllowed="1">
      <items>
        <item x="1"/>
        <item x="2"/>
        <item x="0"/>
        <item t="default"/>
      </items>
    </pivotField>
  </pivotFields>
  <rowFields>
    <field x="0"/>
  </rowFields>
  <dataFields>
    <dataField baseField="0" name="COUNTA of gender" fld="0" subtotal="count"/>
  </dataFields>
</pivotTableDefinition>
</file>

<file path=xl/pivotTables/pivotTable2.xml><?xml version="1.0" encoding="utf-8"?>
<pivotTableDefinition xmlns="http://schemas.openxmlformats.org/spreadsheetml/2006/main" cacheId="1" dataCaption="" name="Talk Subject">
  <location firstDataCol="0" firstDataRow="2" ref="A1:B65" firstHeaderRow="1"/>
  <pivotFields>
    <pivotField axis="axisRow" name="talk subject" sortType="ascending" showAll="0" dataField="1" outline="0" multipleItemSelectionAllowed="1">
      <items>
        <item x="0"/>
        <item x="59"/>
        <item x="54"/>
        <item x="24"/>
        <item x="49"/>
        <item x="17"/>
        <item x="61"/>
        <item x="6"/>
        <item x="5"/>
        <item x="55"/>
        <item x="50"/>
        <item x="35"/>
        <item x="20"/>
        <item x="22"/>
        <item x="32"/>
        <item x="26"/>
        <item x="14"/>
        <item x="48"/>
        <item x="45"/>
        <item x="27"/>
        <item x="28"/>
        <item x="36"/>
        <item x="58"/>
        <item x="29"/>
        <item x="13"/>
        <item x="8"/>
        <item x="37"/>
        <item x="25"/>
        <item x="34"/>
        <item x="43"/>
        <item x="42"/>
        <item x="12"/>
        <item x="19"/>
        <item x="10"/>
        <item x="18"/>
        <item x="31"/>
        <item x="33"/>
        <item x="53"/>
        <item x="41"/>
        <item x="57"/>
        <item x="51"/>
        <item x="1"/>
        <item x="21"/>
        <item x="44"/>
        <item x="39"/>
        <item x="7"/>
        <item x="46"/>
        <item x="40"/>
        <item x="30"/>
        <item x="38"/>
        <item x="9"/>
        <item x="52"/>
        <item x="47"/>
        <item x="3"/>
        <item x="56"/>
        <item x="23"/>
        <item x="4"/>
        <item x="60"/>
        <item x="2"/>
        <item x="62"/>
        <item x="15"/>
        <item x="11"/>
        <item x="16"/>
        <item t="default"/>
      </items>
    </pivotField>
    <pivotField name="talk subject 2" showAll="0" outline="0" multipleItemSelectionAllowed="1">
      <items>
        <item x="0"/>
        <item x="1"/>
        <item x="2"/>
        <item x="3"/>
        <item x="4"/>
        <item x="5"/>
        <item x="6"/>
        <item x="7"/>
        <item x="8"/>
        <item x="9"/>
        <item x="10"/>
        <item x="11"/>
        <item x="12"/>
        <item x="13"/>
        <item x="14"/>
        <item x="15"/>
        <item x="16"/>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3.xml><?xml version="1.0" encoding="utf-8"?>
<pivotTableDefinition xmlns="http://schemas.openxmlformats.org/spreadsheetml/2006/main" cacheId="2" dataCaption="" name="Affiliation">
  <location firstDataCol="0" firstDataRow="2" ref="A1:B162" firstHeaderRow="1"/>
  <pivotFields>
    <pivotField axis="axisRow" name="affiliation" sortType="ascending" showAll="0" dataField="1" outline="0" multipleItemSelectionAllowed="1">
      <items>
        <item x="0"/>
        <item x="28"/>
        <item x="86"/>
        <item x="19"/>
        <item x="71"/>
        <item x="62"/>
        <item x="44"/>
        <item x="15"/>
        <item x="102"/>
        <item x="18"/>
        <item x="49"/>
        <item x="135"/>
        <item x="1"/>
        <item x="111"/>
        <item x="85"/>
        <item x="10"/>
        <item x="4"/>
        <item x="158"/>
        <item x="46"/>
        <item x="157"/>
        <item x="132"/>
        <item x="99"/>
        <item x="32"/>
        <item x="104"/>
        <item x="13"/>
        <item x="69"/>
        <item x="149"/>
        <item x="153"/>
        <item x="23"/>
        <item x="56"/>
        <item x="55"/>
        <item x="42"/>
        <item x="133"/>
        <item x="95"/>
        <item x="115"/>
        <item x="112"/>
        <item x="155"/>
        <item x="107"/>
        <item x="109"/>
        <item x="144"/>
        <item x="57"/>
        <item x="94"/>
        <item x="50"/>
        <item x="45"/>
        <item x="110"/>
        <item x="79"/>
        <item x="91"/>
        <item x="67"/>
        <item x="113"/>
        <item x="118"/>
        <item x="54"/>
        <item x="22"/>
        <item x="31"/>
        <item x="40"/>
        <item x="87"/>
        <item x="26"/>
        <item x="126"/>
        <item x="129"/>
        <item x="43"/>
        <item x="80"/>
        <item x="52"/>
        <item x="72"/>
        <item x="77"/>
        <item x="66"/>
        <item x="151"/>
        <item x="139"/>
        <item x="73"/>
        <item x="5"/>
        <item x="70"/>
        <item x="92"/>
        <item x="21"/>
        <item x="138"/>
        <item x="2"/>
        <item x="143"/>
        <item x="136"/>
        <item x="137"/>
        <item x="25"/>
        <item x="141"/>
        <item x="38"/>
        <item x="82"/>
        <item x="76"/>
        <item x="124"/>
        <item x="127"/>
        <item x="6"/>
        <item x="154"/>
        <item x="36"/>
        <item x="27"/>
        <item x="59"/>
        <item x="156"/>
        <item x="150"/>
        <item x="34"/>
        <item x="147"/>
        <item x="108"/>
        <item x="97"/>
        <item x="120"/>
        <item x="131"/>
        <item x="14"/>
        <item x="7"/>
        <item x="8"/>
        <item x="68"/>
        <item x="128"/>
        <item x="152"/>
        <item x="11"/>
        <item x="41"/>
        <item x="16"/>
        <item x="114"/>
        <item x="123"/>
        <item x="61"/>
        <item x="117"/>
        <item x="20"/>
        <item x="63"/>
        <item x="74"/>
        <item x="81"/>
        <item x="101"/>
        <item x="30"/>
        <item x="98"/>
        <item x="83"/>
        <item x="130"/>
        <item x="60"/>
        <item x="12"/>
        <item x="89"/>
        <item x="125"/>
        <item x="106"/>
        <item x="9"/>
        <item x="33"/>
        <item x="84"/>
        <item x="24"/>
        <item x="105"/>
        <item x="17"/>
        <item x="146"/>
        <item x="119"/>
        <item x="142"/>
        <item x="122"/>
        <item x="53"/>
        <item x="148"/>
        <item x="121"/>
        <item x="47"/>
        <item x="75"/>
        <item x="3"/>
        <item x="51"/>
        <item x="39"/>
        <item x="35"/>
        <item x="48"/>
        <item x="90"/>
        <item x="78"/>
        <item x="93"/>
        <item x="159"/>
        <item x="103"/>
        <item x="37"/>
        <item x="64"/>
        <item x="58"/>
        <item x="96"/>
        <item x="65"/>
        <item x="134"/>
        <item x="29"/>
        <item x="100"/>
        <item x="145"/>
        <item x="116"/>
        <item x="140"/>
        <item x="88"/>
        <item t="default"/>
      </items>
    </pivotField>
  </pivotFields>
  <rowFields>
    <field x="0"/>
  </rowFields>
  <dataFields>
    <dataField baseField="0" name="COUNTA of affiliation" fld="0" subtotal="count"/>
  </dataFields>
</pivotTableDefinition>
</file>

<file path=xl/pivotTables/pivotTable4.xml><?xml version="1.0" encoding="utf-8"?>
<pivotTableDefinition xmlns="http://schemas.openxmlformats.org/spreadsheetml/2006/main" cacheId="3" dataCaption="" name="Degree From">
  <location firstDataCol="0" firstDataRow="2" ref="A1:B92" firstHeaderRow="1"/>
  <pivotFields>
    <pivotField axis="axisRow" name="degree from" sortType="ascending" showAll="0" dataField="1" outline="0" multipleItemSelectionAllowed="1">
      <items>
        <item x="4"/>
        <item x="10"/>
        <item x="63"/>
        <item x="44"/>
        <item x="12"/>
        <item x="71"/>
        <item x="21"/>
        <item x="84"/>
        <item x="87"/>
        <item x="5"/>
        <item x="59"/>
        <item x="69"/>
        <item x="89"/>
        <item x="76"/>
        <item x="37"/>
        <item x="43"/>
        <item x="26"/>
        <item x="81"/>
        <item x="55"/>
        <item x="78"/>
        <item x="18"/>
        <item x="46"/>
        <item x="52"/>
        <item x="61"/>
        <item x="66"/>
        <item x="73"/>
        <item x="35"/>
        <item x="30"/>
        <item x="68"/>
        <item x="67"/>
        <item x="9"/>
        <item x="14"/>
        <item x="60"/>
        <item x="27"/>
        <item x="1"/>
        <item x="62"/>
        <item x="19"/>
        <item x="79"/>
        <item x="41"/>
        <item x="33"/>
        <item x="6"/>
        <item x="50"/>
        <item x="75"/>
        <item x="13"/>
        <item x="54"/>
        <item x="80"/>
        <item x="3"/>
        <item x="25"/>
        <item x="32"/>
        <item x="83"/>
        <item x="16"/>
        <item x="72"/>
        <item x="56"/>
        <item x="88"/>
        <item x="38"/>
        <item x="22"/>
        <item x="85"/>
        <item x="7"/>
        <item x="24"/>
        <item x="0"/>
        <item x="15"/>
        <item x="17"/>
        <item x="36"/>
        <item x="49"/>
        <item x="34"/>
        <item x="42"/>
        <item x="39"/>
        <item x="64"/>
        <item x="86"/>
        <item x="2"/>
        <item x="20"/>
        <item x="74"/>
        <item x="45"/>
        <item x="29"/>
        <item x="48"/>
        <item x="40"/>
        <item x="28"/>
        <item x="31"/>
        <item x="77"/>
        <item x="11"/>
        <item x="23"/>
        <item x="53"/>
        <item x="82"/>
        <item x="47"/>
        <item x="70"/>
        <item x="58"/>
        <item x="65"/>
        <item x="8"/>
        <item x="51"/>
        <item x="57"/>
        <item t="default"/>
      </items>
    </pivotField>
  </pivotFields>
  <rowFields>
    <field x="0"/>
  </rowFields>
  <dataFields>
    <dataField baseField="0" name="COUNTA of degree from" fld="0" subtotal="count"/>
  </dataFields>
</pivotTableDefinition>
</file>

<file path=xl/pivotTables/pivotTable5.xml><?xml version="1.0" encoding="utf-8"?>
<pivotTableDefinition xmlns="http://schemas.openxmlformats.org/spreadsheetml/2006/main" cacheId="4" dataCaption="" name="Degree Type">
  <location firstDataCol="0" firstDataRow="2" ref="A1:B14" firstHeaderRow="1"/>
  <pivotFields>
    <pivotField axis="axisRow" name="degree" sortType="descending" showAll="0" dataField="1" outline="0" multipleItemSelectionAllowed="1">
      <items>
        <item x="0"/>
        <item x="1"/>
        <item x="2"/>
        <item x="3"/>
        <item x="4"/>
        <item x="5"/>
        <item x="6"/>
        <item x="7"/>
        <item x="8"/>
        <item x="9"/>
        <item x="10"/>
        <item x="11"/>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_rels/sheet6.xml.rels><?xml version="1.0" encoding="UTF-8" standalone="yes"?><Relationships xmlns="http://schemas.openxmlformats.org/package/2006/relationships"><Relationship Target="../pivotTables/pivotTable5.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5" customWidth="1" max="5" width="34.57"/>
    <col min="7" customWidth="1" max="7" width="25.29"/>
    <col min="8" customWidth="1" max="8" width="26.57"/>
    <col min="9" customWidth="1" max="9" width="26.71"/>
    <col min="11" customWidth="1" max="11" width="54.86"/>
  </cols>
  <sheetData>
    <row r="1">
      <c t="s" s="2" r="A1">
        <v>0</v>
      </c>
      <c t="s" s="2" r="B1">
        <v>1</v>
      </c>
      <c t="s" s="2" r="C1">
        <v>2</v>
      </c>
      <c t="s" s="2" r="D1">
        <v>3</v>
      </c>
      <c t="s" s="2" r="E1">
        <v>4</v>
      </c>
      <c t="s" s="2" r="F1">
        <v>5</v>
      </c>
      <c t="s" s="2" r="G1">
        <v>6</v>
      </c>
      <c t="s" s="2" r="H1">
        <v>7</v>
      </c>
      <c t="s" s="2" r="I1">
        <v>8</v>
      </c>
      <c t="s" s="2" r="J1">
        <v>9</v>
      </c>
      <c t="s" s="2" r="K1">
        <v>10</v>
      </c>
      <c t="s" s="2" r="L1">
        <v>11</v>
      </c>
      <c s="2" r="M1"/>
      <c s="2" r="N1"/>
      <c s="2" r="O1"/>
      <c s="2" r="P1"/>
      <c s="2" r="Q1"/>
      <c s="2" r="R1"/>
      <c s="2" r="S1"/>
      <c s="2" r="T1"/>
      <c s="2" r="U1"/>
      <c s="2" r="V1"/>
      <c s="2" r="W1"/>
      <c s="2" r="X1"/>
    </row>
    <row r="2">
      <c s="2" r="A2">
        <v>1995</v>
      </c>
      <c t="s" s="2" r="B2">
        <v>12</v>
      </c>
      <c s="2" r="C2">
        <v>45</v>
      </c>
      <c t="s" s="2" r="D2">
        <v>13</v>
      </c>
      <c t="s" s="5" r="E2">
        <v>14</v>
      </c>
      <c t="s" s="2" r="F2">
        <v>15</v>
      </c>
      <c s="2" r="G2"/>
      <c s="2" r="H2"/>
      <c s="2" r="I2"/>
      <c s="2" r="J2"/>
      <c s="2" r="K2"/>
      <c s="2" r="L2"/>
      <c s="2" r="M2"/>
      <c s="2" r="N2"/>
      <c s="2" r="O2"/>
      <c s="2" r="P2"/>
      <c s="2" r="Q2"/>
      <c s="2" r="R2"/>
      <c s="2" r="S2"/>
      <c s="2" r="T2"/>
      <c s="2" r="U2"/>
      <c s="2" r="V2"/>
      <c s="2" r="W2"/>
      <c s="2" r="X2"/>
    </row>
    <row r="3">
      <c s="2" r="A3">
        <v>1995</v>
      </c>
      <c t="s" s="2" r="B3">
        <v>16</v>
      </c>
      <c t="s" s="2" r="C3">
        <v>17</v>
      </c>
      <c t="s" s="2" r="D3">
        <v>18</v>
      </c>
      <c t="s" s="2" r="E3">
        <v>18</v>
      </c>
      <c t="s" s="2" r="F3">
        <v>15</v>
      </c>
      <c t="s" s="2" r="G3">
        <v>19</v>
      </c>
      <c s="2" r="H3"/>
      <c s="2" r="I3"/>
      <c s="2" r="J3"/>
      <c s="2" r="K3"/>
      <c s="2" r="L3"/>
      <c s="2" r="M3"/>
      <c s="2" r="N3"/>
      <c s="2" r="O3"/>
      <c s="2" r="P3"/>
      <c s="2" r="Q3"/>
      <c s="2" r="R3"/>
      <c s="2" r="S3"/>
      <c s="2" r="T3"/>
      <c s="2" r="U3"/>
      <c s="2" r="V3"/>
      <c s="2" r="W3"/>
      <c s="2" r="X3"/>
    </row>
    <row r="4">
      <c s="2" r="A4">
        <v>1995</v>
      </c>
      <c t="s" s="2" r="B4">
        <v>20</v>
      </c>
      <c s="2" r="C4">
        <v>34</v>
      </c>
      <c t="s" s="2" r="D4">
        <v>13</v>
      </c>
      <c t="s" s="2" r="E4">
        <v>21</v>
      </c>
      <c t="s" s="2" r="F4">
        <v>15</v>
      </c>
      <c t="s" s="2" r="G4">
        <v>22</v>
      </c>
      <c s="2" r="H4"/>
      <c s="2" r="I4"/>
      <c s="2" r="J4"/>
      <c s="2" r="K4"/>
      <c s="2" r="L4"/>
      <c s="2" r="M4"/>
      <c s="2" r="N4"/>
      <c s="2" r="O4"/>
      <c s="2" r="P4"/>
      <c s="2" r="Q4"/>
      <c s="2" r="R4"/>
      <c s="2" r="S4"/>
      <c s="2" r="T4"/>
      <c s="2" r="U4"/>
      <c s="2" r="V4"/>
      <c s="2" r="W4"/>
      <c s="2" r="X4"/>
    </row>
    <row r="5">
      <c s="2" r="A5">
        <v>1995</v>
      </c>
      <c t="s" s="2" r="B5">
        <v>23</v>
      </c>
      <c s="2" r="C5"/>
      <c t="s" s="2" r="D5">
        <v>24</v>
      </c>
      <c t="s" s="2" r="E5">
        <v>25</v>
      </c>
      <c t="s" s="2" r="F5">
        <v>15</v>
      </c>
      <c s="2" r="G5"/>
      <c s="2" r="H5"/>
      <c s="2" r="I5"/>
      <c s="2" r="J5"/>
      <c s="2" r="K5"/>
      <c s="2" r="L5"/>
      <c s="2" r="M5"/>
      <c s="2" r="N5"/>
      <c s="2" r="O5"/>
      <c s="2" r="P5"/>
      <c s="2" r="Q5"/>
      <c s="2" r="R5"/>
      <c s="2" r="S5"/>
      <c s="2" r="T5"/>
      <c s="2" r="U5"/>
      <c s="2" r="V5"/>
      <c s="2" r="W5"/>
      <c s="2" r="X5"/>
    </row>
    <row r="6">
      <c s="2" r="A6">
        <v>1995</v>
      </c>
      <c t="s" s="2" r="B6">
        <v>26</v>
      </c>
      <c s="2" r="C6"/>
      <c t="s" s="2" r="D6">
        <v>18</v>
      </c>
      <c t="s" s="2" r="E6">
        <v>18</v>
      </c>
      <c t="s" s="2" r="F6">
        <v>15</v>
      </c>
      <c t="s" s="2" r="G6">
        <v>21</v>
      </c>
      <c t="s" s="2" r="H6">
        <v>27</v>
      </c>
      <c s="2" r="I6"/>
      <c s="2" r="J6"/>
      <c t="s" s="2" r="K6">
        <v>28</v>
      </c>
      <c s="2" r="L6"/>
      <c s="2" r="M6"/>
      <c s="2" r="N6"/>
      <c s="2" r="O6"/>
      <c s="2" r="P6"/>
      <c s="2" r="Q6"/>
      <c s="2" r="R6"/>
      <c s="2" r="S6"/>
      <c s="2" r="T6"/>
      <c s="2" r="U6"/>
      <c s="2" r="V6"/>
      <c s="2" r="W6"/>
      <c s="2" r="X6"/>
    </row>
    <row r="7">
      <c s="2" r="A7">
        <v>1995</v>
      </c>
      <c t="s" s="2" r="B7">
        <v>29</v>
      </c>
      <c s="2" r="C7"/>
      <c t="s" s="2" r="D7">
        <v>30</v>
      </c>
      <c t="s" s="2" r="E7">
        <v>21</v>
      </c>
      <c t="s" s="2" r="F7">
        <v>15</v>
      </c>
      <c t="s" s="2" r="G7">
        <v>21</v>
      </c>
      <c t="s" s="2" r="H7">
        <v>21</v>
      </c>
      <c s="2" r="I7"/>
      <c s="2" r="J7"/>
      <c t="s" s="2" r="K7">
        <v>31</v>
      </c>
      <c s="2" r="L7"/>
      <c s="2" r="M7"/>
      <c s="2" r="N7"/>
      <c s="2" r="O7"/>
      <c s="2" r="P7"/>
      <c s="2" r="Q7"/>
      <c s="2" r="R7"/>
      <c s="2" r="S7"/>
      <c s="2" r="T7"/>
      <c s="2" r="U7"/>
      <c s="2" r="V7"/>
      <c s="2" r="W7"/>
      <c s="2" r="X7"/>
    </row>
    <row r="8">
      <c s="2" r="A8">
        <v>1995</v>
      </c>
      <c t="s" s="2" r="B8">
        <v>32</v>
      </c>
      <c s="2" r="C8"/>
      <c s="2" r="D8"/>
      <c s="2" r="E8"/>
      <c t="s" s="2" r="F8">
        <v>15</v>
      </c>
      <c t="s" s="2" r="G8">
        <v>21</v>
      </c>
      <c t="s" s="2" r="H8">
        <v>21</v>
      </c>
      <c s="2" r="I8"/>
      <c s="2" r="J8"/>
      <c t="s" s="2" r="K8">
        <v>31</v>
      </c>
      <c s="2" r="L8"/>
      <c s="2" r="M8"/>
      <c s="2" r="N8"/>
      <c s="2" r="O8"/>
      <c s="2" r="P8"/>
      <c s="2" r="Q8"/>
      <c s="2" r="R8"/>
      <c s="2" r="S8"/>
      <c s="2" r="T8"/>
      <c s="2" r="U8"/>
      <c s="2" r="V8"/>
      <c s="2" r="W8"/>
      <c s="2" r="X8"/>
    </row>
    <row r="9">
      <c s="2" r="A9">
        <v>1995</v>
      </c>
      <c t="s" s="2" r="B9">
        <v>33</v>
      </c>
      <c s="2" r="C9">
        <v>40</v>
      </c>
      <c t="s" s="2" r="D9">
        <v>24</v>
      </c>
      <c t="s" s="2" r="E9">
        <v>34</v>
      </c>
      <c t="s" s="2" r="F9">
        <v>15</v>
      </c>
      <c t="s" s="2" r="G9">
        <v>21</v>
      </c>
      <c t="s" s="2" r="H9">
        <v>27</v>
      </c>
      <c s="2" r="I9"/>
      <c s="2" r="J9"/>
      <c t="s" s="2" r="K9">
        <v>35</v>
      </c>
      <c s="2" r="L9"/>
      <c s="2" r="M9"/>
      <c s="2" r="N9"/>
      <c s="2" r="O9"/>
      <c s="2" r="P9"/>
      <c s="2" r="Q9"/>
      <c s="2" r="R9"/>
      <c s="2" r="S9"/>
      <c s="2" r="T9"/>
      <c s="2" r="U9"/>
      <c s="2" r="V9"/>
      <c s="2" r="W9"/>
      <c s="2" r="X9"/>
    </row>
    <row r="10">
      <c s="2" r="A10">
        <v>1995</v>
      </c>
      <c t="s" s="2" r="B10">
        <v>36</v>
      </c>
      <c s="2" r="C10"/>
      <c t="s" s="2" r="D10">
        <v>18</v>
      </c>
      <c t="s" s="2" r="E10">
        <v>18</v>
      </c>
      <c t="s" s="2" r="F10">
        <v>15</v>
      </c>
      <c t="s" s="2" r="G10">
        <v>21</v>
      </c>
      <c t="s" s="2" r="H10">
        <v>37</v>
      </c>
      <c t="s" s="2" r="I10">
        <v>38</v>
      </c>
      <c t="s" s="2" r="J10">
        <v>39</v>
      </c>
      <c t="s" s="2" r="K10">
        <v>40</v>
      </c>
      <c s="2" r="L10"/>
      <c s="2" r="M10"/>
      <c s="2" r="N10"/>
      <c s="2" r="O10"/>
      <c s="2" r="P10"/>
      <c s="2" r="Q10"/>
      <c s="2" r="R10"/>
      <c s="2" r="S10"/>
      <c s="2" r="T10"/>
      <c s="2" r="U10"/>
      <c s="2" r="V10"/>
      <c s="2" r="W10"/>
      <c s="2" r="X10"/>
    </row>
    <row r="11">
      <c s="2" r="A11">
        <v>1995</v>
      </c>
      <c t="s" s="2" r="B11">
        <v>41</v>
      </c>
      <c s="2" r="C11"/>
      <c t="s" s="2" r="D11">
        <v>13</v>
      </c>
      <c t="s" s="2" r="E11">
        <v>21</v>
      </c>
      <c t="s" s="2" r="F11">
        <v>15</v>
      </c>
      <c t="s" s="2" r="G11">
        <v>21</v>
      </c>
      <c t="s" s="2" r="H11">
        <v>42</v>
      </c>
      <c s="2" r="I11"/>
      <c s="2" r="J11"/>
      <c t="s" s="2" r="K11">
        <v>43</v>
      </c>
      <c s="2" r="L11"/>
      <c s="2" r="M11"/>
      <c s="2" r="N11"/>
      <c s="2" r="O11"/>
      <c s="2" r="P11"/>
      <c s="2" r="Q11"/>
      <c s="2" r="R11"/>
      <c s="2" r="S11"/>
      <c s="2" r="T11"/>
      <c s="2" r="U11"/>
      <c s="2" r="V11"/>
      <c s="2" r="W11"/>
      <c s="2" r="X11"/>
    </row>
    <row r="12">
      <c s="2" r="A12">
        <v>1995</v>
      </c>
      <c t="s" s="2" r="B12">
        <v>44</v>
      </c>
      <c s="2" r="C12"/>
      <c t="s" s="2" r="D12">
        <v>24</v>
      </c>
      <c t="s" s="2" r="E12">
        <v>45</v>
      </c>
      <c t="s" s="2" r="F12">
        <v>15</v>
      </c>
      <c t="s" s="2" r="G12">
        <v>21</v>
      </c>
      <c s="2" r="H12"/>
      <c s="2" r="I12"/>
      <c s="2" r="J12"/>
      <c s="2" r="K12"/>
      <c s="2" r="L12"/>
      <c s="2" r="M12"/>
      <c s="2" r="N12"/>
      <c s="2" r="O12"/>
      <c s="2" r="P12"/>
      <c s="2" r="Q12"/>
      <c s="2" r="R12"/>
      <c s="2" r="S12"/>
      <c s="2" r="T12"/>
      <c s="2" r="U12"/>
      <c s="2" r="V12"/>
      <c s="2" r="W12"/>
      <c s="2" r="X12"/>
    </row>
    <row r="13">
      <c s="2" r="A13">
        <v>1995</v>
      </c>
      <c t="s" s="2" r="B13">
        <v>46</v>
      </c>
      <c s="2" r="C13"/>
      <c t="s" s="2" r="D13">
        <v>13</v>
      </c>
      <c t="s" s="2" r="E13">
        <v>21</v>
      </c>
      <c t="s" s="2" r="F13">
        <v>15</v>
      </c>
      <c t="s" s="2" r="G13">
        <v>19</v>
      </c>
      <c s="2" r="H13"/>
      <c s="2" r="I13"/>
      <c s="2" r="J13"/>
      <c s="2" r="K13"/>
      <c s="2" r="L13"/>
      <c s="2" r="M13"/>
      <c s="2" r="N13"/>
      <c s="2" r="O13"/>
      <c s="2" r="P13"/>
      <c s="2" r="Q13"/>
      <c s="2" r="R13"/>
      <c s="2" r="S13"/>
      <c s="2" r="T13"/>
      <c s="2" r="U13"/>
      <c s="2" r="V13"/>
      <c s="2" r="W13"/>
      <c s="2" r="X13"/>
    </row>
    <row r="14">
      <c s="2" r="A14">
        <v>1995</v>
      </c>
      <c t="s" s="2" r="B14">
        <v>47</v>
      </c>
      <c s="2" r="C14"/>
      <c t="s" s="2" r="D14">
        <v>13</v>
      </c>
      <c t="s" s="2" r="E14">
        <v>21</v>
      </c>
      <c t="s" s="2" r="F14">
        <v>15</v>
      </c>
      <c t="s" s="2" r="G14">
        <v>19</v>
      </c>
      <c s="2" r="H14"/>
      <c s="2" r="I14"/>
      <c s="2" r="J14"/>
      <c s="2" r="K14"/>
      <c s="2" r="L14"/>
      <c s="2" r="M14"/>
      <c s="2" r="N14"/>
      <c s="2" r="O14"/>
      <c s="2" r="P14"/>
      <c s="2" r="Q14"/>
      <c s="2" r="R14"/>
      <c s="2" r="S14"/>
      <c s="2" r="T14"/>
      <c s="2" r="U14"/>
      <c s="2" r="V14"/>
      <c s="2" r="W14"/>
      <c s="2" r="X14"/>
    </row>
    <row r="15">
      <c s="3" r="A15"/>
      <c s="3" r="B15"/>
      <c s="3" r="C15"/>
      <c s="3" r="D15"/>
      <c s="3" r="E15"/>
      <c s="3" r="F15"/>
      <c s="3" r="G15"/>
      <c s="3" r="H15"/>
      <c s="3" r="I15"/>
      <c s="3" r="J15"/>
      <c s="3" r="K15"/>
      <c s="3" r="L15"/>
      <c s="2" r="M15"/>
      <c s="2" r="N15"/>
      <c s="2" r="O15"/>
      <c s="2" r="P15"/>
      <c s="2" r="Q15"/>
      <c s="2" r="R15"/>
      <c s="2" r="S15"/>
      <c s="2" r="T15"/>
      <c s="2" r="U15"/>
      <c s="2" r="V15"/>
      <c s="2" r="W15"/>
      <c s="2" r="X15"/>
    </row>
    <row r="16">
      <c s="2" r="A16">
        <v>1996</v>
      </c>
      <c t="s" s="2" r="B16">
        <v>48</v>
      </c>
      <c s="2" r="C16"/>
      <c t="s" s="2" r="D16">
        <v>13</v>
      </c>
      <c t="s" s="2" r="E16">
        <v>49</v>
      </c>
      <c t="s" s="2" r="F16">
        <v>15</v>
      </c>
      <c t="s" s="2" r="G16">
        <v>50</v>
      </c>
      <c s="2" r="H16"/>
      <c s="2" r="I16"/>
      <c s="2" r="J16"/>
      <c s="2" r="K16"/>
      <c s="2" r="L16"/>
      <c s="2" r="M16"/>
      <c s="2" r="N16"/>
      <c s="2" r="O16"/>
      <c s="2" r="P16"/>
      <c s="2" r="Q16"/>
      <c s="2" r="R16"/>
      <c s="2" r="S16"/>
      <c s="2" r="T16"/>
      <c s="2" r="U16"/>
      <c s="2" r="V16"/>
      <c s="2" r="W16"/>
      <c s="2" r="X16"/>
    </row>
    <row r="17">
      <c s="2" r="A17">
        <v>1996</v>
      </c>
      <c t="s" s="2" r="B17">
        <v>51</v>
      </c>
      <c s="2" r="C17"/>
      <c s="2" r="D17"/>
      <c s="2" r="E17"/>
      <c t="s" s="2" r="F17">
        <v>15</v>
      </c>
      <c t="s" s="2" r="G17">
        <v>52</v>
      </c>
      <c t="s" s="2" r="H17">
        <v>53</v>
      </c>
      <c s="2" r="I17"/>
      <c s="2" r="J17"/>
      <c t="s" s="2" r="K17">
        <v>54</v>
      </c>
      <c s="2" r="L17"/>
      <c s="2" r="M17"/>
      <c s="2" r="N17"/>
      <c s="2" r="O17"/>
      <c s="2" r="P17"/>
      <c s="2" r="Q17"/>
      <c s="2" r="R17"/>
      <c s="2" r="S17"/>
      <c s="2" r="T17"/>
      <c s="2" r="U17"/>
      <c s="2" r="V17"/>
      <c s="2" r="W17"/>
      <c s="2" r="X17"/>
    </row>
    <row r="18">
      <c s="2" r="A18">
        <v>1996</v>
      </c>
      <c t="s" s="2" r="B18">
        <v>55</v>
      </c>
      <c s="2" r="C18"/>
      <c t="s" s="2" r="D18">
        <v>56</v>
      </c>
      <c t="s" s="2" r="E18">
        <v>57</v>
      </c>
      <c t="s" s="2" r="F18">
        <v>58</v>
      </c>
      <c t="s" s="2" r="G18">
        <v>59</v>
      </c>
      <c s="2" r="H18"/>
      <c s="2" r="I18"/>
      <c s="2" r="J18"/>
      <c t="s" s="2" r="K18">
        <v>60</v>
      </c>
      <c s="2" r="L18"/>
      <c s="2" r="M18"/>
      <c s="2" r="N18"/>
      <c s="2" r="O18"/>
      <c s="2" r="P18"/>
      <c s="2" r="Q18"/>
      <c s="2" r="R18"/>
      <c s="2" r="S18"/>
      <c s="2" r="T18"/>
      <c s="2" r="U18"/>
      <c s="2" r="V18"/>
      <c s="2" r="W18"/>
      <c s="2" r="X18"/>
    </row>
    <row r="19">
      <c s="2" r="A19">
        <v>1996</v>
      </c>
      <c t="s" s="2" r="B19">
        <v>61</v>
      </c>
      <c s="2" r="C19"/>
      <c s="2" r="D19"/>
      <c s="2" r="E19"/>
      <c t="s" s="2" r="F19">
        <v>15</v>
      </c>
      <c t="s" s="2" r="G19">
        <v>59</v>
      </c>
      <c t="s" s="2" r="H19">
        <v>62</v>
      </c>
      <c s="2" r="I19"/>
      <c s="2" r="J19"/>
      <c t="s" s="2" r="K19">
        <v>63</v>
      </c>
      <c s="2" r="L19"/>
      <c s="2" r="M19"/>
      <c s="2" r="N19"/>
      <c s="2" r="O19"/>
      <c s="2" r="P19"/>
      <c s="2" r="Q19"/>
      <c s="2" r="R19"/>
      <c s="2" r="S19"/>
      <c s="2" r="T19"/>
      <c s="2" r="U19"/>
      <c s="2" r="V19"/>
      <c s="2" r="W19"/>
      <c s="2" r="X19"/>
    </row>
    <row r="20">
      <c s="2" r="A20">
        <v>1996</v>
      </c>
      <c t="s" s="2" r="B20">
        <v>64</v>
      </c>
      <c s="2" r="C20">
        <v>21</v>
      </c>
      <c t="s" s="2" r="D20">
        <v>13</v>
      </c>
      <c t="s" s="2" r="E20">
        <v>21</v>
      </c>
      <c t="s" s="2" r="F20">
        <v>15</v>
      </c>
      <c t="s" s="2" r="G20">
        <v>22</v>
      </c>
      <c t="s" s="2" r="H20">
        <v>62</v>
      </c>
      <c s="2" r="I20"/>
      <c s="2" r="J20"/>
      <c t="s" s="2" r="K20">
        <v>65</v>
      </c>
      <c s="2" r="L20"/>
      <c s="2" r="M20"/>
      <c s="2" r="N20"/>
      <c s="2" r="O20"/>
      <c s="2" r="P20"/>
      <c s="2" r="Q20"/>
      <c s="2" r="R20"/>
      <c s="2" r="S20"/>
      <c s="2" r="T20"/>
      <c s="2" r="U20"/>
      <c s="2" r="V20"/>
      <c s="2" r="W20"/>
      <c s="2" r="X20"/>
    </row>
    <row r="21">
      <c s="2" r="A21">
        <v>1996</v>
      </c>
      <c t="s" s="2" r="B21">
        <v>66</v>
      </c>
      <c s="2" r="C21"/>
      <c s="2" r="D21"/>
      <c s="2" r="E21"/>
      <c t="s" s="2" r="F21">
        <v>15</v>
      </c>
      <c t="s" s="2" r="G21">
        <v>50</v>
      </c>
      <c s="2" r="H21"/>
      <c s="2" r="I21"/>
      <c s="2" r="J21"/>
      <c s="2" r="K21"/>
      <c s="2" r="L21"/>
      <c s="2" r="M21"/>
      <c s="2" r="N21"/>
      <c s="2" r="O21"/>
      <c s="2" r="P21"/>
      <c s="2" r="Q21"/>
      <c s="2" r="R21"/>
      <c s="2" r="S21"/>
      <c s="2" r="T21"/>
      <c s="2" r="U21"/>
      <c s="2" r="V21"/>
      <c s="2" r="W21"/>
      <c s="2" r="X21"/>
    </row>
    <row r="22">
      <c s="2" r="A22">
        <v>1996</v>
      </c>
      <c t="s" s="2" r="B22">
        <v>67</v>
      </c>
      <c s="2" r="C22"/>
      <c t="s" s="2" r="D22">
        <v>68</v>
      </c>
      <c t="s" s="2" r="E22">
        <v>69</v>
      </c>
      <c t="s" s="2" r="F22">
        <v>58</v>
      </c>
      <c t="s" s="2" r="G22">
        <v>21</v>
      </c>
      <c t="s" s="2" r="H22">
        <v>70</v>
      </c>
      <c s="2" r="I22"/>
      <c s="2" r="J22"/>
      <c t="s" s="2" r="K22">
        <v>70</v>
      </c>
      <c s="2" r="L22"/>
      <c s="2" r="M22"/>
      <c s="2" r="N22"/>
      <c s="2" r="O22"/>
      <c s="2" r="P22"/>
      <c s="2" r="Q22"/>
      <c s="2" r="R22"/>
      <c s="2" r="S22"/>
      <c s="2" r="T22"/>
      <c s="2" r="U22"/>
      <c s="2" r="V22"/>
      <c s="2" r="W22"/>
      <c s="2" r="X22"/>
    </row>
    <row r="23">
      <c s="2" r="A23">
        <v>1996</v>
      </c>
      <c t="s" s="2" r="B23">
        <v>36</v>
      </c>
      <c s="2" r="C23"/>
      <c t="s" s="2" r="D23">
        <v>13</v>
      </c>
      <c t="s" s="2" r="E23">
        <v>21</v>
      </c>
      <c t="s" s="2" r="F23">
        <v>15</v>
      </c>
      <c t="s" s="2" r="G23">
        <v>71</v>
      </c>
      <c t="s" s="2" r="H23">
        <v>72</v>
      </c>
      <c s="2" r="I23"/>
      <c s="2" r="J23"/>
      <c t="s" s="2" r="K23">
        <v>73</v>
      </c>
      <c s="2" r="L23"/>
      <c s="2" r="M23"/>
      <c s="2" r="N23"/>
      <c s="2" r="O23"/>
      <c s="2" r="P23"/>
      <c s="2" r="Q23"/>
      <c s="2" r="R23"/>
      <c s="2" r="S23"/>
      <c s="2" r="T23"/>
      <c s="2" r="U23"/>
      <c s="2" r="V23"/>
      <c s="2" r="W23"/>
      <c s="2" r="X23"/>
    </row>
    <row r="24">
      <c s="2" r="A24">
        <v>1996</v>
      </c>
      <c t="s" s="2" r="B24">
        <v>74</v>
      </c>
      <c s="2" r="C24"/>
      <c t="s" s="2" r="D24">
        <v>30</v>
      </c>
      <c t="s" s="2" r="E24">
        <v>21</v>
      </c>
      <c t="s" s="2" r="F24">
        <v>15</v>
      </c>
      <c t="s" s="2" r="G24">
        <v>75</v>
      </c>
      <c t="s" s="2" r="H24">
        <v>76</v>
      </c>
      <c s="2" r="I24"/>
      <c s="2" r="J24"/>
      <c t="s" s="2" r="K24">
        <v>77</v>
      </c>
      <c s="2" r="L24"/>
      <c s="2" r="M24"/>
      <c s="2" r="N24"/>
      <c s="2" r="O24"/>
      <c s="2" r="P24"/>
      <c s="2" r="Q24"/>
      <c s="2" r="R24"/>
      <c s="2" r="S24"/>
      <c s="2" r="T24"/>
      <c s="2" r="U24"/>
      <c s="2" r="V24"/>
      <c s="2" r="W24"/>
      <c s="2" r="X24"/>
    </row>
    <row r="25">
      <c s="2" r="A25">
        <v>1996</v>
      </c>
      <c t="s" s="2" r="B25">
        <v>78</v>
      </c>
      <c s="2" r="C25"/>
      <c t="s" s="2" r="D25">
        <v>30</v>
      </c>
      <c t="s" s="2" r="E25">
        <v>79</v>
      </c>
      <c t="s" s="2" r="F25">
        <v>15</v>
      </c>
      <c t="s" s="2" r="G25">
        <v>21</v>
      </c>
      <c t="s" s="2" r="H25">
        <v>27</v>
      </c>
      <c t="s" s="2" r="I25">
        <v>80</v>
      </c>
      <c s="2" r="J25"/>
      <c t="s" s="2" r="K25">
        <v>81</v>
      </c>
      <c s="2" r="L25"/>
      <c s="2" r="M25"/>
      <c s="2" r="N25"/>
      <c s="2" r="O25"/>
      <c s="2" r="P25"/>
      <c s="2" r="Q25"/>
      <c s="2" r="R25"/>
      <c s="2" r="S25"/>
      <c s="2" r="T25"/>
      <c s="2" r="U25"/>
      <c s="2" r="V25"/>
      <c s="2" r="W25"/>
      <c s="2" r="X25"/>
    </row>
    <row r="26">
      <c s="2" r="A26">
        <v>1996</v>
      </c>
      <c t="s" s="2" r="B26">
        <v>82</v>
      </c>
      <c s="2" r="C26"/>
      <c t="s" s="2" r="D26">
        <v>24</v>
      </c>
      <c t="s" s="2" r="E26">
        <v>83</v>
      </c>
      <c t="s" s="2" r="F26">
        <v>58</v>
      </c>
      <c t="s" s="2" r="G26">
        <v>21</v>
      </c>
      <c t="s" s="2" r="H26">
        <v>39</v>
      </c>
      <c s="2" r="I26"/>
      <c s="2" r="J26"/>
      <c t="s" s="2" r="K26">
        <v>84</v>
      </c>
      <c s="2" r="L26"/>
      <c s="2" r="M26"/>
      <c s="2" r="N26"/>
      <c s="2" r="O26"/>
      <c s="2" r="P26"/>
      <c s="2" r="Q26"/>
      <c s="2" r="R26"/>
      <c s="2" r="S26"/>
      <c s="2" r="T26"/>
      <c s="2" r="U26"/>
      <c s="2" r="V26"/>
      <c s="2" r="W26"/>
      <c s="2" r="X26"/>
    </row>
    <row r="27">
      <c s="2" r="A27">
        <v>1996</v>
      </c>
      <c t="s" s="2" r="B27">
        <v>85</v>
      </c>
      <c s="2" r="C27"/>
      <c t="s" s="2" r="D27">
        <v>18</v>
      </c>
      <c t="s" s="2" r="E27">
        <v>18</v>
      </c>
      <c t="s" s="2" r="F27">
        <v>15</v>
      </c>
      <c t="s" s="2" r="G27">
        <v>21</v>
      </c>
      <c t="s" s="2" r="H27">
        <v>37</v>
      </c>
      <c t="s" s="2" r="I27">
        <v>38</v>
      </c>
      <c s="2" r="J27"/>
      <c t="s" s="2" r="K27">
        <v>86</v>
      </c>
      <c s="2" r="L27"/>
      <c s="2" r="M27"/>
      <c s="2" r="N27"/>
      <c s="2" r="O27"/>
      <c s="2" r="P27"/>
      <c s="2" r="Q27"/>
      <c s="2" r="R27"/>
      <c s="2" r="S27"/>
      <c s="2" r="T27"/>
      <c s="2" r="U27"/>
      <c s="2" r="V27"/>
      <c s="2" r="W27"/>
      <c s="2" r="X27"/>
    </row>
    <row r="28">
      <c s="2" r="A28">
        <v>1996</v>
      </c>
      <c t="s" s="2" r="B28">
        <v>87</v>
      </c>
      <c s="2" r="C28"/>
      <c t="s" s="2" r="D28">
        <v>18</v>
      </c>
      <c t="s" s="2" r="E28">
        <v>18</v>
      </c>
      <c t="s" s="2" r="F28">
        <v>15</v>
      </c>
      <c t="s" s="2" r="G28">
        <v>21</v>
      </c>
      <c t="s" s="2" r="H28">
        <v>37</v>
      </c>
      <c t="s" s="2" r="I28">
        <v>38</v>
      </c>
      <c s="2" r="J28"/>
      <c t="s" s="2" r="K28">
        <v>86</v>
      </c>
      <c s="2" r="L28"/>
      <c s="2" r="M28"/>
      <c s="2" r="N28"/>
      <c s="2" r="O28"/>
      <c s="2" r="P28"/>
      <c s="2" r="Q28"/>
      <c s="2" r="R28"/>
      <c s="2" r="S28"/>
      <c s="2" r="T28"/>
      <c s="2" r="U28"/>
      <c s="2" r="V28"/>
      <c s="2" r="W28"/>
      <c s="2" r="X28"/>
    </row>
    <row r="29">
      <c s="2" r="A29">
        <v>1996</v>
      </c>
      <c t="s" s="2" r="B29">
        <v>88</v>
      </c>
      <c s="2" r="C29"/>
      <c t="s" s="2" r="D29">
        <v>30</v>
      </c>
      <c t="s" s="2" r="E29">
        <v>21</v>
      </c>
      <c t="s" s="2" r="F29">
        <v>15</v>
      </c>
      <c t="s" s="2" r="G29">
        <v>89</v>
      </c>
      <c s="2" r="H29"/>
      <c s="2" r="I29"/>
      <c s="2" r="J29"/>
      <c s="2" r="K29"/>
      <c s="2" r="L29"/>
      <c s="2" r="M29"/>
      <c s="2" r="N29"/>
      <c s="2" r="O29"/>
      <c s="2" r="P29"/>
      <c s="2" r="Q29"/>
      <c s="2" r="R29"/>
      <c s="2" r="S29"/>
      <c s="2" r="T29"/>
      <c s="2" r="U29"/>
      <c s="2" r="V29"/>
      <c s="2" r="W29"/>
      <c s="2" r="X29"/>
    </row>
    <row r="30">
      <c s="1" r="A30"/>
      <c s="1" r="B30"/>
      <c s="1" r="C30"/>
      <c s="1" r="D30"/>
      <c s="1" r="E30"/>
      <c s="1" r="F30"/>
      <c s="1" r="G30"/>
      <c s="1" r="H30"/>
      <c s="1" r="I30"/>
      <c s="1" r="J30"/>
      <c s="1" r="K30"/>
      <c s="1" r="L30"/>
      <c s="2" r="M30"/>
      <c s="2" r="N30"/>
      <c s="2" r="O30"/>
      <c s="2" r="P30"/>
      <c s="2" r="Q30"/>
      <c s="2" r="R30"/>
      <c s="2" r="S30"/>
      <c s="2" r="T30"/>
      <c s="2" r="U30"/>
      <c s="2" r="V30"/>
      <c s="2" r="W30"/>
      <c s="2" r="X30"/>
    </row>
    <row r="31">
      <c s="2" r="A31">
        <v>1997</v>
      </c>
      <c t="s" s="2" r="B31">
        <v>90</v>
      </c>
      <c s="2" r="C31"/>
      <c s="2" r="D31"/>
      <c s="2" r="E31"/>
      <c t="s" s="2" r="F31">
        <v>15</v>
      </c>
      <c t="s" s="2" r="G31">
        <v>91</v>
      </c>
      <c t="s" s="2" r="H31">
        <v>92</v>
      </c>
      <c s="2" r="I31"/>
      <c s="2" r="J31"/>
      <c t="s" s="2" r="K31">
        <v>93</v>
      </c>
      <c s="2" r="L31"/>
      <c s="2" r="M31"/>
      <c s="2" r="N31"/>
      <c s="2" r="O31"/>
      <c s="2" r="P31"/>
      <c s="2" r="Q31"/>
      <c s="2" r="R31"/>
      <c s="2" r="S31"/>
      <c s="2" r="T31"/>
      <c s="2" r="U31"/>
      <c s="2" r="V31"/>
      <c s="2" r="W31"/>
      <c s="2" r="X31"/>
    </row>
    <row r="32">
      <c s="2" r="A32">
        <v>1997</v>
      </c>
      <c t="s" s="2" r="B32">
        <v>94</v>
      </c>
      <c s="2" r="C32"/>
      <c s="2" r="D32"/>
      <c s="2" r="E32"/>
      <c t="s" s="2" r="F32">
        <v>15</v>
      </c>
      <c t="s" s="2" r="G32">
        <v>95</v>
      </c>
      <c t="s" s="2" r="H32">
        <v>96</v>
      </c>
      <c s="2" r="I32"/>
      <c s="2" r="J32"/>
      <c t="s" s="2" r="K32">
        <v>97</v>
      </c>
      <c s="2" r="L32"/>
      <c s="2" r="M32"/>
      <c s="2" r="N32"/>
      <c s="2" r="O32"/>
      <c s="2" r="P32"/>
      <c s="2" r="Q32"/>
      <c s="2" r="R32"/>
      <c s="2" r="S32"/>
      <c s="2" r="T32"/>
      <c s="2" r="U32"/>
      <c s="2" r="V32"/>
      <c s="2" r="W32"/>
      <c s="2" r="X32"/>
    </row>
    <row r="33">
      <c s="2" r="A33">
        <v>1997</v>
      </c>
      <c t="s" s="2" r="B33">
        <v>98</v>
      </c>
      <c s="2" r="C33"/>
      <c s="2" r="D33"/>
      <c s="2" r="E33"/>
      <c t="s" s="2" r="F33">
        <v>15</v>
      </c>
      <c t="s" s="2" r="G33">
        <v>99</v>
      </c>
      <c t="s" s="2" r="H33">
        <v>72</v>
      </c>
      <c s="2" r="I33"/>
      <c s="2" r="J33"/>
      <c t="s" s="2" r="K33">
        <v>100</v>
      </c>
      <c s="2" r="L33"/>
      <c s="2" r="M33"/>
      <c s="2" r="N33"/>
      <c s="2" r="O33"/>
      <c s="2" r="P33"/>
      <c s="2" r="Q33"/>
      <c s="2" r="R33"/>
      <c s="2" r="S33"/>
      <c s="2" r="T33"/>
      <c s="2" r="U33"/>
      <c s="2" r="V33"/>
      <c s="2" r="W33"/>
      <c s="2" r="X33"/>
    </row>
    <row r="34">
      <c s="2" r="A34">
        <v>1997</v>
      </c>
      <c t="s" s="2" r="B34">
        <v>101</v>
      </c>
      <c s="2" r="C34"/>
      <c s="2" r="D34"/>
      <c s="2" r="E34"/>
      <c t="s" s="2" r="F34">
        <v>15</v>
      </c>
      <c t="s" s="2" r="G34">
        <v>102</v>
      </c>
      <c t="s" s="2" r="H34">
        <v>76</v>
      </c>
      <c s="2" r="I34"/>
      <c s="2" r="J34"/>
      <c t="s" s="2" r="K34">
        <v>103</v>
      </c>
      <c s="2" r="L34"/>
      <c s="2" r="M34"/>
      <c s="2" r="N34"/>
      <c s="2" r="O34"/>
      <c s="2" r="P34"/>
      <c s="2" r="Q34"/>
      <c s="2" r="R34"/>
      <c s="2" r="S34"/>
      <c s="2" r="T34"/>
      <c s="2" r="U34"/>
      <c s="2" r="V34"/>
      <c s="2" r="W34"/>
      <c s="2" r="X34"/>
    </row>
    <row r="35">
      <c s="2" r="A35">
        <v>1997</v>
      </c>
      <c t="s" s="2" r="B35">
        <v>104</v>
      </c>
      <c s="2" r="C35"/>
      <c t="s" s="2" r="D35">
        <v>13</v>
      </c>
      <c t="s" s="2" r="E35">
        <v>21</v>
      </c>
      <c t="s" s="2" r="F35">
        <v>15</v>
      </c>
      <c t="s" s="2" r="G35">
        <v>105</v>
      </c>
      <c t="s" s="2" r="H35">
        <v>106</v>
      </c>
      <c s="2" r="I35"/>
      <c s="2" r="J35"/>
      <c t="s" s="2" r="K35">
        <v>107</v>
      </c>
      <c s="2" r="L35"/>
      <c s="2" r="M35"/>
      <c s="2" r="N35"/>
      <c s="2" r="O35"/>
      <c s="2" r="P35"/>
      <c s="2" r="Q35"/>
      <c s="2" r="R35"/>
      <c s="2" r="S35"/>
      <c s="2" r="T35"/>
      <c s="2" r="U35"/>
      <c s="2" r="V35"/>
      <c s="2" r="W35"/>
      <c s="2" r="X35"/>
    </row>
    <row r="36">
      <c s="2" r="A36">
        <v>1997</v>
      </c>
      <c t="s" s="2" r="B36">
        <v>104</v>
      </c>
      <c s="2" r="C36"/>
      <c t="s" s="2" r="D36">
        <v>13</v>
      </c>
      <c t="s" s="2" r="E36">
        <v>21</v>
      </c>
      <c t="s" s="2" r="F36">
        <v>15</v>
      </c>
      <c t="s" s="2" r="G36">
        <v>105</v>
      </c>
      <c t="s" s="2" r="H36">
        <v>106</v>
      </c>
      <c s="2" r="I36"/>
      <c s="2" r="J36"/>
      <c t="s" s="2" r="K36">
        <v>108</v>
      </c>
      <c s="2" r="L36"/>
      <c s="2" r="M36"/>
      <c s="2" r="N36"/>
      <c s="2" r="O36"/>
      <c s="2" r="P36"/>
      <c s="2" r="Q36"/>
      <c s="2" r="R36"/>
      <c s="2" r="S36"/>
      <c s="2" r="T36"/>
      <c s="2" r="U36"/>
      <c s="2" r="V36"/>
      <c s="2" r="W36"/>
      <c s="2" r="X36"/>
    </row>
    <row r="37">
      <c s="2" r="A37">
        <v>1997</v>
      </c>
      <c t="s" s="2" r="B37">
        <v>109</v>
      </c>
      <c s="2" r="C37"/>
      <c s="2" r="D37"/>
      <c s="2" r="E37"/>
      <c t="s" s="2" r="F37">
        <v>15</v>
      </c>
      <c t="s" s="2" r="G37">
        <v>21</v>
      </c>
      <c t="s" s="2" r="H37">
        <v>37</v>
      </c>
      <c t="s" s="2" r="I37">
        <v>38</v>
      </c>
      <c t="s" s="2" r="J37">
        <v>110</v>
      </c>
      <c t="s" s="2" r="K37">
        <v>111</v>
      </c>
      <c s="2" r="L37"/>
      <c s="2" r="M37"/>
      <c s="2" r="N37"/>
      <c s="2" r="O37"/>
      <c s="2" r="P37"/>
      <c s="2" r="Q37"/>
      <c s="2" r="R37"/>
      <c s="2" r="S37"/>
      <c s="2" r="T37"/>
      <c s="2" r="U37"/>
      <c s="2" r="V37"/>
      <c s="2" r="W37"/>
      <c s="2" r="X37"/>
    </row>
    <row r="38">
      <c s="2" r="A38">
        <v>1997</v>
      </c>
      <c t="s" s="2" r="B38">
        <v>112</v>
      </c>
      <c s="2" r="C38"/>
      <c s="2" r="D38"/>
      <c s="2" r="E38"/>
      <c t="s" s="2" r="F38">
        <v>15</v>
      </c>
      <c t="s" s="2" r="G38">
        <v>113</v>
      </c>
      <c t="s" s="2" r="H38">
        <v>37</v>
      </c>
      <c t="s" s="2" r="I38">
        <v>38</v>
      </c>
      <c t="s" s="2" r="J38">
        <v>110</v>
      </c>
      <c t="s" s="2" r="K38">
        <v>111</v>
      </c>
      <c s="2" r="L38"/>
      <c s="2" r="M38"/>
      <c s="2" r="N38"/>
      <c s="2" r="O38"/>
      <c s="2" r="P38"/>
      <c s="2" r="Q38"/>
      <c s="2" r="R38"/>
      <c s="2" r="S38"/>
      <c s="2" r="T38"/>
      <c s="2" r="U38"/>
      <c s="2" r="V38"/>
      <c s="2" r="W38"/>
      <c s="2" r="X38"/>
    </row>
    <row r="39">
      <c s="2" r="A39">
        <v>1997</v>
      </c>
      <c t="s" s="2" r="B39">
        <v>114</v>
      </c>
      <c s="2" r="C39"/>
      <c s="2" r="D39"/>
      <c s="2" r="E39"/>
      <c t="s" s="2" r="F39">
        <v>15</v>
      </c>
      <c t="s" s="2" r="G39">
        <v>21</v>
      </c>
      <c t="s" s="2" r="H39">
        <v>115</v>
      </c>
      <c s="2" r="I39"/>
      <c s="2" r="J39"/>
      <c t="s" s="2" r="K39">
        <v>116</v>
      </c>
      <c s="2" r="L39"/>
      <c s="2" r="M39"/>
      <c s="2" r="N39"/>
      <c s="2" r="O39"/>
      <c s="2" r="P39"/>
      <c s="2" r="Q39"/>
      <c s="2" r="R39"/>
      <c s="2" r="S39"/>
      <c s="2" r="T39"/>
      <c s="2" r="U39"/>
      <c s="2" r="V39"/>
      <c s="2" r="W39"/>
      <c s="2" r="X39"/>
    </row>
    <row r="40">
      <c s="2" r="A40">
        <v>1997</v>
      </c>
      <c t="s" s="2" r="B40">
        <v>117</v>
      </c>
      <c s="2" r="C40"/>
      <c t="s" s="2" r="D40">
        <v>13</v>
      </c>
      <c t="s" s="2" r="E40">
        <v>21</v>
      </c>
      <c t="s" s="2" r="F40">
        <v>15</v>
      </c>
      <c t="s" s="2" r="G40">
        <v>118</v>
      </c>
      <c s="2" r="H40"/>
      <c s="2" r="I40"/>
      <c s="2" r="J40"/>
      <c s="2" r="K40"/>
      <c s="2" r="L40"/>
      <c s="2" r="M40"/>
      <c s="2" r="N40"/>
      <c s="2" r="O40"/>
      <c s="2" r="P40"/>
      <c s="2" r="Q40"/>
      <c s="2" r="R40"/>
      <c s="2" r="S40"/>
      <c s="2" r="T40"/>
      <c s="2" r="U40"/>
      <c s="2" r="V40"/>
      <c s="2" r="W40"/>
      <c s="2" r="X40"/>
    </row>
    <row r="41">
      <c s="2" r="A41">
        <v>1997</v>
      </c>
      <c s="2" r="B41"/>
      <c s="2" r="C41"/>
      <c s="2" r="D41"/>
      <c s="2" r="E41"/>
      <c s="2" r="F41"/>
      <c s="2" r="G41"/>
      <c t="s" s="2" r="H41">
        <v>119</v>
      </c>
      <c s="2" r="I41"/>
      <c s="2" r="J41"/>
      <c t="s" s="2" r="K41">
        <v>120</v>
      </c>
      <c s="2" r="L41"/>
      <c s="2" r="M41"/>
      <c s="2" r="N41"/>
      <c s="2" r="O41"/>
      <c s="2" r="P41"/>
      <c s="2" r="Q41"/>
      <c s="2" r="R41"/>
      <c s="2" r="S41"/>
      <c s="2" r="T41"/>
      <c s="2" r="U41"/>
      <c s="2" r="V41"/>
      <c s="2" r="W41"/>
      <c s="2" r="X41"/>
    </row>
    <row r="42">
      <c s="3" r="A42"/>
      <c s="3" r="B42"/>
      <c s="3" r="C42"/>
      <c s="3" r="D42"/>
      <c s="3" r="E42"/>
      <c s="3" r="F42"/>
      <c s="3" r="G42"/>
      <c s="3" r="H42"/>
      <c s="3" r="I42"/>
      <c s="3" r="J42"/>
      <c s="3" r="K42"/>
      <c s="3" r="L42"/>
      <c s="2" r="M42"/>
      <c s="2" r="N42"/>
      <c s="2" r="O42"/>
      <c s="2" r="P42"/>
      <c s="2" r="Q42"/>
      <c s="2" r="R42"/>
      <c s="2" r="S42"/>
      <c s="2" r="T42"/>
      <c s="2" r="U42"/>
      <c s="2" r="V42"/>
      <c s="2" r="W42"/>
      <c s="2" r="X42"/>
    </row>
    <row r="43">
      <c s="2" r="A43">
        <v>1998</v>
      </c>
      <c t="s" s="2" r="B43">
        <v>121</v>
      </c>
      <c s="2" r="C43"/>
      <c s="2" r="D43"/>
      <c s="2" r="E43"/>
      <c t="s" s="2" r="F43">
        <v>58</v>
      </c>
      <c t="s" s="2" r="G43">
        <v>122</v>
      </c>
      <c t="s" s="2" r="H43">
        <v>123</v>
      </c>
      <c t="s" s="2" r="I43">
        <v>124</v>
      </c>
      <c s="2" r="J43"/>
      <c t="s" s="2" r="K43">
        <v>125</v>
      </c>
      <c t="s" s="2" r="L43">
        <v>126</v>
      </c>
      <c s="2" r="M43"/>
      <c s="2" r="N43"/>
      <c s="2" r="O43"/>
      <c s="2" r="P43"/>
      <c s="2" r="Q43"/>
      <c s="2" r="R43"/>
      <c s="2" r="S43"/>
      <c s="2" r="T43"/>
      <c s="2" r="U43"/>
      <c s="2" r="V43"/>
      <c s="2" r="W43"/>
      <c s="2" r="X43"/>
    </row>
    <row r="44">
      <c s="2" r="A44">
        <v>1998</v>
      </c>
      <c t="s" s="2" r="B44">
        <v>127</v>
      </c>
      <c s="2" r="C44">
        <v>48</v>
      </c>
      <c t="s" s="2" r="D44">
        <v>24</v>
      </c>
      <c t="s" s="2" r="E44">
        <v>128</v>
      </c>
      <c t="s" s="2" r="F44">
        <v>15</v>
      </c>
      <c t="s" s="2" r="G44">
        <v>129</v>
      </c>
      <c t="s" s="2" r="H44">
        <v>27</v>
      </c>
      <c s="2" r="I44"/>
      <c s="2" r="J44"/>
      <c t="s" s="2" r="K44">
        <v>130</v>
      </c>
      <c t="s" s="2" r="L44">
        <v>131</v>
      </c>
      <c s="2" r="M44"/>
      <c s="2" r="N44"/>
      <c s="2" r="O44"/>
      <c s="2" r="P44"/>
      <c s="2" r="Q44"/>
      <c s="2" r="R44"/>
      <c s="2" r="S44"/>
      <c s="2" r="T44"/>
      <c s="2" r="U44"/>
      <c s="2" r="V44"/>
      <c s="2" r="W44"/>
      <c s="2" r="X44"/>
    </row>
    <row r="45">
      <c s="2" r="A45">
        <v>1998</v>
      </c>
      <c t="s" s="2" r="B45">
        <v>132</v>
      </c>
      <c s="2" r="C45"/>
      <c t="s" s="2" r="D45">
        <v>13</v>
      </c>
      <c t="s" s="2" r="E45">
        <v>133</v>
      </c>
      <c t="s" s="2" r="F45">
        <v>15</v>
      </c>
      <c t="s" s="2" r="G45">
        <v>134</v>
      </c>
      <c t="s" s="2" r="H45">
        <v>96</v>
      </c>
      <c s="2" r="I45"/>
      <c s="2" r="J45"/>
      <c t="s" s="2" r="K45">
        <v>135</v>
      </c>
      <c t="s" s="2" r="L45">
        <v>136</v>
      </c>
      <c s="2" r="M45"/>
      <c s="2" r="N45"/>
      <c s="2" r="O45"/>
      <c s="2" r="P45"/>
      <c s="2" r="Q45"/>
      <c s="2" r="R45"/>
      <c s="2" r="S45"/>
      <c s="2" r="T45"/>
      <c s="2" r="U45"/>
      <c s="2" r="V45"/>
      <c s="2" r="W45"/>
      <c s="2" r="X45"/>
    </row>
    <row r="46">
      <c s="2" r="A46">
        <v>1998</v>
      </c>
      <c t="s" s="2" r="B46">
        <v>137</v>
      </c>
      <c s="2" r="C46"/>
      <c t="s" s="2" r="D46">
        <v>13</v>
      </c>
      <c t="s" s="2" r="E46">
        <v>21</v>
      </c>
      <c t="s" s="2" r="F46">
        <v>15</v>
      </c>
      <c t="s" s="2" r="G46">
        <v>138</v>
      </c>
      <c t="s" s="2" r="H46">
        <v>139</v>
      </c>
      <c s="2" r="I46"/>
      <c s="2" r="J46"/>
      <c t="s" s="2" r="K46">
        <v>140</v>
      </c>
      <c t="s" s="2" r="L46">
        <v>141</v>
      </c>
      <c s="2" r="M46"/>
      <c s="2" r="N46"/>
      <c s="2" r="O46"/>
      <c s="2" r="P46"/>
      <c s="2" r="Q46"/>
      <c s="2" r="R46"/>
      <c s="2" r="S46"/>
      <c s="2" r="T46"/>
      <c s="2" r="U46"/>
      <c s="2" r="V46"/>
      <c s="2" r="W46"/>
      <c s="2" r="X46"/>
    </row>
    <row r="47">
      <c s="2" r="A47">
        <v>1998</v>
      </c>
      <c t="s" s="2" r="B47">
        <v>142</v>
      </c>
      <c s="2" r="C47"/>
      <c t="s" s="2" r="D47">
        <v>13</v>
      </c>
      <c t="s" s="2" r="E47">
        <v>143</v>
      </c>
      <c t="s" s="2" r="F47">
        <v>15</v>
      </c>
      <c t="s" s="2" r="G47">
        <v>144</v>
      </c>
      <c t="s" s="2" r="H47">
        <v>145</v>
      </c>
      <c t="s" s="2" r="I47">
        <v>124</v>
      </c>
      <c s="2" r="J47"/>
      <c t="s" s="2" r="K47">
        <v>146</v>
      </c>
      <c s="2" r="L47"/>
      <c s="2" r="M47"/>
      <c s="2" r="N47"/>
      <c s="2" r="O47"/>
      <c s="2" r="P47"/>
      <c s="2" r="Q47"/>
      <c s="2" r="R47"/>
      <c s="2" r="S47"/>
      <c s="2" r="T47"/>
      <c s="2" r="U47"/>
      <c s="2" r="V47"/>
      <c s="2" r="W47"/>
      <c s="2" r="X47"/>
    </row>
    <row r="48">
      <c s="2" r="A48">
        <v>1998</v>
      </c>
      <c t="s" s="2" r="B48">
        <v>147</v>
      </c>
      <c s="2" r="C48"/>
      <c t="s" s="2" r="D48">
        <v>13</v>
      </c>
      <c t="s" s="2" r="E48">
        <v>45</v>
      </c>
      <c t="s" s="2" r="F48">
        <v>15</v>
      </c>
      <c t="s" s="2" r="G48">
        <v>148</v>
      </c>
      <c t="s" s="2" r="H48">
        <v>96</v>
      </c>
      <c s="2" r="I48"/>
      <c s="2" r="J48"/>
      <c t="s" s="2" r="K48">
        <v>149</v>
      </c>
      <c t="s" s="2" r="L48">
        <v>150</v>
      </c>
      <c s="2" r="M48"/>
      <c s="2" r="N48"/>
      <c s="2" r="O48"/>
      <c s="2" r="P48"/>
      <c s="2" r="Q48"/>
      <c s="2" r="R48"/>
      <c s="2" r="S48"/>
      <c s="2" r="T48"/>
      <c s="2" r="U48"/>
      <c s="2" r="V48"/>
      <c s="2" r="W48"/>
      <c s="2" r="X48"/>
    </row>
    <row r="49">
      <c s="2" r="A49">
        <v>1998</v>
      </c>
      <c t="s" s="2" r="B49">
        <v>151</v>
      </c>
      <c s="2" r="C49"/>
      <c t="s" s="2" r="D49">
        <v>13</v>
      </c>
      <c t="s" s="2" r="E49">
        <v>152</v>
      </c>
      <c t="s" s="2" r="F49">
        <v>58</v>
      </c>
      <c t="s" s="2" r="G49">
        <v>21</v>
      </c>
      <c t="s" s="2" r="H49">
        <v>123</v>
      </c>
      <c t="s" s="2" r="I49">
        <v>124</v>
      </c>
      <c s="2" r="J49"/>
      <c t="s" s="2" r="K49">
        <v>125</v>
      </c>
      <c s="2" r="L49"/>
      <c s="2" r="M49"/>
      <c s="2" r="N49"/>
      <c s="2" r="O49"/>
      <c s="2" r="P49"/>
      <c s="2" r="Q49"/>
      <c s="2" r="R49"/>
      <c s="2" r="S49"/>
      <c s="2" r="T49"/>
      <c s="2" r="U49"/>
      <c s="2" r="V49"/>
      <c s="2" r="W49"/>
      <c s="2" r="X49"/>
    </row>
    <row r="50">
      <c s="2" r="A50">
        <v>1998</v>
      </c>
      <c t="s" s="2" r="B50">
        <v>153</v>
      </c>
      <c s="2" r="C50"/>
      <c s="2" r="D50"/>
      <c s="2" r="E50"/>
      <c t="s" s="2" r="F50">
        <v>15</v>
      </c>
      <c t="s" s="2" r="G50">
        <v>148</v>
      </c>
      <c t="s" s="2" r="H50">
        <v>154</v>
      </c>
      <c s="2" r="I50"/>
      <c s="2" r="J50"/>
      <c t="s" s="2" r="K50">
        <v>155</v>
      </c>
      <c t="s" s="2" r="L50">
        <v>156</v>
      </c>
      <c s="2" r="M50"/>
      <c s="2" r="N50"/>
      <c s="2" r="O50"/>
      <c s="2" r="P50"/>
      <c s="2" r="Q50"/>
      <c s="2" r="R50"/>
      <c s="2" r="S50"/>
      <c s="2" r="T50"/>
      <c s="2" r="U50"/>
      <c s="2" r="V50"/>
      <c s="2" r="W50"/>
      <c s="2" r="X50"/>
    </row>
    <row r="51">
      <c s="2" r="A51">
        <v>1998</v>
      </c>
      <c t="s" s="2" r="B51">
        <v>157</v>
      </c>
      <c s="2" r="C51">
        <v>40</v>
      </c>
      <c t="s" s="2" r="D51">
        <v>18</v>
      </c>
      <c t="s" s="2" r="E51">
        <v>18</v>
      </c>
      <c t="s" s="2" r="F51">
        <v>15</v>
      </c>
      <c s="2" r="G51"/>
      <c t="s" s="2" r="H51">
        <v>158</v>
      </c>
      <c s="2" r="I51"/>
      <c s="2" r="J51"/>
      <c t="s" s="2" r="K51">
        <v>159</v>
      </c>
      <c s="2" r="L51"/>
      <c s="2" r="M51"/>
      <c s="2" r="N51"/>
      <c s="2" r="O51"/>
      <c s="2" r="P51"/>
      <c s="2" r="Q51"/>
      <c s="2" r="R51"/>
      <c s="2" r="S51"/>
      <c s="2" r="T51"/>
      <c s="2" r="U51"/>
      <c s="2" r="V51"/>
      <c s="2" r="W51"/>
      <c s="2" r="X51"/>
    </row>
    <row r="52">
      <c s="2" r="A52">
        <v>1998</v>
      </c>
      <c t="s" s="2" r="B52">
        <v>160</v>
      </c>
      <c s="2" r="C52">
        <v>18</v>
      </c>
      <c t="s" s="2" r="D52">
        <v>18</v>
      </c>
      <c t="s" s="2" r="E52">
        <v>18</v>
      </c>
      <c t="s" s="2" r="F52">
        <v>15</v>
      </c>
      <c t="s" s="2" r="G52">
        <v>21</v>
      </c>
      <c t="s" s="2" r="H52">
        <v>72</v>
      </c>
      <c s="2" r="I52"/>
      <c s="2" r="J52"/>
      <c t="s" s="2" r="K52">
        <v>161</v>
      </c>
      <c t="s" s="2" r="L52">
        <v>162</v>
      </c>
      <c s="2" r="M52"/>
      <c s="2" r="N52"/>
      <c s="2" r="O52"/>
      <c s="2" r="P52"/>
      <c s="2" r="Q52"/>
      <c s="2" r="R52"/>
      <c s="2" r="S52"/>
      <c s="2" r="T52"/>
      <c s="2" r="U52"/>
      <c s="2" r="V52"/>
      <c s="2" r="W52"/>
      <c s="2" r="X52"/>
    </row>
    <row r="53">
      <c s="2" r="A53">
        <v>1998</v>
      </c>
      <c t="s" s="2" r="B53">
        <v>163</v>
      </c>
      <c s="2" r="C53"/>
      <c t="s" s="2" r="D53">
        <v>30</v>
      </c>
      <c t="s" s="2" r="E53">
        <v>21</v>
      </c>
      <c t="s" s="2" r="F53">
        <v>15</v>
      </c>
      <c t="s" s="2" r="G53">
        <v>164</v>
      </c>
      <c t="s" s="2" r="H53">
        <v>76</v>
      </c>
      <c s="2" r="I53"/>
      <c s="2" r="J53"/>
      <c t="s" s="2" r="K53">
        <v>165</v>
      </c>
      <c s="2" r="L53"/>
      <c s="2" r="M53"/>
      <c s="2" r="N53"/>
      <c s="2" r="O53"/>
      <c s="2" r="P53"/>
      <c s="2" r="Q53"/>
      <c s="2" r="R53"/>
      <c s="2" r="S53"/>
      <c s="2" r="T53"/>
      <c s="2" r="U53"/>
      <c s="2" r="V53"/>
      <c s="2" r="W53"/>
      <c s="2" r="X53"/>
    </row>
    <row r="54">
      <c s="2" r="A54">
        <v>1998</v>
      </c>
      <c t="s" s="2" r="B54">
        <v>166</v>
      </c>
      <c s="2" r="C54"/>
      <c t="s" s="2" r="D54">
        <v>13</v>
      </c>
      <c t="s" s="2" r="E54">
        <v>21</v>
      </c>
      <c t="s" s="2" r="F54">
        <v>15</v>
      </c>
      <c t="s" s="2" r="G54">
        <v>167</v>
      </c>
      <c t="s" s="2" r="H54">
        <v>27</v>
      </c>
      <c s="2" r="I54"/>
      <c s="2" r="J54"/>
      <c t="s" s="2" r="K54">
        <v>168</v>
      </c>
      <c s="2" r="L54"/>
      <c s="2" r="M54"/>
      <c s="2" r="N54"/>
      <c s="2" r="O54"/>
      <c s="2" r="P54"/>
      <c s="2" r="Q54"/>
      <c s="2" r="R54"/>
      <c s="2" r="S54"/>
      <c s="2" r="T54"/>
      <c s="2" r="U54"/>
      <c s="2" r="V54"/>
      <c s="2" r="W54"/>
      <c s="2" r="X54"/>
    </row>
    <row r="55">
      <c s="2" r="A55">
        <v>1998</v>
      </c>
      <c t="s" s="2" r="B55">
        <v>112</v>
      </c>
      <c s="2" r="C55"/>
      <c t="s" s="2" r="D55">
        <v>13</v>
      </c>
      <c t="s" s="2" r="E55">
        <v>21</v>
      </c>
      <c t="s" s="2" r="F55">
        <v>15</v>
      </c>
      <c t="s" s="2" r="G55">
        <v>113</v>
      </c>
      <c t="s" s="2" r="H55">
        <v>42</v>
      </c>
      <c s="2" r="I55"/>
      <c s="2" r="J55"/>
      <c t="s" s="2" r="K55">
        <v>169</v>
      </c>
      <c t="s" s="2" r="L55">
        <v>170</v>
      </c>
      <c s="2" r="M55"/>
      <c s="2" r="N55"/>
      <c s="2" r="O55"/>
      <c s="2" r="P55"/>
      <c s="2" r="Q55"/>
      <c s="2" r="R55"/>
      <c s="2" r="S55"/>
      <c s="2" r="T55"/>
      <c s="2" r="U55"/>
      <c s="2" r="V55"/>
      <c s="2" r="W55"/>
      <c s="2" r="X55"/>
    </row>
    <row r="56">
      <c s="2" r="A56">
        <v>1998</v>
      </c>
      <c t="s" s="2" r="B56">
        <v>171</v>
      </c>
      <c s="2" r="C56"/>
      <c t="s" s="2" r="D56">
        <v>24</v>
      </c>
      <c t="s" s="2" r="E56">
        <v>172</v>
      </c>
      <c t="s" s="2" r="F56">
        <v>15</v>
      </c>
      <c t="s" s="2" r="G56">
        <v>69</v>
      </c>
      <c t="s" s="2" r="H56">
        <v>145</v>
      </c>
      <c t="s" s="2" r="I56">
        <v>124</v>
      </c>
      <c s="2" r="J56"/>
      <c t="s" s="2" r="K56">
        <v>146</v>
      </c>
      <c s="2" r="L56"/>
      <c s="2" r="M56"/>
      <c s="2" r="N56"/>
      <c s="2" r="O56"/>
      <c s="2" r="P56"/>
      <c s="2" r="Q56"/>
      <c s="2" r="R56"/>
      <c s="2" r="S56"/>
      <c s="2" r="T56"/>
      <c s="2" r="U56"/>
      <c s="2" r="V56"/>
      <c s="2" r="W56"/>
      <c s="2" r="X56"/>
    </row>
    <row r="57">
      <c s="2" r="A57">
        <v>1998</v>
      </c>
      <c t="s" s="2" r="B57">
        <v>173</v>
      </c>
      <c s="2" r="C57"/>
      <c t="s" s="2" r="D57">
        <v>13</v>
      </c>
      <c t="s" s="2" r="E57">
        <v>174</v>
      </c>
      <c t="s" s="2" r="F57">
        <v>15</v>
      </c>
      <c t="s" s="2" r="G57">
        <v>175</v>
      </c>
      <c t="s" s="2" r="H57">
        <v>37</v>
      </c>
      <c s="2" r="I57"/>
      <c s="2" r="J57"/>
      <c t="s" s="2" r="K57">
        <v>176</v>
      </c>
      <c t="s" s="2" r="L57">
        <v>177</v>
      </c>
      <c s="2" r="M57"/>
      <c s="2" r="N57"/>
      <c s="2" r="O57"/>
      <c s="2" r="P57"/>
      <c s="2" r="Q57"/>
      <c s="2" r="R57"/>
      <c s="2" r="S57"/>
      <c s="2" r="T57"/>
      <c s="2" r="U57"/>
      <c s="2" r="V57"/>
      <c s="2" r="W57"/>
      <c s="2" r="X57"/>
    </row>
    <row r="58">
      <c s="2" r="A58">
        <v>1998</v>
      </c>
      <c t="s" s="2" r="B58">
        <v>178</v>
      </c>
      <c s="2" r="C58"/>
      <c t="s" s="2" r="D58">
        <v>18</v>
      </c>
      <c t="s" s="2" r="E58">
        <v>18</v>
      </c>
      <c t="s" s="2" r="F58">
        <v>15</v>
      </c>
      <c t="s" s="2" r="G58">
        <v>21</v>
      </c>
      <c t="s" s="2" r="H58">
        <v>179</v>
      </c>
      <c t="s" s="2" r="I58">
        <v>124</v>
      </c>
      <c s="2" r="J58"/>
      <c t="s" s="2" r="K58">
        <v>180</v>
      </c>
      <c s="2" r="L58"/>
      <c s="2" r="M58"/>
      <c s="2" r="N58"/>
      <c s="2" r="O58"/>
      <c s="2" r="P58"/>
      <c s="2" r="Q58"/>
      <c s="2" r="R58"/>
      <c s="2" r="S58"/>
      <c s="2" r="T58"/>
      <c s="2" r="U58"/>
      <c s="2" r="V58"/>
      <c s="2" r="W58"/>
      <c s="2" r="X58"/>
    </row>
    <row r="59">
      <c s="2" r="A59">
        <v>1998</v>
      </c>
      <c t="s" s="2" r="B59">
        <v>181</v>
      </c>
      <c s="2" r="C59"/>
      <c t="s" s="2" r="D59">
        <v>13</v>
      </c>
      <c t="s" s="2" r="E59">
        <v>21</v>
      </c>
      <c t="s" s="2" r="F59">
        <v>58</v>
      </c>
      <c t="s" s="2" r="G59">
        <v>148</v>
      </c>
      <c t="s" s="2" r="H59">
        <v>123</v>
      </c>
      <c t="s" s="2" r="I59">
        <v>124</v>
      </c>
      <c s="2" r="J59"/>
      <c t="s" s="2" r="K59">
        <v>125</v>
      </c>
      <c s="2" r="L59"/>
      <c s="2" r="M59"/>
      <c s="2" r="N59"/>
      <c s="2" r="O59"/>
      <c s="2" r="P59"/>
      <c s="2" r="Q59"/>
      <c s="2" r="R59"/>
      <c s="2" r="S59"/>
      <c s="2" r="T59"/>
      <c s="2" r="U59"/>
      <c s="2" r="V59"/>
      <c s="2" r="W59"/>
      <c s="2" r="X59"/>
    </row>
    <row r="60">
      <c s="2" r="A60">
        <v>1998</v>
      </c>
      <c t="s" s="2" r="B60">
        <v>182</v>
      </c>
      <c s="2" r="C60"/>
      <c t="s" s="2" r="D60">
        <v>13</v>
      </c>
      <c t="s" s="2" r="E60">
        <v>21</v>
      </c>
      <c t="s" s="2" r="F60">
        <v>15</v>
      </c>
      <c t="s" s="2" r="G60">
        <v>167</v>
      </c>
      <c t="s" s="2" r="H60">
        <v>27</v>
      </c>
      <c s="2" r="I60"/>
      <c s="2" r="J60"/>
      <c t="s" s="2" r="K60">
        <v>168</v>
      </c>
      <c s="2" r="L60"/>
      <c s="2" r="M60"/>
      <c s="2" r="N60"/>
      <c s="2" r="O60"/>
      <c s="2" r="P60"/>
      <c s="2" r="Q60"/>
      <c s="2" r="R60"/>
      <c s="2" r="S60"/>
      <c s="2" r="T60"/>
      <c s="2" r="U60"/>
      <c s="2" r="V60"/>
      <c s="2" r="W60"/>
      <c s="2" r="X60"/>
    </row>
    <row r="61">
      <c s="2" r="A61">
        <v>1998</v>
      </c>
      <c t="s" s="2" r="B61">
        <v>82</v>
      </c>
      <c s="2" r="C61"/>
      <c t="s" s="2" r="D61">
        <v>30</v>
      </c>
      <c t="s" s="2" r="E61">
        <v>183</v>
      </c>
      <c t="s" s="2" r="F61">
        <v>58</v>
      </c>
      <c t="s" s="2" r="G61">
        <v>21</v>
      </c>
      <c t="s" s="2" r="H61">
        <v>123</v>
      </c>
      <c t="s" s="2" r="I61">
        <v>124</v>
      </c>
      <c s="2" r="J61"/>
      <c t="s" s="2" r="K61">
        <v>125</v>
      </c>
      <c s="2" r="L61"/>
      <c s="2" r="M61"/>
      <c s="2" r="N61"/>
      <c s="2" r="O61"/>
      <c s="2" r="P61"/>
      <c s="2" r="Q61"/>
      <c s="2" r="R61"/>
      <c s="2" r="S61"/>
      <c s="2" r="T61"/>
      <c s="2" r="U61"/>
      <c s="2" r="V61"/>
      <c s="2" r="W61"/>
      <c s="2" r="X61"/>
    </row>
    <row r="62">
      <c s="2" r="A62">
        <v>1998</v>
      </c>
      <c t="s" s="2" r="B62">
        <v>184</v>
      </c>
      <c s="2" r="C62"/>
      <c t="s" s="2" r="D62">
        <v>13</v>
      </c>
      <c t="s" s="2" r="E62">
        <v>185</v>
      </c>
      <c t="s" s="2" r="F62">
        <v>15</v>
      </c>
      <c t="s" s="2" r="G62">
        <v>167</v>
      </c>
      <c t="s" s="2" r="H62">
        <v>186</v>
      </c>
      <c s="2" r="I62"/>
      <c s="2" r="J62"/>
      <c t="s" s="2" r="K62">
        <v>187</v>
      </c>
      <c s="2" r="L62"/>
      <c s="2" r="M62"/>
      <c s="2" r="N62"/>
      <c s="2" r="O62"/>
      <c s="2" r="P62"/>
      <c s="2" r="Q62"/>
      <c s="2" r="R62"/>
      <c s="2" r="S62"/>
      <c s="2" r="T62"/>
      <c s="2" r="U62"/>
      <c s="2" r="V62"/>
      <c s="2" r="W62"/>
      <c s="2" r="X62"/>
    </row>
    <row r="63">
      <c s="2" r="A63">
        <v>1998</v>
      </c>
      <c t="s" s="2" r="B63">
        <v>188</v>
      </c>
      <c s="2" r="C63"/>
      <c s="2" r="D63"/>
      <c s="2" r="E63"/>
      <c t="s" s="2" r="F63">
        <v>15</v>
      </c>
      <c t="s" s="2" r="G63">
        <v>148</v>
      </c>
      <c t="s" s="2" r="H63">
        <v>189</v>
      </c>
      <c s="2" r="I63"/>
      <c s="2" r="J63"/>
      <c t="s" s="2" r="K63">
        <v>190</v>
      </c>
      <c t="s" s="2" r="L63">
        <v>131</v>
      </c>
      <c s="2" r="M63"/>
      <c s="2" r="N63"/>
      <c s="2" r="O63"/>
      <c s="2" r="P63"/>
      <c s="2" r="Q63"/>
      <c s="2" r="R63"/>
      <c s="2" r="S63"/>
      <c s="2" r="T63"/>
      <c s="2" r="U63"/>
      <c s="2" r="V63"/>
      <c s="2" r="W63"/>
      <c s="2" r="X63"/>
    </row>
    <row r="64">
      <c s="2" r="A64">
        <v>1998</v>
      </c>
      <c t="s" s="2" r="B64">
        <v>191</v>
      </c>
      <c s="2" r="C64"/>
      <c t="s" s="2" r="D64">
        <v>24</v>
      </c>
      <c t="s" s="2" r="E64">
        <v>21</v>
      </c>
      <c t="s" s="2" r="F64">
        <v>58</v>
      </c>
      <c t="s" s="2" r="G64">
        <v>21</v>
      </c>
      <c t="s" s="2" r="H64">
        <v>179</v>
      </c>
      <c t="s" s="2" r="I64">
        <v>124</v>
      </c>
      <c s="2" r="J64"/>
      <c t="s" s="2" r="K64">
        <v>180</v>
      </c>
      <c s="2" r="L64"/>
      <c s="2" r="M64"/>
      <c s="2" r="N64"/>
      <c s="2" r="O64"/>
      <c s="2" r="P64"/>
      <c s="2" r="Q64"/>
      <c s="2" r="R64"/>
      <c s="2" r="S64"/>
      <c s="2" r="T64"/>
      <c s="2" r="U64"/>
      <c s="2" r="V64"/>
      <c s="2" r="W64"/>
      <c s="2" r="X64"/>
    </row>
    <row r="65">
      <c s="2" r="A65">
        <v>1998</v>
      </c>
      <c t="s" s="2" r="B65">
        <v>192</v>
      </c>
      <c s="2" r="C65"/>
      <c t="s" s="2" r="D65">
        <v>193</v>
      </c>
      <c t="s" s="2" r="E65">
        <v>194</v>
      </c>
      <c t="s" s="2" r="F65">
        <v>58</v>
      </c>
      <c t="s" s="2" r="G65">
        <v>195</v>
      </c>
      <c t="s" s="2" r="H65">
        <v>179</v>
      </c>
      <c t="s" s="2" r="I65">
        <v>124</v>
      </c>
      <c s="2" r="J65"/>
      <c t="s" s="2" r="K65">
        <v>180</v>
      </c>
      <c s="2" r="L65"/>
      <c s="2" r="M65"/>
      <c s="2" r="N65"/>
      <c s="2" r="O65"/>
      <c s="2" r="P65"/>
      <c s="2" r="Q65"/>
      <c s="2" r="R65"/>
      <c s="2" r="S65"/>
      <c s="2" r="T65"/>
      <c s="2" r="U65"/>
      <c s="2" r="V65"/>
      <c s="2" r="W65"/>
      <c s="2" r="X65"/>
    </row>
    <row r="66">
      <c s="2" r="A66">
        <v>1998</v>
      </c>
      <c t="s" s="2" r="B66">
        <v>196</v>
      </c>
      <c s="2" r="C66">
        <v>44</v>
      </c>
      <c t="s" s="2" r="D66">
        <v>30</v>
      </c>
      <c t="s" s="2" r="E66">
        <v>45</v>
      </c>
      <c t="s" s="2" r="F66">
        <v>15</v>
      </c>
      <c t="s" s="2" r="G66">
        <v>197</v>
      </c>
      <c t="s" s="2" r="H66">
        <v>37</v>
      </c>
      <c s="2" r="I66"/>
      <c s="2" r="J66"/>
      <c t="s" s="2" r="K66">
        <v>198</v>
      </c>
      <c s="2" r="L66"/>
      <c s="2" r="M66"/>
      <c s="2" r="N66"/>
      <c s="2" r="O66"/>
      <c s="2" r="P66"/>
      <c s="2" r="Q66"/>
      <c s="2" r="R66"/>
      <c s="2" r="S66"/>
      <c s="2" r="T66"/>
      <c s="2" r="U66"/>
      <c s="2" r="V66"/>
      <c s="2" r="W66"/>
      <c s="2" r="X66"/>
    </row>
    <row r="67">
      <c s="2" r="A67">
        <v>1998</v>
      </c>
      <c t="s" s="2" r="B67">
        <v>199</v>
      </c>
      <c s="2" r="C67"/>
      <c t="s" s="2" r="D67">
        <v>18</v>
      </c>
      <c t="s" s="2" r="E67">
        <v>18</v>
      </c>
      <c t="s" s="2" r="F67">
        <v>15</v>
      </c>
      <c t="s" s="2" r="G67">
        <v>200</v>
      </c>
      <c t="s" s="2" r="H67">
        <v>119</v>
      </c>
      <c t="s" s="2" r="I67">
        <v>201</v>
      </c>
      <c s="2" r="J67"/>
      <c t="s" s="2" r="K67">
        <v>202</v>
      </c>
      <c t="s" s="2" r="L67">
        <v>203</v>
      </c>
      <c s="2" r="M67"/>
      <c s="2" r="N67"/>
      <c s="2" r="O67"/>
      <c s="2" r="P67"/>
      <c s="2" r="Q67"/>
      <c s="2" r="R67"/>
      <c s="2" r="S67"/>
      <c s="2" r="T67"/>
      <c s="2" r="U67"/>
      <c s="2" r="V67"/>
      <c s="2" r="W67"/>
      <c s="2" r="X67"/>
    </row>
    <row r="68">
      <c s="2" r="A68">
        <v>1998</v>
      </c>
      <c t="s" s="2" r="B68">
        <v>204</v>
      </c>
      <c s="2" r="C68"/>
      <c t="s" s="2" r="D68">
        <v>13</v>
      </c>
      <c t="s" s="2" r="E68">
        <v>21</v>
      </c>
      <c t="s" s="2" r="F68">
        <v>58</v>
      </c>
      <c t="s" s="2" r="G68">
        <v>200</v>
      </c>
      <c t="s" s="2" r="H68">
        <v>119</v>
      </c>
      <c t="s" s="2" r="I68">
        <v>201</v>
      </c>
      <c s="2" r="J68"/>
      <c t="s" s="2" r="K68">
        <v>202</v>
      </c>
      <c t="s" s="2" r="L68">
        <v>203</v>
      </c>
      <c s="2" r="M68"/>
      <c s="2" r="N68"/>
      <c s="2" r="O68"/>
      <c s="2" r="P68"/>
      <c s="2" r="Q68"/>
      <c s="2" r="R68"/>
      <c s="2" r="S68"/>
      <c s="2" r="T68"/>
      <c s="2" r="U68"/>
      <c s="2" r="V68"/>
      <c s="2" r="W68"/>
      <c s="2" r="X68"/>
    </row>
    <row r="69">
      <c s="2" r="A69">
        <v>1998</v>
      </c>
      <c t="s" s="2" r="B69">
        <v>205</v>
      </c>
      <c s="2" r="C69"/>
      <c t="s" s="2" r="D69">
        <v>24</v>
      </c>
      <c t="s" s="2" r="E69">
        <v>21</v>
      </c>
      <c t="s" s="2" r="F69">
        <v>58</v>
      </c>
      <c t="s" s="2" r="G69">
        <v>21</v>
      </c>
      <c t="s" s="2" r="H69">
        <v>123</v>
      </c>
      <c t="s" s="2" r="I69">
        <v>124</v>
      </c>
      <c s="2" r="J69"/>
      <c t="s" s="2" r="K69">
        <v>125</v>
      </c>
      <c s="2" r="L69"/>
      <c s="2" r="M69"/>
      <c s="2" r="N69"/>
      <c s="2" r="O69"/>
      <c s="2" r="P69"/>
      <c s="2" r="Q69"/>
      <c s="2" r="R69"/>
      <c s="2" r="S69"/>
      <c s="2" r="T69"/>
      <c s="2" r="U69"/>
      <c s="2" r="V69"/>
      <c s="2" r="W69"/>
      <c s="2" r="X69"/>
    </row>
    <row r="70">
      <c s="3" r="A70"/>
      <c s="3" r="B70"/>
      <c s="3" r="C70"/>
      <c s="3" r="D70"/>
      <c s="3" r="E70"/>
      <c s="3" r="F70"/>
      <c s="3" r="G70"/>
      <c s="3" r="H70"/>
      <c s="3" r="I70"/>
      <c s="3" r="J70"/>
      <c s="3" r="K70"/>
      <c s="3" r="L70"/>
      <c s="2" r="M70"/>
      <c s="2" r="N70"/>
      <c s="2" r="O70"/>
      <c s="2" r="P70"/>
      <c s="2" r="Q70"/>
      <c s="2" r="R70"/>
      <c s="2" r="S70"/>
      <c s="2" r="T70"/>
      <c s="2" r="U70"/>
      <c s="2" r="V70"/>
      <c s="2" r="W70"/>
      <c s="2" r="X70"/>
    </row>
    <row r="71">
      <c s="2" r="A71">
        <v>1999</v>
      </c>
      <c t="s" s="2" r="B71">
        <v>206</v>
      </c>
      <c s="2" r="C71"/>
      <c t="s" s="2" r="D71">
        <v>24</v>
      </c>
      <c t="s" s="2" r="E71">
        <v>207</v>
      </c>
      <c t="s" s="2" r="F71">
        <v>15</v>
      </c>
      <c t="s" s="2" r="G71">
        <v>208</v>
      </c>
      <c t="s" s="2" r="H71">
        <v>209</v>
      </c>
      <c s="2" r="I71"/>
      <c s="2" r="J71"/>
      <c t="s" s="2" r="K71">
        <v>210</v>
      </c>
      <c s="2" r="L71"/>
      <c s="2" r="M71"/>
      <c s="2" r="N71"/>
      <c s="2" r="O71"/>
      <c s="2" r="P71"/>
      <c s="2" r="Q71"/>
      <c s="2" r="R71"/>
      <c s="2" r="S71"/>
      <c s="2" r="T71"/>
      <c s="2" r="U71"/>
      <c s="2" r="V71"/>
      <c s="2" r="W71"/>
      <c s="2" r="X71"/>
    </row>
    <row r="72">
      <c s="2" r="A72">
        <v>1999</v>
      </c>
      <c t="s" s="2" r="B72">
        <v>211</v>
      </c>
      <c s="2" r="C72"/>
      <c s="2" r="D72"/>
      <c s="2" r="E72"/>
      <c t="s" s="2" r="F72">
        <v>15</v>
      </c>
      <c s="2" r="G72"/>
      <c t="s" s="2" r="H72">
        <v>39</v>
      </c>
      <c s="2" r="I72"/>
      <c s="2" r="J72"/>
      <c t="s" s="2" r="K72">
        <v>212</v>
      </c>
      <c s="2" r="L72"/>
      <c s="2" r="M72"/>
      <c s="2" r="N72"/>
      <c s="2" r="O72"/>
      <c s="2" r="P72"/>
      <c s="2" r="Q72"/>
      <c s="2" r="R72"/>
      <c s="2" r="S72"/>
      <c s="2" r="T72"/>
      <c s="2" r="U72"/>
      <c s="2" r="V72"/>
      <c s="2" r="W72"/>
      <c s="2" r="X72"/>
    </row>
    <row r="73">
      <c s="2" r="A73">
        <v>1999</v>
      </c>
      <c t="s" s="2" r="B73">
        <v>213</v>
      </c>
      <c s="2" r="C73"/>
      <c t="s" s="2" r="D73">
        <v>24</v>
      </c>
      <c t="s" s="2" r="E73">
        <v>21</v>
      </c>
      <c t="s" s="2" r="F73">
        <v>15</v>
      </c>
      <c t="s" s="2" r="G73">
        <v>214</v>
      </c>
      <c t="s" s="2" r="H73">
        <v>158</v>
      </c>
      <c s="2" r="I73"/>
      <c s="2" r="J73"/>
      <c t="s" s="2" r="K73">
        <v>215</v>
      </c>
      <c s="2" r="L73"/>
      <c s="2" r="M73"/>
      <c s="2" r="N73"/>
      <c s="2" r="O73"/>
      <c s="2" r="P73"/>
      <c s="2" r="Q73"/>
      <c s="2" r="R73"/>
      <c s="2" r="S73"/>
      <c s="2" r="T73"/>
      <c s="2" r="U73"/>
      <c s="2" r="V73"/>
      <c s="2" r="W73"/>
      <c s="2" r="X73"/>
    </row>
    <row r="74">
      <c s="2" r="A74">
        <v>1999</v>
      </c>
      <c t="s" s="2" r="B74">
        <v>29</v>
      </c>
      <c s="2" r="C74"/>
      <c t="s" s="2" r="D74">
        <v>30</v>
      </c>
      <c t="s" s="2" r="E74">
        <v>21</v>
      </c>
      <c t="s" s="2" r="F74">
        <v>15</v>
      </c>
      <c s="2" r="G74"/>
      <c t="s" s="2" r="H74">
        <v>216</v>
      </c>
      <c s="2" r="I74"/>
      <c s="2" r="J74"/>
      <c t="s" s="2" r="K74">
        <v>217</v>
      </c>
      <c s="2" r="L74"/>
      <c s="2" r="M74"/>
      <c s="2" r="N74"/>
      <c s="2" r="O74"/>
      <c s="2" r="P74"/>
      <c s="2" r="Q74"/>
      <c s="2" r="R74"/>
      <c s="2" r="S74"/>
      <c s="2" r="T74"/>
      <c s="2" r="U74"/>
      <c s="2" r="V74"/>
      <c s="2" r="W74"/>
      <c s="2" r="X74"/>
    </row>
    <row r="75">
      <c s="2" r="A75">
        <v>1999</v>
      </c>
      <c t="s" s="2" r="B75">
        <v>218</v>
      </c>
      <c s="2" r="C75"/>
      <c s="2" r="D75"/>
      <c s="2" r="E75"/>
      <c t="s" s="2" r="F75">
        <v>15</v>
      </c>
      <c s="2" r="G75"/>
      <c t="s" s="2" r="H75">
        <v>145</v>
      </c>
      <c s="2" r="I75"/>
      <c s="2" r="J75"/>
      <c t="s" s="2" r="K75">
        <v>219</v>
      </c>
      <c s="2" r="L75"/>
      <c s="2" r="M75"/>
      <c s="2" r="N75"/>
      <c s="2" r="O75"/>
      <c s="2" r="P75"/>
      <c s="2" r="Q75"/>
      <c s="2" r="R75"/>
      <c s="2" r="S75"/>
      <c s="2" r="T75"/>
      <c s="2" r="U75"/>
      <c s="2" r="V75"/>
      <c s="2" r="W75"/>
      <c s="2" r="X75"/>
    </row>
    <row r="76">
      <c s="2" r="A76">
        <v>1999</v>
      </c>
      <c t="s" s="2" r="B76">
        <v>220</v>
      </c>
      <c s="2" r="C76">
        <v>43</v>
      </c>
      <c t="s" s="2" r="D76">
        <v>30</v>
      </c>
      <c t="s" s="2" r="E76">
        <v>221</v>
      </c>
      <c t="s" s="2" r="F76">
        <v>15</v>
      </c>
      <c t="s" s="2" r="G76">
        <v>222</v>
      </c>
      <c t="s" s="2" r="H76">
        <v>223</v>
      </c>
      <c s="2" r="I76"/>
      <c s="2" r="J76"/>
      <c t="s" s="2" r="K76">
        <v>224</v>
      </c>
      <c s="2" r="L76"/>
      <c s="2" r="M76"/>
      <c s="2" r="N76"/>
      <c s="2" r="O76"/>
      <c s="2" r="P76"/>
      <c s="2" r="Q76"/>
      <c s="2" r="R76"/>
      <c s="2" r="S76"/>
      <c s="2" r="T76"/>
      <c s="2" r="U76"/>
      <c s="2" r="V76"/>
      <c s="2" r="W76"/>
      <c s="2" r="X76"/>
    </row>
    <row r="77">
      <c s="2" r="A77">
        <v>1999</v>
      </c>
      <c t="s" s="2" r="B77">
        <v>220</v>
      </c>
      <c s="2" r="C77">
        <v>43</v>
      </c>
      <c t="s" s="2" r="D77">
        <v>30</v>
      </c>
      <c t="s" s="2" r="E77">
        <v>221</v>
      </c>
      <c t="s" s="2" r="F77">
        <v>15</v>
      </c>
      <c t="s" s="2" r="G77">
        <v>222</v>
      </c>
      <c t="s" s="2" r="H77">
        <v>27</v>
      </c>
      <c t="s" s="2" r="I77">
        <v>80</v>
      </c>
      <c s="2" r="J77"/>
      <c t="s" s="2" r="K77">
        <v>225</v>
      </c>
      <c s="2" r="L77"/>
      <c s="2" r="M77"/>
      <c s="2" r="N77"/>
      <c s="2" r="O77"/>
      <c s="2" r="P77"/>
      <c s="2" r="Q77"/>
      <c s="2" r="R77"/>
      <c s="2" r="S77"/>
      <c s="2" r="T77"/>
      <c s="2" r="U77"/>
      <c s="2" r="V77"/>
      <c s="2" r="W77"/>
      <c s="2" r="X77"/>
    </row>
    <row r="78">
      <c s="2" r="A78">
        <v>1999</v>
      </c>
      <c t="s" s="2" r="B78">
        <v>32</v>
      </c>
      <c s="2" r="C78"/>
      <c s="2" r="D78"/>
      <c s="2" r="E78"/>
      <c t="s" s="2" r="F78">
        <v>15</v>
      </c>
      <c s="2" r="G78"/>
      <c t="s" s="2" r="H78">
        <v>216</v>
      </c>
      <c s="2" r="I78"/>
      <c s="2" r="J78"/>
      <c t="s" s="2" r="K78">
        <v>217</v>
      </c>
      <c s="2" r="L78"/>
      <c s="2" r="M78"/>
      <c s="2" r="N78"/>
      <c s="2" r="O78"/>
      <c s="2" r="P78"/>
      <c s="2" r="Q78"/>
      <c s="2" r="R78"/>
      <c s="2" r="S78"/>
      <c s="2" r="T78"/>
      <c s="2" r="U78"/>
      <c s="2" r="V78"/>
      <c s="2" r="W78"/>
      <c s="2" r="X78"/>
    </row>
    <row r="79">
      <c s="2" r="A79">
        <v>1999</v>
      </c>
      <c t="s" s="2" r="B79">
        <v>226</v>
      </c>
      <c s="2" r="C79"/>
      <c s="2" r="D79"/>
      <c s="2" r="E79"/>
      <c t="s" s="2" r="F79">
        <v>15</v>
      </c>
      <c s="2" r="G79"/>
      <c t="s" s="2" r="H79">
        <v>158</v>
      </c>
      <c s="2" r="I79"/>
      <c s="2" r="J79"/>
      <c t="s" s="2" r="K79">
        <v>227</v>
      </c>
      <c s="2" r="L79"/>
      <c s="2" r="M79"/>
      <c s="2" r="N79"/>
      <c s="2" r="O79"/>
      <c s="2" r="P79"/>
      <c s="2" r="Q79"/>
      <c s="2" r="R79"/>
      <c s="2" r="S79"/>
      <c s="2" r="T79"/>
      <c s="2" r="U79"/>
      <c s="2" r="V79"/>
      <c s="2" r="W79"/>
      <c s="2" r="X79"/>
    </row>
    <row r="80">
      <c s="2" r="A80">
        <v>1999</v>
      </c>
      <c t="s" s="2" r="B80">
        <v>228</v>
      </c>
      <c s="2" r="C80">
        <v>54</v>
      </c>
      <c t="s" s="2" r="D80">
        <v>13</v>
      </c>
      <c t="s" s="2" r="E80">
        <v>25</v>
      </c>
      <c t="s" s="2" r="F80">
        <v>15</v>
      </c>
      <c t="s" s="2" r="G80">
        <v>229</v>
      </c>
      <c t="s" s="2" r="H80">
        <v>76</v>
      </c>
      <c s="2" r="I80"/>
      <c s="2" r="J80"/>
      <c t="s" s="2" r="K80">
        <v>230</v>
      </c>
      <c s="2" r="L80"/>
      <c s="2" r="M80"/>
      <c s="2" r="N80"/>
      <c s="2" r="O80"/>
      <c s="2" r="P80"/>
      <c s="2" r="Q80"/>
      <c s="2" r="R80"/>
      <c s="2" r="S80"/>
      <c s="2" r="T80"/>
      <c s="2" r="U80"/>
      <c s="2" r="V80"/>
      <c s="2" r="W80"/>
      <c s="2" r="X80"/>
    </row>
    <row r="81">
      <c s="2" r="A81">
        <v>1999</v>
      </c>
      <c t="s" s="2" r="B81">
        <v>20</v>
      </c>
      <c s="2" r="C81">
        <v>38</v>
      </c>
      <c t="s" s="2" r="D81">
        <v>13</v>
      </c>
      <c t="s" s="2" r="E81">
        <v>21</v>
      </c>
      <c t="s" s="2" r="F81">
        <v>15</v>
      </c>
      <c t="s" s="2" r="G81">
        <v>22</v>
      </c>
      <c t="s" s="2" r="H81">
        <v>231</v>
      </c>
      <c s="2" r="I81"/>
      <c s="2" r="J81"/>
      <c t="s" s="2" r="K81">
        <v>232</v>
      </c>
      <c s="2" r="L81"/>
      <c s="2" r="M81"/>
      <c s="2" r="N81"/>
      <c s="2" r="O81"/>
      <c s="2" r="P81"/>
      <c s="2" r="Q81"/>
      <c s="2" r="R81"/>
      <c s="2" r="S81"/>
      <c s="2" r="T81"/>
      <c s="2" r="U81"/>
      <c s="2" r="V81"/>
      <c s="2" r="W81"/>
      <c s="2" r="X81"/>
    </row>
    <row r="82">
      <c s="2" r="A82">
        <v>1999</v>
      </c>
      <c t="s" s="2" r="B82">
        <v>233</v>
      </c>
      <c s="2" r="C82"/>
      <c s="2" r="D82"/>
      <c s="2" r="E82"/>
      <c t="s" s="2" r="F82">
        <v>15</v>
      </c>
      <c s="2" r="G82"/>
      <c t="s" s="2" r="H82">
        <v>106</v>
      </c>
      <c s="2" r="I82"/>
      <c s="2" r="J82"/>
      <c t="s" s="2" r="K82">
        <v>234</v>
      </c>
      <c s="2" r="L82"/>
      <c s="2" r="M82"/>
      <c s="2" r="N82"/>
      <c s="2" r="O82"/>
      <c s="2" r="P82"/>
      <c s="2" r="Q82"/>
      <c s="2" r="R82"/>
      <c s="2" r="S82"/>
      <c s="2" r="T82"/>
      <c s="2" r="U82"/>
      <c s="2" r="V82"/>
      <c s="2" r="W82"/>
      <c s="2" r="X82"/>
    </row>
    <row r="83">
      <c s="2" r="A83">
        <v>1999</v>
      </c>
      <c t="s" s="2" r="B83">
        <v>235</v>
      </c>
      <c t="s" s="2" r="C83">
        <v>236</v>
      </c>
      <c t="s" s="2" r="D83">
        <v>24</v>
      </c>
      <c t="s" s="2" r="E83">
        <v>237</v>
      </c>
      <c t="s" s="2" r="F83">
        <v>15</v>
      </c>
      <c t="s" s="2" r="G83">
        <v>21</v>
      </c>
      <c t="s" s="2" r="H83">
        <v>62</v>
      </c>
      <c s="2" r="I83"/>
      <c s="2" r="J83"/>
      <c t="s" s="2" r="K83">
        <v>238</v>
      </c>
      <c s="2" r="L83"/>
      <c s="2" r="M83"/>
      <c s="2" r="N83"/>
      <c s="2" r="O83"/>
      <c s="2" r="P83"/>
      <c s="2" r="Q83"/>
      <c s="2" r="R83"/>
      <c s="2" r="S83"/>
      <c s="2" r="T83"/>
      <c s="2" r="U83"/>
      <c s="2" r="V83"/>
      <c s="2" r="W83"/>
      <c s="2" r="X83"/>
    </row>
    <row r="84">
      <c s="2" r="A84">
        <v>1999</v>
      </c>
      <c t="s" s="2" r="B84">
        <v>239</v>
      </c>
      <c s="2" r="C84">
        <v>44</v>
      </c>
      <c t="s" s="2" r="D84">
        <v>24</v>
      </c>
      <c t="s" s="2" r="E84">
        <v>34</v>
      </c>
      <c t="s" s="2" r="F84">
        <v>15</v>
      </c>
      <c s="2" r="G84"/>
      <c t="s" s="2" r="H84">
        <v>76</v>
      </c>
      <c s="2" r="I84"/>
      <c s="2" r="J84"/>
      <c t="s" s="2" r="K84">
        <v>240</v>
      </c>
      <c s="2" r="L84"/>
      <c s="2" r="M84"/>
      <c s="2" r="N84"/>
      <c s="2" r="O84"/>
      <c s="2" r="P84"/>
      <c s="2" r="Q84"/>
      <c s="2" r="R84"/>
      <c s="2" r="S84"/>
      <c s="2" r="T84"/>
      <c s="2" r="U84"/>
      <c s="2" r="V84"/>
      <c s="2" r="W84"/>
      <c s="2" r="X84"/>
    </row>
    <row r="85">
      <c s="2" r="A85">
        <v>1999</v>
      </c>
      <c t="s" s="2" r="B85">
        <v>241</v>
      </c>
      <c s="2" r="C85"/>
      <c t="s" s="2" r="D85">
        <v>13</v>
      </c>
      <c t="s" s="2" r="E85">
        <v>242</v>
      </c>
      <c t="s" s="2" r="F85">
        <v>15</v>
      </c>
      <c t="s" s="2" r="G85">
        <v>243</v>
      </c>
      <c t="s" s="2" r="H85">
        <v>145</v>
      </c>
      <c t="s" s="2" r="I85">
        <v>38</v>
      </c>
      <c s="2" r="J85"/>
      <c t="s" s="2" r="K85">
        <v>244</v>
      </c>
      <c s="2" r="L85"/>
      <c s="2" r="M85"/>
      <c s="2" r="N85"/>
      <c s="2" r="O85"/>
      <c s="2" r="P85"/>
      <c s="2" r="Q85"/>
      <c s="2" r="R85"/>
      <c s="2" r="S85"/>
      <c s="2" r="T85"/>
      <c s="2" r="U85"/>
      <c s="2" r="V85"/>
      <c s="2" r="W85"/>
      <c s="2" r="X85"/>
    </row>
    <row r="86">
      <c s="3" r="A86"/>
      <c s="3" r="B86"/>
      <c s="3" r="C86"/>
      <c s="3" r="D86"/>
      <c s="3" r="E86"/>
      <c s="3" r="F86"/>
      <c s="3" r="G86"/>
      <c s="3" r="H86"/>
      <c s="3" r="I86"/>
      <c s="3" r="J86"/>
      <c s="3" r="K86"/>
      <c s="3" r="L86"/>
      <c s="2" r="M86"/>
      <c s="2" r="N86"/>
      <c s="2" r="O86"/>
      <c s="2" r="P86"/>
      <c s="2" r="Q86"/>
      <c s="2" r="R86"/>
      <c s="2" r="S86"/>
      <c s="2" r="T86"/>
      <c s="2" r="U86"/>
      <c s="2" r="V86"/>
      <c s="2" r="W86"/>
      <c s="2" r="X86"/>
    </row>
    <row r="87">
      <c s="2" r="A87">
        <v>2001</v>
      </c>
      <c t="s" s="2" r="B87">
        <v>245</v>
      </c>
      <c t="s" s="2" r="C87">
        <v>246</v>
      </c>
      <c t="s" s="2" r="D87">
        <v>24</v>
      </c>
      <c t="s" s="2" r="E87">
        <v>21</v>
      </c>
      <c t="s" s="2" r="F87">
        <v>58</v>
      </c>
      <c t="s" s="2" r="G87">
        <v>21</v>
      </c>
      <c t="s" s="2" r="H87">
        <v>247</v>
      </c>
      <c s="2" r="I87"/>
      <c s="2" r="J87"/>
      <c t="s" s="2" r="K87">
        <v>248</v>
      </c>
      <c s="2" r="L87"/>
      <c s="2" r="M87"/>
      <c s="2" r="N87"/>
      <c s="2" r="O87"/>
      <c s="2" r="P87"/>
      <c s="2" r="Q87"/>
      <c s="2" r="R87"/>
      <c s="2" r="S87"/>
      <c s="2" r="T87"/>
      <c s="2" r="U87"/>
      <c s="2" r="V87"/>
      <c s="2" r="W87"/>
      <c s="2" r="X87"/>
    </row>
    <row r="88">
      <c s="2" r="A88">
        <v>2001</v>
      </c>
      <c t="s" s="2" r="B88">
        <v>249</v>
      </c>
      <c t="s" s="2" r="C88">
        <v>17</v>
      </c>
      <c t="s" s="2" r="D88">
        <v>24</v>
      </c>
      <c t="s" s="2" r="E88">
        <v>250</v>
      </c>
      <c t="s" s="2" r="F88">
        <v>15</v>
      </c>
      <c t="s" s="2" r="G88">
        <v>251</v>
      </c>
      <c t="s" s="2" r="H88">
        <v>247</v>
      </c>
      <c s="2" r="I88"/>
      <c s="2" r="J88"/>
      <c t="s" s="2" r="K88">
        <v>252</v>
      </c>
      <c s="2" r="L88"/>
      <c s="2" r="M88"/>
      <c s="2" r="N88"/>
      <c s="2" r="O88"/>
      <c s="2" r="P88"/>
      <c s="2" r="Q88"/>
      <c s="2" r="R88"/>
      <c s="2" r="S88"/>
      <c s="2" r="T88"/>
      <c s="2" r="U88"/>
      <c s="2" r="V88"/>
      <c s="2" r="W88"/>
      <c s="2" r="X88"/>
    </row>
    <row r="89">
      <c s="2" r="A89">
        <v>2001</v>
      </c>
      <c t="s" s="2" r="B89">
        <v>253</v>
      </c>
      <c s="2" r="C89"/>
      <c s="2" r="D89"/>
      <c s="2" r="E89"/>
      <c t="s" s="2" r="F89">
        <v>15</v>
      </c>
      <c s="2" r="G89"/>
      <c t="s" s="2" r="H89">
        <v>254</v>
      </c>
      <c s="2" r="I89"/>
      <c s="2" r="J89"/>
      <c t="s" s="2" r="K89">
        <v>255</v>
      </c>
      <c s="2" r="L89"/>
      <c s="2" r="M89"/>
      <c s="2" r="N89"/>
      <c s="2" r="O89"/>
      <c s="2" r="P89"/>
      <c s="2" r="Q89"/>
      <c s="2" r="R89"/>
      <c s="2" r="S89"/>
      <c s="2" r="T89"/>
      <c s="2" r="U89"/>
      <c s="2" r="V89"/>
      <c s="2" r="W89"/>
      <c s="2" r="X89"/>
    </row>
    <row r="90">
      <c s="2" r="A90">
        <v>2001</v>
      </c>
      <c t="s" s="2" r="B90">
        <v>256</v>
      </c>
      <c s="2" r="C90">
        <v>70</v>
      </c>
      <c t="s" s="2" r="D90">
        <v>24</v>
      </c>
      <c s="2" r="E90"/>
      <c t="s" s="2" r="F90">
        <v>15</v>
      </c>
      <c t="s" s="2" r="G90">
        <v>251</v>
      </c>
      <c t="s" s="2" r="H90">
        <v>76</v>
      </c>
      <c s="2" r="I90"/>
      <c s="2" r="J90"/>
      <c t="s" s="2" r="K90">
        <v>76</v>
      </c>
      <c s="2" r="L90"/>
      <c s="2" r="M90"/>
      <c s="2" r="N90"/>
      <c s="2" r="O90"/>
      <c s="2" r="P90"/>
      <c s="2" r="Q90"/>
      <c s="2" r="R90"/>
      <c s="2" r="S90"/>
      <c s="2" r="T90"/>
      <c s="2" r="U90"/>
      <c s="2" r="V90"/>
      <c s="2" r="W90"/>
      <c s="2" r="X90"/>
    </row>
    <row r="91">
      <c s="2" r="A91">
        <v>2001</v>
      </c>
      <c t="s" s="2" r="B91">
        <v>257</v>
      </c>
      <c s="2" r="C91">
        <v>58</v>
      </c>
      <c s="2" r="D91"/>
      <c s="2" r="E91"/>
      <c t="s" s="2" r="F91">
        <v>15</v>
      </c>
      <c s="2" r="G91"/>
      <c t="s" s="2" r="H91">
        <v>110</v>
      </c>
      <c s="2" r="I91"/>
      <c s="2" r="J91"/>
      <c t="s" s="2" r="K91">
        <v>258</v>
      </c>
      <c s="2" r="L91"/>
      <c s="2" r="M91"/>
      <c s="2" r="N91"/>
      <c s="2" r="O91"/>
      <c s="2" r="P91"/>
      <c s="2" r="Q91"/>
      <c s="2" r="R91"/>
      <c s="2" r="S91"/>
      <c s="2" r="T91"/>
      <c s="2" r="U91"/>
      <c s="2" r="V91"/>
      <c s="2" r="W91"/>
      <c s="2" r="X91"/>
    </row>
    <row r="92">
      <c s="2" r="A92">
        <v>2001</v>
      </c>
      <c t="s" s="2" r="B92">
        <v>259</v>
      </c>
      <c s="2" r="C92"/>
      <c s="2" r="D92"/>
      <c s="2" r="E92"/>
      <c t="s" s="2" r="F92">
        <v>15</v>
      </c>
      <c t="s" s="2" r="G92">
        <v>59</v>
      </c>
      <c t="s" s="2" r="H92">
        <v>186</v>
      </c>
      <c s="2" r="I92"/>
      <c s="2" r="J92"/>
      <c t="s" s="2" r="K92">
        <v>260</v>
      </c>
      <c s="2" r="L92"/>
      <c s="2" r="M92"/>
      <c s="2" r="N92"/>
      <c s="2" r="O92"/>
      <c s="2" r="P92"/>
      <c s="2" r="Q92"/>
      <c s="2" r="R92"/>
      <c s="2" r="S92"/>
      <c s="2" r="T92"/>
      <c s="2" r="U92"/>
      <c s="2" r="V92"/>
      <c s="2" r="W92"/>
      <c s="2" r="X92"/>
    </row>
    <row r="93">
      <c s="2" r="A93">
        <v>2001</v>
      </c>
      <c t="s" s="2" r="B93">
        <v>261</v>
      </c>
      <c s="2" r="C93"/>
      <c t="s" s="2" r="D93">
        <v>13</v>
      </c>
      <c t="s" s="2" r="E93">
        <v>262</v>
      </c>
      <c t="s" s="2" r="F93">
        <v>15</v>
      </c>
      <c t="s" s="2" r="G93">
        <v>263</v>
      </c>
      <c t="s" s="2" r="H93">
        <v>110</v>
      </c>
      <c s="2" r="I93"/>
      <c s="2" r="J93"/>
      <c t="s" s="2" r="K93">
        <v>264</v>
      </c>
      <c s="2" r="L93"/>
      <c s="2" r="M93"/>
      <c s="2" r="N93"/>
      <c s="2" r="O93"/>
      <c s="2" r="P93"/>
      <c s="2" r="Q93"/>
      <c s="2" r="R93"/>
      <c s="2" r="S93"/>
      <c s="2" r="T93"/>
      <c s="2" r="U93"/>
      <c s="2" r="V93"/>
      <c s="2" r="W93"/>
      <c s="2" r="X93"/>
    </row>
    <row r="94">
      <c s="2" r="A94">
        <v>2001</v>
      </c>
      <c t="s" s="2" r="B94">
        <v>265</v>
      </c>
      <c t="s" s="2" r="C94">
        <v>266</v>
      </c>
      <c t="s" s="2" r="D94">
        <v>30</v>
      </c>
      <c t="s" s="2" r="E94">
        <v>21</v>
      </c>
      <c t="s" s="2" r="F94">
        <v>15</v>
      </c>
      <c t="s" s="2" r="G94">
        <v>267</v>
      </c>
      <c t="s" s="2" r="H94">
        <v>106</v>
      </c>
      <c s="2" r="I94"/>
      <c s="2" r="J94"/>
      <c t="s" s="2" r="K94">
        <v>106</v>
      </c>
      <c s="2" r="L94"/>
      <c s="2" r="M94"/>
      <c s="2" r="N94"/>
      <c s="2" r="O94"/>
      <c s="2" r="P94"/>
      <c s="2" r="Q94"/>
      <c s="2" r="R94"/>
      <c s="2" r="S94"/>
      <c s="2" r="T94"/>
      <c s="2" r="U94"/>
      <c s="2" r="V94"/>
      <c s="2" r="W94"/>
      <c s="2" r="X94"/>
    </row>
    <row r="95">
      <c s="2" r="A95">
        <v>2001</v>
      </c>
      <c t="s" s="2" r="B95">
        <v>268</v>
      </c>
      <c s="2" r="C95">
        <v>45</v>
      </c>
      <c t="s" s="2" r="D95">
        <v>30</v>
      </c>
      <c t="s" s="2" r="E95">
        <v>269</v>
      </c>
      <c t="s" s="2" r="F95">
        <v>15</v>
      </c>
      <c t="s" s="2" r="G95">
        <v>270</v>
      </c>
      <c s="2" r="H95"/>
      <c s="2" r="I95"/>
      <c s="2" r="J95"/>
      <c t="s" s="2" r="K95">
        <v>271</v>
      </c>
      <c s="2" r="L95"/>
      <c s="2" r="M95"/>
      <c s="2" r="N95"/>
      <c s="2" r="O95"/>
      <c s="2" r="P95"/>
      <c s="2" r="Q95"/>
      <c s="2" r="R95"/>
      <c s="2" r="S95"/>
      <c s="2" r="T95"/>
      <c s="2" r="U95"/>
      <c s="2" r="V95"/>
      <c s="2" r="W95"/>
      <c s="2" r="X95"/>
    </row>
    <row r="96">
      <c s="2" r="A96">
        <v>2001</v>
      </c>
      <c s="2" r="B96"/>
      <c s="2" r="C96"/>
      <c s="2" r="D96"/>
      <c s="2" r="E96"/>
      <c s="2" r="F96"/>
      <c s="2" r="G96"/>
      <c t="s" s="2" r="H96">
        <v>27</v>
      </c>
      <c t="s" s="2" r="I96">
        <v>80</v>
      </c>
      <c s="2" r="J96"/>
      <c t="s" s="2" r="K96">
        <v>272</v>
      </c>
      <c s="2" r="L96"/>
      <c s="2" r="M96"/>
      <c s="2" r="N96"/>
      <c s="2" r="O96"/>
      <c s="2" r="P96"/>
      <c s="2" r="Q96"/>
      <c s="2" r="R96"/>
      <c s="2" r="S96"/>
      <c s="2" r="T96"/>
      <c s="2" r="U96"/>
      <c s="2" r="V96"/>
      <c s="2" r="W96"/>
      <c s="2" r="X96"/>
    </row>
    <row r="97">
      <c s="2" r="A97">
        <v>2001</v>
      </c>
      <c s="2" r="B97"/>
      <c s="2" r="C97"/>
      <c s="2" r="D97"/>
      <c s="2" r="E97"/>
      <c s="2" r="F97"/>
      <c s="2" r="G97"/>
      <c t="s" s="2" r="H97">
        <v>38</v>
      </c>
      <c t="s" s="2" r="I97">
        <v>80</v>
      </c>
      <c s="2" r="J97"/>
      <c t="s" s="2" r="K97">
        <v>273</v>
      </c>
      <c s="2" r="L97"/>
      <c s="2" r="M97"/>
      <c s="2" r="N97"/>
      <c s="2" r="O97"/>
      <c s="2" r="P97"/>
      <c s="2" r="Q97"/>
      <c s="2" r="R97"/>
      <c s="2" r="S97"/>
      <c s="2" r="T97"/>
      <c s="2" r="U97"/>
      <c s="2" r="V97"/>
      <c s="2" r="W97"/>
      <c s="2" r="X97"/>
    </row>
    <row r="98">
      <c s="2" r="A98">
        <v>2001</v>
      </c>
      <c s="2" r="B98"/>
      <c s="2" r="C98"/>
      <c s="2" r="D98"/>
      <c s="2" r="E98"/>
      <c s="2" r="F98"/>
      <c s="2" r="G98"/>
      <c t="s" s="2" r="H98">
        <v>110</v>
      </c>
      <c t="s" s="2" r="I98">
        <v>124</v>
      </c>
      <c s="2" r="J98"/>
      <c t="s" s="2" r="K98">
        <v>274</v>
      </c>
      <c s="2" r="L98"/>
      <c s="2" r="M98"/>
      <c s="2" r="N98"/>
      <c s="2" r="O98"/>
      <c s="2" r="P98"/>
      <c s="2" r="Q98"/>
      <c s="2" r="R98"/>
      <c s="2" r="S98"/>
      <c s="2" r="T98"/>
      <c s="2" r="U98"/>
      <c s="2" r="V98"/>
      <c s="2" r="W98"/>
      <c s="2" r="X98"/>
    </row>
    <row r="99">
      <c s="2" r="A99">
        <v>2001</v>
      </c>
      <c s="2" r="B99"/>
      <c s="2" r="C99"/>
      <c s="2" r="D99"/>
      <c s="2" r="E99"/>
      <c s="2" r="F99"/>
      <c s="2" r="G99"/>
      <c t="s" s="2" r="H99">
        <v>119</v>
      </c>
      <c t="s" s="2" r="I99">
        <v>201</v>
      </c>
      <c s="2" r="J99"/>
      <c t="s" s="2" r="K99">
        <v>120</v>
      </c>
      <c s="2" r="L99"/>
      <c s="2" r="M99"/>
      <c s="2" r="N99"/>
      <c s="2" r="O99"/>
      <c s="2" r="P99"/>
      <c s="2" r="Q99"/>
      <c s="2" r="R99"/>
      <c s="2" r="S99"/>
      <c s="2" r="T99"/>
      <c s="2" r="U99"/>
      <c s="2" r="V99"/>
      <c s="2" r="W99"/>
      <c s="2" r="X99"/>
    </row>
    <row r="100">
      <c s="4" r="A100"/>
      <c s="4" r="B100"/>
      <c s="4" r="C100"/>
      <c s="4" r="D100"/>
      <c s="4" r="E100"/>
      <c s="4" r="F100"/>
      <c s="4" r="G100"/>
      <c s="4" r="H100"/>
      <c s="4" r="I100"/>
      <c s="4" r="J100"/>
      <c s="4" r="K100"/>
      <c s="4" r="L100"/>
      <c s="2" r="M100"/>
      <c s="2" r="N100"/>
      <c s="2" r="O100"/>
      <c s="2" r="P100"/>
      <c s="2" r="Q100"/>
      <c s="2" r="R100"/>
      <c s="2" r="S100"/>
      <c s="2" r="T100"/>
      <c s="2" r="U100"/>
      <c s="2" r="V100"/>
      <c s="2" r="W100"/>
      <c s="2" r="X100"/>
    </row>
    <row r="101">
      <c s="2" r="A101">
        <v>2002</v>
      </c>
      <c s="2" r="B101"/>
      <c s="2" r="C101"/>
      <c s="2" r="D101"/>
      <c s="2" r="E101"/>
      <c s="2" r="F101"/>
      <c s="2" r="G101"/>
      <c t="s" s="2" r="H101">
        <v>119</v>
      </c>
      <c t="s" s="2" r="I101">
        <v>201</v>
      </c>
      <c s="2" r="J101"/>
      <c t="s" s="2" r="K101">
        <v>120</v>
      </c>
      <c s="2" r="L101"/>
      <c s="2" r="M101"/>
      <c s="2" r="N101"/>
      <c s="2" r="O101"/>
      <c s="2" r="P101"/>
      <c s="2" r="Q101"/>
      <c s="2" r="R101"/>
      <c s="2" r="S101"/>
      <c s="2" r="T101"/>
      <c s="2" r="U101"/>
      <c s="2" r="V101"/>
      <c s="2" r="W101"/>
      <c s="2" r="X101"/>
    </row>
    <row r="102">
      <c s="2" r="A102">
        <v>2002</v>
      </c>
      <c s="2" r="B102"/>
      <c s="2" r="C102"/>
      <c s="2" r="D102"/>
      <c s="2" r="E102"/>
      <c s="2" r="F102"/>
      <c s="2" r="G102"/>
      <c t="s" s="2" r="H102">
        <v>110</v>
      </c>
      <c s="2" r="I102"/>
      <c s="2" r="J102"/>
      <c t="s" s="2" r="K102">
        <v>275</v>
      </c>
      <c s="2" r="L102"/>
      <c s="2" r="M102"/>
      <c s="2" r="N102"/>
      <c s="2" r="O102"/>
      <c s="2" r="P102"/>
      <c s="2" r="Q102"/>
      <c s="2" r="R102"/>
      <c s="2" r="S102"/>
      <c s="2" r="T102"/>
      <c s="2" r="U102"/>
      <c s="2" r="V102"/>
      <c s="2" r="W102"/>
      <c s="2" r="X102"/>
    </row>
    <row r="103">
      <c s="2" r="A103">
        <v>2002</v>
      </c>
      <c t="s" s="2" r="B103">
        <v>276</v>
      </c>
      <c s="2" r="C103"/>
      <c t="s" s="2" r="D103">
        <v>24</v>
      </c>
      <c t="s" s="2" r="E103">
        <v>277</v>
      </c>
      <c t="s" s="2" r="F103">
        <v>15</v>
      </c>
      <c t="s" s="2" r="G103">
        <v>277</v>
      </c>
      <c t="s" s="2" r="H103">
        <v>278</v>
      </c>
      <c s="2" r="I103"/>
      <c s="2" r="J103"/>
      <c t="s" s="2" r="K103">
        <v>279</v>
      </c>
      <c s="2" r="L103"/>
      <c s="2" r="M103"/>
      <c s="2" r="N103"/>
      <c s="2" r="O103"/>
      <c s="2" r="P103"/>
      <c s="2" r="Q103"/>
      <c s="2" r="R103"/>
      <c s="2" r="S103"/>
      <c s="2" r="T103"/>
      <c s="2" r="U103"/>
      <c s="2" r="V103"/>
      <c s="2" r="W103"/>
      <c s="2" r="X103"/>
    </row>
    <row r="104">
      <c s="2" r="A104">
        <v>2002</v>
      </c>
      <c t="s" s="2" r="B104">
        <v>280</v>
      </c>
      <c s="2" r="C104">
        <v>27</v>
      </c>
      <c t="s" s="2" r="D104">
        <v>18</v>
      </c>
      <c t="s" s="2" r="E104">
        <v>18</v>
      </c>
      <c t="s" s="2" r="F104">
        <v>15</v>
      </c>
      <c t="s" s="2" r="G104">
        <v>281</v>
      </c>
      <c t="s" s="2" r="H104">
        <v>145</v>
      </c>
      <c s="2" r="I104"/>
      <c s="2" r="J104"/>
      <c t="s" s="2" r="K104">
        <v>281</v>
      </c>
      <c s="2" r="L104"/>
      <c s="2" r="M104"/>
      <c s="2" r="N104"/>
      <c s="2" r="O104"/>
      <c s="2" r="P104"/>
      <c s="2" r="Q104"/>
      <c s="2" r="R104"/>
      <c s="2" r="S104"/>
      <c s="2" r="T104"/>
      <c s="2" r="U104"/>
      <c s="2" r="V104"/>
      <c s="2" r="W104"/>
      <c s="2" r="X104"/>
    </row>
    <row r="105">
      <c s="2" r="A105">
        <v>2002</v>
      </c>
      <c t="s" s="2" r="B105">
        <v>282</v>
      </c>
      <c s="2" r="C105">
        <v>55</v>
      </c>
      <c t="s" s="2" r="D105">
        <v>13</v>
      </c>
      <c t="s" s="2" r="E105">
        <v>21</v>
      </c>
      <c t="s" s="2" r="F105">
        <v>15</v>
      </c>
      <c t="s" s="2" r="G105">
        <v>283</v>
      </c>
      <c t="s" s="2" r="H105">
        <v>278</v>
      </c>
      <c s="2" r="I105"/>
      <c s="2" r="J105"/>
      <c t="s" s="2" r="K105">
        <v>283</v>
      </c>
      <c s="2" r="L105"/>
      <c s="2" r="M105"/>
      <c s="2" r="N105"/>
      <c s="2" r="O105"/>
      <c s="2" r="P105"/>
      <c s="2" r="Q105"/>
      <c s="2" r="R105"/>
      <c s="2" r="S105"/>
      <c s="2" r="T105"/>
      <c s="2" r="U105"/>
      <c s="2" r="V105"/>
      <c s="2" r="W105"/>
      <c s="2" r="X105"/>
    </row>
    <row r="106">
      <c s="2" r="A106">
        <v>2002</v>
      </c>
      <c t="s" s="2" r="B106">
        <v>284</v>
      </c>
      <c s="2" r="C106">
        <v>29</v>
      </c>
      <c t="s" s="2" r="D106">
        <v>13</v>
      </c>
      <c t="s" s="2" r="E106">
        <v>45</v>
      </c>
      <c t="s" s="2" r="F106">
        <v>15</v>
      </c>
      <c t="s" s="2" r="G106">
        <v>285</v>
      </c>
      <c t="s" s="2" r="H106">
        <v>145</v>
      </c>
      <c s="2" r="I106"/>
      <c s="2" r="J106"/>
      <c t="s" s="2" r="K106">
        <v>286</v>
      </c>
      <c s="2" r="L106"/>
      <c s="2" r="M106"/>
      <c s="2" r="N106"/>
      <c s="2" r="O106"/>
      <c s="2" r="P106"/>
      <c s="2" r="Q106"/>
      <c s="2" r="R106"/>
      <c s="2" r="S106"/>
      <c s="2" r="T106"/>
      <c s="2" r="U106"/>
      <c s="2" r="V106"/>
      <c s="2" r="W106"/>
      <c s="2" r="X106"/>
    </row>
    <row r="107">
      <c s="2" r="A107">
        <v>2002</v>
      </c>
      <c t="s" s="2" r="B107">
        <v>287</v>
      </c>
      <c s="2" r="C107">
        <v>23</v>
      </c>
      <c t="s" s="2" r="D107">
        <v>18</v>
      </c>
      <c t="s" s="2" r="E107">
        <v>18</v>
      </c>
      <c t="s" s="2" r="F107">
        <v>15</v>
      </c>
      <c t="s" s="2" r="G107">
        <v>288</v>
      </c>
      <c t="s" s="2" r="H107">
        <v>110</v>
      </c>
      <c s="2" r="I107"/>
      <c s="2" r="J107"/>
      <c t="s" s="2" r="K107">
        <v>289</v>
      </c>
      <c s="2" r="L107"/>
      <c s="2" r="M107"/>
      <c s="2" r="N107"/>
      <c s="2" r="O107"/>
      <c s="2" r="P107"/>
      <c s="2" r="Q107"/>
      <c s="2" r="R107"/>
      <c s="2" r="S107"/>
      <c s="2" r="T107"/>
      <c s="2" r="U107"/>
      <c s="2" r="V107"/>
      <c s="2" r="W107"/>
      <c s="2" r="X107"/>
    </row>
    <row r="108">
      <c s="2" r="A108">
        <v>2002</v>
      </c>
      <c t="s" s="2" r="B108">
        <v>290</v>
      </c>
      <c s="2" r="C108"/>
      <c t="s" s="2" r="D108">
        <v>24</v>
      </c>
      <c t="s" s="2" r="E108">
        <v>291</v>
      </c>
      <c t="s" s="2" r="F108">
        <v>15</v>
      </c>
      <c t="s" s="2" r="G108">
        <v>292</v>
      </c>
      <c t="s" s="2" r="H108">
        <v>293</v>
      </c>
      <c s="2" r="I108"/>
      <c s="2" r="J108"/>
      <c t="s" s="2" r="K108">
        <v>294</v>
      </c>
      <c s="2" r="L108"/>
      <c s="2" r="M108"/>
      <c s="2" r="N108"/>
      <c s="2" r="O108"/>
      <c s="2" r="P108"/>
      <c s="2" r="Q108"/>
      <c s="2" r="R108"/>
      <c s="2" r="S108"/>
      <c s="2" r="T108"/>
      <c s="2" r="U108"/>
      <c s="2" r="V108"/>
      <c s="2" r="W108"/>
      <c s="2" r="X108"/>
    </row>
    <row r="109">
      <c s="2" r="A109">
        <v>2002</v>
      </c>
      <c t="s" s="2" r="B109">
        <v>295</v>
      </c>
      <c s="2" r="C109"/>
      <c t="s" s="2" r="D109">
        <v>24</v>
      </c>
      <c t="s" s="2" r="E109">
        <v>296</v>
      </c>
      <c t="s" s="2" r="F109">
        <v>15</v>
      </c>
      <c t="s" s="2" r="G109">
        <v>21</v>
      </c>
      <c t="s" s="2" r="H109">
        <v>297</v>
      </c>
      <c s="2" r="I109"/>
      <c s="2" r="J109"/>
      <c t="s" s="2" r="K109">
        <v>298</v>
      </c>
      <c s="2" r="L109"/>
      <c s="2" r="M109"/>
      <c s="2" r="N109"/>
      <c s="2" r="O109"/>
      <c s="2" r="P109"/>
      <c s="2" r="Q109"/>
      <c s="2" r="R109"/>
      <c s="2" r="S109"/>
      <c s="2" r="T109"/>
      <c s="2" r="U109"/>
      <c s="2" r="V109"/>
      <c s="2" r="W109"/>
      <c s="2" r="X109"/>
    </row>
    <row r="110">
      <c s="2" r="A110">
        <v>2002</v>
      </c>
      <c t="s" s="2" r="B110">
        <v>299</v>
      </c>
      <c s="2" r="C110">
        <f>2002-1975</f>
        <v>27</v>
      </c>
      <c t="s" s="2" r="D110">
        <v>13</v>
      </c>
      <c t="s" s="2" r="E110">
        <v>300</v>
      </c>
      <c t="s" s="2" r="F110">
        <v>15</v>
      </c>
      <c t="s" s="2" r="G110">
        <v>301</v>
      </c>
      <c t="s" s="2" r="H110">
        <v>38</v>
      </c>
      <c s="2" r="I110"/>
      <c s="2" r="J110"/>
      <c t="s" s="2" r="K110">
        <v>302</v>
      </c>
      <c s="2" r="L110"/>
      <c s="2" r="M110"/>
      <c s="2" r="N110"/>
      <c s="2" r="O110"/>
      <c s="2" r="P110"/>
      <c s="2" r="Q110"/>
      <c s="2" r="R110"/>
      <c s="2" r="S110"/>
      <c s="2" r="T110"/>
      <c s="2" r="U110"/>
      <c s="2" r="V110"/>
      <c s="2" r="W110"/>
      <c s="2" r="X110"/>
    </row>
    <row r="111">
      <c s="2" r="A111">
        <v>2002</v>
      </c>
      <c t="s" s="2" r="B111">
        <v>303</v>
      </c>
      <c s="2" r="C111"/>
      <c t="s" s="2" r="D111">
        <v>13</v>
      </c>
      <c t="s" s="2" r="E111">
        <v>21</v>
      </c>
      <c t="s" s="2" r="F111">
        <v>15</v>
      </c>
      <c t="s" s="2" r="G111">
        <v>304</v>
      </c>
      <c t="s" s="2" r="H111">
        <v>139</v>
      </c>
      <c s="2" r="I111"/>
      <c s="2" r="J111"/>
      <c t="s" s="2" r="K111">
        <v>305</v>
      </c>
      <c s="2" r="L111"/>
      <c s="2" r="M111"/>
      <c s="2" r="N111"/>
      <c s="2" r="O111"/>
      <c s="2" r="P111"/>
      <c s="2" r="Q111"/>
      <c s="2" r="R111"/>
      <c s="2" r="S111"/>
      <c s="2" r="T111"/>
      <c s="2" r="U111"/>
      <c s="2" r="V111"/>
      <c s="2" r="W111"/>
      <c s="2" r="X111"/>
    </row>
    <row r="112">
      <c s="2" r="A112">
        <v>2002</v>
      </c>
      <c t="s" s="2" r="B112">
        <v>306</v>
      </c>
      <c s="2" r="C112"/>
      <c t="s" s="2" r="D112">
        <v>24</v>
      </c>
      <c t="s" s="2" r="E112">
        <v>307</v>
      </c>
      <c t="s" s="2" r="F112">
        <v>15</v>
      </c>
      <c t="s" s="2" r="G112">
        <v>308</v>
      </c>
      <c t="s" s="2" r="H112">
        <v>72</v>
      </c>
      <c s="2" r="I112"/>
      <c s="2" r="J112"/>
      <c t="s" s="2" r="K112">
        <v>309</v>
      </c>
      <c s="2" r="L112"/>
      <c s="2" r="M112"/>
      <c s="2" r="N112"/>
      <c s="2" r="O112"/>
      <c s="2" r="P112"/>
      <c s="2" r="Q112"/>
      <c s="2" r="R112"/>
      <c s="2" r="S112"/>
      <c s="2" r="T112"/>
      <c s="2" r="U112"/>
      <c s="2" r="V112"/>
      <c s="2" r="W112"/>
      <c s="2" r="X112"/>
    </row>
    <row r="113">
      <c s="2" r="A113">
        <v>2002</v>
      </c>
      <c t="s" s="2" r="B113">
        <v>268</v>
      </c>
      <c s="2" r="C113">
        <v>46</v>
      </c>
      <c t="s" s="2" r="D113">
        <v>30</v>
      </c>
      <c t="s" s="2" r="E113">
        <v>269</v>
      </c>
      <c t="s" s="2" r="F113">
        <v>15</v>
      </c>
      <c t="s" s="2" r="G113">
        <v>270</v>
      </c>
      <c t="s" s="2" r="H113">
        <v>106</v>
      </c>
      <c s="2" r="I113"/>
      <c s="2" r="J113"/>
      <c t="s" s="2" r="K113">
        <v>310</v>
      </c>
      <c s="2" r="L113"/>
      <c s="2" r="M113"/>
      <c s="2" r="N113"/>
      <c s="2" r="O113"/>
      <c s="2" r="P113"/>
      <c s="2" r="Q113"/>
      <c s="2" r="R113"/>
      <c s="2" r="S113"/>
      <c s="2" r="T113"/>
      <c s="2" r="U113"/>
      <c s="2" r="V113"/>
      <c s="2" r="W113"/>
      <c s="2" r="X113"/>
    </row>
    <row r="114">
      <c s="2" r="A114">
        <v>2002</v>
      </c>
      <c t="s" s="2" r="B114">
        <v>280</v>
      </c>
      <c s="2" r="C114">
        <f>2002-1975</f>
        <v>27</v>
      </c>
      <c s="2" r="D114"/>
      <c s="2" r="E114"/>
      <c t="s" s="2" r="F114">
        <v>15</v>
      </c>
      <c t="s" s="2" r="G114">
        <v>281</v>
      </c>
      <c t="s" s="2" r="H114">
        <v>38</v>
      </c>
      <c t="s" s="2" r="I114">
        <v>80</v>
      </c>
      <c t="s" s="2" r="J114">
        <v>145</v>
      </c>
      <c t="s" s="2" r="K114">
        <v>311</v>
      </c>
      <c s="2" r="L114"/>
      <c s="2" r="M114"/>
      <c s="2" r="N114"/>
      <c s="2" r="O114"/>
      <c s="2" r="P114"/>
      <c s="2" r="Q114"/>
      <c s="2" r="R114"/>
      <c s="2" r="S114"/>
      <c s="2" r="T114"/>
      <c s="2" r="U114"/>
      <c s="2" r="V114"/>
      <c s="2" r="W114"/>
      <c s="2" r="X114"/>
    </row>
    <row r="115">
      <c s="2" r="A115">
        <v>2002</v>
      </c>
      <c t="s" s="2" r="B115">
        <v>306</v>
      </c>
      <c s="2" r="C115"/>
      <c t="s" s="2" r="D115">
        <v>24</v>
      </c>
      <c t="s" s="2" r="E115">
        <v>307</v>
      </c>
      <c t="s" s="2" r="F115">
        <v>15</v>
      </c>
      <c t="s" s="2" r="G115">
        <v>308</v>
      </c>
      <c t="s" s="2" r="H115">
        <v>72</v>
      </c>
      <c s="2" r="I115"/>
      <c s="2" r="J115"/>
      <c t="s" s="2" r="K115">
        <v>312</v>
      </c>
      <c s="2" r="L115"/>
      <c s="2" r="M115"/>
      <c s="2" r="N115"/>
      <c s="2" r="O115"/>
      <c s="2" r="P115"/>
      <c s="2" r="Q115"/>
      <c s="2" r="R115"/>
      <c s="2" r="S115"/>
      <c s="2" r="T115"/>
      <c s="2" r="U115"/>
      <c s="2" r="V115"/>
      <c s="2" r="W115"/>
      <c s="2" r="X115"/>
    </row>
    <row r="116">
      <c s="2" r="A116">
        <v>2002</v>
      </c>
      <c t="s" s="2" r="B116">
        <v>313</v>
      </c>
      <c s="2" r="C116"/>
      <c t="s" s="2" r="D116">
        <v>18</v>
      </c>
      <c t="s" s="2" r="E116">
        <v>18</v>
      </c>
      <c t="s" s="2" r="F116">
        <v>15</v>
      </c>
      <c t="s" s="2" r="G116">
        <v>21</v>
      </c>
      <c t="s" s="2" r="H116">
        <v>110</v>
      </c>
      <c t="s" s="2" r="I116">
        <v>38</v>
      </c>
      <c s="2" r="J116"/>
      <c t="s" s="2" r="K116">
        <v>314</v>
      </c>
      <c s="2" r="L116"/>
      <c s="2" r="M116"/>
      <c s="2" r="N116"/>
      <c s="2" r="O116"/>
      <c s="2" r="P116"/>
      <c s="2" r="Q116"/>
      <c s="2" r="R116"/>
      <c s="2" r="S116"/>
      <c s="2" r="T116"/>
      <c s="2" r="U116"/>
      <c s="2" r="V116"/>
      <c s="2" r="W116"/>
      <c s="2" r="X116"/>
    </row>
    <row r="117">
      <c s="2" r="A117">
        <v>2002</v>
      </c>
      <c t="s" s="2" r="B117">
        <v>315</v>
      </c>
      <c s="2" r="C117"/>
      <c t="s" s="2" r="D117">
        <v>18</v>
      </c>
      <c t="s" s="2" r="E117">
        <v>18</v>
      </c>
      <c t="s" s="2" r="F117">
        <v>15</v>
      </c>
      <c t="s" s="2" r="G117">
        <v>21</v>
      </c>
      <c t="s" s="2" r="H117">
        <v>110</v>
      </c>
      <c t="s" s="2" r="I117">
        <v>38</v>
      </c>
      <c s="2" r="J117"/>
      <c t="s" s="2" r="K117">
        <v>314</v>
      </c>
      <c s="2" r="L117"/>
      <c s="2" r="M117"/>
      <c s="2" r="N117"/>
      <c s="2" r="O117"/>
      <c s="2" r="P117"/>
      <c s="2" r="Q117"/>
      <c s="2" r="R117"/>
      <c s="2" r="S117"/>
      <c s="2" r="T117"/>
      <c s="2" r="U117"/>
      <c s="2" r="V117"/>
      <c s="2" r="W117"/>
      <c s="2" r="X117"/>
    </row>
    <row r="118">
      <c s="2" r="A118">
        <v>2002</v>
      </c>
      <c t="s" s="2" r="B118">
        <v>316</v>
      </c>
      <c s="2" r="C118"/>
      <c t="s" s="2" r="D118">
        <v>18</v>
      </c>
      <c t="s" s="2" r="E118">
        <v>18</v>
      </c>
      <c t="s" s="2" r="F118">
        <v>15</v>
      </c>
      <c t="s" s="2" r="G118">
        <v>21</v>
      </c>
      <c t="s" s="2" r="H118">
        <v>110</v>
      </c>
      <c t="s" s="2" r="I118">
        <v>38</v>
      </c>
      <c s="2" r="J118"/>
      <c t="s" s="2" r="K118">
        <v>251</v>
      </c>
      <c s="2" r="L118"/>
      <c s="2" r="M118"/>
      <c s="2" r="N118"/>
      <c s="2" r="O118"/>
      <c s="2" r="P118"/>
      <c s="2" r="Q118"/>
      <c s="2" r="R118"/>
      <c s="2" r="S118"/>
      <c s="2" r="T118"/>
      <c s="2" r="U118"/>
      <c s="2" r="V118"/>
      <c s="2" r="W118"/>
      <c s="2" r="X118"/>
    </row>
    <row r="119">
      <c s="2" r="A119">
        <v>2002</v>
      </c>
      <c t="s" s="2" r="B119">
        <v>280</v>
      </c>
      <c s="2" r="C119">
        <f>2002-1975</f>
        <v>27</v>
      </c>
      <c s="2" r="D119"/>
      <c s="2" r="E119"/>
      <c t="s" s="2" r="F119">
        <v>15</v>
      </c>
      <c t="s" s="2" r="G119">
        <v>281</v>
      </c>
      <c t="s" s="2" r="H119">
        <v>145</v>
      </c>
      <c t="s" s="2" r="I119">
        <v>124</v>
      </c>
      <c s="2" r="J119"/>
      <c t="s" s="2" r="K119">
        <v>317</v>
      </c>
      <c s="2" r="L119"/>
      <c s="2" r="M119"/>
      <c s="2" r="N119"/>
      <c s="2" r="O119"/>
      <c s="2" r="P119"/>
      <c s="2" r="Q119"/>
      <c s="2" r="R119"/>
      <c s="2" r="S119"/>
      <c s="2" r="T119"/>
      <c s="2" r="U119"/>
      <c s="2" r="V119"/>
      <c s="2" r="W119"/>
      <c s="2" r="X119"/>
    </row>
    <row r="120">
      <c s="2" r="A120">
        <v>2002</v>
      </c>
      <c t="s" s="2" r="B120">
        <v>299</v>
      </c>
      <c s="2" r="C120">
        <f>2002-1975</f>
        <v>27</v>
      </c>
      <c t="s" s="2" r="D120">
        <v>13</v>
      </c>
      <c t="s" s="2" r="E120">
        <v>300</v>
      </c>
      <c t="s" s="2" r="F120">
        <v>15</v>
      </c>
      <c t="s" s="2" r="G120">
        <v>301</v>
      </c>
      <c t="s" s="2" r="H120">
        <v>145</v>
      </c>
      <c t="s" s="2" r="I120">
        <v>124</v>
      </c>
      <c s="2" r="J120"/>
      <c t="s" s="2" r="K120">
        <v>251</v>
      </c>
      <c s="2" r="L120"/>
      <c s="2" r="M120"/>
      <c s="2" r="N120"/>
      <c s="2" r="O120"/>
      <c s="2" r="P120"/>
      <c s="2" r="Q120"/>
      <c s="2" r="R120"/>
      <c s="2" r="S120"/>
      <c s="2" r="T120"/>
      <c s="2" r="U120"/>
      <c s="2" r="V120"/>
      <c s="2" r="W120"/>
      <c s="2" r="X120"/>
    </row>
    <row r="121">
      <c s="2" r="A121">
        <v>2002</v>
      </c>
      <c t="s" s="2" r="B121">
        <v>284</v>
      </c>
      <c s="2" r="C121">
        <v>29</v>
      </c>
      <c t="s" s="2" r="D121">
        <v>13</v>
      </c>
      <c t="s" s="2" r="E121">
        <v>45</v>
      </c>
      <c t="s" s="2" r="F121">
        <v>15</v>
      </c>
      <c t="s" s="2" r="G121">
        <v>285</v>
      </c>
      <c t="s" s="2" r="H121">
        <v>145</v>
      </c>
      <c t="s" s="2" r="I121">
        <v>124</v>
      </c>
      <c s="2" r="J121"/>
      <c t="s" s="2" r="K121">
        <v>251</v>
      </c>
      <c s="2" r="L121"/>
      <c s="2" r="M121"/>
      <c s="2" r="N121"/>
      <c s="2" r="O121"/>
      <c s="2" r="P121"/>
      <c s="2" r="Q121"/>
      <c s="2" r="R121"/>
      <c s="2" r="S121"/>
      <c s="2" r="T121"/>
      <c s="2" r="U121"/>
      <c s="2" r="V121"/>
      <c s="2" r="W121"/>
      <c s="2" r="X121"/>
    </row>
    <row r="122">
      <c s="3" r="A122"/>
      <c s="3" r="B122"/>
      <c s="3" r="C122"/>
      <c s="3" r="D122"/>
      <c s="3" r="E122"/>
      <c s="3" r="F122"/>
      <c s="3" r="G122"/>
      <c s="3" r="H122"/>
      <c s="3" r="I122"/>
      <c s="3" r="J122"/>
      <c s="3" r="K122"/>
      <c s="3" r="L122"/>
      <c s="3" r="M122"/>
      <c s="3" r="N122"/>
      <c s="3" r="O122"/>
      <c s="3" r="P122"/>
      <c s="3" r="Q122"/>
      <c s="3" r="R122"/>
      <c s="3" r="S122"/>
      <c s="3" r="T122"/>
      <c s="3" r="U122"/>
      <c s="3" r="V122"/>
      <c s="3" r="W122"/>
      <c s="3" r="X122"/>
    </row>
    <row r="123">
      <c s="5" r="A123">
        <v>2003</v>
      </c>
      <c s="5" r="B123"/>
      <c s="5" r="C123"/>
      <c s="5" r="D123"/>
      <c s="5" r="E123"/>
      <c s="5" r="F123"/>
      <c s="5" r="G123"/>
      <c s="5" r="H123"/>
      <c s="5" r="I123"/>
      <c s="5" r="J123"/>
      <c t="s" s="5" r="K123">
        <v>120</v>
      </c>
      <c s="5" r="L123"/>
      <c s="5" r="M123"/>
      <c s="5" r="N123"/>
      <c s="5" r="O123"/>
      <c s="5" r="P123"/>
      <c s="5" r="Q123"/>
      <c s="5" r="R123"/>
      <c s="5" r="S123"/>
      <c s="5" r="T123"/>
      <c s="5" r="U123"/>
      <c s="5" r="V123"/>
      <c s="5" r="W123"/>
      <c s="5" r="X123"/>
    </row>
    <row r="124">
      <c s="5" r="A124">
        <v>2003</v>
      </c>
      <c t="s" s="5" r="B124">
        <v>318</v>
      </c>
      <c t="s" s="5" r="C124">
        <v>319</v>
      </c>
      <c t="s" s="5" r="D124">
        <v>24</v>
      </c>
      <c t="s" s="5" r="E124">
        <v>320</v>
      </c>
      <c t="s" s="5" r="F124">
        <v>15</v>
      </c>
      <c t="s" s="5" r="G124">
        <v>83</v>
      </c>
      <c t="s" s="5" r="H124">
        <v>321</v>
      </c>
      <c s="5" r="I124"/>
      <c s="5" r="J124"/>
      <c t="s" s="5" r="K124">
        <v>322</v>
      </c>
      <c t="s" s="5" r="L124">
        <v>323</v>
      </c>
      <c s="5" r="M124"/>
      <c s="5" r="N124"/>
      <c s="5" r="O124"/>
      <c s="5" r="P124"/>
      <c s="5" r="Q124"/>
      <c s="5" r="R124"/>
      <c s="5" r="S124"/>
      <c s="5" r="T124"/>
      <c s="5" r="U124"/>
      <c s="5" r="V124"/>
      <c s="5" r="W124"/>
      <c s="5" r="X124"/>
    </row>
    <row r="125">
      <c s="5" r="A125">
        <v>2003</v>
      </c>
      <c t="s" s="5" r="B125">
        <v>324</v>
      </c>
      <c s="5" r="C125"/>
      <c t="s" s="5" r="D125">
        <v>30</v>
      </c>
      <c t="s" s="5" r="E125">
        <v>325</v>
      </c>
      <c t="s" s="5" r="F125">
        <v>15</v>
      </c>
      <c t="s" s="5" r="G125">
        <v>292</v>
      </c>
      <c t="s" s="5" r="H125">
        <v>110</v>
      </c>
      <c s="5" r="I125"/>
      <c s="5" r="J125"/>
      <c t="s" s="5" r="K125">
        <v>326</v>
      </c>
      <c t="s" s="5" r="L125">
        <v>327</v>
      </c>
      <c s="5" r="M125"/>
      <c s="5" r="N125"/>
      <c s="5" r="O125"/>
      <c s="5" r="P125"/>
      <c s="5" r="Q125"/>
      <c s="5" r="R125"/>
      <c s="5" r="S125"/>
      <c s="5" r="T125"/>
      <c s="5" r="U125"/>
      <c s="5" r="V125"/>
      <c s="5" r="W125"/>
      <c s="5" r="X125"/>
    </row>
    <row r="126">
      <c s="5" r="A126">
        <v>2003</v>
      </c>
      <c t="s" s="5" r="B126">
        <v>328</v>
      </c>
      <c t="s" s="5" r="C126">
        <v>329</v>
      </c>
      <c t="s" s="5" r="D126">
        <v>24</v>
      </c>
      <c t="s" s="5" r="E126">
        <v>330</v>
      </c>
      <c t="s" s="5" r="F126">
        <v>15</v>
      </c>
      <c t="s" s="5" r="G126">
        <v>331</v>
      </c>
      <c t="s" s="2" r="H126">
        <v>209</v>
      </c>
      <c t="s" s="5" r="I126">
        <v>297</v>
      </c>
      <c s="5" r="J126"/>
      <c t="s" s="5" r="K126">
        <v>332</v>
      </c>
      <c t="s" s="5" r="L126">
        <v>333</v>
      </c>
      <c s="5" r="M126"/>
      <c s="5" r="N126"/>
      <c s="5" r="O126"/>
      <c s="5" r="P126"/>
      <c s="5" r="Q126"/>
      <c s="5" r="R126"/>
      <c s="5" r="S126"/>
      <c s="5" r="T126"/>
      <c s="5" r="U126"/>
      <c s="5" r="V126"/>
      <c s="5" r="W126"/>
      <c s="5" r="X126"/>
    </row>
    <row r="127">
      <c s="5" r="A127">
        <v>2003</v>
      </c>
      <c t="s" s="5" r="B127">
        <v>334</v>
      </c>
      <c s="5" r="C127">
        <v>24</v>
      </c>
      <c t="s" s="5" r="D127">
        <v>13</v>
      </c>
      <c t="s" s="5" r="E127">
        <v>14</v>
      </c>
      <c t="s" s="5" r="F127">
        <v>15</v>
      </c>
      <c t="s" s="5" r="G127">
        <v>335</v>
      </c>
      <c s="5" r="H127"/>
      <c s="5" r="I127"/>
      <c s="5" r="J127"/>
      <c t="s" s="5" r="K127">
        <v>336</v>
      </c>
      <c s="5" r="L127"/>
      <c s="5" r="M127"/>
      <c s="5" r="N127"/>
      <c s="5" r="O127"/>
      <c s="5" r="P127"/>
      <c s="5" r="Q127"/>
      <c s="5" r="R127"/>
      <c s="5" r="S127"/>
      <c s="5" r="T127"/>
      <c s="5" r="U127"/>
      <c s="5" r="V127"/>
      <c s="5" r="W127"/>
      <c s="5" r="X127"/>
    </row>
    <row r="128">
      <c s="2" r="A128">
        <v>2003</v>
      </c>
      <c t="s" s="2" r="B128">
        <v>337</v>
      </c>
      <c s="2" r="C128"/>
      <c t="s" s="2" r="D128">
        <v>24</v>
      </c>
      <c t="s" s="2" r="E128">
        <v>143</v>
      </c>
      <c t="s" s="2" r="F128">
        <v>15</v>
      </c>
      <c t="s" s="2" r="G128">
        <v>270</v>
      </c>
      <c t="s" s="2" r="H128">
        <v>110</v>
      </c>
      <c s="2" r="I128"/>
      <c s="2" r="J128"/>
      <c t="s" s="2" r="K128">
        <v>338</v>
      </c>
      <c t="s" s="2" r="L128">
        <v>339</v>
      </c>
      <c s="2" r="M128"/>
      <c s="2" r="N128"/>
      <c s="2" r="O128"/>
      <c s="2" r="P128"/>
      <c s="2" r="Q128"/>
      <c s="2" r="R128"/>
      <c s="2" r="S128"/>
      <c s="2" r="T128"/>
      <c s="2" r="U128"/>
      <c s="2" r="V128"/>
      <c s="2" r="W128"/>
      <c s="2" r="X128"/>
    </row>
    <row r="129">
      <c s="2" r="A129">
        <v>2003</v>
      </c>
      <c t="s" s="2" r="B129">
        <v>340</v>
      </c>
      <c s="2" r="C129"/>
      <c t="s" s="2" r="D129">
        <v>24</v>
      </c>
      <c t="s" s="2" r="E129">
        <v>320</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341</v>
      </c>
      <c s="2" r="C130"/>
      <c t="s" s="2" r="D130">
        <v>18</v>
      </c>
      <c t="s" s="2" r="E130">
        <v>18</v>
      </c>
      <c t="s" s="2" r="F130">
        <v>15</v>
      </c>
      <c t="s" s="2" r="G130">
        <v>21</v>
      </c>
      <c t="s" s="2" r="H130">
        <v>342</v>
      </c>
      <c s="2" r="I130"/>
      <c s="2" r="J130"/>
      <c t="s" s="2" r="K130">
        <v>343</v>
      </c>
      <c t="s" s="2" r="L130">
        <v>344</v>
      </c>
      <c s="2" r="M130"/>
      <c s="2" r="N130"/>
      <c s="2" r="O130"/>
      <c s="2" r="P130"/>
      <c s="2" r="Q130"/>
      <c s="2" r="R130"/>
      <c s="2" r="S130"/>
      <c s="2" r="T130"/>
      <c s="2" r="U130"/>
      <c s="2" r="V130"/>
      <c s="2" r="W130"/>
      <c s="2" r="X130"/>
    </row>
    <row r="131">
      <c s="2" r="A131">
        <v>2003</v>
      </c>
      <c t="s" s="2" r="B131">
        <v>313</v>
      </c>
      <c s="2" r="C131"/>
      <c t="s" s="2" r="D131">
        <v>18</v>
      </c>
      <c t="s" s="2" r="E131">
        <v>18</v>
      </c>
      <c t="s" s="2" r="F131">
        <v>15</v>
      </c>
      <c t="s" s="2" r="G131">
        <v>21</v>
      </c>
      <c t="s" s="2" r="H131">
        <v>110</v>
      </c>
      <c s="2" r="I131"/>
      <c s="2" r="J131"/>
      <c t="s" s="2" r="K131">
        <v>345</v>
      </c>
      <c s="2" r="L131"/>
      <c s="2" r="M131"/>
      <c s="2" r="N131"/>
      <c s="2" r="O131"/>
      <c s="2" r="P131"/>
      <c s="2" r="Q131"/>
      <c s="2" r="R131"/>
      <c s="2" r="S131"/>
      <c s="2" r="T131"/>
      <c s="2" r="U131"/>
      <c s="2" r="V131"/>
      <c s="2" r="W131"/>
      <c s="2" r="X131"/>
    </row>
    <row r="132">
      <c s="2" r="A132">
        <v>2003</v>
      </c>
      <c t="s" s="2" r="B132">
        <v>315</v>
      </c>
      <c s="2" r="C132"/>
      <c t="s" s="2" r="D132">
        <v>18</v>
      </c>
      <c t="s" s="2" r="E132">
        <v>18</v>
      </c>
      <c t="s" s="2" r="F132">
        <v>15</v>
      </c>
      <c t="s" s="2" r="G132">
        <v>21</v>
      </c>
      <c t="s" s="2" r="H132">
        <v>110</v>
      </c>
      <c s="2" r="I132"/>
      <c s="2" r="J132"/>
      <c t="s" s="2" r="K132">
        <v>345</v>
      </c>
      <c s="2" r="L132"/>
      <c s="2" r="M132"/>
      <c s="2" r="N132"/>
      <c s="2" r="O132"/>
      <c s="2" r="P132"/>
      <c s="2" r="Q132"/>
      <c s="2" r="R132"/>
      <c s="2" r="S132"/>
      <c s="2" r="T132"/>
      <c s="2" r="U132"/>
      <c s="2" r="V132"/>
      <c s="2" r="W132"/>
      <c s="2" r="X132"/>
    </row>
    <row r="133">
      <c s="2" r="A133">
        <v>2003</v>
      </c>
      <c t="s" s="2" r="B133">
        <v>316</v>
      </c>
      <c s="2" r="C133"/>
      <c t="s" s="2" r="D133">
        <v>18</v>
      </c>
      <c t="s" s="2" r="E133">
        <v>18</v>
      </c>
      <c t="s" s="2" r="F133">
        <v>15</v>
      </c>
      <c t="s" s="2" r="G133">
        <v>21</v>
      </c>
      <c t="s" s="2" r="H133">
        <v>110</v>
      </c>
      <c s="2" r="I133"/>
      <c s="2" r="J133"/>
      <c t="s" s="2" r="K133">
        <v>345</v>
      </c>
      <c s="2" r="L133"/>
      <c s="2" r="M133"/>
      <c s="2" r="N133"/>
      <c s="2" r="O133"/>
      <c s="2" r="P133"/>
      <c s="2" r="Q133"/>
      <c s="2" r="R133"/>
      <c s="2" r="S133"/>
      <c s="2" r="T133"/>
      <c s="2" r="U133"/>
      <c s="2" r="V133"/>
      <c s="2" r="W133"/>
      <c s="2" r="X133"/>
    </row>
    <row r="134">
      <c s="2" r="A134">
        <v>2003</v>
      </c>
      <c t="s" s="2" r="B134">
        <v>346</v>
      </c>
      <c s="2" r="C134"/>
      <c t="s" s="2" r="D134">
        <v>24</v>
      </c>
      <c t="s" s="2" r="E134">
        <v>194</v>
      </c>
      <c t="s" s="2" r="F134">
        <v>58</v>
      </c>
      <c t="s" s="2" r="G134">
        <v>194</v>
      </c>
      <c t="s" s="2" r="H134">
        <v>297</v>
      </c>
      <c s="2" r="I134"/>
      <c s="2" r="J134"/>
      <c t="s" s="2" r="K134">
        <v>347</v>
      </c>
      <c s="2" r="L134"/>
      <c s="2" r="M134"/>
      <c s="2" r="N134"/>
      <c s="2" r="O134"/>
      <c s="2" r="P134"/>
      <c s="2" r="Q134"/>
      <c s="2" r="R134"/>
      <c s="2" r="S134"/>
      <c s="2" r="T134"/>
      <c s="2" r="U134"/>
      <c s="2" r="V134"/>
      <c s="2" r="W134"/>
      <c s="2" r="X134"/>
    </row>
    <row r="135">
      <c s="2" r="A135">
        <v>2003</v>
      </c>
      <c t="s" s="2" r="B135">
        <v>348</v>
      </c>
      <c s="2" r="C135"/>
      <c s="2" r="D135"/>
      <c s="2" r="E135"/>
      <c t="s" s="2" r="F135">
        <v>15</v>
      </c>
      <c t="s" s="2" r="G135">
        <v>267</v>
      </c>
      <c t="s" s="2" r="H135">
        <v>106</v>
      </c>
      <c s="2" r="I135"/>
      <c s="2" r="J135"/>
      <c s="2" r="K135"/>
      <c s="2" r="L135"/>
      <c s="2" r="M135"/>
      <c s="2" r="N135"/>
      <c s="2" r="O135"/>
      <c s="2" r="P135"/>
      <c s="2" r="Q135"/>
      <c s="2" r="R135"/>
      <c s="2" r="S135"/>
      <c s="2" r="T135"/>
      <c s="2" r="U135"/>
      <c s="2" r="V135"/>
      <c s="2" r="W135"/>
      <c s="2" r="X135"/>
    </row>
    <row r="136">
      <c s="2" r="A136">
        <v>2003</v>
      </c>
      <c t="s" s="2" r="B136">
        <v>265</v>
      </c>
      <c s="2" r="C136"/>
      <c s="2" r="D136"/>
      <c s="2" r="E136"/>
      <c t="s" s="2" r="F136">
        <v>15</v>
      </c>
      <c t="s" s="2" r="G136">
        <v>267</v>
      </c>
      <c t="s" s="2" r="H136">
        <v>106</v>
      </c>
      <c s="2" r="I136"/>
      <c s="2" r="J136"/>
      <c s="2" r="K136"/>
      <c s="2" r="L136"/>
      <c s="2" r="M136"/>
      <c s="2" r="N136"/>
      <c s="2" r="O136"/>
      <c s="2" r="P136"/>
      <c s="2" r="Q136"/>
      <c s="2" r="R136"/>
      <c s="2" r="S136"/>
      <c s="2" r="T136"/>
      <c s="2" r="U136"/>
      <c s="2" r="V136"/>
      <c s="2" r="W136"/>
      <c s="2" r="X136"/>
    </row>
    <row r="137">
      <c s="2" r="A137">
        <v>2003</v>
      </c>
      <c t="s" s="2" r="B137">
        <v>324</v>
      </c>
      <c s="2" r="C137"/>
      <c t="s" s="2" r="D137">
        <v>30</v>
      </c>
      <c t="s" s="2" r="E137">
        <v>325</v>
      </c>
      <c t="s" s="2" r="F137">
        <v>15</v>
      </c>
      <c t="s" s="5" r="G137">
        <v>292</v>
      </c>
      <c t="s" s="2" r="H137">
        <v>110</v>
      </c>
      <c s="2" r="I137"/>
      <c s="2" r="J137"/>
      <c t="s" s="2" r="K137">
        <v>349</v>
      </c>
      <c s="2" r="L137"/>
      <c s="2" r="M137"/>
      <c s="2" r="N137"/>
      <c s="2" r="O137"/>
      <c s="2" r="P137"/>
      <c s="2" r="Q137"/>
      <c s="2" r="R137"/>
      <c s="2" r="S137"/>
      <c s="2" r="T137"/>
      <c s="2" r="U137"/>
      <c s="2" r="V137"/>
      <c s="2" r="W137"/>
      <c s="2" r="X137"/>
    </row>
    <row r="138">
      <c s="2" r="A138">
        <v>2003</v>
      </c>
      <c t="s" s="2" r="B138">
        <v>334</v>
      </c>
      <c s="2" r="C138">
        <v>24</v>
      </c>
      <c t="s" s="2" r="D138">
        <v>13</v>
      </c>
      <c t="s" s="5" r="E138">
        <v>14</v>
      </c>
      <c t="s" s="2" r="F138">
        <v>15</v>
      </c>
      <c t="s" s="5" r="G138">
        <v>335</v>
      </c>
      <c t="s" s="2" r="H138">
        <v>110</v>
      </c>
      <c s="2" r="I138"/>
      <c s="2" r="J138"/>
      <c t="s" s="2" r="K138">
        <v>349</v>
      </c>
      <c s="2" r="L138"/>
      <c s="2" r="M138"/>
      <c s="2" r="N138"/>
      <c s="2" r="O138"/>
      <c s="2" r="P138"/>
      <c s="2" r="Q138"/>
      <c s="2" r="R138"/>
      <c s="2" r="S138"/>
      <c s="2" r="T138"/>
      <c s="2" r="U138"/>
      <c s="2" r="V138"/>
      <c s="2" r="W138"/>
      <c s="2" r="X138"/>
    </row>
    <row r="139">
      <c s="2" r="A139">
        <v>2003</v>
      </c>
      <c t="s" s="2" r="B139">
        <v>337</v>
      </c>
      <c s="2" r="C139"/>
      <c t="s" s="2" r="D139">
        <v>24</v>
      </c>
      <c t="s" s="2" r="E139">
        <v>143</v>
      </c>
      <c t="s" s="2" r="F139">
        <v>15</v>
      </c>
      <c t="s" s="2" r="G139">
        <v>270</v>
      </c>
      <c t="s" s="2" r="H139">
        <v>110</v>
      </c>
      <c s="2" r="I139"/>
      <c s="2" r="J139"/>
      <c t="s" s="2" r="K139">
        <v>349</v>
      </c>
      <c s="2" r="L139"/>
      <c s="2" r="M139"/>
      <c s="2" r="N139"/>
      <c s="2" r="O139"/>
      <c s="2" r="P139"/>
      <c s="2" r="Q139"/>
      <c s="2" r="R139"/>
      <c s="2" r="S139"/>
      <c s="2" r="T139"/>
      <c s="2" r="U139"/>
      <c s="2" r="V139"/>
      <c s="2" r="W139"/>
      <c s="2" r="X139"/>
    </row>
    <row r="140">
      <c s="2" r="A140">
        <v>2003</v>
      </c>
      <c t="s" s="2" r="B140">
        <v>350</v>
      </c>
      <c s="2" r="C140">
        <v>62</v>
      </c>
      <c t="s" s="2" r="D140">
        <v>24</v>
      </c>
      <c t="s" s="5" r="E140">
        <v>14</v>
      </c>
      <c t="s" s="2" r="F140">
        <v>58</v>
      </c>
      <c t="s" s="2" r="G140">
        <v>351</v>
      </c>
      <c t="s" s="2" r="H140">
        <v>342</v>
      </c>
      <c s="2" r="I140"/>
      <c s="2" r="J140"/>
      <c t="s" s="2" r="K140">
        <v>352</v>
      </c>
      <c t="s" s="2" r="L140">
        <v>353</v>
      </c>
      <c s="2" r="M140"/>
      <c s="2" r="N140"/>
      <c s="2" r="O140"/>
      <c s="2" r="P140"/>
      <c s="2" r="Q140"/>
      <c s="2" r="R140"/>
      <c s="2" r="S140"/>
      <c s="2" r="T140"/>
      <c s="2" r="U140"/>
      <c s="2" r="V140"/>
      <c s="2" r="W140"/>
      <c s="2" r="X140"/>
    </row>
    <row r="141">
      <c s="3" r="A141"/>
      <c s="3" r="B141"/>
      <c s="3" r="C141"/>
      <c s="3" r="D141"/>
      <c s="3" r="E141"/>
      <c s="3" r="F141"/>
      <c s="3" r="G141"/>
      <c s="3" r="H141"/>
      <c s="3" r="I141"/>
      <c s="3" r="J141"/>
      <c s="3" r="K141"/>
      <c s="3" r="L141"/>
      <c s="3" r="M141"/>
      <c s="3" r="N141"/>
      <c s="3" r="O141"/>
      <c s="3" r="P141"/>
      <c s="3" r="Q141"/>
      <c s="3" r="R141"/>
      <c s="3" r="S141"/>
      <c s="3" r="T141"/>
      <c s="3" r="U141"/>
      <c s="3" r="V141"/>
      <c s="3" r="W141"/>
      <c s="3" r="X141"/>
    </row>
    <row r="142">
      <c s="2" r="A142">
        <v>2004</v>
      </c>
      <c t="s" s="2" r="B142">
        <v>354</v>
      </c>
      <c s="2" r="C142"/>
      <c s="2" r="D142"/>
      <c s="2" r="E142"/>
      <c t="s" s="2" r="F142">
        <v>15</v>
      </c>
      <c t="s" s="2" r="G142">
        <v>355</v>
      </c>
      <c t="s" s="2" r="H142">
        <v>72</v>
      </c>
      <c s="2" r="I142"/>
      <c s="2" r="J142"/>
      <c t="s" s="2" r="K142">
        <v>356</v>
      </c>
      <c t="s" s="2" r="L142">
        <v>357</v>
      </c>
      <c s="2" r="M142"/>
      <c s="2" r="N142"/>
      <c s="2" r="O142"/>
      <c s="2" r="P142"/>
      <c s="2" r="Q142"/>
      <c s="2" r="R142"/>
      <c s="2" r="S142"/>
      <c s="2" r="T142"/>
      <c s="2" r="U142"/>
      <c s="2" r="V142"/>
      <c s="2" r="W142"/>
      <c s="2" r="X142"/>
    </row>
    <row r="143">
      <c s="2" r="A143">
        <v>2004</v>
      </c>
      <c t="s" s="2" r="B143">
        <v>358</v>
      </c>
      <c s="2" r="C143">
        <v>50</v>
      </c>
      <c t="s" s="2" r="D143">
        <v>359</v>
      </c>
      <c t="s" s="2" r="E143">
        <v>360</v>
      </c>
      <c t="s" s="2" r="F143">
        <v>15</v>
      </c>
      <c t="s" s="2" r="G143">
        <v>361</v>
      </c>
      <c t="s" s="2" r="H143">
        <v>231</v>
      </c>
      <c s="2" r="I143"/>
      <c s="2" r="J143"/>
      <c t="s" s="2" r="K143">
        <v>231</v>
      </c>
      <c t="s" s="2" r="L143">
        <v>362</v>
      </c>
      <c s="2" r="M143"/>
      <c s="2" r="N143"/>
      <c s="2" r="O143"/>
      <c s="2" r="P143"/>
      <c s="2" r="Q143"/>
      <c s="2" r="R143"/>
      <c s="2" r="S143"/>
      <c s="2" r="T143"/>
      <c s="2" r="U143"/>
      <c s="2" r="V143"/>
      <c s="2" r="W143"/>
      <c s="2" r="X143"/>
    </row>
    <row r="144">
      <c s="2" r="A144">
        <v>2004</v>
      </c>
      <c t="s" s="2" r="B144">
        <v>363</v>
      </c>
      <c s="2" r="C144">
        <v>48</v>
      </c>
      <c t="s" s="2" r="D144">
        <v>24</v>
      </c>
      <c t="s" s="2" r="E144">
        <v>69</v>
      </c>
      <c t="s" s="2" r="F144">
        <v>15</v>
      </c>
      <c t="s" s="2" r="G144">
        <v>364</v>
      </c>
      <c t="s" s="2" r="H144">
        <v>365</v>
      </c>
      <c s="2" r="I144"/>
      <c s="2" r="J144"/>
      <c t="s" s="2" r="K144">
        <v>366</v>
      </c>
      <c t="s" s="2" r="L144">
        <v>367</v>
      </c>
      <c s="2" r="M144"/>
      <c s="2" r="N144"/>
      <c s="2" r="O144"/>
      <c s="2" r="P144"/>
      <c s="2" r="Q144"/>
      <c s="2" r="R144"/>
      <c s="2" r="S144"/>
      <c s="2" r="T144"/>
      <c s="2" r="U144"/>
      <c s="2" r="V144"/>
      <c s="2" r="W144"/>
      <c s="2" r="X144"/>
    </row>
    <row r="145">
      <c s="2" r="A145">
        <v>2004</v>
      </c>
      <c t="s" s="2" r="B145">
        <v>368</v>
      </c>
      <c s="2" r="C145"/>
      <c t="s" s="2" r="D145">
        <v>13</v>
      </c>
      <c t="s" s="2" r="E145">
        <v>21</v>
      </c>
      <c t="s" s="2" r="F145">
        <v>15</v>
      </c>
      <c t="s" s="2" r="G145">
        <v>369</v>
      </c>
      <c t="s" s="2" r="H145">
        <v>154</v>
      </c>
      <c s="2" r="I145"/>
      <c s="2" r="J145"/>
      <c t="s" s="2" r="K145">
        <v>370</v>
      </c>
      <c t="s" s="2" r="L145">
        <v>371</v>
      </c>
      <c s="2" r="M145"/>
      <c s="2" r="N145"/>
      <c s="2" r="O145"/>
      <c s="2" r="P145"/>
      <c s="2" r="Q145"/>
      <c s="2" r="R145"/>
      <c s="2" r="S145"/>
      <c s="2" r="T145"/>
      <c s="2" r="U145"/>
      <c s="2" r="V145"/>
      <c s="2" r="W145"/>
      <c s="2" r="X145"/>
    </row>
    <row r="146">
      <c s="2" r="A146">
        <v>2004</v>
      </c>
      <c t="s" s="2" r="B146">
        <v>372</v>
      </c>
      <c s="2" r="C146">
        <v>51</v>
      </c>
      <c t="s" s="2" r="D146">
        <v>24</v>
      </c>
      <c t="s" s="2" r="E146">
        <v>207</v>
      </c>
      <c t="s" s="2" r="F146">
        <v>15</v>
      </c>
      <c t="s" s="2" r="G146">
        <v>69</v>
      </c>
      <c t="s" s="2" r="H146">
        <v>293</v>
      </c>
      <c s="2" r="I146"/>
      <c s="2" r="J146"/>
      <c t="s" s="2" r="K146">
        <v>373</v>
      </c>
      <c t="s" s="2" r="L146">
        <v>374</v>
      </c>
      <c s="2" r="M146"/>
      <c s="2" r="N146"/>
      <c s="2" r="O146"/>
      <c s="2" r="P146"/>
      <c s="2" r="Q146"/>
      <c s="2" r="R146"/>
      <c s="2" r="S146"/>
      <c s="2" r="T146"/>
      <c s="2" r="U146"/>
      <c s="2" r="V146"/>
      <c s="2" r="W146"/>
      <c s="2" r="X146"/>
    </row>
    <row r="147">
      <c s="2" r="A147">
        <v>2004</v>
      </c>
      <c t="s" s="2" r="B147">
        <v>375</v>
      </c>
      <c s="2" r="C147"/>
      <c t="s" s="2" r="D147">
        <v>24</v>
      </c>
      <c t="s" s="2" r="E147">
        <v>376</v>
      </c>
      <c t="s" s="2" r="F147">
        <v>15</v>
      </c>
      <c t="s" s="2" r="G147">
        <v>376</v>
      </c>
      <c t="s" s="2" r="H147">
        <v>216</v>
      </c>
      <c s="2" r="I147"/>
      <c s="2" r="J147"/>
      <c t="s" s="2" r="K147">
        <v>377</v>
      </c>
      <c t="s" s="2" r="L147">
        <v>378</v>
      </c>
      <c s="2" r="M147"/>
      <c s="2" r="N147"/>
      <c s="2" r="O147"/>
      <c s="2" r="P147"/>
      <c s="2" r="Q147"/>
      <c s="2" r="R147"/>
      <c s="2" r="S147"/>
      <c s="2" r="T147"/>
      <c s="2" r="U147"/>
      <c s="2" r="V147"/>
      <c s="2" r="W147"/>
      <c s="2" r="X147"/>
    </row>
    <row r="148">
      <c s="2" r="A148">
        <v>2004</v>
      </c>
      <c t="s" s="2" r="B148">
        <v>379</v>
      </c>
      <c s="2" r="C148">
        <v>38</v>
      </c>
      <c t="s" s="2" r="D148">
        <v>30</v>
      </c>
      <c t="s" s="2" r="E148">
        <v>380</v>
      </c>
      <c t="s" s="2" r="F148">
        <v>15</v>
      </c>
      <c t="s" s="2" r="G148">
        <v>381</v>
      </c>
      <c t="s" s="2" r="H148">
        <v>223</v>
      </c>
      <c s="2" r="I148"/>
      <c s="2" r="J148"/>
      <c t="s" s="2" r="K148">
        <v>382</v>
      </c>
      <c t="s" s="2" r="L148">
        <v>383</v>
      </c>
      <c s="2" r="M148"/>
      <c s="2" r="N148"/>
      <c s="2" r="O148"/>
      <c s="2" r="P148"/>
      <c s="2" r="Q148"/>
      <c s="2" r="R148"/>
      <c s="2" r="S148"/>
      <c s="2" r="T148"/>
      <c s="2" r="U148"/>
      <c s="2" r="V148"/>
      <c s="2" r="W148"/>
      <c s="2" r="X148"/>
    </row>
    <row r="149">
      <c s="2" r="A149">
        <v>2004</v>
      </c>
      <c t="s" s="2" r="B149">
        <v>384</v>
      </c>
      <c s="2" r="C149"/>
      <c t="s" s="2" r="D149">
        <v>359</v>
      </c>
      <c t="s" s="5" r="E149">
        <v>14</v>
      </c>
      <c t="s" s="2" r="F149">
        <v>15</v>
      </c>
      <c t="s" s="2" r="G149">
        <v>385</v>
      </c>
      <c t="s" s="2" r="H149">
        <v>293</v>
      </c>
      <c s="2" r="I149"/>
      <c s="2" r="J149"/>
      <c t="s" s="2" r="K149">
        <v>386</v>
      </c>
      <c t="s" s="2" r="L149">
        <v>387</v>
      </c>
      <c s="2" r="M149"/>
      <c s="2" r="N149"/>
      <c s="2" r="O149"/>
      <c s="2" r="P149"/>
      <c s="2" r="Q149"/>
      <c s="2" r="R149"/>
      <c s="2" r="S149"/>
      <c s="2" r="T149"/>
      <c s="2" r="U149"/>
      <c s="2" r="V149"/>
      <c s="2" r="W149"/>
      <c s="2" r="X149"/>
    </row>
    <row r="150">
      <c s="2" r="A150">
        <v>2004</v>
      </c>
      <c t="s" s="2" r="B150">
        <v>388</v>
      </c>
      <c s="2" r="C150"/>
      <c t="s" s="2" r="D150">
        <v>389</v>
      </c>
      <c t="s" s="2" r="E150">
        <v>376</v>
      </c>
      <c t="s" s="2" r="F150">
        <v>15</v>
      </c>
      <c t="s" s="2" r="G150">
        <v>390</v>
      </c>
      <c t="s" s="2" r="H150">
        <v>186</v>
      </c>
      <c s="2" r="I150"/>
      <c s="2" r="J150"/>
      <c t="s" s="2" r="K150">
        <v>391</v>
      </c>
      <c t="s" s="2" r="L150">
        <v>392</v>
      </c>
      <c s="2" r="M150"/>
      <c s="2" r="N150"/>
      <c s="2" r="O150"/>
      <c s="2" r="P150"/>
      <c s="2" r="Q150"/>
      <c s="2" r="R150"/>
      <c s="2" r="S150"/>
      <c s="2" r="T150"/>
      <c s="2" r="U150"/>
      <c s="2" r="V150"/>
      <c s="2" r="W150"/>
      <c s="2" r="X150"/>
    </row>
    <row r="151">
      <c s="2" r="A151">
        <v>2004</v>
      </c>
      <c t="s" s="2" r="B151">
        <v>393</v>
      </c>
      <c s="2" r="C151"/>
      <c s="2" r="D151"/>
      <c s="5" r="E151"/>
      <c t="s" s="2" r="F151">
        <v>15</v>
      </c>
      <c t="s" s="2" r="G151">
        <v>394</v>
      </c>
      <c t="s" s="2" r="H151">
        <v>72</v>
      </c>
      <c s="2" r="I151"/>
      <c s="2" r="J151"/>
      <c t="s" s="2" r="K151">
        <v>395</v>
      </c>
      <c t="s" s="2" r="L151">
        <v>396</v>
      </c>
      <c s="2" r="M151"/>
      <c s="2" r="N151"/>
      <c s="2" r="O151"/>
      <c s="2" r="P151"/>
      <c s="2" r="Q151"/>
      <c s="2" r="R151"/>
      <c s="2" r="S151"/>
      <c s="2" r="T151"/>
      <c s="2" r="U151"/>
      <c s="2" r="V151"/>
      <c s="2" r="W151"/>
      <c s="2" r="X151"/>
    </row>
    <row r="152">
      <c s="2" r="A152">
        <v>2004</v>
      </c>
      <c t="s" s="2" r="B152">
        <v>397</v>
      </c>
      <c s="2" r="C152"/>
      <c t="s" s="2" r="D152">
        <v>30</v>
      </c>
      <c t="s" s="5" r="E152">
        <v>14</v>
      </c>
      <c t="s" s="2" r="F152">
        <v>15</v>
      </c>
      <c t="s" s="2" r="G152">
        <v>398</v>
      </c>
      <c t="s" s="2" r="H152">
        <v>365</v>
      </c>
      <c s="2" r="I152"/>
      <c s="2" r="J152"/>
      <c t="s" s="2" r="K152">
        <v>399</v>
      </c>
      <c t="s" s="2" r="L152">
        <v>400</v>
      </c>
      <c s="2" r="M152"/>
      <c s="2" r="N152"/>
      <c s="2" r="O152"/>
      <c s="2" r="P152"/>
      <c s="2" r="Q152"/>
      <c s="2" r="R152"/>
      <c s="2" r="S152"/>
      <c s="2" r="T152"/>
      <c s="2" r="U152"/>
      <c s="2" r="V152"/>
      <c s="2" r="W152"/>
      <c s="2" r="X152"/>
    </row>
    <row r="153">
      <c s="2" r="A153">
        <v>2004</v>
      </c>
      <c t="s" s="2" r="B153">
        <v>401</v>
      </c>
      <c s="2" r="C153">
        <v>47</v>
      </c>
      <c t="s" s="2" r="D153">
        <v>359</v>
      </c>
      <c t="s" s="2" r="E153">
        <v>402</v>
      </c>
      <c t="s" s="2" r="F153">
        <v>15</v>
      </c>
      <c t="s" s="2" r="G153">
        <v>403</v>
      </c>
      <c t="s" s="2" r="H153">
        <v>106</v>
      </c>
      <c s="2" r="I153"/>
      <c s="2" r="J153"/>
      <c t="s" s="2" r="K153">
        <v>404</v>
      </c>
      <c t="s" s="2" r="L153">
        <v>405</v>
      </c>
      <c s="2" r="M153"/>
      <c s="2" r="N153"/>
      <c s="2" r="O153"/>
      <c s="2" r="P153"/>
      <c s="2" r="Q153"/>
      <c s="2" r="R153"/>
      <c s="2" r="S153"/>
      <c s="2" r="T153"/>
      <c s="2" r="U153"/>
      <c s="2" r="V153"/>
      <c s="2" r="W153"/>
      <c s="2" r="X153"/>
    </row>
    <row r="154">
      <c s="2" r="A154">
        <v>2004</v>
      </c>
      <c t="s" s="2" r="B154">
        <v>406</v>
      </c>
      <c s="2" r="C154">
        <v>27</v>
      </c>
      <c s="2" r="D154"/>
      <c s="2" r="E154"/>
      <c t="s" s="2" r="F154">
        <v>15</v>
      </c>
      <c t="s" s="2" r="G154">
        <v>267</v>
      </c>
      <c t="s" s="2" r="H154">
        <v>106</v>
      </c>
      <c s="2" r="I154"/>
      <c s="2" r="J154"/>
      <c t="s" s="2" r="K154">
        <v>404</v>
      </c>
      <c t="s" s="2" r="L154">
        <v>405</v>
      </c>
      <c s="2" r="M154"/>
      <c s="2" r="N154"/>
      <c s="2" r="O154"/>
      <c s="2" r="P154"/>
      <c s="2" r="Q154"/>
      <c s="2" r="R154"/>
      <c s="2" r="S154"/>
      <c s="2" r="T154"/>
      <c s="2" r="U154"/>
      <c s="2" r="V154"/>
      <c s="2" r="W154"/>
      <c s="2" r="X154"/>
    </row>
    <row r="155">
      <c s="2" r="A155">
        <v>2004</v>
      </c>
      <c t="s" s="2" r="B155">
        <v>407</v>
      </c>
      <c s="2" r="C155">
        <v>40</v>
      </c>
      <c t="s" s="2" r="D155">
        <v>13</v>
      </c>
      <c t="s" s="2" r="E155">
        <v>21</v>
      </c>
      <c t="s" s="2" r="F155">
        <v>15</v>
      </c>
      <c t="s" s="2" r="G155">
        <v>408</v>
      </c>
      <c t="s" s="2" r="H155">
        <v>72</v>
      </c>
      <c s="2" r="I155"/>
      <c s="2" r="J155"/>
      <c t="s" s="2" r="K155">
        <v>409</v>
      </c>
      <c t="s" s="2" r="L155">
        <v>410</v>
      </c>
      <c s="2" r="M155"/>
      <c s="2" r="N155"/>
      <c s="2" r="O155"/>
      <c s="2" r="P155"/>
      <c s="2" r="Q155"/>
      <c s="2" r="R155"/>
      <c s="2" r="S155"/>
      <c s="2" r="T155"/>
      <c s="2" r="U155"/>
      <c s="2" r="V155"/>
      <c s="2" r="W155"/>
      <c s="2" r="X155"/>
    </row>
    <row r="156">
      <c s="2" r="A156">
        <v>2004</v>
      </c>
      <c t="s" s="2" r="B156">
        <v>411</v>
      </c>
      <c s="2" r="C156">
        <v>50</v>
      </c>
      <c s="2" r="D156"/>
      <c s="2" r="E156"/>
      <c t="s" s="2" r="F156">
        <v>15</v>
      </c>
      <c t="s" s="2" r="G156">
        <v>412</v>
      </c>
      <c t="s" s="2" r="H156">
        <v>297</v>
      </c>
      <c s="2" r="I156"/>
      <c s="2" r="J156"/>
      <c t="s" s="2" r="K156">
        <v>413</v>
      </c>
      <c t="s" s="2" r="L156">
        <v>414</v>
      </c>
      <c s="2" r="M156"/>
      <c s="2" r="N156"/>
      <c s="2" r="O156"/>
      <c s="2" r="P156"/>
      <c s="2" r="Q156"/>
      <c s="2" r="R156"/>
      <c s="2" r="S156"/>
      <c s="2" r="T156"/>
      <c s="2" r="U156"/>
      <c s="2" r="V156"/>
      <c s="2" r="W156"/>
      <c s="2" r="X156"/>
    </row>
    <row r="157">
      <c s="2" r="A157">
        <v>2004</v>
      </c>
      <c t="s" s="2" r="B157">
        <v>415</v>
      </c>
      <c s="2" r="C157"/>
      <c t="s" s="2" r="D157">
        <v>24</v>
      </c>
      <c t="s" s="2" r="E157">
        <v>416</v>
      </c>
      <c t="s" s="2" r="F157">
        <v>15</v>
      </c>
      <c t="s" s="2" r="G157">
        <v>417</v>
      </c>
      <c t="s" s="2" r="H157">
        <v>209</v>
      </c>
      <c s="2" r="I157"/>
      <c s="2" r="J157"/>
      <c t="s" s="2" r="K157">
        <v>418</v>
      </c>
      <c t="s" s="2" r="L157">
        <v>419</v>
      </c>
      <c s="2" r="M157"/>
      <c s="2" r="N157"/>
      <c s="2" r="O157"/>
      <c s="2" r="P157"/>
      <c s="2" r="Q157"/>
      <c s="2" r="R157"/>
      <c s="2" r="S157"/>
      <c s="2" r="T157"/>
      <c s="2" r="U157"/>
      <c s="2" r="V157"/>
      <c s="2" r="W157"/>
      <c s="2" r="X157"/>
    </row>
    <row r="158">
      <c s="2" r="A158">
        <v>2004</v>
      </c>
      <c t="s" s="2" r="B158">
        <v>420</v>
      </c>
      <c s="2" r="C158"/>
      <c t="s" s="2" r="D158">
        <v>13</v>
      </c>
      <c t="s" s="2" r="E158">
        <v>421</v>
      </c>
      <c t="s" s="2" r="F158">
        <v>15</v>
      </c>
      <c t="s" s="2" r="G158">
        <v>270</v>
      </c>
      <c t="s" s="2" r="H158">
        <v>110</v>
      </c>
      <c s="2" r="I158"/>
      <c s="2" r="J158"/>
      <c s="2" r="K158"/>
      <c s="2" r="L158"/>
      <c s="2" r="M158"/>
      <c s="2" r="N158"/>
      <c s="2" r="O158"/>
      <c s="2" r="P158"/>
      <c s="2" r="Q158"/>
      <c s="2" r="R158"/>
      <c s="2" r="S158"/>
      <c s="2" r="T158"/>
      <c s="2" r="U158"/>
      <c s="2" r="V158"/>
      <c s="2" r="W158"/>
      <c s="2" r="X158"/>
    </row>
    <row r="159">
      <c s="2" r="A159">
        <v>2004</v>
      </c>
      <c t="s" s="2" r="B159">
        <v>422</v>
      </c>
      <c s="2" r="C159">
        <v>31</v>
      </c>
      <c t="s" s="2" r="D159">
        <v>24</v>
      </c>
      <c t="s" s="2" r="E159">
        <v>423</v>
      </c>
      <c t="s" s="2" r="F159">
        <v>15</v>
      </c>
      <c t="s" s="2" r="G159">
        <v>424</v>
      </c>
      <c t="s" s="2" r="H159">
        <v>145</v>
      </c>
      <c s="2" r="I159"/>
      <c s="2" r="J159"/>
      <c t="s" s="2" r="K159">
        <v>425</v>
      </c>
      <c t="s" s="2" r="L159">
        <v>426</v>
      </c>
      <c s="2" r="M159"/>
      <c s="2" r="N159"/>
      <c s="2" r="O159"/>
      <c s="2" r="P159"/>
      <c s="2" r="Q159"/>
      <c s="2" r="R159"/>
      <c s="2" r="S159"/>
      <c s="2" r="T159"/>
      <c s="2" r="U159"/>
      <c s="2" r="V159"/>
      <c s="2" r="W159"/>
      <c s="2" r="X159"/>
    </row>
    <row r="160">
      <c s="2" r="A160">
        <v>2004</v>
      </c>
      <c t="s" s="2" r="B160">
        <v>427</v>
      </c>
      <c s="2" r="C160">
        <v>50</v>
      </c>
      <c t="s" s="2" r="D160">
        <v>13</v>
      </c>
      <c t="s" s="2" r="E160">
        <v>428</v>
      </c>
      <c t="s" s="2" r="F160">
        <v>15</v>
      </c>
      <c t="s" s="2" r="G160">
        <v>429</v>
      </c>
      <c t="s" s="2" r="H160">
        <v>321</v>
      </c>
      <c s="2" r="I160"/>
      <c s="2" r="J160"/>
      <c t="s" s="2" r="K160">
        <v>430</v>
      </c>
      <c t="s" s="2" r="L160">
        <v>431</v>
      </c>
      <c s="2" r="M160"/>
      <c s="2" r="N160"/>
      <c s="2" r="O160"/>
      <c s="2" r="P160"/>
      <c s="2" r="Q160"/>
      <c s="2" r="R160"/>
      <c s="2" r="S160"/>
      <c s="2" r="T160"/>
      <c s="2" r="U160"/>
      <c s="2" r="V160"/>
      <c s="2" r="W160"/>
      <c s="2" r="X160"/>
    </row>
    <row r="161">
      <c s="3" r="A161"/>
      <c s="3" r="B161"/>
      <c s="3" r="C161"/>
      <c s="3" r="D161"/>
      <c s="3" r="E161"/>
      <c s="3" r="F161"/>
      <c s="3" r="G161"/>
      <c s="3" r="H161"/>
      <c s="3" r="I161"/>
      <c s="3" r="J161"/>
      <c s="3" r="K161"/>
      <c s="3" r="L161"/>
      <c s="3" r="M161"/>
      <c s="3" r="N161"/>
      <c s="3" r="O161"/>
      <c s="3" r="P161"/>
      <c s="3" r="Q161"/>
      <c s="3" r="R161"/>
      <c s="3" r="S161"/>
      <c s="3" r="T161"/>
      <c s="3" r="U161"/>
      <c s="3" r="V161"/>
      <c s="3" r="W161"/>
      <c s="3" r="X161"/>
    </row>
    <row r="162">
      <c s="2" r="A162">
        <v>2005</v>
      </c>
      <c t="s" s="2" r="B162">
        <v>432</v>
      </c>
      <c s="2" r="C162">
        <v>46</v>
      </c>
      <c t="s" s="2" r="D162">
        <v>24</v>
      </c>
      <c t="s" s="2" r="E162">
        <v>433</v>
      </c>
      <c t="s" s="2" r="F162">
        <v>15</v>
      </c>
      <c t="s" s="2" r="G162">
        <v>270</v>
      </c>
      <c s="2" r="H162"/>
      <c s="2" r="I162"/>
      <c s="2" r="J162"/>
      <c t="s" s="2" r="K162">
        <v>434</v>
      </c>
      <c s="2" r="L162"/>
      <c s="2" r="M162"/>
      <c s="2" r="N162"/>
      <c s="2" r="O162"/>
      <c s="2" r="P162"/>
      <c s="2" r="Q162"/>
      <c s="2" r="R162"/>
      <c s="2" r="S162"/>
      <c s="2" r="T162"/>
      <c s="2" r="U162"/>
      <c s="2" r="V162"/>
      <c s="2" r="W162"/>
      <c s="2" r="X162"/>
    </row>
    <row r="163">
      <c s="2" r="A163">
        <v>2005</v>
      </c>
      <c t="s" s="2" r="B163">
        <v>435</v>
      </c>
      <c s="2" r="C163"/>
      <c t="s" s="2" r="D163">
        <v>24</v>
      </c>
      <c t="s" s="2" r="E163">
        <v>25</v>
      </c>
      <c t="s" s="2" r="F163">
        <v>58</v>
      </c>
      <c t="s" s="2" r="G163">
        <v>21</v>
      </c>
      <c t="s" s="2" r="H163">
        <v>436</v>
      </c>
      <c s="2" r="I163"/>
      <c s="2" r="J163"/>
      <c t="s" s="2" r="K163">
        <v>437</v>
      </c>
      <c t="s" s="2" r="L163">
        <v>438</v>
      </c>
      <c s="2" r="M163"/>
      <c s="2" r="N163"/>
      <c s="2" r="O163"/>
      <c s="2" r="P163"/>
      <c s="2" r="Q163"/>
      <c s="2" r="R163"/>
      <c s="2" r="S163"/>
      <c s="2" r="T163"/>
      <c s="2" r="U163"/>
      <c s="2" r="V163"/>
      <c s="2" r="W163"/>
      <c s="2" r="X163"/>
    </row>
    <row r="164">
      <c s="2" r="A164">
        <v>2005</v>
      </c>
      <c t="s" s="2" r="B164">
        <v>439</v>
      </c>
      <c s="2" r="C164"/>
      <c t="s" s="2" r="D164">
        <v>24</v>
      </c>
      <c t="s" s="2" r="E164">
        <v>69</v>
      </c>
      <c t="s" s="2" r="F164">
        <v>58</v>
      </c>
      <c t="s" s="2" r="G164">
        <v>34</v>
      </c>
      <c t="s" s="2" r="H164">
        <v>72</v>
      </c>
      <c s="2" r="I164"/>
      <c s="2" r="J164"/>
      <c t="s" s="2" r="K164">
        <v>440</v>
      </c>
      <c t="s" s="2" r="L164">
        <v>441</v>
      </c>
      <c s="2" r="M164"/>
      <c s="2" r="N164"/>
      <c s="2" r="O164"/>
      <c s="2" r="P164"/>
      <c s="2" r="Q164"/>
      <c s="2" r="R164"/>
      <c s="2" r="S164"/>
      <c s="2" r="T164"/>
      <c s="2" r="U164"/>
      <c s="2" r="V164"/>
      <c s="2" r="W164"/>
      <c s="2" r="X164"/>
    </row>
    <row r="165">
      <c s="2" r="A165">
        <v>2005</v>
      </c>
      <c t="s" s="2" r="B165">
        <v>442</v>
      </c>
      <c s="2" r="C165"/>
      <c t="s" s="2" r="D165">
        <v>30</v>
      </c>
      <c t="s" s="2" r="E165">
        <v>443</v>
      </c>
      <c t="s" s="2" r="F165">
        <v>15</v>
      </c>
      <c t="s" s="2" r="G165">
        <v>444</v>
      </c>
      <c t="s" s="2" r="H165">
        <v>76</v>
      </c>
      <c s="2" r="I165"/>
      <c s="2" r="J165"/>
      <c t="s" s="2" r="K165">
        <v>445</v>
      </c>
      <c t="s" s="2" r="L165">
        <v>446</v>
      </c>
      <c s="2" r="M165"/>
      <c s="2" r="N165"/>
      <c s="2" r="O165"/>
      <c s="2" r="P165"/>
      <c s="2" r="Q165"/>
      <c s="2" r="R165"/>
      <c s="2" r="S165"/>
      <c s="2" r="T165"/>
      <c s="2" r="U165"/>
      <c s="2" r="V165"/>
      <c s="2" r="W165"/>
      <c s="2" r="X165"/>
    </row>
    <row r="166">
      <c s="2" r="A166">
        <v>2005</v>
      </c>
      <c t="s" s="2" r="B166">
        <v>447</v>
      </c>
      <c s="2" r="C166"/>
      <c t="s" s="2" r="D166">
        <v>13</v>
      </c>
      <c t="s" s="2" r="E166">
        <v>21</v>
      </c>
      <c t="s" s="2" r="F166">
        <v>15</v>
      </c>
      <c t="s" s="2" r="G166">
        <v>448</v>
      </c>
      <c t="s" s="2" r="H166">
        <v>365</v>
      </c>
      <c s="2" r="I166"/>
      <c s="2" r="J166"/>
      <c t="s" s="2" r="K166">
        <v>449</v>
      </c>
      <c t="s" s="2" r="L166">
        <v>450</v>
      </c>
      <c s="2" r="M166"/>
      <c s="2" r="N166"/>
      <c s="2" r="O166"/>
      <c s="2" r="P166"/>
      <c s="2" r="Q166"/>
      <c s="2" r="R166"/>
      <c s="2" r="S166"/>
      <c s="2" r="T166"/>
      <c s="2" r="U166"/>
      <c s="2" r="V166"/>
      <c s="2" r="W166"/>
      <c s="2" r="X166"/>
    </row>
    <row r="167">
      <c s="2" r="A167">
        <v>2005</v>
      </c>
      <c t="s" s="2" r="B167">
        <v>451</v>
      </c>
      <c s="2" r="C167"/>
      <c t="s" s="2" r="D167">
        <v>30</v>
      </c>
      <c t="s" s="2" r="E167">
        <v>452</v>
      </c>
      <c t="s" s="2" r="F167">
        <v>15</v>
      </c>
      <c t="s" s="2" r="G167">
        <v>452</v>
      </c>
      <c t="s" s="2" r="H167">
        <v>115</v>
      </c>
      <c s="2" r="I167"/>
      <c s="2" r="J167"/>
      <c t="s" s="2" r="K167">
        <v>453</v>
      </c>
      <c t="s" s="2" r="L167">
        <v>454</v>
      </c>
      <c s="2" r="M167"/>
      <c s="2" r="N167"/>
      <c s="2" r="O167"/>
      <c s="2" r="P167"/>
      <c s="2" r="Q167"/>
      <c s="2" r="R167"/>
      <c s="2" r="S167"/>
      <c s="2" r="T167"/>
      <c s="2" r="U167"/>
      <c s="2" r="V167"/>
      <c s="2" r="W167"/>
      <c s="2" r="X167"/>
    </row>
    <row r="168">
      <c s="2" r="A168">
        <v>2005</v>
      </c>
      <c t="s" s="2" r="B168">
        <v>455</v>
      </c>
      <c s="2" r="C168"/>
      <c t="s" s="2" r="D168">
        <v>24</v>
      </c>
      <c t="s" s="2" r="E168">
        <v>21</v>
      </c>
      <c t="s" s="2" r="F168">
        <v>15</v>
      </c>
      <c t="s" s="2" r="G168">
        <v>52</v>
      </c>
      <c t="s" s="2" r="H168">
        <v>53</v>
      </c>
      <c s="2" r="I168"/>
      <c s="2" r="J168"/>
      <c t="s" s="2" r="K168">
        <v>456</v>
      </c>
      <c t="s" s="2" r="L168">
        <v>457</v>
      </c>
      <c s="2" r="M168"/>
      <c s="2" r="N168"/>
      <c s="2" r="O168"/>
      <c s="2" r="P168"/>
      <c s="2" r="Q168"/>
      <c s="2" r="R168"/>
      <c s="2" r="S168"/>
      <c s="2" r="T168"/>
      <c s="2" r="U168"/>
      <c s="2" r="V168"/>
      <c s="2" r="W168"/>
      <c s="2" r="X168"/>
    </row>
    <row r="169">
      <c s="2" r="A169">
        <v>2005</v>
      </c>
      <c t="s" s="2" r="B169">
        <v>458</v>
      </c>
      <c s="2" r="C169"/>
      <c t="s" s="2" r="D169">
        <v>24</v>
      </c>
      <c t="s" s="2" r="E169">
        <v>459</v>
      </c>
      <c t="s" s="2" r="F169">
        <v>15</v>
      </c>
      <c t="s" s="2" r="G169">
        <v>21</v>
      </c>
      <c t="s" s="2" r="H169">
        <v>460</v>
      </c>
      <c s="2" r="I169"/>
      <c s="2" r="J169"/>
      <c t="s" s="2" r="K169">
        <v>461</v>
      </c>
      <c t="s" s="2" r="L169">
        <v>462</v>
      </c>
      <c s="2" r="M169"/>
      <c s="2" r="N169"/>
      <c s="2" r="O169"/>
      <c s="2" r="P169"/>
      <c s="2" r="Q169"/>
      <c s="2" r="R169"/>
      <c s="2" r="S169"/>
      <c s="2" r="T169"/>
      <c s="2" r="U169"/>
      <c s="2" r="V169"/>
      <c s="2" r="W169"/>
      <c s="2" r="X169"/>
    </row>
    <row r="170">
      <c s="2" r="A170">
        <v>2005</v>
      </c>
      <c t="s" s="2" r="B170">
        <v>463</v>
      </c>
      <c s="2" r="C170"/>
      <c t="s" s="2" r="D170">
        <v>24</v>
      </c>
      <c t="s" s="2" r="E170">
        <v>433</v>
      </c>
      <c t="s" s="2" r="F170">
        <v>15</v>
      </c>
      <c s="2" r="G170"/>
      <c t="s" s="2" r="H170">
        <v>115</v>
      </c>
      <c s="2" r="I170"/>
      <c s="2" r="J170"/>
      <c t="s" s="2" r="K170">
        <v>464</v>
      </c>
      <c t="s" s="2" r="L170">
        <v>465</v>
      </c>
      <c s="2" r="M170"/>
      <c s="2" r="N170"/>
      <c s="2" r="O170"/>
      <c s="2" r="P170"/>
      <c s="2" r="Q170"/>
      <c s="2" r="R170"/>
      <c s="2" r="S170"/>
      <c s="2" r="T170"/>
      <c s="2" r="U170"/>
      <c s="2" r="V170"/>
      <c s="2" r="W170"/>
      <c s="2" r="X170"/>
    </row>
    <row r="171">
      <c s="2" r="A171">
        <v>2005</v>
      </c>
      <c s="2" r="B171"/>
      <c s="2" r="C171"/>
      <c s="2" r="D171"/>
      <c s="2" r="E171"/>
      <c s="2" r="F171"/>
      <c t="s" s="2" r="G171">
        <v>466</v>
      </c>
      <c t="s" s="2" r="H171">
        <v>467</v>
      </c>
      <c s="2" r="I171"/>
      <c s="2" r="J171"/>
      <c t="s" s="2" r="K171">
        <v>468</v>
      </c>
      <c t="s" s="2" r="L171">
        <v>469</v>
      </c>
      <c s="2" r="M171"/>
      <c s="2" r="N171"/>
      <c s="2" r="O171"/>
      <c s="2" r="P171"/>
      <c s="2" r="Q171"/>
      <c s="2" r="R171"/>
      <c s="2" r="S171"/>
      <c s="2" r="T171"/>
      <c s="2" r="U171"/>
      <c s="2" r="V171"/>
      <c s="2" r="W171"/>
      <c s="2" r="X171"/>
    </row>
    <row r="172">
      <c s="2" r="A172">
        <v>2005</v>
      </c>
      <c t="s" s="2" r="B172">
        <v>470</v>
      </c>
      <c s="2" r="C172"/>
      <c s="2" r="D172"/>
      <c s="2" r="E172"/>
      <c t="s" s="2" r="F172">
        <v>15</v>
      </c>
      <c s="2" r="G172"/>
      <c t="s" s="2" r="H172">
        <v>436</v>
      </c>
      <c s="2" r="I172"/>
      <c s="2" r="J172"/>
      <c t="s" s="2" r="K172">
        <v>471</v>
      </c>
      <c t="s" s="2" r="L172">
        <v>472</v>
      </c>
      <c s="2" r="M172"/>
      <c s="2" r="N172"/>
      <c s="2" r="O172"/>
      <c s="2" r="P172"/>
      <c s="2" r="Q172"/>
      <c s="2" r="R172"/>
      <c s="2" r="S172"/>
      <c s="2" r="T172"/>
      <c s="2" r="U172"/>
      <c s="2" r="V172"/>
      <c s="2" r="W172"/>
      <c s="2" r="X172"/>
    </row>
    <row r="173">
      <c s="2" r="A173">
        <v>2005</v>
      </c>
      <c t="s" s="2" r="B173">
        <v>397</v>
      </c>
      <c s="2" r="C173"/>
      <c t="s" s="2" r="D173">
        <v>24</v>
      </c>
      <c t="s" s="2" r="E173">
        <v>473</v>
      </c>
      <c t="s" s="2" r="F173">
        <v>15</v>
      </c>
      <c t="s" s="2" r="G173">
        <v>21</v>
      </c>
      <c t="s" s="2" r="H173">
        <v>72</v>
      </c>
      <c t="s" s="2" r="I173">
        <v>115</v>
      </c>
      <c s="2" r="J173"/>
      <c t="s" s="2" r="K173">
        <v>474</v>
      </c>
      <c t="s" s="2" r="L173">
        <v>475</v>
      </c>
      <c s="2" r="M173"/>
      <c s="2" r="N173"/>
      <c s="2" r="O173"/>
      <c s="2" r="P173"/>
      <c s="2" r="Q173"/>
      <c s="2" r="R173"/>
      <c s="2" r="S173"/>
      <c s="2" r="T173"/>
      <c s="2" r="U173"/>
      <c s="2" r="V173"/>
      <c s="2" r="W173"/>
      <c s="2" r="X173"/>
    </row>
    <row r="174">
      <c s="2" r="A174">
        <v>2005</v>
      </c>
      <c t="s" s="2" r="B174">
        <v>476</v>
      </c>
      <c s="2" r="C174"/>
      <c t="s" s="2" r="D174">
        <v>13</v>
      </c>
      <c t="s" s="2" r="E174">
        <v>21</v>
      </c>
      <c t="s" s="2" r="F174">
        <v>15</v>
      </c>
      <c s="2" r="G174"/>
      <c t="s" s="2" r="H174">
        <v>72</v>
      </c>
      <c t="s" s="2" r="I174">
        <v>115</v>
      </c>
      <c s="2" r="J174"/>
      <c t="s" s="2" r="K174">
        <v>474</v>
      </c>
      <c t="s" s="2" r="L174">
        <v>475</v>
      </c>
      <c s="2" r="M174"/>
      <c s="2" r="N174"/>
      <c s="2" r="O174"/>
      <c s="2" r="P174"/>
      <c s="2" r="Q174"/>
      <c s="2" r="R174"/>
      <c s="2" r="S174"/>
      <c s="2" r="T174"/>
      <c s="2" r="U174"/>
      <c s="2" r="V174"/>
      <c s="2" r="W174"/>
      <c s="2" r="X174"/>
    </row>
    <row r="175">
      <c s="2" r="A175">
        <v>2005</v>
      </c>
      <c t="s" s="2" r="B175">
        <v>477</v>
      </c>
      <c s="2" r="C175"/>
      <c t="s" s="2" r="D175">
        <v>30</v>
      </c>
      <c t="s" s="2" r="E175">
        <v>21</v>
      </c>
      <c t="s" s="2" r="F175">
        <v>15</v>
      </c>
      <c t="s" s="2" r="G175">
        <v>478</v>
      </c>
      <c t="s" s="2" r="H175">
        <v>479</v>
      </c>
      <c s="2" r="I175"/>
      <c s="2" r="J175"/>
      <c t="s" s="2" r="K175">
        <v>480</v>
      </c>
      <c t="s" s="2" r="L175">
        <v>481</v>
      </c>
      <c s="2" r="M175"/>
      <c s="2" r="N175"/>
      <c s="2" r="O175"/>
      <c s="2" r="P175"/>
      <c s="2" r="Q175"/>
      <c s="2" r="R175"/>
      <c s="2" r="S175"/>
      <c s="2" r="T175"/>
      <c s="2" r="U175"/>
      <c s="2" r="V175"/>
      <c s="2" r="W175"/>
      <c s="2" r="X175"/>
    </row>
    <row r="176">
      <c s="2" r="A176">
        <v>2005</v>
      </c>
      <c t="s" s="2" r="B176">
        <v>482</v>
      </c>
      <c s="2" r="C176"/>
      <c t="s" s="2" r="D176">
        <v>24</v>
      </c>
      <c t="s" s="2" r="E176">
        <v>483</v>
      </c>
      <c t="s" s="2" r="F176">
        <v>15</v>
      </c>
      <c t="s" s="2" r="G176">
        <v>483</v>
      </c>
      <c t="s" s="2" r="H176">
        <v>37</v>
      </c>
      <c s="2" r="I176"/>
      <c s="2" r="J176"/>
      <c t="s" s="2" r="K176">
        <v>484</v>
      </c>
      <c t="s" s="2" r="L176">
        <v>485</v>
      </c>
      <c s="2" r="M176"/>
      <c s="2" r="N176"/>
      <c s="2" r="O176"/>
      <c s="2" r="P176"/>
      <c s="2" r="Q176"/>
      <c s="2" r="R176"/>
      <c s="2" r="S176"/>
      <c s="2" r="T176"/>
      <c s="2" r="U176"/>
      <c s="2" r="V176"/>
      <c s="2" r="W176"/>
      <c s="2" r="X176"/>
    </row>
    <row r="177">
      <c s="2" r="A177">
        <v>2005</v>
      </c>
      <c t="s" s="2" r="B177">
        <v>486</v>
      </c>
      <c s="2" r="C177">
        <v>20</v>
      </c>
      <c t="s" s="2" r="D177">
        <v>18</v>
      </c>
      <c t="s" s="2" r="E177">
        <v>18</v>
      </c>
      <c t="s" s="2" r="F177">
        <v>15</v>
      </c>
      <c t="s" s="2" r="G177">
        <v>487</v>
      </c>
      <c t="s" s="2" r="H177">
        <v>488</v>
      </c>
      <c s="2" r="I177"/>
      <c s="2" r="J177"/>
      <c t="s" s="2" r="K177">
        <v>489</v>
      </c>
      <c s="2" r="L177"/>
      <c s="2" r="M177"/>
      <c s="2" r="N177"/>
      <c s="2" r="O177"/>
      <c s="2" r="P177"/>
      <c s="2" r="Q177"/>
      <c s="2" r="R177"/>
      <c s="2" r="S177"/>
      <c s="2" r="T177"/>
      <c s="2" r="U177"/>
      <c s="2" r="V177"/>
      <c s="2" r="W177"/>
      <c s="2" r="X177"/>
    </row>
    <row r="178">
      <c s="2" r="A178">
        <v>2005</v>
      </c>
      <c t="s" s="2" r="B178">
        <v>490</v>
      </c>
      <c s="2" r="C178"/>
      <c t="s" s="2" r="D178">
        <v>359</v>
      </c>
      <c t="s" s="2" r="E178">
        <v>325</v>
      </c>
      <c t="s" s="2" r="F178">
        <v>15</v>
      </c>
      <c t="s" s="2" r="G178">
        <v>491</v>
      </c>
      <c t="s" s="2" r="H178">
        <v>231</v>
      </c>
      <c s="2" r="I178"/>
      <c s="2" r="J178"/>
      <c t="s" s="2" r="K178">
        <v>492</v>
      </c>
      <c t="s" s="2" r="L178">
        <v>493</v>
      </c>
      <c s="2" r="M178"/>
      <c s="2" r="N178"/>
      <c s="2" r="O178"/>
      <c s="2" r="P178"/>
      <c s="2" r="Q178"/>
      <c s="2" r="R178"/>
      <c s="2" r="S178"/>
      <c s="2" r="T178"/>
      <c s="2" r="U178"/>
      <c s="2" r="V178"/>
      <c s="2" r="W178"/>
      <c s="2" r="X178"/>
    </row>
    <row r="179">
      <c s="2" r="A179">
        <v>2005</v>
      </c>
      <c t="s" s="2" r="B179">
        <v>494</v>
      </c>
      <c s="2" r="C179"/>
      <c t="s" s="2" r="D179">
        <v>24</v>
      </c>
      <c t="s" s="2" r="E179">
        <v>495</v>
      </c>
      <c t="s" s="2" r="F179">
        <v>15</v>
      </c>
      <c t="s" s="2" r="G179">
        <v>496</v>
      </c>
      <c t="s" s="2" r="H179">
        <v>119</v>
      </c>
      <c s="2" r="I179"/>
      <c s="2" r="J179"/>
      <c t="s" s="2" r="K179">
        <v>497</v>
      </c>
      <c t="s" s="2" r="L179">
        <v>498</v>
      </c>
      <c s="2" r="M179"/>
      <c s="2" r="N179"/>
      <c s="2" r="O179"/>
      <c s="2" r="P179"/>
      <c s="2" r="Q179"/>
      <c s="2" r="R179"/>
      <c s="2" r="S179"/>
      <c s="2" r="T179"/>
      <c s="2" r="U179"/>
      <c s="2" r="V179"/>
      <c s="2" r="W179"/>
      <c s="2" r="X179"/>
    </row>
    <row r="180">
      <c s="2" r="A180">
        <v>2005</v>
      </c>
      <c t="s" s="2" r="B180">
        <v>499</v>
      </c>
      <c s="2" r="C180"/>
      <c t="s" s="2" r="D180">
        <v>13</v>
      </c>
      <c t="s" s="2" r="E180">
        <v>21</v>
      </c>
      <c t="s" s="2" r="F180">
        <v>15</v>
      </c>
      <c t="s" s="2" r="G180">
        <v>500</v>
      </c>
      <c t="s" s="2" r="H180">
        <v>110</v>
      </c>
      <c s="2" r="I180"/>
      <c s="2" r="J180"/>
      <c t="s" s="2" r="K180">
        <v>501</v>
      </c>
      <c t="s" s="2" r="L180">
        <v>502</v>
      </c>
      <c s="2" r="M180"/>
      <c s="2" r="N180"/>
      <c s="2" r="O180"/>
      <c s="2" r="P180"/>
      <c s="2" r="Q180"/>
      <c s="2" r="R180"/>
      <c s="2" r="S180"/>
      <c s="2" r="T180"/>
      <c s="2" r="U180"/>
      <c s="2" r="V180"/>
      <c s="2" r="W180"/>
      <c s="2" r="X180"/>
    </row>
    <row r="181">
      <c s="2" r="A181">
        <v>2005</v>
      </c>
      <c t="s" s="2" r="B181">
        <v>503</v>
      </c>
      <c s="2" r="C181"/>
      <c s="2" r="D181"/>
      <c s="2" r="E181"/>
      <c t="s" s="2" r="F181">
        <v>15</v>
      </c>
      <c t="s" s="2" r="G181">
        <v>504</v>
      </c>
      <c t="s" s="2" r="H181">
        <v>110</v>
      </c>
      <c s="2" r="I181"/>
      <c s="2" r="J181"/>
      <c t="s" s="2" r="K181">
        <v>505</v>
      </c>
      <c t="s" s="2" r="L181">
        <v>506</v>
      </c>
      <c s="2" r="M181"/>
      <c s="2" r="N181"/>
      <c s="2" r="O181"/>
      <c s="2" r="P181"/>
      <c s="2" r="Q181"/>
      <c s="2" r="R181"/>
      <c s="2" r="S181"/>
      <c s="2" r="T181"/>
      <c s="2" r="U181"/>
      <c s="2" r="V181"/>
      <c s="2" r="W181"/>
      <c s="2" r="X181"/>
    </row>
    <row r="182">
      <c s="2" r="A182">
        <v>2005</v>
      </c>
      <c t="s" s="2" r="B182">
        <v>507</v>
      </c>
      <c s="2" r="C182"/>
      <c t="s" s="2" r="D182">
        <v>30</v>
      </c>
      <c t="s" s="2" r="E182">
        <v>508</v>
      </c>
      <c t="s" s="2" r="F182">
        <v>15</v>
      </c>
      <c t="s" s="2" r="G182">
        <v>509</v>
      </c>
      <c t="s" s="2" r="H182">
        <v>297</v>
      </c>
      <c s="2" r="I182"/>
      <c s="2" r="J182"/>
      <c t="s" s="2" r="K182">
        <v>510</v>
      </c>
      <c t="s" s="2" r="L182">
        <v>511</v>
      </c>
      <c s="2" r="M182"/>
      <c s="2" r="N182"/>
      <c s="2" r="O182"/>
      <c s="2" r="P182"/>
      <c s="2" r="Q182"/>
      <c s="2" r="R182"/>
      <c s="2" r="S182"/>
      <c s="2" r="T182"/>
      <c s="2" r="U182"/>
      <c s="2" r="V182"/>
      <c s="2" r="W182"/>
      <c s="2" r="X182"/>
    </row>
    <row r="183">
      <c s="2" r="A183">
        <v>2005</v>
      </c>
      <c t="s" s="2" r="B183">
        <v>512</v>
      </c>
      <c s="2" r="C183"/>
      <c s="2" r="D183"/>
      <c s="2" r="E183"/>
      <c t="s" s="2" r="F183">
        <v>15</v>
      </c>
      <c t="s" s="2" r="G183">
        <v>513</v>
      </c>
      <c t="s" s="2" r="H183">
        <v>186</v>
      </c>
      <c s="2" r="I183"/>
      <c s="2" r="J183"/>
      <c t="s" s="2" r="K183">
        <v>514</v>
      </c>
      <c t="s" s="2" r="L183">
        <v>515</v>
      </c>
      <c s="2" r="M183"/>
      <c s="2" r="N183"/>
      <c s="2" r="O183"/>
      <c s="2" r="P183"/>
      <c s="2" r="Q183"/>
      <c s="2" r="R183"/>
      <c s="2" r="S183"/>
      <c s="2" r="T183"/>
      <c s="2" r="U183"/>
      <c s="2" r="V183"/>
      <c s="2" r="W183"/>
      <c s="2" r="X183"/>
    </row>
    <row r="184">
      <c s="3" r="A184"/>
      <c s="3" r="B184"/>
      <c s="3" r="C184"/>
      <c s="3" r="D184"/>
      <c s="3" r="E184"/>
      <c s="3" r="F184"/>
      <c s="3" r="G184"/>
      <c s="3" r="H184"/>
      <c s="3" r="I184"/>
      <c s="3" r="J184"/>
      <c s="3" r="K184"/>
      <c s="3" r="L184"/>
      <c s="3" r="M184"/>
      <c s="3" r="N184"/>
      <c s="3" r="O184"/>
      <c s="3" r="P184"/>
      <c s="3" r="Q184"/>
      <c s="3" r="R184"/>
      <c s="3" r="S184"/>
      <c s="3" r="T184"/>
      <c s="3" r="U184"/>
      <c s="3" r="V184"/>
      <c s="3" r="W184"/>
      <c s="3" r="X184"/>
    </row>
    <row r="185">
      <c s="2" r="A185">
        <v>2006</v>
      </c>
      <c t="s" s="2" r="B185">
        <v>516</v>
      </c>
      <c s="2" r="C185"/>
      <c s="2" r="D185"/>
      <c s="2" r="E185"/>
      <c t="s" s="2" r="F185">
        <v>15</v>
      </c>
      <c t="s" s="2" r="G185">
        <v>517</v>
      </c>
      <c t="s" s="2" r="H185">
        <v>518</v>
      </c>
      <c s="2" r="I185"/>
      <c s="2" r="J185"/>
      <c t="s" s="2" r="K185">
        <v>519</v>
      </c>
      <c t="s" s="2" r="L185">
        <v>520</v>
      </c>
      <c s="2" r="M185"/>
      <c s="2" r="N185"/>
      <c s="2" r="O185"/>
      <c s="2" r="P185"/>
      <c s="2" r="Q185"/>
      <c s="2" r="R185"/>
      <c s="2" r="S185"/>
      <c s="2" r="T185"/>
      <c s="2" r="U185"/>
      <c s="2" r="V185"/>
      <c s="2" r="W185"/>
      <c s="2" r="X185"/>
    </row>
    <row r="186">
      <c s="2" r="A186">
        <v>2006</v>
      </c>
      <c t="s" s="2" r="B186">
        <v>521</v>
      </c>
      <c s="2" r="C186"/>
      <c t="s" s="2" r="D186">
        <v>24</v>
      </c>
      <c t="s" s="2" r="E186">
        <v>433</v>
      </c>
      <c t="s" s="2" r="F186">
        <v>15</v>
      </c>
      <c t="s" s="2" r="G186">
        <v>25</v>
      </c>
      <c t="s" s="2" r="H186">
        <v>115</v>
      </c>
      <c s="2" r="I186"/>
      <c s="2" r="J186"/>
      <c t="s" s="2" r="K186">
        <v>522</v>
      </c>
      <c t="s" s="2" r="L186">
        <v>523</v>
      </c>
      <c s="2" r="M186"/>
      <c s="2" r="N186"/>
      <c s="2" r="O186"/>
      <c s="2" r="P186"/>
      <c s="2" r="Q186"/>
      <c s="2" r="R186"/>
      <c s="2" r="S186"/>
      <c s="2" r="T186"/>
      <c s="2" r="U186"/>
      <c s="2" r="V186"/>
      <c s="2" r="W186"/>
      <c s="2" r="X186"/>
    </row>
    <row r="187">
      <c s="2" r="A187">
        <v>2006</v>
      </c>
      <c t="s" s="2" r="B187">
        <v>524</v>
      </c>
      <c s="2" r="C187"/>
      <c t="s" s="2" r="D187">
        <v>24</v>
      </c>
      <c t="s" s="2" r="E187">
        <v>525</v>
      </c>
      <c t="s" s="2" r="F187">
        <v>15</v>
      </c>
      <c t="s" s="2" r="G187">
        <v>526</v>
      </c>
      <c t="s" s="2" r="H187">
        <v>527</v>
      </c>
      <c s="2" r="I187"/>
      <c s="2" r="J187"/>
      <c t="s" s="2" r="K187">
        <v>528</v>
      </c>
      <c t="s" s="2" r="L187">
        <v>529</v>
      </c>
      <c s="2" r="M187"/>
      <c s="2" r="N187"/>
      <c s="2" r="O187"/>
      <c s="2" r="P187"/>
      <c s="2" r="Q187"/>
      <c s="2" r="R187"/>
      <c s="2" r="S187"/>
      <c s="2" r="T187"/>
      <c s="2" r="U187"/>
      <c s="2" r="V187"/>
      <c s="2" r="W187"/>
      <c s="2" r="X187"/>
    </row>
    <row r="188">
      <c s="2" r="A188">
        <v>2006</v>
      </c>
      <c t="s" s="2" r="B188">
        <v>530</v>
      </c>
      <c s="2" r="C188">
        <v>33</v>
      </c>
      <c t="s" s="2" r="D188">
        <v>13</v>
      </c>
      <c t="s" s="2" r="E188">
        <v>531</v>
      </c>
      <c t="s" s="2" r="F188">
        <v>15</v>
      </c>
      <c s="2" r="G188"/>
      <c t="s" s="2" r="H188">
        <v>532</v>
      </c>
      <c s="2" r="I188"/>
      <c s="2" r="J188"/>
      <c t="s" s="2" r="K188">
        <v>533</v>
      </c>
      <c s="2" r="L188"/>
      <c s="2" r="M188"/>
      <c s="2" r="N188"/>
      <c s="2" r="O188"/>
      <c s="2" r="P188"/>
      <c s="2" r="Q188"/>
      <c s="2" r="R188"/>
      <c s="2" r="S188"/>
      <c s="2" r="T188"/>
      <c s="2" r="U188"/>
      <c s="2" r="V188"/>
      <c s="2" r="W188"/>
      <c s="2" r="X188"/>
    </row>
    <row r="189">
      <c s="2" r="A189">
        <v>2006</v>
      </c>
      <c t="s" s="2" r="B189">
        <v>534</v>
      </c>
      <c s="2" r="C189">
        <v>78</v>
      </c>
      <c t="s" s="2" r="D189">
        <v>535</v>
      </c>
      <c t="s" s="2" r="E189">
        <v>536</v>
      </c>
      <c t="s" s="2" r="F189">
        <v>15</v>
      </c>
      <c t="s" s="2" r="G189">
        <v>537</v>
      </c>
      <c t="s" s="2" r="H189">
        <v>209</v>
      </c>
      <c s="2" r="I189"/>
      <c s="2" r="J189"/>
      <c t="s" s="2" r="K189">
        <v>538</v>
      </c>
      <c t="s" s="2" r="L189">
        <v>539</v>
      </c>
      <c s="2" r="M189"/>
      <c s="2" r="N189"/>
      <c s="2" r="O189"/>
      <c s="2" r="P189"/>
      <c s="2" r="Q189"/>
      <c s="2" r="R189"/>
      <c s="2" r="S189"/>
      <c s="2" r="T189"/>
      <c s="2" r="U189"/>
      <c s="2" r="V189"/>
      <c s="2" r="W189"/>
      <c s="2" r="X189"/>
    </row>
    <row r="190">
      <c s="2" r="A190">
        <v>2006</v>
      </c>
      <c t="s" s="2" r="B190">
        <v>540</v>
      </c>
      <c s="2" r="C190">
        <v>53</v>
      </c>
      <c t="s" s="2" r="D190">
        <v>389</v>
      </c>
      <c t="s" s="2" r="E190">
        <v>25</v>
      </c>
      <c t="s" s="2" r="F190">
        <v>15</v>
      </c>
      <c s="2" r="G190"/>
      <c s="2" r="H190"/>
      <c s="2" r="I190"/>
      <c s="2" r="J190"/>
      <c s="2" r="K190"/>
      <c s="2" r="L190"/>
      <c s="2" r="M190"/>
      <c s="2" r="N190"/>
      <c s="2" r="O190"/>
      <c s="2" r="P190"/>
      <c s="2" r="Q190"/>
      <c s="2" r="R190"/>
      <c s="2" r="S190"/>
      <c s="2" r="T190"/>
      <c s="2" r="U190"/>
      <c s="2" r="V190"/>
      <c s="2" r="W190"/>
      <c s="2" r="X190"/>
    </row>
    <row r="191">
      <c s="2" r="A191">
        <v>2006</v>
      </c>
      <c t="s" s="2" r="B191">
        <v>541</v>
      </c>
      <c s="2" r="C191">
        <v>35</v>
      </c>
      <c t="s" s="2" r="D191">
        <v>30</v>
      </c>
      <c t="s" s="2" r="E191">
        <v>207</v>
      </c>
      <c t="s" s="2" r="F191">
        <v>15</v>
      </c>
      <c t="s" s="2" r="G191">
        <v>542</v>
      </c>
      <c t="s" s="2" r="H191">
        <v>145</v>
      </c>
      <c s="2" r="I191"/>
      <c s="2" r="J191"/>
      <c t="s" s="2" r="K191">
        <v>543</v>
      </c>
      <c t="s" s="2" r="L191">
        <v>544</v>
      </c>
      <c s="2" r="M191"/>
      <c s="2" r="N191"/>
      <c s="2" r="O191"/>
      <c s="2" r="P191"/>
      <c s="2" r="Q191"/>
      <c s="2" r="R191"/>
      <c s="2" r="S191"/>
      <c s="2" r="T191"/>
      <c s="2" r="U191"/>
      <c s="2" r="V191"/>
      <c s="2" r="W191"/>
      <c s="2" r="X191"/>
    </row>
    <row r="192">
      <c s="2" r="A192">
        <v>2006</v>
      </c>
      <c t="s" s="2" r="B192">
        <v>160</v>
      </c>
      <c s="2" r="C192">
        <v>27</v>
      </c>
      <c t="s" s="2" r="D192">
        <v>13</v>
      </c>
      <c t="s" s="2" r="E192">
        <v>21</v>
      </c>
      <c t="s" s="2" r="F192">
        <v>15</v>
      </c>
      <c t="s" s="2" r="G192">
        <v>545</v>
      </c>
      <c t="s" s="2" r="H192">
        <v>231</v>
      </c>
      <c s="2" r="I192"/>
      <c s="2" r="J192"/>
      <c t="s" s="2" r="K192">
        <v>546</v>
      </c>
      <c t="s" s="2" r="L192">
        <v>547</v>
      </c>
      <c s="2" r="M192"/>
      <c s="2" r="N192"/>
      <c s="2" r="O192"/>
      <c s="2" r="P192"/>
      <c s="2" r="Q192"/>
      <c s="2" r="R192"/>
      <c s="2" r="S192"/>
      <c s="2" r="T192"/>
      <c s="2" r="U192"/>
      <c s="2" r="V192"/>
      <c s="2" r="W192"/>
      <c s="2" r="X192"/>
    </row>
    <row r="193">
      <c s="2" r="A193">
        <v>2006</v>
      </c>
      <c t="s" s="2" r="B193">
        <v>548</v>
      </c>
      <c s="2" r="C193"/>
      <c t="s" s="2" r="D193">
        <v>13</v>
      </c>
      <c t="s" s="2" r="E193">
        <v>21</v>
      </c>
      <c t="s" s="2" r="F193">
        <v>15</v>
      </c>
      <c t="s" s="2" r="G193">
        <v>500</v>
      </c>
      <c t="s" s="2" r="H193">
        <v>76</v>
      </c>
      <c s="2" r="I193"/>
      <c s="2" r="J193"/>
      <c t="s" s="2" r="K193">
        <v>549</v>
      </c>
      <c t="s" s="2" r="L193">
        <v>550</v>
      </c>
      <c s="2" r="M193"/>
      <c s="2" r="N193"/>
      <c s="2" r="O193"/>
      <c s="2" r="P193"/>
      <c s="2" r="Q193"/>
      <c s="2" r="R193"/>
      <c s="2" r="S193"/>
      <c s="2" r="T193"/>
      <c s="2" r="U193"/>
      <c s="2" r="V193"/>
      <c s="2" r="W193"/>
      <c s="2" r="X193"/>
    </row>
    <row r="194">
      <c s="2" r="A194">
        <v>2006</v>
      </c>
      <c t="s" s="2" r="B194">
        <v>551</v>
      </c>
      <c s="2" r="C194"/>
      <c t="s" s="2" r="D194">
        <v>24</v>
      </c>
      <c t="s" s="2" r="E194">
        <v>552</v>
      </c>
      <c t="s" s="2" r="F194">
        <v>58</v>
      </c>
      <c t="s" s="2" r="G194">
        <v>34</v>
      </c>
      <c t="s" s="2" r="H194">
        <v>209</v>
      </c>
      <c s="2" r="I194"/>
      <c s="2" r="J194"/>
      <c t="s" s="2" r="K194">
        <v>553</v>
      </c>
      <c t="s" s="2" r="L194">
        <v>554</v>
      </c>
      <c s="2" r="M194"/>
      <c s="2" r="N194"/>
      <c s="2" r="O194"/>
      <c s="2" r="P194"/>
      <c s="2" r="Q194"/>
      <c s="2" r="R194"/>
      <c s="2" r="S194"/>
      <c s="2" r="T194"/>
      <c s="2" r="U194"/>
      <c s="2" r="V194"/>
      <c s="2" r="W194"/>
      <c s="2" r="X194"/>
    </row>
    <row r="195">
      <c s="2" r="A195">
        <v>2006</v>
      </c>
      <c t="s" s="2" r="B195">
        <v>555</v>
      </c>
      <c s="2" r="C195">
        <v>31</v>
      </c>
      <c t="s" s="2" r="D195">
        <v>13</v>
      </c>
      <c t="s" s="2" r="E195">
        <v>21</v>
      </c>
      <c t="s" s="2" r="F195">
        <v>15</v>
      </c>
      <c t="s" s="2" r="G195">
        <v>556</v>
      </c>
      <c t="s" s="2" r="H195">
        <v>231</v>
      </c>
      <c s="2" r="I195"/>
      <c s="2" r="J195"/>
      <c t="s" s="2" r="K195">
        <v>557</v>
      </c>
      <c t="s" s="2" r="L195">
        <v>558</v>
      </c>
      <c s="2" r="M195"/>
      <c s="2" r="N195"/>
      <c s="2" r="O195"/>
      <c s="2" r="P195"/>
      <c s="2" r="Q195"/>
      <c s="2" r="R195"/>
      <c s="2" r="S195"/>
      <c s="2" r="T195"/>
      <c s="2" r="U195"/>
      <c s="2" r="V195"/>
      <c s="2" r="W195"/>
      <c s="2" r="X195"/>
    </row>
    <row r="196">
      <c s="2" r="A196">
        <v>2006</v>
      </c>
      <c t="s" s="2" r="B196">
        <v>559</v>
      </c>
      <c s="2" r="C196"/>
      <c t="s" s="2" r="D196">
        <v>24</v>
      </c>
      <c t="s" s="2" r="E196">
        <v>21</v>
      </c>
      <c t="s" s="2" r="F196">
        <v>15</v>
      </c>
      <c s="2" r="G196"/>
      <c t="s" s="2" r="H196">
        <v>115</v>
      </c>
      <c s="2" r="I196"/>
      <c s="2" r="J196"/>
      <c t="s" s="2" r="K196">
        <v>560</v>
      </c>
      <c t="s" s="2" r="L196">
        <v>561</v>
      </c>
      <c s="2" r="M196"/>
      <c s="2" r="N196"/>
      <c s="2" r="O196"/>
      <c s="2" r="P196"/>
      <c s="2" r="Q196"/>
      <c s="2" r="R196"/>
      <c s="2" r="S196"/>
      <c s="2" r="T196"/>
      <c s="2" r="U196"/>
      <c s="2" r="V196"/>
      <c s="2" r="W196"/>
      <c s="2" r="X196"/>
    </row>
    <row r="197">
      <c s="2" r="A197">
        <v>2006</v>
      </c>
      <c t="s" s="2" r="B197">
        <v>562</v>
      </c>
      <c s="2" r="C197"/>
      <c t="s" s="2" r="D197">
        <v>24</v>
      </c>
      <c t="s" s="2" r="E197">
        <v>69</v>
      </c>
      <c t="s" s="2" r="F197">
        <v>15</v>
      </c>
      <c t="s" s="2" r="G197">
        <v>270</v>
      </c>
      <c t="s" s="2" r="H197">
        <v>53</v>
      </c>
      <c s="2" r="I197"/>
      <c s="2" r="J197"/>
      <c t="s" s="2" r="K197">
        <v>563</v>
      </c>
      <c t="s" s="2" r="L197">
        <v>564</v>
      </c>
      <c s="2" r="M197"/>
      <c s="2" r="N197"/>
      <c s="2" r="O197"/>
      <c s="2" r="P197"/>
      <c s="2" r="Q197"/>
      <c s="2" r="R197"/>
      <c s="2" r="S197"/>
      <c s="2" r="T197"/>
      <c s="2" r="U197"/>
      <c s="2" r="V197"/>
      <c s="2" r="W197"/>
      <c s="2" r="X197"/>
    </row>
    <row r="198">
      <c s="2" r="A198">
        <v>2006</v>
      </c>
      <c t="s" s="2" r="B198">
        <v>565</v>
      </c>
      <c s="2" r="C198"/>
      <c t="s" s="2" r="D198">
        <v>30</v>
      </c>
      <c t="s" s="2" r="E198">
        <v>566</v>
      </c>
      <c t="s" s="2" r="F198">
        <v>15</v>
      </c>
      <c t="s" s="2" r="G198">
        <v>513</v>
      </c>
      <c t="s" s="2" r="H198">
        <v>27</v>
      </c>
      <c t="s" s="2" r="I198">
        <v>145</v>
      </c>
      <c s="2" r="J198"/>
      <c t="s" s="2" r="K198">
        <v>567</v>
      </c>
      <c t="s" s="2" r="L198">
        <v>568</v>
      </c>
      <c s="2" r="M198"/>
      <c s="2" r="N198"/>
      <c s="2" r="O198"/>
      <c s="2" r="P198"/>
      <c s="2" r="Q198"/>
      <c s="2" r="R198"/>
      <c s="2" r="S198"/>
      <c s="2" r="T198"/>
      <c s="2" r="U198"/>
      <c s="2" r="V198"/>
      <c s="2" r="W198"/>
      <c s="2" r="X198"/>
    </row>
    <row r="199">
      <c s="2" r="A199">
        <v>2006</v>
      </c>
      <c t="s" s="2" r="B199">
        <v>397</v>
      </c>
      <c s="2" r="C199"/>
      <c t="s" s="2" r="D199">
        <v>24</v>
      </c>
      <c t="s" s="2" r="E199">
        <v>473</v>
      </c>
      <c t="s" s="2" r="F199">
        <v>15</v>
      </c>
      <c t="s" s="2" r="G199">
        <v>21</v>
      </c>
      <c t="s" s="2" r="H199">
        <v>106</v>
      </c>
      <c s="2" r="I199"/>
      <c s="2" r="J199"/>
      <c t="s" s="2" r="K199">
        <v>569</v>
      </c>
      <c t="s" s="2" r="L199">
        <v>570</v>
      </c>
      <c s="2" r="M199"/>
      <c s="2" r="N199"/>
      <c s="2" r="O199"/>
      <c s="2" r="P199"/>
      <c s="2" r="Q199"/>
      <c s="2" r="R199"/>
      <c s="2" r="S199"/>
      <c s="2" r="T199"/>
      <c s="2" r="U199"/>
      <c s="2" r="V199"/>
      <c s="2" r="W199"/>
      <c s="2" r="X199"/>
    </row>
    <row r="200">
      <c s="2" r="A200">
        <v>2006</v>
      </c>
      <c t="s" s="2" r="B200">
        <v>571</v>
      </c>
      <c s="2" r="C200"/>
      <c t="s" s="2" r="D200">
        <v>24</v>
      </c>
      <c t="s" s="2" r="E200">
        <v>25</v>
      </c>
      <c t="s" s="2" r="F200">
        <v>15</v>
      </c>
      <c t="s" s="2" r="G200">
        <v>531</v>
      </c>
      <c t="s" s="2" r="H200">
        <v>572</v>
      </c>
      <c s="2" r="I200"/>
      <c s="2" r="J200"/>
      <c t="s" s="2" r="K200">
        <v>573</v>
      </c>
      <c t="s" s="2" r="L200">
        <v>574</v>
      </c>
      <c s="2" r="M200"/>
      <c s="2" r="N200"/>
      <c s="2" r="O200"/>
      <c s="2" r="P200"/>
      <c s="2" r="Q200"/>
      <c s="2" r="R200"/>
      <c s="2" r="S200"/>
      <c s="2" r="T200"/>
      <c s="2" r="U200"/>
      <c s="2" r="V200"/>
      <c s="2" r="W200"/>
      <c s="2" r="X200"/>
    </row>
    <row r="201">
      <c s="2" r="A201">
        <v>2006</v>
      </c>
      <c t="s" s="2" r="B201">
        <v>575</v>
      </c>
      <c s="2" r="C201"/>
      <c t="s" s="2" r="D201">
        <v>13</v>
      </c>
      <c t="s" s="2" r="E201">
        <v>576</v>
      </c>
      <c t="s" s="2" r="F201">
        <v>15</v>
      </c>
      <c t="s" s="2" r="G201">
        <v>577</v>
      </c>
      <c s="2" r="H201"/>
      <c s="2" r="I201"/>
      <c s="2" r="J201"/>
      <c t="s" s="2" r="K201">
        <v>578</v>
      </c>
      <c t="s" s="2" r="L201">
        <v>579</v>
      </c>
      <c s="2" r="M201"/>
      <c s="2" r="N201"/>
      <c s="2" r="O201"/>
      <c s="2" r="P201"/>
      <c s="2" r="Q201"/>
      <c s="2" r="R201"/>
      <c s="2" r="S201"/>
      <c s="2" r="T201"/>
      <c s="2" r="U201"/>
      <c s="2" r="V201"/>
      <c s="2" r="W201"/>
      <c s="2" r="X201"/>
    </row>
    <row r="202">
      <c s="2" r="A202">
        <v>2006</v>
      </c>
      <c t="s" s="2" r="B202">
        <v>580</v>
      </c>
      <c s="2" r="C202"/>
      <c t="s" s="2" r="D202">
        <v>13</v>
      </c>
      <c t="s" s="5" r="E202">
        <v>14</v>
      </c>
      <c t="s" s="2" r="F202">
        <v>15</v>
      </c>
      <c t="s" s="2" r="G202">
        <v>581</v>
      </c>
      <c t="s" s="2" r="H202">
        <v>92</v>
      </c>
      <c s="2" r="I202"/>
      <c s="2" r="J202"/>
      <c t="s" s="2" r="K202">
        <v>582</v>
      </c>
      <c t="s" s="2" r="L202">
        <v>583</v>
      </c>
      <c s="2" r="M202"/>
      <c s="2" r="N202"/>
      <c s="2" r="O202"/>
      <c s="2" r="P202"/>
      <c s="2" r="Q202"/>
      <c s="2" r="R202"/>
      <c s="2" r="S202"/>
      <c s="2" r="T202"/>
      <c s="2" r="U202"/>
      <c s="2" r="V202"/>
      <c s="2" r="W202"/>
      <c s="2" r="X202"/>
    </row>
    <row r="203">
      <c s="2" r="A203">
        <v>2006</v>
      </c>
      <c t="s" s="2" r="B203">
        <v>584</v>
      </c>
      <c s="2" r="C203"/>
      <c t="s" s="2" r="D203">
        <v>24</v>
      </c>
      <c t="s" s="2" r="E203">
        <v>585</v>
      </c>
      <c t="s" s="2" r="F203">
        <v>15</v>
      </c>
      <c t="s" s="2" r="G203">
        <v>585</v>
      </c>
      <c t="s" s="2" r="H203">
        <v>38</v>
      </c>
      <c s="2" r="I203"/>
      <c s="2" r="J203"/>
      <c t="s" s="2" r="K203">
        <v>586</v>
      </c>
      <c t="s" s="2" r="L203">
        <v>587</v>
      </c>
      <c s="2" r="M203"/>
      <c s="2" r="N203"/>
      <c s="2" r="O203"/>
      <c s="2" r="P203"/>
      <c s="2" r="Q203"/>
      <c s="2" r="R203"/>
      <c s="2" r="S203"/>
      <c s="2" r="T203"/>
      <c s="2" r="U203"/>
      <c s="2" r="V203"/>
      <c s="2" r="W203"/>
      <c s="2" r="X203"/>
    </row>
    <row r="204">
      <c s="2" r="A204">
        <v>2006</v>
      </c>
      <c t="s" s="2" r="B204">
        <v>588</v>
      </c>
      <c s="2" r="C204"/>
      <c s="2" r="D204"/>
      <c s="2" r="E204"/>
      <c t="s" s="2" r="F204">
        <v>15</v>
      </c>
      <c t="s" s="2" r="G204">
        <v>589</v>
      </c>
      <c t="s" s="2" r="H204">
        <v>106</v>
      </c>
      <c s="2" r="I204"/>
      <c s="2" r="J204"/>
      <c t="s" s="2" r="K204">
        <v>590</v>
      </c>
      <c s="2" r="L204"/>
      <c s="2" r="M204"/>
      <c s="2" r="N204"/>
      <c s="2" r="O204"/>
      <c s="2" r="P204"/>
      <c s="2" r="Q204"/>
      <c s="2" r="R204"/>
      <c s="2" r="S204"/>
      <c s="2" r="T204"/>
      <c s="2" r="U204"/>
      <c s="2" r="V204"/>
      <c s="2" r="W204"/>
      <c s="2" r="X204"/>
    </row>
    <row r="205">
      <c s="3" r="A205"/>
      <c s="3" r="B205"/>
      <c s="3" r="C205"/>
      <c s="3" r="D205"/>
      <c s="3" r="E205"/>
      <c s="3" r="F205"/>
      <c s="3" r="G205"/>
      <c s="3" r="H205"/>
      <c s="3" r="I205"/>
      <c s="3" r="J205"/>
      <c s="3" r="K205"/>
      <c s="3" r="L205"/>
      <c s="3" r="M205"/>
      <c s="3" r="N205"/>
      <c s="3" r="O205"/>
      <c s="3" r="P205"/>
      <c s="3" r="Q205"/>
      <c s="3" r="R205"/>
      <c s="3" r="S205"/>
      <c s="3" r="T205"/>
      <c s="3" r="U205"/>
      <c s="3" r="V205"/>
      <c s="3" r="W205"/>
      <c s="3" r="X205"/>
    </row>
    <row r="206">
      <c s="2" r="A206">
        <v>2007</v>
      </c>
      <c t="s" s="2" r="B206">
        <v>591</v>
      </c>
      <c s="2" r="C206">
        <f>(2007-1983)+18</f>
        <v>42</v>
      </c>
      <c t="s" s="2" r="D206">
        <v>359</v>
      </c>
      <c t="s" s="2" r="E206">
        <v>592</v>
      </c>
      <c t="s" s="2" r="F206">
        <v>15</v>
      </c>
      <c t="s" s="2" r="G206">
        <v>593</v>
      </c>
      <c t="s" s="2" r="H206">
        <v>594</v>
      </c>
      <c t="s" s="2" r="I206">
        <v>488</v>
      </c>
      <c s="2" r="J206"/>
      <c t="s" s="2" r="K206">
        <v>595</v>
      </c>
      <c t="s" s="2" r="L206">
        <v>596</v>
      </c>
      <c s="2" r="M206"/>
      <c s="2" r="N206"/>
      <c s="2" r="O206"/>
      <c s="2" r="P206"/>
      <c s="2" r="Q206"/>
      <c s="2" r="R206"/>
      <c s="2" r="S206"/>
      <c s="2" r="T206"/>
      <c s="2" r="U206"/>
      <c s="2" r="V206"/>
      <c s="2" r="W206"/>
      <c s="2" r="X206"/>
    </row>
    <row r="207">
      <c s="2" r="A207">
        <v>2007</v>
      </c>
      <c t="s" s="2" r="B207">
        <v>597</v>
      </c>
      <c s="2" r="C207">
        <f>(2007-1988)+18</f>
        <v>37</v>
      </c>
      <c t="s" s="2" r="D207">
        <v>30</v>
      </c>
      <c t="s" s="2" r="E207">
        <v>598</v>
      </c>
      <c t="s" s="2" r="F207">
        <v>15</v>
      </c>
      <c t="s" s="2" r="G207">
        <v>385</v>
      </c>
      <c t="s" s="2" r="H207">
        <v>72</v>
      </c>
      <c s="2" r="I207"/>
      <c s="2" r="J207"/>
      <c t="s" s="2" r="K207">
        <v>599</v>
      </c>
      <c t="s" s="2" r="L207">
        <v>600</v>
      </c>
      <c s="2" r="M207"/>
      <c s="2" r="N207"/>
      <c s="2" r="O207"/>
      <c s="2" r="P207"/>
      <c s="2" r="Q207"/>
      <c s="2" r="R207"/>
      <c s="2" r="S207"/>
      <c s="2" r="T207"/>
      <c s="2" r="U207"/>
      <c s="2" r="V207"/>
      <c s="2" r="W207"/>
      <c s="2" r="X207"/>
    </row>
    <row r="208">
      <c s="2" r="A208">
        <v>2007</v>
      </c>
      <c t="s" s="2" r="B208">
        <v>601</v>
      </c>
      <c s="2" r="C208">
        <f>(2007-1969)+18</f>
        <v>56</v>
      </c>
      <c t="s" s="2" r="D208">
        <v>30</v>
      </c>
      <c t="s" s="2" r="E208">
        <v>21</v>
      </c>
      <c t="s" s="2" r="F208">
        <v>15</v>
      </c>
      <c t="s" s="2" r="G208">
        <v>602</v>
      </c>
      <c s="2" r="H208"/>
      <c s="2" r="I208"/>
      <c s="2" r="J208"/>
      <c s="2" r="K208"/>
      <c s="2" r="L208"/>
      <c s="2" r="M208"/>
      <c s="2" r="N208"/>
      <c s="2" r="O208"/>
      <c s="2" r="P208"/>
      <c s="2" r="Q208"/>
      <c s="2" r="R208"/>
      <c s="2" r="S208"/>
      <c s="2" r="T208"/>
      <c s="2" r="U208"/>
      <c s="2" r="V208"/>
      <c s="2" r="W208"/>
      <c s="2" r="X208"/>
    </row>
    <row r="209">
      <c s="2" r="A209">
        <v>2007</v>
      </c>
      <c t="s" s="2" r="B209">
        <v>603</v>
      </c>
      <c s="2" r="C209"/>
      <c s="2" r="D209"/>
      <c s="2" r="E209"/>
      <c t="s" s="2" r="F209">
        <v>15</v>
      </c>
      <c s="2" r="G209"/>
      <c t="s" s="2" r="H209">
        <v>488</v>
      </c>
      <c s="2" r="I209"/>
      <c s="2" r="J209"/>
      <c t="s" s="2" r="K209">
        <v>604</v>
      </c>
      <c t="s" s="2" r="L209">
        <v>605</v>
      </c>
      <c s="2" r="M209"/>
      <c s="2" r="N209"/>
      <c s="2" r="O209"/>
      <c s="2" r="P209"/>
      <c s="2" r="Q209"/>
      <c s="2" r="R209"/>
      <c s="2" r="S209"/>
      <c s="2" r="T209"/>
      <c s="2" r="U209"/>
      <c s="2" r="V209"/>
      <c s="2" r="W209"/>
      <c s="2" r="X209"/>
    </row>
    <row r="210">
      <c s="2" r="A210">
        <v>2007</v>
      </c>
      <c t="s" s="2" r="B210">
        <v>606</v>
      </c>
      <c s="2" r="C210"/>
      <c s="2" r="D210"/>
      <c s="2" r="E210"/>
      <c t="s" s="2" r="F210">
        <v>58</v>
      </c>
      <c s="2" r="G210"/>
      <c t="s" s="2" r="H210">
        <v>488</v>
      </c>
      <c s="2" r="I210"/>
      <c s="2" r="J210"/>
      <c t="s" s="2" r="K210">
        <v>604</v>
      </c>
      <c t="s" s="2" r="L210">
        <v>605</v>
      </c>
      <c s="2" r="M210"/>
      <c s="2" r="N210"/>
      <c s="2" r="O210"/>
      <c s="2" r="P210"/>
      <c s="2" r="Q210"/>
      <c s="2" r="R210"/>
      <c s="2" r="S210"/>
      <c s="2" r="T210"/>
      <c s="2" r="U210"/>
      <c s="2" r="V210"/>
      <c s="2" r="W210"/>
      <c s="2" r="X210"/>
    </row>
    <row r="211">
      <c s="2" r="A211">
        <v>2007</v>
      </c>
      <c t="s" s="2" r="B211">
        <v>607</v>
      </c>
      <c s="2" r="C211">
        <f>(2007-1995)+18</f>
        <v>30</v>
      </c>
      <c t="s" s="2" r="D211">
        <v>13</v>
      </c>
      <c t="s" s="2" r="E211">
        <v>21</v>
      </c>
      <c t="s" s="2" r="F211">
        <v>15</v>
      </c>
      <c t="s" s="2" r="G211">
        <v>608</v>
      </c>
      <c t="s" s="2" r="H211">
        <v>609</v>
      </c>
      <c s="2" r="I211"/>
      <c s="2" r="J211"/>
      <c t="s" s="2" r="K211">
        <v>610</v>
      </c>
      <c t="s" s="2" r="L211">
        <v>611</v>
      </c>
      <c s="2" r="M211"/>
      <c s="2" r="N211"/>
      <c s="2" r="O211"/>
      <c s="2" r="P211"/>
      <c s="2" r="Q211"/>
      <c s="2" r="R211"/>
      <c s="2" r="S211"/>
      <c s="2" r="T211"/>
      <c s="2" r="U211"/>
      <c s="2" r="V211"/>
      <c s="2" r="W211"/>
      <c s="2" r="X211"/>
    </row>
    <row r="212">
      <c s="2" r="A212">
        <v>2007</v>
      </c>
      <c t="s" s="2" r="B212">
        <v>612</v>
      </c>
      <c s="2" r="C212"/>
      <c t="s" s="2" r="D212">
        <v>13</v>
      </c>
      <c t="s" s="2" r="E212">
        <v>83</v>
      </c>
      <c t="s" s="2" r="F212">
        <v>15</v>
      </c>
      <c t="s" s="2" r="G212">
        <v>513</v>
      </c>
      <c t="s" s="2" r="H212">
        <v>145</v>
      </c>
      <c s="2" r="I212"/>
      <c s="2" r="J212"/>
      <c t="s" s="2" r="K212">
        <v>613</v>
      </c>
      <c t="s" s="2" r="L212">
        <v>614</v>
      </c>
      <c s="2" r="M212"/>
      <c s="2" r="N212"/>
      <c s="2" r="O212"/>
      <c s="2" r="P212"/>
      <c s="2" r="Q212"/>
      <c s="2" r="R212"/>
      <c s="2" r="S212"/>
      <c s="2" r="T212"/>
      <c s="2" r="U212"/>
      <c s="2" r="V212"/>
      <c s="2" r="W212"/>
      <c s="2" r="X212"/>
    </row>
    <row r="213">
      <c s="2" r="A213">
        <v>2007</v>
      </c>
      <c t="s" s="2" r="B213">
        <v>615</v>
      </c>
      <c s="2" r="C213"/>
      <c s="2" r="D213"/>
      <c s="2" r="E213"/>
      <c t="s" s="2" r="F213">
        <v>15</v>
      </c>
      <c t="s" s="2" r="G213">
        <v>616</v>
      </c>
      <c t="s" s="2" r="H213">
        <v>617</v>
      </c>
      <c s="2" r="I213"/>
      <c s="2" r="J213"/>
      <c t="s" s="2" r="K213">
        <v>618</v>
      </c>
      <c t="s" s="2" r="L213">
        <v>619</v>
      </c>
      <c s="2" r="M213"/>
      <c s="2" r="N213"/>
      <c s="2" r="O213"/>
      <c s="2" r="P213"/>
      <c s="2" r="Q213"/>
      <c s="2" r="R213"/>
      <c s="2" r="S213"/>
      <c s="2" r="T213"/>
      <c s="2" r="U213"/>
      <c s="2" r="V213"/>
      <c s="2" r="W213"/>
      <c s="2" r="X213"/>
    </row>
    <row r="214">
      <c s="2" r="A214">
        <v>2007</v>
      </c>
      <c t="s" s="2" r="B214">
        <v>620</v>
      </c>
      <c s="2" r="C214"/>
      <c t="s" s="2" r="D214">
        <v>24</v>
      </c>
      <c t="s" s="2" r="E214">
        <v>621</v>
      </c>
      <c t="s" s="2" r="F214">
        <v>15</v>
      </c>
      <c t="s" s="2" r="G214">
        <v>622</v>
      </c>
      <c t="s" s="2" r="H214">
        <v>106</v>
      </c>
      <c s="2" r="I214"/>
      <c s="2" r="J214"/>
      <c t="s" s="2" r="K214">
        <v>623</v>
      </c>
      <c t="s" s="2" r="L214">
        <v>624</v>
      </c>
      <c s="2" r="M214"/>
      <c s="2" r="N214"/>
      <c s="2" r="O214"/>
      <c s="2" r="P214"/>
      <c s="2" r="Q214"/>
      <c s="2" r="R214"/>
      <c s="2" r="S214"/>
      <c s="2" r="T214"/>
      <c s="2" r="U214"/>
      <c s="2" r="V214"/>
      <c s="2" r="W214"/>
      <c s="2" r="X214"/>
    </row>
    <row r="215">
      <c s="2" r="A215">
        <v>2007</v>
      </c>
      <c t="s" s="2" r="B215">
        <v>625</v>
      </c>
      <c s="2" r="C215"/>
      <c s="2" r="D215"/>
      <c s="2" r="E215"/>
      <c t="s" s="2" r="F215">
        <v>15</v>
      </c>
      <c t="s" s="2" r="G215">
        <v>626</v>
      </c>
      <c t="s" s="2" r="H215">
        <v>488</v>
      </c>
      <c s="2" r="I215"/>
      <c s="2" r="J215"/>
      <c t="s" s="2" r="K215">
        <v>627</v>
      </c>
      <c t="s" s="2" r="L215">
        <v>628</v>
      </c>
      <c s="2" r="M215"/>
      <c s="2" r="N215"/>
      <c s="2" r="O215"/>
      <c s="2" r="P215"/>
      <c s="2" r="Q215"/>
      <c s="2" r="R215"/>
      <c s="2" r="S215"/>
      <c s="2" r="T215"/>
      <c s="2" r="U215"/>
      <c s="2" r="V215"/>
      <c s="2" r="W215"/>
      <c s="2" r="X215"/>
    </row>
    <row r="216">
      <c s="2" r="A216">
        <v>2007</v>
      </c>
      <c t="s" s="2" r="B216">
        <v>629</v>
      </c>
      <c s="2" r="C216"/>
      <c t="s" s="2" r="D216">
        <v>13</v>
      </c>
      <c t="s" s="2" r="E216">
        <v>21</v>
      </c>
      <c t="s" s="2" r="F216">
        <v>15</v>
      </c>
      <c t="s" s="2" r="G216">
        <v>351</v>
      </c>
      <c t="s" s="2" r="H216">
        <v>630</v>
      </c>
      <c s="2" r="I216"/>
      <c s="2" r="J216"/>
      <c t="s" s="2" r="K216">
        <v>631</v>
      </c>
      <c t="s" s="2" r="L216">
        <v>632</v>
      </c>
      <c s="2" r="M216"/>
      <c s="2" r="N216"/>
      <c s="2" r="O216"/>
      <c s="2" r="P216"/>
      <c s="2" r="Q216"/>
      <c s="2" r="R216"/>
      <c s="2" r="S216"/>
      <c s="2" r="T216"/>
      <c s="2" r="U216"/>
      <c s="2" r="V216"/>
      <c s="2" r="W216"/>
      <c s="2" r="X216"/>
    </row>
    <row r="217">
      <c s="2" r="A217">
        <v>2007</v>
      </c>
      <c t="s" s="2" r="B217">
        <v>633</v>
      </c>
      <c s="2" r="C217"/>
      <c t="s" s="2" r="D217">
        <v>13</v>
      </c>
      <c t="s" s="2" r="E217">
        <v>634</v>
      </c>
      <c t="s" s="2" r="F217">
        <v>15</v>
      </c>
      <c t="s" s="2" r="G217">
        <v>351</v>
      </c>
      <c t="s" s="2" r="H217">
        <v>630</v>
      </c>
      <c s="2" r="I217"/>
      <c s="2" r="J217"/>
      <c t="s" s="2" r="K217">
        <v>631</v>
      </c>
      <c t="s" s="2" r="L217">
        <v>632</v>
      </c>
      <c s="2" r="M217"/>
      <c s="2" r="N217"/>
      <c s="2" r="O217"/>
      <c s="2" r="P217"/>
      <c s="2" r="Q217"/>
      <c s="2" r="R217"/>
      <c s="2" r="S217"/>
      <c s="2" r="T217"/>
      <c s="2" r="U217"/>
      <c s="2" r="V217"/>
      <c s="2" r="W217"/>
      <c s="2" r="X217"/>
    </row>
    <row r="218">
      <c s="2" r="A218">
        <v>2007</v>
      </c>
      <c t="s" s="2" r="B218">
        <v>635</v>
      </c>
      <c s="2" r="C218"/>
      <c s="2" r="D218"/>
      <c s="2" r="E218"/>
      <c t="s" s="2" r="F218">
        <v>15</v>
      </c>
      <c s="2" r="G218"/>
      <c s="2" r="H218"/>
      <c s="2" r="I218"/>
      <c s="2" r="J218"/>
      <c t="s" s="2" r="K218">
        <v>636</v>
      </c>
      <c t="s" s="2" r="L218">
        <v>637</v>
      </c>
      <c s="2" r="M218"/>
      <c s="2" r="N218"/>
      <c s="2" r="O218"/>
      <c s="2" r="P218"/>
      <c s="2" r="Q218"/>
      <c s="2" r="R218"/>
      <c s="2" r="S218"/>
      <c s="2" r="T218"/>
      <c s="2" r="U218"/>
      <c s="2" r="V218"/>
      <c s="2" r="W218"/>
      <c s="2" r="X218"/>
    </row>
    <row r="219">
      <c s="2" r="A219">
        <v>2007</v>
      </c>
      <c t="s" s="2" r="B219">
        <v>638</v>
      </c>
      <c s="2" r="C219"/>
      <c s="2" r="D219"/>
      <c s="2" r="E219"/>
      <c t="s" s="2" r="F219">
        <v>15</v>
      </c>
      <c t="s" s="2" r="G219">
        <v>639</v>
      </c>
      <c t="s" s="2" r="H219">
        <v>27</v>
      </c>
      <c s="2" r="I219"/>
      <c s="2" r="J219"/>
      <c t="s" s="2" r="K219">
        <v>640</v>
      </c>
      <c t="s" s="2" r="L219">
        <v>641</v>
      </c>
      <c s="2" r="M219"/>
      <c s="2" r="N219"/>
      <c s="2" r="O219"/>
      <c s="2" r="P219"/>
      <c s="2" r="Q219"/>
      <c s="2" r="R219"/>
      <c s="2" r="S219"/>
      <c s="2" r="T219"/>
      <c s="2" r="U219"/>
      <c s="2" r="V219"/>
      <c s="2" r="W219"/>
      <c s="2" r="X219"/>
    </row>
    <row r="220">
      <c s="2" r="A220">
        <v>2007</v>
      </c>
      <c t="s" s="2" r="B220">
        <v>642</v>
      </c>
      <c s="2" r="C220">
        <f>(2007-1998)+18</f>
        <v>27</v>
      </c>
      <c t="s" s="2" r="D220">
        <v>24</v>
      </c>
      <c t="s" s="2" r="E220">
        <v>325</v>
      </c>
      <c t="s" s="2" r="F220">
        <v>15</v>
      </c>
      <c t="s" s="2" r="G220">
        <v>643</v>
      </c>
      <c s="2" r="H220"/>
      <c s="2" r="I220"/>
      <c s="2" r="J220"/>
      <c t="s" s="2" r="K220">
        <v>644</v>
      </c>
      <c t="s" s="2" r="L220">
        <v>645</v>
      </c>
      <c s="2" r="M220"/>
      <c s="2" r="N220"/>
      <c s="2" r="O220"/>
      <c s="2" r="P220"/>
      <c s="2" r="Q220"/>
      <c s="2" r="R220"/>
      <c s="2" r="S220"/>
      <c s="2" r="T220"/>
      <c s="2" r="U220"/>
      <c s="2" r="V220"/>
      <c s="2" r="W220"/>
      <c s="2" r="X220"/>
    </row>
    <row r="221">
      <c s="2" r="A221">
        <v>2007</v>
      </c>
      <c t="s" s="2" r="B221">
        <v>646</v>
      </c>
      <c s="2" r="C221"/>
      <c t="s" s="2" r="D221">
        <v>13</v>
      </c>
      <c t="s" s="2" r="E221">
        <v>25</v>
      </c>
      <c t="s" s="2" r="F221">
        <v>15</v>
      </c>
      <c t="s" s="2" r="G221">
        <v>270</v>
      </c>
      <c s="2" r="H221"/>
      <c s="2" r="I221"/>
      <c s="2" r="J221"/>
      <c t="s" s="2" r="K221">
        <v>647</v>
      </c>
      <c t="s" s="2" r="L221">
        <v>648</v>
      </c>
      <c s="2" r="M221"/>
      <c s="2" r="N221"/>
      <c s="2" r="O221"/>
      <c s="2" r="P221"/>
      <c s="2" r="Q221"/>
      <c s="2" r="R221"/>
      <c s="2" r="S221"/>
      <c s="2" r="T221"/>
      <c s="2" r="U221"/>
      <c s="2" r="V221"/>
      <c s="2" r="W221"/>
      <c s="2" r="X221"/>
    </row>
    <row r="222">
      <c s="2" r="A222">
        <v>2007</v>
      </c>
      <c t="s" s="2" r="B222">
        <v>649</v>
      </c>
      <c s="2" r="C222"/>
      <c t="s" s="2" r="D222">
        <v>24</v>
      </c>
      <c t="s" s="2" r="E222">
        <v>320</v>
      </c>
      <c t="s" s="2" r="F222">
        <v>15</v>
      </c>
      <c t="s" s="2" r="G222">
        <v>25</v>
      </c>
      <c t="s" s="2" r="H222">
        <v>223</v>
      </c>
      <c s="2" r="I222"/>
      <c s="2" r="J222"/>
      <c t="s" s="2" r="K222">
        <v>650</v>
      </c>
      <c t="s" s="2" r="L222">
        <v>651</v>
      </c>
      <c s="2" r="M222"/>
      <c s="2" r="N222"/>
      <c s="2" r="O222"/>
      <c s="2" r="P222"/>
      <c s="2" r="Q222"/>
      <c s="2" r="R222"/>
      <c s="2" r="S222"/>
      <c s="2" r="T222"/>
      <c s="2" r="U222"/>
      <c s="2" r="V222"/>
      <c s="2" r="W222"/>
      <c s="2" r="X222"/>
    </row>
    <row r="223">
      <c s="2" r="A223">
        <v>2007</v>
      </c>
      <c t="s" s="2" r="B223">
        <v>652</v>
      </c>
      <c s="2" r="C223">
        <f>(2007-2002)+18</f>
        <v>23</v>
      </c>
      <c t="s" s="2" r="D223">
        <v>13</v>
      </c>
      <c t="s" s="2" r="E223">
        <v>242</v>
      </c>
      <c t="s" s="2" r="F223">
        <v>15</v>
      </c>
      <c t="s" s="2" r="G223">
        <v>542</v>
      </c>
      <c t="s" s="2" r="H223">
        <v>110</v>
      </c>
      <c s="2" r="I223"/>
      <c s="2" r="J223"/>
      <c t="s" s="2" r="K223">
        <v>653</v>
      </c>
      <c t="s" s="2" r="L223">
        <v>654</v>
      </c>
      <c s="2" r="M223"/>
      <c s="2" r="N223"/>
      <c s="2" r="O223"/>
      <c s="2" r="P223"/>
      <c s="2" r="Q223"/>
      <c s="2" r="R223"/>
      <c s="2" r="S223"/>
      <c s="2" r="T223"/>
      <c s="2" r="U223"/>
      <c s="2" r="V223"/>
      <c s="2" r="W223"/>
      <c s="2" r="X223"/>
    </row>
    <row r="224">
      <c s="2" r="A224">
        <v>2007</v>
      </c>
      <c t="s" s="2" r="B224">
        <v>655</v>
      </c>
      <c s="2" r="C224"/>
      <c t="s" s="2" r="D224">
        <v>13</v>
      </c>
      <c t="s" s="2" r="E224">
        <v>585</v>
      </c>
      <c t="s" s="2" r="F224">
        <v>15</v>
      </c>
      <c t="s" s="2" r="G224">
        <v>542</v>
      </c>
      <c t="s" s="2" r="H224">
        <v>656</v>
      </c>
      <c s="2" r="I224"/>
      <c s="2" r="J224"/>
      <c t="s" s="2" r="K224">
        <v>657</v>
      </c>
      <c t="s" s="2" r="L224">
        <v>658</v>
      </c>
      <c s="2" r="M224"/>
      <c s="2" r="N224"/>
      <c s="2" r="O224"/>
      <c s="2" r="P224"/>
      <c s="2" r="Q224"/>
      <c s="2" r="R224"/>
      <c s="2" r="S224"/>
      <c s="2" r="T224"/>
      <c s="2" r="U224"/>
      <c s="2" r="V224"/>
      <c s="2" r="W224"/>
      <c s="2" r="X224"/>
    </row>
    <row r="225">
      <c s="3" r="A225"/>
      <c s="3" r="B225"/>
      <c s="3" r="C225"/>
      <c s="3" r="D225"/>
      <c s="3" r="E225"/>
      <c s="3" r="F225"/>
      <c s="3" r="G225"/>
      <c s="3" r="H225"/>
      <c s="3" r="I225"/>
      <c s="3" r="J225"/>
      <c s="3" r="K225"/>
      <c s="3" r="L225"/>
      <c s="3" r="M225"/>
      <c s="3" r="N225"/>
      <c s="3" r="O225"/>
      <c s="3" r="P225"/>
      <c s="3" r="Q225"/>
      <c s="3" r="R225"/>
      <c s="3" r="S225"/>
      <c s="3" r="T225"/>
      <c s="3" r="U225"/>
      <c s="3" r="V225"/>
      <c s="3" r="W225"/>
      <c s="3" r="X225"/>
    </row>
    <row r="226">
      <c s="2" r="A226">
        <v>2008</v>
      </c>
      <c t="s" s="2" r="B226">
        <v>659</v>
      </c>
      <c s="2" r="C226">
        <f>(2008-2000)+18</f>
        <v>26</v>
      </c>
      <c s="2" r="D226"/>
      <c t="s" s="2" r="E226">
        <v>660</v>
      </c>
      <c t="s" s="2" r="F226">
        <v>15</v>
      </c>
      <c t="s" s="2" r="G226">
        <v>661</v>
      </c>
      <c t="s" s="2" r="H226">
        <v>630</v>
      </c>
      <c s="2" r="I226"/>
      <c s="2" r="J226"/>
      <c t="s" s="2" r="K226">
        <v>662</v>
      </c>
      <c t="s" s="2" r="L226">
        <v>663</v>
      </c>
      <c s="2" r="M226"/>
      <c s="2" r="N226"/>
      <c s="2" r="O226"/>
      <c s="2" r="P226"/>
      <c s="2" r="Q226"/>
      <c s="2" r="R226"/>
      <c s="2" r="S226"/>
      <c s="2" r="T226"/>
      <c s="2" r="U226"/>
      <c s="2" r="V226"/>
      <c s="2" r="W226"/>
      <c s="2" r="X226"/>
    </row>
    <row r="227">
      <c s="2" r="A227">
        <v>2008</v>
      </c>
      <c t="s" s="2" r="B227">
        <v>664</v>
      </c>
      <c s="2" r="C227">
        <f>(2008-1959)+18</f>
        <v>67</v>
      </c>
      <c t="s" s="2" r="D227">
        <v>24</v>
      </c>
      <c t="s" s="2" r="E227">
        <v>320</v>
      </c>
      <c t="s" s="2" r="F227">
        <v>15</v>
      </c>
      <c t="s" s="2" r="G227">
        <v>665</v>
      </c>
      <c t="s" s="2" r="H227">
        <v>53</v>
      </c>
      <c s="2" r="I227"/>
      <c s="2" r="J227"/>
      <c t="s" s="2" r="K227">
        <v>666</v>
      </c>
      <c t="s" s="2" r="L227">
        <v>667</v>
      </c>
      <c s="2" r="M227"/>
      <c s="2" r="N227"/>
      <c s="2" r="O227"/>
      <c s="2" r="P227"/>
      <c s="2" r="Q227"/>
      <c s="2" r="R227"/>
      <c s="2" r="S227"/>
      <c s="2" r="T227"/>
      <c s="2" r="U227"/>
      <c s="2" r="V227"/>
      <c s="2" r="W227"/>
      <c s="2" r="X227"/>
    </row>
    <row r="228">
      <c s="2" r="A228">
        <v>2008</v>
      </c>
      <c t="s" s="2" r="B228">
        <v>668</v>
      </c>
      <c s="2" r="C228">
        <f>(2008-1983)+18</f>
        <v>43</v>
      </c>
      <c t="s" s="2" r="D228">
        <v>13</v>
      </c>
      <c t="s" s="2" r="E228">
        <v>669</v>
      </c>
      <c t="s" s="2" r="F228">
        <v>15</v>
      </c>
      <c t="s" s="2" r="G228">
        <v>670</v>
      </c>
      <c t="s" s="2" r="H228">
        <v>145</v>
      </c>
      <c s="2" r="I228"/>
      <c s="2" r="J228"/>
      <c t="s" s="2" r="K228">
        <v>671</v>
      </c>
      <c t="s" s="2" r="L228">
        <v>672</v>
      </c>
      <c s="2" r="M228"/>
      <c s="2" r="N228"/>
      <c s="2" r="O228"/>
      <c s="2" r="P228"/>
      <c s="2" r="Q228"/>
      <c s="2" r="R228"/>
      <c s="2" r="S228"/>
      <c s="2" r="T228"/>
      <c s="2" r="U228"/>
      <c s="2" r="V228"/>
      <c s="2" r="W228"/>
      <c s="2" r="X228"/>
    </row>
    <row r="229">
      <c s="2" r="A229">
        <v>2008</v>
      </c>
      <c t="s" s="2" r="B229">
        <v>673</v>
      </c>
      <c s="2" r="C229"/>
      <c t="s" s="2" r="D229">
        <v>24</v>
      </c>
      <c t="s" s="2" r="E229">
        <v>674</v>
      </c>
      <c t="s" s="2" r="F229">
        <v>15</v>
      </c>
      <c t="s" s="2" r="G229">
        <v>270</v>
      </c>
      <c t="s" s="2" r="H229">
        <v>186</v>
      </c>
      <c s="2" r="I229"/>
      <c s="2" r="J229"/>
      <c t="s" s="2" r="K229">
        <v>675</v>
      </c>
      <c t="s" s="2" r="L229">
        <v>676</v>
      </c>
      <c s="2" r="M229"/>
      <c s="2" r="N229"/>
      <c s="2" r="O229"/>
      <c s="2" r="P229"/>
      <c s="2" r="Q229"/>
      <c s="2" r="R229"/>
      <c s="2" r="S229"/>
      <c s="2" r="T229"/>
      <c s="2" r="U229"/>
      <c s="2" r="V229"/>
      <c s="2" r="W229"/>
      <c s="2" r="X229"/>
    </row>
    <row r="230">
      <c s="2" r="A230">
        <v>2008</v>
      </c>
      <c t="s" s="2" r="B230">
        <v>677</v>
      </c>
      <c s="2" r="C230"/>
      <c t="s" s="2" r="D230">
        <v>30</v>
      </c>
      <c t="s" s="2" r="E230">
        <v>21</v>
      </c>
      <c t="s" s="2" r="F230">
        <v>15</v>
      </c>
      <c t="s" s="2" r="G230">
        <v>678</v>
      </c>
      <c t="s" s="2" r="H230">
        <v>679</v>
      </c>
      <c s="2" r="I230"/>
      <c s="2" r="J230"/>
      <c t="s" s="2" r="K230">
        <v>680</v>
      </c>
      <c t="s" s="2" r="L230">
        <v>681</v>
      </c>
      <c s="2" r="M230"/>
      <c s="2" r="N230"/>
      <c s="2" r="O230"/>
      <c s="2" r="P230"/>
      <c s="2" r="Q230"/>
      <c s="2" r="R230"/>
      <c s="2" r="S230"/>
      <c s="2" r="T230"/>
      <c s="2" r="U230"/>
      <c s="2" r="V230"/>
      <c s="2" r="W230"/>
      <c s="2" r="X230"/>
    </row>
    <row r="231">
      <c s="2" r="A231">
        <v>2008</v>
      </c>
      <c t="s" s="2" r="B231">
        <v>682</v>
      </c>
      <c s="2" r="C231">
        <f>(2008-1986)+18</f>
        <v>40</v>
      </c>
      <c t="s" s="2" r="D231">
        <v>24</v>
      </c>
      <c t="s" s="2" r="E231">
        <v>207</v>
      </c>
      <c t="s" s="2" r="F231">
        <v>15</v>
      </c>
      <c t="s" s="2" r="G231">
        <v>683</v>
      </c>
      <c t="s" s="2" r="H231">
        <v>119</v>
      </c>
      <c s="2" r="I231"/>
      <c s="2" r="J231"/>
      <c t="s" s="2" r="K231">
        <v>684</v>
      </c>
      <c t="s" s="2" r="L231">
        <v>685</v>
      </c>
      <c s="2" r="M231"/>
      <c s="2" r="N231"/>
      <c s="2" r="O231"/>
      <c s="2" r="P231"/>
      <c s="2" r="Q231"/>
      <c s="2" r="R231"/>
      <c s="2" r="S231"/>
      <c s="2" r="T231"/>
      <c s="2" r="U231"/>
      <c s="2" r="V231"/>
      <c s="2" r="W231"/>
      <c s="2" r="X231"/>
    </row>
    <row r="232">
      <c s="2" r="A232">
        <v>2008</v>
      </c>
      <c t="s" s="2" r="B232">
        <v>686</v>
      </c>
      <c s="2" r="C232">
        <f>(2008-1993)+18</f>
        <v>33</v>
      </c>
      <c t="s" s="2" r="D232">
        <v>24</v>
      </c>
      <c t="s" s="2" r="E232">
        <v>21</v>
      </c>
      <c t="s" s="2" r="F232">
        <v>15</v>
      </c>
      <c t="s" s="2" r="G232">
        <v>21</v>
      </c>
      <c t="s" s="2" r="H232">
        <v>110</v>
      </c>
      <c s="2" r="I232"/>
      <c s="2" r="J232"/>
      <c t="s" s="2" r="K232">
        <v>687</v>
      </c>
      <c t="s" s="2" r="L232">
        <v>688</v>
      </c>
      <c s="2" r="M232"/>
      <c s="2" r="N232"/>
      <c s="2" r="O232"/>
      <c s="2" r="P232"/>
      <c s="2" r="Q232"/>
      <c s="2" r="R232"/>
      <c s="2" r="S232"/>
      <c s="2" r="T232"/>
      <c s="2" r="U232"/>
      <c s="2" r="V232"/>
      <c s="2" r="W232"/>
      <c s="2" r="X232"/>
    </row>
    <row r="233">
      <c s="2" r="A233">
        <v>2008</v>
      </c>
      <c t="s" s="2" r="B233">
        <v>689</v>
      </c>
      <c s="2" r="C233"/>
      <c s="2" r="D233"/>
      <c s="2" r="E233"/>
      <c t="s" s="2" r="F233">
        <v>15</v>
      </c>
      <c s="2" r="G233"/>
      <c t="s" s="2" r="H233">
        <v>690</v>
      </c>
      <c s="2" r="I233"/>
      <c s="2" r="J233"/>
      <c t="s" s="2" r="K233">
        <v>691</v>
      </c>
      <c t="s" s="2" r="L233">
        <v>692</v>
      </c>
      <c s="2" r="M233"/>
      <c s="2" r="N233"/>
      <c s="2" r="O233"/>
      <c s="2" r="P233"/>
      <c s="2" r="Q233"/>
      <c s="2" r="R233"/>
      <c s="2" r="S233"/>
      <c s="2" r="T233"/>
      <c s="2" r="U233"/>
      <c s="2" r="V233"/>
      <c s="2" r="W233"/>
      <c s="2" r="X233"/>
    </row>
    <row r="234">
      <c s="2" r="A234">
        <v>2008</v>
      </c>
      <c t="s" s="2" r="B234">
        <v>693</v>
      </c>
      <c s="2" r="C234">
        <f>(2008-1991)+18</f>
        <v>35</v>
      </c>
      <c t="s" s="2" r="E234">
        <v>14</v>
      </c>
      <c t="s" s="2" r="F234">
        <v>15</v>
      </c>
      <c t="s" s="2" r="G234">
        <v>694</v>
      </c>
      <c t="s" s="2" r="H234">
        <v>656</v>
      </c>
      <c s="2" r="I234"/>
      <c s="2" r="J234"/>
      <c t="s" s="2" r="K234">
        <v>695</v>
      </c>
      <c t="s" s="2" r="L234">
        <v>696</v>
      </c>
      <c s="2" r="M234"/>
      <c s="2" r="N234"/>
      <c s="2" r="O234"/>
      <c s="2" r="P234"/>
      <c s="2" r="Q234"/>
      <c s="2" r="R234"/>
      <c s="2" r="S234"/>
      <c s="2" r="T234"/>
      <c s="2" r="U234"/>
      <c s="2" r="V234"/>
      <c s="2" r="W234"/>
      <c s="2" r="X234"/>
    </row>
    <row r="235">
      <c s="2" r="A235">
        <v>2008</v>
      </c>
      <c t="s" s="2" r="B235">
        <v>697</v>
      </c>
      <c s="2" r="C235">
        <f>(2008-1996)+18</f>
        <v>30</v>
      </c>
      <c t="s" s="2" r="D235">
        <v>13</v>
      </c>
      <c t="s" s="2" r="E235">
        <v>21</v>
      </c>
      <c t="s" s="2" r="F235">
        <v>15</v>
      </c>
      <c t="s" s="2" r="G235">
        <v>513</v>
      </c>
      <c t="s" s="2" r="H235">
        <v>656</v>
      </c>
      <c s="2" r="I235"/>
      <c s="2" r="J235"/>
      <c t="s" s="2" r="K235">
        <v>698</v>
      </c>
      <c t="s" s="2" r="L235">
        <v>699</v>
      </c>
      <c s="2" r="M235"/>
      <c s="2" r="N235"/>
      <c s="2" r="O235"/>
      <c s="2" r="P235"/>
      <c s="2" r="Q235"/>
      <c s="2" r="R235"/>
      <c s="2" r="S235"/>
      <c s="2" r="T235"/>
      <c s="2" r="U235"/>
      <c s="2" r="V235"/>
      <c s="2" r="W235"/>
      <c s="2" r="X235"/>
    </row>
    <row r="236">
      <c s="2" r="A236">
        <v>2008</v>
      </c>
      <c t="s" s="2" r="B236">
        <v>700</v>
      </c>
      <c s="2" r="C236"/>
      <c t="s" s="2" r="D236">
        <v>13</v>
      </c>
      <c t="s" s="2" r="E236">
        <v>21</v>
      </c>
      <c t="s" s="2" r="F236">
        <v>15</v>
      </c>
      <c t="s" s="2" r="G236">
        <v>701</v>
      </c>
      <c t="s" s="2" r="H236">
        <v>72</v>
      </c>
      <c s="2" r="I236"/>
      <c s="2" r="J236"/>
      <c t="s" s="2" r="K236">
        <v>702</v>
      </c>
      <c t="s" s="2" r="L236">
        <v>703</v>
      </c>
      <c s="2" r="M236"/>
      <c s="2" r="N236"/>
      <c s="2" r="O236"/>
      <c s="2" r="P236"/>
      <c s="2" r="Q236"/>
      <c s="2" r="R236"/>
      <c s="2" r="S236"/>
      <c s="2" r="T236"/>
      <c s="2" r="U236"/>
      <c s="2" r="V236"/>
      <c s="2" r="W236"/>
      <c s="2" r="X236"/>
    </row>
    <row r="237">
      <c s="2" r="A237">
        <v>2008</v>
      </c>
      <c t="s" s="2" r="B237">
        <v>704</v>
      </c>
      <c s="2" r="C237">
        <f>(2008-2000)+18</f>
        <v>26</v>
      </c>
      <c t="s" s="2" r="D237">
        <v>13</v>
      </c>
      <c t="s" s="2" r="E237">
        <v>325</v>
      </c>
      <c t="s" s="2" r="F237">
        <v>15</v>
      </c>
      <c t="s" s="2" r="G237">
        <v>705</v>
      </c>
      <c t="s" s="2" r="H237">
        <v>706</v>
      </c>
      <c t="s" s="2" r="I237">
        <v>92</v>
      </c>
      <c s="2" r="J237"/>
      <c t="s" s="2" r="K237">
        <v>707</v>
      </c>
      <c t="s" s="2" r="L237">
        <v>708</v>
      </c>
      <c s="2" r="M237"/>
      <c s="2" r="N237"/>
      <c s="2" r="O237"/>
      <c s="2" r="P237"/>
      <c s="2" r="Q237"/>
      <c s="2" r="R237"/>
      <c s="2" r="S237"/>
      <c s="2" r="T237"/>
      <c s="2" r="U237"/>
      <c s="2" r="V237"/>
      <c s="2" r="W237"/>
      <c s="2" r="X237"/>
    </row>
    <row r="238">
      <c s="2" r="A238">
        <v>2008</v>
      </c>
      <c t="s" s="2" r="B238">
        <v>709</v>
      </c>
      <c s="2" r="C238"/>
      <c s="2" r="D238"/>
      <c s="2" r="E238"/>
      <c t="s" s="2" r="F238">
        <v>15</v>
      </c>
      <c t="s" s="2" r="G238">
        <v>21</v>
      </c>
      <c t="s" s="2" r="H238">
        <v>710</v>
      </c>
      <c s="2" r="I238"/>
      <c s="2" r="J238"/>
      <c t="s" s="2" r="K238">
        <v>711</v>
      </c>
      <c t="s" s="2" r="L238">
        <v>712</v>
      </c>
      <c s="2" r="M238"/>
      <c s="2" r="N238"/>
      <c s="2" r="O238"/>
      <c s="2" r="P238"/>
      <c s="2" r="Q238"/>
      <c s="2" r="R238"/>
      <c s="2" r="S238"/>
      <c s="2" r="T238"/>
      <c s="2" r="U238"/>
      <c s="2" r="V238"/>
      <c s="2" r="W238"/>
      <c s="2" r="X238"/>
    </row>
    <row r="239">
      <c s="2" r="A239">
        <v>2008</v>
      </c>
      <c t="s" s="2" r="B239">
        <v>713</v>
      </c>
      <c s="2" r="C239"/>
      <c s="2" r="D239"/>
      <c s="2" r="E239"/>
      <c t="s" s="2" r="F239">
        <v>15</v>
      </c>
      <c s="2" r="G239"/>
      <c t="s" s="2" r="H239">
        <v>656</v>
      </c>
      <c t="s" s="2" r="I239">
        <v>690</v>
      </c>
      <c s="2" r="J239"/>
      <c t="s" s="2" r="K239">
        <v>714</v>
      </c>
      <c t="s" s="2" r="L239">
        <v>715</v>
      </c>
      <c s="2" r="M239"/>
      <c s="2" r="N239"/>
      <c s="2" r="O239"/>
      <c s="2" r="P239"/>
      <c s="2" r="Q239"/>
      <c s="2" r="R239"/>
      <c s="2" r="S239"/>
      <c s="2" r="T239"/>
      <c s="2" r="U239"/>
      <c s="2" r="V239"/>
      <c s="2" r="W239"/>
      <c s="2" r="X239"/>
    </row>
    <row r="240">
      <c s="2" r="A240">
        <v>2008</v>
      </c>
      <c t="s" s="2" r="B240">
        <v>716</v>
      </c>
      <c s="2" r="C240"/>
      <c t="s" s="2" r="D240">
        <v>24</v>
      </c>
      <c t="s" s="2" r="E240">
        <v>69</v>
      </c>
      <c t="s" s="2" r="F240">
        <v>15</v>
      </c>
      <c t="s" s="2" r="G240">
        <v>717</v>
      </c>
      <c t="s" s="2" r="H240">
        <v>467</v>
      </c>
      <c s="2" r="I240"/>
      <c s="2" r="J240"/>
      <c t="s" s="2" r="K240">
        <v>718</v>
      </c>
      <c t="s" s="2" r="L240">
        <v>719</v>
      </c>
      <c s="2" r="M240"/>
      <c s="2" r="N240"/>
      <c s="2" r="O240"/>
      <c s="2" r="P240"/>
      <c s="2" r="Q240"/>
      <c s="2" r="R240"/>
      <c s="2" r="S240"/>
      <c s="2" r="T240"/>
      <c s="2" r="U240"/>
      <c s="2" r="V240"/>
      <c s="2" r="W240"/>
      <c s="2" r="X240"/>
    </row>
    <row r="241">
      <c s="2" r="A241">
        <v>2008</v>
      </c>
      <c t="s" s="2" r="B241">
        <v>720</v>
      </c>
      <c s="2" r="C241">
        <f>(2008-1978)+18</f>
        <v>48</v>
      </c>
      <c t="s" s="2" r="D241">
        <v>359</v>
      </c>
      <c t="s" s="2" r="E241">
        <v>721</v>
      </c>
      <c t="s" s="2" r="F241">
        <v>15</v>
      </c>
      <c s="2" r="G241"/>
      <c t="s" s="2" r="H241">
        <v>656</v>
      </c>
      <c s="2" r="I241"/>
      <c s="2" r="J241"/>
      <c t="s" s="2" r="K241">
        <v>722</v>
      </c>
      <c t="s" s="2" r="L241">
        <v>723</v>
      </c>
      <c s="2" r="M241"/>
      <c s="2" r="N241"/>
      <c s="2" r="O241"/>
      <c s="2" r="P241"/>
      <c s="2" r="Q241"/>
      <c s="2" r="R241"/>
      <c s="2" r="S241"/>
      <c s="2" r="T241"/>
      <c s="2" r="U241"/>
      <c s="2" r="V241"/>
      <c s="2" r="W241"/>
      <c s="2" r="X241"/>
    </row>
    <row r="242">
      <c s="3" r="A242"/>
      <c s="3" r="B242"/>
      <c s="3" r="C242"/>
      <c s="3" r="D242"/>
      <c s="3" r="E242"/>
      <c s="3" r="F242"/>
      <c s="3" r="G242"/>
      <c s="3" r="H242"/>
      <c s="3" r="I242"/>
      <c s="3" r="J242"/>
      <c s="3" r="K242"/>
      <c s="3" r="L242"/>
      <c s="3" r="M242"/>
      <c s="3" r="N242"/>
      <c s="3" r="O242"/>
      <c s="3" r="P242"/>
      <c s="3" r="Q242"/>
      <c s="3" r="R242"/>
      <c s="3" r="S242"/>
      <c s="3" r="T242"/>
      <c s="3" r="U242"/>
      <c s="3" r="V242"/>
      <c s="3" r="W242"/>
      <c s="3" r="X242"/>
    </row>
    <row r="243">
      <c s="2" r="A243">
        <v>2009</v>
      </c>
      <c t="s" s="2" r="B243">
        <v>724</v>
      </c>
      <c s="2" r="C243">
        <f>(2009-1990)+18</f>
        <v>37</v>
      </c>
      <c t="s" s="2" r="D243">
        <v>24</v>
      </c>
      <c t="s" s="2" r="E243">
        <v>69</v>
      </c>
      <c t="s" s="2" r="F243">
        <v>15</v>
      </c>
      <c t="s" s="2" r="G243">
        <v>725</v>
      </c>
      <c t="s" s="2" r="H243">
        <v>726</v>
      </c>
      <c t="s" s="2" r="I243">
        <v>154</v>
      </c>
      <c s="2" r="J243"/>
      <c t="s" s="2" r="K243">
        <v>727</v>
      </c>
      <c t="s" s="2" r="L243">
        <v>728</v>
      </c>
      <c s="2" r="M243"/>
      <c s="2" r="N243"/>
      <c s="2" r="O243"/>
      <c s="2" r="P243"/>
      <c s="2" r="Q243"/>
      <c s="2" r="R243"/>
      <c s="2" r="S243"/>
      <c s="2" r="T243"/>
      <c s="2" r="U243"/>
      <c s="2" r="V243"/>
      <c s="2" r="W243"/>
      <c s="2" r="X243"/>
    </row>
    <row r="244">
      <c s="2" r="A244">
        <v>2009</v>
      </c>
      <c t="s" s="2" r="B244">
        <v>729</v>
      </c>
      <c s="2" r="C244"/>
      <c t="s" s="2" r="D244">
        <v>30</v>
      </c>
      <c t="s" s="2" r="E244">
        <v>21</v>
      </c>
      <c t="s" s="2" r="F244">
        <v>15</v>
      </c>
      <c t="s" s="2" r="G244">
        <v>542</v>
      </c>
      <c t="s" s="2" r="H244">
        <v>92</v>
      </c>
      <c s="2" r="I244"/>
      <c s="2" r="J244"/>
      <c t="s" s="2" r="K244">
        <v>730</v>
      </c>
      <c t="s" s="2" r="L244">
        <v>731</v>
      </c>
      <c s="2" r="M244"/>
      <c s="2" r="N244"/>
      <c s="2" r="O244"/>
      <c s="2" r="P244"/>
      <c s="2" r="Q244"/>
      <c s="2" r="R244"/>
      <c s="2" r="S244"/>
      <c s="2" r="T244"/>
      <c s="2" r="U244"/>
      <c s="2" r="V244"/>
      <c s="2" r="W244"/>
      <c s="2" r="X244"/>
    </row>
    <row r="245">
      <c s="2" r="A245">
        <v>2009</v>
      </c>
      <c t="s" s="2" r="B245">
        <v>732</v>
      </c>
      <c s="2" r="C245"/>
      <c s="2" r="D245"/>
      <c s="2" r="E245"/>
      <c t="s" s="2" r="F245">
        <v>15</v>
      </c>
      <c t="s" s="2" r="G245">
        <v>270</v>
      </c>
      <c t="s" s="2" r="H245">
        <v>733</v>
      </c>
      <c s="2" r="I245"/>
      <c s="2" r="J245"/>
      <c t="s" s="2" r="K245">
        <v>734</v>
      </c>
      <c t="s" s="2" r="L245">
        <v>735</v>
      </c>
      <c s="2" r="M245"/>
      <c s="2" r="N245"/>
      <c s="2" r="O245"/>
      <c s="2" r="P245"/>
      <c s="2" r="Q245"/>
      <c s="2" r="R245"/>
      <c s="2" r="S245"/>
      <c s="2" r="T245"/>
      <c s="2" r="U245"/>
      <c s="2" r="V245"/>
      <c s="2" r="W245"/>
      <c s="2" r="X245"/>
    </row>
    <row r="246">
      <c s="2" r="A246">
        <v>2009</v>
      </c>
      <c t="s" s="2" r="B246">
        <v>736</v>
      </c>
      <c s="2" r="C246">
        <f>(2009-1990)+18</f>
        <v>37</v>
      </c>
      <c t="s" s="2" r="D246">
        <v>13</v>
      </c>
      <c t="s" s="2" r="E246">
        <v>325</v>
      </c>
      <c t="s" s="2" r="F246">
        <v>15</v>
      </c>
      <c t="s" s="2" r="G246">
        <v>542</v>
      </c>
      <c t="s" s="2" r="H246">
        <v>62</v>
      </c>
      <c s="2" r="I246"/>
      <c s="2" r="J246"/>
      <c t="s" s="2" r="K246">
        <v>737</v>
      </c>
      <c t="s" s="2" r="L246">
        <v>738</v>
      </c>
      <c s="2" r="M246"/>
      <c s="2" r="N246"/>
      <c s="2" r="O246"/>
      <c s="2" r="P246"/>
      <c s="2" r="Q246"/>
      <c s="2" r="R246"/>
      <c s="2" r="S246"/>
      <c s="2" r="T246"/>
      <c s="2" r="U246"/>
      <c s="2" r="V246"/>
      <c s="2" r="W246"/>
      <c s="2" r="X246"/>
    </row>
    <row r="247">
      <c s="2" r="A247">
        <v>2009</v>
      </c>
      <c t="s" s="2" r="B247">
        <v>739</v>
      </c>
      <c s="2" r="C247"/>
      <c s="2" r="D247"/>
      <c s="2" r="E247"/>
      <c t="s" s="2" r="F247">
        <v>15</v>
      </c>
      <c s="2" r="G247"/>
      <c t="s" s="2" r="H247">
        <v>656</v>
      </c>
      <c s="2" r="I247"/>
      <c s="2" r="J247"/>
      <c t="s" s="2" r="K247">
        <v>740</v>
      </c>
      <c t="s" s="2" r="L247">
        <v>741</v>
      </c>
      <c s="2" r="M247"/>
      <c s="2" r="N247"/>
      <c s="2" r="O247"/>
      <c s="2" r="P247"/>
      <c s="2" r="Q247"/>
      <c s="2" r="R247"/>
      <c s="2" r="S247"/>
      <c s="2" r="T247"/>
      <c s="2" r="U247"/>
      <c s="2" r="V247"/>
      <c s="2" r="W247"/>
      <c s="2" r="X247"/>
    </row>
    <row r="248">
      <c s="2" r="A248">
        <v>2009</v>
      </c>
      <c t="s" s="2" r="B248">
        <v>742</v>
      </c>
      <c s="2" r="C248">
        <f>(2009-1988)+18</f>
        <v>39</v>
      </c>
      <c t="s" s="2" r="D248">
        <v>535</v>
      </c>
      <c t="s" s="2" r="E248">
        <v>743</v>
      </c>
      <c t="s" s="2" r="F248">
        <v>15</v>
      </c>
      <c t="s" s="2" r="G248">
        <v>542</v>
      </c>
      <c t="s" s="2" r="H248">
        <v>62</v>
      </c>
      <c s="2" r="I248"/>
      <c s="2" r="J248"/>
      <c t="s" s="2" r="K248">
        <v>737</v>
      </c>
      <c t="s" s="2" r="L248">
        <v>738</v>
      </c>
      <c s="2" r="M248"/>
      <c s="2" r="N248"/>
      <c s="2" r="O248"/>
      <c s="2" r="P248"/>
      <c s="2" r="Q248"/>
      <c s="2" r="R248"/>
      <c s="2" r="S248"/>
      <c s="2" r="T248"/>
      <c s="2" r="U248"/>
      <c s="2" r="V248"/>
      <c s="2" r="W248"/>
      <c s="2" r="X248"/>
    </row>
    <row r="249">
      <c s="2" r="A249">
        <v>2009</v>
      </c>
      <c t="s" s="2" r="B249">
        <v>744</v>
      </c>
      <c s="2" r="C249">
        <f>(2009-1994)+18</f>
        <v>33</v>
      </c>
      <c t="s" s="2" r="D249">
        <v>13</v>
      </c>
      <c t="s" s="2" r="E249">
        <v>45</v>
      </c>
      <c t="s" s="2" r="F249">
        <v>15</v>
      </c>
      <c t="s" s="2" r="G249">
        <v>745</v>
      </c>
      <c t="s" s="2" r="H249">
        <v>467</v>
      </c>
      <c s="2" r="I249"/>
      <c s="2" r="J249"/>
      <c t="s" s="2" r="K249">
        <v>746</v>
      </c>
      <c t="s" s="2" r="L249">
        <v>747</v>
      </c>
      <c s="2" r="M249"/>
      <c s="2" r="N249"/>
      <c s="2" r="O249"/>
      <c s="2" r="P249"/>
      <c s="2" r="Q249"/>
      <c s="2" r="R249"/>
      <c s="2" r="S249"/>
      <c s="2" r="T249"/>
      <c s="2" r="U249"/>
      <c s="2" r="V249"/>
      <c s="2" r="W249"/>
      <c s="2" r="X249"/>
    </row>
    <row r="250">
      <c s="2" r="A250">
        <v>2009</v>
      </c>
      <c t="s" s="2" r="B250">
        <v>748</v>
      </c>
      <c s="2" r="C250">
        <f>(2009-1978)+18</f>
        <v>49</v>
      </c>
      <c t="s" s="2" r="D250">
        <v>24</v>
      </c>
      <c t="s" s="2" r="E250">
        <v>433</v>
      </c>
      <c t="s" s="2" r="F250">
        <v>15</v>
      </c>
      <c t="s" s="2" r="G250">
        <v>749</v>
      </c>
      <c t="s" s="2" r="H250">
        <v>189</v>
      </c>
      <c s="2" r="I250"/>
      <c s="2" r="J250"/>
      <c t="s" s="2" r="K250">
        <v>750</v>
      </c>
      <c t="s" s="2" r="L250">
        <v>751</v>
      </c>
      <c s="2" r="M250"/>
      <c s="2" r="N250"/>
      <c s="2" r="O250"/>
      <c s="2" r="P250"/>
      <c s="2" r="Q250"/>
      <c s="2" r="R250"/>
      <c s="2" r="S250"/>
      <c s="2" r="T250"/>
      <c s="2" r="U250"/>
      <c s="2" r="V250"/>
      <c s="2" r="W250"/>
      <c s="2" r="X250"/>
    </row>
    <row r="251">
      <c s="2" r="A251">
        <v>2009</v>
      </c>
      <c t="s" s="2" r="B251">
        <v>752</v>
      </c>
      <c s="2" r="C251">
        <f>(2009-1969)+18</f>
        <v>58</v>
      </c>
      <c s="2" r="D251"/>
      <c t="s" s="2" r="E251">
        <v>753</v>
      </c>
      <c t="s" s="2" r="F251">
        <v>15</v>
      </c>
      <c t="s" s="2" r="G251">
        <v>542</v>
      </c>
      <c t="s" s="2" r="H251">
        <v>656</v>
      </c>
      <c s="2" r="I251"/>
      <c s="2" r="J251"/>
      <c t="s" s="2" r="K251">
        <v>754</v>
      </c>
      <c t="s" s="2" r="L251">
        <v>755</v>
      </c>
      <c s="2" r="M251"/>
      <c s="2" r="N251"/>
      <c s="2" r="O251"/>
      <c s="2" r="P251"/>
      <c s="2" r="Q251"/>
      <c s="2" r="R251"/>
      <c s="2" r="S251"/>
      <c s="2" r="T251"/>
      <c s="2" r="U251"/>
      <c s="2" r="V251"/>
      <c s="2" r="W251"/>
      <c s="2" r="X251"/>
    </row>
    <row r="252">
      <c s="2" r="A252">
        <v>2009</v>
      </c>
      <c t="s" s="2" r="B252">
        <v>756</v>
      </c>
      <c s="2" r="C252">
        <f>(2009-1980)+18</f>
        <v>47</v>
      </c>
      <c s="2" r="D252"/>
      <c t="s" s="2" r="E252">
        <v>757</v>
      </c>
      <c t="s" s="2" r="F252">
        <v>15</v>
      </c>
      <c t="s" s="2" r="G252">
        <v>542</v>
      </c>
      <c t="s" s="2" r="H252">
        <v>656</v>
      </c>
      <c s="2" r="I252"/>
      <c s="2" r="J252"/>
      <c t="s" s="2" r="K252">
        <v>758</v>
      </c>
      <c t="s" s="2" r="L252">
        <v>759</v>
      </c>
      <c s="2" r="M252"/>
      <c s="2" r="N252"/>
      <c s="2" r="O252"/>
      <c s="2" r="P252"/>
      <c s="2" r="Q252"/>
      <c s="2" r="R252"/>
      <c s="2" r="S252"/>
      <c s="2" r="T252"/>
      <c s="2" r="U252"/>
      <c s="2" r="V252"/>
      <c s="2" r="W252"/>
      <c s="2" r="X252"/>
    </row>
    <row r="253">
      <c s="2" r="A253">
        <v>2009</v>
      </c>
      <c t="s" s="2" r="B253">
        <v>760</v>
      </c>
      <c s="2" r="C253"/>
      <c t="s" s="2" r="D253">
        <v>30</v>
      </c>
      <c s="2" r="E253"/>
      <c t="s" s="2" r="F253">
        <v>15</v>
      </c>
      <c t="s" s="2" r="G253">
        <v>761</v>
      </c>
      <c t="s" s="2" r="H253">
        <v>488</v>
      </c>
      <c s="2" r="I253"/>
      <c s="2" r="J253"/>
      <c t="s" s="2" r="K253">
        <v>762</v>
      </c>
      <c t="s" s="2" r="L253">
        <v>763</v>
      </c>
      <c s="2" r="M253"/>
      <c s="2" r="N253"/>
      <c s="2" r="O253"/>
      <c s="2" r="P253"/>
      <c s="2" r="Q253"/>
      <c s="2" r="R253"/>
      <c s="2" r="S253"/>
      <c s="2" r="T253"/>
      <c s="2" r="U253"/>
      <c s="2" r="V253"/>
      <c s="2" r="W253"/>
      <c s="2" r="X253"/>
    </row>
    <row r="254">
      <c s="2" r="A254">
        <v>2009</v>
      </c>
      <c t="s" s="2" r="B254">
        <v>764</v>
      </c>
      <c s="2" r="C254"/>
      <c s="2" r="D254"/>
      <c s="2" r="E254"/>
      <c t="s" s="2" r="F254">
        <v>15</v>
      </c>
      <c t="s" s="2" r="G254">
        <v>765</v>
      </c>
      <c t="s" s="2" r="H254">
        <v>656</v>
      </c>
      <c t="s" s="2" r="I254">
        <v>92</v>
      </c>
      <c s="2" r="J254"/>
      <c t="s" s="2" r="K254">
        <v>766</v>
      </c>
      <c t="s" s="2" r="L254">
        <v>767</v>
      </c>
      <c s="2" r="M254"/>
      <c s="2" r="N254"/>
      <c s="2" r="O254"/>
      <c s="2" r="P254"/>
      <c s="2" r="Q254"/>
      <c s="2" r="R254"/>
      <c s="2" r="S254"/>
      <c s="2" r="T254"/>
      <c s="2" r="U254"/>
      <c s="2" r="V254"/>
      <c s="2" r="W254"/>
      <c s="2" r="X254"/>
    </row>
    <row r="255">
      <c s="2" r="A255">
        <v>2009</v>
      </c>
      <c t="s" s="2" r="B255">
        <v>768</v>
      </c>
      <c s="2" r="C255">
        <f>(2009-2001)+18</f>
        <v>26</v>
      </c>
      <c t="s" s="2" r="D255">
        <v>535</v>
      </c>
      <c t="s" s="2" r="E255">
        <v>769</v>
      </c>
      <c t="s" s="2" r="F255">
        <v>15</v>
      </c>
      <c t="s" s="2" r="G255">
        <v>770</v>
      </c>
      <c t="s" s="2" r="H255">
        <v>594</v>
      </c>
      <c s="2" r="I255"/>
      <c s="2" r="J255"/>
      <c t="s" s="2" r="K255">
        <v>771</v>
      </c>
      <c t="s" s="2" r="L255">
        <v>772</v>
      </c>
      <c s="2" r="M255"/>
      <c s="2" r="N255"/>
      <c s="2" r="O255"/>
      <c s="2" r="P255"/>
      <c s="2" r="Q255"/>
      <c s="2" r="R255"/>
      <c s="2" r="S255"/>
      <c s="2" r="T255"/>
      <c s="2" r="U255"/>
      <c s="2" r="V255"/>
      <c s="2" r="W255"/>
      <c s="2" r="X255"/>
    </row>
    <row r="256">
      <c s="2" r="A256">
        <v>2009</v>
      </c>
      <c t="s" s="2" r="B256">
        <v>773</v>
      </c>
      <c s="2" r="C256"/>
      <c s="2" r="D256"/>
      <c s="2" r="E256"/>
      <c t="s" s="2" r="F256">
        <v>15</v>
      </c>
      <c t="s" s="2" r="G256">
        <v>774</v>
      </c>
      <c t="s" s="2" r="H256">
        <v>656</v>
      </c>
      <c s="2" r="I256"/>
      <c s="2" r="J256"/>
      <c t="s" s="2" r="K256">
        <v>775</v>
      </c>
      <c t="s" s="2" r="L256">
        <v>776</v>
      </c>
      <c s="2" r="M256"/>
      <c s="2" r="N256"/>
      <c s="2" r="O256"/>
      <c s="2" r="P256"/>
      <c s="2" r="Q256"/>
      <c s="2" r="R256"/>
      <c s="2" r="S256"/>
      <c s="2" r="T256"/>
      <c s="2" r="U256"/>
      <c s="2" r="V256"/>
      <c s="2" r="W256"/>
      <c s="2" r="X256"/>
    </row>
    <row r="257">
      <c s="2" r="A257">
        <v>2009</v>
      </c>
      <c t="s" s="2" r="B257">
        <v>777</v>
      </c>
      <c s="2" r="C257">
        <f>(2009-1995)+18</f>
        <v>32</v>
      </c>
      <c t="s" s="2" r="D257">
        <v>13</v>
      </c>
      <c t="s" s="2" r="E257">
        <v>778</v>
      </c>
      <c t="s" s="2" r="F257">
        <v>15</v>
      </c>
      <c t="s" s="2" r="G257">
        <v>779</v>
      </c>
      <c t="s" s="2" r="H257">
        <v>76</v>
      </c>
      <c s="2" r="I257"/>
      <c s="2" r="J257"/>
      <c t="s" s="2" r="K257">
        <v>780</v>
      </c>
      <c t="s" s="2" r="L257">
        <v>781</v>
      </c>
      <c s="2" r="M257"/>
      <c s="2" r="N257"/>
      <c s="2" r="O257"/>
      <c s="2" r="P257"/>
      <c s="2" r="Q257"/>
      <c s="2" r="R257"/>
      <c s="2" r="S257"/>
      <c s="2" r="T257"/>
      <c s="2" r="U257"/>
      <c s="2" r="V257"/>
      <c s="2" r="W257"/>
      <c s="2" r="X257"/>
    </row>
    <row r="258">
      <c s="2" r="A258">
        <v>2009</v>
      </c>
      <c t="s" s="2" r="B258">
        <v>782</v>
      </c>
      <c s="2" r="C258"/>
      <c s="2" r="D258"/>
      <c s="2" r="E258"/>
      <c t="s" s="2" r="F258">
        <v>15</v>
      </c>
      <c t="s" s="2" r="G258">
        <v>783</v>
      </c>
      <c t="s" s="2" r="H258">
        <v>154</v>
      </c>
      <c s="2" r="I258"/>
      <c s="2" r="J258"/>
      <c t="s" s="2" r="K258">
        <v>784</v>
      </c>
      <c t="s" s="2" r="L258">
        <v>785</v>
      </c>
      <c s="2" r="M258"/>
      <c s="2" r="N258"/>
      <c s="2" r="O258"/>
      <c s="2" r="P258"/>
      <c s="2" r="Q258"/>
      <c s="2" r="R258"/>
      <c s="2" r="S258"/>
      <c s="2" r="T258"/>
      <c s="2" r="U258"/>
      <c s="2" r="V258"/>
      <c s="2" r="W258"/>
      <c s="2" r="X258"/>
    </row>
    <row r="259">
      <c s="3" r="A259"/>
      <c s="3" r="B259"/>
      <c s="3" r="C259"/>
      <c s="3" r="D259"/>
      <c s="3" r="E259"/>
      <c s="3" r="F259"/>
      <c s="3" r="G259"/>
      <c s="3" r="H259"/>
      <c s="3" r="I259"/>
      <c s="3" r="J259"/>
      <c s="3" r="K259"/>
      <c s="3" r="L259"/>
      <c s="3" r="M259"/>
      <c s="3" r="N259"/>
      <c s="3" r="O259"/>
      <c s="3" r="P259"/>
      <c s="3" r="Q259"/>
      <c s="3" r="R259"/>
      <c s="3" r="S259"/>
      <c s="3" r="T259"/>
      <c s="3" r="U259"/>
      <c s="3" r="V259"/>
      <c s="3" r="W259"/>
      <c s="3" r="X259"/>
    </row>
    <row r="260">
      <c s="2" r="A260">
        <v>2010</v>
      </c>
      <c t="s" s="2" r="B260">
        <v>786</v>
      </c>
      <c s="2" r="C260">
        <f>(2010-2002)+18</f>
        <v>26</v>
      </c>
      <c t="s" s="2" r="D260">
        <v>30</v>
      </c>
      <c t="s" s="2" r="E260">
        <v>14</v>
      </c>
      <c t="s" s="2" r="F260">
        <v>58</v>
      </c>
      <c t="s" s="2" r="G260">
        <v>14</v>
      </c>
      <c t="s" s="2" r="H260">
        <v>488</v>
      </c>
      <c t="s" s="2" r="I260">
        <v>158</v>
      </c>
      <c s="2" r="J260"/>
      <c t="s" s="2" r="K260">
        <v>787</v>
      </c>
      <c t="s" s="2" r="L260">
        <v>788</v>
      </c>
      <c s="2" r="M260"/>
      <c s="2" r="N260"/>
      <c s="2" r="O260"/>
      <c s="2" r="P260"/>
      <c s="2" r="Q260"/>
      <c s="2" r="R260"/>
      <c s="2" r="S260"/>
      <c s="2" r="T260"/>
      <c s="2" r="U260"/>
      <c s="2" r="V260"/>
      <c s="2" r="W260"/>
      <c s="2" r="X260"/>
    </row>
    <row r="261">
      <c s="2" r="A261">
        <v>2010</v>
      </c>
      <c t="s" s="2" r="B261">
        <v>789</v>
      </c>
      <c s="2" r="C261">
        <f>(2010-1996)+18</f>
        <v>32</v>
      </c>
      <c t="s" s="2" r="D261">
        <v>24</v>
      </c>
      <c t="s" s="2" r="E261">
        <v>790</v>
      </c>
      <c t="s" s="2" r="F261">
        <v>15</v>
      </c>
      <c t="s" s="2" r="G261">
        <v>790</v>
      </c>
      <c t="s" s="2" r="H261">
        <v>223</v>
      </c>
      <c t="s" s="2" r="I261">
        <v>467</v>
      </c>
      <c s="2" r="J261"/>
      <c t="s" s="2" r="K261">
        <v>791</v>
      </c>
      <c t="s" s="2" r="L261">
        <v>792</v>
      </c>
      <c s="2" r="M261"/>
      <c s="2" r="N261"/>
      <c s="2" r="O261"/>
      <c s="2" r="P261"/>
      <c s="2" r="Q261"/>
      <c s="2" r="R261"/>
      <c s="2" r="S261"/>
      <c s="2" r="T261"/>
      <c s="2" r="U261"/>
      <c s="2" r="V261"/>
      <c s="2" r="W261"/>
      <c s="2" r="X261"/>
    </row>
    <row r="262">
      <c s="2" r="A262">
        <v>2010</v>
      </c>
      <c t="s" s="2" r="B262">
        <v>793</v>
      </c>
      <c s="2" r="C262"/>
      <c s="2" r="D262"/>
      <c s="2" r="E262"/>
      <c t="s" s="2" r="F262">
        <v>15</v>
      </c>
      <c t="s" s="2" r="G262">
        <v>794</v>
      </c>
      <c t="s" s="2" r="H262">
        <v>488</v>
      </c>
      <c s="2" r="I262"/>
      <c s="2" r="J262"/>
      <c t="s" s="2" r="K262">
        <v>795</v>
      </c>
      <c t="s" s="2" r="L262">
        <v>796</v>
      </c>
      <c s="2" r="M262"/>
      <c s="2" r="N262"/>
      <c s="2" r="O262"/>
      <c s="2" r="P262"/>
      <c s="2" r="Q262"/>
      <c s="2" r="R262"/>
      <c s="2" r="S262"/>
      <c s="2" r="T262"/>
      <c s="2" r="U262"/>
      <c s="2" r="V262"/>
      <c s="2" r="W262"/>
      <c s="2" r="X262"/>
    </row>
    <row r="263">
      <c s="2" r="A263">
        <v>2010</v>
      </c>
      <c t="s" s="2" r="B263">
        <v>797</v>
      </c>
      <c s="2" r="C263"/>
      <c t="s" s="2" r="D263">
        <v>24</v>
      </c>
      <c t="s" s="2" r="E263">
        <v>69</v>
      </c>
      <c t="s" s="2" r="F263">
        <v>15</v>
      </c>
      <c t="s" s="2" r="G263">
        <v>798</v>
      </c>
      <c t="s" s="2" r="H263">
        <v>799</v>
      </c>
      <c s="2" r="I263"/>
      <c s="2" r="J263"/>
      <c t="s" s="2" r="K263">
        <v>800</v>
      </c>
      <c t="s" s="2" r="L263">
        <v>801</v>
      </c>
      <c s="2" r="M263"/>
      <c s="2" r="N263"/>
      <c s="2" r="O263"/>
      <c s="2" r="P263"/>
      <c s="2" r="Q263"/>
      <c s="2" r="R263"/>
      <c s="2" r="S263"/>
      <c s="2" r="T263"/>
      <c s="2" r="U263"/>
      <c s="2" r="V263"/>
      <c s="2" r="W263"/>
      <c s="2" r="X263"/>
    </row>
    <row r="264">
      <c s="2" r="A264">
        <v>2010</v>
      </c>
      <c t="s" s="2" r="B264">
        <v>797</v>
      </c>
      <c s="2" r="C264"/>
      <c t="s" s="2" r="D264">
        <v>24</v>
      </c>
      <c t="s" s="2" r="E264">
        <v>69</v>
      </c>
      <c t="s" s="2" r="F264">
        <v>15</v>
      </c>
      <c t="s" s="2" r="G264">
        <v>798</v>
      </c>
      <c t="s" s="2" r="H264">
        <v>189</v>
      </c>
      <c s="2" r="I264"/>
      <c s="2" r="J264"/>
      <c t="s" s="2" r="K264">
        <v>802</v>
      </c>
      <c t="s" s="2" r="L264">
        <v>803</v>
      </c>
      <c s="2" r="M264"/>
      <c s="2" r="N264"/>
      <c s="2" r="O264"/>
      <c s="2" r="P264"/>
      <c s="2" r="Q264"/>
      <c s="2" r="R264"/>
      <c s="2" r="S264"/>
      <c s="2" r="T264"/>
      <c s="2" r="U264"/>
      <c s="2" r="V264"/>
      <c s="2" r="W264"/>
      <c s="2" r="X264"/>
    </row>
    <row r="265">
      <c s="2" r="A265">
        <v>2010</v>
      </c>
      <c t="s" s="2" r="B265">
        <v>804</v>
      </c>
      <c s="2" r="C265"/>
      <c t="s" s="2" r="D265">
        <v>13</v>
      </c>
      <c s="2" r="E265"/>
      <c t="s" s="2" r="F265">
        <v>15</v>
      </c>
      <c t="s" s="2" r="G265">
        <v>805</v>
      </c>
      <c t="s" s="2" r="H265">
        <v>679</v>
      </c>
      <c s="2" r="I265"/>
      <c s="2" r="J265"/>
      <c t="s" s="2" r="K265">
        <v>806</v>
      </c>
      <c t="s" s="2" r="L265">
        <v>807</v>
      </c>
      <c s="2" r="M265"/>
      <c s="2" r="N265"/>
      <c s="2" r="O265"/>
      <c s="2" r="P265"/>
      <c s="2" r="Q265"/>
      <c s="2" r="R265"/>
      <c s="2" r="S265"/>
      <c s="2" r="T265"/>
      <c s="2" r="U265"/>
      <c s="2" r="V265"/>
      <c s="2" r="W265"/>
      <c s="2" r="X265"/>
    </row>
    <row r="266">
      <c s="2" r="A266">
        <v>2010</v>
      </c>
      <c t="s" s="2" r="B266">
        <v>808</v>
      </c>
      <c s="2" r="C266">
        <f>(2010-1975)+18</f>
        <v>53</v>
      </c>
      <c t="s" s="2" r="D266">
        <v>535</v>
      </c>
      <c t="s" s="2" r="E266">
        <v>809</v>
      </c>
      <c t="s" s="2" r="F266">
        <v>15</v>
      </c>
      <c t="s" s="2" r="G266">
        <v>810</v>
      </c>
      <c t="s" s="2" r="H266">
        <v>72</v>
      </c>
      <c s="2" r="I266"/>
      <c s="2" r="J266"/>
      <c t="s" s="2" r="K266">
        <v>811</v>
      </c>
      <c t="s" s="2" r="L266">
        <v>812</v>
      </c>
      <c s="2" r="M266"/>
      <c s="2" r="N266"/>
      <c s="2" r="O266"/>
      <c s="2" r="P266"/>
      <c s="2" r="Q266"/>
      <c s="2" r="R266"/>
      <c s="2" r="S266"/>
      <c s="2" r="T266"/>
      <c s="2" r="U266"/>
      <c s="2" r="V266"/>
      <c s="2" r="W266"/>
      <c s="2" r="X266"/>
    </row>
    <row r="267">
      <c s="2" r="A267">
        <v>2010</v>
      </c>
      <c t="s" s="2" r="B267">
        <v>182</v>
      </c>
      <c s="2" r="C267">
        <f>(2010-1993)+18</f>
        <v>35</v>
      </c>
      <c t="s" s="2" r="D267">
        <v>13</v>
      </c>
      <c t="s" s="2" r="E267">
        <v>21</v>
      </c>
      <c t="s" s="2" r="F267">
        <v>15</v>
      </c>
      <c t="s" s="2" r="G267">
        <v>813</v>
      </c>
      <c t="s" s="2" r="H267">
        <v>488</v>
      </c>
      <c s="2" r="I267"/>
      <c s="2" r="J267"/>
      <c t="s" s="2" r="K267">
        <v>814</v>
      </c>
      <c t="s" s="2" r="L267">
        <v>815</v>
      </c>
      <c s="2" r="M267"/>
      <c s="2" r="N267"/>
      <c s="2" r="O267"/>
      <c s="2" r="P267"/>
      <c s="2" r="Q267"/>
      <c s="2" r="R267"/>
      <c s="2" r="S267"/>
      <c s="2" r="T267"/>
      <c s="2" r="U267"/>
      <c s="2" r="V267"/>
      <c s="2" r="W267"/>
      <c s="2" r="X267"/>
    </row>
    <row r="268">
      <c s="2" r="A268">
        <v>2010</v>
      </c>
      <c t="s" s="2" r="B268">
        <v>816</v>
      </c>
      <c s="2" r="C268"/>
      <c t="s" s="2" r="D268">
        <v>24</v>
      </c>
      <c t="s" s="2" r="E268">
        <v>25</v>
      </c>
      <c t="s" s="2" r="F268">
        <v>15</v>
      </c>
      <c t="s" s="2" r="G268">
        <v>817</v>
      </c>
      <c t="s" s="2" r="H268">
        <v>818</v>
      </c>
      <c s="2" r="I268"/>
      <c s="2" r="J268"/>
      <c t="s" s="2" r="K268">
        <v>819</v>
      </c>
      <c t="s" s="2" r="L268">
        <v>820</v>
      </c>
      <c s="2" r="M268"/>
      <c s="2" r="N268"/>
      <c s="2" r="O268"/>
      <c s="2" r="P268"/>
      <c s="2" r="Q268"/>
      <c s="2" r="R268"/>
      <c s="2" r="S268"/>
      <c s="2" r="T268"/>
      <c s="2" r="U268"/>
      <c s="2" r="V268"/>
      <c s="2" r="W268"/>
      <c s="2" r="X268"/>
    </row>
    <row r="269">
      <c s="2" r="A269">
        <v>2010</v>
      </c>
      <c t="s" s="2" r="B269">
        <v>821</v>
      </c>
      <c s="2" r="C269"/>
      <c s="2" r="D269"/>
      <c s="2" r="E269"/>
      <c t="s" s="2" r="F269">
        <v>15</v>
      </c>
      <c t="s" s="2" r="G269">
        <v>552</v>
      </c>
      <c t="s" s="2" r="H269">
        <v>247</v>
      </c>
      <c t="s" s="2" r="I269">
        <v>656</v>
      </c>
      <c s="2" r="J269"/>
      <c t="s" s="2" r="K269">
        <v>822</v>
      </c>
      <c t="s" s="2" r="L269">
        <v>823</v>
      </c>
      <c s="2" r="M269"/>
      <c s="2" r="N269"/>
      <c s="2" r="O269"/>
      <c s="2" r="P269"/>
      <c s="2" r="Q269"/>
      <c s="2" r="R269"/>
      <c s="2" r="S269"/>
      <c s="2" r="T269"/>
      <c s="2" r="U269"/>
      <c s="2" r="V269"/>
      <c s="2" r="W269"/>
      <c s="2" r="X269"/>
    </row>
    <row r="270">
      <c s="2" r="A270">
        <v>2010</v>
      </c>
      <c t="s" s="2" r="B270">
        <v>824</v>
      </c>
      <c s="2" r="C270">
        <f>(2010-2005)+18</f>
        <v>23</v>
      </c>
      <c t="s" s="2" r="D270">
        <v>13</v>
      </c>
      <c t="s" s="2" r="E270">
        <v>21</v>
      </c>
      <c t="s" s="2" r="F270">
        <v>15</v>
      </c>
      <c t="s" s="2" r="G270">
        <v>545</v>
      </c>
      <c t="s" s="2" r="H270">
        <v>186</v>
      </c>
      <c s="2" r="I270"/>
      <c s="2" r="J270"/>
      <c t="s" s="2" r="K270">
        <v>825</v>
      </c>
      <c t="s" s="2" r="L270">
        <v>826</v>
      </c>
      <c s="2" r="M270"/>
      <c s="2" r="N270"/>
      <c s="2" r="O270"/>
      <c s="2" r="P270"/>
      <c s="2" r="Q270"/>
      <c s="2" r="R270"/>
      <c s="2" r="S270"/>
      <c s="2" r="T270"/>
      <c s="2" r="U270"/>
      <c s="2" r="V270"/>
      <c s="2" r="W270"/>
      <c s="2" r="X270"/>
    </row>
    <row r="271">
      <c s="2" r="A271">
        <v>2010</v>
      </c>
      <c t="s" s="2" r="B271">
        <v>827</v>
      </c>
      <c s="2" r="C271">
        <f>(2010-1993)+18</f>
        <v>35</v>
      </c>
      <c t="s" s="2" r="D271">
        <v>13</v>
      </c>
      <c t="s" s="2" r="E271">
        <v>21</v>
      </c>
      <c t="s" s="2" r="F271">
        <v>15</v>
      </c>
      <c t="s" s="2" r="G271">
        <v>828</v>
      </c>
      <c t="s" s="2" r="H271">
        <v>829</v>
      </c>
      <c s="2" r="I271"/>
      <c s="2" r="J271"/>
      <c t="s" s="2" r="K271">
        <v>830</v>
      </c>
      <c t="s" s="2" r="L271">
        <v>831</v>
      </c>
      <c s="2" r="M271"/>
      <c s="2" r="N271"/>
      <c s="2" r="O271"/>
      <c s="2" r="P271"/>
      <c s="2" r="Q271"/>
      <c s="2" r="R271"/>
      <c s="2" r="S271"/>
      <c s="2" r="T271"/>
      <c s="2" r="U271"/>
      <c s="2" r="V271"/>
      <c s="2" r="W271"/>
      <c s="2" r="X271"/>
    </row>
    <row r="272">
      <c s="2" r="A272">
        <v>2010</v>
      </c>
      <c t="s" s="2" r="B272">
        <v>313</v>
      </c>
      <c s="2" r="C272">
        <f>(2010-2001)+18</f>
        <v>27</v>
      </c>
      <c t="s" s="2" r="D272">
        <v>13</v>
      </c>
      <c t="s" s="2" r="E272">
        <v>21</v>
      </c>
      <c t="s" s="2" r="F272">
        <v>15</v>
      </c>
      <c t="s" s="2" r="G272">
        <v>270</v>
      </c>
      <c t="s" s="2" r="H272">
        <v>110</v>
      </c>
      <c s="2" r="I272"/>
      <c s="2" r="J272"/>
      <c t="s" s="2" r="K272">
        <v>832</v>
      </c>
      <c t="s" s="2" r="L272">
        <v>833</v>
      </c>
      <c s="2" r="M272"/>
      <c s="2" r="N272"/>
      <c s="2" r="O272"/>
      <c s="2" r="P272"/>
      <c s="2" r="Q272"/>
      <c s="2" r="R272"/>
      <c s="2" r="S272"/>
      <c s="2" r="T272"/>
      <c s="2" r="U272"/>
      <c s="2" r="V272"/>
      <c s="2" r="W272"/>
      <c s="2" r="X272"/>
    </row>
    <row r="273">
      <c s="2" r="A273">
        <v>2010</v>
      </c>
      <c t="s" s="2" r="B273">
        <v>834</v>
      </c>
      <c s="2" r="C273">
        <f>(2010-2001)+18</f>
        <v>27</v>
      </c>
      <c t="s" s="2" r="D273">
        <v>13</v>
      </c>
      <c t="s" s="2" r="E273">
        <v>21</v>
      </c>
      <c t="s" s="2" r="F273">
        <v>15</v>
      </c>
      <c t="s" s="2" r="G273">
        <v>542</v>
      </c>
      <c t="s" s="2" r="H273">
        <v>92</v>
      </c>
      <c s="2" r="I273"/>
      <c s="2" r="J273"/>
      <c t="s" s="2" r="K273">
        <v>835</v>
      </c>
      <c t="s" s="2" r="L273">
        <v>836</v>
      </c>
      <c s="2" r="M273"/>
      <c s="2" r="N273"/>
      <c s="2" r="O273"/>
      <c s="2" r="P273"/>
      <c s="2" r="Q273"/>
      <c s="2" r="R273"/>
      <c s="2" r="S273"/>
      <c s="2" r="T273"/>
      <c s="2" r="U273"/>
      <c s="2" r="V273"/>
      <c s="2" r="W273"/>
      <c s="2" r="X273"/>
    </row>
    <row r="274">
      <c s="2" r="A274">
        <v>2010</v>
      </c>
      <c t="s" s="2" r="B274">
        <v>837</v>
      </c>
      <c s="2" r="C274">
        <f>(2010-1991)+18</f>
        <v>37</v>
      </c>
      <c t="s" s="2" r="D274">
        <v>13</v>
      </c>
      <c t="s" s="2" r="E274">
        <v>838</v>
      </c>
      <c t="s" s="2" r="F274">
        <v>15</v>
      </c>
      <c t="s" s="2" r="G274">
        <v>839</v>
      </c>
      <c t="s" s="2" r="H274">
        <v>154</v>
      </c>
      <c t="s" s="2" r="I274">
        <v>92</v>
      </c>
      <c s="2" r="J274"/>
      <c t="s" s="2" r="K274">
        <v>840</v>
      </c>
      <c t="s" s="2" r="L274">
        <v>841</v>
      </c>
      <c s="2" r="M274"/>
      <c s="2" r="N274"/>
      <c s="2" r="O274"/>
      <c s="2" r="P274"/>
      <c s="2" r="Q274"/>
      <c s="2" r="R274"/>
      <c s="2" r="S274"/>
      <c s="2" r="T274"/>
      <c s="2" r="U274"/>
      <c s="2" r="V274"/>
      <c s="2" r="W274"/>
      <c s="2" r="X274"/>
    </row>
    <row r="275">
      <c s="2" r="A275">
        <v>2010</v>
      </c>
      <c t="s" s="2" r="B275">
        <v>842</v>
      </c>
      <c s="2" r="C275">
        <f>(2010-2002)+18</f>
        <v>26</v>
      </c>
      <c t="s" s="2" r="D275">
        <v>13</v>
      </c>
      <c t="s" s="2" r="E275">
        <v>25</v>
      </c>
      <c t="s" s="2" r="F275">
        <v>15</v>
      </c>
      <c t="s" s="2" r="G275">
        <v>608</v>
      </c>
      <c t="s" s="2" r="H275">
        <v>158</v>
      </c>
      <c s="2" r="I275"/>
      <c s="2" r="J275"/>
      <c t="s" s="2" r="K275">
        <v>843</v>
      </c>
      <c t="s" s="2" r="L275">
        <v>844</v>
      </c>
      <c s="2" r="M275"/>
      <c s="2" r="N275"/>
      <c s="2" r="O275"/>
      <c s="2" r="P275"/>
      <c s="2" r="Q275"/>
      <c s="2" r="R275"/>
      <c s="2" r="S275"/>
      <c s="2" r="T275"/>
      <c s="2" r="U275"/>
      <c s="2" r="V275"/>
      <c s="2" r="W275"/>
      <c s="2" r="X275"/>
    </row>
    <row r="276">
      <c s="2" r="A276">
        <v>2010</v>
      </c>
      <c t="s" s="2" r="B276">
        <v>845</v>
      </c>
      <c s="2" r="C276"/>
      <c s="2" r="D276"/>
      <c s="2" r="E276"/>
      <c t="s" s="2" r="F276">
        <v>15</v>
      </c>
      <c t="s" s="2" r="G276">
        <v>846</v>
      </c>
      <c t="s" s="2" r="H276">
        <v>488</v>
      </c>
      <c s="2" r="I276"/>
      <c s="2" r="J276"/>
      <c t="s" s="2" r="K276">
        <v>847</v>
      </c>
      <c t="s" s="2" r="L276">
        <v>848</v>
      </c>
      <c s="2" r="M276"/>
      <c s="2" r="N276"/>
      <c s="2" r="O276"/>
      <c s="2" r="P276"/>
      <c s="2" r="Q276"/>
      <c s="2" r="R276"/>
      <c s="2" r="S276"/>
      <c s="2" r="T276"/>
      <c s="2" r="U276"/>
      <c s="2" r="V276"/>
      <c s="2" r="W276"/>
      <c s="2" r="X276"/>
    </row>
    <row r="277">
      <c s="2" r="A277">
        <v>2010</v>
      </c>
      <c t="s" s="2" r="B277">
        <v>849</v>
      </c>
      <c s="2" r="C277"/>
      <c s="2" r="D277"/>
      <c s="2" r="E277"/>
      <c t="s" s="2" r="F277">
        <v>15</v>
      </c>
      <c t="s" s="2" r="G277">
        <v>850</v>
      </c>
      <c t="s" s="2" r="H277">
        <v>488</v>
      </c>
      <c s="2" r="I277"/>
      <c s="2" r="J277"/>
      <c t="s" s="2" r="K277">
        <v>847</v>
      </c>
      <c t="s" s="2" r="L277">
        <v>848</v>
      </c>
      <c s="2" r="M277"/>
      <c s="2" r="N277"/>
      <c s="2" r="O277"/>
      <c s="2" r="P277"/>
      <c s="2" r="Q277"/>
      <c s="2" r="R277"/>
      <c s="2" r="S277"/>
      <c s="2" r="T277"/>
      <c s="2" r="U277"/>
      <c s="2" r="V277"/>
      <c s="2" r="W277"/>
      <c s="2" r="X277"/>
    </row>
    <row r="278">
      <c s="2" r="A278">
        <v>2010</v>
      </c>
      <c t="s" s="2" r="B278">
        <v>432</v>
      </c>
      <c s="2" r="C278">
        <f>2010-1959</f>
        <v>51</v>
      </c>
      <c t="s" s="2" r="D278">
        <v>24</v>
      </c>
      <c t="s" s="2" r="E278">
        <v>433</v>
      </c>
      <c t="s" s="2" r="F278">
        <v>15</v>
      </c>
      <c t="s" s="2" r="G278">
        <v>851</v>
      </c>
      <c t="s" s="2" r="H278">
        <v>656</v>
      </c>
      <c s="2" r="I278"/>
      <c s="2" r="J278"/>
      <c t="s" s="2" r="K278">
        <v>852</v>
      </c>
      <c t="s" s="2" r="L278">
        <v>853</v>
      </c>
      <c s="2" r="M278"/>
      <c s="2" r="N278"/>
      <c s="2" r="O278"/>
      <c s="2" r="P278"/>
      <c s="2" r="Q278"/>
      <c s="2" r="R278"/>
      <c s="2" r="S278"/>
      <c s="2" r="T278"/>
      <c s="2" r="U278"/>
      <c s="2" r="V278"/>
      <c s="2" r="W278"/>
      <c s="2" r="X278"/>
    </row>
    <row r="279">
      <c s="2" r="A279">
        <v>2010</v>
      </c>
      <c t="s" s="2" r="B279">
        <v>742</v>
      </c>
      <c s="2" r="C279">
        <f>(2010-1988)+18</f>
        <v>40</v>
      </c>
      <c t="s" s="2" r="D279">
        <v>854</v>
      </c>
      <c t="s" s="2" r="E279">
        <v>743</v>
      </c>
      <c t="s" s="2" r="F279">
        <v>15</v>
      </c>
      <c t="s" s="2" r="G279">
        <v>542</v>
      </c>
      <c t="s" s="2" r="H279">
        <v>92</v>
      </c>
      <c s="2" r="I279"/>
      <c s="2" r="J279"/>
      <c t="s" s="2" r="K279">
        <v>835</v>
      </c>
      <c t="s" s="2" r="L279">
        <v>836</v>
      </c>
      <c s="2" r="M279"/>
      <c s="2" r="N279"/>
      <c s="2" r="O279"/>
      <c s="2" r="P279"/>
      <c s="2" r="Q279"/>
      <c s="2" r="R279"/>
      <c s="2" r="S279"/>
      <c s="2" r="T279"/>
      <c s="2" r="U279"/>
      <c s="2" r="V279"/>
      <c s="2" r="W279"/>
      <c s="2" r="X279"/>
    </row>
    <row r="280">
      <c s="3" r="A280"/>
      <c s="3" r="B280"/>
      <c s="3" r="C280"/>
      <c s="3" r="D280"/>
      <c s="3" r="E280"/>
      <c s="3" r="F280"/>
      <c s="3" r="G280"/>
      <c s="3" r="H280"/>
      <c s="3" r="I280"/>
      <c s="3" r="J280"/>
      <c s="3" r="K280"/>
      <c s="3" r="L280"/>
      <c s="3" r="M280"/>
      <c s="3" r="N280"/>
      <c s="3" r="O280"/>
      <c s="3" r="P280"/>
      <c s="3" r="Q280"/>
      <c s="3" r="R280"/>
      <c s="3" r="S280"/>
      <c s="3" r="T280"/>
      <c s="3" r="U280"/>
      <c s="3" r="V280"/>
      <c s="3" r="W280"/>
      <c s="3" r="X280"/>
    </row>
    <row customHeight="1" r="281" ht="1.5">
      <c s="2" r="A281">
        <v>2011</v>
      </c>
      <c t="s" s="2" r="B281">
        <v>855</v>
      </c>
      <c s="2" r="C281"/>
      <c t="s" s="2" r="D281">
        <v>24</v>
      </c>
      <c t="s" s="2" r="E281">
        <v>856</v>
      </c>
      <c t="s" s="2" r="F281">
        <v>15</v>
      </c>
      <c t="s" s="2" r="G281">
        <v>857</v>
      </c>
      <c t="s" s="2" r="H281">
        <v>656</v>
      </c>
      <c t="s" s="2" r="I281">
        <v>630</v>
      </c>
      <c s="2" r="J281"/>
      <c t="s" s="2" r="K281">
        <v>858</v>
      </c>
      <c t="s" s="2" r="L281">
        <v>859</v>
      </c>
      <c s="2" r="M281"/>
      <c s="2" r="N281"/>
      <c s="2" r="O281"/>
      <c s="2" r="P281"/>
      <c s="2" r="Q281"/>
      <c s="2" r="R281"/>
      <c s="2" r="S281"/>
      <c s="2" r="T281"/>
      <c s="2" r="U281"/>
      <c s="2" r="V281"/>
      <c s="2" r="W281"/>
      <c s="2" r="X281"/>
    </row>
    <row r="282">
      <c s="2" r="A282">
        <v>2011</v>
      </c>
      <c t="s" s="2" r="B282">
        <v>855</v>
      </c>
      <c s="2" r="C282"/>
      <c t="s" s="2" r="D282">
        <v>24</v>
      </c>
      <c t="s" s="2" r="E282">
        <v>856</v>
      </c>
      <c t="s" s="2" r="F282">
        <v>15</v>
      </c>
      <c t="s" s="2" r="G282">
        <v>857</v>
      </c>
      <c t="s" s="2" r="H282">
        <v>656</v>
      </c>
      <c s="2" r="I282"/>
      <c s="2" r="J282"/>
      <c t="s" s="2" r="K282">
        <v>860</v>
      </c>
      <c t="s" s="2" r="L282">
        <v>861</v>
      </c>
      <c s="2" r="M282"/>
      <c s="2" r="N282"/>
      <c s="2" r="O282"/>
      <c s="2" r="P282"/>
      <c s="2" r="Q282"/>
      <c s="2" r="R282"/>
      <c s="2" r="S282"/>
      <c s="2" r="T282"/>
      <c s="2" r="U282"/>
      <c s="2" r="V282"/>
      <c s="2" r="W282"/>
      <c s="2" r="X282"/>
    </row>
    <row r="283">
      <c s="2" r="A283">
        <v>2011</v>
      </c>
      <c t="s" s="2" r="B283">
        <v>862</v>
      </c>
      <c s="2" r="C283">
        <f>(2011-1978)+18</f>
        <v>51</v>
      </c>
      <c t="s" s="2" r="D283">
        <v>24</v>
      </c>
      <c t="s" s="2" r="E283">
        <v>207</v>
      </c>
      <c t="s" s="2" r="F283">
        <v>15</v>
      </c>
      <c t="s" s="2" r="G283">
        <v>542</v>
      </c>
      <c t="s" s="2" r="H283">
        <v>656</v>
      </c>
      <c t="s" s="2" r="I283">
        <v>706</v>
      </c>
      <c s="2" r="J283"/>
      <c t="s" s="2" r="K283">
        <v>863</v>
      </c>
      <c t="s" s="2" r="L283">
        <v>864</v>
      </c>
      <c s="2" r="M283"/>
      <c s="2" r="N283"/>
      <c s="2" r="O283"/>
      <c s="2" r="P283"/>
      <c s="2" r="Q283"/>
      <c s="2" r="R283"/>
      <c s="2" r="S283"/>
      <c s="2" r="T283"/>
      <c s="2" r="U283"/>
      <c s="2" r="V283"/>
      <c s="2" r="W283"/>
      <c s="2" r="X283"/>
    </row>
    <row r="284">
      <c s="2" r="A284">
        <v>2011</v>
      </c>
      <c t="s" s="2" r="B284">
        <v>865</v>
      </c>
      <c s="2" r="C284">
        <f>(2011-1968)+18</f>
        <v>61</v>
      </c>
      <c t="s" s="2" r="D284">
        <v>13</v>
      </c>
      <c t="s" s="2" r="E284">
        <v>866</v>
      </c>
      <c t="s" s="2" r="F284">
        <v>15</v>
      </c>
      <c t="s" s="2" r="G284">
        <v>867</v>
      </c>
      <c t="s" s="2" r="H284">
        <v>145</v>
      </c>
      <c t="s" s="2" r="I284">
        <v>630</v>
      </c>
      <c s="2" r="J284"/>
      <c t="s" s="2" r="K284">
        <v>868</v>
      </c>
      <c t="s" s="2" r="L284">
        <v>869</v>
      </c>
      <c s="2" r="M284"/>
      <c s="2" r="N284"/>
      <c s="2" r="O284"/>
      <c s="2" r="P284"/>
      <c s="2" r="Q284"/>
      <c s="2" r="R284"/>
      <c s="2" r="S284"/>
      <c s="2" r="T284"/>
      <c s="2" r="U284"/>
      <c s="2" r="V284"/>
      <c s="2" r="W284"/>
      <c s="2" r="X284"/>
    </row>
    <row r="285">
      <c s="2" r="A285">
        <v>2011</v>
      </c>
      <c t="s" s="2" r="B285">
        <v>870</v>
      </c>
      <c s="2" r="C285">
        <f>(2011-1984)+18</f>
        <v>45</v>
      </c>
      <c t="s" s="2" r="D285">
        <v>24</v>
      </c>
      <c t="s" s="2" r="E285">
        <v>207</v>
      </c>
      <c t="s" s="2" r="F285">
        <v>15</v>
      </c>
      <c t="s" s="2" r="G285">
        <v>270</v>
      </c>
      <c t="s" s="2" r="H285">
        <v>871</v>
      </c>
      <c s="2" r="I285"/>
      <c s="2" r="J285"/>
      <c t="s" s="2" r="K285">
        <v>872</v>
      </c>
      <c t="s" s="2" r="L285">
        <v>873</v>
      </c>
      <c s="2" r="M285"/>
      <c s="2" r="N285"/>
      <c s="2" r="O285"/>
      <c s="2" r="P285"/>
      <c s="2" r="Q285"/>
      <c s="2" r="R285"/>
      <c s="2" r="S285"/>
      <c s="2" r="T285"/>
      <c s="2" r="U285"/>
      <c s="2" r="V285"/>
      <c s="2" r="W285"/>
      <c s="2" r="X285"/>
    </row>
    <row r="286">
      <c s="2" r="A286">
        <v>2011</v>
      </c>
      <c t="s" s="2" r="B286">
        <v>874</v>
      </c>
      <c s="2" r="C286"/>
      <c t="s" s="2" r="D286">
        <v>24</v>
      </c>
      <c t="s" s="2" r="E286">
        <v>14</v>
      </c>
      <c t="s" s="2" r="F286">
        <v>15</v>
      </c>
      <c t="s" s="2" r="G286">
        <v>25</v>
      </c>
      <c t="s" s="2" r="H286">
        <v>656</v>
      </c>
      <c s="2" r="I286"/>
      <c s="2" r="J286"/>
      <c t="s" s="2" r="K286">
        <v>875</v>
      </c>
      <c t="s" s="2" r="L286">
        <v>876</v>
      </c>
      <c s="2" r="M286"/>
      <c s="2" r="N286"/>
      <c s="2" r="O286"/>
      <c s="2" r="P286"/>
      <c s="2" r="Q286"/>
      <c s="2" r="R286"/>
      <c s="2" r="S286"/>
      <c s="2" r="T286"/>
      <c s="2" r="U286"/>
      <c s="2" r="V286"/>
      <c s="2" r="W286"/>
      <c s="2" r="X286"/>
    </row>
    <row r="287">
      <c s="2" r="A287">
        <v>2011</v>
      </c>
      <c t="s" s="2" r="B287">
        <v>877</v>
      </c>
      <c s="2" r="C287">
        <f>(2011-2000)+18</f>
        <v>29</v>
      </c>
      <c t="s" s="2" r="D287">
        <v>535</v>
      </c>
      <c t="s" s="2" r="E287">
        <v>21</v>
      </c>
      <c t="s" s="2" r="F287">
        <v>15</v>
      </c>
      <c t="s" s="2" r="G287">
        <v>878</v>
      </c>
      <c t="s" s="2" r="H287">
        <v>154</v>
      </c>
      <c s="2" r="I287"/>
      <c s="2" r="J287"/>
      <c t="s" s="2" r="K287">
        <v>879</v>
      </c>
      <c t="s" s="2" r="L287">
        <v>880</v>
      </c>
      <c s="2" r="M287"/>
      <c s="2" r="N287"/>
      <c s="2" r="O287"/>
      <c s="2" r="P287"/>
      <c s="2" r="Q287"/>
      <c s="2" r="R287"/>
      <c s="2" r="S287"/>
      <c s="2" r="T287"/>
      <c s="2" r="U287"/>
      <c s="2" r="V287"/>
      <c s="2" r="W287"/>
      <c s="2" r="X287"/>
    </row>
    <row r="288">
      <c s="2" r="A288">
        <v>2011</v>
      </c>
      <c t="s" s="2" r="B288">
        <v>881</v>
      </c>
      <c s="2" r="C288"/>
      <c s="2" r="D288"/>
      <c s="2" r="E288"/>
      <c t="s" s="2" r="F288">
        <v>15</v>
      </c>
      <c t="s" s="2" r="G288">
        <v>882</v>
      </c>
      <c t="s" s="2" r="H288">
        <v>609</v>
      </c>
      <c s="2" r="I288"/>
      <c s="2" r="J288"/>
      <c t="s" s="2" r="K288">
        <v>883</v>
      </c>
      <c t="s" s="2" r="L288">
        <v>884</v>
      </c>
      <c s="2" r="M288"/>
      <c s="2" r="N288"/>
      <c s="2" r="O288"/>
      <c s="2" r="P288"/>
      <c s="2" r="Q288"/>
      <c s="2" r="R288"/>
      <c s="2" r="S288"/>
      <c s="2" r="T288"/>
      <c s="2" r="U288"/>
      <c s="2" r="V288"/>
      <c s="2" r="W288"/>
      <c s="2" r="X288"/>
    </row>
    <row r="289">
      <c s="2" r="A289">
        <v>2011</v>
      </c>
      <c t="s" s="2" r="B289">
        <v>885</v>
      </c>
      <c s="2" r="C289"/>
      <c t="s" s="2" r="D289">
        <v>24</v>
      </c>
      <c t="s" s="2" r="E289">
        <v>886</v>
      </c>
      <c t="s" s="2" r="F289">
        <v>15</v>
      </c>
      <c t="s" s="2" r="G289">
        <v>621</v>
      </c>
      <c t="s" s="2" r="H289">
        <v>209</v>
      </c>
      <c s="2" r="I289"/>
      <c s="2" r="J289"/>
      <c t="s" s="2" r="K289">
        <v>887</v>
      </c>
      <c t="s" s="2" r="L289">
        <v>888</v>
      </c>
      <c s="2" r="M289"/>
      <c s="2" r="N289"/>
      <c s="2" r="O289"/>
      <c s="2" r="P289"/>
      <c s="2" r="Q289"/>
      <c s="2" r="R289"/>
      <c s="2" r="S289"/>
      <c s="2" r="T289"/>
      <c s="2" r="U289"/>
      <c s="2" r="V289"/>
      <c s="2" r="W289"/>
      <c s="2" r="X289"/>
    </row>
    <row r="290">
      <c s="2" r="A290">
        <v>2011</v>
      </c>
      <c t="s" s="2" r="B290">
        <v>889</v>
      </c>
      <c s="2" r="C290"/>
      <c s="2" r="D290"/>
      <c s="2" r="E290"/>
      <c t="s" s="2" r="F290">
        <v>15</v>
      </c>
      <c t="s" s="2" r="G290">
        <v>21</v>
      </c>
      <c t="s" s="2" r="H290">
        <v>209</v>
      </c>
      <c s="2" r="I290"/>
      <c s="2" r="J290"/>
      <c t="s" s="2" r="K290">
        <v>887</v>
      </c>
      <c t="s" s="2" r="L290">
        <v>888</v>
      </c>
      <c s="2" r="M290"/>
      <c s="2" r="N290"/>
      <c s="2" r="O290"/>
      <c s="2" r="P290"/>
      <c s="2" r="Q290"/>
      <c s="2" r="R290"/>
      <c s="2" r="S290"/>
      <c s="2" r="T290"/>
      <c s="2" r="U290"/>
      <c s="2" r="V290"/>
      <c s="2" r="W290"/>
      <c s="2" r="X290"/>
    </row>
    <row r="291">
      <c s="2" r="A291">
        <v>2011</v>
      </c>
      <c t="s" s="2" r="B291">
        <v>890</v>
      </c>
      <c s="2" r="C291">
        <f>(2011-1995)+18</f>
        <v>34</v>
      </c>
      <c t="s" s="2" r="D291">
        <v>13</v>
      </c>
      <c t="s" s="2" r="E291">
        <v>21</v>
      </c>
      <c t="s" s="2" r="F291">
        <v>15</v>
      </c>
      <c t="s" s="2" r="G291">
        <v>608</v>
      </c>
      <c t="s" s="2" r="H291">
        <v>656</v>
      </c>
      <c s="2" r="I291"/>
      <c s="2" r="J291"/>
      <c t="s" s="2" r="K291">
        <v>891</v>
      </c>
      <c t="s" s="2" r="L291">
        <v>892</v>
      </c>
      <c s="2" r="M291"/>
      <c s="2" r="N291"/>
      <c s="2" r="O291"/>
      <c s="2" r="P291"/>
      <c s="2" r="Q291"/>
      <c s="2" r="R291"/>
      <c s="2" r="S291"/>
      <c s="2" r="T291"/>
      <c s="2" r="U291"/>
      <c s="2" r="V291"/>
      <c s="2" r="W291"/>
      <c s="2" r="X291"/>
    </row>
    <row r="292">
      <c s="2" r="A292">
        <v>2011</v>
      </c>
      <c t="s" s="2" r="B292">
        <v>893</v>
      </c>
      <c s="2" r="C292">
        <f>(2011-2008)+18</f>
        <v>21</v>
      </c>
      <c t="s" s="2" r="D292">
        <v>13</v>
      </c>
      <c t="s" s="2" r="E292">
        <v>894</v>
      </c>
      <c t="s" s="2" r="F292">
        <v>15</v>
      </c>
      <c t="s" s="2" r="G292">
        <v>895</v>
      </c>
      <c t="s" s="2" r="H292">
        <v>158</v>
      </c>
      <c s="2" r="I292"/>
      <c s="2" r="J292"/>
      <c t="s" s="2" r="K292">
        <v>896</v>
      </c>
      <c t="s" s="2" r="L292">
        <v>897</v>
      </c>
      <c s="2" r="M292"/>
      <c s="2" r="N292"/>
      <c s="2" r="O292"/>
      <c s="2" r="P292"/>
      <c s="2" r="Q292"/>
      <c s="2" r="R292"/>
      <c s="2" r="S292"/>
      <c s="2" r="T292"/>
      <c s="2" r="U292"/>
      <c s="2" r="V292"/>
      <c s="2" r="W292"/>
      <c s="2" r="X292"/>
    </row>
    <row r="293">
      <c s="2" r="A293">
        <v>2011</v>
      </c>
      <c t="s" s="2" r="B293">
        <v>898</v>
      </c>
      <c s="2" r="C293">
        <f>(2011-1984)+18</f>
        <v>45</v>
      </c>
      <c t="s" s="2" r="D293">
        <v>30</v>
      </c>
      <c t="s" s="2" r="E293">
        <v>14</v>
      </c>
      <c t="s" s="2" r="F293">
        <v>58</v>
      </c>
      <c t="s" s="2" r="G293">
        <v>376</v>
      </c>
      <c t="s" s="2" r="H293">
        <v>899</v>
      </c>
      <c s="2" r="I293"/>
      <c s="2" r="J293"/>
      <c t="s" s="2" r="K293">
        <v>900</v>
      </c>
      <c t="s" s="2" r="L293">
        <v>901</v>
      </c>
      <c s="2" r="M293"/>
      <c s="2" r="N293"/>
      <c s="2" r="O293"/>
      <c s="2" r="P293"/>
      <c s="2" r="Q293"/>
      <c s="2" r="R293"/>
      <c s="2" r="S293"/>
      <c s="2" r="T293"/>
      <c s="2" r="U293"/>
      <c s="2" r="V293"/>
      <c s="2" r="W293"/>
      <c s="2" r="X293"/>
    </row>
    <row r="294">
      <c s="2" r="A294">
        <v>2011</v>
      </c>
      <c t="s" s="2" r="B294">
        <v>902</v>
      </c>
      <c s="2" r="C294"/>
      <c s="2" r="D294"/>
      <c s="2" r="E294"/>
      <c t="s" s="2" r="F294">
        <v>15</v>
      </c>
      <c t="s" s="2" r="G294">
        <v>903</v>
      </c>
      <c t="s" s="2" r="H294">
        <v>488</v>
      </c>
      <c s="2" r="I294"/>
      <c s="2" r="J294"/>
      <c t="s" s="2" r="K294">
        <v>904</v>
      </c>
      <c t="s" s="2" r="L294">
        <v>905</v>
      </c>
      <c s="2" r="M294"/>
      <c s="2" r="N294"/>
      <c s="2" r="O294"/>
      <c s="2" r="P294"/>
      <c s="2" r="Q294"/>
      <c s="2" r="R294"/>
      <c s="2" r="S294"/>
      <c s="2" r="T294"/>
      <c s="2" r="U294"/>
      <c s="2" r="V294"/>
      <c s="2" r="W294"/>
      <c s="2" r="X294"/>
    </row>
    <row r="295">
      <c s="2" r="A295">
        <v>2011</v>
      </c>
      <c t="s" s="2" r="B295">
        <v>104</v>
      </c>
      <c s="2" r="C295">
        <f>(2011-1992)+18</f>
        <v>37</v>
      </c>
      <c t="s" s="2" r="D295">
        <v>30</v>
      </c>
      <c t="s" s="2" r="E295">
        <v>21</v>
      </c>
      <c t="s" s="2" r="F295">
        <v>15</v>
      </c>
      <c t="s" s="2" r="G295">
        <v>906</v>
      </c>
      <c t="s" s="2" r="H295">
        <v>656</v>
      </c>
      <c s="2" r="I295"/>
      <c s="2" r="J295"/>
      <c t="s" s="2" r="K295">
        <v>907</v>
      </c>
      <c t="s" s="2" r="L295">
        <v>908</v>
      </c>
      <c s="2" r="M295"/>
      <c s="2" r="N295"/>
      <c s="2" r="O295"/>
      <c s="2" r="P295"/>
      <c s="2" r="Q295"/>
      <c s="2" r="R295"/>
      <c s="2" r="S295"/>
      <c s="2" r="T295"/>
      <c s="2" r="U295"/>
      <c s="2" r="V295"/>
      <c s="2" r="W295"/>
      <c s="2" r="X295"/>
    </row>
    <row r="296">
      <c s="2" r="A296">
        <v>2011</v>
      </c>
      <c t="s" s="2" r="B296">
        <v>47</v>
      </c>
      <c s="2" r="C296">
        <f>(2011-1989)+18</f>
        <v>40</v>
      </c>
      <c t="s" s="2" r="D296">
        <v>13</v>
      </c>
      <c t="s" s="2" r="E296">
        <v>21</v>
      </c>
      <c t="s" s="2" r="F296">
        <v>15</v>
      </c>
      <c t="s" s="2" r="G296">
        <v>909</v>
      </c>
      <c t="s" s="2" r="H296">
        <v>154</v>
      </c>
      <c s="2" r="I296"/>
      <c s="2" r="J296"/>
      <c t="s" s="2" r="K296">
        <v>910</v>
      </c>
      <c t="s" s="2" r="L296">
        <v>911</v>
      </c>
      <c s="2" r="M296"/>
      <c s="2" r="N296"/>
      <c s="2" r="O296"/>
      <c s="2" r="P296"/>
      <c s="2" r="Q296"/>
      <c s="2" r="R296"/>
      <c s="2" r="S296"/>
      <c s="2" r="T296"/>
      <c s="2" r="U296"/>
      <c s="2" r="V296"/>
      <c s="2" r="W296"/>
      <c s="2" r="X296"/>
    </row>
    <row r="297">
      <c s="2" r="A297">
        <v>2011</v>
      </c>
      <c t="s" s="2" r="B297">
        <v>912</v>
      </c>
      <c s="2" r="C297">
        <f>(2011-2005)+18</f>
        <v>24</v>
      </c>
      <c t="s" s="2" r="D297">
        <v>18</v>
      </c>
      <c t="s" s="2" r="E297">
        <v>18</v>
      </c>
      <c t="s" s="2" r="F297">
        <v>15</v>
      </c>
      <c t="s" s="2" r="G297">
        <v>913</v>
      </c>
      <c t="s" s="2" r="H297">
        <v>231</v>
      </c>
      <c s="2" r="I297"/>
      <c s="2" r="J297"/>
      <c t="s" s="2" r="K297">
        <v>914</v>
      </c>
      <c t="s" s="2" r="L297">
        <v>915</v>
      </c>
      <c s="2" r="M297"/>
      <c s="2" r="N297"/>
      <c s="2" r="O297"/>
      <c s="2" r="P297"/>
      <c s="2" r="Q297"/>
      <c s="2" r="R297"/>
      <c s="2" r="S297"/>
      <c s="2" r="T297"/>
      <c s="2" r="U297"/>
      <c s="2" r="V297"/>
      <c s="2" r="W297"/>
      <c s="2" r="X297"/>
    </row>
    <row r="298">
      <c s="3" r="A298"/>
      <c s="3" r="B298"/>
      <c s="3" r="C298"/>
      <c s="3" r="D298"/>
      <c s="3" r="E298"/>
      <c s="3" r="F298"/>
      <c s="3" r="G298"/>
      <c s="3" r="H298"/>
      <c s="3" r="I298"/>
      <c s="3" r="J298"/>
      <c s="3" r="K298"/>
      <c s="3" r="L298"/>
      <c s="3" r="M298"/>
      <c s="3" r="N298"/>
      <c s="3" r="O298"/>
      <c s="3" r="P298"/>
      <c s="3" r="Q298"/>
      <c s="3" r="R298"/>
      <c s="3" r="S298"/>
      <c s="3" r="T298"/>
      <c s="3" r="U298"/>
      <c s="3" r="V298"/>
      <c s="3" r="W298"/>
      <c s="3" r="X298"/>
    </row>
    <row r="299">
      <c s="2" r="A299">
        <v>2012</v>
      </c>
      <c t="s" s="2" r="B299">
        <v>916</v>
      </c>
      <c s="2" r="C299">
        <v>32</v>
      </c>
      <c t="s" s="2" r="D299">
        <v>13</v>
      </c>
      <c t="s" s="2" r="E299">
        <v>25</v>
      </c>
      <c t="s" s="2" r="F299">
        <v>15</v>
      </c>
      <c t="s" s="2" r="G299">
        <v>917</v>
      </c>
      <c t="s" s="2" r="H299">
        <v>594</v>
      </c>
      <c s="2" r="I299"/>
      <c s="2" r="J299"/>
      <c t="s" s="2" r="K299">
        <v>918</v>
      </c>
      <c t="s" s="2" r="L299">
        <v>919</v>
      </c>
      <c s="2" r="M299"/>
      <c s="2" r="N299"/>
      <c s="2" r="O299"/>
      <c s="2" r="P299"/>
      <c s="2" r="Q299"/>
      <c s="2" r="R299"/>
      <c s="2" r="S299"/>
      <c s="2" r="T299"/>
      <c s="2" r="U299"/>
      <c s="2" r="V299"/>
      <c s="2" r="W299"/>
      <c s="2" r="X299"/>
    </row>
    <row r="300">
      <c s="2" r="A300">
        <v>2012</v>
      </c>
      <c t="s" s="2" r="B300">
        <v>920</v>
      </c>
      <c s="2" r="C300"/>
      <c s="2" r="D300"/>
      <c t="s" s="2" r="E300">
        <v>921</v>
      </c>
      <c t="s" s="2" r="F300">
        <v>58</v>
      </c>
      <c t="s" s="2" r="G300">
        <v>922</v>
      </c>
      <c t="s" s="2" r="H300">
        <v>690</v>
      </c>
      <c s="2" r="I300"/>
      <c s="2" r="J300"/>
      <c t="s" s="2" r="K300">
        <v>923</v>
      </c>
      <c t="s" s="2" r="L300">
        <v>924</v>
      </c>
      <c s="2" r="M300"/>
      <c s="2" r="N300"/>
      <c s="2" r="O300"/>
      <c s="2" r="P300"/>
      <c s="2" r="Q300"/>
      <c s="2" r="R300"/>
      <c s="2" r="S300"/>
      <c s="2" r="T300"/>
      <c s="2" r="U300"/>
      <c s="2" r="V300"/>
      <c s="2" r="W300"/>
      <c s="2" r="X300"/>
    </row>
    <row r="301">
      <c s="2" r="A301">
        <v>2012</v>
      </c>
      <c t="s" s="2" r="B301">
        <v>925</v>
      </c>
      <c s="2" r="C301">
        <v>35</v>
      </c>
      <c t="s" s="2" r="D301">
        <v>535</v>
      </c>
      <c t="s" s="2" r="E301">
        <v>926</v>
      </c>
      <c t="s" s="2" r="F301">
        <v>15</v>
      </c>
      <c t="s" s="2" r="G301">
        <v>542</v>
      </c>
      <c t="s" s="2" r="H301">
        <v>92</v>
      </c>
      <c s="2" r="I301"/>
      <c s="2" r="J301"/>
      <c t="s" s="2" r="K301">
        <v>927</v>
      </c>
      <c t="s" s="2" r="L301">
        <v>928</v>
      </c>
      <c s="2" r="M301"/>
      <c s="2" r="N301"/>
      <c s="2" r="O301"/>
      <c s="2" r="P301"/>
      <c s="2" r="Q301"/>
      <c s="2" r="R301"/>
      <c s="2" r="S301"/>
      <c s="2" r="T301"/>
      <c s="2" r="U301"/>
      <c s="2" r="V301"/>
      <c s="2" r="W301"/>
      <c s="2" r="X301"/>
    </row>
    <row r="302">
      <c s="2" r="A302">
        <v>2012</v>
      </c>
      <c t="s" s="2" r="B302">
        <v>925</v>
      </c>
      <c s="2" r="C302">
        <v>35</v>
      </c>
      <c t="s" s="2" r="D302">
        <v>535</v>
      </c>
      <c t="s" s="2" r="E302">
        <v>926</v>
      </c>
      <c t="s" s="2" r="F302">
        <v>15</v>
      </c>
      <c t="s" s="2" r="G302">
        <v>542</v>
      </c>
      <c t="s" s="2" r="H302">
        <v>92</v>
      </c>
      <c s="2" r="I302"/>
      <c s="2" r="J302"/>
      <c t="s" s="2" r="K302">
        <v>929</v>
      </c>
      <c t="s" s="2" r="L302">
        <v>930</v>
      </c>
      <c s="2" r="M302"/>
      <c s="2" r="N302"/>
      <c s="2" r="O302"/>
      <c s="2" r="P302"/>
      <c s="2" r="Q302"/>
      <c s="2" r="R302"/>
      <c s="2" r="S302"/>
      <c s="2" r="T302"/>
      <c s="2" r="U302"/>
      <c s="2" r="V302"/>
      <c s="2" r="W302"/>
      <c s="2" r="X302"/>
    </row>
    <row r="303">
      <c s="2" r="A303">
        <v>2012</v>
      </c>
      <c t="s" s="2" r="B303">
        <v>931</v>
      </c>
      <c s="2" r="C303">
        <v>28</v>
      </c>
      <c t="s" s="2" r="D303">
        <v>535</v>
      </c>
      <c t="s" s="2" r="E303">
        <v>932</v>
      </c>
      <c t="s" s="2" r="F303">
        <v>58</v>
      </c>
      <c t="s" s="2" r="G303">
        <v>933</v>
      </c>
      <c t="s" s="2" r="H303">
        <v>145</v>
      </c>
      <c s="2" r="I303"/>
      <c s="2" r="J303"/>
      <c t="s" s="2" r="K303">
        <v>934</v>
      </c>
      <c t="s" s="2" r="L303">
        <v>935</v>
      </c>
      <c s="2" r="M303"/>
      <c s="2" r="N303"/>
      <c s="2" r="O303"/>
      <c s="2" r="P303"/>
      <c s="2" r="Q303"/>
      <c s="2" r="R303"/>
      <c s="2" r="S303"/>
      <c s="2" r="T303"/>
      <c s="2" r="U303"/>
      <c s="2" r="V303"/>
      <c s="2" r="W303"/>
      <c s="2" r="X303"/>
    </row>
    <row r="304">
      <c s="2" r="A304">
        <v>2012</v>
      </c>
      <c t="s" s="2" r="B304">
        <v>936</v>
      </c>
      <c s="2" r="C304">
        <v>28</v>
      </c>
      <c t="s" s="2" r="D304">
        <v>13</v>
      </c>
      <c t="s" s="2" r="E304">
        <v>937</v>
      </c>
      <c t="s" s="2" r="F304">
        <v>15</v>
      </c>
      <c t="s" s="2" r="G304">
        <v>938</v>
      </c>
      <c t="s" s="2" r="H304">
        <v>609</v>
      </c>
      <c s="2" r="I304"/>
      <c s="2" r="J304"/>
      <c t="s" s="2" r="K304">
        <v>939</v>
      </c>
      <c t="s" s="2" r="L304">
        <v>940</v>
      </c>
      <c s="2" r="M304"/>
      <c s="2" r="N304"/>
      <c s="2" r="O304"/>
      <c s="2" r="P304"/>
      <c s="2" r="Q304"/>
      <c s="2" r="R304"/>
      <c s="2" r="S304"/>
      <c s="2" r="T304"/>
      <c s="2" r="U304"/>
      <c s="2" r="V304"/>
      <c s="2" r="W304"/>
      <c s="2" r="X304"/>
    </row>
    <row r="305">
      <c s="2" r="A305">
        <v>2012</v>
      </c>
      <c t="s" s="2" r="B305">
        <v>941</v>
      </c>
      <c s="2" r="C305"/>
      <c t="s" s="2" r="D305">
        <v>30</v>
      </c>
      <c t="s" s="2" r="E305">
        <v>207</v>
      </c>
      <c t="s" s="2" r="F305">
        <v>15</v>
      </c>
      <c t="s" s="2" r="G305">
        <v>942</v>
      </c>
      <c t="s" s="2" r="H305">
        <v>223</v>
      </c>
      <c s="2" r="I305"/>
      <c s="2" r="J305"/>
      <c t="s" s="2" r="K305">
        <v>943</v>
      </c>
      <c t="s" s="2" r="L305">
        <v>944</v>
      </c>
      <c s="2" r="M305"/>
      <c s="2" r="N305"/>
      <c s="2" r="O305"/>
      <c s="2" r="P305"/>
      <c s="2" r="Q305"/>
      <c s="2" r="R305"/>
      <c s="2" r="S305"/>
      <c s="2" r="T305"/>
      <c s="2" r="U305"/>
      <c s="2" r="V305"/>
      <c s="2" r="W305"/>
      <c s="2" r="X305"/>
    </row>
    <row customHeight="1" r="306" ht="3.75">
      <c s="2" r="A306">
        <v>2012</v>
      </c>
      <c t="s" s="2" r="B306">
        <v>945</v>
      </c>
      <c s="2" r="C306"/>
      <c t="s" s="2" r="D306">
        <v>24</v>
      </c>
      <c t="s" s="2" r="E306">
        <v>946</v>
      </c>
      <c t="s" s="2" r="F306">
        <v>15</v>
      </c>
      <c t="s" s="2" r="G306">
        <v>947</v>
      </c>
      <c t="s" s="2" r="H306">
        <v>467</v>
      </c>
      <c s="2" r="I306"/>
      <c s="2" r="J306"/>
      <c t="s" s="2" r="K306">
        <v>948</v>
      </c>
      <c t="s" s="2" r="L306">
        <v>949</v>
      </c>
      <c s="2" r="M306"/>
      <c s="2" r="N306"/>
      <c s="2" r="O306"/>
      <c s="2" r="P306"/>
      <c s="2" r="Q306"/>
      <c s="2" r="R306"/>
      <c s="2" r="S306"/>
      <c s="2" r="T306"/>
      <c s="2" r="U306"/>
      <c s="2" r="V306"/>
      <c s="2" r="W306"/>
      <c s="2" r="X306"/>
    </row>
    <row r="307">
      <c s="2" r="A307">
        <v>2012</v>
      </c>
      <c t="s" s="2" r="B307">
        <v>950</v>
      </c>
      <c s="2" r="C307">
        <f>(2012-2000)+18</f>
        <v>30</v>
      </c>
      <c t="s" s="2" r="D307">
        <v>13</v>
      </c>
      <c t="s" s="2" r="E307">
        <v>951</v>
      </c>
      <c t="s" s="2" r="F307">
        <v>15</v>
      </c>
      <c t="s" s="2" r="G307">
        <v>952</v>
      </c>
      <c t="s" s="2" r="H307">
        <v>527</v>
      </c>
      <c s="2" r="I307"/>
      <c s="2" r="J307"/>
      <c t="s" s="2" r="K307">
        <v>953</v>
      </c>
      <c t="s" s="2" r="L307">
        <v>954</v>
      </c>
      <c s="2" r="M307"/>
      <c s="2" r="N307"/>
      <c s="2" r="O307"/>
      <c s="2" r="P307"/>
      <c s="2" r="Q307"/>
      <c s="2" r="R307"/>
      <c s="2" r="S307"/>
      <c s="2" r="T307"/>
      <c s="2" r="U307"/>
      <c s="2" r="V307"/>
      <c s="2" r="W307"/>
      <c s="2" r="X307"/>
    </row>
    <row r="308">
      <c s="2" r="A308">
        <v>2012</v>
      </c>
      <c t="s" s="2" r="B308">
        <v>955</v>
      </c>
      <c s="2" r="C308"/>
      <c t="s" s="2" r="D308">
        <v>535</v>
      </c>
      <c t="s" s="2" r="E308">
        <v>552</v>
      </c>
      <c t="s" s="2" r="F308">
        <v>15</v>
      </c>
      <c t="s" s="2" r="G308">
        <v>956</v>
      </c>
      <c t="s" s="2" r="H308">
        <v>72</v>
      </c>
      <c s="2" r="I308"/>
      <c s="2" r="J308"/>
      <c t="s" s="2" r="K308">
        <v>957</v>
      </c>
      <c t="s" s="2" r="L308">
        <v>958</v>
      </c>
      <c s="2" r="M308"/>
      <c s="2" r="N308"/>
      <c s="2" r="O308"/>
      <c s="2" r="P308"/>
      <c s="2" r="Q308"/>
      <c s="2" r="R308"/>
      <c s="2" r="S308"/>
      <c s="2" r="T308"/>
      <c s="2" r="U308"/>
      <c s="2" r="V308"/>
      <c s="2" r="W308"/>
      <c s="2" r="X308"/>
    </row>
    <row r="309">
      <c s="2" r="A309">
        <v>2012</v>
      </c>
      <c t="s" s="2" r="B309">
        <v>959</v>
      </c>
      <c s="2" r="C309"/>
      <c s="2" r="D309"/>
      <c s="2" r="E309"/>
      <c t="s" s="2" r="F309">
        <v>15</v>
      </c>
      <c t="s" s="2" r="G309">
        <v>960</v>
      </c>
      <c t="s" s="2" r="H309">
        <v>76</v>
      </c>
      <c s="2" r="I309"/>
      <c s="2" r="J309"/>
      <c t="s" s="2" r="K309">
        <v>961</v>
      </c>
      <c t="s" s="2" r="L309">
        <v>962</v>
      </c>
      <c s="2" r="M309"/>
      <c s="2" r="N309"/>
      <c s="2" r="O309"/>
      <c s="2" r="P309"/>
      <c s="2" r="Q309"/>
      <c s="2" r="R309"/>
      <c s="2" r="S309"/>
      <c s="2" r="T309"/>
      <c s="2" r="U309"/>
      <c s="2" r="V309"/>
      <c s="2" r="W309"/>
      <c s="2" r="X309"/>
    </row>
    <row r="310">
      <c s="2" r="A310">
        <v>2012</v>
      </c>
      <c t="s" s="2" r="B310">
        <v>963</v>
      </c>
      <c s="2" r="C310">
        <v>34</v>
      </c>
      <c t="s" s="2" r="D310">
        <v>24</v>
      </c>
      <c t="s" s="2" r="E310">
        <v>964</v>
      </c>
      <c t="s" s="2" r="F310">
        <v>15</v>
      </c>
      <c t="s" s="2" r="G310">
        <v>285</v>
      </c>
      <c t="s" s="2" r="H310">
        <v>145</v>
      </c>
      <c s="2" r="I310"/>
      <c s="2" r="J310"/>
      <c t="s" s="2" r="K310">
        <v>965</v>
      </c>
      <c t="s" s="2" r="L310">
        <v>966</v>
      </c>
      <c s="2" r="M310"/>
      <c s="2" r="N310"/>
      <c s="2" r="O310"/>
      <c s="2" r="P310"/>
      <c s="2" r="Q310"/>
      <c s="2" r="R310"/>
      <c s="2" r="S310"/>
      <c s="2" r="T310"/>
      <c s="2" r="U310"/>
      <c s="2" r="V310"/>
      <c s="2" r="W310"/>
      <c s="2" r="X310"/>
    </row>
    <row r="311">
      <c s="2" r="A311">
        <v>2012</v>
      </c>
      <c t="s" s="2" r="B311">
        <v>967</v>
      </c>
      <c s="2" r="C311"/>
      <c t="s" s="2" r="D311">
        <v>13</v>
      </c>
      <c t="s" s="2" r="E311">
        <v>968</v>
      </c>
      <c t="s" s="2" r="F311">
        <v>15</v>
      </c>
      <c t="s" s="2" r="G311">
        <v>969</v>
      </c>
      <c t="s" s="2" r="H311">
        <v>594</v>
      </c>
      <c s="2" r="I311"/>
      <c s="2" r="J311"/>
      <c t="s" s="2" r="K311">
        <v>970</v>
      </c>
      <c t="s" s="2" r="L311">
        <v>971</v>
      </c>
      <c s="2" r="M311"/>
      <c s="2" r="N311"/>
      <c s="2" r="O311"/>
      <c s="2" r="P311"/>
      <c s="2" r="Q311"/>
      <c s="2" r="R311"/>
      <c s="2" r="S311"/>
      <c s="2" r="T311"/>
      <c s="2" r="U311"/>
      <c s="2" r="V311"/>
      <c s="2" r="W311"/>
      <c s="2" r="X311"/>
    </row>
    <row r="312">
      <c s="2" r="A312">
        <v>2012</v>
      </c>
      <c t="s" s="2" r="B312">
        <v>972</v>
      </c>
      <c s="2" r="C312"/>
      <c t="s" s="2" r="D312">
        <v>30</v>
      </c>
      <c t="s" s="2" r="E312">
        <v>973</v>
      </c>
      <c t="s" s="2" r="F312">
        <v>15</v>
      </c>
      <c t="s" s="2" r="G312">
        <v>895</v>
      </c>
      <c t="s" s="2" r="H312">
        <v>92</v>
      </c>
      <c s="2" r="I312"/>
      <c s="2" r="J312"/>
      <c t="s" s="2" r="K312">
        <v>974</v>
      </c>
      <c t="s" s="2" r="L312">
        <v>975</v>
      </c>
      <c s="2" r="M312"/>
      <c s="2" r="N312"/>
      <c s="2" r="O312"/>
      <c s="2" r="P312"/>
      <c s="2" r="Q312"/>
      <c s="2" r="R312"/>
      <c s="2" r="S312"/>
      <c s="2" r="T312"/>
      <c s="2" r="U312"/>
      <c s="2" r="V312"/>
      <c s="2" r="W312"/>
      <c s="2" r="X312"/>
    </row>
    <row r="313">
      <c s="2" r="A313">
        <v>2012</v>
      </c>
      <c t="s" s="2" r="B313">
        <v>976</v>
      </c>
      <c s="2" r="C313"/>
      <c s="2" r="D313"/>
      <c t="s" s="2" r="E313">
        <v>69</v>
      </c>
      <c t="s" s="2" r="F313">
        <v>15</v>
      </c>
      <c t="s" s="2" r="G313">
        <v>913</v>
      </c>
      <c t="s" s="2" r="H313">
        <v>39</v>
      </c>
      <c s="2" r="I313"/>
      <c s="2" r="J313"/>
      <c t="s" s="2" r="K313">
        <v>977</v>
      </c>
      <c t="s" s="2" r="L313">
        <v>978</v>
      </c>
      <c s="2" r="M313"/>
      <c s="2" r="N313"/>
      <c s="2" r="O313"/>
      <c s="2" r="P313"/>
      <c s="2" r="Q313"/>
      <c s="2" r="R313"/>
      <c s="2" r="S313"/>
      <c s="2" r="T313"/>
      <c s="2" r="U313"/>
      <c s="2" r="V313"/>
      <c s="2" r="W313"/>
      <c s="2" r="X313"/>
    </row>
    <row r="314">
      <c s="2" r="A314">
        <v>2012</v>
      </c>
      <c t="s" s="2" r="B314">
        <v>979</v>
      </c>
      <c s="2" r="C314">
        <f>(2012-1992)+18</f>
        <v>38</v>
      </c>
      <c t="s" s="2" r="D314">
        <v>13</v>
      </c>
      <c t="s" s="2" r="E314">
        <v>980</v>
      </c>
      <c t="s" s="2" r="F314">
        <v>15</v>
      </c>
      <c t="s" s="2" r="G314">
        <v>270</v>
      </c>
      <c t="s" s="2" r="H314">
        <v>630</v>
      </c>
      <c s="2" r="I314"/>
      <c s="2" r="J314"/>
      <c t="s" s="2" r="K314">
        <v>981</v>
      </c>
      <c t="s" s="2" r="L314">
        <v>982</v>
      </c>
      <c s="2" r="M314"/>
      <c s="2" r="N314"/>
      <c s="2" r="O314"/>
      <c s="2" r="P314"/>
      <c s="2" r="Q314"/>
      <c s="2" r="R314"/>
      <c s="2" r="S314"/>
      <c s="2" r="T314"/>
      <c s="2" r="U314"/>
      <c s="2" r="V314"/>
      <c s="2" r="W314"/>
      <c s="2" r="X314"/>
    </row>
    <row r="315">
      <c s="2" r="A315">
        <v>2012</v>
      </c>
      <c t="s" s="2" r="B315">
        <v>983</v>
      </c>
      <c s="2" r="C315">
        <f>(2012-1993)+18</f>
        <v>37</v>
      </c>
      <c t="s" s="2" r="D315">
        <v>13</v>
      </c>
      <c t="s" s="2" r="E315">
        <v>980</v>
      </c>
      <c t="s" s="2" r="F315">
        <v>15</v>
      </c>
      <c t="s" s="2" r="G315">
        <v>984</v>
      </c>
      <c t="s" s="2" r="H315">
        <v>594</v>
      </c>
      <c s="2" r="I315"/>
      <c s="2" r="J315"/>
      <c t="s" s="2" r="K315">
        <v>985</v>
      </c>
      <c s="2" r="L315"/>
      <c s="2" r="M315"/>
      <c s="2" r="N315"/>
      <c s="2" r="O315"/>
      <c s="2" r="P315"/>
      <c s="2" r="Q315"/>
      <c s="2" r="R315"/>
      <c s="2" r="S315"/>
      <c s="2" r="T315"/>
      <c s="2" r="U315"/>
      <c s="2" r="V315"/>
      <c s="2" r="W315"/>
      <c s="2" r="X315"/>
    </row>
    <row r="316">
      <c s="2" r="A316">
        <v>2012</v>
      </c>
      <c t="s" s="2" r="B316">
        <v>986</v>
      </c>
      <c s="2" r="C316">
        <v>20</v>
      </c>
      <c t="s" s="2" r="D316">
        <v>18</v>
      </c>
      <c t="s" s="2" r="E316">
        <v>18</v>
      </c>
      <c t="s" s="2" r="F316">
        <v>15</v>
      </c>
      <c t="s" s="2" r="G316">
        <v>987</v>
      </c>
      <c t="s" s="2" r="H316">
        <v>594</v>
      </c>
      <c s="2" r="I316"/>
      <c s="2" r="J316"/>
      <c t="s" s="2" r="K316">
        <v>985</v>
      </c>
      <c s="2" r="L316"/>
      <c s="2" r="M316"/>
      <c s="2" r="N316"/>
      <c s="2" r="O316"/>
      <c s="2" r="P316"/>
      <c s="2" r="Q316"/>
      <c s="2" r="R316"/>
      <c s="2" r="S316"/>
      <c s="2" r="T316"/>
      <c s="2" r="U316"/>
      <c s="2" r="V316"/>
      <c s="2" r="W316"/>
      <c s="2" r="X316"/>
    </row>
    <row r="317">
      <c s="2" r="A317">
        <v>2012</v>
      </c>
      <c t="s" s="2" r="B317">
        <v>988</v>
      </c>
      <c s="2" r="C317"/>
      <c t="s" s="2" r="D317">
        <v>13</v>
      </c>
      <c t="s" s="2" r="E317">
        <v>989</v>
      </c>
      <c t="s" s="2" r="F317">
        <v>15</v>
      </c>
      <c t="s" s="2" r="G317">
        <v>990</v>
      </c>
      <c t="s" s="2" r="H317">
        <v>594</v>
      </c>
      <c s="2" r="I317"/>
      <c s="2" r="J317"/>
      <c t="s" s="2" r="K317">
        <v>985</v>
      </c>
      <c s="2" r="L317"/>
      <c s="2" r="M317"/>
      <c s="2" r="N317"/>
      <c s="2" r="O317"/>
      <c s="2" r="P317"/>
      <c s="2" r="Q317"/>
      <c s="2" r="R317"/>
      <c s="2" r="S317"/>
      <c s="2" r="T317"/>
      <c s="2" r="U317"/>
      <c s="2" r="V317"/>
      <c s="2" r="W317"/>
      <c s="2" r="X317"/>
    </row>
    <row r="318">
      <c s="2" r="A318">
        <v>2012</v>
      </c>
      <c t="s" s="2" r="B318">
        <v>991</v>
      </c>
      <c s="2" r="C318">
        <f>(2012-2005)+18</f>
        <v>25</v>
      </c>
      <c t="s" s="2" r="D318">
        <v>13</v>
      </c>
      <c t="s" s="2" r="E318">
        <v>980</v>
      </c>
      <c t="s" s="2" r="F318">
        <v>15</v>
      </c>
      <c t="s" s="2" r="G318">
        <v>992</v>
      </c>
      <c t="s" s="2" r="H318">
        <v>594</v>
      </c>
      <c s="2" r="I318"/>
      <c s="2" r="J318"/>
      <c t="s" s="2" r="K318">
        <v>985</v>
      </c>
      <c s="2" r="L318"/>
      <c s="2" r="M318"/>
      <c s="2" r="N318"/>
      <c s="2" r="O318"/>
      <c s="2" r="P318"/>
      <c s="2" r="Q318"/>
      <c s="2" r="R318"/>
      <c s="2" r="S318"/>
      <c s="2" r="T318"/>
      <c s="2" r="U318"/>
      <c s="2" r="V318"/>
      <c s="2" r="W318"/>
      <c s="2" r="X318"/>
    </row>
    <row r="319">
      <c s="2" r="A319">
        <v>2012</v>
      </c>
      <c t="s" s="2" r="B319">
        <v>993</v>
      </c>
      <c s="2" r="C319"/>
      <c s="2" r="D319"/>
      <c s="2" r="E319"/>
      <c t="s" s="2" r="F319">
        <v>15</v>
      </c>
      <c t="s" s="2" r="G319">
        <v>267</v>
      </c>
      <c t="s" s="2" r="H319">
        <v>106</v>
      </c>
      <c s="2" r="I319"/>
      <c s="2" r="J319"/>
      <c t="s" s="2" r="K319">
        <v>994</v>
      </c>
      <c s="2" r="L319"/>
      <c s="2" r="M319"/>
      <c s="2" r="N319"/>
      <c s="2" r="O319"/>
      <c s="2" r="P319"/>
      <c s="2" r="Q319"/>
      <c s="2" r="R319"/>
      <c s="2" r="S319"/>
      <c s="2" r="T319"/>
      <c s="2" r="U319"/>
      <c s="2" r="V319"/>
      <c s="2" r="W319"/>
      <c s="2" r="X319"/>
    </row>
    <row r="320">
      <c s="2" r="A320">
        <v>2012</v>
      </c>
      <c t="s" s="2" r="B320">
        <v>995</v>
      </c>
      <c s="2" r="C320"/>
      <c s="2" r="D320"/>
      <c s="2" r="E320"/>
      <c t="s" s="2" r="F320">
        <v>15</v>
      </c>
      <c t="s" s="2" r="G320">
        <v>996</v>
      </c>
      <c t="s" s="2" r="H320">
        <v>106</v>
      </c>
      <c s="2" r="I320"/>
      <c s="2" r="J320"/>
      <c t="s" s="2" r="K320">
        <v>994</v>
      </c>
      <c s="2" r="L320"/>
      <c s="2" r="M320"/>
      <c s="2" r="N320"/>
      <c s="2" r="O320"/>
      <c s="2" r="P320"/>
      <c s="2" r="Q320"/>
      <c s="2" r="R320"/>
      <c s="2" r="S320"/>
      <c s="2" r="T320"/>
      <c s="2" r="U320"/>
      <c s="2" r="V320"/>
      <c s="2" r="W320"/>
      <c s="2" r="X320"/>
    </row>
    <row r="321">
      <c s="2" r="A321"/>
      <c s="2" r="B321"/>
      <c s="2" r="C321"/>
      <c s="2" r="D321"/>
      <c s="2" r="E321"/>
      <c s="2" r="F321"/>
      <c s="2" r="G321"/>
      <c s="2" r="H321"/>
      <c s="2" r="I321"/>
      <c s="2" r="J321"/>
      <c s="2" r="K321"/>
      <c s="2" r="L321"/>
      <c s="2" r="M321"/>
      <c s="2" r="N321"/>
      <c s="2" r="O321"/>
      <c s="2" r="P321"/>
      <c s="2" r="Q321"/>
      <c s="2" r="R321"/>
      <c s="2" r="S321"/>
      <c s="2" r="T321"/>
      <c s="2" r="U321"/>
      <c s="2" r="V321"/>
      <c s="2" r="W321"/>
      <c s="2" r="X321"/>
    </row>
    <row r="322">
      <c s="2" r="A322"/>
      <c s="2" r="B322"/>
      <c s="2" r="C322"/>
      <c s="2" r="D322"/>
      <c s="2" r="E322"/>
      <c s="2" r="F322"/>
      <c s="2" r="G322"/>
      <c s="2" r="H322"/>
      <c s="2" r="I322"/>
      <c s="2" r="J322"/>
      <c s="2" r="K322"/>
      <c s="2" r="L322"/>
      <c s="2" r="M322"/>
      <c s="2" r="N322"/>
      <c s="2" r="O322"/>
      <c s="2" r="P322"/>
      <c s="2" r="Q322"/>
      <c s="2" r="R322"/>
      <c s="2" r="S322"/>
      <c s="2" r="T322"/>
      <c s="2" r="U322"/>
      <c s="2" r="V322"/>
      <c s="2" r="W322"/>
      <c s="2" r="X322"/>
    </row>
    <row r="323">
      <c s="2" r="A323"/>
      <c s="2" r="B323"/>
      <c s="2" r="C323"/>
      <c s="2" r="D323"/>
      <c s="2" r="E323"/>
      <c s="2" r="F323"/>
      <c s="2" r="G323"/>
      <c s="2" r="H323"/>
      <c s="2" r="I323"/>
      <c s="2" r="J323"/>
      <c s="2" r="K323"/>
      <c s="2" r="L323"/>
      <c s="2" r="M323"/>
      <c s="2" r="N323"/>
      <c s="2" r="O323"/>
      <c s="2" r="P323"/>
      <c s="2" r="Q323"/>
      <c s="2" r="R323"/>
      <c s="2" r="S323"/>
      <c s="2" r="T323"/>
      <c s="2" r="U323"/>
      <c s="2" r="V323"/>
      <c s="2" r="W323"/>
      <c s="2" r="X323"/>
    </row>
    <row r="324">
      <c s="2" r="A324"/>
      <c s="2" r="B324"/>
      <c s="2" r="C324"/>
      <c s="2" r="D324"/>
      <c s="2" r="E324"/>
      <c s="2" r="F324"/>
      <c s="2" r="G324"/>
      <c s="2" r="H324"/>
      <c s="2" r="I324"/>
      <c s="2" r="J324"/>
      <c s="2" r="K324"/>
      <c s="2" r="L324"/>
      <c s="2" r="M324"/>
      <c s="2" r="N324"/>
      <c s="2" r="O324"/>
      <c s="2" r="P324"/>
      <c s="2" r="Q324"/>
      <c s="2" r="R324"/>
      <c s="2" r="S324"/>
      <c s="2" r="T324"/>
      <c s="2" r="U324"/>
      <c s="2" r="V324"/>
      <c s="2" r="W324"/>
      <c s="2" r="X324"/>
    </row>
    <row r="325">
      <c s="2" r="A325"/>
      <c s="2" r="B325"/>
      <c s="2" r="C325"/>
      <c s="2" r="D325"/>
      <c s="2" r="E325"/>
      <c s="2" r="F325"/>
      <c s="2" r="G325"/>
      <c s="2" r="H325"/>
      <c s="2" r="I325"/>
      <c s="2" r="J325"/>
      <c s="2" r="K325"/>
      <c s="2" r="L325"/>
      <c s="2" r="M325"/>
      <c s="2" r="N325"/>
      <c s="2" r="O325"/>
      <c s="2" r="P325"/>
      <c s="2" r="Q325"/>
      <c s="2" r="R325"/>
      <c s="2" r="S325"/>
      <c s="2" r="T325"/>
      <c s="2" r="U325"/>
      <c s="2" r="V325"/>
      <c s="2" r="W325"/>
      <c s="2" r="X325"/>
    </row>
    <row r="326">
      <c s="2" r="A326"/>
      <c s="2" r="B326"/>
      <c s="2" r="C326"/>
      <c s="2" r="D326"/>
      <c s="2" r="E326"/>
      <c s="2" r="F326"/>
      <c s="2" r="G326"/>
      <c s="2" r="H326"/>
      <c s="2" r="I326"/>
      <c s="2" r="J326"/>
      <c s="2" r="K326"/>
      <c s="2" r="L326"/>
      <c s="2" r="M326"/>
      <c s="2" r="N326"/>
      <c s="2" r="O326"/>
      <c s="2" r="P326"/>
      <c s="2" r="Q326"/>
      <c s="2" r="R326"/>
      <c s="2" r="S326"/>
      <c s="2" r="T326"/>
      <c s="2" r="U326"/>
      <c s="2" r="V326"/>
      <c s="2" r="W326"/>
      <c s="2" r="X326"/>
    </row>
    <row r="327">
      <c s="2" r="A327"/>
      <c s="2" r="B327"/>
      <c s="2" r="C327"/>
      <c s="2" r="D327"/>
      <c s="2" r="E327"/>
      <c s="2" r="F327"/>
      <c s="2" r="G327"/>
      <c s="2" r="H327"/>
      <c s="2" r="I327"/>
      <c s="2" r="J327"/>
      <c s="2" r="K327"/>
      <c s="2" r="L327"/>
      <c s="2" r="M327"/>
      <c s="2" r="N327"/>
      <c s="2" r="O327"/>
      <c s="2" r="P327"/>
      <c s="2" r="Q327"/>
      <c s="2" r="R327"/>
      <c s="2" r="S327"/>
      <c s="2" r="T327"/>
      <c s="2" r="U327"/>
      <c s="2" r="V327"/>
      <c s="2" r="W327"/>
      <c s="2" r="X327"/>
    </row>
    <row r="328">
      <c s="2" r="A328"/>
      <c s="2" r="B328"/>
      <c s="2" r="C328"/>
      <c s="2" r="D328"/>
      <c s="2" r="E328"/>
      <c s="2" r="F328"/>
      <c s="2" r="G328"/>
      <c s="2" r="H328"/>
      <c s="2" r="I328"/>
      <c s="2" r="J328"/>
      <c s="2" r="K328"/>
      <c s="2" r="L328"/>
      <c s="2" r="M328"/>
      <c s="2" r="N328"/>
      <c s="2" r="O328"/>
      <c s="2" r="P328"/>
      <c s="2" r="Q328"/>
      <c s="2" r="R328"/>
      <c s="2" r="S328"/>
      <c s="2" r="T328"/>
      <c s="2" r="U328"/>
      <c s="2" r="V328"/>
      <c s="2" r="W328"/>
      <c s="2" r="X328"/>
    </row>
    <row r="329">
      <c s="2" r="A329"/>
      <c s="2" r="B329"/>
      <c s="2" r="C329"/>
      <c s="2" r="D329"/>
      <c s="2" r="E329"/>
      <c s="2" r="F329"/>
      <c s="2" r="G329"/>
      <c s="2" r="H329"/>
      <c s="2" r="I329"/>
      <c s="2" r="J329"/>
      <c s="2" r="K329"/>
      <c s="2" r="L329"/>
      <c s="2" r="M329"/>
      <c s="2" r="N329"/>
      <c s="2" r="O329"/>
      <c s="2" r="P329"/>
      <c s="2" r="Q329"/>
      <c s="2" r="R329"/>
      <c s="2" r="S329"/>
      <c s="2" r="T329"/>
      <c s="2" r="U329"/>
      <c s="2" r="V329"/>
      <c s="2" r="W329"/>
      <c s="2" r="X329"/>
    </row>
    <row r="330">
      <c s="2" r="A330"/>
      <c s="2" r="B330"/>
      <c s="2" r="C330"/>
      <c s="2" r="D330"/>
      <c s="2" r="E330"/>
      <c s="2" r="F330"/>
      <c s="2" r="G330"/>
      <c s="2" r="H330"/>
      <c s="2" r="I330"/>
      <c s="2" r="J330"/>
      <c s="2" r="K330"/>
      <c s="2" r="L330"/>
      <c s="2" r="M330"/>
      <c s="2" r="N330"/>
      <c s="2" r="O330"/>
      <c s="2" r="P330"/>
      <c s="2" r="Q330"/>
      <c s="2" r="R330"/>
      <c s="2" r="S330"/>
      <c s="2" r="T330"/>
      <c s="2" r="U330"/>
      <c s="2" r="V330"/>
      <c s="2" r="W330"/>
      <c s="2" r="X330"/>
    </row>
    <row r="331">
      <c s="2" r="A331"/>
      <c s="2" r="B331"/>
      <c s="2" r="C331"/>
      <c s="2" r="D331"/>
      <c s="2" r="E331"/>
      <c s="2" r="F331"/>
      <c s="2" r="G331"/>
      <c s="2" r="H331"/>
      <c s="2" r="I331"/>
      <c s="2" r="J331"/>
      <c s="2" r="K331"/>
      <c s="2" r="L331"/>
      <c s="2" r="M331"/>
      <c s="2" r="N331"/>
      <c s="2" r="O331"/>
      <c s="2" r="P331"/>
      <c s="2" r="Q331"/>
      <c s="2" r="R331"/>
      <c s="2" r="S331"/>
      <c s="2" r="T331"/>
      <c s="2" r="U331"/>
      <c s="2" r="V331"/>
      <c s="2" r="W331"/>
      <c s="2" r="X331"/>
    </row>
    <row r="332">
      <c s="2" r="A332"/>
      <c s="2" r="B332"/>
      <c s="2" r="C332"/>
      <c s="2" r="D332"/>
      <c s="2" r="E332"/>
      <c s="2" r="F332"/>
      <c s="2" r="G332"/>
      <c s="2" r="H332"/>
      <c s="2" r="I332"/>
      <c s="2" r="J332"/>
      <c s="2" r="K332"/>
      <c s="2" r="L332"/>
      <c s="2" r="M332"/>
      <c s="2" r="N332"/>
      <c s="2" r="O332"/>
      <c s="2" r="P332"/>
      <c s="2" r="Q332"/>
      <c s="2" r="R332"/>
      <c s="2" r="S332"/>
      <c s="2" r="T332"/>
      <c s="2" r="U332"/>
      <c s="2" r="V332"/>
      <c s="2" r="W332"/>
      <c s="2" r="X332"/>
    </row>
    <row r="333">
      <c s="2" r="A333"/>
      <c s="2" r="B333"/>
      <c s="2" r="C333"/>
      <c s="2" r="D333"/>
      <c s="2" r="E333"/>
      <c s="2" r="F333"/>
      <c s="2" r="G333"/>
      <c s="2" r="H333"/>
      <c s="2" r="I333"/>
      <c s="2" r="J333"/>
      <c s="2" r="K333"/>
      <c s="2" r="L333"/>
      <c s="2" r="M333"/>
      <c s="2" r="N333"/>
      <c s="2" r="O333"/>
      <c s="2" r="P333"/>
      <c s="2" r="Q333"/>
      <c s="2" r="R333"/>
      <c s="2" r="S333"/>
      <c s="2" r="T333"/>
      <c s="2" r="U333"/>
      <c s="2" r="V333"/>
      <c s="2" r="W333"/>
      <c s="2" r="X333"/>
    </row>
    <row r="334">
      <c s="2" r="A334"/>
      <c s="2" r="B334"/>
      <c s="2" r="C334"/>
      <c s="2" r="D334"/>
      <c s="2" r="E334"/>
      <c s="2" r="F334"/>
      <c s="2" r="G334"/>
      <c s="2" r="H334"/>
      <c s="2" r="I334"/>
      <c s="2" r="J334"/>
      <c s="2" r="K334"/>
      <c s="2" r="L334"/>
      <c s="2" r="M334"/>
      <c s="2" r="N334"/>
      <c s="2" r="O334"/>
      <c s="2" r="P334"/>
      <c s="2" r="Q334"/>
      <c s="2" r="R334"/>
      <c s="2" r="S334"/>
      <c s="2" r="T334"/>
      <c s="2" r="U334"/>
      <c s="2" r="V334"/>
      <c s="2" r="W334"/>
      <c s="2" r="X334"/>
    </row>
    <row r="335">
      <c s="2" r="A335"/>
      <c s="2" r="B335"/>
      <c s="2" r="C335"/>
      <c s="2" r="D335"/>
      <c s="2" r="E335"/>
      <c s="2" r="F335"/>
      <c s="2" r="G335"/>
      <c s="2" r="H335"/>
      <c s="2" r="I335"/>
      <c s="2" r="J335"/>
      <c s="2" r="K335"/>
      <c s="2" r="L335"/>
      <c s="2" r="M335"/>
      <c s="2" r="N335"/>
      <c s="2" r="O335"/>
      <c s="2" r="P335"/>
      <c s="2" r="Q335"/>
      <c s="2" r="R335"/>
      <c s="2" r="S335"/>
      <c s="2" r="T335"/>
      <c s="2" r="U335"/>
      <c s="2" r="V335"/>
      <c s="2" r="W335"/>
      <c s="2" r="X335"/>
    </row>
    <row r="336">
      <c s="2" r="A336"/>
      <c s="2" r="B336"/>
      <c s="2" r="C336"/>
      <c s="2" r="D336"/>
      <c s="2" r="E336"/>
      <c s="2" r="F336"/>
      <c s="2" r="G336"/>
      <c s="2" r="H336"/>
      <c s="2" r="I336"/>
      <c s="2" r="J336"/>
      <c s="2" r="K336"/>
      <c s="2" r="L336"/>
      <c s="2" r="M336"/>
      <c s="2" r="N336"/>
      <c s="2" r="O336"/>
      <c s="2" r="P336"/>
      <c s="2" r="Q336"/>
      <c s="2" r="R336"/>
      <c s="2" r="S336"/>
      <c s="2" r="T336"/>
      <c s="2" r="U336"/>
      <c s="2" r="V336"/>
      <c s="2" r="W336"/>
      <c s="2" r="X3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117">
      <c t="str" r="A117">
        <v>#VALUE!:blankIndicator:</v>
      </c>
      <c t="str" r="B117">
        <v>#VALUE!:blankIndicator:</v>
      </c>
      <c t="str" r="C117">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5">
      <c t="str" r="A165">
        <v>#VALUE!:blankIndicator:</v>
      </c>
      <c t="str" r="B165">
        <v>#VALUE!:blankIndicator:</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101">
      <c t="str" r="A101">
        <v>#VALUE!:blankIndicator:</v>
      </c>
      <c t="str" r="B101">
        <v>#VALUE!:blankIndicator:</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sheetData>
</worksheet>
</file>