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pivotTables/pivotTable4.xml" ContentType="application/vnd.openxmlformats-officedocument.spreadsheetml.pivotTable+xml"/>
  <Override PartName="/xl/pivotTables/pivotTable1.xml" ContentType="application/vnd.openxmlformats-officedocument.spreadsheetml.pivotTable+xml"/>
  <Override PartName="/xl/pivotTables/pivotTable3.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pivotCache/pivotCacheDefinition2.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1.xml" ContentType="application/vnd.openxmlformats-officedocument.spreadsheetml.pivotCacheDefinition+xml"/>
  <Override PartName="/xl/pivotCache/pivotCacheDefinition3.xml" ContentType="application/vnd.openxmlformats-officedocument.spreadsheetml.pivotCacheDefinition+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Raw Data" state="visible" r:id="rId3"/>
    <sheet sheetId="2" name="Talk Subject" state="visible" r:id="rId4"/>
    <sheet sheetId="3" name="Affiliation" state="visible" r:id="rId5"/>
    <sheet sheetId="4" name="Degree From" state="visible" r:id="rId6"/>
    <sheet sheetId="5" name="Degree Type" state="visible" r:id="rId7"/>
  </sheets>
  <definedNames/>
  <calcPr/>
  <pivotCaches>
    <pivotCache cacheId="3" r:id="rId8"/>
    <pivotCache cacheId="1" r:id="rId9"/>
    <pivotCache cacheId="2" r:id="rId10"/>
    <pivotCache cacheId="0" r:id="rId11"/>
  </pivotCaches>
</workbook>
</file>

<file path=xl/sharedStrings.xml><?xml version="1.0" encoding="utf-8"?>
<sst xmlns="http://schemas.openxmlformats.org/spreadsheetml/2006/main" count="2111" uniqueCount="999">
  <si>
    <t>year</t>
  </si>
  <si>
    <t>name</t>
  </si>
  <si>
    <t>age</t>
  </si>
  <si>
    <t>degree</t>
  </si>
  <si>
    <t>degree from</t>
  </si>
  <si>
    <t>gender</t>
  </si>
  <si>
    <t>affiliation</t>
  </si>
  <si>
    <t>talk subject</t>
  </si>
  <si>
    <t>talk subject 2</t>
  </si>
  <si>
    <t>talk subject 3</t>
  </si>
  <si>
    <t>talk title</t>
  </si>
  <si>
    <t>talk abstract</t>
  </si>
  <si>
    <t>Steve Wozniak</t>
  </si>
  <si>
    <t>BS</t>
  </si>
  <si>
    <t>University of California at Berkeley</t>
  </si>
  <si>
    <t>M</t>
  </si>
  <si>
    <t>Ron Rice</t>
  </si>
  <si>
    <t>~36</t>
  </si>
  <si>
    <t>(no degree)</t>
  </si>
  <si>
    <t>BALR</t>
  </si>
  <si>
    <t>Mark Tebbe</t>
  </si>
  <si>
    <t>University of Illinois at Urbana-Champaign</t>
  </si>
  <si>
    <t>Lante Corporation</t>
  </si>
  <si>
    <t>Rajesh Gupta</t>
  </si>
  <si>
    <t>PhD</t>
  </si>
  <si>
    <t>Stanford University</t>
  </si>
  <si>
    <t>Dave Jeske</t>
  </si>
  <si>
    <t>Programming Languages</t>
  </si>
  <si>
    <t>Java Workshop</t>
  </si>
  <si>
    <t>Charley Kline</t>
  </si>
  <si>
    <t>MS</t>
  </si>
  <si>
    <t>CCSO History</t>
  </si>
  <si>
    <t>Jon Roma</t>
  </si>
  <si>
    <t>Ralph Johnson?</t>
  </si>
  <si>
    <t>Cornell University</t>
  </si>
  <si>
    <t>OOP</t>
  </si>
  <si>
    <t>Jay Kreibich </t>
  </si>
  <si>
    <t>Systems Programming</t>
  </si>
  <si>
    <t>Operating Systems</t>
  </si>
  <si>
    <t>Networking</t>
  </si>
  <si>
    <t>UNIX Network Programming</t>
  </si>
  <si>
    <t>Chuck Thompson</t>
  </si>
  <si>
    <t>Tools</t>
  </si>
  <si>
    <t>XEmacs</t>
  </si>
  <si>
    <t>Dan Reed</t>
  </si>
  <si>
    <t>Purdue University</t>
  </si>
  <si>
    <t>Michael</t>
  </si>
  <si>
    <t>Alex Bratton</t>
  </si>
  <si>
    <t>Alex Osadzinski</t>
  </si>
  <si>
    <t>University of Bristol</t>
  </si>
  <si>
    <t>Be, Inc.</t>
  </si>
  <si>
    <t>Dale Schouten</t>
  </si>
  <si>
    <t>Intel</t>
  </si>
  <si>
    <t>Compilers</t>
  </si>
  <si>
    <t>Compiler Design</t>
  </si>
  <si>
    <t>Donna Cox</t>
  </si>
  <si>
    <t>MFA</t>
  </si>
  <si>
    <t>University of Wisconsin-Madison</t>
  </si>
  <si>
    <t>F</t>
  </si>
  <si>
    <t>National Center for Supercomputing Applications </t>
  </si>
  <si>
    <t>Cosmic Voyage</t>
  </si>
  <si>
    <t>Ed Grossman</t>
  </si>
  <si>
    <t>Collaboration</t>
  </si>
  <si>
    <t>The Habanero Collaborative Framework</t>
  </si>
  <si>
    <t>Eric Adams</t>
  </si>
  <si>
    <t>Groupware</t>
  </si>
  <si>
    <t>Erich Ringewald</t>
  </si>
  <si>
    <t>Jane Liu</t>
  </si>
  <si>
    <t>Sc.D</t>
  </si>
  <si>
    <t>Massachusetts Institute of Technology</t>
  </si>
  <si>
    <t>Realtime Systems</t>
  </si>
  <si>
    <t>Paradigm Simulations</t>
  </si>
  <si>
    <t>Graphics</t>
  </si>
  <si>
    <t>Entertainment Graphics I-II</t>
  </si>
  <si>
    <t>Joe Yoder</t>
  </si>
  <si>
    <t>Patterns Group</t>
  </si>
  <si>
    <t>Software Engineering</t>
  </si>
  <si>
    <t>Design Patterns</t>
  </si>
  <si>
    <t>Joel Jones</t>
  </si>
  <si>
    <t>Arizona State University</t>
  </si>
  <si>
    <t>Workshop</t>
  </si>
  <si>
    <t>Workshop: Java</t>
  </si>
  <si>
    <t>Klara Nahrstedt</t>
  </si>
  <si>
    <t>University of Pennsylvania</t>
  </si>
  <si>
    <t>Challenges in Multimedia Communication</t>
  </si>
  <si>
    <t>Paul Nash</t>
  </si>
  <si>
    <t>Windows 95 Programming Workshop I-III </t>
  </si>
  <si>
    <t>Paul Watts</t>
  </si>
  <si>
    <t>Tim Krauskopf</t>
  </si>
  <si>
    <t>Spyglass Inc.</t>
  </si>
  <si>
    <t>Breck Kuhnke</t>
  </si>
  <si>
    <t>BDS, Inc.</t>
  </si>
  <si>
    <t>Web Development</t>
  </si>
  <si>
    <t>Web Commerce</t>
  </si>
  <si>
    <t>Dan Blake</t>
  </si>
  <si>
    <t>Price Waterhouse Project Management</t>
  </si>
  <si>
    <t>Management</t>
  </si>
  <si>
    <t>Project Management</t>
  </si>
  <si>
    <t>David Morgan</t>
  </si>
  <si>
    <t>Silicon Graphics</t>
  </si>
  <si>
    <t>Advanced Techniques in OpenGL</t>
  </si>
  <si>
    <t>Eric Buckley</t>
  </si>
  <si>
    <t>COMSYS</t>
  </si>
  <si>
    <t>The Millennium Bug</t>
  </si>
  <si>
    <t>Jay Kreibich</t>
  </si>
  <si>
    <t>Paradigm Entertainment</t>
  </si>
  <si>
    <t>Game Programming</t>
  </si>
  <si>
    <t>Me? I Write Video Games for a Living</t>
  </si>
  <si>
    <t>Building Persistent Online Worlds</t>
  </si>
  <si>
    <t>Jeff Thompson</t>
  </si>
  <si>
    <t>Security</t>
  </si>
  <si>
    <t>UNIX Security</t>
  </si>
  <si>
    <t>Joe Gross</t>
  </si>
  <si>
    <t>Argus Systems Group</t>
  </si>
  <si>
    <t>Josep Torrellas</t>
  </si>
  <si>
    <t>Embedded Systems</t>
  </si>
  <si>
    <t>Trends in Processor and Memory Integration</t>
  </si>
  <si>
    <t>Steve Dorner</t>
  </si>
  <si>
    <t>Qualcomm</t>
  </si>
  <si>
    <t>Visualization</t>
  </si>
  <si>
    <t>Sounds and Visions</t>
  </si>
  <si>
    <t>Amy Fisher</t>
  </si>
  <si>
    <t>The Bluefield Group</t>
  </si>
  <si>
    <t>Women in Tech</t>
  </si>
  <si>
    <t>Panel</t>
  </si>
  <si>
    <t>Women in Computing - Panel Discussion</t>
  </si>
  <si>
    <t>Topics Include: Why women do and do not enter CS Experience of women as undergrads, grads, faculty, and in the workplace Detecting and countering discrimination Juggling conflicting responsibilities Portrayal of CS in the media</t>
  </si>
  <si>
    <t>Bjarne Stroustrup</t>
  </si>
  <si>
    <t>Cambridge University</t>
  </si>
  <si>
    <t>AT&amp;T</t>
  </si>
  <si>
    <t>Evolving a Programming Language: Why and how?</t>
  </si>
  <si>
    <t>Although it is considered an essential part of every software developer's toolkit, not many really understand the value and usage of a Finite State Machine (FSM). Mathematical entities which can be used to model systems as simple as a vending machine and as complex as any computer, FSMs can be used in a wide range of applications such as particle accelerators, inventory tracking, and computer music. During this presentation, the audience will learn: The definition of abstract state machines, The use of state machines for analysis and design, and The use of state machines for structuring computer software code.</t>
  </si>
  <si>
    <t>Bob Pauwels</t>
  </si>
  <si>
    <t>Rockford College</t>
  </si>
  <si>
    <t>Advanced Information Services</t>
  </si>
  <si>
    <t>The Personal Software Process</t>
  </si>
  <si>
    <t>Software can be found in more products today than ever. As software becomes more pervasive, the issue of quality, predictability, and cycle time has become critical to every business, whether software is their primary product or not. Unfortunately, most software projects are delivered late, are over budget, and are of poor quality. The Personal Software Process attacks these issues by teaching software engineers and managers a basic skill set in state-of-the-art software engineering and project management practices; most of which are not taught to software engineering students while they are in college.</t>
  </si>
  <si>
    <t>Chip Paul</t>
  </si>
  <si>
    <t>Research Genetics</t>
  </si>
  <si>
    <t>Bioinformatics</t>
  </si>
  <si>
    <t>Using Computers to Solve Genetics Problems</t>
  </si>
  <si>
    <t>Bioinformatics is the computational management of biological information; comprising of the aquisition, storage, and analysis of biological data. The human genome is one of the largest databases science has yet to deal with, and modern computational research can be invaluable to the researcher. The emerging field of bioinformatics draws from database management and data mining at one end of the spectrum, to image processing and pattern matching at the other, and will continue to grow in the years to come.</t>
  </si>
  <si>
    <t>Clark Evans</t>
  </si>
  <si>
    <t>Michigan State University</t>
  </si>
  <si>
    <t>JOS Project</t>
  </si>
  <si>
    <t>Open Source</t>
  </si>
  <si>
    <t>Free Software - Panel Discussion</t>
  </si>
  <si>
    <t>Dave Visnovsky</t>
  </si>
  <si>
    <t>Geneer Corporation</t>
  </si>
  <si>
    <t>Real World Survival Guide</t>
  </si>
  <si>
    <t>For up and coming technical professionals. In order to succeed as a technical person in the real world, you have to master more than technology. In this session, you will get an introduction to some of the more critical "soft skills" necessary for success as a technical professional. Many of the techniques used by Geneer, a leading software development services firm, to train new college hires, will also be explored. Attendees will learn about the following areas: Customer Interaction: Learn helpful survival skills to quickly get into your customers' head and quickly understand what they need; how to approach everything with a customer focus mindset; and how to handle difficult customer relationships Teamwork - Most likely, any job you get will involve working on a team. Learn ways to excel as a good team member and how you can personally help your team improve. Professional growth - To make it as a technical professional long term, you'll need to grow yourself constantly, as well as help others grow.</t>
  </si>
  <si>
    <t>Diana Keen</t>
  </si>
  <si>
    <t>University of California at Davis</t>
  </si>
  <si>
    <t>Don Opperthauser</t>
  </si>
  <si>
    <t>Mobile</t>
  </si>
  <si>
    <t>Windows CE</t>
  </si>
  <si>
    <t>The Chief Technology Officer of Geneer, a leading software development services firm in the Chicago area, will explain Windows CE, Microsoft's small device and embedded systems operating system. Attendees will learn about Geneer's hands-on experiences developing software products and systems with Microsoft's popular new technology. The presentation will cover several topics: Why CE is different from other embedded operating systems Kinds of devices that run Windows CE Operating system design and application development Programming for Windows CE</t>
  </si>
  <si>
    <t>Eric S. Raymond</t>
  </si>
  <si>
    <t>Data Science</t>
  </si>
  <si>
    <t>The Next Generation of Internet Archiving</t>
  </si>
  <si>
    <t>Jawed Karim</t>
  </si>
  <si>
    <t>Practical Graphics Programming</t>
  </si>
  <si>
    <t>This talk will cover most aspects of writing a complete raytracing system to generate 3D computer graphics. Covered topics include mathematical concepts as well as practical implementation details.</t>
  </si>
  <si>
    <t>Jeff Amfahr</t>
  </si>
  <si>
    <t>CSI</t>
  </si>
  <si>
    <t>Component Software</t>
  </si>
  <si>
    <t>Jim LoVerde</t>
  </si>
  <si>
    <t>Strategic Technology Resources</t>
  </si>
  <si>
    <t>Java and Object Databases</t>
  </si>
  <si>
    <t>Workshop: Procmail </t>
  </si>
  <si>
    <t>Is your inbox swamped? Do you receive hundreds of messages a day from mailing lists? Are you tired of collecting spam? Do you want to automatically organize your incoming mail? Do you want to run mailing lists from your normal account? If you've ever had problems managing your email then procmail might be the tool for you. You'll learn the basics from how to install procmail to simple filtering to more complex automation.</t>
  </si>
  <si>
    <t>John E. Davis</t>
  </si>
  <si>
    <t>The Ohio State University</t>
  </si>
  <si>
    <t>John Greenland</t>
  </si>
  <si>
    <t>University of California at Irvine</t>
  </si>
  <si>
    <t>Green Hills Software</t>
  </si>
  <si>
    <t>Pitfalls in Real Time Operating System Design</t>
  </si>
  <si>
    <t>Today's mission-critical real-time systems are more complex than ever. Operating systems that support these real-time systems must deliver both fast, predictable, real-time response and facilitate the production, execution, and testing of reliable code that won't crash in the field. We will examine the design decisions and tradeoffs associated with meeting these two criteria while producing a robust, production quality real-time operating system. Topics will include: Internal design of the OS Debugging of the OS and application code Dealing with hardware issues Specification of the Application Programming Interface(API) Testing and supporting an installation base Integration with third party products</t>
  </si>
  <si>
    <t>Josh Michaels</t>
  </si>
  <si>
    <t>Projections</t>
  </si>
  <si>
    <t>The Future of the Internet - Panel Discussion</t>
  </si>
  <si>
    <t>Kathy Cupect</t>
  </si>
  <si>
    <t>Keith Garner</t>
  </si>
  <si>
    <t>Humboldt University</t>
  </si>
  <si>
    <t>Larry Podmolik</t>
  </si>
  <si>
    <t>Northwestern University</t>
  </si>
  <si>
    <t>Distributed Systems</t>
  </si>
  <si>
    <t>Distributed Computing using Java Spaces</t>
  </si>
  <si>
    <t>Lee Chapman</t>
  </si>
  <si>
    <t>Theory</t>
  </si>
  <si>
    <t>Finite State Machines</t>
  </si>
  <si>
    <t>Marsha Cook Woodbury</t>
  </si>
  <si>
    <t>Netiva Caftori</t>
  </si>
  <si>
    <t>DA</t>
  </si>
  <si>
    <t>University of Illinois Chicago</t>
  </si>
  <si>
    <t>Northeastern Illinois University</t>
  </si>
  <si>
    <t>Paul McNabb</t>
  </si>
  <si>
    <t> Argus Systems Group</t>
  </si>
  <si>
    <t>MAC and Other High Level Operating System Security</t>
  </si>
  <si>
    <t>Rick Valentin</t>
  </si>
  <si>
    <t>XCO Design</t>
  </si>
  <si>
    <t>Music</t>
  </si>
  <si>
    <t>Art &amp; Music for Computer Scientists</t>
  </si>
  <si>
    <t>The title of this talk is a play on words, referring to the jokes about the "Computer Science for Poets" classes. Our idea is to give a bit of insight into the music industry - and other stuff we've picked up over the years - that you won't learn in school. Our whole method for everything we do adheres to the "DIY Ethic" - the 'Do It Yourself' method of accomplishing your goals. Participants can expect to hear a little bit about the music industry, a little bit about how to survive financially when you want to pursue your dreams, a little bit about freelancing and how we�re starting to go about getting jobs, a little about how to build your own studio, a little about how to start a record label, put out your own record or CD-ROM, and a tiny bit of our philosophy on "getting ahead by being different."</t>
  </si>
  <si>
    <t>Rose Marshack</t>
  </si>
  <si>
    <t>Susan Linnemeyer </t>
  </si>
  <si>
    <t>Astro Teller</t>
  </si>
  <si>
    <t>Carnegie Mellon University</t>
  </si>
  <si>
    <t>Sandbox Advanced Development</t>
  </si>
  <si>
    <t>Artificial Intelligence</t>
  </si>
  <si>
    <t>Unsolved, Untackled, and Unstated Problems in Artificial Intelligence</t>
  </si>
  <si>
    <t>Bill Nash</t>
  </si>
  <si>
    <t>   </t>
  </si>
  <si>
    <t>Building and Scaling Networks</t>
  </si>
  <si>
    <t>Brian Totty</t>
  </si>
  <si>
    <t>GM</t>
  </si>
  <si>
    <t>Digital Atmospheres and the Infostructure Millenium</t>
  </si>
  <si>
    <t>History</t>
  </si>
  <si>
    <t>The Way Computing Used to Be</t>
  </si>
  <si>
    <t>Eric Allman</t>
  </si>
  <si>
    <t>The Evolution of Open-Source Software</t>
  </si>
  <si>
    <t>Guido van Rossum</t>
  </si>
  <si>
    <t>University of Amsterdam</t>
  </si>
  <si>
    <t>CNRI</t>
  </si>
  <si>
    <t>Education</t>
  </si>
  <si>
    <t>Computer Programming For Everybody</t>
  </si>
  <si>
    <t>Workshop: Python</t>
  </si>
  <si>
    <t>Kevin Powell</t>
  </si>
  <si>
    <t>Interspace</t>
  </si>
  <si>
    <t>Larry Tesler</t>
  </si>
  <si>
    <t>Stagecast Software</t>
  </si>
  <si>
    <t>Novice Programming Comes of Age--A Very Young Age</t>
  </si>
  <si>
    <t>Entrepreneurship</t>
  </si>
  <si>
    <t>.com Stands For Competition</t>
  </si>
  <si>
    <t>Mike Abrash</t>
  </si>
  <si>
    <t>Fast Code, Game Programming, and Other Thoughts From 15 Years in the Trenches</t>
  </si>
  <si>
    <t>Noshir Contractor</t>
  </si>
  <si>
    <t>~38</t>
  </si>
  <si>
    <t>University of Southern California</t>
  </si>
  <si>
    <t>Evolution of Communication and Knowledge Networks in 21st Century Organizational Forms</t>
  </si>
  <si>
    <t>Ralph Johnson</t>
  </si>
  <si>
    <t>Making the Obvious Profound</t>
  </si>
  <si>
    <t>Theo de Raadt</t>
  </si>
  <si>
    <t>University of Calgary</t>
  </si>
  <si>
    <t>OpenBSD</t>
  </si>
  <si>
    <t>Lessons Learned: The OpenBSD Project</t>
  </si>
  <si>
    <t>Marsha Woodbury</t>
  </si>
  <si>
    <t>~55</t>
  </si>
  <si>
    <t>Ethics</t>
  </si>
  <si>
    <t>Computer Ethics</t>
  </si>
  <si>
    <t>Greg Newby</t>
  </si>
  <si>
    <t>Syracuse</t>
  </si>
  <si>
    <t>University of North Carolina at Chapel Hill</t>
  </si>
  <si>
    <t>Hacker Ethics</t>
  </si>
  <si>
    <t>Fred Stahl</t>
  </si>
  <si>
    <t>Forensics</t>
  </si>
  <si>
    <t>Computer Forensics</t>
  </si>
  <si>
    <t>Dr. Frederick P. Brooks, Jr</t>
  </si>
  <si>
    <t>John Draper</t>
  </si>
  <si>
    <t>Computer Security</t>
  </si>
  <si>
    <t>Greg Koenig</t>
  </si>
  <si>
    <t>Distributed Computing</t>
  </si>
  <si>
    <t>Robert Lupo</t>
  </si>
  <si>
    <t>Foothill College</t>
  </si>
  <si>
    <t>NextGen</t>
  </si>
  <si>
    <t>Computer Viruses</t>
  </si>
  <si>
    <t>Mark Allender</t>
  </si>
  <si>
    <t>~37</t>
  </si>
  <si>
    <t>Volition</t>
  </si>
  <si>
    <t>Alexey Pajitnov</t>
  </si>
  <si>
    <t>Moscow Institute of Aviation</t>
  </si>
  <si>
    <t>Microsoft</t>
  </si>
  <si>
    <t>Tetris Game Design and Philosophy</t>
  </si>
  <si>
    <t>PERL Workshop</t>
  </si>
  <si>
    <t>Win32 Workshop</t>
  </si>
  <si>
    <t>Security Panel</t>
  </si>
  <si>
    <t>PGP Key Signing Party</t>
  </si>
  <si>
    <t>Hal Berghel</t>
  </si>
  <si>
    <t>University of Nevada at Las Vegas</t>
  </si>
  <si>
    <t>E-Books</t>
  </si>
  <si>
    <t>A Futurist Perspective on Digital Libraries</t>
  </si>
  <si>
    <t>Marcus Brinkmann</t>
  </si>
  <si>
    <t>GNU Hurd</t>
  </si>
  <si>
    <t>Michael Hart</t>
  </si>
  <si>
    <t>Project Gutenberg</t>
  </si>
  <si>
    <t>Ian Murdock</t>
  </si>
  <si>
    <t>Debian</t>
  </si>
  <si>
    <t>Debian:Anantomy of an Open Source Project</t>
  </si>
  <si>
    <t>Ryan Lackey</t>
  </si>
  <si>
    <t>Havenco</t>
  </si>
  <si>
    <t>Island Fortresses</t>
  </si>
  <si>
    <t>Ewing (Rusty) Lusk</t>
  </si>
  <si>
    <t>University of Maryland</t>
  </si>
  <si>
    <t>Argonne</t>
  </si>
  <si>
    <t>Parallel</t>
  </si>
  <si>
    <t>Home Cooking vs. the McDonald's Kitchen: Using Parallel Computers</t>
  </si>
  <si>
    <t>Michael Twidale</t>
  </si>
  <si>
    <t>Lancaster University</t>
  </si>
  <si>
    <t>Human Computer Interaction</t>
  </si>
  <si>
    <t>Cows, Puzzle Boxes, Stick Shifts and Automatics: Designing for Usability in the Information Economy</t>
  </si>
  <si>
    <t>Carsten "Rasterman" Haitzler</t>
  </si>
  <si>
    <t>University of New South Wales</t>
  </si>
  <si>
    <t>Enlightenment</t>
  </si>
  <si>
    <t>Linux Embedded and Desktop Displays: A Canvas Approach</t>
  </si>
  <si>
    <t>Boris Shakhnovich</t>
  </si>
  <si>
    <t>Boston University</t>
  </si>
  <si>
    <t>Bioinformatics: Exciting Problems in Computer Science for the Next Five Hundred Years</t>
  </si>
  <si>
    <t>Henrik Wann Jensen</t>
  </si>
  <si>
    <t>Technical University of Denmark</t>
  </si>
  <si>
    <t>University of California at San Diego</t>
  </si>
  <si>
    <t>Photon Mapping: Digital Realism</t>
  </si>
  <si>
    <t>Tetris</t>
  </si>
  <si>
    <t>Workshop: The HURD Interfaces</t>
  </si>
  <si>
    <t>Digital Translucent Materials and Hair</t>
  </si>
  <si>
    <t>Nasko Oskov</t>
  </si>
  <si>
    <t>UNIX Security and Network Vulnerabilities</t>
  </si>
  <si>
    <t>Dave Goodell</t>
  </si>
  <si>
    <t>Christopher Clausen</t>
  </si>
  <si>
    <t>Panel: The Future of Open Source Software</t>
  </si>
  <si>
    <t>Matt Blaze</t>
  </si>
  <si>
    <t>~39</t>
  </si>
  <si>
    <t>Princeton University</t>
  </si>
  <si>
    <t>Cryptography</t>
  </si>
  <si>
    <t>Picking Locks with Cryptology</t>
  </si>
  <si>
    <t>Computer security and cryptology take much of their basic philosophy and language from the field of mechanical locksmithing, and yet we often ignore the possibility that physical security systems might suffer from the same kinds of vulnerabilities that plague computers and networks. This talk explores the relationship between mechanical locks and cryptology with an emphasis on how the abstract security models more usually associated with computing systems can be used to analyze and attack physical security systems as well. We describe attacks against masker-keyed mechanical pin tumbler locks that exploit weaknesses remarkably similar to those found in badly-designed cryptographic protocols. We end with future directions for research in this area and the suggestion that mechanical locks are worthy objects of our attention and scrutiny. A recent research paper on this subject is available online at: http://www.crypto.com/papers/mk.pdf</t>
  </si>
  <si>
    <t>Douglas Engert</t>
  </si>
  <si>
    <t>University of Chicago</t>
  </si>
  <si>
    <t>Authentication Methods for Single Sign-On: Kerberos and GSI</t>
  </si>
  <si>
    <t>Authentication methods used to achieve single sign-on will be described along with examples of their use with SSH and AFS. These methods include Kerberos which is in wide use on Windows 2000 and Unix systems, and the Grid Security Infrastructure (GSI) from the Globus Project. In these methods the user's long term secret is never transmitted over the network. Instead credentials are delegated from system to system. This allows for multi-tiered or Grid computing environments where the delegated credentials are used to authenticate on a user's behalf to other systems. For example a token can be automatically obtained by the SSH daemon to access files in the AFS distributed file system.</t>
  </si>
  <si>
    <t>Ryohei Nakatsu</t>
  </si>
  <si>
    <t>~59</t>
  </si>
  <si>
    <t>Kyoto University</t>
  </si>
  <si>
    <t>ATR</t>
  </si>
  <si>
    <t>Immersive Computing: AI Technologies That Realize Immersive Human-Comuter Interactions</t>
  </si>
  <si>
    <t>Recently various types of immersive communications/interactions between human and computer as well as between human and human became popular. Interactive multimedia systems and video games are good examples. Immersive interactions are, as far as they are well designed, activate our mind and make us creative. Therefore how AI technologies can be applied to realize immersive interactions is an important research issue. In my talk, I want to propose the concept of Immersive Computing and explain how AI technologies can realize immersive human-computer and human-human interactions.</t>
  </si>
  <si>
    <t>Seth Schoen</t>
  </si>
  <si>
    <t>Electronic Frontier Foundation</t>
  </si>
  <si>
    <t>Trusted Conputing</t>
  </si>
  <si>
    <t>Doug Bayer</t>
  </si>
  <si>
    <t>The "Cyber Immune System:" The Advancement of Technology to Prevent Viral Attacks</t>
  </si>
  <si>
    <t>Over the past three years the level of sophistication and frequency of software attacks has increased industry wide. This talk will examine the "attack software technology" used in recent software attacks on the Windows operating system and will discuss the work Microsoft is doing to improve resistance to future attacks. The talk will discuss how advances in tools, engineering practices, and development process all contribute to improving the ability of the �cyber immune system� to fend off viral attacks and make it harder for �epidemics� we have experienced in the past to continue.</t>
  </si>
  <si>
    <t>Vernon Burton</t>
  </si>
  <si>
    <t>Zack Rosen</t>
  </si>
  <si>
    <t>Evoting</t>
  </si>
  <si>
    <t>Internet Voting and Grassroots Initiatives</t>
  </si>
  <si>
    <t>This past quarter Howard Dean took in $15 million in mostly small-dollar donations, breaking the previous record of $10.3 million and out raising his rivals by more than three to one. How did he do it? By practicing what his quirky campaign manager calls "open source politics" over the internet to create a fervent base of nearly half a million supporters. We are discovering that when grassroots go online, web applications can govern the future of our political system. In this presentation we will discuss the web technologies being used in this election cycle and their future in our participatory democracy.</t>
  </si>
  <si>
    <t>Security and Network Vulnerabilities</t>
  </si>
  <si>
    <t>Kyoung Park</t>
  </si>
  <si>
    <t>The Continuum is an amplified collaboration environment that support collaborative scientific investigation using advanced computation and visualization technologies. The goal of this research is to enhance collaboration among distantly located teams of experts gathered to intensively solve problems. An exploratory design study was conducted to evaluate how small groups in distributed Continuum spaces perform a number of scientific tasks with the variation of technology configurations. This presentation will provide an overview of the current Continuum research and the findings of the Continuum design study.</t>
  </si>
  <si>
    <t>Mike Kulas</t>
  </si>
  <si>
    <t>Panel: Working Security in a Working Environment</t>
  </si>
  <si>
    <t>Barbara Simons</t>
  </si>
  <si>
    <t>IBM</t>
  </si>
  <si>
    <t>Who Gets to Count Your Vote? Computerized and Internet Voting</t>
  </si>
  <si>
    <t>Voting problems associated with the 2000 U.S. Presidential election have spurred calls for more accurate voting systems. Unfortunately, many of the new computerized voting systems being purchased today have major security and reliability problems.  Anyone who doubts the result of an election is now obliged to prove that those results are inaccurate. But paper ballots, the main evidence that would provide that proof, are being eliminated. Vendors and election officials are free to claim that elections have gone �smoothly,� when there is no way for a voter to ascertain whether the ballot cast was recorded or tabulated correctly by the voting system. Furthermore, the new equipment does not provide any way to perform an independent audit, so the idea of a recount is becoming meaningless. We will discuss the technical, legal, and political issues relating to e-voting. We look forward to active audience participation relating to this very important issue.</t>
  </si>
  <si>
    <t>Chris Horvath</t>
  </si>
  <si>
    <t>Tweak Films</t>
  </si>
  <si>
    <t>How to use years of extensive training in engineering and the arts to sell popcorn and soft drinks</t>
  </si>
  <si>
    <t>Visual Effects is an interesting blend of artistry, technical expertise, and shameless hacking. Using some shots from The Day After Tomorrow and also The Return of The King, we'll examine how different disciplines contribute to the making of a final shot for a motion picture. We'll also discuss briefly that challenges encountered in starting a small visual effects company and touch on some general words of advice for those hoping to enter the visual effects jobplace.</t>
  </si>
  <si>
    <t>Guy Kawasaki</t>
  </si>
  <si>
    <t>MBA</t>
  </si>
  <si>
    <t>University of California at Los Angeles</t>
  </si>
  <si>
    <t>Garage Technology Ventures</t>
  </si>
  <si>
    <t>This speech provides the fundamental knowledge needed to start a new organization. It covers topics such as fund raising, positioning, branding, recruiting, rainmaking, and business planning. The intended audience is anyone starting anything-from two guys starting the next Google to social activists.</t>
  </si>
  <si>
    <t>Thomas Cormen</t>
  </si>
  <si>
    <t>Dartmouth</t>
  </si>
  <si>
    <t>High Performance Computing</t>
  </si>
  <si>
    <t>Edna St. Vincent Millay Was Right</t>
  </si>
  <si>
    <t>Over the last 12 years, my students and I have conducted research in designing and implementing parallel, out-of-core algorithms. This talk will recount the history of this research, focusing on the factors that we found to be key for high performance. Observations that we have made during this period led to our current project, Asynchronous Buffered Computation Design and Engineering Framework Generator (ABCDEFG, or FG for short), which I will describe in some detail. At the end, I will tell you what the poet Edna St. Vincent Millay was right about.</t>
  </si>
  <si>
    <t>Brian Swetland</t>
  </si>
  <si>
    <t>Danger, Inc</t>
  </si>
  <si>
    <t>Behind the scenes of the development of the Danger hiptop</t>
  </si>
  <si>
    <t>After several years of development, the first hiptops were released in October of 2002 (branded as 'Sidekick' by T-Mobile). Before a final product ships, prototype hardware has to designed, built, modified and iterated upon. Software must be written and rewritten. Often, the final shipping product looks almost nothing like what you were originally building.</t>
  </si>
  <si>
    <t>Charles Leiserson</t>
  </si>
  <si>
    <t>Programming Shared-Memory Multiprocessors Using the Cilk Multithreaded Language</t>
  </si>
  <si>
    <t>Cilk is a language being developed in the MIT Laboratory for Computer Science with the goal of making parallel programming easy. Cilk minimally extends the C programming language to allow interactions among computational threads to be specified in a simple and high-level fashion. Cilk's provably efficient runtime system dynamically maps a user's program onto available physical resources using a "work-stealing" scheduler, freeing the programmer from concerns of communication protocols and load balancing. In addition, Cilk provides an abstract performance model that a programmer can use to predict the multiprocessor performance of his application from its execution on a single processor. Not only do Cilk programs scale up to run efficiently on multiple processors, but unlike many existing parallel-programming environments, Cilk programs "scale down": the efficiency of a Cilk program on one processor rivals that of a comparable C program. In this talk, Mr. Leiserson will provide a brief tutorial on the Cilk language. He will explain how to program multithreaded applications in Cilk and how to analyze their performance. He will also illustrate some of the ideas behind Cilk using the example of MIT's championship computer-chess programs, *Socrates and Cilkchess. In addition, he will briefly sketch how the software technology underlying Cilk works.</t>
  </si>
  <si>
    <t>Owen Astrachan</t>
  </si>
  <si>
    <t>Duke University</t>
  </si>
  <si>
    <t>A Random Walk Through Computer Science</t>
  </si>
  <si>
    <t>The of field Computer Science is more than 50 years old. I've been teaching programming since 1980, but will use 1984 as a benchmark. The machines we used in 1984 measured memory in kilobytes and processor speed in megahertz, today we measure memory in megabytes and speed in gigahertz. Things have improved more than a thousand-fold. Is this true of teaching as well as technology? What are the differences between java.util.Random, java.security.SecureRandom, and the random numbers available from random.org? How does this this question relate to the previous question? In this talk I'll offer examples of teaching programming that leverage randomness and the power of our machines. At the same time I hope we'll all talk about what we should really teach everyone about informatics and programming in the age of the web, the Internet, certified slot machines, uncertified voting machines, and patented code.</t>
  </si>
  <si>
    <t>Jimmy Wales</t>
  </si>
  <si>
    <t>University of Alabama</t>
  </si>
  <si>
    <t>Wikipedia</t>
  </si>
  <si>
    <t>Free Knowledge: The Practical Revolution</t>
  </si>
  <si>
    <t>Almost unnoticed, there has been a complete transformation in the paradigm of reference works. Wikipedia has now become by far the dominant encyclopedia in the world, with twice the content and quality as high as traditional resources such as Britannica. As with Moore's Law and the beginning of the desktop pc revolution, few have realized the implications for the future.</t>
  </si>
  <si>
    <t>Nick Triantos</t>
  </si>
  <si>
    <t>NVIDIA</t>
  </si>
  <si>
    <t>GPUs: They're Not Just For Your Grandma to Play Quake, Anymore</t>
  </si>
  <si>
    <t>Over the past 5 years, GPUs have grown substantially in their programmability, precision, and performance. They've now surpassed CPUs as the highest-performing compute engine in a computer, and the performance difference is continuing to widen. As they've moved to 32-bit floating-point math, they've also now become practical for other kinds of computations, from signal processing, to fluid dynamics, to financial simulation. In this presentation, we will look at an overview of the graphics pipeline, and see how it can now be viewed as a more generic parallel processor of streams of floating-point data. We'll also talk about how the programming model is likely to evolve, so that software engineers can express the parallelism within their algorithms more efficiently, both for GPUs, and for the upcoming wave of multi-core CPUs.</t>
  </si>
  <si>
    <t>David Anderson</t>
  </si>
  <si>
    <t>MA</t>
  </si>
  <si>
    <t>SETI@Home</t>
  </si>
  <si>
    <t>Public Distributed Computing with BOINC</t>
  </si>
  <si>
    <t>Public distributed computing projects use resources that are insecure, heterogeneous, unreliable, sporadically available, and expensive to communicate with. It's also hard to persuade people to share their PC. But the magnitude of the resource - roughly 100 million privately-owned PCs on the Internet today - makes it tempting to try, and projects like GIMPS, distributed.net and SETI@home have demonstrated the feasibility of the approach. We are currently developing BOINC, a software platform for public distributed computing. BOINC will support a wide range of applications, including those with large storage or communication requirements. Independent BOINC projects can share overlapping resource pools, and participants can control the sharing of their resources.</t>
  </si>
  <si>
    <t>Andrea Pessino</t>
  </si>
  <si>
    <t>Ready at Dawn Studios</t>
  </si>
  <si>
    <t>A Real-Time Programmable Particle System Engine </t>
  </si>
  <si>
    <t>A huge array of special effects, from snow to explosions to pure eye candy, is modeled procedurally in today's games using particle systems. The idea is to define a set of rules for how particles are emitted, how they evolve, etc. and then let the system run on its own, as opposed to having an artist model each particle individually. The problem is that procedurally evolving systems can consume large amounts of CPU power, so particle systems tend to be coded as efficiently as possible. This greatly reduces the flexibility of the system, meaning that only a small number of fairly primitive parameters are available to the animator. When more sophisticated behaviors are desired generally a programmer will code the system ad hoc. In many games developing custom particle systems becomes a serious bottleneck. We have designed and developed an interesting particle system technology which is designed to be flexible enough to allow an amazing amount of customization without the need of any coding at all, while still being efficient enough to be used in production material. Additionally, we have created a tool which allows comprehensive, real-time, hands on authoring of procedural systems, enabling even moderately technical artists to create particle system "presets" which can then be attached to game entities or events and triggered as needed.</t>
  </si>
  <si>
    <t>Sanjay Patel</t>
  </si>
  <si>
    <t>Apple</t>
  </si>
  <si>
    <t>Optimizing for the G5 using Shark</t>
  </si>
  <si>
    <t>Apple's G5 architecture is designed for high-performance, high-bandwidth computing. To fully understand and exploit the performance potential of this system, Apple ships an optimization tool for developers called Shark. Shark offers breakthrough ease of use for understanding complex computer systems such as the G5, and Shark guides software optimization from the algorithmic level down to the metal. The power of the G5 and Shark will be demonstrated live using a real, open-source application as an example.</t>
  </si>
  <si>
    <t>Richard Gray</t>
  </si>
  <si>
    <t>University of Connecticut</t>
  </si>
  <si>
    <t>Ritual Entertainment</t>
  </si>
  <si>
    <t>Designing and Developing Games using Licensed Properties</t>
  </si>
  <si>
    <t>With the game industry leaning so heavily on licensed properties these days I thought it'd be a good idea to inform future game developers the trials and tribulations of developing games using an existing property. We'll discuss the key areas to be aware of such as: Knowing your market. Knowing your license. Knowing your design and how to leverage the property to work FOR you, not against you.</t>
  </si>
  <si>
    <t>Chris Stockman</t>
  </si>
  <si>
    <t>Mark Andersen</t>
  </si>
  <si>
    <t>Walt Disney Imagineering</t>
  </si>
  <si>
    <t>Backstage Magic: a historical, behind-the-scenes look at the role computers play in Disney's theme park attractions </t>
  </si>
  <si>
    <t>Have you ever dropped thirteen stories in a Tower of Terror elevator or watched an animatronic Ben Franklin walk up stairs in EPCOT's American Adventure and wondered "How do they do that?" Or maybe you've wondered how all the music, lasers, lights and fireworks are synchronized in a Disney night time show or what controls the monorails. Well here is your chance to find out as Mark presents "Backstage Magic: A historical, behind-the-scenes look at the role computers play in Disney's theme park attractions". We will go on a journey that will take us from the very first use of a computer-based control system to our modern-day use of computers within our theme park attractions.</t>
  </si>
  <si>
    <t>Bruce Sterling</t>
  </si>
  <si>
    <t>Wired Magazine</t>
  </si>
  <si>
    <t>Shaping Things to Come</t>
  </si>
  <si>
    <t>The computer revolution is invading the physical world of material objects. A number of trends are converging which will re-define the relationship between people and our tools and possessions. Already, objects are designed on computers with solid-modelling programs. They are manufactured from plastic or powder using cybernetic 3-D printers. They are tracked with digital inventory systems using computer-readable ID chips. They can be followed as they move across the planet's surface by telephone cells and global-positioning satellites. They can be purchased and sold by e-commerce, and discussed by users groups. New forms of social software and customer relations management are appearing on the Web. Objects can be designed for disassembly and turned into smart trash. Add these trends together and they form the picture of a new and different kind of physicality. What does it mean? And how will that feel? And what can we do about it?</t>
  </si>
  <si>
    <t>Stephen Thaler</t>
  </si>
  <si>
    <t>University of Missouri Columbia</t>
  </si>
  <si>
    <t>Imagination Engines</t>
  </si>
  <si>
    <t>The Last, Unanticipated, and Politically Incorrect Step Toward Genuine Machine Intelligence</t>
  </si>
  <si>
    <t>Thaler will discuss an extremely controversial neural network patent that must inevitably form the foundation of advanced machine intelligence, the "Creativity Machine Paradigm." Pointing out the shortcomings of traditional AI approaches, he will outline how this new technology complements and extends the present state of the art to allow machines to self-originate novel ideas and plans of action. He will also light-heartedly relate the trail of dissent and misconceptions that has followed in the wake of this paradigm's discovery and implementation. Finally, he concludes the presentation with compelling technology demonstrations designed to stimulate, inspire, and hopefully persuade young computer science majors to work with his rapidly growing company.</t>
  </si>
  <si>
    <t>George Stathakopoulos</t>
  </si>
  <si>
    <t>Portland State University</t>
  </si>
  <si>
    <t>Brad Kuhn</t>
  </si>
  <si>
    <t>University of Cincinnati</t>
  </si>
  <si>
    <t>Free Software Foundation</t>
  </si>
  <si>
    <t>Software Freedom After SCO: GPL and the Evolving Free Software Ecosystem</t>
  </si>
  <si>
    <t>The question is no longer whether or not the SCO v. IBM lawsuit (and the surrounding PR campaign against Free Software) will fail; the question now is only when. While no one can name the moment when SCO will fizzle and leave the landscape, we can extrapolate how the post-SCO Free Software world must be structured to assure its continued success.The SCO litigation has reminded FSF, and taught others for the first time, that merely licensing Free Software under GPL, albeit an excellent first step, is not necessarily sufficient to ward off all possible attacks from those who seek to discredit the Free Software infrastructure. The proper assembly of Free Software, both in a technical and legal sense, is a necessary component of defending software freedom. In this talk, Kuhn gives an overview of how the Free Software Foundation considered and solved this problem, and what FSF's recommendations are to Free Software projects who seek to stand iron-clad against and above reproach of those would seek to disrupt the free flow of contribution that is essential for software freedom.</t>
  </si>
  <si>
    <t>Phil Zimmermann</t>
  </si>
  <si>
    <t>Florida Atlantic University</t>
  </si>
  <si>
    <t>PGP Corporation</t>
  </si>
  <si>
    <t>A perfectly good hour wasted with Phil Zimmermann </t>
  </si>
  <si>
    <t>Phil will give an entertaining talk about technical aspects of implementing public key crypto systems (using PGP as an example) including some PGP war stories, its legal trevails, the manuvering that was required through the 90's to circumvent onerous export controls and patent obstacles and how he repelled efforts to squash PGP. Additionally, the talk will include a question-led discussion about PGP's history and its legal struggles where audience participation is encouraged.</t>
  </si>
  <si>
    <t>Stephen Wolfram</t>
  </si>
  <si>
    <t>California Institute of Technology</t>
  </si>
  <si>
    <t>A New Kind of Computer Science and the Future of Computing</t>
  </si>
  <si>
    <t>Lada Adamic</t>
  </si>
  <si>
    <t>Social Media</t>
  </si>
  <si>
    <t>Information Dynamics in a Networked World</t>
  </si>
  <si>
    <t>The shift of communication to the internet, in particular to email, weblogs (blogs), and online communities, presents an opportunity to study the information dynamics of social networks on a large scale. Blogs, now numbering in the millions, are web pages updated using blogging software that makes it easy for authors to share new content online in the form of time-stamped posts. One can track how a piece of information spreads by observing when it appears on different blogs. The exact route the information takes is not obvious, since most blog authors will not explicitly identify the source of the information when they write about it. Likely routes can be inferred, however, by analyzing timing information, blogs' past entries, and the explicit network of blogs linking to one another through blogrolls or posts. While one can gain insights from observing how information passes from one individual to another, one can also analyze networks to see how easily one can actively navigate them to locate needed information or individuals. One test of the navigability of a network is the classic small world experiment, where subjects attempt to reach a target individual through their chain of acquaintances. Examining an email network within an organization reveals how individuals are capable of routing messages locally, even though their knowledge of the organization's global social network is limited.</t>
  </si>
  <si>
    <t>Kavita Bala</t>
  </si>
  <si>
    <t>Feature-Driven Computer Graphics</t>
  </si>
  <si>
    <t>Increasing scene complexity is a major challenge in computer graphics. Games, virtual reality, augmented reality, and other applications create ever-increasing demand for image quality and interactive performance. The traditional graphics pipeline will not be able to meet these demands. This talk describes a new approach to building the graphics pipeline that takes advantage of the limitations of the human eye. The human eye is sensitive to visual features like edges. Feature-driven graphics explicitly finds and represents these edges to achieve both high quality and high performance. In this talk I will describe recent research on feature-driven graphics for the scenes of the future.</t>
  </si>
  <si>
    <t>Magnus Christerson</t>
  </si>
  <si>
    <t>University of Lund</t>
  </si>
  <si>
    <t>International Software Corporation</t>
  </si>
  <si>
    <t>Intentional Software</t>
  </si>
  <si>
    <t>Businesses invest a great deal of time and expense developing software. But all too often the knowledge and insights gained during the development disappear into the details of the code or at best only exist in documents with slender ties to the actual source code. Another name for this latent value is the intent behind the software why we call this approach Intentional Software. Intentional Software captures the tremendous latent value that is usually lost in the design and development process and makes it part of the software. Using Intentional Software the domain knowledge is captured, not lost. All stakeholders - programmers, subject matter experts and others - can have their design intent clearly represented in the code. This increases the quality and value of the software, primarily by making it easier to develop, maintain and change.</t>
  </si>
  <si>
    <t>Jason Govic</t>
  </si>
  <si>
    <t>Altera</t>
  </si>
  <si>
    <t>FPGAs and CAD Algorithms</t>
  </si>
  <si>
    <t>FPGAs provide customers a fast time to market through device re-programmability. Need a bug fix? Adding a new protocol? The turn-around to implement these on an FPGA is fast and inexpensive compared with design re-spins and new tape-outs required of custom ASIC designs. FPGAs require software to analyze, compile, and debug a user's design. Altera's core software, Quartus� II, implements many state-of-the-art CAD algorithms to achieve the highest performance on the smallest possible device. Advanced features provide debug and visualization tools for the user, an essential for dealing with millions upon millions of gates. Jason will be giving an overview of Altera, FPGAs, and various CAD algorithms used in Altera's software.</t>
  </si>
  <si>
    <t>Johannes Grad</t>
  </si>
  <si>
    <t>Illinois Institute of Technology</t>
  </si>
  <si>
    <t>Tools and Methodolgies for Digital Driven ASIC Implementations</t>
  </si>
  <si>
    <t>The ever increasing complexity of application specific integrated circuits, as well as the increasing amount of integration of analog blocks, puts many requirements on digital physical design flows. Additional challenges stem form a number of physical effects that need to be accounted for at the 90nm and 65nm process node, coupled with the industry-wide drive to lower power consumption. This talk will present system-on-chip design flow methodologies using the Cadence Encounter platform, as well as tools and flow techniques to mitigate the physical effects of 90nm and 65nm CMOS processes. Also presented will be the OpenAccess database, which is being developed as an open C++ API in collaboration between EDA companies and the Silicon Integration Initiative. OpenAccess allows for greatly enhanced interoperability between tools, as well as the digital and analog domain.</t>
  </si>
  <si>
    <t>Milind Girkar</t>
  </si>
  <si>
    <t>Intel Compilers: Supporting Parallelism in Multiple Ways</t>
  </si>
  <si>
    <t>Intel Compilers (F95/C++) are used to obtain optimum performance from programs when run on Intel processors. As Intel processors have increasingly incorporated various levels of parallelism for performance, the compilers have evolved to help programmers exploit this parallelism. The talk will describe the many features and their implementation in the compilers to help parallel programming.</t>
  </si>
  <si>
    <t>Karl Hess</t>
  </si>
  <si>
    <t>University of Vienna</t>
  </si>
  <si>
    <t>Quantum computing</t>
  </si>
  <si>
    <t>Quantum Information versus Analog/Digital Information</t>
  </si>
  <si>
    <t>Quantum Computers that eclipse the performance of conventional digital computers represent the holy grail of many current research goals. Quantum entanglement is basic to their operation and was the subject of a famous debate between Einstein and Bohr. This presentation deals with the questions: What is quantum entanglement and what is quantum information? Is it something entirely new and fantastic or is it just a combination of analog and digital information as we already know it? The presentation will not supply any definite answer to these questions but will show that the area of quantum information is as interesting and challenging as it was at the time of the Einstein/Bohr debate and that the attempts to build quantum computers may provide at least some insights into the nature of quantum information.</t>
  </si>
  <si>
    <t>H. Peter Hofstee</t>
  </si>
  <si>
    <t>Cell Processor: Motivation, Architecture, Design, Programming and Applications</t>
  </si>
  <si>
    <t>This talk will present the Cell processor, jointly developed by the STI partnership (Sony-Toshiba-IBM). Cell is a non-homogeneous chip multiprocessor intended for general-purpose applications but with a particular emphasis on multimedia performance. The Cell processor combines a 64bit Power Architecture(TM) core with 8 Synergistic Processors. In many cases delivers more than an order of magnitude more performance than conventional PC processors. Cell achieves this performance and power efficiency improvement by a new division of labor between the Power core and the Synergistic Processors. Cell allows for a wide variety of programming models, a selection of which will be presented in this talk. We will end the talk by discussing some applications that seem to fit the Cell processor particularly well, and by indicating areas of further exploration.</t>
  </si>
  <si>
    <t>Institute for Applied Autonomy</t>
  </si>
  <si>
    <t>Robotics</t>
  </si>
  <si>
    <t>Robots, Research, and Resistance</t>
  </si>
  <si>
    <t>Technological advances are frequently promoted as enabling human freedom and creativity, but the resulting applications often serve very different needs. They may work with the best intentions in mind, but scientists and engineers are rarely in control of how their innovations are applied in the marketplace or on the battlefield. One reason for this disengagement is the widespread perception that researchers toil away at technical problems and have no broader concerns. Our experience in academic and corporate research labs suggests that this idea is completely false. A representative of the Institute for Applied Autonomy will present the organization's technical work and motivations, and highlight alternative approaches to the science and engineering disciplines for anyone that needs to think beyond the lab.</t>
  </si>
  <si>
    <t>Richard "Lowtax" Kyanka</t>
  </si>
  <si>
    <t>Enabling the Online Community Through Vertical PSOTs and Automated Adverse Content Delivery Systems</t>
  </si>
  <si>
    <t>The increasing popularity of completely virtual workspaces has given rise to an electric new medium, one constantly defining and redefining its own rules. The Internet has established itself as a new form of communication between communities which otherwise would've never existed. In order to survive and thrive in this relatively young technology, one must precariously balance the need for order between the needs of the community. How are the dynamics of virtual communities defined, particularly amongst the developing societal aspects? This talk will discuss the emergence of such virtual communities, the challenges derived from maintaining order in the midst of electronic chaos, and building self-sustaining online neighborhoods developed through word-of-mouth popularity and original content.</t>
  </si>
  <si>
    <t>University of Michigan</t>
  </si>
  <si>
    <t>The PhysX Hardware Physics Acceleration Engine</t>
  </si>
  <si>
    <t>In March of this year, AGEIA Technologies announced the world's first hardware accelerator for real-time, interactive physics. Just as 3D graphics chips increase the visual quality of games, AGEIA's aim with the PhysX chip and PhysX SDK is to transform interactivity and dynamism in games to levels well beyond what is possible in today's systems. Doing physics fast is a technically challenging task that spans interesting problems in parallel algorithms, computational geometry, dynamics, and parallel computer architecture. In this talk, we will provide an overview of AGEIA's PhysX technology. We'll discuss how physics is being used in gaming today, and how it might be used in the future. We'll provide a glimpse into the technology of our first-generation PhysX chip. And of course, we'll have cool demos with lots of things blowing up... er.. we mean physics.</t>
  </si>
  <si>
    <t>Christpoher Lamb</t>
  </si>
  <si>
    <t>Mike Perry</t>
  </si>
  <si>
    <t>Riverbed</t>
  </si>
  <si>
    <t>Privacy</t>
  </si>
  <si>
    <t>From Targeted Marketing to Total Surveillance: A Survey of Orwellian Technologies</t>
  </si>
  <si>
    <t>The shocking statement "You have zero privacy anyway, get over it" was made some 6 years ago by one of our more abrasive industry leaders. Technology has advanced considerably since then, enabling even more ways that our day to day activities can be revealed to those with the right connections. Advances in technology are enabling frightening applications such location tracking, political profiling and classification, and even real time streaming face recognition. Worse still, while technology has advanced, consumer protection has retrogressed. An entire industry has arisen around these technologies, with sufficient lobbying pressure and political opportunism to ensure almost zero regulation. The usage of data obtained from these technologies ranges from the helpful to the undesirable to the outright dangerous. This talk will examine several major technologies that are being used for everything from targeted marketing to total surveillance, and the dangers associated with the collection, mining, and inevitable leakage of this data.</t>
  </si>
  <si>
    <t>Dave Probert</t>
  </si>
  <si>
    <t>University of California at Santa Barbara</t>
  </si>
  <si>
    <t>Core Architecture of the Windows Kernel</t>
  </si>
  <si>
    <t>The Windows kernel was designed with a number of distinctive characteristics that make it interesting to study as a contrast to UNIX-based operating systems. The Windows kernel is highly asynchronous and preemptively multi-threaded. The architecture is organized around a central facility for managing kernel/user references and access to kernel data structures. The I/O system is modular and extensible. The virtual memory manager separates management of virtual addresses from management of memory objects, and provides low-level access to address-space and physical memory management for large applications. CPU scheduling is based on threads rather than processes, and carefully designed to use per-CPU data structures and lock-free synchronization to improve scalability. This talk will provide an overview of the kernel architecture in Windows, focussing on the the key aspects that distinguish Windows.</t>
  </si>
  <si>
    <t>Blake Ross</t>
  </si>
  <si>
    <t>Mozilla Foundation</t>
  </si>
  <si>
    <t>Internet</t>
  </si>
  <si>
    <t>The Mozilla Firefox Web Browser</t>
  </si>
  <si>
    <t>Rob Schultz</t>
  </si>
  <si>
    <t>IllinoisVENTURES</t>
  </si>
  <si>
    <t>Growing through Venture Capital: Lessons Learned from the Trenches</t>
  </si>
  <si>
    <t>We are coming off the heels of the largest venture capital investment period followed by one of the largest equity market crashes in US history. Are we healed yet, and what have we learned? Over the last 10 years, Rob has been both an entrepreneur and venture capitalist. He raised over $70 million in venture capital from 1998 to 2000 and built his company from an idea to an IPO. He will share with you his perspectives on: Determining if your idea is venture fundable. Raising venture capital. Whats really matters in launching and growing your company</t>
  </si>
  <si>
    <t>Peter Shirley</t>
  </si>
  <si>
    <t>Reed College</t>
  </si>
  <si>
    <t>University of Utah</t>
  </si>
  <si>
    <t>Real Time Ray Tracing on the Desktop: When and How?</t>
  </si>
  <si>
    <t>For some niche applications such as large-scale data visualization, parallel software ray tracers are already much faster than the most optimized GPU implementations. However, GPU programs are the only viable choice for most interactive applications. There are three clear possibilities for the future of graphics on the desktop. First is a continuation of z-buffer based GPUs. Second is an emergence of interactive ray tracing running on multicore CPUs. Third is ray tracing using custom hardware (ASIC). This talk examines trends in hardware and application data and argues that ray tracing using custom hardware is the likely winner, and outlines the research problems that will need to be overcome for such an outcome.</t>
  </si>
  <si>
    <t>Chris Sims</t>
  </si>
  <si>
    <t>FactSet</t>
  </si>
  <si>
    <t>Digital Certificates: Your Driver's License in Cyberspace</t>
  </si>
  <si>
    <t>Learn how digital certificates and encryption enable secure and verifiable communication on the unregulated information super highway. This talk will cover the basics of crypto technology, what it is and how it works, in a very accessible and practical way. You will learn what a digital certificate is, how it interacts with various crypto technologies to form the cornerstone of reliable communication and commerce in one of the most hostile technical environments imaginable.</t>
  </si>
  <si>
    <t>Marc Stiegler</t>
  </si>
  <si>
    <t>HP</t>
  </si>
  <si>
    <t>Security And Usability: How to Have Your Cake and Eat It Too</t>
  </si>
  <si>
    <t>Popular computer mythology states that, in order to make our computers more secure, we have to make them less easy to use or less functional or both. Using traditional security strategies, this is true. This is a tragic irony, for security engineering and usability design have the same goal: to ensure that the user is never unpleasantly surprised. Security and usability cannot be traded off, they must be integrated. This presentation will demonstrate new user friendly security technologies under development at HP. The Polaris desktop overlay makes Windows safe against several important cyberattacks. The Web Calculus enables easy and secure sharing of data across the Web. Both systems eliminate passwords, access control lists, obscure certificates, funny dialog boxes, and other popular hindrances to usability. Both Polaris and Web Calculus are derived from the same radical architecture for secure computing -- the Authorization Based Access Control model, a model of secure computing for those of us who are not computer security gurus.</t>
  </si>
  <si>
    <t>Michael Welge</t>
  </si>
  <si>
    <t>Washington University Saint Louis</t>
  </si>
  <si>
    <t>RiverGlass, Inc</t>
  </si>
  <si>
    <t>Situational Understanding</t>
  </si>
  <si>
    <t>The rise of the information society is continually transforming the way people communicate, reason, conduct business, accumulate influence, and pursue collective goals. No place is this more apparent than on the modern battlefield--business or government. The task of the analyst planner is to observe, discern, and report on patterns of events that can explain why or how; more clearly describe what is; and predict when and what is to come--situational understanding. The effectiveness of decision makers is largely dependent on the quality (breadth and depth) of this analysis. The patterns of events of interest are often hidden in the vast quantity of information--in its myriad forms and modes of transfer. These patterns are also obscured by the ever quickening pace of information flows, including an ever growing abundance of noise. The presentation will describe the process and relevant technology required to support situational understanding--in business or government.</t>
  </si>
  <si>
    <t>Ik Yoo</t>
  </si>
  <si>
    <t>M?</t>
  </si>
  <si>
    <t>Morgan Stanley</t>
  </si>
  <si>
    <t>Grid and Utility Computing in Practice: A Virtualized Reality</t>
  </si>
  <si>
    <t>Imagine an enterprise with seven thousand SMP servers (and counting), and thousands of applications serving a multi-billion dollar business. Given an insatiable demand for compute cycles plus intense time to market pressure, how can we meet these business needs and maintain both operational and fiscal efficiency? This talk will describe how grid computing and utility computing are taking shape within Morgan Stanley. It will provide the business context under which these technologies are being used today and discuss the technical challenges that lie ahead. Much progress has been made in developing a common grid framework for developing and deploying CPU hungry applications; however, there is still a big challenge left in dealing with CPU and other resource "fragmentation". Virtualization is a key emerging technology that can be leveraged to utilize resources more efficiently.</t>
  </si>
  <si>
    <t>Jeffrey Altman</t>
  </si>
  <si>
    <t>Secure Endpoints</t>
  </si>
  <si>
    <t>Impact</t>
  </si>
  <si>
    <t>Making A Difference in Society With A Career in Computer Science</t>
  </si>
  <si>
    <t>In this talk I will share my life experience, my motivations, my dreams, successes and failures. It is my hope that those who attend will be inspired not only to follow a career in computer science but to do so while thinking outside the box and applying their skills to solving society's challenges. Computers are tools to be used solve much more interesting and complex problems in life. Computer science is one of the greatest fields to choose as a career because your skills can be applied to just about any problem domain from education to genetic sequencing to space exploration to modern dance to health care. A successful career requires the understanding not only of computer science techniques but also the problem domain to which they are applied. It is this application of computer science which in my opinion makes being a computer scientist or engineer the greatest occupation the world has ever known.</t>
  </si>
  <si>
    <t>Kwabena Boahen</t>
  </si>
  <si>
    <t>Metaelectronics: Self-Configuring Neuromorphic Systems</t>
  </si>
  <si>
    <t>Nanoelectronic technology promises to cram a trillion transistors onto a 1cm2 chip. How do we harness all these devices? Abstraction, which has been used until now, is becoming increasingly inadequate as microelectronic chips approach a billion transistors. We can learn from biology, which handles complexity through developmental processes that elaborate a relatively simple starting recipe into a complex mature structure. By borrowing from biology, we have developed two self-configuring microelectronic chips. These chips capture the ability of epigenetic development to generate representations of features in neural layers and to autoroute connections between these layers. This metamorphic approach provides a powerful alternative to handling complexity in nanoelectronic systems.</t>
  </si>
  <si>
    <t>Adrian Bowyer</t>
  </si>
  <si>
    <t>Imperial College</t>
  </si>
  <si>
    <t>Bath University</t>
  </si>
  <si>
    <t>Prototyping</t>
  </si>
  <si>
    <t>The Replicating Rapid-prototyper—Moving Hardware Through the Wires</t>
  </si>
  <si>
    <t>This talk will be about RepRap—the replicating rapid prototyper. RepRap will be a desktop manufacturing system that is able to make the vast majority of its own component parts, so—if your friend has a RepRap machine—you can ask him or her to make you the parts for one too. RepRap will be open-source, and will be distributed under the GNU General Public Licence; so anyone can have one.  Once you have a RepRap, you will be able to download designs for a wide range of items—from coat-hooks to cameras—and have your RepRap machine make them. In doing this, you will have used no goods transport, exchanged no money, and avoided completely any industrial involvement. You will also be able to design and to make items yourself, and—optionally—to post those designs online under the GPL for the benefit of others. RepRap has the potential to completely revolutionise manufacturing and wealth-creation for the entire world.</t>
  </si>
  <si>
    <t>Burnie Burns</t>
  </si>
  <si>
    <t>University of Texas at Austin</t>
  </si>
  <si>
    <t>Entertainment</t>
  </si>
  <si>
    <t>Red vs. Blue</t>
  </si>
  <si>
    <t>Harold Cohen</t>
  </si>
  <si>
    <t>BA</t>
  </si>
  <si>
    <t>Slade School of Fine Arts</t>
  </si>
  <si>
    <t>(retired)</t>
  </si>
  <si>
    <t>Color, Simply.</t>
  </si>
  <si>
    <t>AARON began more than thirty years ago as research directed to a deeper understanding of how we make images and how we read them, than twenty years as a professional artist had revealed. AARON was a drawing program, its structure loosely following the then-current “expert system” paradigm, that exhibited a distinctive “art personality” of its own, and the program—not just its output—was widely exhibited during its first ten years. Of the many thousands of original drawings it generated, some were colored by hand and a few turned into paintings and murals. The problem of having a sightless program control something as fundamentally visual as color appeared intractable, however, and it was the mid-eighties before the first rule-based version showed that it might be possible. It took twenty years more for AARON to become the world-class colorist it is today. This talk provides some background on the technology of color control, and presents an overview of how the program's expertise developed, resting finally upon a change from the implicit representation of knowledge in the rules provided by the author, to the explicit representation of that knowledge in structures made available to the program itself. That change has made it possible to replace the program's extensive rule-base with a remarkably simple algorithm that not only performs as well as the previous rule-intensive versions, but commands a much wider range of coloring strategies.</t>
  </si>
  <si>
    <t>Robert X. Cringely</t>
  </si>
  <si>
    <t>Chris DiBona</t>
  </si>
  <si>
    <t>Google</t>
  </si>
  <si>
    <t>Open Source and the Google Summer of Code</t>
  </si>
  <si>
    <t>In this talk, Chris DiBona will talk about Open Source and how Google uses it. He will also talk about the Summer of Code, Google's program designed to introduce university students to open source software development.</t>
  </si>
  <si>
    <t>YouTube</t>
  </si>
  <si>
    <t>YouTube: From Concept to Hypergrowth</t>
  </si>
  <si>
    <t>Less than two years after launch, YouTube has become one the most-visited destinations on the web. With more than 100 million videos served daily, it may be the fastest-growing entertainment website in the history of the World Wide Web. Jawed Karim will explain the thought process and the events that led to the development of YouTube.</t>
  </si>
  <si>
    <t>Eric Johnson</t>
  </si>
  <si>
    <t>Life with a Daily Build - The Good and The Bad</t>
  </si>
  <si>
    <t>Over the past few years, it has become fashionable to advocate the virtues of a daily build. Yet, what does it take to really make it happen? What kinds of processes and social behaviors does a corporate culture have to adopt to make this happen? And what are the long term effects when it does? In this lecture, we'll explore the experiences of one company that has had a daily build with weekly releases in place for nearly a decade. We'll look at how features flow from developers to end users, the processes to enable the delivery, and the required operational monitoring. We'll conclude with a brief outline of the risks and rewards of such agile behaviors.</t>
  </si>
  <si>
    <t>Lillian Lee</t>
  </si>
  <si>
    <t>Harvard University</t>
  </si>
  <si>
    <t>Sense and Sensibility: Automatically Analyzing Subject and Sentiment in Human-Authored Texts</t>
  </si>
  <si>
    <t>This talk addresses questions in document classification, broadly construed. One surprisingly subtle problem is that of building systems that can learn to recognize a document's overall “sentiment,” so that, for example, they can determine whether a movie review is “thumbs up” or “thumbs down” from its text alone. (Wondering why this is hard? Think sarcasm, for starters.) We also discuss the long-standing problem of representing topical content. In particular, we present an analysis of the widely-used SVD-based Latent Semantic Indexing (LSI) algorithm; our analysis motivates an intuitive generalization providing striking empirical improvements over LSI.</t>
  </si>
  <si>
    <t>Max Levchin</t>
  </si>
  <si>
    <t>Slide</t>
  </si>
  <si>
    <t>Millionaire Before Graduation: Entrepreneurship in the Post-Post-Bubble Internet</t>
  </si>
  <si>
    <t>Much has changed since the collapse of capital markets in the Spring of 2000, and the now proverbial subsequent Bubble Burst. Mortars filled with venture dollars from Sand Hill Road are once again being lobbed at unsuspecting entrepreneurs, a new business (usually named Somethingr—no “e”) is founded every half hour at select San Francisco Peet's Coffee &amp; Tea, and Google is desperately trying to spend its $10B of cash shopping for companies with or without relevance. So, is the dreaded (but oh so sweet) Bubble back?! More importantly, is there something you can do to get in on this frenzy, before you leave the hospitable walls and desperately cold streets of higher learning? Yes, I will argue, the startup economics have changed drastically. If you ever thought of starting a company, the time is now. Come listen to the talk someone should have given me ten years ago before I left Champaign for Silicon Valley.</t>
  </si>
  <si>
    <t>Chip Mayse</t>
  </si>
  <si>
    <t>A Newton's-Method Formulation of the Reconnaissance-Satellite Maneuver-Duration Problem</t>
  </si>
  <si>
    <t>Reconnaissance satellites often have structures that are of large size and light weight, and (hence) relatively flexible. Moreover, they have limited on-board maneuvering energy. They are therefore subject to relatively modest dynamic limits-maximum angular velocities, accelerations, and “jerks” (time derivatives of acceleration). The process of maneuvering such a vehicle to point its sensors at a sequence of targets, particularly if these are close together, cannot be modeled accurately without accounting for the effects of these limits. The duration of such a maneuver (“slewing and settling”) is not readily computable in closed form, because the vehicle moves some distance during the maneuver, affecting the required rotation angle. Assuming that the maneuver is a planar rotation enables constructing an iterative algorithm to resolve these coupled quantities. Combining vector calculus and simple physics in a Newton's-method formulation, this algorithm is implemented in about 100 lines of C++, and can compute about 80,000 maneuver-times per second on current PC hardware. Millions of such computations are required when analyzing and generating collection schedules. The “slew model” described is embedded in IISYS (the Integrated Intelligence Systems Simulator), which is used by SAIC to analyze system architectures, concepts of operation, and their interrelationships for the National Reconnaissance Office. Staffed mainly by Air Force and CIA personnel, the NRO is the U. S. Government's executive agency for space-based reconnaissance (“spy satellites”). SAIC (Science Applications International Corporation) is an employee-owned professional-services company of about 43,000 people and annual sales approaching $8 billion.</t>
  </si>
  <si>
    <t>Jim Miller</t>
  </si>
  <si>
    <t>Where's My Compiler? Developer Tools: Past, Present, and Future</t>
  </si>
  <si>
    <t>This talk is about the evolution of what is today called “the tool chain,” and specifically how the role of the compiler has changed over the last 50 years. I'll talk about how a modern compiler must balance the need to produce high-quality output code with the requirement that the compiler itself execute quickly. And I'll talk about how compiler technology has been absorbed into other parts of the software environment—some of them obvious, but some of them probably a bit surprising.</t>
  </si>
  <si>
    <t>John Mizel</t>
  </si>
  <si>
    <t>Union College</t>
  </si>
  <si>
    <t>A+: From Proprietary Programming Language to Open Source</t>
  </si>
  <si>
    <t>This talk will discuss the development history of the A+ programming language at Morgan Stanley, some language features that lead to the proliferation of A+ trading applications, and the motivation and experience in making it an open source project.</t>
  </si>
  <si>
    <t>Video Games, Physics, and High-performance Computer Architecture</t>
  </si>
  <si>
    <t>Video gaming has created an interesting dynamic in the economics of the computing industry, having driven teraflop-levels of performance to be available for less than $1000. In this talk, I'll illustrate how these dynamics have affected a small startup company called AGEIA in its quest to introduce a high-performace chip to accelerate physical simulation for video games.</t>
  </si>
  <si>
    <t>Yale N. Patt</t>
  </si>
  <si>
    <t>Reflections</t>
  </si>
  <si>
    <t>Stew</t>
  </si>
  <si>
    <t>A stew is a collection of ingredients, prepared by simmering slowly. My pocket dictionary also adds the definition “mental agitation.” The ingredients of this talk can come from any of the topics below, or if anyone in the audience wants to add another ingredient to the stew, he/she is welcome to do so. We are computer scientists and engineers, and we spend a lot of our energies creating technology. My hope in this talk is to explore some of the issues we face, both as computer people and as members of the human race. Which ones we spend time on depends on the audience. I don't expect to lecture, since I have no idea which of these you are interested in. I am not concerned about going off track, since there is no track. The Correct way to introduce freshmen to computing. The Microprocessor ten years from now. What will computers be able to do in 20 years? Programming, and why Objects too early can be harmful. Political correctness has no place in a university classroom. Affirmative action is often problematic.  Should football players be required to take courses. Should computer scientists have to study humanities. Is writing necessary in an engineering education. Computer Architecture, often considered dead, is alive and well. Control of computing in the world is no longer a US prerogative. What is the defining document of the United States of America. Four years of college: Is anything worth learning? How to get a job after graduation, ...and how to keep it.</t>
  </si>
  <si>
    <t>Joel Spolsky</t>
  </si>
  <si>
    <t>Yale University</t>
  </si>
  <si>
    <t>Fog Creek Software</t>
  </si>
  <si>
    <t>Great Software</t>
  </si>
  <si>
    <t>Too many times you see teams create very decent products that, for whatever reason, fail to rise above the crowd and truly capture the popular imagination. They are surprised when their products are mostly ignored by the marketplace, which seems to be captivated by some other shiny geegaw that's functionally inferior and more expensive. In many product categories, from software to consumer electronics, the product with the most market share is often more expensive and less functional than the number two product. I will explore why this happens and suggest some ways to design a blue chip product that people will love. After you get great software and products using the usual repertoire of debugging, usability testing, etc., you have to go still further and think about beauty, user happiness, and emotional impact.</t>
  </si>
  <si>
    <t>Alex Stamos</t>
  </si>
  <si>
    <t>iSEC Partners</t>
  </si>
  <si>
    <t>Breaking AJAX Web Applications: Vulns 2.0 in Web 2.0</t>
  </si>
  <si>
    <t>The Internet industry is currently riding a new wave of investor and consumer excitement, much of which is built upon the promise of .Web 2.0. technologies giving us faster, more exciting, and more useful web applications. One of the fundamentals of .Web 2.0. is known as Asynchronous JavaScript and XML (AJAX), which is an amalgam of techniques developers can use to give their applications the level of interactivity of client-side software with the platform-independence of JavaScript. Unfortunately, there is a dark side to this new technology that has not been properly explored. The tighter integration of client and server code, as well as the invention of much richer downstream protocols that are parsed by the web browser has created new attacks as well as made classic web application attacks more difficult to prevent. We will discuss XSS, Cross-Site Request Forgery (XSRF), parameter tampering and object serialization attacks in AJAX applications, and will publicly release an AJAX-based XSRF attack framework. We will also be releasing a security analysis of several popular AJAX frameworks, including Microsoft Atlas, JSON-RPC and SAJAX. The talk will include live demos against vulnerable web applications, and will be appropriate for attendees with a basic understanding of HTML and JavaScript.</t>
  </si>
  <si>
    <t>Michael Swift</t>
  </si>
  <si>
    <t>University of Washington</t>
  </si>
  <si>
    <t>Improving the Reliability of Commodity Operating Systems</t>
  </si>
  <si>
    <t>Despite decades of research in fault tolerance, commodity operating systems, such as Windows and Linux, continue to crash. In this talk, I will describe a new reliability subsystem for operating systems that prevents the most common cause of crashes, device driver failures, without requiring changes to drivers themselves. To date, the subsystem has been used in Linux to prevent system crashes in the presence of driver failures, recover failed drivers transparently to the OS and applications, and update drivers “on the fly” without requiring a system reboot after installation. Measurements show that the system is extremely effective at protecting the OS from driver failures, while imposing little runtime overhead.</t>
  </si>
  <si>
    <t>Kudo Tsunoda</t>
  </si>
  <si>
    <t>EA</t>
  </si>
  <si>
    <t>Kudo School of Game Design</t>
  </si>
  <si>
    <t>Owen Byrne</t>
  </si>
  <si>
    <t>Dalhousie</t>
  </si>
  <si>
    <t>Digg</t>
  </si>
  <si>
    <t>Startup Lessons</t>
  </si>
  <si>
    <t>SOMETIMES YOU JUST HAVE TO STAY OUT OF THE WAY...CREATIVELY</t>
  </si>
  <si>
    <t>Owen Byrne, senior software engineer at Digg.com, has seen just about everything during the first two years of helping develop Digg into the leading social news site on the Internet. From helping launch Digg's beta version in December of 2004 and seeing a Paris Hilton cell phone hack story break on Digg before traditional media outlets, Byrne will discuss all the memorable and not so memorable moments from the first two years that have made the site into what it is today. Byrne will also share his insights on the work behind the scenes at Digg—the long nights of developing innovative features and dealing with a community that drives your site. Byrne's expert insight will allow all aspiring software students and aficionados to dig into the mind of Digg's leading engineer.</t>
  </si>
  <si>
    <t>Cass Everitt</t>
  </si>
  <si>
    <t>Mississippi State University</t>
  </si>
  <si>
    <t>REAL TIME RENDERING - STATE OF THE ART</t>
  </si>
  <si>
    <t>Real-time graphics continues to drive in ever more engaging ways the way that we play, create, and discover. This talk will cover the major innovations that have occurred in real-time 3D graphics over the past few years, and what technologies are on the horizon.</t>
  </si>
  <si>
    <t>Jerry Fiddler</t>
  </si>
  <si>
    <t>Wind River Systems </t>
  </si>
  <si>
    <t>Phil Foglio</t>
  </si>
  <si>
    <t>"I CAN HAZ MONEY NOW?" SUCCESSFULLY REENGINEERING TRADITIONAL COMIC PUBLISHING FOR THE WEB</t>
  </si>
  <si>
    <t>At the end of the ’90s, Phil and Kaja Foglio were producing Girl Genius, a moderately successful independent comic book series. In 2005 they stopped publishing traditional periodical comic books and began posting their work online for free. They were first comics publisher to move from print to web. Two years later, their readership has gone from 9,000 readers to over 100,000, and their revenues have multiplied by a factor of five. In their lecture, they will explain the differences between the old and new business models, why they abandoned the traditional paradigm, and why they were able to thrive under the new system, as well as offering insight into how other businesses can do the same.</t>
  </si>
  <si>
    <t>Kaja Foglio</t>
  </si>
  <si>
    <t>Ari Gordon-Schlosberg</t>
  </si>
  <si>
    <t>Palantir Technologies</t>
  </si>
  <si>
    <t>Engineering at a Human Scale</t>
  </si>
  <si>
    <t>HUMAN COMPUTER SYMBIOSIS: BUILDING INFORMATION SYSTEMS FROM THE HUMAN PERSPECTIVE</t>
  </si>
  <si>
    <t>As computer scientists, we tend to factor the world into problem silos that seem to be interesting from a computability standpoint (faster algorithms, new data structures, etc.). The goal of HCS-centered design is to factor the world into questions that are interesting from a human standpoint and then factor the solution into something computable. This factoring will tend to cut across established silos and the solution will tend to incorporate techniques and architectures found in classically separate areas of computer science scholarship and research. Palantir is actively engaged in building these conceptual information systems. In this talk, Ari Gordon-Schlosberg will explore the historical context of HCS as a system design philosophy, explore how its goals are very different from what AI tried and failed to accomplish, and present some real world examples of how HCS builds better information systems.</t>
  </si>
  <si>
    <t>Ron Isaacson</t>
  </si>
  <si>
    <t>PUTTING AFS TO WORK ON WALL STREET</t>
  </si>
  <si>
    <t>For the last ten years, AFS has played a critical role in Morgan Stanley's infrastructure. Today, this technology forms the core of both the Unix and Windows computing platforms at this world-leading financial services firm. Morgan Stanley's custom-designed AFS installation provides access to applications, data, and even the entire Unix operating system, with low latency and near-100% availability, in data centers all over the world. In this talk, you'll learn about the design of Morgan Stanley's AFS plant, the many ways in which the firm contributes to the open-source AFS community, and the workings of VMS, the internally-built software deployment system that makes it all possible.</t>
  </si>
  <si>
    <t>Joel Jordan</t>
  </si>
  <si>
    <t>Sandia National Laboratories</t>
  </si>
  <si>
    <t>Automation</t>
  </si>
  <si>
    <t>MAKING EVERYDAY AUTOMATION EASY AND PRACTICAL</t>
  </si>
  <si>
    <t>How many times have you seen a repetitive task performed by hand and thought, "it would be so easy to automate that?" Automation technology has existed for decades and continues to increase in capability even as the price drops. However, many of the people who might benefit from it the most are largely unaware of its capabilities. This talk will examine possible reasons for why this is the case, and how software can be used to better address the needs of this largely untapped market.</t>
  </si>
  <si>
    <t>Gary McGraw</t>
  </si>
  <si>
    <t>Indiana University</t>
  </si>
  <si>
    <t>Cigital</t>
  </si>
  <si>
    <t>EXPLOITING ONLINE GAMES</t>
  </si>
  <si>
    <t>This talk (based on a book of the same title co-authored by Greg Hoglund) frankly describes controversial security issues surrounding MMORPGs such as World of Warcraft. This no-holds-barred approach is fully loaded with code examples, debuggers, bots, and hacks. If you are a gamer, a game developer, a software security person or an interested bystander, this book exposes the inner workings of online game security for all to see. In the talk, I will cover: Why online games are a harbinger of software security issues to come. How millions of gamers have created billion dollar virtual economies. How game companies invade your privacy. Why some gamers cheat. Techniques for breaking online game security. How to build a bot to play a game for you. Methods for total conversion and advanced mods. Ultimately, this talk is mostly about security problems associated with advanced massively distributed software. With hundreds of thousands of interacting users, today's online games are a bellwether of modern software yet to come. The kinds of attack and defense techniques I describe are tomorrow's security techniques on display today.</t>
  </si>
  <si>
    <t>Randall Munroe</t>
  </si>
  <si>
    <t>XKCD</t>
  </si>
  <si>
    <t>MEET THE PRESIDENT OF THE INTERNET</t>
  </si>
  <si>
    <t>Randall Munroe will be talking about his experiences drawing xkcd and playing with kites. He will answer questions on the theory of humor, the internet, Web 2.0, evading kite-related FAA regulations, Web 3.0, algorithmic complexity theory, making out, seventies hairstyles, Web 4.1, syllables, romance, dromaeosauridae, simulated annealing, regular expressions in humor, Pocky, and the Federalist Papers. If he is asked about sex, he will blush but do his best to answer anyway.</t>
  </si>
  <si>
    <t>Greg Nordstrom</t>
  </si>
  <si>
    <t>Computer Architecture</t>
  </si>
  <si>
    <t>AN OVERVIEW OF THE DESIGN AND FEATURES OF THE IBM POWER™ SYSTEMS HYPERVISOR</t>
  </si>
  <si>
    <t>IBM iSeries and pSeries servers utilize the POWER processor family of processors and offer industry leading virtualization features. The POWER Hypervisor is integral to providing these capabilities. In this presentation, IBM POWER Hypervisor designers Greg Nordstrom and David Larson describe the POWER server hardware structure, virtualization capabilities, and Hypervisor structure and design.</t>
  </si>
  <si>
    <t>David Larson</t>
  </si>
  <si>
    <t>North Dakota State University</t>
  </si>
  <si>
    <t>Thomas Ptacek</t>
  </si>
  <si>
    <t>THE ARMS RACE OVER VIRTUALIZATION</t>
  </si>
  <si>
    <t>Five years from now, none of us will be using "real" computers anymore. Every interaction we have with our laptops, web applications, and file shares will be intercepted and emulated through hypervisors: thin layers of software that allow a single silicon CPU core to pretend to multiple virtual machines. And attackers who can negotiate the barriers between physical and virtual machines will seize sweeping powers to steal data, infect computers, and hide their presence. Enterprise IT is a key theater in the three-front war being fought between information security teams and organized crime. If the enterprise falls, attackers will ignore web application security and harvest identities and bank accounts directly from the source. If the enterprise falls, attackers will ignore DRM and steal high-definition DVD masters or game source code right off of corporate file servers. And every enterprise IT team in the world is migrating to virtualized servers. Is the sky falling? My team tried to find out. In 2006, we developed a proof-of-concept rootkit programmed directly to the hardware virtualization features of the Intel chipset. In 2007, we spent a year in a high-tech sparring match with ultra-clever security researcher Joanna Rutkowska, author of the "Blue Pill" hypervisor rootkit for AMD, whose research goal is the creation of undetectable stealth malware. Our talk is a deep dive into virtualization technology and computer security. We'll show how hypervisors work, and how we used those concepts to invent "hyperjacking", which virtualizes a running operating system out from under itself. Then we'll explain how antivirus software can detect a hyperjacker just as easily as a kernel virus. And we'll explain how a Google researcher may have opened the floodgates to vulnerabilities that will plague hypervisor kernels for years to come, and why local crypto timing attacks mean you shouldn't take credit cards on a shared Xen web server. You'll get some perspective on how information security interacts with operating system theory, and, perhaps unexpectedly, come to see virtualization as a win for security.</t>
  </si>
  <si>
    <t>Chung-Chieh Shan</t>
  </si>
  <si>
    <t>Rutgers University</t>
  </si>
  <si>
    <t>QUOTING SIDE EFFECTS</t>
  </si>
  <si>
    <t>A programming-language designer makes rules to match what programmers want, whereas a linguist makes rules to match what natural-language speakers do. The same formal tools that relate form to meaning are useful on both sides. To illustrate this link, we discuss how side effects such as mutable state and delimited control interact with quoted expressions. In computer science, this interaction helps us generate faster code more easily. In linguistics, it explains why "somebody loves everybody" is ambiguous but "anybody loves nobody" makes no sense.</t>
  </si>
  <si>
    <t>Jon Stokes</t>
  </si>
  <si>
    <t>Ars Technica</t>
  </si>
  <si>
    <t>WHY MOST DIGITAL HUMANITIES COMPUTING PROJECTS ARE A WASTE OF TIME, AND HOW TO FIX THE PROBLEM</t>
  </si>
  <si>
    <t>When historical artifacts make the leap into the digital realm through different forms of capture and transcription, they not only leave behind their corporeality, but they also become separated from the delicate, institutionally realized web of "scholarship" that is anchored in certain aspects of their physical character. This talk will first describe a few of the ways in which the physical attributes of a particular family of historical artifacts--handwritten manuscripts and printed pages--have played a formative and productive role in humanities scholarship at both the individual and institutional levels. It will then briefly and selectively survey the recent history and current state of the discipline at the intersection of computer science and the humanities--"digital humanities" scholarship--with a view to showing how things can go spectacularly wrong when the aforementioned physical attributes are (mis)cast as the unfortunate "constraints" and "limitations" of an outmoded "information medium." The talk will conclude with a set of specific recommendations for recreating in the digital realm the aspects of manuscripts and books that are the most critically productive for humanities scholarship.</t>
  </si>
  <si>
    <t>Eric Traut</t>
  </si>
  <si>
    <t>MACHINE VIRTUALIZATION</t>
  </si>
  <si>
    <t>Although virtual machines have been around since the 1960's, they have only recently become widely used on PC-based servers and clients. Today they are commonly used in the datacenter to reduce capital and operational costs. They are also used on the desktop for software development and application compatibility. Fueled by recent advances in processor virtualization technologies, software developers continue to propose new uses for virtual machines. So what's with all the hype? Are virtual machines really the answer to many of today's computing problems? In his talk, Eric Traut will discuss the basic concepts involved in machine virtualization and provide an architectural overview of Microsoft's soon-to-be-released hypervisor. He will also discuss some of the factors that are driving the interest in virtual machines and talk about where virtualization should (and perhaps more importantly, shouldn't) be applied.</t>
  </si>
  <si>
    <t>Jeffrey Ullman</t>
  </si>
  <si>
    <t>COMPUTERS AND THE EDUCATION INDUSTRY</t>
  </si>
  <si>
    <t>Although there have been many interesting experiments, technology investment in the education industry is the lowest of any major industry group. As a result, people are used very inefficiently; school taxes and tuition are becoming progressively more outlandish. But it is not all that easy to figure out where to apply automation in education. We shall try to sort out where people are needed and where machines can be adequate substitutes. We then turn to college-level education, especially in Computer Science. Are textbooks a thing of the past? Does the ability of schools to pipe lectures into the dorms radically change the economics of education? Finally, we shall look at what has been the speaker's personal "research" project since retirement: an attempt to automate the sort of homeworks that one normally finds in CS courses.</t>
  </si>
  <si>
    <t>Peter Valchev</t>
  </si>
  <si>
    <t>USING OPENBSD SECURITY FEATURES TO FIND SOFTWARE BUGS</t>
  </si>
  <si>
    <t>This talk will discuss how OpenBSD's security features and exploit mitigation techniques find real bugs in the process of porting software. Porting third party applications often results in discovering classes of bugs that cause spurious crashes on other systems, but can be reliably detected and fixed in OpenBSD. All bugs are patched and reported upstream, meaning the process not only improves the security and robustness of OpenBSD, but also that of the individual applications. For example, using ProPolice, a gcc modification that catches stack-smashing problems, we were able to detect many potentially exploitable bugs at runtime. In this talk, I will describe how you can use several such techniques to find similarly pesky software bugs.</t>
  </si>
  <si>
    <t>Steve Yegge</t>
  </si>
  <si>
    <t>Programming</t>
  </si>
  <si>
    <t>COMPILING JAVASCRIPT FOR THE JVM</t>
  </si>
  <si>
    <t>Mozilla Rhino (JavaScript) is now officially bundled with Java 6 as "javax.script", making it one of the leading choices for alternate languages hosted on the Java Virtual Machine. My dev team at Google has been using Rhino as a server-side web development language for over a year, and it has proven to be a capable, mature, and surprisingly adaptable language platform. Perhaps the biggest surprise has been its excellent performance, the result of a decade of tuning and compiler optimizations by the Rhino open-source dev team. In this talk I'll give a high-level overview of life using JavaScript as a replacement for Java (specifically in the context of our Ruby on Rails port), followed by a deep dive into the Rhino runtime and byte compiler. We'll look at some of the challenges of compiling this high-level dynamic language into efficient Java bytecode.</t>
  </si>
  <si>
    <t>Keith Adams</t>
  </si>
  <si>
    <t>Brown University</t>
  </si>
  <si>
    <t>VMware</t>
  </si>
  <si>
    <t>They make computers out of software, now</t>
  </si>
  <si>
    <t>Systems problems are traditionally solved in either hardware or the operating system. Hardware is too expensive to experiment with, while OS-based solutions suffer from the chicken-and-egg problem of moving the world to your improved OS. The virtual machine monitor (VMM) presents a sweet spot between these two extremes. VMM-based solutions can solve a problem in software, once, and yet solve it for all popular operating systems and applications. I'll be using a new, VMM-based tool called VProbes both to demonstrate the scope of what the VMM can intercept, and and as an example of a feature that would be difficult to implement in other layers. VProbes provides a globally coherent, safe, programmable, interactive window into a running machine, from its CPUs to memory to peripherals.</t>
  </si>
  <si>
    <t>Al Aho</t>
  </si>
  <si>
    <t>Columbia University</t>
  </si>
  <si>
    <t>Quantum Computer Compilers</t>
  </si>
  <si>
    <t>Quantum information processing presents fascinating new areas of research to computer science as well as other areas of science. This talk will overview the state of the art in building quantum computers, algorithms, languages, and compilers. This talk will also describe some of the challenging problems compiler writers face in trying to create compilers for quantum computers.</t>
  </si>
  <si>
    <t>Jeff Bonwick</t>
  </si>
  <si>
    <t>University of Delaware </t>
  </si>
  <si>
    <t>Sun Microsystems</t>
  </si>
  <si>
    <t>ZFS: The Last Word in File Systems</t>
  </si>
  <si>
    <t>ZFS is an open-source file system that brings all the cool features of high-end storage to your laptop. Snapshots, clones, compression, encryption, RAID, remote replication, and end-to-end data integrity are all integrated and trivial to use. This talk will explain how ZFS works and what it can do for you.</t>
  </si>
  <si>
    <t>Crispin Cowan</t>
  </si>
  <si>
    <t>University of Western Ontario</t>
  </si>
  <si>
    <t>Stranger in a Strange Land: Reflections on a Linux Guy's First Year at Microsoft</t>
  </si>
  <si>
    <t>Dr. Crispin Cowan, famous Linux security guy and vocal Microsoft critic, now works at Microsoft. What? Has Hell opened a ski resort? This talk will reflect on my first year at Microsoft as a Linux guy. Hell has not frozen over, and I'm having a great time. I will talk about how the Linux and Windows communities are more similar to each other than either community cares to admit, for good and bad, as well as highlighting the differences that I have found. I will also highlight the similarities and differences in the security problems faced by Windows and Linux.</t>
  </si>
  <si>
    <t>Mike Dabrowski</t>
  </si>
  <si>
    <t>SpaceX</t>
  </si>
  <si>
    <t>Space Exploration</t>
  </si>
  <si>
    <t>Space Is the Place</t>
  </si>
  <si>
    <t>While most of us are stuck asking "When will I finally get to go on a moon-hotel vacation?" or wondering "Just what it is that NASA does anyways?" a new approach to space travel is literally taking flight. Space 2.0, the commercialization of space, promises to finally make that hot zero-g dream of yours come true. This talk will discuss the current state of the space industry and survey some of the most interesting companies and projects in the Space 2.0 movement. As a do-it-yourself bonus, we'll also go throw an introduction to building a rocket and shapeship software development.</t>
  </si>
  <si>
    <t>Scott Draves</t>
  </si>
  <si>
    <t>Dreams in High Fidelity</t>
  </si>
  <si>
    <t>The Electric Sheep and their Dreams in High Fidelity</t>
  </si>
  <si>
    <t>Electric Sheep is a cyborg mind composed of 60,000 computers and people connected by software and the internet. It's an open-source, distributed screen-saver that harnesses idle computers into a render farm with the purpose of animating and evolving artificial life-forms known as a "sheep". Dreams in High Fidelity is a painting that evolves. This limited edition fine art was made by Draves picking personal favorites from the screen-saver, and rerendering them in much higher quality. The presentation will include a demo of the artwork and an explanation of the technology.</t>
  </si>
  <si>
    <t>Sam King</t>
  </si>
  <si>
    <t>Secure Browsing with the OP Browser</t>
  </si>
  <si>
    <t>The modern web browser has evolved from a relatively simple client application designed to display static data into a complex networked operating system tasked with managing many facets of online experience. Support for dynamic content, multimedia data, and third-party plug-ins greatly enriches the browsing experience at the cost of increased complexity of the browser itself, resulting in a plague of security vulnerabilities that provide hackers with easy access to systems. To address the root of this problem, we designed and implemented the OP web browser. We have partitioned the browser into smaller subsystems, isolated each subsystem, and made all communication between subsystems simple and explicit. Finally, we have used formal methods to prove the correctness of the communications between subsystems and the ability to limit the effects of compromised subsystems.</t>
  </si>
  <si>
    <t>Rands</t>
  </si>
  <si>
    <t>Personal Development</t>
  </si>
  <si>
    <t>Nerd Life</t>
  </si>
  <si>
    <t>Sprinkled amongst both Generation X and Generation Y is a curious, new population. The Nerd. The Geek. A group which has spent the last two decades moving from the dark technological fringe to a mainstream demographic. In this presentation, Rands will first explore the traits of the nerd. How is it that we're able to rampantly consume information? How many people do we really know? Why is it that we must solve puzzles? How is it that we're so good at context switching and so bad at relating to people? And is all this nerdery going to help or hinder my career? It's going to help. In the second part of this presentation, Rands will explain the role of the nerd in high tech and discuss entry strategies into your favorite company. We're going to talk about simple ways to leverage your nerd tendencies to get you in the right door talking to the right people.</t>
  </si>
  <si>
    <t>David Roundy</t>
  </si>
  <si>
    <t>Oregon State University</t>
  </si>
  <si>
    <t>Haskell, static typing, type witnesses and darcs</t>
  </si>
  <si>
    <t>Roundy will introduce the strongly, statically typed language Haskell, and discuss some of the advantages of static typing, particularly in combination with type inference. He will introduce the concept of "type witnesses", a programming trick to enable the compiler to enforce correctness constraints far beyond what is gained from ordinary static typing. Along the way, Roundy will explain how darcs differs from its "competitors", and provide a brief introduction to the patch formalism it uses.</t>
  </si>
  <si>
    <t>Brian Runk</t>
  </si>
  <si>
    <t>Introducing the Q Programming Language</t>
  </si>
  <si>
    <t>Q is a high-performance vector programming language developed by KX systems and is the language used to program the Kdb+ database. The Kdb+ database is designed to work with massive amounts of intraday data in memory and immutable historical data on disk. Its main use case has been to process real time tick feeds and provide fast analysis against years of historical tick data. This talk will introduce the Q programming language and discuss some of the features that are making it increasingly popular at Morgan Stanley. I'll also talk about some of the challenges of introducing a new language into an enterprise environment.</t>
  </si>
  <si>
    <t>Don Schmidt</t>
  </si>
  <si>
    <t>DreamWorks Animation</t>
  </si>
  <si>
    <t>Engineering the Illusion of Life</t>
  </si>
  <si>
    <t>Since the invention of the transparent animation "cel" in the early 1900's, animation has been a technology driven art form. In the 1990's, the transition from handdrawn 2D to computer generated 3D films brought with it a raft of complicated technical challenges. Travel with us down the production pipeline and explore some of the engineering problems encountered producing feature-length films at DreamWorks Animation. We'll discuss the data structures, algorithms, numerical methods, testing, configuration management and systems design required to create the "illusion of life".</t>
  </si>
  <si>
    <t>Luke Shepard</t>
  </si>
  <si>
    <t>Facebook</t>
  </si>
  <si>
    <t>API</t>
  </si>
  <si>
    <t>A language for the social web: why and how Facebook developed the Facebook Markup Language (FBML)</t>
  </si>
  <si>
    <t>The Facebook development Platform launched its first API over two years ago, in August 2006. Since its launch it has grown to support over 400,000 external developers developing thousands of social applications and has become the most popular social platform on the web. This is the story of the technical evolution of Platform, from data assessors to a simple REST API to the full-fledged development platform that it is today. We will discuss the interesting challenges we faced in regards to user privacy, the development of the Facebook Mark-up Language (FBML) as well as the inherent performance issues involved in safeguarding the privacy of over +100 million users and how developers can assist us solving them. We'll also talk about the future of Platform and FBML with Facebook Connect and the rest of the open web.</t>
  </si>
  <si>
    <t>Richard Sproat</t>
  </si>
  <si>
    <t>Computational Language</t>
  </si>
  <si>
    <t>Computational Linguistics: What is it and what (if any) are its unifying themes?</t>
  </si>
  <si>
    <t>In a well-known cartoon, Randall Munroe characterizes computational linguistics as a field "so ill-defined that" practitioners "can subscribe to any of dozens of contradictory models and still be taken seriously." As with any humor, there is a serious point here. Indeed, it is often quite hard to see what the substantive claims of computational linguistics are, and how one's model could be falsified (other than by presenting another model that has a lower error rate). Part of the problem is that a large amount of what counts as computational linguistics is essentially natural language engineering, where the point is simply to find something that works. And part of the problem is a widespread view that has computational linguistics as little more than applied machine learning. Nonetheless, there are models and problems that serve as unifying themes in the field. Among these are the widespread use of finite-state methods, recent work on grammar induction and the growing field of computational modeling of evolutionary language change. Each of these is interesting not only as a computational problem, but also because of the light it may shed on human language.</t>
  </si>
  <si>
    <t>Dave Thomas</t>
  </si>
  <si>
    <t>Keep Your Shoes On</t>
  </si>
  <si>
    <t>We are all being terrorized on a daily basis. We make bad decisions in the face of poorly defined but vigorously promulgated fears. And, as developers, we end up creating worse code as a result. Let's stop being reactive. And let's stop being afraid. And let's create some wonderful, liberated, code.</t>
  </si>
  <si>
    <t>William Townsend</t>
  </si>
  <si>
    <t>Barrett Technology</t>
  </si>
  <si>
    <t>Latest Developments in Robotic Hardware</t>
  </si>
  <si>
    <t>Robots have been around for about half a century. Until about a decade ago, robotic arms were strictly confined to caged robotic work cells to protect the safety of people who might otherwise be harmed by high robotic joint torques/forces. The past decade has seen a couple of trends where a cage for safety is no longer practical. The first trend is robotic mobility. It's not practical to build a fixed cage around a mobile robot, considering, for example, Vecna's BEAR robot, designed to rescue wounded soldiers from an active battlefield, or the iRobot Roomba robotic vacuum cleaner. The second trend is a growing reliance on robots that are necessarily in direct contact with people, such as medical patients during robotically-assisted surgery or rehabilitation. For example, Barrett's robotic WAM arm reduces the invasiveness of knee-implant surgery to improve outcome and shorten hospital recovery time. But robot surgery requires direct physical contact between robot and patient, again challenging the role of a cage. The talk will cover these examples and others that show the recent trends away from traditional fixed robotic work cells in cages. It will also show innovative ways to improve safety as these trends continue.</t>
  </si>
  <si>
    <t>Larry Wall</t>
  </si>
  <si>
    <t>Johns Hopkins Univ</t>
  </si>
  <si>
    <t>Studies in the Ballistic Arts</t>
  </si>
  <si>
    <t>It has been said that close only counts in horseshoes and hand grenades--as long as you count nukes as a kind of hand grenade. But what exactly are you aiming at, and how close is close enough? This talk will be about the past, present, and future of Perl, with a few pointers on how to launch your project, how to steer it while you still can, and when to let it fly off on its own trajectory.</t>
  </si>
  <si>
    <t>Stefan Agamanolis</t>
  </si>
  <si>
    <t>Distance Lab</t>
  </si>
  <si>
    <t>Telecommunication</t>
  </si>
  <si>
    <t>Slow Communication</t>
  </si>
  <si>
    <t>Stefan Agamanolis explores how the same design thinking that led to fast food has led to the modern mobile phone. Based on his work at MIT and Distance Lab, he reports on some trends in communication design that lead in a different direction. Examples will include sports games you play over a distance, telephones crossed with flotation tanks, and communication systems designed for a bedroom environment. He will introduce the notion of "slow communication", an extension of ideas from the Slow Food movement into the design of communication technologies and techniques that suggests that the broad palette of technologies at our disposal and the increasingly wide availability of bandwidth have not been exploited nearly to the degree that they could be to provide us with communication experiences that are higher in quality, tailored to the nature of the relationship or context, and enable a greater sense of intimacy and immersion.</t>
  </si>
  <si>
    <t>Tony Chang</t>
  </si>
  <si>
    <t>Google Chrome Development Stories</t>
  </si>
  <si>
    <t>Google Chrome is a multi-process web browser built around the WebKit? rendering engine. This talk will provide an overview of Chrome's multi-process architecture and difficulties that Chrome faces while trying to maintain web compatibility. This talk will also describe the sandbox which limits the ways in which WebKit can interact with your system and the difficulties the sandbox presents to Chrome.</t>
  </si>
  <si>
    <t>Raymond Chen</t>
  </si>
  <si>
    <t>Professionalism</t>
  </si>
  <si>
    <t>How Microsoft Is Different from School</t>
  </si>
  <si>
    <t>If all you knew about working for a technology company came from recruiting videos, you’d think that you’d spend your days playing foosball and drinking beer, which if you think about it, is pretty much what you do at school all day already, right? Alas, things are not always as they seem. This talk compares the school software development experience with that in a real-world technology company, where the scale is bigger and the stakes are higher. Some aspects of the experience are better, others are worse, and still others are simply different. Learn what skills you’re missing and prepare yourself for life "on the outside."</t>
  </si>
  <si>
    <t>Ben Collins-Sussman</t>
  </si>
  <si>
    <t>The Myth of the Genius Programmer</t>
  </si>
  <si>
    <t>A pervasive elitism hovers in the background of collaborative software development: everyone secretly wants to be seen as a genius. In this talk, we discuss how to avoid this trap and gracefully exchange personal ego for personal growth and super-charged collaboration. We'll also examine how software tools affect social behaviors, and how to successfully manage the growth of new ideas.</t>
  </si>
  <si>
    <t>Douglas Crockford</t>
  </si>
  <si>
    <t>Javascript: The Good Parts</t>
  </si>
  <si>
    <t>JavaScript is a language with more than its share of bad parts. It went from non-existence to global adoption in an alarmingly short period of time. It never had an interval in the lab when it could be tried out and polished. JavaScript has some extraordinarily good parts. In JavaScript there is a beautiful, highly expressive language that is buried under a steaming pile of good intentions and blunders. The best nature of JavaScript was so effectively hidden that for many years the prevailing opinion of JavaScript was that it was an unsightly, incompetent abomination. My intention here is to expose the goodness in JavaScript, an outstanding dynamic programming language. Within the language is an elegant subset that is vastly superior to the language as a whole, being more reliable, readable, and maintainable.</t>
  </si>
  <si>
    <t>Brian Fitzpatrick</t>
  </si>
  <si>
    <t>Loyola University of Chicago</t>
  </si>
  <si>
    <t>Eric Gregori</t>
  </si>
  <si>
    <t>Freescale Semiconductor</t>
  </si>
  <si>
    <t>Introducing the RobotVisionToolkit</t>
  </si>
  <si>
    <t>Eric Gregori will introduce the RobotVisionToolkit. A toolkit designed to make building smarter robots easier for everybody. The RobotVisionToolkit is a free download from www.EMGRobotics.com that allows anybody with basic programming skills to experiment with robotics, computer vision, speech recognition, and sensor algorithms. Computer vision algorithms like Viola Jones will be discussed. In addition, the need for tools like these, and what can be done with them will be discussed. Mobile robots require seemingly complex real-time reactions to function in a dynamic environment. Development tools and kits are essential to accelerate design projects synchronizing so many interdependent functions. Learn about a free walking robot development kit and Robot Vision Toolkit that simplifies sensing, vision and walking algorithms. Observe a robot that integrates accelerometers to walk and balance on 1 leg.</t>
  </si>
  <si>
    <t>Robert J. Lang</t>
  </si>
  <si>
    <t>Quantum Electronics</t>
  </si>
  <si>
    <t>From Flapping Birds to Space Telescopes: The Modern Science of Origami</t>
  </si>
  <si>
    <t>The last decade of this past century has been witness to a revolution in the development and application of mathematical techniques to origami, the centuries-old Japanese art of paper-folding. The techniques used in mathematical origami design range from the abstruse to the highly approachable. In this talk, I will describe how geometric concepts led to the solution of a broad class of origami folding problems – specifically, the problem of efficiently folding a shape with an arbitrary number and arrangement of flaps, and along the way, enabled origami designs of mind-blowing complexity and realism, some of which you’ll see, too. As often happens in mathematics, theory originally developed for its own sake has led to some surprising practical applications. The algorithms and theorems of origami design have shed light on long-standing mathematical questions and have solved practical engineering problems. I will discuss examples of how origami has enabled safer airbags, Brobdingnagian space telescopes, and more.</t>
  </si>
  <si>
    <t>Alex Martelli</t>
  </si>
  <si>
    <t>Liceo Scientifico Copernico, Bologna</t>
  </si>
  <si>
    <t>Python for Programmers</t>
  </si>
  <si>
    <t>This talk is a broad overview of Python concepts and features, with examples harnessing Google App Engine. Within this context, the talk mentions some important design patterns and idioms, as well as some "best practices" for software development, architecture, and design, especially in scenarios such as web services, applications, and sites. Python is a dynamic general-purpose programming language and is getting more and more widespread. This talk targets an audience with at least minimal knowledge of Python, as can be had by following its online tutorial and/or dabbling with Python through a weekend. He will touch on some of the most interesting similarities and differences wrt other languages (Java, C, C++), and highlight some of Python's most useful features. To get the most out of the examples, download App Engine's open source SDK, and work through its "hello world" exercise, before the talk.</t>
  </si>
  <si>
    <t>Bram Moolenaar</t>
  </si>
  <si>
    <t>Delft University of Technology</t>
  </si>
  <si>
    <t>Zimbu, an experimental programming language</t>
  </si>
  <si>
    <t>Programming languages evolve over time. C became ANSI C and somehow resulted in the C++ monster. Java developed slowly but steadily and is now at its sixth incarnation. When writing lots of programs in a language some parts turn out to be a bad choice. Because of backwards compatibility they are not dropped but carried over eternally and make the language unnecessary hard to use. Every programmer has his list favorite features, but usually there is no language that covers all of them. Zimbu takes the good ideas of existing languages, drops the bad parts and adds a few brand new ideas. The goal is to make a language that builds upon all the learnings from working with existing languages. And to have fun creating something new. This talk will discuss the main choices made while developing Zimbu. Going over alternatives, illustrated with many examples, you will get insight into what is good and bad about existing languages. And have a discussion about the choices made for Zimbu. This is still under development. The intention is to write Zimbu programs for a while and reconsider choices where needed. It will be a few years before version 1.0 is ready.</t>
  </si>
  <si>
    <t>Ryan North</t>
  </si>
  <si>
    <t>Dinosaur Comics</t>
  </si>
  <si>
    <t>GUYS, LOOKS LIKE IT'S WACKY TIME</t>
  </si>
  <si>
    <t>Dinosaur Comics is an online comic about talking dinosaurs that you may have heard about! It's the one where the pictures don't change, and it's got an awesome T-Rex in it! You know? It's also the one that's covered topics from ethical relativism to consensual nonmonogamy. THOSE Dinosaur Comics. The author of Dinosaur Comics, Ryan North, is here and he'll be talking about what it's like to make a living by giving a comic strip away for free, how being internet famous can be great but also get you in trouble with your thesis supervisor, and what it's like being both the tallest professional cartoonist as well as the only one that can't actually draw. He'll be answering questions too and it should be pretty rad.</t>
  </si>
  <si>
    <t>Sean O'Brien</t>
  </si>
  <si>
    <t>Yahoo</t>
  </si>
  <si>
    <t>Standards Deviation: running Ruby on Rails inside the worlds largest PHP shop</t>
  </si>
  <si>
    <t>It's been said that the key to corporate survival is adaptability. This talk will provide an in-depth look at my experiences when I chose to deviate from the given standard inside the worlds largest PHP shop and build an application using Ruby on Rails instead. The talk will cover the benefits, drawbacks, potential pitfalls, and the lessons learned over the past 2 years.</t>
  </si>
  <si>
    <t>Alexis Ohanian</t>
  </si>
  <si>
    <t>University of Virginia</t>
  </si>
  <si>
    <t>Reddit</t>
  </si>
  <si>
    <t>Lessons learned from 4 years of letting readers choose the front page of the web</t>
  </si>
  <si>
    <t>Where the future of news is headed and why not even Wolf Blitzer's beard's Twitter account can change that. Suggestions for how to keep (restore) journalism's vital position within a well-informed democracy -- using technology. And how to ride a narwhal while doing it! Why technology - that is, technologists - are a reason to be hopeful this century. How businesses need to remember to make something people want, and that they don't need Business Degrees to know that. And why getting that CS degree was such a frakking brilliant decision.</t>
  </si>
  <si>
    <t>Don Stewart</t>
  </si>
  <si>
    <t>Galois</t>
  </si>
  <si>
    <t>Beautiful Parallelism: Harnessing Multicores with Haskell</t>
  </si>
  <si>
    <t>Multicore computers are here: is your programming language ready for it? Haskell is: you can take an off-the-shelf copy of GHC and write high performance parallel programs right now. If you want to program a parallel machine, a purely functional language such as Haskell is a good choice: purity ensures the language is by-default safe for parallel execution, (whilst traditional imperative languages are by-default unsafe). This foundation has enabled Haskell to become something of a melting pot for high level approaches to concurrent and parallel programming, all available with an industrial strength compiler and language toolchain, available now for mainstream multicore programming. This talk will introduce the features Haskell provides for writing high level parallel and concurrent programs. In particular we'll focus on lightweight semi-explicit parallelism, software transactional memory, and nested data parallelism, so you can go to work writing multicore programs in Haskell.</t>
  </si>
  <si>
    <t>Bart Trojanowski</t>
  </si>
  <si>
    <t>Carleton University</t>
  </si>
  <si>
    <t>Third Brigade</t>
  </si>
  <si>
    <t>Tracking code changes in a distributed environment</t>
  </si>
  <si>
    <t>Software is very dynamic and always changing. Developers use tools for source code management, or SCM, to track changes to their work over time. While traditionally SCM tools have been centralized (like CVS and Subversion) and relied on a single server to be the gate keeper, in the last part of this decade that has been changing. This talk will overview the terms and concepts used by distributed SCM (dSCM) tools. While the talk is tailored towards Git, it will be useful for (new) users of Git's competitors, like Mercurial and Bazaar. With even limited prior knowledge about revision control systems, by the end of the session attendees will be empowered to switch their projects to be tracked by a dSCM, perhaps even Git.</t>
  </si>
  <si>
    <t>Rob Tsuk</t>
  </si>
  <si>
    <t>Palm</t>
  </si>
  <si>
    <t>Why webOS?</t>
  </si>
  <si>
    <t>Palm recently released it's next generation platform, webOS. Find out why Palm had to build a new mobile platform and why it chose the risky path of building it from web technologies.</t>
  </si>
  <si>
    <t>Ephrat Bitton</t>
  </si>
  <si>
    <t>Visualizing Social Opinion</t>
  </si>
  <si>
    <t>The U.S. Department of State and UC Berkeley's Center for New Media are working together to explore new technologies that can solicit insightful ideas on U.S. foreign policy. Participatory culture thrives on the sharing of diverse opinions among large populations. However: The amount of data can be overwhelming. News and blog sites often generate hundreds or thousands of comments. Websites often attract people with like-minded viewpoints, which can reinforce biases and produce "cyberpolarization." Thoughtful moderates are often shouted down by extremists. Opinion Space 2.0 uses new data-visualization models and statistical analysis to address these problems. Every participant represents a "point of view" on a visual opinion map. This map is not based on geography or predetermined categories, but on similarity of opinion; those who agree on basic issues are neighbors, and those who are far apart have agreed to disagree. The map is designed to 'depolarize' discussions by including all participants on a level playing field. You can instantly see where you stand in relation to other participants, and, by reviewing their comments, you help the community highlight the most insightful ideas. Opinion Space is a general tool that could potentially be used to collect and visualize user opinions on topics ranging from politics to parenting, from art to zoology.</t>
  </si>
  <si>
    <t>Ethan Danahy</t>
  </si>
  <si>
    <t>Tufts University</t>
  </si>
  <si>
    <t>Teaching Programming through Engineering and LEGO Robotics</t>
  </si>
  <si>
    <t>Kids of all ages love LEGO, and, as the LEGO Robotics toolsets become more prolific in educational environments, an opportunity arises to teach programming and computer science to students of all ages, even down to very early elementary. By involving real-world implementations of the students' virtual coding, in the form of engineering and robotics challenges, hands-on activities reinforce the software concepts through physical realizations that leave lasting impressions on the learners. This talk will focus on some of the engineering and education research being done at Tufts University on the topics of LEGO Engineering with a special focus on the computer science knowledge and programming skills to which the students (in grades K-12, but also in university) are exposed to through the experience.</t>
  </si>
  <si>
    <t>Jeph Jacques</t>
  </si>
  <si>
    <t>Questionable Content</t>
  </si>
  <si>
    <t>How To Become A Successful Internet Cartoonist In Three Easy Steps (Not)</t>
  </si>
  <si>
    <t>Jeph Jacques, of the popular online comic strip, "Questionable Content," talks about the history of his strip, his rise to internet fame and self-sufficiency and his projections for the future of online comics. He answers questions asked by YOU!</t>
  </si>
  <si>
    <t>George W Hart</t>
  </si>
  <si>
    <t>Museum of Mathematics</t>
  </si>
  <si>
    <t>Fabrication</t>
  </si>
  <si>
    <t>Geometric Sculpture</t>
  </si>
  <si>
    <t>George Hart will present and discuss examples of his mathematically-informed sculptures, which generally apply computer technology in their design and/or fabrication. These include works made of metal, wood, plastic, or found objects, and often use laser-cutting, plasma-cutting or additive freeform fabrication technologies in their realization. Also shown will be brief videos of the assembly of some larger commissions. Mathematical and computer science aspects of these designs will be discussed. Hart is now Chief Content Officer in the formation of The Museum of Mathematics, which will open in New York City within two years. Some of the planned Museum activities will also be presented.</t>
  </si>
  <si>
    <t>Mobius Bagel Workshop</t>
  </si>
  <si>
    <t>George Hart presents a very delicious workshop and teaches us how to slice a bagel into two linked halves. Bagels, cream cheese, and knives will be provided!</t>
  </si>
  <si>
    <t>Doug Mallette</t>
  </si>
  <si>
    <t>Space Shuttle Program</t>
  </si>
  <si>
    <t>Space Exploration and Development</t>
  </si>
  <si>
    <t>Space Exploration and Development represents one of the most important undertakings mankind has ever embarked upon, and it has returned the greatest reward. Mankind is now at a crossroads, due to economic perils and political shifts, where we stand on a point where the decisions we make as a species will have profound impacts on future generations. The technologies we have developed, the knowledge we have gained and the benefits to mankind from space exploration and development cannot be ignored, nor can the future prospectus. Learn why and how space matters to the future of humanity, on and off the Earth.</t>
  </si>
  <si>
    <t>Thaddeus Beier</t>
  </si>
  <si>
    <t>Johns Hopkins University</t>
  </si>
  <si>
    <t>Hammerhead Productions</t>
  </si>
  <si>
    <t>Working in Feature Film VFX</t>
  </si>
  <si>
    <t>Have you ever wondered how a computer science degree could possibly lead to a career in Hollywood? With over twenty-five years of experience, Digital Domain visual effects supervisor Thad Beier has witnessed a sea change in the way films are made. Visual effects were once considered a post-production process reserved mainly for popcorn flicks, but the industry has since evolved into a form of digital production that can be as essential to a film’s development as the script. Thad will discuss the challenges of large-scale production, from digital asset management to software and pipeline development at a leading studio with hundreds of employees and multiple locations.</t>
  </si>
  <si>
    <t>National Association of REALTOR®'s</t>
  </si>
  <si>
    <t>ACM of Yore</t>
  </si>
  <si>
    <t>Today's modern campus has pervasive WiFi, ethernet in the dorm rooms, smart phones everywhere, etc. It's a vastly different world than 13 years ago when Keith was an undergrad. Keith will talk about what the computing resources and environment were like on campus at that time. He'll also tell stories of what happened in the early days of dorm-room ethernet, about some of the shenanigans that happened in computer labs, on dorm-room computers, and the internet at large, and how students from that time did ruin it for you. He may also ask you to get off his lawn.</t>
  </si>
  <si>
    <t>Jorge Cham</t>
  </si>
  <si>
    <t>Piled Higher and Deeper (PhD)</t>
  </si>
  <si>
    <t>Academia</t>
  </si>
  <si>
    <t>Academic Stimulus Package</t>
  </si>
  <si>
    <t>In this talk, Jorge Cham recounts his experiences traveling to over 150 universities and research centers in the US and across the world, lecturing and listening to graduate students from all walks of life share their stories of academic anxiety and de-motivation. Thought-provoking, yet humorous, Jorge Cham's talk examines the possible effects of the current economic environment on global research and helps students figure out what their role in the coming social order might be.</t>
  </si>
  <si>
    <t>Aaron Swartz</t>
  </si>
  <si>
    <t>The Social Responsibility of Computer Science</t>
  </si>
  <si>
    <t>The ability to program is an incredible power -- almost like sorcery. But programmers don't spend a lot of time thinking about what this sorcery should be used for. Instead, they're attracted to interesting problems, even if these problems end up getting used for evil. Some social questions (free software, net neutrality) have been taken up by programmers, but they tend only to be the ones having to do with programming itself. Do programmers have a responsibility to think about the implications of their work? Are there interesting social problems that can be addressed by programming? What are the pitfalls of programmers working on these questions?</t>
  </si>
  <si>
    <t>Greg Schechter</t>
  </si>
  <si>
    <t>I Want my LOLCat Videos Faster</t>
  </si>
  <si>
    <t>With two billion views a day, a lot of time is wasted while a video loads. The faster we can get the video to you, the more opportunities you’ll have to watch that tenth LOLCat video. About 80% of the “Why is this taking so long?” page load time is based on front-end choices. This talk is all about how to make web pages faster. Greg Schechter will cover the fast and easy, including gzipping your resources, to the heavy lifting of building our video player in HTML5.</t>
  </si>
  <si>
    <t>Andrew Brook</t>
  </si>
  <si>
    <t>Selerity</t>
  </si>
  <si>
    <t>Trading</t>
  </si>
  <si>
    <t>Machines and Markets - An Overview of Automated Trading and Some Recent Developments</t>
  </si>
  <si>
    <t>Technology has always played an important role on Wall Street, but the past several years have seen an acceleration from computers being used as a tool by traders to computers actually becoming traders. From small proprietary trading firms and hedge funds up to the largest multinational investment banks, complex algorithms and cutting edge hardware make multi-million-dollar decisions in microseconds--and humans struggle to keep up. But what's behind the headlines of the "Flash Crash" and star programmers being offered $400,000 salaries? In this talk, Andrew Brook will explain what automated trading is (and what it isn't), what's driving its growth and examine some of the technical problems that arise when you entrust machines with significant, real-time decision-making. Finally, we'll look at the recent growth into non-traditional data sources such as market sentiment and event-based trading and their relationship to collaborative computing and social networking.</t>
  </si>
  <si>
    <t>Why is Network Security Hard?</t>
  </si>
  <si>
    <t>Security protocols have existed for years. Some have been refined, some new have been invented, yet we still find ourselves hard at work to secure computer networks. This talk will try to explore the factors that make security hard to achieve in the real world and will give a perspective on the state of some secure protocols today.</t>
  </si>
  <si>
    <t>Dan Peterson</t>
  </si>
  <si>
    <t>Extending the Open Web, and Surviving Poisonous People</t>
  </si>
  <si>
    <t>The web is constantly changing, and new technologies are incubating and maturing: some proprietary, some not. Come learn what is happening now in the open web and how you can contribute to making the web better. Every project runs into people who are selfish, uncooperative, and disrespectful. These people can silently poison the atmosphere of a happy developer community. Come learn how to identify these people and peacefully de-fuse them before they derail your project. Told through a series of (often amusing) real-life anecdotes and experiences.</t>
  </si>
  <si>
    <t>Andy Grignon</t>
  </si>
  <si>
    <t>University of Iowa</t>
  </si>
  <si>
    <t>Palm/Hewlett Packard</t>
  </si>
  <si>
    <t>Why Successful Projects Require Failures</t>
  </si>
  <si>
    <t>Starting new software projects is fun and exciting! At least until the realities of money, deadlines, and resources come into the picture. Andy will share some of his successes (and more importantly, failures!) in helping to get some of the biggest, most prolific programs ever off the ground: iPhone 1.0 and webOS.</t>
  </si>
  <si>
    <t>John Garrod</t>
  </si>
  <si>
    <t>Palantir’s Project Horizon: Interactive Analysis with Big Data</t>
  </si>
  <si>
    <t>Project Horizon started as a hackday project at Palantir to explore what analysis is possible with Big Data. Building on Palantir’s mission of enabling analysis at a level people understand rather than constrained by nitty-gritty data-oriented interfaces, Horizon enables interactive analysis that can be used by people that think that a sequel query is a question about The Wrath of Khan. Rather than “write a complicated query, run it overnight,” Horizon helps users iterate in seconds, asking new questions based on the answers they get at each step. Horizon uses a similar-but-different API to MapReduce and a highly-optimized memory datastore to deliver results in interactive time. We’ll run through examples of the kinds of analyses this enables, and discuss the NoSQL datastore we built to make it all possible.</t>
  </si>
  <si>
    <t>Matt Cheney</t>
  </si>
  <si>
    <t>Chapter Three</t>
  </si>
  <si>
    <t>Why Paris Hilton is Famous and Barack Obama is President</t>
  </si>
  <si>
    <t>There are many examples, from Paris Hilton's rise to fame to Barack Obama's campaign, where smartly-applied technology has made a dramatic difference. Serving as both an equalizer and an amplifier, the ability to harness the power of technology allows for outcomes that were never before possible. Through an engaging narrative that is part-personal and part-aspirational, Matt Cheney and Vilas Dhar will talk about how small actions create big outcomes.</t>
  </si>
  <si>
    <t>Vilas Dhar</t>
  </si>
  <si>
    <t>Dhar Law, LLP</t>
  </si>
  <si>
    <t>Wolfram Research</t>
  </si>
  <si>
    <t>The Future of Programming</t>
  </si>
  <si>
    <t>In the 50 years since programming began, there has been slow evolution in the methods used. This talk will discuss two radical new directions that are just beginning, but hold the promise to radically change the activity of programming in the future.</t>
  </si>
  <si>
    <t>AB</t>
  </si>
  <si>
    <t>Cliff Click</t>
  </si>
  <si>
    <t>Rice University</t>
  </si>
  <si>
    <t>Azul</t>
  </si>
  <si>
    <t>A JVM Does What?</t>
  </si>
  <si>
    <t>Just what the heck is a JVM *supposed* to do? JVMs already provide a host of services. The 'J' part definitely slants the service selection and the 'V' part means that underneath the illusion there's a lot of really cruddy stuff. The success of these illusions has led to the real popularity of JVMs. In particular, JVMs are probably the most popular way to distribute ready-to-use GC technology to the masses, and the 2nd most popular way to distribute ready-to-use compilation technology (just behind "gcc" I'm guessing). Just what are these illusions? The illusion that bytecodes are fast and have a reasonable cost model : (machine code generation, profiling, JIT'ing). The illusion that you can quickly change the program at any time (dynamic class loading, deoptimization, re-JIT'ing). The illusion of infinite memory (Garbage Collection). The illusion of a consistent threading and memory model (the JMM, volatiles, locks). The illusion of quick time access (i.e. Intel's
"rdtsc" is mostly useless for time). The illusion that these other illusions all work on all sorts of machines from cell phones to 1000-cpu mainframes (it's kinda sorta mostly true). But these are not enough! The People cry out for more illusions! The illusion of an Infinite Stack (tail recursion), the illusion that running-code-is-data (closures), the illusion that Integers are as cheap as 'ints' (autoboxing optimizations), or that BigIntegers are as cheap as 'ints' (tagged ints), the illusion that memory supports atomic update (software transactional memory), or the illusion that with enough hard work other language implementation experts can make a JVM run utterly different languages (invokedynamic). Meanwhile, JVM engineers labor under the illusion that they can maintain this giant piggy pile of code, and maybe even expand the provided services without it collapsing under it's own weight. Here's my take on what services could &amp; should be provided by a JVM, what services probably belong to the next layer up (STMs, new concurrency models), and what services belong to the next layer down (fast time management, sane thread scheduling).</t>
  </si>
  <si>
    <t>Towards a Coding Style for Scalable Nonblocking Data Structures</t>
  </si>
  <si>
    <t>Nonblocking (NB) algorithms are something of a Holy Grail of concurrent programming--typically very fast, even under heavy load, and they come with hard guarantees about forward progress. The downside is that they are very hard to get right. I have been working on writing some nonblocking utilities over the last year (open sourced on SourceForge in the high-scale-lib project) and have made some progress toward a coding style that can be used to build a variety of NB data structures: hash tables, sets, work queues, and bit vectors. These data structures scale much better than even the concurrent JDK software utilities while providing the same correctness guarantees. They usually have similar overheads at the low end while scaling incredibly well on high-end hardware. The coding style is still very immature but shows clear promise. It stems from a handful of basic premises: You dont hide payload during updates; any thread can complete (or ignore) any in-progress update; use flat arrays for quick access and broadest-possible striping; and use parallel, concurrent, incremental array copy. At the core is a simple state-machine description of the update logic.</t>
  </si>
  <si>
    <t>Josh Bloch</t>
  </si>
  <si>
    <t>How To Design a Good API and Why it Matters</t>
  </si>
  <si>
    <t>Software developers spend much of their time working with a variety of Application Programming Interfaces (APIs). Some are integral to the core platform, some provide access to widely distributed frameworks, and some are written in-house for use by a few developers. Nearly all programmers occasionally function as API designers, whether they know it or not. A well-designed API can be a great asset to the organization that wrote it and to all who use it. Good APIs increase the pleasure and productivity of the developers who use them and the quality of the software they produce. Conversely, poorly written APIs are a constant thorn in the developer's side, and can cause severe harm. Given the importance of good API design, surprisingly little has been written on the subject. This talk will attempt to help you recognize good and bad APIs and offer specific suggestions for writing good APIs and coping with bad ones.</t>
  </si>
  <si>
    <t>Jon 'maddog' Hall</t>
  </si>
  <si>
    <t>Drexel University</t>
  </si>
  <si>
    <t>Linux International</t>
  </si>
  <si>
    <t>Project Cauã: Creating jobs, Saving The Environment And Making Computers Easier To Use</t>
  </si>
  <si>
    <t>"For the past forty years* industry has been moving computer support further away from the end user while simultaneously making computers harder to use, building in obsolescence, wasting electricity, and making computers even more of a black box. Project Cauã will make computers easier to use, reduce the amount of electricity usage, create gratis wireless bubbles over large urban areas, and allow super-computing grids of low cost, create millions of high-tech new jobs world-wide all without costing the taxpayer a single penny** WorldPeace(TM) is maddog's next project * Is it my imagination or did the U.S. deficit start at about the same time? ** Mr. President and U.S. House of Representatives, please take notice"</t>
  </si>
  <si>
    <t>Mark Russinovich</t>
  </si>
  <si>
    <t>Cloud Computing</t>
  </si>
  <si>
    <t>Windows Azure and the Cloud</t>
  </si>
  <si>
    <t>Windows Azure is Microsoft's new cloud operating system. Mark will talk about the benefits and types of cloud computing, and then give an introductory look at how Windows Azure's Platform-as-a-Service approach creates a platform on which developers can build highly-available, highly-elastic cloud applications using their favorite programming languages and runtimes.</t>
  </si>
  <si>
    <t>Scott Klemmer</t>
  </si>
  <si>
    <t>The Power of Examples</t>
  </si>
  <si>
    <t>Designers in many fields rely on examples for inspiration, and examples play an important role in art and design curricula. In this talk, I'll describe several ways that examples help the creative process by illustrating concepts and alternatives. Online media offer
a corpus of examples at a scale and diversity never before seen. This wealth of examples opens up new possibilities, but also poses several challenges. How can we leverage these resources? My group's research tools harvest and synthesize examples to empower more people to design interactive systems, learners to acquire new skills, experts to be more creative, and programmers to engage in more design thinking. This research shapes my project-based design teaching, which emphasizes creating diverse alternatives, self-assessment, and using examples to
provide design insights and teach abstract principles.</t>
  </si>
  <si>
    <t>Mark Makdad</t>
  </si>
  <si>
    <t>Long Weekend LLC</t>
  </si>
  <si>
    <t>A Developer's Guide to Mobile Platforms in 2012</t>
  </si>
  <si>
    <t>By 2007, client software was dying; the AJAX-enabled Web browser drove applications in real-time. Feature phones of that era were a barren wasteland.Everything changed when Apple released the iPhone and its SDK shortly thereafter. Developers flocked en masse to native, compiled code written in C, C++, and Objective-C, all built on iOS's Cocoa Touch framework.Then Google released the Android SDK.Lazy programmers everywhere screamed at the thought of maintaining two separate code bases simply to reach a global audience. "Isn't this why we made the Web in the first place?!", they asked, with good reason.The mobile developer space is fragmented between iOS, Android, Windows Mobile, and Blackberry; as mobile smartphone adoption reaches saturation, it simply won't be acceptable for a company/service not to have a solution for all platforms.Frameworks like PhoneGap, Appcelerator Titanium, and Corona have sprung up to fill the void -- but are they anything more than glue code? Isn't there a greater, fundamental issue that needs to be addressed? This talk explores all of these issues, the rise of HTML5, and the future of mobile software development platforms.</t>
  </si>
  <si>
    <t>Ben Kamens</t>
  </si>
  <si>
    <t>Khan Academy</t>
  </si>
  <si>
    <t>5th Graders at the Steering Wheel</t>
  </si>
  <si>
    <t>Today's world of educational software doesn't conjure up thoughts of passionate dev teams continuously deploying, using data to drive decisions, viewing performance as a feature, and obsessing over design. We'll talk about how the Khan Academy is striving to drive the best of the software world deep into the heart of education and maybe sprinkle in some stories about what it's like to get product feedback from a brutally honest 5th grader.</t>
  </si>
  <si>
    <t>Douglas Hofstadter</t>
  </si>
  <si>
    <t>University of Oregon</t>
  </si>
  <si>
    <t>Watson, Jeopardy, and Language</t>
  </si>
  <si>
    <t>Earlier this year, a highly parallel IBM computer system named "Watson" played a massively publicized game of the television quiz show Jeopardy against two champion human players, winding up crushing them both. Some commentators described Watson's (or rather, IBM's) accomplishment as a major step toward the computer understanding of language. But is it? How much language does Watson actually understand? Can Watson really read books and grasp puns, as some people claim? Is IBM's approach to question-answering the future of artificial intelligence, or is it a wrong step? What does Watson's impressive performance tell us about the deep mysteries of human thought? Or does the relationship between Watson and the human mind matter at all?</t>
  </si>
  <si>
    <t>Richard Powers</t>
  </si>
  <si>
    <t>Ari Gesher</t>
  </si>
  <si>
    <t>Scaling Software Infrastructure - From 4 to 400</t>
  </si>
  <si>
    <t>Palantir Technologies is an enterprise software company that's designs, builds, and ships advanced data analytics software. Palantir has grown from four engineers in a single room to teams of over a hundred engineers actively working on two unique products. In this talk, Ari Gesher will trace the evolution of the infrastructure the company uses to manage its constantly growing teams. This talk will touch on many different pieces of infrastructure, their interplay, and how they've changed with the growth of team, software, and company. It will detail topics such as source control, unit testing, continuous build systems, code reviews, dependency management, bug tracking, and deployment.</t>
  </si>
  <si>
    <t>Jason Fennell</t>
  </si>
  <si>
    <t>Harvey Mudd College</t>
  </si>
  <si>
    <t>Yelp</t>
  </si>
  <si>
    <t>Finding the Dopest Dishes in the Data</t>
  </si>
  <si>
    <t>Information Retrieval presents models for the retrieval and scoring of documents. While these models work great in ideal cases, when they are applied to real world domains, like local search, they are rarely complete. This talk will cover the building blocks of a search engine. We will look at how those concepts are applied to Yelp's local search and some of the inherent difficulties in maintaining user experience while scaling Yelp's local search system.</t>
  </si>
  <si>
    <t>Rachael Brady</t>
  </si>
  <si>
    <t>Virtual Reality</t>
  </si>
  <si>
    <t>What's Real About Virtual Reality In 2011?</t>
  </si>
  <si>
    <t>What's real about virtual reality? This is a question that Chris Gray and Mark Driscoll asked in 1992 in their article about the Anthropology of/in Cyberspace where they hypothesize on the effect of this technology on the organization of human relationships and the potential militarization of society. It is also a question posed by Fred Brooks in his 1999 IEEE Computer Graphics and Applications article about the use of VR technologies and what works and what doesn't work. With the advent of 3D TVs, the Xbox Kinect and the Nintendo WII, virtual reality is now a household experience. How has virtual reality infiltrated everyday life? How has it enhanced research and teaching? What can we still do with virtual reality technologies that we haven't even considered yet? And what are the open research problems? This talk will place virtual reality research in a historical context and consider the questions of what's real about virtual reality in 2011.</t>
  </si>
  <si>
    <t>Fred Gallagher</t>
  </si>
  <si>
    <t>Megatokyo</t>
  </si>
  <si>
    <t>Creating Content with Tangible Value in Intangible (digital) Mediums</t>
  </si>
  <si>
    <t>One basic tenant of the internet is that information by default wants to be free, infinitely copyable and transferable. When the comics industry is getting all excited about going digital, my reaction is always "i was digital 12 years ago". Of course, the big difference is that i did a webcomic and made it available for free and supported myself on the ancillary things around it like merchandise sales, advertising, collections of books, etc. The trick is that if readers like your work and are emotionally committed to it, they will find value in that work and buy things related to it. by combining the intangible emotive content that is hard to put into words via the graphic side of comics, the reader has a tangible page of art and text that (in book form) something of value they are happy to purchase. The challenge now is - all this talk of ebooks and selling your work digitally. this should be a windfall for creators, but the gatekeepers of managing this crimp that restricts the distribution to people who've paid for it (or the attempt to) as well as all the quality content that is out there that is free to read (legally or otherwise) - the challenge is to have enough of that intangible emotive content into your work that the image alone will feel it has value.</t>
  </si>
  <si>
    <t>THQ, Inc.</t>
  </si>
  <si>
    <t>Moving Beyond Programmer: Succeeding in the Video Game Industry</t>
  </si>
  <si>
    <t>Writing quality code is only a small part of being a professional software developer. This talk discusses the skills and knowledge that differentiates a mere "programmer" from a full-fledged "software engineer." Understanding this gap exists, and how to bridge it, will help set yourself apart from other developers.</t>
  </si>
  <si>
    <t>Lextech Global Services</t>
  </si>
  <si>
    <t>5 Secrets to Successful Mobile App Development</t>
  </si>
  <si>
    <t>Veteran technologist and serial entrepreneur, Alex Bratton, will take you on a journey, following the creation of successful mobile products and revealing the process his team uses to design and develop award-winning apps. You will walk away from this presentation with a fresh understanding of: the mobile app landscape and where mobile is headed, why mobile design and development is different than web, what actionable steps you can take to make sure your apps are quality products.</t>
  </si>
  <si>
    <t>Albert Ni</t>
  </si>
  <si>
    <t>Dropbox</t>
  </si>
  <si>
    <t>Startups, the Good, Bad, and Ugly</t>
  </si>
  <si>
    <t>Joining a (tech) startup is likely one of the most misunderstood career paths. In this talk I aim to discuss the good, bad, and ugly of startups as honestly and bluntly as possible, in an effort to cut through a lot of the misinformation that is often disseminated to the "outside world". I'll also discuss questions I wish I had known to ask about startups before joining one. My perspective comes from going from never having even considered the possibility of joining a startup to dropping out to school to join Dropbox as the fifth employee, seeing Dropbox grow from 7 people to over 70, and interacting with other startups in Silicon Valley throughout this time.</t>
  </si>
  <si>
    <t>Garry Tan</t>
  </si>
  <si>
    <t>Y Combinator</t>
  </si>
  <si>
    <t>How to Change the World With Your Mind</t>
  </si>
  <si>
    <t>We live in extraordinary times where hackers can build software that reaches billions of people. But creating things is hard. For every successful startup, a hundred big things and thousand little things have to come together in the right mix. Come learn lessons I learned the hard way about how to think about ideas, how to get them into other people's heads, and how to get there from where you are now.</t>
  </si>
  <si>
    <t>Amber Graner</t>
  </si>
  <si>
    <t>Piedmont Community College</t>
  </si>
  <si>
    <t>The Official Ubuntu Book</t>
  </si>
  <si>
    <t>You Don't Need Permission to Contribute to Your Own Destiny</t>
  </si>
  <si>
    <t>In this talk, Amber Graner will look at how applying Open Source philosophies she learned through her own contribution experience to everyday life has helped her become a stronger, more confident, and successful person in all areas of her personal, professional, and project life. Amber will share some of the most intimate moments of her Open Source, and especially Ubuntu, experiences to overcome some of her greatest fears, and will challenge the audience to to overcome their's as well. Amber will look at being open and transparent--what does meritocracy mean? Failure isn't failure, and more with her Southern wit and humor, she will challenge you to adopt these principles and become a better and more confident you.</t>
  </si>
  <si>
    <t>Shannon "JJ" Behrens</t>
  </si>
  <si>
    <t>St. Mary's College of California</t>
  </si>
  <si>
    <t>An Introduction to Dart</t>
  </si>
  <si>
    <t>Dart is a new class-based programming language for creating structured web applications. Developed with the goals of simplicity, efficiency, and scalability, the Dart language combines powerful new language features with familiar language constructs into a clear, readable syntax.</t>
  </si>
  <si>
    <t>Bullseye: Your First Dart App</t>
  </si>
  <si>
    <t>Build your first Dart app! We'll lead you through the process of building a modern web app with the Dart platform, using both client-side and server-side Dart. You will explore the language, libraries, editor, and integration with Chromium. You'll leave this session with a working Dart app that works in modern browsers. Note that for this workshop you will need to have DART Editor installed on your computer. Please make sure you have it downloaded installed before attending the code lab.</t>
  </si>
  <si>
    <t>Shauna Gordon McKeon</t>
  </si>
  <si>
    <t>Hampshire College</t>
  </si>
  <si>
    <t>OpenHatch</t>
  </si>
  <si>
    <t>How to Get Started Contributing to Open Source</t>
  </si>
  <si>
    <t>This talk walks you through the life cycle of a bug, discusses tools you'll use to contribute to free, open source software, and teaches you how to communicate for a project. A great intro to the open source workshop on Sunday!</t>
  </si>
  <si>
    <t>Ian Chan</t>
  </si>
  <si>
    <t>University of Toronto</t>
  </si>
  <si>
    <t>Twitter</t>
  </si>
  <si>
    <t>Building Software for 1 to 100 million users</t>
  </si>
  <si>
    <t>Building great software products for large consumer audiences is about solving big problems at huge scale, and a ton of code. As engineers, sometimes these challenges overshadow or distract us from the main goal: delivering great experiences to our users and customers. When hundreds of millions of users cause millions of lines of code to be run every second, the one in a million corner case can occur thousands of times a day. Things can break; things will break. How can we avoid, prepare for, and manage these unique, yet often inevitable, issues? This talk shares and investigates some of the more interesting corner cases encountered at Twitter over the years. Additionally Chan explores various techniques used to enable the smooth development and release of new software to millions of people around the world.</t>
  </si>
  <si>
    <t>Jiquan Ngiam</t>
  </si>
  <si>
    <t>Coursera</t>
  </si>
  <si>
    <t>Building A Scalable Online Learning Platform</t>
  </si>
  <si>
    <t>A revolution in education is coming; recently massive online courses have brought together millions of students from all over the world. These courses have been designed from the ground-up as complete classes, where students are expected to submit homework, meet deadlines, and are awarded a "Statement of Accomplishment" only upon meeting a high grading bar. This talk will be about the key technological ideas that Coursera has developed to support massive online courses. Ngiam will discuss interactive video lectures, scalable online Q&amp;A forums, sophisticated auto-graded homeworks, and carefully-designed peer grading pipelines that leverage the crowd for grading open-ended essays and design work at scale.</t>
  </si>
  <si>
    <t>Radu Rusu</t>
  </si>
  <si>
    <t>Technische Universitaet Muenchen</t>
  </si>
  <si>
    <t>Open Perception, Inc.</t>
  </si>
  <si>
    <t>Perceiving the World Through the Eyes of a Robot</t>
  </si>
  <si>
    <t>Mankind has always been fascinated by the study of geometry and 3D shapes. Greek mathematicians formed the basis of modern geometry using inspirations from Babylonian and Egyptian discoveries, and their axioms started a revolution that led to a better understanding of many physical phenomena. Among many of the fields that profited from these developments was astronomy, the evolution of which fundamentally transformed society and culture. For instance, understanding the motion of planets and mapping them led to advances in navigation, which led to economical and social progress.
Fast forwarding to the 20th century, robotics have flourished from an idea to an existential part of our society. Coping with high volumes of products, in order to keep pace with the extremely large demand that we consume, would be unthinkable without robots in our modern world. However, the robots of today are very much like the explorers of the pre-Greek era: due to their limitations in navigation, they are very inefficient, and their economical impact is only a fraction of what it could be if we were to make them cheaper and more flexible. It is thus the right time to devise new mapping theories that are essential for a "post-robotic" generation of robots that can localize, navigate, and manipulate more efficiently. Our new playground is not astronomy, but a virtual representation of the world obtained using precise sensing devices that sample 3D collections of points on every surface they touch. We call these collections, "point clouds", and the new "science" that acquires, interprets them, and extracts meaningful information from them, "3D point cloud processing."</t>
  </si>
  <si>
    <t>Joe Boutros</t>
  </si>
  <si>
    <t>Case Western Reserve University</t>
  </si>
  <si>
    <t>Indeed.com</t>
  </si>
  <si>
    <t>Extremely Rapid Prototyping</t>
  </si>
  <si>
    <t>What is product prototyping? Why do we do it? How is it different from software engineering? In the startup world, we often find ourselves building a product and defining requirements for that product at the same time. Done properly, this allows you to anticipate and adapt to changing needs and requirements while building something truly awesome. Done poorly, you end up with wasted time, missed deadlines, and a steaming mess of unmaintainable code. In this talk, Boutros will share the philosophy and best practices that he's built up over the years and put into use every day working in the startup world.</t>
  </si>
  <si>
    <t>Danielle Feinberg</t>
  </si>
  <si>
    <t>Pixar</t>
  </si>
  <si>
    <t>The Art and Algorithms Behind Movie Magic</t>
  </si>
  <si>
    <t>What does it take to bring a computer animated film to the bring screen? It is an intriguing combination of creativity and technology. Brave was Pixar's most ambitious film to date, with a complexity level well beyond their previous movies. Feinberg and her team were tasked with creating an ancient Scottish world with telltale varied landscapes and lush, complex forests. The world was to be inhabited by a heroine with an insane head of curly red hair, a cast wearing multi-layered costumes and a slew of hairy bears. In this talk, Feinberg will take you behind the curtain, to the inner workings of their process, as well as show you some of the unique and creative solutions they found to satisfy the immense demands of this movie.</t>
  </si>
  <si>
    <t>Zed Shaw</t>
  </si>
  <si>
    <t>Creator of Mongrel</t>
  </si>
  <si>
    <t>Undoing Your Student Code</t>
  </si>
  <si>
    <t>A presentation on the things that annoy everyone about beginner or "student" code, and the things you can do to avoid it. Shaw will show you what makes beginner code painful, how your code gets this way, how even professionals like Shaw still write code like this, and various tips, tricks, and techniques for making your software a pleasure to read and use. At a minimum you'll get a laugh at his expense as he shows you his own shameful "student code" and how he fixed it.</t>
  </si>
  <si>
    <t>Stefano Zacchiroli</t>
  </si>
  <si>
    <t>University of Bologna</t>
  </si>
  <si>
    <t>19 Years of Free Software, Do-ocracy, and Democracy</t>
  </si>
  <si>
    <t>Debian is one of the oldest Free and Open Source Software (FOSS) distributions in existence. The project was founded in 1993 to further Free Software distribution, and is still doing so in a purely community-based way. The Debian Project and distribution are both made by volunteers who employ a dual "do-ocratic" (a form of meritocracy based on the outcome of individual work) and democratic model to make decisions and drive Debian toward the goal of creating the best-possible entirely Free Software operating system. The uniqueness of Debian is manifest in its Free Software values, independence from commercial interests, and in its importance as the base of a huge ecosystem of several hundreds of derived distributions, which include today's most popular GNU/Linux distributions.
In this talk, Zacchiroli will present the Debian Project and distribution, discuss its unique traits, and outline the communication challenges that a distribution entirely based on "geek" communities has to face.</t>
  </si>
  <si>
    <t>Ken Taylor</t>
  </si>
  <si>
    <t>University of Illinois</t>
  </si>
  <si>
    <t>Neustar</t>
  </si>
  <si>
    <t>Secrets of the Universe, or A Few Random Bits</t>
  </si>
  <si>
    <t>You can write code, but how do run your startup or your career? In this talk, Taylor will apply his almost thirty years of experience in the computer science industry, from multiple startups and Fortune 100 companies, and bring direct insights applicable to the road that lies ahead.</t>
  </si>
  <si>
    <t>Jonathan Verrecchia</t>
  </si>
  <si>
    <t>College of Dublin</t>
  </si>
  <si>
    <t>Writing Large Scale CSS With OOCSS and Sass</t>
  </si>
  <si>
    <t>CSS has always been left behind in terms of engineering because of its lack of features as a language. Even very basic ones like variables, math, or mixins, aren’t usable yet due to the slow W3C standardization. But when it comes to writing large-scale CSS, the need for keeping CSS files maintainable becomes stronger and leads to new techniques to deal with these weaknesses. OOCSS and pre-processors like Sass are two recent and brilliant techniques that make CSS development much smarter. During his talk, Verrecchia will explain how they both work and how to combine them together to get the best of both worlds.</t>
  </si>
  <si>
    <t>Rian Hunter</t>
  </si>
  <si>
    <t>Dropbox Notification Servers</t>
  </si>
  <si>
    <t>Dropbox aims to propagate changes across your computers as fast as possible. In most cases, as soon as a file is changed on your phone or on the web or another computer, the new data is usually available on all your computers within seconds. At the core of this system is a small number of highly-efficient and custom-built servers, each responsible for notifying millions of computers when they should be syncing with Dropbox. In this talk, you’ll hear about how Dropbox engineered this system, pushed the Linux networking stack to its absolute limit to blow the C10K problem out of the water, and came to support tens of millions of connected users with roughly a dozen servers.</t>
  </si>
  <si>
    <t>Andrew Ritz</t>
  </si>
  <si>
    <t>Univerisity of Illinois</t>
  </si>
  <si>
    <t>Designing Windows for SOC PCs</t>
  </si>
  <si>
    <t>The advent of System of Chip (SOC) PCs has generated a number of new opportunities for Windows. SOC PCs promise a tightly integrated system and unique new peripheral devices. SOC PCs introduce new usage models for consumers, and offer a new level of energy efficiency and battery life. To address this opportunity, Microsoft had to understand how an SOC PC could be best designed. In this talk, Ritz will review some of the key hardware components of SOC PCs and how Windows was optimized for these components. He will review how Windows evolved to support new usage models, and how battery life was optimized for SOC PCs.</t>
  </si>
  <si>
    <t>Amit Kulkarni</t>
  </si>
  <si>
    <t>Do</t>
  </si>
  <si>
    <t>Startup Panel</t>
  </si>
  <si>
    <t>Cory Levy</t>
  </si>
  <si>
    <t>One</t>
  </si>
  <si>
    <t>Dan Manges</t>
  </si>
  <si>
    <t>DeVry University</t>
  </si>
  <si>
    <t>Braintree</t>
  </si>
  <si>
    <t>Dave Paola</t>
  </si>
  <si>
    <t>Bloc</t>
  </si>
  <si>
    <t>Steve Jaros</t>
  </si>
  <si>
    <t>Gaming Q&amp;A</t>
  </si>
  <si>
    <t>Erik Wolpaw</t>
  </si>
  <si>
    <t>Valve</t>
  </si>
</sst>
</file>

<file path=xl/styles.xml><?xml version="1.0" encoding="utf-8"?>
<styleSheet xmlns="http://schemas.openxmlformats.org/spreadsheetml/2006/main" xmlns:x14ac="http://schemas.microsoft.com/office/spreadsheetml/2009/9/ac" xmlns:mc="http://schemas.openxmlformats.org/markup-compatibility/2006">
  <fonts count="3">
    <font>
      <b val="0"/>
      <i val="0"/>
      <strike val="0"/>
      <u val="none"/>
      <sz val="10.0"/>
      <color rgb="FF000000"/>
      <name val="Arial"/>
    </font>
    <font>
      <b val="0"/>
      <i val="0"/>
      <strike val="0"/>
      <u val="none"/>
      <sz val="10.0"/>
      <color rgb="FF666666"/>
      <name val="Arial"/>
    </font>
    <font>
      <b val="0"/>
      <i val="0"/>
      <strike val="0"/>
      <u val="none"/>
      <sz val="10.0"/>
      <color rgb="FF434343"/>
      <name val="Arial"/>
    </font>
  </fonts>
  <fills count="6">
    <fill>
      <patternFill patternType="none"/>
    </fill>
    <fill>
      <patternFill patternType="gray125">
        <bgColor rgb="FFFFFFFF"/>
      </patternFill>
    </fill>
    <fill>
      <patternFill patternType="solid">
        <fgColor rgb="FF434343"/>
        <bgColor indexed="64"/>
      </patternFill>
    </fill>
    <fill>
      <patternFill patternType="solid">
        <fgColor rgb="FF434343"/>
        <bgColor indexed="64"/>
      </patternFill>
    </fill>
    <fill>
      <patternFill patternType="solid">
        <fgColor rgb="FF434343"/>
        <bgColor indexed="64"/>
      </patternFill>
    </fill>
    <fill>
      <patternFill patternType="solid">
        <fgColor rgb="FFFFFFFF"/>
        <bgColor indexed="64"/>
      </patternFill>
    </fill>
  </fills>
  <borders count="1">
    <border>
      <left/>
      <right/>
      <top/>
      <bottom/>
      <diagonal/>
    </border>
  </borders>
  <cellStyleXfs count="1">
    <xf fillId="0" numFmtId="0" borderId="0" fontId="0"/>
  </cellStyleXfs>
  <cellXfs count="6">
    <xf applyAlignment="1" fillId="0" xfId="0" numFmtId="0" borderId="0" fontId="0">
      <alignment vertical="bottom" horizontal="general" wrapText="1"/>
    </xf>
    <xf fillId="2" xfId="0" numFmtId="0" borderId="0" applyFont="1" fontId="1" applyFill="1"/>
    <xf fillId="0" xfId="0" numFmtId="0" borderId="0" fontId="0"/>
    <xf fillId="3" xfId="0" numFmtId="0" borderId="0" fontId="0" applyFill="1"/>
    <xf fillId="4" xfId="0" numFmtId="0" borderId="0" applyFont="1" fontId="2" applyFill="1"/>
    <xf fillId="5" xfId="0" numFmtId="0" borderId="0" fontId="0" applyFill="1"/>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pivotCache/pivotCacheDefinition3.xml" Type="http://schemas.openxmlformats.org/officeDocument/2006/relationships/pivotCacheDefinition" Id="rId10"/><Relationship Target="worksheets/sheet2.xml" Type="http://schemas.openxmlformats.org/officeDocument/2006/relationships/worksheet" Id="rId4"/><Relationship Target="pivotCache/pivotCacheDefinition4.xml" Type="http://schemas.openxmlformats.org/officeDocument/2006/relationships/pivotCacheDefinition" Id="rId11"/><Relationship Target="worksheets/sheet1.xml" Type="http://schemas.openxmlformats.org/officeDocument/2006/relationships/worksheet" Id="rId3"/><Relationship Target="pivotCache/pivotCacheDefinition2.xml" Type="http://schemas.openxmlformats.org/officeDocument/2006/relationships/pivotCacheDefinition" Id="rId9"/><Relationship Target="worksheets/sheet4.xml" Type="http://schemas.openxmlformats.org/officeDocument/2006/relationships/worksheet" Id="rId6"/><Relationship Target="worksheets/sheet3.xml" Type="http://schemas.openxmlformats.org/officeDocument/2006/relationships/worksheet" Id="rId5"/><Relationship Target="pivotCache/pivotCacheDefinition1.xml" Type="http://schemas.openxmlformats.org/officeDocument/2006/relationships/pivotCacheDefinition" Id="rId8"/><Relationship Target="worksheets/sheet5.xml" Type="http://schemas.openxmlformats.org/officeDocument/2006/relationships/worksheet" Id="rId7"/></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D1:D336" sheet="Raw Data"/>
  </cacheSource>
  <cacheFields>
    <cacheField name="degree">
      <sharedItems containsBlank="1">
        <s v="BS"/>
        <s v="(no degree)"/>
        <s v="PhD"/>
        <s v="MS"/>
        <m/>
        <s v="MFA"/>
        <s v="Sc.D"/>
        <s v="DA"/>
        <s v="MBA"/>
        <s v="MA"/>
        <s v="BA"/>
        <s v="AB"/>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G1:G336" sheet="Raw Data"/>
  </cacheSource>
  <cacheFields>
    <cacheField name="affiliation">
      <sharedItems containsBlank="1">
        <m/>
        <s v="BALR"/>
        <s v="Lante Corporation"/>
        <s v="University of Illinois at Urbana-Champaign"/>
        <s v="Be, Inc."/>
        <s v="Intel"/>
        <s v="National Center for Supercomputing Applications "/>
        <s v="Paradigm Simulations"/>
        <s v="Patterns Group"/>
        <s v="Spyglass Inc."/>
        <s v="BDS, Inc."/>
        <s v="Price Waterhouse Project Management"/>
        <s v="Silicon Graphics"/>
        <s v="COMSYS"/>
        <s v="Paradigm Entertainment"/>
        <s v="Argus Systems Group"/>
        <s v="Qualcomm"/>
        <s v="The Bluefield Group"/>
        <s v="AT&amp;T"/>
        <s v="Advanced Information Services"/>
        <s v="Research Genetics"/>
        <s v="JOS Project"/>
        <s v="Geneer Corporation"/>
        <s v="CSI"/>
        <s v="Strategic Technology Resources"/>
        <s v="Massachusetts Institute of Technology"/>
        <s v="Green Hills Software"/>
        <s v="Northeastern Illinois University"/>
        <s v=" Argus Systems Group"/>
        <s v="XCO Design"/>
        <s v="Sandbox Advanced Development"/>
        <s v="   "/>
        <s v="GM"/>
        <s v="CNRI"/>
        <s v="Stagecast Software"/>
        <s v="OpenBSD"/>
        <s v="University of North Carolina at Chapel Hill"/>
        <s v="NextGen"/>
        <s v="Volition"/>
        <s v="Microsoft"/>
        <s v="University of Nevada at Las Vegas"/>
        <s v="GNU Hurd"/>
        <s v="Project Gutenberg"/>
        <s v="Debian"/>
        <s v="Havenco"/>
        <s v="Argonne"/>
        <s v="Enlightenment"/>
        <s v="Boston University"/>
        <s v="University of California at San Diego"/>
        <s v="University of Pennsylvania"/>
        <s v="ATR"/>
        <s v="Electronic Frontier Foundation"/>
        <s v="University of Illinois Chicago"/>
        <s v="IBM"/>
        <s v="Tweak Films"/>
        <s v="Garage Technology Ventures"/>
        <s v="Dartmouth"/>
        <s v="Danger, Inc"/>
        <s v="Duke University"/>
        <s v="Wikipedia"/>
        <s v="NVIDIA"/>
        <s v="SETI@Home"/>
        <s v="Ready at Dawn Studios"/>
        <s v="Apple"/>
        <s v="Ritual Entertainment"/>
        <s v="Walt Disney Imagineering"/>
        <s v="Wired Magazine"/>
        <s v="Imagination Engines"/>
        <s v="Free Software Foundation"/>
        <s v="PGP Corporation"/>
        <s v="Cornell University"/>
        <s v="International Software Corporation"/>
        <s v="Altera"/>
        <s v="Illinois Institute of Technology"/>
        <s v="Institute for Applied Autonomy"/>
        <s v="Riverbed"/>
        <s v="University of California at Santa Barbara"/>
        <s v="Mozilla Foundation"/>
        <s v="IllinoisVENTURES"/>
        <s v="University of Utah"/>
        <s v="FactSet"/>
        <s v="HP"/>
        <s v="RiverGlass, Inc"/>
        <s v="Morgan Stanley"/>
        <s v="Secure Endpoints"/>
        <s v="Stanford University"/>
        <s v="Bath University"/>
        <s v="(retired)"/>
        <s v="Google"/>
        <s v="YouTube"/>
        <s v="Slide"/>
        <s v="University of Texas at Austin"/>
        <s v="Fog Creek Software"/>
        <s v="iSEC Partners"/>
        <s v="University of Washington"/>
        <s v="EA"/>
        <s v="Digg"/>
        <s v="Wind River Systems "/>
        <s v="Palantir Technologies"/>
        <s v="Sandia National Laboratories"/>
        <s v="Cigital"/>
        <s v="XKCD"/>
        <s v="Rutgers University"/>
        <s v="Ars Technica"/>
        <s v="VMware"/>
        <s v="Columbia University"/>
        <s v="Sun Microsystems"/>
        <s v="SpaceX"/>
        <s v="Dreams in High Fidelity"/>
        <s v="Oregon State University"/>
        <s v="DreamWorks Animation"/>
        <s v="Facebook"/>
        <s v="Barrett Technology"/>
        <s v="Distance Lab"/>
        <s v="Freescale Semiconductor"/>
        <s v="Quantum Electronics"/>
        <s v="Dinosaur Comics"/>
        <s v="Yahoo"/>
        <s v="Reddit"/>
        <s v="Galois"/>
        <s v="Third Brigade"/>
        <s v="Palm"/>
        <s v="University of California at Berkeley"/>
        <s v="Tufts University"/>
        <s v="Questionable Content"/>
        <s v="Museum of Mathematics"/>
        <s v="Space Shuttle Program"/>
        <s v="Hammerhead Productions"/>
        <s v="National Association of REALTOR®'s"/>
        <s v="Piled Higher and Deeper (PhD)"/>
        <s v="Harvard University"/>
        <s v="Selerity"/>
        <s v="Palm/Hewlett Packard"/>
        <s v="Chapter Three"/>
        <s v="Dhar Law, LLP"/>
        <s v="Wolfram Research"/>
        <s v="Azul"/>
        <s v="Linux International"/>
        <s v="Long Weekend LLC"/>
        <s v="Khan Academy"/>
        <s v="Indiana University"/>
        <s v="Yelp"/>
        <s v="Megatokyo"/>
        <s v="THQ, Inc."/>
        <s v="Lextech Global Services"/>
        <s v="Dropbox"/>
        <s v="Y Combinator"/>
        <s v="The Official Ubuntu Book"/>
        <s v="OpenHatch"/>
        <s v="Twitter"/>
        <s v="Coursera"/>
        <s v="Open Perception, Inc."/>
        <s v="Indeed.com"/>
        <s v="Pixar"/>
        <s v="Creator of Mongrel"/>
        <s v="Neustar"/>
        <s v="Do"/>
        <s v="One"/>
        <s v="Braintree"/>
        <s v="Bloc"/>
        <s v="Valve"/>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E1:E336" sheet="Raw Data"/>
  </cacheSource>
  <cacheFields>
    <cacheField name="degree from">
      <sharedItems containsBlank="1">
        <s v="University of California at Berkeley"/>
        <s v="(no degree)"/>
        <s v="University of Illinois at Urbana-Champaign"/>
        <s v="Stanford University"/>
        <m/>
        <s v="Cornell University"/>
        <s v="Purdue University"/>
        <s v="University of Bristol"/>
        <s v="University of Wisconsin-Madison"/>
        <s v="Massachusetts Institute of Technology"/>
        <s v="Arizona State University"/>
        <s v="University of Pennsylvania"/>
        <s v="Cambridge University"/>
        <s v="Rockford College"/>
        <s v="Michigan State University"/>
        <s v="University of California at Davis"/>
        <s v="The Ohio State University"/>
        <s v="University of California at Irvine"/>
        <s v="Humboldt University"/>
        <s v="Northwestern University"/>
        <s v="University of Illinois Chicago"/>
        <s v="Carnegie Mellon University"/>
        <s v="University of Amsterdam"/>
        <s v="University of Southern California"/>
        <s v="University of Calgary"/>
        <s v="Syracuse"/>
        <s v="Foothill College"/>
        <s v="Moscow Institute of Aviation"/>
        <s v="University of Nevada at Las Vegas"/>
        <s v="University of Maryland"/>
        <s v="Lancaster University"/>
        <s v="University of New South Wales"/>
        <s v="Technical University of Denmark"/>
        <s v="Princeton University"/>
        <s v="University of Chicago"/>
        <s v="Kyoto University"/>
        <s v="University of California at Los Angeles"/>
        <s v="Duke University"/>
        <s v="University of Alabama"/>
        <s v="University of Connecticut"/>
        <s v="University of Missouri Columbia"/>
        <s v="Portland State University"/>
        <s v="University of Cincinnati"/>
        <s v="Florida Atlantic University"/>
        <s v="California Institute of Technology"/>
        <s v="University of Lund"/>
        <s v="Illinois Institute of Technology"/>
        <s v="University of Vienna"/>
        <s v="University of Michigan"/>
        <s v="University of California at Santa Barbara"/>
        <s v="Reed College"/>
        <s v="Washington University Saint Louis"/>
        <s v="Imperial College"/>
        <s v="University of Texas at Austin"/>
        <s v="Slade School of Fine Arts"/>
        <s v="Harvard University"/>
        <s v="Union College"/>
        <s v="Yale University"/>
        <s v="University of Washington"/>
        <s v="Dalhousie"/>
        <s v="Mississippi State University"/>
        <s v="Indiana University"/>
        <s v="North Dakota State University"/>
        <s v="Brown University"/>
        <s v="University of Delaware "/>
        <s v="University of Western Ontario"/>
        <s v="Johns Hopkins Univ"/>
        <s v="Loyola University of Chicago"/>
        <s v="Liceo Scientifico Copernico, Bologna"/>
        <s v="Delft University of Technology"/>
        <s v="University of Virginia"/>
        <s v="Carleton University"/>
        <s v="Tufts University"/>
        <s v="Johns Hopkins University"/>
        <s v="University of Iowa"/>
        <s v="Rice University"/>
        <s v="Drexel University"/>
        <s v="University of Oregon"/>
        <s v="Harvey Mudd College"/>
        <s v="Piedmont Community College"/>
        <s v="St. Mary's College of California"/>
        <s v="Hampshire College"/>
        <s v="University of Toronto"/>
        <s v="Technische Universitaet Muenchen"/>
        <s v="Case Western Reserve University"/>
        <s v="University of Bologna"/>
        <s v="University of Illinois"/>
        <s v="College of Dublin"/>
        <s v="Univerisity of Illinois"/>
        <s v="DeVry University"/>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H1:J336" sheet="Raw Data"/>
  </cacheSource>
  <cacheFields>
    <cacheField name="talk subject">
      <sharedItems containsBlank="1">
        <m/>
        <s v="Programming Languages"/>
        <s v="University of Illinois at Urbana-Champaign"/>
        <s v="Systems Programming"/>
        <s v="Tools"/>
        <s v="Compilers"/>
        <s v="Collaboration"/>
        <s v="Realtime Systems"/>
        <s v="Graphics"/>
        <s v="Software Engineering"/>
        <s v="Networking"/>
        <s v="Web Development"/>
        <s v="Management"/>
        <s v="Game Programming"/>
        <s v="Embedded Systems"/>
        <s v="Visualization"/>
        <s v="Women in Tech"/>
        <s v="Bioinformatics"/>
        <s v="Open Source"/>
        <s v="Mobile"/>
        <s v="Data Science"/>
        <s v="Projections"/>
        <s v="Distributed Systems"/>
        <s v="Theory"/>
        <s v="Artificial Intelligence"/>
        <s v="History"/>
        <s v="Education"/>
        <s v="Entrepreneurship"/>
        <s v="Ethics"/>
        <s v="Forensics"/>
        <s v="Security"/>
        <s v="Operating Systems"/>
        <s v="E-Books"/>
        <s v="Parallel"/>
        <s v="Human Computer Interaction"/>
        <s v="Cryptography"/>
        <s v="Evoting"/>
        <s v="High Performance Computing"/>
        <s v="Social Media"/>
        <s v="Quantum computing"/>
        <s v="Robotics"/>
        <s v="Privacy"/>
        <s v="Internet"/>
        <s v="Impact"/>
        <s v="Prototyping"/>
        <s v="Entertainment"/>
        <s v="Reflections"/>
        <s v="Startup Lessons"/>
        <s v="Engineering at a Human Scale"/>
        <s v="Automation"/>
        <s v="Computer Architecture"/>
        <s v="Programming"/>
        <s v="Space Exploration"/>
        <s v="Personal Development"/>
        <s v="API"/>
        <s v="Computational Language"/>
        <s v="Telecommunication"/>
        <s v="Professionalism"/>
        <s v="Fabrication"/>
        <s v="Academia"/>
        <s v="Trading"/>
        <s v="Cloud Computing"/>
        <s v="Virtual Reality"/>
      </sharedItems>
    </cacheField>
    <cacheField name="talk subject 2">
      <sharedItems containsBlank="1">
        <m/>
        <s v="Operating Systems"/>
        <s v="Workshop"/>
        <s v="Panel"/>
        <s v="Music"/>
        <s v="Human Computer Interaction"/>
        <s v="Embedded Systems"/>
        <s v="Open Source"/>
        <s v="Internet"/>
        <s v="Web Development"/>
        <s v="Personal Development"/>
        <s v="Mobile"/>
        <s v="Data Science"/>
        <s v="Robotics"/>
        <s v="Programming"/>
        <s v="Computer Architecture"/>
        <s v="API"/>
      </sharedItems>
    </cacheField>
    <cacheField name="talk subject 3">
      <sharedItems containsBlank="1">
        <m/>
        <s v="Networking"/>
        <s v="Security"/>
        <s v="Open Source"/>
      </sharedItems>
    </cacheField>
  </cacheFields>
</pivotCacheDefinition>
</file>

<file path=xl/pivotTables/_rels/pivotTable1.xml.rels><?xml version="1.0" encoding="UTF-8" standalone="yes"?><Relationships xmlns="http://schemas.openxmlformats.org/package/2006/relationships"><Relationship Target="../pivotCache/pivotCacheDefinition4.xml" Type="http://schemas.openxmlformats.org/officeDocument/2006/relationships/pivotCacheDefinition" Id="rId1"/></Relationships>
</file>

<file path=xl/pivotTables/_rels/pivotTable2.xml.rels><?xml version="1.0" encoding="UTF-8" standalone="yes"?><Relationships xmlns="http://schemas.openxmlformats.org/package/2006/relationships"><Relationship Target="../pivotCache/pivotCacheDefinition2.xml" Type="http://schemas.openxmlformats.org/officeDocument/2006/relationships/pivotCacheDefinition" Id="rId1"/></Relationships>
</file>

<file path=xl/pivotTables/_rels/pivotTable3.xml.rels><?xml version="1.0" encoding="UTF-8" standalone="yes"?><Relationships xmlns="http://schemas.openxmlformats.org/package/2006/relationships"><Relationship Target="../pivotCache/pivotCacheDefinition3.xml" Type="http://schemas.openxmlformats.org/officeDocument/2006/relationships/pivotCacheDefinition" Id="rId1"/></Relationships>
</file>

<file path=xl/pivotTables/_rels/pivotTable4.xml.rels><?xml version="1.0" encoding="UTF-8" standalone="yes"?><Relationships xmlns="http://schemas.openxmlformats.org/package/2006/relationships"><Relationship Target="../pivotCache/pivotCacheDefinition1.xml" Type="http://schemas.openxmlformats.org/officeDocument/2006/relationships/pivotCacheDefinition" Id="rId1"/></Relationships>
</file>

<file path=xl/pivotTables/pivotTable1.xml><?xml version="1.0" encoding="utf-8"?>
<pivotTableDefinition xmlns="http://schemas.openxmlformats.org/spreadsheetml/2006/main" cacheId="0" dataCaption="" name="Talk Subject">
  <location firstDataCol="0" firstDataRow="2" ref="A1:B65" firstHeaderRow="1"/>
  <pivotFields>
    <pivotField axis="axisRow" name="talk subject" sortType="ascending" showAll="0" dataField="1" outline="0" multipleItemSelectionAllowed="1">
      <items>
        <item x="0"/>
        <item x="59"/>
        <item x="54"/>
        <item x="24"/>
        <item x="49"/>
        <item x="17"/>
        <item x="61"/>
        <item x="6"/>
        <item x="5"/>
        <item x="55"/>
        <item x="50"/>
        <item x="35"/>
        <item x="20"/>
        <item x="22"/>
        <item x="32"/>
        <item x="26"/>
        <item x="14"/>
        <item x="48"/>
        <item x="45"/>
        <item x="27"/>
        <item x="28"/>
        <item x="36"/>
        <item x="58"/>
        <item x="29"/>
        <item x="13"/>
        <item x="8"/>
        <item x="37"/>
        <item x="25"/>
        <item x="34"/>
        <item x="43"/>
        <item x="42"/>
        <item x="12"/>
        <item x="19"/>
        <item x="10"/>
        <item x="18"/>
        <item x="31"/>
        <item x="33"/>
        <item x="53"/>
        <item x="41"/>
        <item x="57"/>
        <item x="51"/>
        <item x="1"/>
        <item x="21"/>
        <item x="44"/>
        <item x="39"/>
        <item x="7"/>
        <item x="46"/>
        <item x="40"/>
        <item x="30"/>
        <item x="38"/>
        <item x="9"/>
        <item x="52"/>
        <item x="47"/>
        <item x="3"/>
        <item x="56"/>
        <item x="23"/>
        <item x="4"/>
        <item x="60"/>
        <item x="2"/>
        <item x="62"/>
        <item x="15"/>
        <item x="11"/>
        <item x="16"/>
        <item t="default"/>
      </items>
    </pivotField>
    <pivotField name="talk subject 2" showAll="0" outline="0" multipleItemSelectionAllowed="1">
      <items>
        <item x="0"/>
        <item x="1"/>
        <item x="2"/>
        <item x="3"/>
        <item x="4"/>
        <item x="5"/>
        <item x="6"/>
        <item x="7"/>
        <item x="8"/>
        <item x="9"/>
        <item x="10"/>
        <item x="11"/>
        <item x="12"/>
        <item x="13"/>
        <item x="14"/>
        <item x="15"/>
        <item x="16"/>
        <item t="default"/>
      </items>
    </pivotField>
    <pivotField name="talk subject 3" showAll="0" outline="0" multipleItemSelectionAllowed="1">
      <items>
        <item x="0"/>
        <item x="1"/>
        <item x="2"/>
        <item x="3"/>
        <item t="default"/>
      </items>
    </pivotField>
  </pivotFields>
  <rowFields>
    <field x="0"/>
  </rowFields>
  <dataFields>
    <dataField baseField="0" name="COUNTA of talk subject" fld="0" subtotal="count"/>
  </dataFields>
</pivotTableDefinition>
</file>

<file path=xl/pivotTables/pivotTable2.xml><?xml version="1.0" encoding="utf-8"?>
<pivotTableDefinition xmlns="http://schemas.openxmlformats.org/spreadsheetml/2006/main" cacheId="1" dataCaption="" name="Affiliation">
  <location firstDataCol="0" firstDataRow="2" ref="A1:B163" firstHeaderRow="1"/>
  <pivotFields>
    <pivotField axis="axisRow" name="affiliation" sortType="ascending" showAll="0" dataField="1" outline="0" multipleItemSelectionAllowed="1">
      <items>
        <item x="0"/>
        <item x="31"/>
        <item x="28"/>
        <item x="87"/>
        <item x="19"/>
        <item x="72"/>
        <item x="63"/>
        <item x="45"/>
        <item x="15"/>
        <item x="103"/>
        <item x="18"/>
        <item x="50"/>
        <item x="136"/>
        <item x="1"/>
        <item x="112"/>
        <item x="86"/>
        <item x="10"/>
        <item x="4"/>
        <item x="159"/>
        <item x="47"/>
        <item x="158"/>
        <item x="133"/>
        <item x="100"/>
        <item x="33"/>
        <item x="105"/>
        <item x="13"/>
        <item x="70"/>
        <item x="150"/>
        <item x="154"/>
        <item x="23"/>
        <item x="57"/>
        <item x="56"/>
        <item x="43"/>
        <item x="134"/>
        <item x="96"/>
        <item x="116"/>
        <item x="113"/>
        <item x="156"/>
        <item x="108"/>
        <item x="110"/>
        <item x="145"/>
        <item x="58"/>
        <item x="95"/>
        <item x="51"/>
        <item x="46"/>
        <item x="111"/>
        <item x="80"/>
        <item x="92"/>
        <item x="68"/>
        <item x="114"/>
        <item x="119"/>
        <item x="55"/>
        <item x="22"/>
        <item x="32"/>
        <item x="41"/>
        <item x="88"/>
        <item x="26"/>
        <item x="127"/>
        <item x="130"/>
        <item x="44"/>
        <item x="81"/>
        <item x="53"/>
        <item x="73"/>
        <item x="78"/>
        <item x="67"/>
        <item x="152"/>
        <item x="140"/>
        <item x="74"/>
        <item x="5"/>
        <item x="71"/>
        <item x="93"/>
        <item x="21"/>
        <item x="139"/>
        <item x="2"/>
        <item x="144"/>
        <item x="137"/>
        <item x="138"/>
        <item x="25"/>
        <item x="142"/>
        <item x="39"/>
        <item x="83"/>
        <item x="77"/>
        <item x="125"/>
        <item x="128"/>
        <item x="6"/>
        <item x="155"/>
        <item x="37"/>
        <item x="27"/>
        <item x="60"/>
        <item x="157"/>
        <item x="151"/>
        <item x="35"/>
        <item x="148"/>
        <item x="109"/>
        <item x="98"/>
        <item x="121"/>
        <item x="132"/>
        <item x="14"/>
        <item x="7"/>
        <item x="8"/>
        <item x="69"/>
        <item x="129"/>
        <item x="153"/>
        <item x="11"/>
        <item x="42"/>
        <item x="16"/>
        <item x="115"/>
        <item x="124"/>
        <item x="62"/>
        <item x="118"/>
        <item x="20"/>
        <item x="64"/>
        <item x="75"/>
        <item x="82"/>
        <item x="102"/>
        <item x="30"/>
        <item x="99"/>
        <item x="84"/>
        <item x="131"/>
        <item x="61"/>
        <item x="12"/>
        <item x="90"/>
        <item x="126"/>
        <item x="107"/>
        <item x="9"/>
        <item x="34"/>
        <item x="85"/>
        <item x="24"/>
        <item x="106"/>
        <item x="17"/>
        <item x="147"/>
        <item x="120"/>
        <item x="143"/>
        <item x="123"/>
        <item x="54"/>
        <item x="149"/>
        <item x="122"/>
        <item x="48"/>
        <item x="76"/>
        <item x="3"/>
        <item x="52"/>
        <item x="40"/>
        <item x="36"/>
        <item x="49"/>
        <item x="91"/>
        <item x="79"/>
        <item x="94"/>
        <item x="160"/>
        <item x="104"/>
        <item x="38"/>
        <item x="65"/>
        <item x="59"/>
        <item x="97"/>
        <item x="66"/>
        <item x="135"/>
        <item x="29"/>
        <item x="101"/>
        <item x="146"/>
        <item x="117"/>
        <item x="141"/>
        <item x="89"/>
        <item t="default"/>
      </items>
    </pivotField>
  </pivotFields>
  <rowFields>
    <field x="0"/>
  </rowFields>
  <dataFields>
    <dataField baseField="0" name="COUNTA of affiliation" fld="0" subtotal="count"/>
  </dataFields>
</pivotTableDefinition>
</file>

<file path=xl/pivotTables/pivotTable3.xml><?xml version="1.0" encoding="utf-8"?>
<pivotTableDefinition xmlns="http://schemas.openxmlformats.org/spreadsheetml/2006/main" cacheId="2" dataCaption="" name="Degree From">
  <location firstDataCol="0" firstDataRow="2" ref="A1:B92" firstHeaderRow="1"/>
  <pivotFields>
    <pivotField axis="axisRow" name="degree from" sortType="ascending" showAll="0" dataField="1" outline="0" multipleItemSelectionAllowed="1">
      <items>
        <item x="4"/>
        <item x="1"/>
        <item x="10"/>
        <item x="63"/>
        <item x="44"/>
        <item x="12"/>
        <item x="71"/>
        <item x="21"/>
        <item x="84"/>
        <item x="87"/>
        <item x="5"/>
        <item x="59"/>
        <item x="69"/>
        <item x="89"/>
        <item x="76"/>
        <item x="37"/>
        <item x="43"/>
        <item x="26"/>
        <item x="81"/>
        <item x="55"/>
        <item x="78"/>
        <item x="18"/>
        <item x="46"/>
        <item x="52"/>
        <item x="61"/>
        <item x="66"/>
        <item x="73"/>
        <item x="35"/>
        <item x="30"/>
        <item x="68"/>
        <item x="67"/>
        <item x="9"/>
        <item x="14"/>
        <item x="60"/>
        <item x="27"/>
        <item x="62"/>
        <item x="19"/>
        <item x="79"/>
        <item x="41"/>
        <item x="33"/>
        <item x="6"/>
        <item x="50"/>
        <item x="75"/>
        <item x="13"/>
        <item x="54"/>
        <item x="80"/>
        <item x="3"/>
        <item x="25"/>
        <item x="32"/>
        <item x="83"/>
        <item x="16"/>
        <item x="72"/>
        <item x="56"/>
        <item x="88"/>
        <item x="38"/>
        <item x="22"/>
        <item x="85"/>
        <item x="7"/>
        <item x="24"/>
        <item x="0"/>
        <item x="15"/>
        <item x="17"/>
        <item x="36"/>
        <item x="49"/>
        <item x="34"/>
        <item x="42"/>
        <item x="39"/>
        <item x="64"/>
        <item x="86"/>
        <item x="2"/>
        <item x="20"/>
        <item x="74"/>
        <item x="45"/>
        <item x="29"/>
        <item x="48"/>
        <item x="40"/>
        <item x="28"/>
        <item x="31"/>
        <item x="77"/>
        <item x="11"/>
        <item x="23"/>
        <item x="53"/>
        <item x="82"/>
        <item x="47"/>
        <item x="70"/>
        <item x="58"/>
        <item x="65"/>
        <item x="8"/>
        <item x="51"/>
        <item x="57"/>
        <item t="default"/>
      </items>
    </pivotField>
  </pivotFields>
  <rowFields>
    <field x="0"/>
  </rowFields>
  <dataFields>
    <dataField baseField="0" name="COUNTA of degree from" fld="0" subtotal="count"/>
  </dataFields>
</pivotTableDefinition>
</file>

<file path=xl/pivotTables/pivotTable4.xml><?xml version="1.0" encoding="utf-8"?>
<pivotTableDefinition xmlns="http://schemas.openxmlformats.org/spreadsheetml/2006/main" cacheId="3" dataCaption="" name="Degree Type">
  <location firstDataCol="0" firstDataRow="2" ref="A1:B14" firstHeaderRow="1"/>
  <pivotFields>
    <pivotField axis="axisRow" name="degree" sortType="descending" showAll="0" dataField="1" outline="0" multipleItemSelectionAllowed="1">
      <items>
        <item x="0"/>
        <item x="1"/>
        <item x="2"/>
        <item x="3"/>
        <item x="4"/>
        <item x="5"/>
        <item x="6"/>
        <item x="7"/>
        <item x="8"/>
        <item x="9"/>
        <item x="10"/>
        <item x="11"/>
        <item t="default"/>
      </items>
      <autoSortScope>
        <pivotArea>
          <references>
            <reference field="4294967294">
              <x v="0"/>
            </reference>
          </references>
        </pivotArea>
      </autoSortScope>
    </pivotField>
  </pivotFields>
  <rowFields>
    <field x="0"/>
  </rowFields>
  <dataFields>
    <dataField baseField="0" name="COUNTA of degree" fld="0" subtotal="count"/>
  </dataFields>
</pivotTableDefinition>
</file>

<file path=xl/worksheets/_rels/sheet2.xml.rels><?xml version="1.0" encoding="UTF-8" standalone="yes"?><Relationships xmlns="http://schemas.openxmlformats.org/package/2006/relationships"><Relationship Target="../pivotTables/pivotTable1.xml" Type="http://schemas.openxmlformats.org/officeDocument/2006/relationships/pivotTable" Id="rId1"/></Relationships>
</file>

<file path=xl/worksheets/_rels/sheet3.xml.rels><?xml version="1.0" encoding="UTF-8" standalone="yes"?><Relationships xmlns="http://schemas.openxmlformats.org/package/2006/relationships"><Relationship Target="../pivotTables/pivotTable2.xml" Type="http://schemas.openxmlformats.org/officeDocument/2006/relationships/pivotTable" Id="rId1"/></Relationships>
</file>

<file path=xl/worksheets/_rels/sheet4.xml.rels><?xml version="1.0" encoding="UTF-8" standalone="yes"?><Relationships xmlns="http://schemas.openxmlformats.org/package/2006/relationships"><Relationship Target="../pivotTables/pivotTable3.xml" Type="http://schemas.openxmlformats.org/officeDocument/2006/relationships/pivotTable" Id="rId1"/></Relationships>
</file>

<file path=xl/worksheets/_rels/sheet5.xml.rels><?xml version="1.0" encoding="UTF-8" standalone="yes"?><Relationships xmlns="http://schemas.openxmlformats.org/package/2006/relationships"><Relationship Target="../pivotTables/pivotTable4.xml" Type="http://schemas.openxmlformats.org/officeDocument/2006/relationships/pivotTable"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3.0"/>
    <col min="5" customWidth="1" max="5" width="34.57"/>
    <col min="8" customWidth="1" max="8" width="26.57"/>
    <col min="9" customWidth="1" max="9" width="26.71"/>
    <col min="11" customWidth="1" max="11" width="54.86"/>
  </cols>
  <sheetData>
    <row r="1">
      <c t="s" s="2" r="A1">
        <v>0</v>
      </c>
      <c t="s" s="2" r="B1">
        <v>1</v>
      </c>
      <c t="s" s="2" r="C1">
        <v>2</v>
      </c>
      <c t="s" s="2" r="D1">
        <v>3</v>
      </c>
      <c t="s" s="2" r="E1">
        <v>4</v>
      </c>
      <c t="s" s="2" r="F1">
        <v>5</v>
      </c>
      <c t="s" s="2" r="G1">
        <v>6</v>
      </c>
      <c t="s" s="2" r="H1">
        <v>7</v>
      </c>
      <c t="s" s="2" r="I1">
        <v>8</v>
      </c>
      <c t="s" s="2" r="J1">
        <v>9</v>
      </c>
      <c t="s" s="2" r="K1">
        <v>10</v>
      </c>
      <c t="s" s="2" r="L1">
        <v>11</v>
      </c>
      <c s="2" r="M1"/>
      <c s="2" r="N1"/>
      <c s="2" r="O1"/>
      <c s="2" r="P1"/>
      <c s="2" r="Q1"/>
      <c s="2" r="R1"/>
      <c s="2" r="S1"/>
      <c s="2" r="T1"/>
      <c s="2" r="U1"/>
      <c s="2" r="V1"/>
      <c s="2" r="W1"/>
      <c s="2" r="X1"/>
    </row>
    <row r="2">
      <c s="2" r="A2">
        <v>1995</v>
      </c>
      <c t="s" s="2" r="B2">
        <v>12</v>
      </c>
      <c s="2" r="C2">
        <v>45</v>
      </c>
      <c t="s" s="2" r="D2">
        <v>13</v>
      </c>
      <c t="s" s="5" r="E2">
        <v>14</v>
      </c>
      <c t="s" s="2" r="F2">
        <v>15</v>
      </c>
      <c s="2" r="G2"/>
      <c s="2" r="H2"/>
      <c s="2" r="I2"/>
      <c s="2" r="J2"/>
      <c s="2" r="K2"/>
      <c s="2" r="L2"/>
      <c s="2" r="M2"/>
      <c s="2" r="N2"/>
      <c s="2" r="O2"/>
      <c s="2" r="P2"/>
      <c s="2" r="Q2"/>
      <c s="2" r="R2"/>
      <c s="2" r="S2"/>
      <c s="2" r="T2"/>
      <c s="2" r="U2"/>
      <c s="2" r="V2"/>
      <c s="2" r="W2"/>
      <c s="2" r="X2"/>
    </row>
    <row r="3">
      <c s="2" r="A3">
        <v>1995</v>
      </c>
      <c t="s" s="2" r="B3">
        <v>16</v>
      </c>
      <c t="s" s="2" r="C3">
        <v>17</v>
      </c>
      <c t="s" s="2" r="D3">
        <v>18</v>
      </c>
      <c t="s" s="2" r="E3">
        <v>18</v>
      </c>
      <c t="s" s="2" r="F3">
        <v>15</v>
      </c>
      <c t="s" s="2" r="G3">
        <v>19</v>
      </c>
      <c s="2" r="H3"/>
      <c s="2" r="I3"/>
      <c s="2" r="J3"/>
      <c s="2" r="K3"/>
      <c s="2" r="L3"/>
      <c s="2" r="M3"/>
      <c s="2" r="N3"/>
      <c s="2" r="O3"/>
      <c s="2" r="P3"/>
      <c s="2" r="Q3"/>
      <c s="2" r="R3"/>
      <c s="2" r="S3"/>
      <c s="2" r="T3"/>
      <c s="2" r="U3"/>
      <c s="2" r="V3"/>
      <c s="2" r="W3"/>
      <c s="2" r="X3"/>
    </row>
    <row r="4">
      <c s="2" r="A4">
        <v>1995</v>
      </c>
      <c t="s" s="2" r="B4">
        <v>20</v>
      </c>
      <c s="2" r="C4">
        <v>34</v>
      </c>
      <c t="s" s="2" r="D4">
        <v>13</v>
      </c>
      <c t="s" s="2" r="E4">
        <v>21</v>
      </c>
      <c t="s" s="2" r="F4">
        <v>15</v>
      </c>
      <c t="s" s="2" r="G4">
        <v>22</v>
      </c>
      <c s="2" r="H4"/>
      <c s="2" r="I4"/>
      <c s="2" r="J4"/>
      <c s="2" r="K4"/>
      <c s="2" r="L4"/>
      <c s="2" r="M4"/>
      <c s="2" r="N4"/>
      <c s="2" r="O4"/>
      <c s="2" r="P4"/>
      <c s="2" r="Q4"/>
      <c s="2" r="R4"/>
      <c s="2" r="S4"/>
      <c s="2" r="T4"/>
      <c s="2" r="U4"/>
      <c s="2" r="V4"/>
      <c s="2" r="W4"/>
      <c s="2" r="X4"/>
    </row>
    <row r="5">
      <c s="2" r="A5">
        <v>1995</v>
      </c>
      <c t="s" s="2" r="B5">
        <v>23</v>
      </c>
      <c s="2" r="C5"/>
      <c t="s" s="2" r="D5">
        <v>24</v>
      </c>
      <c t="s" s="2" r="E5">
        <v>25</v>
      </c>
      <c t="s" s="2" r="F5">
        <v>15</v>
      </c>
      <c s="2" r="G5"/>
      <c s="2" r="H5"/>
      <c s="2" r="I5"/>
      <c s="2" r="J5"/>
      <c s="2" r="K5"/>
      <c s="2" r="L5"/>
      <c s="2" r="M5"/>
      <c s="2" r="N5"/>
      <c s="2" r="O5"/>
      <c s="2" r="P5"/>
      <c s="2" r="Q5"/>
      <c s="2" r="R5"/>
      <c s="2" r="S5"/>
      <c s="2" r="T5"/>
      <c s="2" r="U5"/>
      <c s="2" r="V5"/>
      <c s="2" r="W5"/>
      <c s="2" r="X5"/>
    </row>
    <row r="6">
      <c s="2" r="A6">
        <v>1995</v>
      </c>
      <c t="s" s="2" r="B6">
        <v>26</v>
      </c>
      <c s="2" r="C6"/>
      <c t="s" s="2" r="D6">
        <v>18</v>
      </c>
      <c t="s" s="2" r="E6">
        <v>18</v>
      </c>
      <c t="s" s="2" r="F6">
        <v>15</v>
      </c>
      <c t="s" s="2" r="G6">
        <v>21</v>
      </c>
      <c t="s" s="2" r="H6">
        <v>27</v>
      </c>
      <c s="2" r="I6"/>
      <c s="2" r="J6"/>
      <c t="s" s="2" r="K6">
        <v>28</v>
      </c>
      <c s="2" r="L6"/>
      <c s="2" r="M6"/>
      <c s="2" r="N6"/>
      <c s="2" r="O6"/>
      <c s="2" r="P6"/>
      <c s="2" r="Q6"/>
      <c s="2" r="R6"/>
      <c s="2" r="S6"/>
      <c s="2" r="T6"/>
      <c s="2" r="U6"/>
      <c s="2" r="V6"/>
      <c s="2" r="W6"/>
      <c s="2" r="X6"/>
    </row>
    <row r="7">
      <c s="2" r="A7">
        <v>1995</v>
      </c>
      <c t="s" s="2" r="B7">
        <v>29</v>
      </c>
      <c s="2" r="C7"/>
      <c t="s" s="2" r="D7">
        <v>30</v>
      </c>
      <c t="s" s="2" r="E7">
        <v>21</v>
      </c>
      <c t="s" s="2" r="F7">
        <v>15</v>
      </c>
      <c t="s" s="2" r="G7">
        <v>21</v>
      </c>
      <c t="s" s="2" r="H7">
        <v>21</v>
      </c>
      <c s="2" r="I7"/>
      <c s="2" r="J7"/>
      <c t="s" s="2" r="K7">
        <v>31</v>
      </c>
      <c s="2" r="L7"/>
      <c s="2" r="M7"/>
      <c s="2" r="N7"/>
      <c s="2" r="O7"/>
      <c s="2" r="P7"/>
      <c s="2" r="Q7"/>
      <c s="2" r="R7"/>
      <c s="2" r="S7"/>
      <c s="2" r="T7"/>
      <c s="2" r="U7"/>
      <c s="2" r="V7"/>
      <c s="2" r="W7"/>
      <c s="2" r="X7"/>
    </row>
    <row r="8">
      <c s="2" r="A8">
        <v>1995</v>
      </c>
      <c t="s" s="2" r="B8">
        <v>32</v>
      </c>
      <c s="2" r="C8"/>
      <c s="2" r="D8"/>
      <c s="2" r="E8"/>
      <c t="s" s="2" r="F8">
        <v>15</v>
      </c>
      <c t="s" s="2" r="G8">
        <v>21</v>
      </c>
      <c t="s" s="2" r="H8">
        <v>21</v>
      </c>
      <c s="2" r="I8"/>
      <c s="2" r="J8"/>
      <c t="s" s="2" r="K8">
        <v>31</v>
      </c>
      <c s="2" r="L8"/>
      <c s="2" r="M8"/>
      <c s="2" r="N8"/>
      <c s="2" r="O8"/>
      <c s="2" r="P8"/>
      <c s="2" r="Q8"/>
      <c s="2" r="R8"/>
      <c s="2" r="S8"/>
      <c s="2" r="T8"/>
      <c s="2" r="U8"/>
      <c s="2" r="V8"/>
      <c s="2" r="W8"/>
      <c s="2" r="X8"/>
    </row>
    <row r="9">
      <c s="2" r="A9">
        <v>1995</v>
      </c>
      <c t="s" s="2" r="B9">
        <v>33</v>
      </c>
      <c s="2" r="C9">
        <v>40</v>
      </c>
      <c t="s" s="2" r="D9">
        <v>24</v>
      </c>
      <c t="s" s="2" r="E9">
        <v>34</v>
      </c>
      <c t="s" s="2" r="F9">
        <v>15</v>
      </c>
      <c t="s" s="2" r="G9">
        <v>21</v>
      </c>
      <c t="s" s="2" r="H9">
        <v>27</v>
      </c>
      <c s="2" r="I9"/>
      <c s="2" r="J9"/>
      <c t="s" s="2" r="K9">
        <v>35</v>
      </c>
      <c s="2" r="L9"/>
      <c s="2" r="M9"/>
      <c s="2" r="N9"/>
      <c s="2" r="O9"/>
      <c s="2" r="P9"/>
      <c s="2" r="Q9"/>
      <c s="2" r="R9"/>
      <c s="2" r="S9"/>
      <c s="2" r="T9"/>
      <c s="2" r="U9"/>
      <c s="2" r="V9"/>
      <c s="2" r="W9"/>
      <c s="2" r="X9"/>
    </row>
    <row r="10">
      <c s="2" r="A10">
        <v>1995</v>
      </c>
      <c t="s" s="2" r="B10">
        <v>36</v>
      </c>
      <c s="2" r="C10"/>
      <c t="s" s="2" r="D10">
        <v>18</v>
      </c>
      <c t="s" s="2" r="E10">
        <v>18</v>
      </c>
      <c t="s" s="2" r="F10">
        <v>15</v>
      </c>
      <c t="s" s="2" r="G10">
        <v>21</v>
      </c>
      <c t="s" s="2" r="H10">
        <v>37</v>
      </c>
      <c t="s" s="2" r="I10">
        <v>38</v>
      </c>
      <c t="s" s="2" r="J10">
        <v>39</v>
      </c>
      <c t="s" s="2" r="K10">
        <v>40</v>
      </c>
      <c s="2" r="L10"/>
      <c s="2" r="M10"/>
      <c s="2" r="N10"/>
      <c s="2" r="O10"/>
      <c s="2" r="P10"/>
      <c s="2" r="Q10"/>
      <c s="2" r="R10"/>
      <c s="2" r="S10"/>
      <c s="2" r="T10"/>
      <c s="2" r="U10"/>
      <c s="2" r="V10"/>
      <c s="2" r="W10"/>
      <c s="2" r="X10"/>
    </row>
    <row r="11">
      <c s="2" r="A11">
        <v>1995</v>
      </c>
      <c t="s" s="2" r="B11">
        <v>41</v>
      </c>
      <c s="2" r="C11"/>
      <c t="s" s="2" r="D11">
        <v>13</v>
      </c>
      <c t="s" s="2" r="E11">
        <v>21</v>
      </c>
      <c t="s" s="2" r="F11">
        <v>15</v>
      </c>
      <c t="s" s="2" r="G11">
        <v>21</v>
      </c>
      <c t="s" s="2" r="H11">
        <v>42</v>
      </c>
      <c s="2" r="I11"/>
      <c s="2" r="J11"/>
      <c t="s" s="2" r="K11">
        <v>43</v>
      </c>
      <c s="2" r="L11"/>
      <c s="2" r="M11"/>
      <c s="2" r="N11"/>
      <c s="2" r="O11"/>
      <c s="2" r="P11"/>
      <c s="2" r="Q11"/>
      <c s="2" r="R11"/>
      <c s="2" r="S11"/>
      <c s="2" r="T11"/>
      <c s="2" r="U11"/>
      <c s="2" r="V11"/>
      <c s="2" r="W11"/>
      <c s="2" r="X11"/>
    </row>
    <row r="12">
      <c s="2" r="A12">
        <v>1995</v>
      </c>
      <c t="s" s="2" r="B12">
        <v>44</v>
      </c>
      <c s="2" r="C12"/>
      <c t="s" s="2" r="D12">
        <v>24</v>
      </c>
      <c t="s" s="2" r="E12">
        <v>45</v>
      </c>
      <c t="s" s="2" r="F12">
        <v>15</v>
      </c>
      <c t="s" s="2" r="G12">
        <v>21</v>
      </c>
      <c s="2" r="H12"/>
      <c s="2" r="I12"/>
      <c s="2" r="J12"/>
      <c s="2" r="K12"/>
      <c s="2" r="L12"/>
      <c s="2" r="M12"/>
      <c s="2" r="N12"/>
      <c s="2" r="O12"/>
      <c s="2" r="P12"/>
      <c s="2" r="Q12"/>
      <c s="2" r="R12"/>
      <c s="2" r="S12"/>
      <c s="2" r="T12"/>
      <c s="2" r="U12"/>
      <c s="2" r="V12"/>
      <c s="2" r="W12"/>
      <c s="2" r="X12"/>
    </row>
    <row r="13">
      <c s="2" r="A13">
        <v>1995</v>
      </c>
      <c t="s" s="2" r="B13">
        <v>46</v>
      </c>
      <c s="2" r="C13"/>
      <c t="s" s="2" r="D13">
        <v>13</v>
      </c>
      <c t="s" s="2" r="E13">
        <v>21</v>
      </c>
      <c t="s" s="2" r="F13">
        <v>15</v>
      </c>
      <c t="s" s="2" r="G13">
        <v>19</v>
      </c>
      <c s="2" r="H13"/>
      <c s="2" r="I13"/>
      <c s="2" r="J13"/>
      <c s="2" r="K13"/>
      <c s="2" r="L13"/>
      <c s="2" r="M13"/>
      <c s="2" r="N13"/>
      <c s="2" r="O13"/>
      <c s="2" r="P13"/>
      <c s="2" r="Q13"/>
      <c s="2" r="R13"/>
      <c s="2" r="S13"/>
      <c s="2" r="T13"/>
      <c s="2" r="U13"/>
      <c s="2" r="V13"/>
      <c s="2" r="W13"/>
      <c s="2" r="X13"/>
    </row>
    <row r="14">
      <c s="2" r="A14">
        <v>1995</v>
      </c>
      <c t="s" s="2" r="B14">
        <v>47</v>
      </c>
      <c s="2" r="C14"/>
      <c t="s" s="2" r="D14">
        <v>13</v>
      </c>
      <c t="s" s="2" r="E14">
        <v>21</v>
      </c>
      <c t="s" s="2" r="F14">
        <v>15</v>
      </c>
      <c t="s" s="2" r="G14">
        <v>19</v>
      </c>
      <c s="2" r="H14"/>
      <c s="2" r="I14"/>
      <c s="2" r="J14"/>
      <c s="2" r="K14"/>
      <c s="2" r="L14"/>
      <c s="2" r="M14"/>
      <c s="2" r="N14"/>
      <c s="2" r="O14"/>
      <c s="2" r="P14"/>
      <c s="2" r="Q14"/>
      <c s="2" r="R14"/>
      <c s="2" r="S14"/>
      <c s="2" r="T14"/>
      <c s="2" r="U14"/>
      <c s="2" r="V14"/>
      <c s="2" r="W14"/>
      <c s="2" r="X14"/>
    </row>
    <row r="15">
      <c s="3" r="A15"/>
      <c s="3" r="B15"/>
      <c s="3" r="C15"/>
      <c s="3" r="D15"/>
      <c s="3" r="E15"/>
      <c s="3" r="F15"/>
      <c s="3" r="G15"/>
      <c s="3" r="H15"/>
      <c s="3" r="I15"/>
      <c s="3" r="J15"/>
      <c s="3" r="K15"/>
      <c s="3" r="L15"/>
      <c s="2" r="M15"/>
      <c s="2" r="N15"/>
      <c s="2" r="O15"/>
      <c s="2" r="P15"/>
      <c s="2" r="Q15"/>
      <c s="2" r="R15"/>
      <c s="2" r="S15"/>
      <c s="2" r="T15"/>
      <c s="2" r="U15"/>
      <c s="2" r="V15"/>
      <c s="2" r="W15"/>
      <c s="2" r="X15"/>
    </row>
    <row r="16">
      <c s="2" r="A16">
        <v>1996</v>
      </c>
      <c t="s" s="2" r="B16">
        <v>48</v>
      </c>
      <c s="2" r="C16"/>
      <c t="s" s="2" r="D16">
        <v>13</v>
      </c>
      <c t="s" s="2" r="E16">
        <v>49</v>
      </c>
      <c t="s" s="2" r="F16">
        <v>15</v>
      </c>
      <c t="s" s="2" r="G16">
        <v>50</v>
      </c>
      <c s="2" r="H16"/>
      <c s="2" r="I16"/>
      <c s="2" r="J16"/>
      <c s="2" r="K16"/>
      <c s="2" r="L16"/>
      <c s="2" r="M16"/>
      <c s="2" r="N16"/>
      <c s="2" r="O16"/>
      <c s="2" r="P16"/>
      <c s="2" r="Q16"/>
      <c s="2" r="R16"/>
      <c s="2" r="S16"/>
      <c s="2" r="T16"/>
      <c s="2" r="U16"/>
      <c s="2" r="V16"/>
      <c s="2" r="W16"/>
      <c s="2" r="X16"/>
    </row>
    <row r="17">
      <c s="2" r="A17">
        <v>1996</v>
      </c>
      <c t="s" s="2" r="B17">
        <v>51</v>
      </c>
      <c s="2" r="C17"/>
      <c s="2" r="D17"/>
      <c s="2" r="E17"/>
      <c t="s" s="2" r="F17">
        <v>15</v>
      </c>
      <c t="s" s="2" r="G17">
        <v>52</v>
      </c>
      <c t="s" s="2" r="H17">
        <v>53</v>
      </c>
      <c s="2" r="I17"/>
      <c s="2" r="J17"/>
      <c t="s" s="2" r="K17">
        <v>54</v>
      </c>
      <c s="2" r="L17"/>
      <c s="2" r="M17"/>
      <c s="2" r="N17"/>
      <c s="2" r="O17"/>
      <c s="2" r="P17"/>
      <c s="2" r="Q17"/>
      <c s="2" r="R17"/>
      <c s="2" r="S17"/>
      <c s="2" r="T17"/>
      <c s="2" r="U17"/>
      <c s="2" r="V17"/>
      <c s="2" r="W17"/>
      <c s="2" r="X17"/>
    </row>
    <row r="18">
      <c s="2" r="A18">
        <v>1996</v>
      </c>
      <c t="s" s="2" r="B18">
        <v>55</v>
      </c>
      <c s="2" r="C18"/>
      <c t="s" s="2" r="D18">
        <v>56</v>
      </c>
      <c t="s" s="2" r="E18">
        <v>57</v>
      </c>
      <c t="s" s="2" r="F18">
        <v>58</v>
      </c>
      <c t="s" s="2" r="G18">
        <v>59</v>
      </c>
      <c s="2" r="H18"/>
      <c s="2" r="I18"/>
      <c s="2" r="J18"/>
      <c t="s" s="2" r="K18">
        <v>60</v>
      </c>
      <c s="2" r="L18"/>
      <c s="2" r="M18"/>
      <c s="2" r="N18"/>
      <c s="2" r="O18"/>
      <c s="2" r="P18"/>
      <c s="2" r="Q18"/>
      <c s="2" r="R18"/>
      <c s="2" r="S18"/>
      <c s="2" r="T18"/>
      <c s="2" r="U18"/>
      <c s="2" r="V18"/>
      <c s="2" r="W18"/>
      <c s="2" r="X18"/>
    </row>
    <row r="19">
      <c s="2" r="A19">
        <v>1996</v>
      </c>
      <c t="s" s="2" r="B19">
        <v>61</v>
      </c>
      <c s="2" r="C19"/>
      <c s="2" r="D19"/>
      <c s="2" r="E19"/>
      <c t="s" s="2" r="F19">
        <v>15</v>
      </c>
      <c t="s" s="2" r="G19">
        <v>59</v>
      </c>
      <c t="s" s="2" r="H19">
        <v>62</v>
      </c>
      <c s="2" r="I19"/>
      <c s="2" r="J19"/>
      <c t="s" s="2" r="K19">
        <v>63</v>
      </c>
      <c s="2" r="L19"/>
      <c s="2" r="M19"/>
      <c s="2" r="N19"/>
      <c s="2" r="O19"/>
      <c s="2" r="P19"/>
      <c s="2" r="Q19"/>
      <c s="2" r="R19"/>
      <c s="2" r="S19"/>
      <c s="2" r="T19"/>
      <c s="2" r="U19"/>
      <c s="2" r="V19"/>
      <c s="2" r="W19"/>
      <c s="2" r="X19"/>
    </row>
    <row r="20">
      <c s="2" r="A20">
        <v>1996</v>
      </c>
      <c t="s" s="2" r="B20">
        <v>64</v>
      </c>
      <c s="2" r="C20">
        <v>21</v>
      </c>
      <c t="s" s="2" r="D20">
        <v>13</v>
      </c>
      <c t="s" s="2" r="E20">
        <v>21</v>
      </c>
      <c t="s" s="2" r="F20">
        <v>15</v>
      </c>
      <c t="s" s="2" r="G20">
        <v>22</v>
      </c>
      <c t="s" s="2" r="H20">
        <v>62</v>
      </c>
      <c s="2" r="I20"/>
      <c s="2" r="J20"/>
      <c t="s" s="2" r="K20">
        <v>65</v>
      </c>
      <c s="2" r="L20"/>
      <c s="2" r="M20"/>
      <c s="2" r="N20"/>
      <c s="2" r="O20"/>
      <c s="2" r="P20"/>
      <c s="2" r="Q20"/>
      <c s="2" r="R20"/>
      <c s="2" r="S20"/>
      <c s="2" r="T20"/>
      <c s="2" r="U20"/>
      <c s="2" r="V20"/>
      <c s="2" r="W20"/>
      <c s="2" r="X20"/>
    </row>
    <row r="21">
      <c s="2" r="A21">
        <v>1996</v>
      </c>
      <c t="s" s="2" r="B21">
        <v>66</v>
      </c>
      <c s="2" r="C21"/>
      <c s="2" r="D21"/>
      <c s="2" r="E21"/>
      <c t="s" s="2" r="F21">
        <v>15</v>
      </c>
      <c t="s" s="2" r="G21">
        <v>50</v>
      </c>
      <c s="2" r="H21"/>
      <c s="2" r="I21"/>
      <c s="2" r="J21"/>
      <c s="2" r="K21"/>
      <c s="2" r="L21"/>
      <c s="2" r="M21"/>
      <c s="2" r="N21"/>
      <c s="2" r="O21"/>
      <c s="2" r="P21"/>
      <c s="2" r="Q21"/>
      <c s="2" r="R21"/>
      <c s="2" r="S21"/>
      <c s="2" r="T21"/>
      <c s="2" r="U21"/>
      <c s="2" r="V21"/>
      <c s="2" r="W21"/>
      <c s="2" r="X21"/>
    </row>
    <row r="22">
      <c s="2" r="A22">
        <v>1996</v>
      </c>
      <c t="s" s="2" r="B22">
        <v>67</v>
      </c>
      <c s="2" r="C22"/>
      <c t="s" s="2" r="D22">
        <v>68</v>
      </c>
      <c t="s" s="2" r="E22">
        <v>69</v>
      </c>
      <c t="s" s="2" r="F22">
        <v>58</v>
      </c>
      <c t="s" s="2" r="G22">
        <v>21</v>
      </c>
      <c t="s" s="2" r="H22">
        <v>70</v>
      </c>
      <c s="2" r="I22"/>
      <c s="2" r="J22"/>
      <c t="s" s="2" r="K22">
        <v>70</v>
      </c>
      <c s="2" r="L22"/>
      <c s="2" r="M22"/>
      <c s="2" r="N22"/>
      <c s="2" r="O22"/>
      <c s="2" r="P22"/>
      <c s="2" r="Q22"/>
      <c s="2" r="R22"/>
      <c s="2" r="S22"/>
      <c s="2" r="T22"/>
      <c s="2" r="U22"/>
      <c s="2" r="V22"/>
      <c s="2" r="W22"/>
      <c s="2" r="X22"/>
    </row>
    <row r="23">
      <c s="2" r="A23">
        <v>1996</v>
      </c>
      <c t="s" s="2" r="B23">
        <v>36</v>
      </c>
      <c s="2" r="C23"/>
      <c t="s" s="2" r="D23">
        <v>13</v>
      </c>
      <c t="s" s="2" r="E23">
        <v>21</v>
      </c>
      <c t="s" s="2" r="F23">
        <v>15</v>
      </c>
      <c t="s" s="2" r="G23">
        <v>71</v>
      </c>
      <c t="s" s="2" r="H23">
        <v>72</v>
      </c>
      <c s="2" r="I23"/>
      <c s="2" r="J23"/>
      <c t="s" s="2" r="K23">
        <v>73</v>
      </c>
      <c s="2" r="L23"/>
      <c s="2" r="M23"/>
      <c s="2" r="N23"/>
      <c s="2" r="O23"/>
      <c s="2" r="P23"/>
      <c s="2" r="Q23"/>
      <c s="2" r="R23"/>
      <c s="2" r="S23"/>
      <c s="2" r="T23"/>
      <c s="2" r="U23"/>
      <c s="2" r="V23"/>
      <c s="2" r="W23"/>
      <c s="2" r="X23"/>
    </row>
    <row r="24">
      <c s="2" r="A24">
        <v>1996</v>
      </c>
      <c t="s" s="2" r="B24">
        <v>74</v>
      </c>
      <c s="2" r="C24"/>
      <c t="s" s="2" r="D24">
        <v>30</v>
      </c>
      <c t="s" s="2" r="E24">
        <v>21</v>
      </c>
      <c t="s" s="2" r="F24">
        <v>15</v>
      </c>
      <c t="s" s="2" r="G24">
        <v>75</v>
      </c>
      <c t="s" s="2" r="H24">
        <v>76</v>
      </c>
      <c s="2" r="I24"/>
      <c s="2" r="J24"/>
      <c t="s" s="2" r="K24">
        <v>77</v>
      </c>
      <c s="2" r="L24"/>
      <c s="2" r="M24"/>
      <c s="2" r="N24"/>
      <c s="2" r="O24"/>
      <c s="2" r="P24"/>
      <c s="2" r="Q24"/>
      <c s="2" r="R24"/>
      <c s="2" r="S24"/>
      <c s="2" r="T24"/>
      <c s="2" r="U24"/>
      <c s="2" r="V24"/>
      <c s="2" r="W24"/>
      <c s="2" r="X24"/>
    </row>
    <row r="25">
      <c s="2" r="A25">
        <v>1996</v>
      </c>
      <c t="s" s="2" r="B25">
        <v>78</v>
      </c>
      <c s="2" r="C25"/>
      <c t="s" s="2" r="D25">
        <v>30</v>
      </c>
      <c t="s" s="2" r="E25">
        <v>79</v>
      </c>
      <c t="s" s="2" r="F25">
        <v>15</v>
      </c>
      <c t="s" s="2" r="G25">
        <v>21</v>
      </c>
      <c t="s" s="2" r="H25">
        <v>27</v>
      </c>
      <c t="s" s="2" r="I25">
        <v>80</v>
      </c>
      <c s="2" r="J25"/>
      <c t="s" s="2" r="K25">
        <v>81</v>
      </c>
      <c s="2" r="L25"/>
      <c s="2" r="M25"/>
      <c s="2" r="N25"/>
      <c s="2" r="O25"/>
      <c s="2" r="P25"/>
      <c s="2" r="Q25"/>
      <c s="2" r="R25"/>
      <c s="2" r="S25"/>
      <c s="2" r="T25"/>
      <c s="2" r="U25"/>
      <c s="2" r="V25"/>
      <c s="2" r="W25"/>
      <c s="2" r="X25"/>
    </row>
    <row r="26">
      <c s="2" r="A26">
        <v>1996</v>
      </c>
      <c t="s" s="2" r="B26">
        <v>82</v>
      </c>
      <c s="2" r="C26"/>
      <c t="s" s="2" r="D26">
        <v>24</v>
      </c>
      <c t="s" s="2" r="E26">
        <v>83</v>
      </c>
      <c t="s" s="2" r="F26">
        <v>58</v>
      </c>
      <c t="s" s="2" r="G26">
        <v>21</v>
      </c>
      <c t="s" s="2" r="H26">
        <v>39</v>
      </c>
      <c s="2" r="I26"/>
      <c s="2" r="J26"/>
      <c t="s" s="2" r="K26">
        <v>84</v>
      </c>
      <c s="2" r="L26"/>
      <c s="2" r="M26"/>
      <c s="2" r="N26"/>
      <c s="2" r="O26"/>
      <c s="2" r="P26"/>
      <c s="2" r="Q26"/>
      <c s="2" r="R26"/>
      <c s="2" r="S26"/>
      <c s="2" r="T26"/>
      <c s="2" r="U26"/>
      <c s="2" r="V26"/>
      <c s="2" r="W26"/>
      <c s="2" r="X26"/>
    </row>
    <row r="27">
      <c s="2" r="A27">
        <v>1996</v>
      </c>
      <c t="s" s="2" r="B27">
        <v>85</v>
      </c>
      <c s="2" r="C27"/>
      <c t="s" s="2" r="D27">
        <v>18</v>
      </c>
      <c t="s" s="2" r="E27">
        <v>18</v>
      </c>
      <c t="s" s="2" r="F27">
        <v>15</v>
      </c>
      <c t="s" s="2" r="G27">
        <v>21</v>
      </c>
      <c t="s" s="2" r="H27">
        <v>37</v>
      </c>
      <c t="s" s="2" r="I27">
        <v>38</v>
      </c>
      <c s="2" r="J27"/>
      <c t="s" s="2" r="K27">
        <v>86</v>
      </c>
      <c s="2" r="L27"/>
      <c s="2" r="M27"/>
      <c s="2" r="N27"/>
      <c s="2" r="O27"/>
      <c s="2" r="P27"/>
      <c s="2" r="Q27"/>
      <c s="2" r="R27"/>
      <c s="2" r="S27"/>
      <c s="2" r="T27"/>
      <c s="2" r="U27"/>
      <c s="2" r="V27"/>
      <c s="2" r="W27"/>
      <c s="2" r="X27"/>
    </row>
    <row r="28">
      <c s="2" r="A28">
        <v>1996</v>
      </c>
      <c t="s" s="2" r="B28">
        <v>87</v>
      </c>
      <c s="2" r="C28"/>
      <c t="s" s="2" r="D28">
        <v>18</v>
      </c>
      <c t="s" s="2" r="E28">
        <v>18</v>
      </c>
      <c t="s" s="2" r="F28">
        <v>15</v>
      </c>
      <c t="s" s="2" r="G28">
        <v>21</v>
      </c>
      <c t="s" s="2" r="H28">
        <v>37</v>
      </c>
      <c t="s" s="2" r="I28">
        <v>38</v>
      </c>
      <c s="2" r="J28"/>
      <c t="s" s="2" r="K28">
        <v>86</v>
      </c>
      <c s="2" r="L28"/>
      <c s="2" r="M28"/>
      <c s="2" r="N28"/>
      <c s="2" r="O28"/>
      <c s="2" r="P28"/>
      <c s="2" r="Q28"/>
      <c s="2" r="R28"/>
      <c s="2" r="S28"/>
      <c s="2" r="T28"/>
      <c s="2" r="U28"/>
      <c s="2" r="V28"/>
      <c s="2" r="W28"/>
      <c s="2" r="X28"/>
    </row>
    <row r="29">
      <c s="2" r="A29">
        <v>1996</v>
      </c>
      <c t="s" s="2" r="B29">
        <v>88</v>
      </c>
      <c s="2" r="C29"/>
      <c t="s" s="2" r="D29">
        <v>30</v>
      </c>
      <c t="s" s="2" r="E29">
        <v>21</v>
      </c>
      <c t="s" s="2" r="F29">
        <v>15</v>
      </c>
      <c t="s" s="2" r="G29">
        <v>89</v>
      </c>
      <c s="2" r="H29"/>
      <c s="2" r="I29"/>
      <c s="2" r="J29"/>
      <c s="2" r="K29"/>
      <c s="2" r="L29"/>
      <c s="2" r="M29"/>
      <c s="2" r="N29"/>
      <c s="2" r="O29"/>
      <c s="2" r="P29"/>
      <c s="2" r="Q29"/>
      <c s="2" r="R29"/>
      <c s="2" r="S29"/>
      <c s="2" r="T29"/>
      <c s="2" r="U29"/>
      <c s="2" r="V29"/>
      <c s="2" r="W29"/>
      <c s="2" r="X29"/>
    </row>
    <row r="30">
      <c s="1" r="A30"/>
      <c s="1" r="B30"/>
      <c s="1" r="C30"/>
      <c s="1" r="D30"/>
      <c s="1" r="E30"/>
      <c s="1" r="F30"/>
      <c s="1" r="G30"/>
      <c s="1" r="H30"/>
      <c s="1" r="I30"/>
      <c s="1" r="J30"/>
      <c s="1" r="K30"/>
      <c s="1" r="L30"/>
      <c s="2" r="M30"/>
      <c s="2" r="N30"/>
      <c s="2" r="O30"/>
      <c s="2" r="P30"/>
      <c s="2" r="Q30"/>
      <c s="2" r="R30"/>
      <c s="2" r="S30"/>
      <c s="2" r="T30"/>
      <c s="2" r="U30"/>
      <c s="2" r="V30"/>
      <c s="2" r="W30"/>
      <c s="2" r="X30"/>
    </row>
    <row r="31">
      <c s="2" r="A31">
        <v>1997</v>
      </c>
      <c t="s" s="2" r="B31">
        <v>90</v>
      </c>
      <c s="2" r="C31"/>
      <c s="2" r="D31"/>
      <c s="2" r="E31"/>
      <c t="s" s="2" r="F31">
        <v>15</v>
      </c>
      <c t="s" s="2" r="G31">
        <v>91</v>
      </c>
      <c t="s" s="2" r="H31">
        <v>92</v>
      </c>
      <c s="2" r="I31"/>
      <c s="2" r="J31"/>
      <c t="s" s="2" r="K31">
        <v>93</v>
      </c>
      <c s="2" r="L31"/>
      <c s="2" r="M31"/>
      <c s="2" r="N31"/>
      <c s="2" r="O31"/>
      <c s="2" r="P31"/>
      <c s="2" r="Q31"/>
      <c s="2" r="R31"/>
      <c s="2" r="S31"/>
      <c s="2" r="T31"/>
      <c s="2" r="U31"/>
      <c s="2" r="V31"/>
      <c s="2" r="W31"/>
      <c s="2" r="X31"/>
    </row>
    <row r="32">
      <c s="2" r="A32">
        <v>1997</v>
      </c>
      <c t="s" s="2" r="B32">
        <v>94</v>
      </c>
      <c s="2" r="C32"/>
      <c s="2" r="D32"/>
      <c s="2" r="E32"/>
      <c t="s" s="2" r="F32">
        <v>15</v>
      </c>
      <c t="s" s="2" r="G32">
        <v>95</v>
      </c>
      <c t="s" s="2" r="H32">
        <v>96</v>
      </c>
      <c s="2" r="I32"/>
      <c s="2" r="J32"/>
      <c t="s" s="2" r="K32">
        <v>97</v>
      </c>
      <c s="2" r="L32"/>
      <c s="2" r="M32"/>
      <c s="2" r="N32"/>
      <c s="2" r="O32"/>
      <c s="2" r="P32"/>
      <c s="2" r="Q32"/>
      <c s="2" r="R32"/>
      <c s="2" r="S32"/>
      <c s="2" r="T32"/>
      <c s="2" r="U32"/>
      <c s="2" r="V32"/>
      <c s="2" r="W32"/>
      <c s="2" r="X32"/>
    </row>
    <row r="33">
      <c s="2" r="A33">
        <v>1997</v>
      </c>
      <c t="s" s="2" r="B33">
        <v>98</v>
      </c>
      <c s="2" r="C33"/>
      <c s="2" r="D33"/>
      <c s="2" r="E33"/>
      <c t="s" s="2" r="F33">
        <v>15</v>
      </c>
      <c t="s" s="2" r="G33">
        <v>99</v>
      </c>
      <c t="s" s="2" r="H33">
        <v>72</v>
      </c>
      <c s="2" r="I33"/>
      <c s="2" r="J33"/>
      <c t="s" s="2" r="K33">
        <v>100</v>
      </c>
      <c s="2" r="L33"/>
      <c s="2" r="M33"/>
      <c s="2" r="N33"/>
      <c s="2" r="O33"/>
      <c s="2" r="P33"/>
      <c s="2" r="Q33"/>
      <c s="2" r="R33"/>
      <c s="2" r="S33"/>
      <c s="2" r="T33"/>
      <c s="2" r="U33"/>
      <c s="2" r="V33"/>
      <c s="2" r="W33"/>
      <c s="2" r="X33"/>
    </row>
    <row r="34">
      <c s="2" r="A34">
        <v>1997</v>
      </c>
      <c t="s" s="2" r="B34">
        <v>101</v>
      </c>
      <c s="2" r="C34"/>
      <c s="2" r="D34"/>
      <c s="2" r="E34"/>
      <c t="s" s="2" r="F34">
        <v>15</v>
      </c>
      <c t="s" s="2" r="G34">
        <v>102</v>
      </c>
      <c t="s" s="2" r="H34">
        <v>76</v>
      </c>
      <c s="2" r="I34"/>
      <c s="2" r="J34"/>
      <c t="s" s="2" r="K34">
        <v>103</v>
      </c>
      <c s="2" r="L34"/>
      <c s="2" r="M34"/>
      <c s="2" r="N34"/>
      <c s="2" r="O34"/>
      <c s="2" r="P34"/>
      <c s="2" r="Q34"/>
      <c s="2" r="R34"/>
      <c s="2" r="S34"/>
      <c s="2" r="T34"/>
      <c s="2" r="U34"/>
      <c s="2" r="V34"/>
      <c s="2" r="W34"/>
      <c s="2" r="X34"/>
    </row>
    <row r="35">
      <c s="2" r="A35">
        <v>1997</v>
      </c>
      <c t="s" s="2" r="B35">
        <v>104</v>
      </c>
      <c s="2" r="C35"/>
      <c t="s" s="2" r="D35">
        <v>13</v>
      </c>
      <c t="s" s="2" r="E35">
        <v>21</v>
      </c>
      <c t="s" s="2" r="F35">
        <v>15</v>
      </c>
      <c t="s" s="2" r="G35">
        <v>105</v>
      </c>
      <c t="s" s="2" r="H35">
        <v>106</v>
      </c>
      <c s="2" r="I35"/>
      <c s="2" r="J35"/>
      <c t="s" s="2" r="K35">
        <v>107</v>
      </c>
      <c s="2" r="L35"/>
      <c s="2" r="M35"/>
      <c s="2" r="N35"/>
      <c s="2" r="O35"/>
      <c s="2" r="P35"/>
      <c s="2" r="Q35"/>
      <c s="2" r="R35"/>
      <c s="2" r="S35"/>
      <c s="2" r="T35"/>
      <c s="2" r="U35"/>
      <c s="2" r="V35"/>
      <c s="2" r="W35"/>
      <c s="2" r="X35"/>
    </row>
    <row r="36">
      <c s="2" r="A36">
        <v>1997</v>
      </c>
      <c t="s" s="2" r="B36">
        <v>104</v>
      </c>
      <c s="2" r="C36"/>
      <c t="s" s="2" r="D36">
        <v>13</v>
      </c>
      <c t="s" s="2" r="E36">
        <v>21</v>
      </c>
      <c t="s" s="2" r="F36">
        <v>15</v>
      </c>
      <c t="s" s="2" r="G36">
        <v>105</v>
      </c>
      <c t="s" s="2" r="H36">
        <v>106</v>
      </c>
      <c s="2" r="I36"/>
      <c s="2" r="J36"/>
      <c t="s" s="2" r="K36">
        <v>108</v>
      </c>
      <c s="2" r="L36"/>
      <c s="2" r="M36"/>
      <c s="2" r="N36"/>
      <c s="2" r="O36"/>
      <c s="2" r="P36"/>
      <c s="2" r="Q36"/>
      <c s="2" r="R36"/>
      <c s="2" r="S36"/>
      <c s="2" r="T36"/>
      <c s="2" r="U36"/>
      <c s="2" r="V36"/>
      <c s="2" r="W36"/>
      <c s="2" r="X36"/>
    </row>
    <row r="37">
      <c s="2" r="A37">
        <v>1997</v>
      </c>
      <c t="s" s="2" r="B37">
        <v>109</v>
      </c>
      <c s="2" r="C37"/>
      <c s="2" r="D37"/>
      <c s="2" r="E37"/>
      <c t="s" s="2" r="F37">
        <v>15</v>
      </c>
      <c t="s" s="2" r="G37">
        <v>21</v>
      </c>
      <c t="s" s="2" r="H37">
        <v>37</v>
      </c>
      <c t="s" s="2" r="I37">
        <v>38</v>
      </c>
      <c t="s" s="2" r="J37">
        <v>110</v>
      </c>
      <c t="s" s="2" r="K37">
        <v>111</v>
      </c>
      <c s="2" r="L37"/>
      <c s="2" r="M37"/>
      <c s="2" r="N37"/>
      <c s="2" r="O37"/>
      <c s="2" r="P37"/>
      <c s="2" r="Q37"/>
      <c s="2" r="R37"/>
      <c s="2" r="S37"/>
      <c s="2" r="T37"/>
      <c s="2" r="U37"/>
      <c s="2" r="V37"/>
      <c s="2" r="W37"/>
      <c s="2" r="X37"/>
    </row>
    <row r="38">
      <c s="2" r="A38">
        <v>1997</v>
      </c>
      <c t="s" s="2" r="B38">
        <v>112</v>
      </c>
      <c s="2" r="C38"/>
      <c s="2" r="D38"/>
      <c s="2" r="E38"/>
      <c t="s" s="2" r="F38">
        <v>15</v>
      </c>
      <c t="s" s="2" r="G38">
        <v>113</v>
      </c>
      <c t="s" s="2" r="H38">
        <v>37</v>
      </c>
      <c t="s" s="2" r="I38">
        <v>38</v>
      </c>
      <c t="s" s="2" r="J38">
        <v>110</v>
      </c>
      <c t="s" s="2" r="K38">
        <v>111</v>
      </c>
      <c s="2" r="L38"/>
      <c s="2" r="M38"/>
      <c s="2" r="N38"/>
      <c s="2" r="O38"/>
      <c s="2" r="P38"/>
      <c s="2" r="Q38"/>
      <c s="2" r="R38"/>
      <c s="2" r="S38"/>
      <c s="2" r="T38"/>
      <c s="2" r="U38"/>
      <c s="2" r="V38"/>
      <c s="2" r="W38"/>
      <c s="2" r="X38"/>
    </row>
    <row r="39">
      <c s="2" r="A39">
        <v>1997</v>
      </c>
      <c t="s" s="2" r="B39">
        <v>114</v>
      </c>
      <c s="2" r="C39"/>
      <c s="2" r="D39"/>
      <c s="2" r="E39"/>
      <c t="s" s="2" r="F39">
        <v>15</v>
      </c>
      <c t="s" s="2" r="G39">
        <v>21</v>
      </c>
      <c t="s" s="2" r="H39">
        <v>115</v>
      </c>
      <c s="2" r="I39"/>
      <c s="2" r="J39"/>
      <c t="s" s="2" r="K39">
        <v>116</v>
      </c>
      <c s="2" r="L39"/>
      <c s="2" r="M39"/>
      <c s="2" r="N39"/>
      <c s="2" r="O39"/>
      <c s="2" r="P39"/>
      <c s="2" r="Q39"/>
      <c s="2" r="R39"/>
      <c s="2" r="S39"/>
      <c s="2" r="T39"/>
      <c s="2" r="U39"/>
      <c s="2" r="V39"/>
      <c s="2" r="W39"/>
      <c s="2" r="X39"/>
    </row>
    <row r="40">
      <c s="2" r="A40">
        <v>1997</v>
      </c>
      <c t="s" s="2" r="B40">
        <v>117</v>
      </c>
      <c s="2" r="C40"/>
      <c t="s" s="2" r="D40">
        <v>13</v>
      </c>
      <c t="s" s="2" r="E40">
        <v>21</v>
      </c>
      <c t="s" s="2" r="F40">
        <v>15</v>
      </c>
      <c t="s" s="2" r="G40">
        <v>118</v>
      </c>
      <c s="2" r="H40"/>
      <c s="2" r="I40"/>
      <c s="2" r="J40"/>
      <c s="2" r="K40"/>
      <c s="2" r="L40"/>
      <c s="2" r="M40"/>
      <c s="2" r="N40"/>
      <c s="2" r="O40"/>
      <c s="2" r="P40"/>
      <c s="2" r="Q40"/>
      <c s="2" r="R40"/>
      <c s="2" r="S40"/>
      <c s="2" r="T40"/>
      <c s="2" r="U40"/>
      <c s="2" r="V40"/>
      <c s="2" r="W40"/>
      <c s="2" r="X40"/>
    </row>
    <row r="41">
      <c s="2" r="A41">
        <v>1997</v>
      </c>
      <c s="2" r="B41"/>
      <c s="2" r="C41"/>
      <c s="2" r="D41"/>
      <c s="2" r="E41"/>
      <c s="2" r="F41"/>
      <c s="2" r="G41"/>
      <c t="s" s="2" r="H41">
        <v>119</v>
      </c>
      <c s="2" r="I41"/>
      <c s="2" r="J41"/>
      <c t="s" s="2" r="K41">
        <v>120</v>
      </c>
      <c s="2" r="L41"/>
      <c s="2" r="M41"/>
      <c s="2" r="N41"/>
      <c s="2" r="O41"/>
      <c s="2" r="P41"/>
      <c s="2" r="Q41"/>
      <c s="2" r="R41"/>
      <c s="2" r="S41"/>
      <c s="2" r="T41"/>
      <c s="2" r="U41"/>
      <c s="2" r="V41"/>
      <c s="2" r="W41"/>
      <c s="2" r="X41"/>
    </row>
    <row r="42">
      <c s="3" r="A42"/>
      <c s="3" r="B42"/>
      <c s="3" r="C42"/>
      <c s="3" r="D42"/>
      <c s="3" r="E42"/>
      <c s="3" r="F42"/>
      <c s="3" r="G42"/>
      <c s="3" r="H42"/>
      <c s="3" r="I42"/>
      <c s="3" r="J42"/>
      <c s="3" r="K42"/>
      <c s="3" r="L42"/>
      <c s="2" r="M42"/>
      <c s="2" r="N42"/>
      <c s="2" r="O42"/>
      <c s="2" r="P42"/>
      <c s="2" r="Q42"/>
      <c s="2" r="R42"/>
      <c s="2" r="S42"/>
      <c s="2" r="T42"/>
      <c s="2" r="U42"/>
      <c s="2" r="V42"/>
      <c s="2" r="W42"/>
      <c s="2" r="X42"/>
    </row>
    <row r="43">
      <c s="2" r="A43">
        <v>1998</v>
      </c>
      <c t="s" s="2" r="B43">
        <v>121</v>
      </c>
      <c s="2" r="C43"/>
      <c s="2" r="D43"/>
      <c s="2" r="E43"/>
      <c t="s" s="2" r="F43">
        <v>58</v>
      </c>
      <c t="s" s="2" r="G43">
        <v>122</v>
      </c>
      <c t="s" s="2" r="H43">
        <v>123</v>
      </c>
      <c t="s" s="2" r="I43">
        <v>124</v>
      </c>
      <c s="2" r="J43"/>
      <c t="s" s="2" r="K43">
        <v>125</v>
      </c>
      <c t="s" s="2" r="L43">
        <v>126</v>
      </c>
      <c s="2" r="M43"/>
      <c s="2" r="N43"/>
      <c s="2" r="O43"/>
      <c s="2" r="P43"/>
      <c s="2" r="Q43"/>
      <c s="2" r="R43"/>
      <c s="2" r="S43"/>
      <c s="2" r="T43"/>
      <c s="2" r="U43"/>
      <c s="2" r="V43"/>
      <c s="2" r="W43"/>
      <c s="2" r="X43"/>
    </row>
    <row r="44">
      <c s="2" r="A44">
        <v>1998</v>
      </c>
      <c t="s" s="2" r="B44">
        <v>127</v>
      </c>
      <c s="2" r="C44">
        <v>48</v>
      </c>
      <c t="s" s="2" r="D44">
        <v>24</v>
      </c>
      <c t="s" s="2" r="E44">
        <v>128</v>
      </c>
      <c t="s" s="2" r="F44">
        <v>15</v>
      </c>
      <c t="s" s="2" r="G44">
        <v>129</v>
      </c>
      <c t="s" s="2" r="H44">
        <v>27</v>
      </c>
      <c s="2" r="I44"/>
      <c s="2" r="J44"/>
      <c t="s" s="2" r="K44">
        <v>130</v>
      </c>
      <c t="s" s="2" r="L44">
        <v>131</v>
      </c>
      <c s="2" r="M44"/>
      <c s="2" r="N44"/>
      <c s="2" r="O44"/>
      <c s="2" r="P44"/>
      <c s="2" r="Q44"/>
      <c s="2" r="R44"/>
      <c s="2" r="S44"/>
      <c s="2" r="T44"/>
      <c s="2" r="U44"/>
      <c s="2" r="V44"/>
      <c s="2" r="W44"/>
      <c s="2" r="X44"/>
    </row>
    <row r="45">
      <c s="2" r="A45">
        <v>1998</v>
      </c>
      <c t="s" s="2" r="B45">
        <v>132</v>
      </c>
      <c s="2" r="C45"/>
      <c t="s" s="2" r="D45">
        <v>13</v>
      </c>
      <c t="s" s="2" r="E45">
        <v>133</v>
      </c>
      <c t="s" s="2" r="F45">
        <v>15</v>
      </c>
      <c t="s" s="2" r="G45">
        <v>134</v>
      </c>
      <c t="s" s="2" r="H45">
        <v>96</v>
      </c>
      <c s="2" r="I45"/>
      <c s="2" r="J45"/>
      <c t="s" s="2" r="K45">
        <v>135</v>
      </c>
      <c t="s" s="2" r="L45">
        <v>136</v>
      </c>
      <c s="2" r="M45"/>
      <c s="2" r="N45"/>
      <c s="2" r="O45"/>
      <c s="2" r="P45"/>
      <c s="2" r="Q45"/>
      <c s="2" r="R45"/>
      <c s="2" r="S45"/>
      <c s="2" r="T45"/>
      <c s="2" r="U45"/>
      <c s="2" r="V45"/>
      <c s="2" r="W45"/>
      <c s="2" r="X45"/>
    </row>
    <row r="46">
      <c s="2" r="A46">
        <v>1998</v>
      </c>
      <c t="s" s="2" r="B46">
        <v>137</v>
      </c>
      <c s="2" r="C46"/>
      <c t="s" s="2" r="D46">
        <v>13</v>
      </c>
      <c t="s" s="2" r="E46">
        <v>21</v>
      </c>
      <c t="s" s="2" r="F46">
        <v>15</v>
      </c>
      <c t="s" s="2" r="G46">
        <v>138</v>
      </c>
      <c t="s" s="2" r="H46">
        <v>139</v>
      </c>
      <c s="2" r="I46"/>
      <c s="2" r="J46"/>
      <c t="s" s="2" r="K46">
        <v>140</v>
      </c>
      <c t="s" s="2" r="L46">
        <v>141</v>
      </c>
      <c s="2" r="M46"/>
      <c s="2" r="N46"/>
      <c s="2" r="O46"/>
      <c s="2" r="P46"/>
      <c s="2" r="Q46"/>
      <c s="2" r="R46"/>
      <c s="2" r="S46"/>
      <c s="2" r="T46"/>
      <c s="2" r="U46"/>
      <c s="2" r="V46"/>
      <c s="2" r="W46"/>
      <c s="2" r="X46"/>
    </row>
    <row r="47">
      <c s="2" r="A47">
        <v>1998</v>
      </c>
      <c t="s" s="2" r="B47">
        <v>142</v>
      </c>
      <c s="2" r="C47"/>
      <c t="s" s="2" r="D47">
        <v>13</v>
      </c>
      <c t="s" s="2" r="E47">
        <v>143</v>
      </c>
      <c t="s" s="2" r="F47">
        <v>15</v>
      </c>
      <c t="s" s="2" r="G47">
        <v>144</v>
      </c>
      <c t="s" s="2" r="H47">
        <v>145</v>
      </c>
      <c t="s" s="2" r="I47">
        <v>124</v>
      </c>
      <c s="2" r="J47"/>
      <c t="s" s="2" r="K47">
        <v>146</v>
      </c>
      <c s="2" r="L47"/>
      <c s="2" r="M47"/>
      <c s="2" r="N47"/>
      <c s="2" r="O47"/>
      <c s="2" r="P47"/>
      <c s="2" r="Q47"/>
      <c s="2" r="R47"/>
      <c s="2" r="S47"/>
      <c s="2" r="T47"/>
      <c s="2" r="U47"/>
      <c s="2" r="V47"/>
      <c s="2" r="W47"/>
      <c s="2" r="X47"/>
    </row>
    <row r="48">
      <c s="2" r="A48">
        <v>1998</v>
      </c>
      <c t="s" s="2" r="B48">
        <v>147</v>
      </c>
      <c s="2" r="C48"/>
      <c t="s" s="2" r="D48">
        <v>13</v>
      </c>
      <c t="s" s="2" r="E48">
        <v>45</v>
      </c>
      <c t="s" s="2" r="F48">
        <v>15</v>
      </c>
      <c t="s" s="2" r="G48">
        <v>148</v>
      </c>
      <c t="s" s="2" r="H48">
        <v>96</v>
      </c>
      <c s="2" r="I48"/>
      <c s="2" r="J48"/>
      <c t="s" s="2" r="K48">
        <v>149</v>
      </c>
      <c t="s" s="2" r="L48">
        <v>150</v>
      </c>
      <c s="2" r="M48"/>
      <c s="2" r="N48"/>
      <c s="2" r="O48"/>
      <c s="2" r="P48"/>
      <c s="2" r="Q48"/>
      <c s="2" r="R48"/>
      <c s="2" r="S48"/>
      <c s="2" r="T48"/>
      <c s="2" r="U48"/>
      <c s="2" r="V48"/>
      <c s="2" r="W48"/>
      <c s="2" r="X48"/>
    </row>
    <row r="49">
      <c s="2" r="A49">
        <v>1998</v>
      </c>
      <c t="s" s="2" r="B49">
        <v>151</v>
      </c>
      <c s="2" r="C49"/>
      <c t="s" s="2" r="D49">
        <v>13</v>
      </c>
      <c t="s" s="2" r="E49">
        <v>152</v>
      </c>
      <c t="s" s="2" r="F49">
        <v>58</v>
      </c>
      <c t="s" s="2" r="G49">
        <v>21</v>
      </c>
      <c t="s" s="2" r="H49">
        <v>123</v>
      </c>
      <c t="s" s="2" r="I49">
        <v>124</v>
      </c>
      <c s="2" r="J49"/>
      <c t="s" s="2" r="K49">
        <v>125</v>
      </c>
      <c s="2" r="L49"/>
      <c s="2" r="M49"/>
      <c s="2" r="N49"/>
      <c s="2" r="O49"/>
      <c s="2" r="P49"/>
      <c s="2" r="Q49"/>
      <c s="2" r="R49"/>
      <c s="2" r="S49"/>
      <c s="2" r="T49"/>
      <c s="2" r="U49"/>
      <c s="2" r="V49"/>
      <c s="2" r="W49"/>
      <c s="2" r="X49"/>
    </row>
    <row r="50">
      <c s="2" r="A50">
        <v>1998</v>
      </c>
      <c t="s" s="2" r="B50">
        <v>153</v>
      </c>
      <c s="2" r="C50"/>
      <c s="2" r="D50"/>
      <c s="2" r="E50"/>
      <c t="s" s="2" r="F50">
        <v>15</v>
      </c>
      <c t="s" s="2" r="G50">
        <v>148</v>
      </c>
      <c t="s" s="2" r="H50">
        <v>154</v>
      </c>
      <c s="2" r="I50"/>
      <c s="2" r="J50"/>
      <c t="s" s="2" r="K50">
        <v>155</v>
      </c>
      <c t="s" s="2" r="L50">
        <v>156</v>
      </c>
      <c s="2" r="M50"/>
      <c s="2" r="N50"/>
      <c s="2" r="O50"/>
      <c s="2" r="P50"/>
      <c s="2" r="Q50"/>
      <c s="2" r="R50"/>
      <c s="2" r="S50"/>
      <c s="2" r="T50"/>
      <c s="2" r="U50"/>
      <c s="2" r="V50"/>
      <c s="2" r="W50"/>
      <c s="2" r="X50"/>
    </row>
    <row r="51">
      <c s="2" r="A51">
        <v>1998</v>
      </c>
      <c t="s" s="2" r="B51">
        <v>157</v>
      </c>
      <c s="2" r="C51">
        <v>40</v>
      </c>
      <c t="s" s="2" r="D51">
        <v>18</v>
      </c>
      <c t="s" s="2" r="E51">
        <v>18</v>
      </c>
      <c t="s" s="2" r="F51">
        <v>15</v>
      </c>
      <c s="2" r="G51"/>
      <c t="s" s="2" r="H51">
        <v>158</v>
      </c>
      <c s="2" r="I51"/>
      <c s="2" r="J51"/>
      <c t="s" s="2" r="K51">
        <v>159</v>
      </c>
      <c s="2" r="L51"/>
      <c s="2" r="M51"/>
      <c s="2" r="N51"/>
      <c s="2" r="O51"/>
      <c s="2" r="P51"/>
      <c s="2" r="Q51"/>
      <c s="2" r="R51"/>
      <c s="2" r="S51"/>
      <c s="2" r="T51"/>
      <c s="2" r="U51"/>
      <c s="2" r="V51"/>
      <c s="2" r="W51"/>
      <c s="2" r="X51"/>
    </row>
    <row r="52">
      <c s="2" r="A52">
        <v>1998</v>
      </c>
      <c t="s" s="2" r="B52">
        <v>160</v>
      </c>
      <c s="2" r="C52">
        <v>18</v>
      </c>
      <c t="s" s="2" r="D52">
        <v>18</v>
      </c>
      <c t="s" s="2" r="E52">
        <v>18</v>
      </c>
      <c t="s" s="2" r="F52">
        <v>15</v>
      </c>
      <c t="s" s="2" r="G52">
        <v>21</v>
      </c>
      <c t="s" s="2" r="H52">
        <v>72</v>
      </c>
      <c s="2" r="I52"/>
      <c s="2" r="J52"/>
      <c t="s" s="2" r="K52">
        <v>161</v>
      </c>
      <c t="s" s="2" r="L52">
        <v>162</v>
      </c>
      <c s="2" r="M52"/>
      <c s="2" r="N52"/>
      <c s="2" r="O52"/>
      <c s="2" r="P52"/>
      <c s="2" r="Q52"/>
      <c s="2" r="R52"/>
      <c s="2" r="S52"/>
      <c s="2" r="T52"/>
      <c s="2" r="U52"/>
      <c s="2" r="V52"/>
      <c s="2" r="W52"/>
      <c s="2" r="X52"/>
    </row>
    <row r="53">
      <c s="2" r="A53">
        <v>1998</v>
      </c>
      <c t="s" s="2" r="B53">
        <v>163</v>
      </c>
      <c s="2" r="C53"/>
      <c t="s" s="2" r="D53">
        <v>30</v>
      </c>
      <c t="s" s="2" r="E53">
        <v>21</v>
      </c>
      <c t="s" s="2" r="F53">
        <v>15</v>
      </c>
      <c t="s" s="2" r="G53">
        <v>164</v>
      </c>
      <c t="s" s="2" r="H53">
        <v>76</v>
      </c>
      <c s="2" r="I53"/>
      <c s="2" r="J53"/>
      <c t="s" s="2" r="K53">
        <v>165</v>
      </c>
      <c s="2" r="L53"/>
      <c s="2" r="M53"/>
      <c s="2" r="N53"/>
      <c s="2" r="O53"/>
      <c s="2" r="P53"/>
      <c s="2" r="Q53"/>
      <c s="2" r="R53"/>
      <c s="2" r="S53"/>
      <c s="2" r="T53"/>
      <c s="2" r="U53"/>
      <c s="2" r="V53"/>
      <c s="2" r="W53"/>
      <c s="2" r="X53"/>
    </row>
    <row r="54">
      <c s="2" r="A54">
        <v>1998</v>
      </c>
      <c t="s" s="2" r="B54">
        <v>166</v>
      </c>
      <c s="2" r="C54"/>
      <c t="s" s="2" r="D54">
        <v>13</v>
      </c>
      <c t="s" s="2" r="E54">
        <v>21</v>
      </c>
      <c t="s" s="2" r="F54">
        <v>15</v>
      </c>
      <c t="s" s="2" r="G54">
        <v>167</v>
      </c>
      <c t="s" s="2" r="H54">
        <v>27</v>
      </c>
      <c s="2" r="I54"/>
      <c s="2" r="J54"/>
      <c t="s" s="2" r="K54">
        <v>168</v>
      </c>
      <c s="2" r="L54"/>
      <c s="2" r="M54"/>
      <c s="2" r="N54"/>
      <c s="2" r="O54"/>
      <c s="2" r="P54"/>
      <c s="2" r="Q54"/>
      <c s="2" r="R54"/>
      <c s="2" r="S54"/>
      <c s="2" r="T54"/>
      <c s="2" r="U54"/>
      <c s="2" r="V54"/>
      <c s="2" r="W54"/>
      <c s="2" r="X54"/>
    </row>
    <row r="55">
      <c s="2" r="A55">
        <v>1998</v>
      </c>
      <c t="s" s="2" r="B55">
        <v>112</v>
      </c>
      <c s="2" r="C55"/>
      <c t="s" s="2" r="D55">
        <v>13</v>
      </c>
      <c t="s" s="2" r="E55">
        <v>21</v>
      </c>
      <c t="s" s="2" r="F55">
        <v>15</v>
      </c>
      <c t="s" s="2" r="G55">
        <v>113</v>
      </c>
      <c t="s" s="2" r="H55">
        <v>42</v>
      </c>
      <c s="2" r="I55"/>
      <c s="2" r="J55"/>
      <c t="s" s="2" r="K55">
        <v>169</v>
      </c>
      <c t="s" s="2" r="L55">
        <v>170</v>
      </c>
      <c s="2" r="M55"/>
      <c s="2" r="N55"/>
      <c s="2" r="O55"/>
      <c s="2" r="P55"/>
      <c s="2" r="Q55"/>
      <c s="2" r="R55"/>
      <c s="2" r="S55"/>
      <c s="2" r="T55"/>
      <c s="2" r="U55"/>
      <c s="2" r="V55"/>
      <c s="2" r="W55"/>
      <c s="2" r="X55"/>
    </row>
    <row r="56">
      <c s="2" r="A56">
        <v>1998</v>
      </c>
      <c t="s" s="2" r="B56">
        <v>171</v>
      </c>
      <c s="2" r="C56"/>
      <c t="s" s="2" r="D56">
        <v>24</v>
      </c>
      <c t="s" s="2" r="E56">
        <v>172</v>
      </c>
      <c t="s" s="2" r="F56">
        <v>15</v>
      </c>
      <c t="s" s="2" r="G56">
        <v>69</v>
      </c>
      <c t="s" s="2" r="H56">
        <v>145</v>
      </c>
      <c t="s" s="2" r="I56">
        <v>124</v>
      </c>
      <c s="2" r="J56"/>
      <c t="s" s="2" r="K56">
        <v>146</v>
      </c>
      <c s="2" r="L56"/>
      <c s="2" r="M56"/>
      <c s="2" r="N56"/>
      <c s="2" r="O56"/>
      <c s="2" r="P56"/>
      <c s="2" r="Q56"/>
      <c s="2" r="R56"/>
      <c s="2" r="S56"/>
      <c s="2" r="T56"/>
      <c s="2" r="U56"/>
      <c s="2" r="V56"/>
      <c s="2" r="W56"/>
      <c s="2" r="X56"/>
    </row>
    <row r="57">
      <c s="2" r="A57">
        <v>1998</v>
      </c>
      <c t="s" s="2" r="B57">
        <v>173</v>
      </c>
      <c s="2" r="C57"/>
      <c t="s" s="2" r="D57">
        <v>13</v>
      </c>
      <c t="s" s="2" r="E57">
        <v>174</v>
      </c>
      <c t="s" s="2" r="F57">
        <v>15</v>
      </c>
      <c t="s" s="2" r="G57">
        <v>175</v>
      </c>
      <c t="s" s="2" r="H57">
        <v>37</v>
      </c>
      <c s="2" r="I57"/>
      <c s="2" r="J57"/>
      <c t="s" s="2" r="K57">
        <v>176</v>
      </c>
      <c t="s" s="2" r="L57">
        <v>177</v>
      </c>
      <c s="2" r="M57"/>
      <c s="2" r="N57"/>
      <c s="2" r="O57"/>
      <c s="2" r="P57"/>
      <c s="2" r="Q57"/>
      <c s="2" r="R57"/>
      <c s="2" r="S57"/>
      <c s="2" r="T57"/>
      <c s="2" r="U57"/>
      <c s="2" r="V57"/>
      <c s="2" r="W57"/>
      <c s="2" r="X57"/>
    </row>
    <row r="58">
      <c s="2" r="A58">
        <v>1998</v>
      </c>
      <c t="s" s="2" r="B58">
        <v>178</v>
      </c>
      <c s="2" r="C58"/>
      <c t="s" s="2" r="D58">
        <v>18</v>
      </c>
      <c t="s" s="2" r="E58">
        <v>18</v>
      </c>
      <c t="s" s="2" r="F58">
        <v>15</v>
      </c>
      <c t="s" s="2" r="G58">
        <v>21</v>
      </c>
      <c t="s" s="2" r="H58">
        <v>179</v>
      </c>
      <c t="s" s="2" r="I58">
        <v>124</v>
      </c>
      <c s="2" r="J58"/>
      <c t="s" s="2" r="K58">
        <v>180</v>
      </c>
      <c s="2" r="L58"/>
      <c s="2" r="M58"/>
      <c s="2" r="N58"/>
      <c s="2" r="O58"/>
      <c s="2" r="P58"/>
      <c s="2" r="Q58"/>
      <c s="2" r="R58"/>
      <c s="2" r="S58"/>
      <c s="2" r="T58"/>
      <c s="2" r="U58"/>
      <c s="2" r="V58"/>
      <c s="2" r="W58"/>
      <c s="2" r="X58"/>
    </row>
    <row r="59">
      <c s="2" r="A59">
        <v>1998</v>
      </c>
      <c t="s" s="2" r="B59">
        <v>181</v>
      </c>
      <c s="2" r="C59"/>
      <c t="s" s="2" r="D59">
        <v>13</v>
      </c>
      <c t="s" s="2" r="E59">
        <v>21</v>
      </c>
      <c t="s" s="2" r="F59">
        <v>58</v>
      </c>
      <c t="s" s="2" r="G59">
        <v>148</v>
      </c>
      <c t="s" s="2" r="H59">
        <v>123</v>
      </c>
      <c t="s" s="2" r="I59">
        <v>124</v>
      </c>
      <c s="2" r="J59"/>
      <c t="s" s="2" r="K59">
        <v>125</v>
      </c>
      <c s="2" r="L59"/>
      <c s="2" r="M59"/>
      <c s="2" r="N59"/>
      <c s="2" r="O59"/>
      <c s="2" r="P59"/>
      <c s="2" r="Q59"/>
      <c s="2" r="R59"/>
      <c s="2" r="S59"/>
      <c s="2" r="T59"/>
      <c s="2" r="U59"/>
      <c s="2" r="V59"/>
      <c s="2" r="W59"/>
      <c s="2" r="X59"/>
    </row>
    <row r="60">
      <c s="2" r="A60">
        <v>1998</v>
      </c>
      <c t="s" s="2" r="B60">
        <v>182</v>
      </c>
      <c s="2" r="C60"/>
      <c t="s" s="2" r="D60">
        <v>13</v>
      </c>
      <c t="s" s="2" r="E60">
        <v>21</v>
      </c>
      <c t="s" s="2" r="F60">
        <v>15</v>
      </c>
      <c t="s" s="2" r="G60">
        <v>167</v>
      </c>
      <c t="s" s="2" r="H60">
        <v>27</v>
      </c>
      <c s="2" r="I60"/>
      <c s="2" r="J60"/>
      <c t="s" s="2" r="K60">
        <v>168</v>
      </c>
      <c s="2" r="L60"/>
      <c s="2" r="M60"/>
      <c s="2" r="N60"/>
      <c s="2" r="O60"/>
      <c s="2" r="P60"/>
      <c s="2" r="Q60"/>
      <c s="2" r="R60"/>
      <c s="2" r="S60"/>
      <c s="2" r="T60"/>
      <c s="2" r="U60"/>
      <c s="2" r="V60"/>
      <c s="2" r="W60"/>
      <c s="2" r="X60"/>
    </row>
    <row r="61">
      <c s="2" r="A61">
        <v>1998</v>
      </c>
      <c t="s" s="2" r="B61">
        <v>82</v>
      </c>
      <c s="2" r="C61"/>
      <c t="s" s="2" r="D61">
        <v>30</v>
      </c>
      <c t="s" s="2" r="E61">
        <v>183</v>
      </c>
      <c t="s" s="2" r="F61">
        <v>58</v>
      </c>
      <c t="s" s="2" r="G61">
        <v>21</v>
      </c>
      <c t="s" s="2" r="H61">
        <v>123</v>
      </c>
      <c t="s" s="2" r="I61">
        <v>124</v>
      </c>
      <c s="2" r="J61"/>
      <c t="s" s="2" r="K61">
        <v>125</v>
      </c>
      <c s="2" r="L61"/>
      <c s="2" r="M61"/>
      <c s="2" r="N61"/>
      <c s="2" r="O61"/>
      <c s="2" r="P61"/>
      <c s="2" r="Q61"/>
      <c s="2" r="R61"/>
      <c s="2" r="S61"/>
      <c s="2" r="T61"/>
      <c s="2" r="U61"/>
      <c s="2" r="V61"/>
      <c s="2" r="W61"/>
      <c s="2" r="X61"/>
    </row>
    <row r="62">
      <c s="2" r="A62">
        <v>1998</v>
      </c>
      <c t="s" s="2" r="B62">
        <v>184</v>
      </c>
      <c s="2" r="C62"/>
      <c t="s" s="2" r="D62">
        <v>13</v>
      </c>
      <c t="s" s="2" r="E62">
        <v>185</v>
      </c>
      <c t="s" s="2" r="F62">
        <v>15</v>
      </c>
      <c t="s" s="2" r="G62">
        <v>167</v>
      </c>
      <c t="s" s="2" r="H62">
        <v>186</v>
      </c>
      <c s="2" r="I62"/>
      <c s="2" r="J62"/>
      <c t="s" s="2" r="K62">
        <v>187</v>
      </c>
      <c s="2" r="L62"/>
      <c s="2" r="M62"/>
      <c s="2" r="N62"/>
      <c s="2" r="O62"/>
      <c s="2" r="P62"/>
      <c s="2" r="Q62"/>
      <c s="2" r="R62"/>
      <c s="2" r="S62"/>
      <c s="2" r="T62"/>
      <c s="2" r="U62"/>
      <c s="2" r="V62"/>
      <c s="2" r="W62"/>
      <c s="2" r="X62"/>
    </row>
    <row r="63">
      <c s="2" r="A63">
        <v>1998</v>
      </c>
      <c t="s" s="2" r="B63">
        <v>188</v>
      </c>
      <c s="2" r="C63"/>
      <c s="2" r="D63"/>
      <c s="2" r="E63"/>
      <c t="s" s="2" r="F63">
        <v>15</v>
      </c>
      <c t="s" s="2" r="G63">
        <v>148</v>
      </c>
      <c t="s" s="2" r="H63">
        <v>189</v>
      </c>
      <c s="2" r="I63"/>
      <c s="2" r="J63"/>
      <c t="s" s="2" r="K63">
        <v>190</v>
      </c>
      <c t="s" s="2" r="L63">
        <v>131</v>
      </c>
      <c s="2" r="M63"/>
      <c s="2" r="N63"/>
      <c s="2" r="O63"/>
      <c s="2" r="P63"/>
      <c s="2" r="Q63"/>
      <c s="2" r="R63"/>
      <c s="2" r="S63"/>
      <c s="2" r="T63"/>
      <c s="2" r="U63"/>
      <c s="2" r="V63"/>
      <c s="2" r="W63"/>
      <c s="2" r="X63"/>
    </row>
    <row r="64">
      <c s="2" r="A64">
        <v>1998</v>
      </c>
      <c t="s" s="2" r="B64">
        <v>191</v>
      </c>
      <c s="2" r="C64"/>
      <c t="s" s="2" r="D64">
        <v>24</v>
      </c>
      <c t="s" s="2" r="E64">
        <v>21</v>
      </c>
      <c t="s" s="2" r="F64">
        <v>58</v>
      </c>
      <c t="s" s="2" r="G64">
        <v>21</v>
      </c>
      <c t="s" s="2" r="H64">
        <v>179</v>
      </c>
      <c t="s" s="2" r="I64">
        <v>124</v>
      </c>
      <c s="2" r="J64"/>
      <c t="s" s="2" r="K64">
        <v>180</v>
      </c>
      <c s="2" r="L64"/>
      <c s="2" r="M64"/>
      <c s="2" r="N64"/>
      <c s="2" r="O64"/>
      <c s="2" r="P64"/>
      <c s="2" r="Q64"/>
      <c s="2" r="R64"/>
      <c s="2" r="S64"/>
      <c s="2" r="T64"/>
      <c s="2" r="U64"/>
      <c s="2" r="V64"/>
      <c s="2" r="W64"/>
      <c s="2" r="X64"/>
    </row>
    <row r="65">
      <c s="2" r="A65">
        <v>1998</v>
      </c>
      <c t="s" s="2" r="B65">
        <v>192</v>
      </c>
      <c s="2" r="C65"/>
      <c t="s" s="2" r="D65">
        <v>193</v>
      </c>
      <c t="s" s="2" r="E65">
        <v>194</v>
      </c>
      <c t="s" s="2" r="F65">
        <v>58</v>
      </c>
      <c t="s" s="2" r="G65">
        <v>195</v>
      </c>
      <c t="s" s="2" r="H65">
        <v>179</v>
      </c>
      <c t="s" s="2" r="I65">
        <v>124</v>
      </c>
      <c s="2" r="J65"/>
      <c t="s" s="2" r="K65">
        <v>180</v>
      </c>
      <c s="2" r="L65"/>
      <c s="2" r="M65"/>
      <c s="2" r="N65"/>
      <c s="2" r="O65"/>
      <c s="2" r="P65"/>
      <c s="2" r="Q65"/>
      <c s="2" r="R65"/>
      <c s="2" r="S65"/>
      <c s="2" r="T65"/>
      <c s="2" r="U65"/>
      <c s="2" r="V65"/>
      <c s="2" r="W65"/>
      <c s="2" r="X65"/>
    </row>
    <row r="66">
      <c s="2" r="A66">
        <v>1998</v>
      </c>
      <c t="s" s="2" r="B66">
        <v>196</v>
      </c>
      <c s="2" r="C66">
        <v>44</v>
      </c>
      <c t="s" s="2" r="D66">
        <v>30</v>
      </c>
      <c t="s" s="2" r="E66">
        <v>45</v>
      </c>
      <c t="s" s="2" r="F66">
        <v>15</v>
      </c>
      <c t="s" s="2" r="G66">
        <v>197</v>
      </c>
      <c t="s" s="2" r="H66">
        <v>37</v>
      </c>
      <c s="2" r="I66"/>
      <c s="2" r="J66"/>
      <c t="s" s="2" r="K66">
        <v>198</v>
      </c>
      <c s="2" r="L66"/>
      <c s="2" r="M66"/>
      <c s="2" r="N66"/>
      <c s="2" r="O66"/>
      <c s="2" r="P66"/>
      <c s="2" r="Q66"/>
      <c s="2" r="R66"/>
      <c s="2" r="S66"/>
      <c s="2" r="T66"/>
      <c s="2" r="U66"/>
      <c s="2" r="V66"/>
      <c s="2" r="W66"/>
      <c s="2" r="X66"/>
    </row>
    <row r="67">
      <c s="2" r="A67">
        <v>1998</v>
      </c>
      <c t="s" s="2" r="B67">
        <v>199</v>
      </c>
      <c s="2" r="C67"/>
      <c t="s" s="2" r="D67">
        <v>18</v>
      </c>
      <c t="s" s="2" r="E67">
        <v>18</v>
      </c>
      <c t="s" s="2" r="F67">
        <v>15</v>
      </c>
      <c t="s" s="2" r="G67">
        <v>200</v>
      </c>
      <c t="s" s="2" r="H67">
        <v>119</v>
      </c>
      <c t="s" s="2" r="I67">
        <v>201</v>
      </c>
      <c s="2" r="J67"/>
      <c t="s" s="2" r="K67">
        <v>202</v>
      </c>
      <c t="s" s="2" r="L67">
        <v>203</v>
      </c>
      <c s="2" r="M67"/>
      <c s="2" r="N67"/>
      <c s="2" r="O67"/>
      <c s="2" r="P67"/>
      <c s="2" r="Q67"/>
      <c s="2" r="R67"/>
      <c s="2" r="S67"/>
      <c s="2" r="T67"/>
      <c s="2" r="U67"/>
      <c s="2" r="V67"/>
      <c s="2" r="W67"/>
      <c s="2" r="X67"/>
    </row>
    <row r="68">
      <c s="2" r="A68">
        <v>1998</v>
      </c>
      <c t="s" s="2" r="B68">
        <v>204</v>
      </c>
      <c s="2" r="C68"/>
      <c t="s" s="2" r="D68">
        <v>13</v>
      </c>
      <c t="s" s="2" r="E68">
        <v>21</v>
      </c>
      <c t="s" s="2" r="F68">
        <v>58</v>
      </c>
      <c t="s" s="2" r="G68">
        <v>200</v>
      </c>
      <c t="s" s="2" r="H68">
        <v>119</v>
      </c>
      <c t="s" s="2" r="I68">
        <v>201</v>
      </c>
      <c s="2" r="J68"/>
      <c t="s" s="2" r="K68">
        <v>202</v>
      </c>
      <c t="s" s="2" r="L68">
        <v>203</v>
      </c>
      <c s="2" r="M68"/>
      <c s="2" r="N68"/>
      <c s="2" r="O68"/>
      <c s="2" r="P68"/>
      <c s="2" r="Q68"/>
      <c s="2" r="R68"/>
      <c s="2" r="S68"/>
      <c s="2" r="T68"/>
      <c s="2" r="U68"/>
      <c s="2" r="V68"/>
      <c s="2" r="W68"/>
      <c s="2" r="X68"/>
    </row>
    <row r="69">
      <c s="2" r="A69">
        <v>1998</v>
      </c>
      <c t="s" s="2" r="B69">
        <v>205</v>
      </c>
      <c s="2" r="C69"/>
      <c t="s" s="2" r="D69">
        <v>24</v>
      </c>
      <c t="s" s="2" r="E69">
        <v>21</v>
      </c>
      <c t="s" s="2" r="F69">
        <v>58</v>
      </c>
      <c t="s" s="2" r="G69">
        <v>21</v>
      </c>
      <c t="s" s="2" r="H69">
        <v>123</v>
      </c>
      <c t="s" s="2" r="I69">
        <v>124</v>
      </c>
      <c s="2" r="J69"/>
      <c t="s" s="2" r="K69">
        <v>125</v>
      </c>
      <c s="2" r="L69"/>
      <c s="2" r="M69"/>
      <c s="2" r="N69"/>
      <c s="2" r="O69"/>
      <c s="2" r="P69"/>
      <c s="2" r="Q69"/>
      <c s="2" r="R69"/>
      <c s="2" r="S69"/>
      <c s="2" r="T69"/>
      <c s="2" r="U69"/>
      <c s="2" r="V69"/>
      <c s="2" r="W69"/>
      <c s="2" r="X69"/>
    </row>
    <row r="70">
      <c s="3" r="A70"/>
      <c s="3" r="B70"/>
      <c s="3" r="C70"/>
      <c s="3" r="D70"/>
      <c s="3" r="E70"/>
      <c s="3" r="F70"/>
      <c s="3" r="G70"/>
      <c s="3" r="H70"/>
      <c s="3" r="I70"/>
      <c s="3" r="J70"/>
      <c s="3" r="K70"/>
      <c s="3" r="L70"/>
      <c s="2" r="M70"/>
      <c s="2" r="N70"/>
      <c s="2" r="O70"/>
      <c s="2" r="P70"/>
      <c s="2" r="Q70"/>
      <c s="2" r="R70"/>
      <c s="2" r="S70"/>
      <c s="2" r="T70"/>
      <c s="2" r="U70"/>
      <c s="2" r="V70"/>
      <c s="2" r="W70"/>
      <c s="2" r="X70"/>
    </row>
    <row r="71">
      <c s="2" r="A71">
        <v>1999</v>
      </c>
      <c t="s" s="2" r="B71">
        <v>206</v>
      </c>
      <c s="2" r="C71"/>
      <c t="s" s="2" r="D71">
        <v>24</v>
      </c>
      <c t="s" s="2" r="E71">
        <v>207</v>
      </c>
      <c t="s" s="2" r="F71">
        <v>15</v>
      </c>
      <c t="s" s="2" r="G71">
        <v>208</v>
      </c>
      <c t="s" s="2" r="H71">
        <v>209</v>
      </c>
      <c s="2" r="I71"/>
      <c s="2" r="J71"/>
      <c t="s" s="2" r="K71">
        <v>210</v>
      </c>
      <c s="2" r="L71"/>
      <c s="2" r="M71"/>
      <c s="2" r="N71"/>
      <c s="2" r="O71"/>
      <c s="2" r="P71"/>
      <c s="2" r="Q71"/>
      <c s="2" r="R71"/>
      <c s="2" r="S71"/>
      <c s="2" r="T71"/>
      <c s="2" r="U71"/>
      <c s="2" r="V71"/>
      <c s="2" r="W71"/>
      <c s="2" r="X71"/>
    </row>
    <row r="72">
      <c s="2" r="A72">
        <v>1999</v>
      </c>
      <c t="s" s="2" r="B72">
        <v>211</v>
      </c>
      <c s="2" r="C72"/>
      <c s="2" r="D72"/>
      <c s="2" r="E72"/>
      <c t="s" s="2" r="F72">
        <v>15</v>
      </c>
      <c t="s" s="2" r="G72">
        <v>212</v>
      </c>
      <c t="s" s="2" r="H72">
        <v>39</v>
      </c>
      <c s="2" r="I72"/>
      <c s="2" r="J72"/>
      <c t="s" s="2" r="K72">
        <v>213</v>
      </c>
      <c s="2" r="L72"/>
      <c s="2" r="M72"/>
      <c s="2" r="N72"/>
      <c s="2" r="O72"/>
      <c s="2" r="P72"/>
      <c s="2" r="Q72"/>
      <c s="2" r="R72"/>
      <c s="2" r="S72"/>
      <c s="2" r="T72"/>
      <c s="2" r="U72"/>
      <c s="2" r="V72"/>
      <c s="2" r="W72"/>
      <c s="2" r="X72"/>
    </row>
    <row r="73">
      <c s="2" r="A73">
        <v>1999</v>
      </c>
      <c t="s" s="2" r="B73">
        <v>214</v>
      </c>
      <c s="2" r="C73"/>
      <c t="s" s="2" r="D73">
        <v>24</v>
      </c>
      <c t="s" s="2" r="E73">
        <v>21</v>
      </c>
      <c t="s" s="2" r="F73">
        <v>15</v>
      </c>
      <c t="s" s="2" r="G73">
        <v>215</v>
      </c>
      <c t="s" s="2" r="H73">
        <v>158</v>
      </c>
      <c s="2" r="I73"/>
      <c s="2" r="J73"/>
      <c t="s" s="2" r="K73">
        <v>216</v>
      </c>
      <c s="2" r="L73"/>
      <c s="2" r="M73"/>
      <c s="2" r="N73"/>
      <c s="2" r="O73"/>
      <c s="2" r="P73"/>
      <c s="2" r="Q73"/>
      <c s="2" r="R73"/>
      <c s="2" r="S73"/>
      <c s="2" r="T73"/>
      <c s="2" r="U73"/>
      <c s="2" r="V73"/>
      <c s="2" r="W73"/>
      <c s="2" r="X73"/>
    </row>
    <row r="74">
      <c s="2" r="A74">
        <v>1999</v>
      </c>
      <c t="s" s="2" r="B74">
        <v>29</v>
      </c>
      <c s="2" r="C74"/>
      <c t="s" s="2" r="D74">
        <v>30</v>
      </c>
      <c t="s" s="2" r="E74">
        <v>21</v>
      </c>
      <c t="s" s="2" r="F74">
        <v>15</v>
      </c>
      <c s="2" r="G74"/>
      <c t="s" s="2" r="H74">
        <v>217</v>
      </c>
      <c s="2" r="I74"/>
      <c s="2" r="J74"/>
      <c t="s" s="2" r="K74">
        <v>218</v>
      </c>
      <c s="2" r="L74"/>
      <c s="2" r="M74"/>
      <c s="2" r="N74"/>
      <c s="2" r="O74"/>
      <c s="2" r="P74"/>
      <c s="2" r="Q74"/>
      <c s="2" r="R74"/>
      <c s="2" r="S74"/>
      <c s="2" r="T74"/>
      <c s="2" r="U74"/>
      <c s="2" r="V74"/>
      <c s="2" r="W74"/>
      <c s="2" r="X74"/>
    </row>
    <row r="75">
      <c s="2" r="A75">
        <v>1999</v>
      </c>
      <c t="s" s="2" r="B75">
        <v>219</v>
      </c>
      <c s="2" r="C75"/>
      <c s="2" r="D75"/>
      <c s="2" r="E75"/>
      <c t="s" s="2" r="F75">
        <v>15</v>
      </c>
      <c s="2" r="G75"/>
      <c t="s" s="2" r="H75">
        <v>145</v>
      </c>
      <c s="2" r="I75"/>
      <c s="2" r="J75"/>
      <c t="s" s="2" r="K75">
        <v>220</v>
      </c>
      <c s="2" r="L75"/>
      <c s="2" r="M75"/>
      <c s="2" r="N75"/>
      <c s="2" r="O75"/>
      <c s="2" r="P75"/>
      <c s="2" r="Q75"/>
      <c s="2" r="R75"/>
      <c s="2" r="S75"/>
      <c s="2" r="T75"/>
      <c s="2" r="U75"/>
      <c s="2" r="V75"/>
      <c s="2" r="W75"/>
      <c s="2" r="X75"/>
    </row>
    <row r="76">
      <c s="2" r="A76">
        <v>1999</v>
      </c>
      <c t="s" s="2" r="B76">
        <v>221</v>
      </c>
      <c s="2" r="C76">
        <v>43</v>
      </c>
      <c t="s" s="2" r="D76">
        <v>30</v>
      </c>
      <c t="s" s="2" r="E76">
        <v>222</v>
      </c>
      <c t="s" s="2" r="F76">
        <v>15</v>
      </c>
      <c t="s" s="2" r="G76">
        <v>223</v>
      </c>
      <c t="s" s="2" r="H76">
        <v>224</v>
      </c>
      <c s="2" r="I76"/>
      <c s="2" r="J76"/>
      <c t="s" s="2" r="K76">
        <v>225</v>
      </c>
      <c s="2" r="L76"/>
      <c s="2" r="M76"/>
      <c s="2" r="N76"/>
      <c s="2" r="O76"/>
      <c s="2" r="P76"/>
      <c s="2" r="Q76"/>
      <c s="2" r="R76"/>
      <c s="2" r="S76"/>
      <c s="2" r="T76"/>
      <c s="2" r="U76"/>
      <c s="2" r="V76"/>
      <c s="2" r="W76"/>
      <c s="2" r="X76"/>
    </row>
    <row r="77">
      <c s="2" r="A77">
        <v>1999</v>
      </c>
      <c t="s" s="2" r="B77">
        <v>221</v>
      </c>
      <c s="2" r="C77">
        <v>43</v>
      </c>
      <c t="s" s="2" r="D77">
        <v>30</v>
      </c>
      <c t="s" s="2" r="E77">
        <v>222</v>
      </c>
      <c t="s" s="2" r="F77">
        <v>15</v>
      </c>
      <c t="s" s="2" r="G77">
        <v>223</v>
      </c>
      <c t="s" s="2" r="H77">
        <v>27</v>
      </c>
      <c t="s" s="2" r="I77">
        <v>80</v>
      </c>
      <c s="2" r="J77"/>
      <c t="s" s="2" r="K77">
        <v>226</v>
      </c>
      <c s="2" r="L77"/>
      <c s="2" r="M77"/>
      <c s="2" r="N77"/>
      <c s="2" r="O77"/>
      <c s="2" r="P77"/>
      <c s="2" r="Q77"/>
      <c s="2" r="R77"/>
      <c s="2" r="S77"/>
      <c s="2" r="T77"/>
      <c s="2" r="U77"/>
      <c s="2" r="V77"/>
      <c s="2" r="W77"/>
      <c s="2" r="X77"/>
    </row>
    <row r="78">
      <c s="2" r="A78">
        <v>1999</v>
      </c>
      <c t="s" s="2" r="B78">
        <v>32</v>
      </c>
      <c s="2" r="C78"/>
      <c s="2" r="D78"/>
      <c s="2" r="E78"/>
      <c t="s" s="2" r="F78">
        <v>15</v>
      </c>
      <c s="2" r="G78"/>
      <c t="s" s="2" r="H78">
        <v>217</v>
      </c>
      <c s="2" r="I78"/>
      <c s="2" r="J78"/>
      <c t="s" s="2" r="K78">
        <v>218</v>
      </c>
      <c s="2" r="L78"/>
      <c s="2" r="M78"/>
      <c s="2" r="N78"/>
      <c s="2" r="O78"/>
      <c s="2" r="P78"/>
      <c s="2" r="Q78"/>
      <c s="2" r="R78"/>
      <c s="2" r="S78"/>
      <c s="2" r="T78"/>
      <c s="2" r="U78"/>
      <c s="2" r="V78"/>
      <c s="2" r="W78"/>
      <c s="2" r="X78"/>
    </row>
    <row r="79">
      <c s="2" r="A79">
        <v>1999</v>
      </c>
      <c t="s" s="2" r="B79">
        <v>227</v>
      </c>
      <c s="2" r="C79"/>
      <c s="2" r="D79"/>
      <c s="2" r="E79"/>
      <c t="s" s="2" r="F79">
        <v>15</v>
      </c>
      <c s="2" r="G79"/>
      <c t="s" s="2" r="H79">
        <v>158</v>
      </c>
      <c s="2" r="I79"/>
      <c s="2" r="J79"/>
      <c t="s" s="2" r="K79">
        <v>228</v>
      </c>
      <c s="2" r="L79"/>
      <c s="2" r="M79"/>
      <c s="2" r="N79"/>
      <c s="2" r="O79"/>
      <c s="2" r="P79"/>
      <c s="2" r="Q79"/>
      <c s="2" r="R79"/>
      <c s="2" r="S79"/>
      <c s="2" r="T79"/>
      <c s="2" r="U79"/>
      <c s="2" r="V79"/>
      <c s="2" r="W79"/>
      <c s="2" r="X79"/>
    </row>
    <row r="80">
      <c s="2" r="A80">
        <v>1999</v>
      </c>
      <c t="s" s="2" r="B80">
        <v>229</v>
      </c>
      <c s="2" r="C80">
        <v>54</v>
      </c>
      <c t="s" s="2" r="D80">
        <v>13</v>
      </c>
      <c t="s" s="2" r="E80">
        <v>25</v>
      </c>
      <c t="s" s="2" r="F80">
        <v>15</v>
      </c>
      <c t="s" s="2" r="G80">
        <v>230</v>
      </c>
      <c t="s" s="2" r="H80">
        <v>76</v>
      </c>
      <c s="2" r="I80"/>
      <c s="2" r="J80"/>
      <c t="s" s="2" r="K80">
        <v>231</v>
      </c>
      <c s="2" r="L80"/>
      <c s="2" r="M80"/>
      <c s="2" r="N80"/>
      <c s="2" r="O80"/>
      <c s="2" r="P80"/>
      <c s="2" r="Q80"/>
      <c s="2" r="R80"/>
      <c s="2" r="S80"/>
      <c s="2" r="T80"/>
      <c s="2" r="U80"/>
      <c s="2" r="V80"/>
      <c s="2" r="W80"/>
      <c s="2" r="X80"/>
    </row>
    <row r="81">
      <c s="2" r="A81">
        <v>1999</v>
      </c>
      <c t="s" s="2" r="B81">
        <v>20</v>
      </c>
      <c s="2" r="C81">
        <v>38</v>
      </c>
      <c t="s" s="2" r="D81">
        <v>13</v>
      </c>
      <c t="s" s="2" r="E81">
        <v>21</v>
      </c>
      <c t="s" s="2" r="F81">
        <v>15</v>
      </c>
      <c t="s" s="2" r="G81">
        <v>22</v>
      </c>
      <c t="s" s="2" r="H81">
        <v>232</v>
      </c>
      <c s="2" r="I81"/>
      <c s="2" r="J81"/>
      <c t="s" s="2" r="K81">
        <v>233</v>
      </c>
      <c s="2" r="L81"/>
      <c s="2" r="M81"/>
      <c s="2" r="N81"/>
      <c s="2" r="O81"/>
      <c s="2" r="P81"/>
      <c s="2" r="Q81"/>
      <c s="2" r="R81"/>
      <c s="2" r="S81"/>
      <c s="2" r="T81"/>
      <c s="2" r="U81"/>
      <c s="2" r="V81"/>
      <c s="2" r="W81"/>
      <c s="2" r="X81"/>
    </row>
    <row r="82">
      <c s="2" r="A82">
        <v>1999</v>
      </c>
      <c t="s" s="2" r="B82">
        <v>234</v>
      </c>
      <c s="2" r="C82"/>
      <c s="2" r="D82"/>
      <c s="2" r="E82"/>
      <c t="s" s="2" r="F82">
        <v>15</v>
      </c>
      <c s="2" r="G82"/>
      <c t="s" s="2" r="H82">
        <v>106</v>
      </c>
      <c s="2" r="I82"/>
      <c s="2" r="J82"/>
      <c t="s" s="2" r="K82">
        <v>235</v>
      </c>
      <c s="2" r="L82"/>
      <c s="2" r="M82"/>
      <c s="2" r="N82"/>
      <c s="2" r="O82"/>
      <c s="2" r="P82"/>
      <c s="2" r="Q82"/>
      <c s="2" r="R82"/>
      <c s="2" r="S82"/>
      <c s="2" r="T82"/>
      <c s="2" r="U82"/>
      <c s="2" r="V82"/>
      <c s="2" r="W82"/>
      <c s="2" r="X82"/>
    </row>
    <row r="83">
      <c s="2" r="A83">
        <v>1999</v>
      </c>
      <c t="s" s="2" r="B83">
        <v>236</v>
      </c>
      <c t="s" s="2" r="C83">
        <v>237</v>
      </c>
      <c t="s" s="2" r="D83">
        <v>24</v>
      </c>
      <c t="s" s="2" r="E83">
        <v>238</v>
      </c>
      <c t="s" s="2" r="F83">
        <v>15</v>
      </c>
      <c t="s" s="2" r="G83">
        <v>21</v>
      </c>
      <c t="s" s="2" r="H83">
        <v>62</v>
      </c>
      <c s="2" r="I83"/>
      <c s="2" r="J83"/>
      <c t="s" s="2" r="K83">
        <v>239</v>
      </c>
      <c s="2" r="L83"/>
      <c s="2" r="M83"/>
      <c s="2" r="N83"/>
      <c s="2" r="O83"/>
      <c s="2" r="P83"/>
      <c s="2" r="Q83"/>
      <c s="2" r="R83"/>
      <c s="2" r="S83"/>
      <c s="2" r="T83"/>
      <c s="2" r="U83"/>
      <c s="2" r="V83"/>
      <c s="2" r="W83"/>
      <c s="2" r="X83"/>
    </row>
    <row r="84">
      <c s="2" r="A84">
        <v>1999</v>
      </c>
      <c t="s" s="2" r="B84">
        <v>240</v>
      </c>
      <c s="2" r="C84">
        <v>44</v>
      </c>
      <c t="s" s="2" r="D84">
        <v>24</v>
      </c>
      <c t="s" s="2" r="E84">
        <v>34</v>
      </c>
      <c t="s" s="2" r="F84">
        <v>15</v>
      </c>
      <c s="2" r="G84"/>
      <c t="s" s="2" r="H84">
        <v>76</v>
      </c>
      <c s="2" r="I84"/>
      <c s="2" r="J84"/>
      <c t="s" s="2" r="K84">
        <v>241</v>
      </c>
      <c s="2" r="L84"/>
      <c s="2" r="M84"/>
      <c s="2" r="N84"/>
      <c s="2" r="O84"/>
      <c s="2" r="P84"/>
      <c s="2" r="Q84"/>
      <c s="2" r="R84"/>
      <c s="2" r="S84"/>
      <c s="2" r="T84"/>
      <c s="2" r="U84"/>
      <c s="2" r="V84"/>
      <c s="2" r="W84"/>
      <c s="2" r="X84"/>
    </row>
    <row r="85">
      <c s="2" r="A85">
        <v>1999</v>
      </c>
      <c t="s" s="2" r="B85">
        <v>242</v>
      </c>
      <c s="2" r="C85"/>
      <c t="s" s="2" r="D85">
        <v>13</v>
      </c>
      <c t="s" s="2" r="E85">
        <v>243</v>
      </c>
      <c t="s" s="2" r="F85">
        <v>15</v>
      </c>
      <c t="s" s="2" r="G85">
        <v>244</v>
      </c>
      <c t="s" s="2" r="H85">
        <v>145</v>
      </c>
      <c t="s" s="2" r="I85">
        <v>38</v>
      </c>
      <c s="2" r="J85"/>
      <c t="s" s="2" r="K85">
        <v>245</v>
      </c>
      <c s="2" r="L85"/>
      <c s="2" r="M85"/>
      <c s="2" r="N85"/>
      <c s="2" r="O85"/>
      <c s="2" r="P85"/>
      <c s="2" r="Q85"/>
      <c s="2" r="R85"/>
      <c s="2" r="S85"/>
      <c s="2" r="T85"/>
      <c s="2" r="U85"/>
      <c s="2" r="V85"/>
      <c s="2" r="W85"/>
      <c s="2" r="X85"/>
    </row>
    <row r="86">
      <c s="3" r="A86"/>
      <c s="3" r="B86"/>
      <c s="3" r="C86"/>
      <c s="3" r="D86"/>
      <c s="3" r="E86"/>
      <c s="3" r="F86"/>
      <c s="3" r="G86"/>
      <c s="3" r="H86"/>
      <c s="3" r="I86"/>
      <c s="3" r="J86"/>
      <c s="3" r="K86"/>
      <c s="3" r="L86"/>
      <c s="2" r="M86"/>
      <c s="2" r="N86"/>
      <c s="2" r="O86"/>
      <c s="2" r="P86"/>
      <c s="2" r="Q86"/>
      <c s="2" r="R86"/>
      <c s="2" r="S86"/>
      <c s="2" r="T86"/>
      <c s="2" r="U86"/>
      <c s="2" r="V86"/>
      <c s="2" r="W86"/>
      <c s="2" r="X86"/>
    </row>
    <row r="87">
      <c s="2" r="A87">
        <v>2001</v>
      </c>
      <c t="s" s="2" r="B87">
        <v>246</v>
      </c>
      <c t="s" s="2" r="C87">
        <v>247</v>
      </c>
      <c t="s" s="2" r="D87">
        <v>24</v>
      </c>
      <c t="s" s="2" r="E87">
        <v>21</v>
      </c>
      <c t="s" s="2" r="F87">
        <v>58</v>
      </c>
      <c t="s" s="2" r="G87">
        <v>21</v>
      </c>
      <c t="s" s="2" r="H87">
        <v>248</v>
      </c>
      <c s="2" r="I87"/>
      <c s="2" r="J87"/>
      <c t="s" s="2" r="K87">
        <v>249</v>
      </c>
      <c s="2" r="L87"/>
      <c s="2" r="M87"/>
      <c s="2" r="N87"/>
      <c s="2" r="O87"/>
      <c s="2" r="P87"/>
      <c s="2" r="Q87"/>
      <c s="2" r="R87"/>
      <c s="2" r="S87"/>
      <c s="2" r="T87"/>
      <c s="2" r="U87"/>
      <c s="2" r="V87"/>
      <c s="2" r="W87"/>
      <c s="2" r="X87"/>
    </row>
    <row r="88">
      <c s="2" r="A88">
        <v>2001</v>
      </c>
      <c t="s" s="2" r="B88">
        <v>250</v>
      </c>
      <c t="s" s="2" r="C88">
        <v>17</v>
      </c>
      <c t="s" s="2" r="D88">
        <v>24</v>
      </c>
      <c t="s" s="2" r="E88">
        <v>251</v>
      </c>
      <c t="s" s="2" r="F88">
        <v>15</v>
      </c>
      <c t="s" s="2" r="G88">
        <v>252</v>
      </c>
      <c t="s" s="2" r="H88">
        <v>248</v>
      </c>
      <c s="2" r="I88"/>
      <c s="2" r="J88"/>
      <c t="s" s="2" r="K88">
        <v>253</v>
      </c>
      <c s="2" r="L88"/>
      <c s="2" r="M88"/>
      <c s="2" r="N88"/>
      <c s="2" r="O88"/>
      <c s="2" r="P88"/>
      <c s="2" r="Q88"/>
      <c s="2" r="R88"/>
      <c s="2" r="S88"/>
      <c s="2" r="T88"/>
      <c s="2" r="U88"/>
      <c s="2" r="V88"/>
      <c s="2" r="W88"/>
      <c s="2" r="X88"/>
    </row>
    <row r="89">
      <c s="2" r="A89">
        <v>2001</v>
      </c>
      <c t="s" s="2" r="B89">
        <v>254</v>
      </c>
      <c s="2" r="C89"/>
      <c s="2" r="D89"/>
      <c s="2" r="E89"/>
      <c t="s" s="2" r="F89">
        <v>15</v>
      </c>
      <c s="2" r="G89"/>
      <c t="s" s="2" r="H89">
        <v>255</v>
      </c>
      <c s="2" r="I89"/>
      <c s="2" r="J89"/>
      <c t="s" s="2" r="K89">
        <v>256</v>
      </c>
      <c s="2" r="L89"/>
      <c s="2" r="M89"/>
      <c s="2" r="N89"/>
      <c s="2" r="O89"/>
      <c s="2" r="P89"/>
      <c s="2" r="Q89"/>
      <c s="2" r="R89"/>
      <c s="2" r="S89"/>
      <c s="2" r="T89"/>
      <c s="2" r="U89"/>
      <c s="2" r="V89"/>
      <c s="2" r="W89"/>
      <c s="2" r="X89"/>
    </row>
    <row r="90">
      <c s="2" r="A90">
        <v>2001</v>
      </c>
      <c t="s" s="2" r="B90">
        <v>257</v>
      </c>
      <c s="2" r="C90">
        <v>70</v>
      </c>
      <c t="s" s="2" r="D90">
        <v>24</v>
      </c>
      <c s="2" r="E90"/>
      <c t="s" s="2" r="F90">
        <v>15</v>
      </c>
      <c t="s" s="2" r="G90">
        <v>252</v>
      </c>
      <c t="s" s="2" r="H90">
        <v>76</v>
      </c>
      <c s="2" r="I90"/>
      <c s="2" r="J90"/>
      <c t="s" s="2" r="K90">
        <v>76</v>
      </c>
      <c s="2" r="L90"/>
      <c s="2" r="M90"/>
      <c s="2" r="N90"/>
      <c s="2" r="O90"/>
      <c s="2" r="P90"/>
      <c s="2" r="Q90"/>
      <c s="2" r="R90"/>
      <c s="2" r="S90"/>
      <c s="2" r="T90"/>
      <c s="2" r="U90"/>
      <c s="2" r="V90"/>
      <c s="2" r="W90"/>
      <c s="2" r="X90"/>
    </row>
    <row r="91">
      <c s="2" r="A91">
        <v>2001</v>
      </c>
      <c t="s" s="2" r="B91">
        <v>258</v>
      </c>
      <c s="2" r="C91">
        <v>58</v>
      </c>
      <c s="2" r="D91"/>
      <c s="2" r="E91"/>
      <c t="s" s="2" r="F91">
        <v>15</v>
      </c>
      <c s="2" r="G91"/>
      <c t="s" s="2" r="H91">
        <v>110</v>
      </c>
      <c s="2" r="I91"/>
      <c s="2" r="J91"/>
      <c t="s" s="2" r="K91">
        <v>259</v>
      </c>
      <c s="2" r="L91"/>
      <c s="2" r="M91"/>
      <c s="2" r="N91"/>
      <c s="2" r="O91"/>
      <c s="2" r="P91"/>
      <c s="2" r="Q91"/>
      <c s="2" r="R91"/>
      <c s="2" r="S91"/>
      <c s="2" r="T91"/>
      <c s="2" r="U91"/>
      <c s="2" r="V91"/>
      <c s="2" r="W91"/>
      <c s="2" r="X91"/>
    </row>
    <row r="92">
      <c s="2" r="A92">
        <v>2001</v>
      </c>
      <c t="s" s="2" r="B92">
        <v>260</v>
      </c>
      <c s="2" r="C92"/>
      <c s="2" r="D92"/>
      <c s="2" r="E92"/>
      <c t="s" s="2" r="F92">
        <v>15</v>
      </c>
      <c t="s" s="2" r="G92">
        <v>59</v>
      </c>
      <c t="s" s="2" r="H92">
        <v>186</v>
      </c>
      <c s="2" r="I92"/>
      <c s="2" r="J92"/>
      <c t="s" s="2" r="K92">
        <v>261</v>
      </c>
      <c s="2" r="L92"/>
      <c s="2" r="M92"/>
      <c s="2" r="N92"/>
      <c s="2" r="O92"/>
      <c s="2" r="P92"/>
      <c s="2" r="Q92"/>
      <c s="2" r="R92"/>
      <c s="2" r="S92"/>
      <c s="2" r="T92"/>
      <c s="2" r="U92"/>
      <c s="2" r="V92"/>
      <c s="2" r="W92"/>
      <c s="2" r="X92"/>
    </row>
    <row r="93">
      <c s="2" r="A93">
        <v>2001</v>
      </c>
      <c t="s" s="2" r="B93">
        <v>262</v>
      </c>
      <c s="2" r="C93"/>
      <c t="s" s="2" r="D93">
        <v>13</v>
      </c>
      <c t="s" s="2" r="E93">
        <v>263</v>
      </c>
      <c t="s" s="2" r="F93">
        <v>15</v>
      </c>
      <c t="s" s="2" r="G93">
        <v>264</v>
      </c>
      <c t="s" s="2" r="H93">
        <v>110</v>
      </c>
      <c s="2" r="I93"/>
      <c s="2" r="J93"/>
      <c t="s" s="2" r="K93">
        <v>265</v>
      </c>
      <c s="2" r="L93"/>
      <c s="2" r="M93"/>
      <c s="2" r="N93"/>
      <c s="2" r="O93"/>
      <c s="2" r="P93"/>
      <c s="2" r="Q93"/>
      <c s="2" r="R93"/>
      <c s="2" r="S93"/>
      <c s="2" r="T93"/>
      <c s="2" r="U93"/>
      <c s="2" r="V93"/>
      <c s="2" r="W93"/>
      <c s="2" r="X93"/>
    </row>
    <row r="94">
      <c s="2" r="A94">
        <v>2001</v>
      </c>
      <c t="s" s="2" r="B94">
        <v>266</v>
      </c>
      <c t="s" s="2" r="C94">
        <v>267</v>
      </c>
      <c t="s" s="2" r="D94">
        <v>30</v>
      </c>
      <c t="s" s="2" r="E94">
        <v>21</v>
      </c>
      <c t="s" s="2" r="F94">
        <v>15</v>
      </c>
      <c t="s" s="2" r="G94">
        <v>268</v>
      </c>
      <c t="s" s="2" r="H94">
        <v>106</v>
      </c>
      <c s="2" r="I94"/>
      <c s="2" r="J94"/>
      <c t="s" s="2" r="K94">
        <v>106</v>
      </c>
      <c s="2" r="L94"/>
      <c s="2" r="M94"/>
      <c s="2" r="N94"/>
      <c s="2" r="O94"/>
      <c s="2" r="P94"/>
      <c s="2" r="Q94"/>
      <c s="2" r="R94"/>
      <c s="2" r="S94"/>
      <c s="2" r="T94"/>
      <c s="2" r="U94"/>
      <c s="2" r="V94"/>
      <c s="2" r="W94"/>
      <c s="2" r="X94"/>
    </row>
    <row r="95">
      <c s="2" r="A95">
        <v>2001</v>
      </c>
      <c t="s" s="2" r="B95">
        <v>269</v>
      </c>
      <c s="2" r="C95">
        <v>45</v>
      </c>
      <c t="s" s="2" r="D95">
        <v>30</v>
      </c>
      <c t="s" s="2" r="E95">
        <v>270</v>
      </c>
      <c t="s" s="2" r="F95">
        <v>15</v>
      </c>
      <c t="s" s="2" r="G95">
        <v>271</v>
      </c>
      <c s="2" r="H95"/>
      <c s="2" r="I95"/>
      <c s="2" r="J95"/>
      <c t="s" s="2" r="K95">
        <v>272</v>
      </c>
      <c s="2" r="L95"/>
      <c s="2" r="M95"/>
      <c s="2" r="N95"/>
      <c s="2" r="O95"/>
      <c s="2" r="P95"/>
      <c s="2" r="Q95"/>
      <c s="2" r="R95"/>
      <c s="2" r="S95"/>
      <c s="2" r="T95"/>
      <c s="2" r="U95"/>
      <c s="2" r="V95"/>
      <c s="2" r="W95"/>
      <c s="2" r="X95"/>
    </row>
    <row r="96">
      <c s="2" r="A96">
        <v>2001</v>
      </c>
      <c s="2" r="B96"/>
      <c s="2" r="C96"/>
      <c s="2" r="D96"/>
      <c s="2" r="E96"/>
      <c s="2" r="F96"/>
      <c s="2" r="G96"/>
      <c t="s" s="2" r="H96">
        <v>27</v>
      </c>
      <c t="s" s="2" r="I96">
        <v>80</v>
      </c>
      <c s="2" r="J96"/>
      <c t="s" s="2" r="K96">
        <v>273</v>
      </c>
      <c s="2" r="L96"/>
      <c s="2" r="M96"/>
      <c s="2" r="N96"/>
      <c s="2" r="O96"/>
      <c s="2" r="P96"/>
      <c s="2" r="Q96"/>
      <c s="2" r="R96"/>
      <c s="2" r="S96"/>
      <c s="2" r="T96"/>
      <c s="2" r="U96"/>
      <c s="2" r="V96"/>
      <c s="2" r="W96"/>
      <c s="2" r="X96"/>
    </row>
    <row r="97">
      <c s="2" r="A97">
        <v>2001</v>
      </c>
      <c s="2" r="B97"/>
      <c s="2" r="C97"/>
      <c s="2" r="D97"/>
      <c s="2" r="E97"/>
      <c s="2" r="F97"/>
      <c s="2" r="G97"/>
      <c t="s" s="2" r="H97">
        <v>38</v>
      </c>
      <c t="s" s="2" r="I97">
        <v>80</v>
      </c>
      <c s="2" r="J97"/>
      <c t="s" s="2" r="K97">
        <v>274</v>
      </c>
      <c s="2" r="L97"/>
      <c s="2" r="M97"/>
      <c s="2" r="N97"/>
      <c s="2" r="O97"/>
      <c s="2" r="P97"/>
      <c s="2" r="Q97"/>
      <c s="2" r="R97"/>
      <c s="2" r="S97"/>
      <c s="2" r="T97"/>
      <c s="2" r="U97"/>
      <c s="2" r="V97"/>
      <c s="2" r="W97"/>
      <c s="2" r="X97"/>
    </row>
    <row r="98">
      <c s="2" r="A98">
        <v>2001</v>
      </c>
      <c s="2" r="B98"/>
      <c s="2" r="C98"/>
      <c s="2" r="D98"/>
      <c s="2" r="E98"/>
      <c s="2" r="F98"/>
      <c s="2" r="G98"/>
      <c t="s" s="2" r="H98">
        <v>110</v>
      </c>
      <c t="s" s="2" r="I98">
        <v>124</v>
      </c>
      <c s="2" r="J98"/>
      <c t="s" s="2" r="K98">
        <v>275</v>
      </c>
      <c s="2" r="L98"/>
      <c s="2" r="M98"/>
      <c s="2" r="N98"/>
      <c s="2" r="O98"/>
      <c s="2" r="P98"/>
      <c s="2" r="Q98"/>
      <c s="2" r="R98"/>
      <c s="2" r="S98"/>
      <c s="2" r="T98"/>
      <c s="2" r="U98"/>
      <c s="2" r="V98"/>
      <c s="2" r="W98"/>
      <c s="2" r="X98"/>
    </row>
    <row r="99">
      <c s="2" r="A99">
        <v>2001</v>
      </c>
      <c s="2" r="B99"/>
      <c s="2" r="C99"/>
      <c s="2" r="D99"/>
      <c s="2" r="E99"/>
      <c s="2" r="F99"/>
      <c s="2" r="G99"/>
      <c t="s" s="2" r="H99">
        <v>119</v>
      </c>
      <c t="s" s="2" r="I99">
        <v>201</v>
      </c>
      <c s="2" r="J99"/>
      <c t="s" s="2" r="K99">
        <v>120</v>
      </c>
      <c s="2" r="L99"/>
      <c s="2" r="M99"/>
      <c s="2" r="N99"/>
      <c s="2" r="O99"/>
      <c s="2" r="P99"/>
      <c s="2" r="Q99"/>
      <c s="2" r="R99"/>
      <c s="2" r="S99"/>
      <c s="2" r="T99"/>
      <c s="2" r="U99"/>
      <c s="2" r="V99"/>
      <c s="2" r="W99"/>
      <c s="2" r="X99"/>
    </row>
    <row r="100">
      <c s="4" r="A100"/>
      <c s="4" r="B100"/>
      <c s="4" r="C100"/>
      <c s="4" r="D100"/>
      <c s="4" r="E100"/>
      <c s="4" r="F100"/>
      <c s="4" r="G100"/>
      <c s="4" r="H100"/>
      <c s="4" r="I100"/>
      <c s="4" r="J100"/>
      <c s="4" r="K100"/>
      <c s="4" r="L100"/>
      <c s="2" r="M100"/>
      <c s="2" r="N100"/>
      <c s="2" r="O100"/>
      <c s="2" r="P100"/>
      <c s="2" r="Q100"/>
      <c s="2" r="R100"/>
      <c s="2" r="S100"/>
      <c s="2" r="T100"/>
      <c s="2" r="U100"/>
      <c s="2" r="V100"/>
      <c s="2" r="W100"/>
      <c s="2" r="X100"/>
    </row>
    <row r="101">
      <c s="2" r="A101">
        <v>2002</v>
      </c>
      <c s="2" r="B101"/>
      <c s="2" r="C101"/>
      <c s="2" r="D101"/>
      <c s="2" r="E101"/>
      <c s="2" r="F101"/>
      <c s="2" r="G101"/>
      <c t="s" s="2" r="H101">
        <v>119</v>
      </c>
      <c t="s" s="2" r="I101">
        <v>201</v>
      </c>
      <c s="2" r="J101"/>
      <c t="s" s="2" r="K101">
        <v>120</v>
      </c>
      <c s="2" r="L101"/>
      <c s="2" r="M101"/>
      <c s="2" r="N101"/>
      <c s="2" r="O101"/>
      <c s="2" r="P101"/>
      <c s="2" r="Q101"/>
      <c s="2" r="R101"/>
      <c s="2" r="S101"/>
      <c s="2" r="T101"/>
      <c s="2" r="U101"/>
      <c s="2" r="V101"/>
      <c s="2" r="W101"/>
      <c s="2" r="X101"/>
    </row>
    <row r="102">
      <c s="2" r="A102">
        <v>2002</v>
      </c>
      <c s="2" r="B102"/>
      <c s="2" r="C102"/>
      <c s="2" r="D102"/>
      <c s="2" r="E102"/>
      <c s="2" r="F102"/>
      <c s="2" r="G102"/>
      <c t="s" s="2" r="H102">
        <v>110</v>
      </c>
      <c s="2" r="I102"/>
      <c s="2" r="J102"/>
      <c t="s" s="2" r="K102">
        <v>276</v>
      </c>
      <c s="2" r="L102"/>
      <c s="2" r="M102"/>
      <c s="2" r="N102"/>
      <c s="2" r="O102"/>
      <c s="2" r="P102"/>
      <c s="2" r="Q102"/>
      <c s="2" r="R102"/>
      <c s="2" r="S102"/>
      <c s="2" r="T102"/>
      <c s="2" r="U102"/>
      <c s="2" r="V102"/>
      <c s="2" r="W102"/>
      <c s="2" r="X102"/>
    </row>
    <row r="103">
      <c s="2" r="A103">
        <v>2002</v>
      </c>
      <c t="s" s="2" r="B103">
        <v>277</v>
      </c>
      <c s="2" r="C103"/>
      <c t="s" s="2" r="D103">
        <v>24</v>
      </c>
      <c t="s" s="2" r="E103">
        <v>278</v>
      </c>
      <c t="s" s="2" r="F103">
        <v>15</v>
      </c>
      <c t="s" s="2" r="G103">
        <v>278</v>
      </c>
      <c t="s" s="2" r="H103">
        <v>279</v>
      </c>
      <c s="2" r="I103"/>
      <c s="2" r="J103"/>
      <c t="s" s="2" r="K103">
        <v>280</v>
      </c>
      <c s="2" r="L103"/>
      <c s="2" r="M103"/>
      <c s="2" r="N103"/>
      <c s="2" r="O103"/>
      <c s="2" r="P103"/>
      <c s="2" r="Q103"/>
      <c s="2" r="R103"/>
      <c s="2" r="S103"/>
      <c s="2" r="T103"/>
      <c s="2" r="U103"/>
      <c s="2" r="V103"/>
      <c s="2" r="W103"/>
      <c s="2" r="X103"/>
    </row>
    <row r="104">
      <c s="2" r="A104">
        <v>2002</v>
      </c>
      <c t="s" s="2" r="B104">
        <v>281</v>
      </c>
      <c s="2" r="C104">
        <v>27</v>
      </c>
      <c t="s" s="2" r="D104">
        <v>18</v>
      </c>
      <c t="s" s="2" r="E104">
        <v>18</v>
      </c>
      <c t="s" s="2" r="F104">
        <v>15</v>
      </c>
      <c t="s" s="2" r="G104">
        <v>282</v>
      </c>
      <c t="s" s="2" r="H104">
        <v>145</v>
      </c>
      <c s="2" r="I104"/>
      <c s="2" r="J104"/>
      <c t="s" s="2" r="K104">
        <v>282</v>
      </c>
      <c s="2" r="L104"/>
      <c s="2" r="M104"/>
      <c s="2" r="N104"/>
      <c s="2" r="O104"/>
      <c s="2" r="P104"/>
      <c s="2" r="Q104"/>
      <c s="2" r="R104"/>
      <c s="2" r="S104"/>
      <c s="2" r="T104"/>
      <c s="2" r="U104"/>
      <c s="2" r="V104"/>
      <c s="2" r="W104"/>
      <c s="2" r="X104"/>
    </row>
    <row r="105">
      <c s="2" r="A105">
        <v>2002</v>
      </c>
      <c t="s" s="2" r="B105">
        <v>283</v>
      </c>
      <c s="2" r="C105">
        <v>55</v>
      </c>
      <c t="s" s="2" r="D105">
        <v>13</v>
      </c>
      <c t="s" s="2" r="E105">
        <v>21</v>
      </c>
      <c t="s" s="2" r="F105">
        <v>15</v>
      </c>
      <c t="s" s="2" r="G105">
        <v>284</v>
      </c>
      <c t="s" s="2" r="H105">
        <v>279</v>
      </c>
      <c s="2" r="I105"/>
      <c s="2" r="J105"/>
      <c t="s" s="2" r="K105">
        <v>284</v>
      </c>
      <c s="2" r="L105"/>
      <c s="2" r="M105"/>
      <c s="2" r="N105"/>
      <c s="2" r="O105"/>
      <c s="2" r="P105"/>
      <c s="2" r="Q105"/>
      <c s="2" r="R105"/>
      <c s="2" r="S105"/>
      <c s="2" r="T105"/>
      <c s="2" r="U105"/>
      <c s="2" r="V105"/>
      <c s="2" r="W105"/>
      <c s="2" r="X105"/>
    </row>
    <row r="106">
      <c s="2" r="A106">
        <v>2002</v>
      </c>
      <c t="s" s="2" r="B106">
        <v>285</v>
      </c>
      <c s="2" r="C106">
        <v>29</v>
      </c>
      <c t="s" s="2" r="D106">
        <v>13</v>
      </c>
      <c t="s" s="2" r="E106">
        <v>45</v>
      </c>
      <c t="s" s="2" r="F106">
        <v>15</v>
      </c>
      <c t="s" s="2" r="G106">
        <v>286</v>
      </c>
      <c t="s" s="2" r="H106">
        <v>145</v>
      </c>
      <c s="2" r="I106"/>
      <c s="2" r="J106"/>
      <c t="s" s="2" r="K106">
        <v>287</v>
      </c>
      <c s="2" r="L106"/>
      <c s="2" r="M106"/>
      <c s="2" r="N106"/>
      <c s="2" r="O106"/>
      <c s="2" r="P106"/>
      <c s="2" r="Q106"/>
      <c s="2" r="R106"/>
      <c s="2" r="S106"/>
      <c s="2" r="T106"/>
      <c s="2" r="U106"/>
      <c s="2" r="V106"/>
      <c s="2" r="W106"/>
      <c s="2" r="X106"/>
    </row>
    <row r="107">
      <c s="2" r="A107">
        <v>2002</v>
      </c>
      <c t="s" s="2" r="B107">
        <v>288</v>
      </c>
      <c s="2" r="C107">
        <v>23</v>
      </c>
      <c t="s" s="2" r="D107">
        <v>18</v>
      </c>
      <c t="s" s="2" r="E107">
        <v>18</v>
      </c>
      <c t="s" s="2" r="F107">
        <v>15</v>
      </c>
      <c t="s" s="2" r="G107">
        <v>289</v>
      </c>
      <c t="s" s="2" r="H107">
        <v>110</v>
      </c>
      <c s="2" r="I107"/>
      <c s="2" r="J107"/>
      <c t="s" s="2" r="K107">
        <v>290</v>
      </c>
      <c s="2" r="L107"/>
      <c s="2" r="M107"/>
      <c s="2" r="N107"/>
      <c s="2" r="O107"/>
      <c s="2" r="P107"/>
      <c s="2" r="Q107"/>
      <c s="2" r="R107"/>
      <c s="2" r="S107"/>
      <c s="2" r="T107"/>
      <c s="2" r="U107"/>
      <c s="2" r="V107"/>
      <c s="2" r="W107"/>
      <c s="2" r="X107"/>
    </row>
    <row r="108">
      <c s="2" r="A108">
        <v>2002</v>
      </c>
      <c t="s" s="2" r="B108">
        <v>291</v>
      </c>
      <c s="2" r="C108"/>
      <c t="s" s="2" r="D108">
        <v>24</v>
      </c>
      <c t="s" s="2" r="E108">
        <v>292</v>
      </c>
      <c t="s" s="2" r="F108">
        <v>15</v>
      </c>
      <c t="s" s="2" r="G108">
        <v>293</v>
      </c>
      <c t="s" s="2" r="H108">
        <v>294</v>
      </c>
      <c s="2" r="I108"/>
      <c s="2" r="J108"/>
      <c t="s" s="2" r="K108">
        <v>295</v>
      </c>
      <c s="2" r="L108"/>
      <c s="2" r="M108"/>
      <c s="2" r="N108"/>
      <c s="2" r="O108"/>
      <c s="2" r="P108"/>
      <c s="2" r="Q108"/>
      <c s="2" r="R108"/>
      <c s="2" r="S108"/>
      <c s="2" r="T108"/>
      <c s="2" r="U108"/>
      <c s="2" r="V108"/>
      <c s="2" r="W108"/>
      <c s="2" r="X108"/>
    </row>
    <row r="109">
      <c s="2" r="A109">
        <v>2002</v>
      </c>
      <c t="s" s="2" r="B109">
        <v>296</v>
      </c>
      <c s="2" r="C109"/>
      <c t="s" s="2" r="D109">
        <v>24</v>
      </c>
      <c t="s" s="2" r="E109">
        <v>297</v>
      </c>
      <c t="s" s="2" r="F109">
        <v>15</v>
      </c>
      <c t="s" s="2" r="G109">
        <v>21</v>
      </c>
      <c t="s" s="2" r="H109">
        <v>298</v>
      </c>
      <c s="2" r="I109"/>
      <c s="2" r="J109"/>
      <c t="s" s="2" r="K109">
        <v>299</v>
      </c>
      <c s="2" r="L109"/>
      <c s="2" r="M109"/>
      <c s="2" r="N109"/>
      <c s="2" r="O109"/>
      <c s="2" r="P109"/>
      <c s="2" r="Q109"/>
      <c s="2" r="R109"/>
      <c s="2" r="S109"/>
      <c s="2" r="T109"/>
      <c s="2" r="U109"/>
      <c s="2" r="V109"/>
      <c s="2" r="W109"/>
      <c s="2" r="X109"/>
    </row>
    <row r="110">
      <c s="2" r="A110">
        <v>2002</v>
      </c>
      <c t="s" s="2" r="B110">
        <v>300</v>
      </c>
      <c s="2" r="C110">
        <f>2002-1975</f>
        <v>27</v>
      </c>
      <c t="s" s="2" r="D110">
        <v>13</v>
      </c>
      <c t="s" s="2" r="E110">
        <v>301</v>
      </c>
      <c t="s" s="2" r="F110">
        <v>15</v>
      </c>
      <c t="s" s="2" r="G110">
        <v>302</v>
      </c>
      <c t="s" s="2" r="H110">
        <v>38</v>
      </c>
      <c s="2" r="I110"/>
      <c s="2" r="J110"/>
      <c t="s" s="2" r="K110">
        <v>303</v>
      </c>
      <c s="2" r="L110"/>
      <c s="2" r="M110"/>
      <c s="2" r="N110"/>
      <c s="2" r="O110"/>
      <c s="2" r="P110"/>
      <c s="2" r="Q110"/>
      <c s="2" r="R110"/>
      <c s="2" r="S110"/>
      <c s="2" r="T110"/>
      <c s="2" r="U110"/>
      <c s="2" r="V110"/>
      <c s="2" r="W110"/>
      <c s="2" r="X110"/>
    </row>
    <row r="111">
      <c s="2" r="A111">
        <v>2002</v>
      </c>
      <c t="s" s="2" r="B111">
        <v>304</v>
      </c>
      <c s="2" r="C111"/>
      <c t="s" s="2" r="D111">
        <v>13</v>
      </c>
      <c t="s" s="2" r="E111">
        <v>21</v>
      </c>
      <c t="s" s="2" r="F111">
        <v>15</v>
      </c>
      <c t="s" s="2" r="G111">
        <v>305</v>
      </c>
      <c t="s" s="2" r="H111">
        <v>139</v>
      </c>
      <c s="2" r="I111"/>
      <c s="2" r="J111"/>
      <c t="s" s="2" r="K111">
        <v>306</v>
      </c>
      <c s="2" r="L111"/>
      <c s="2" r="M111"/>
      <c s="2" r="N111"/>
      <c s="2" r="O111"/>
      <c s="2" r="P111"/>
      <c s="2" r="Q111"/>
      <c s="2" r="R111"/>
      <c s="2" r="S111"/>
      <c s="2" r="T111"/>
      <c s="2" r="U111"/>
      <c s="2" r="V111"/>
      <c s="2" r="W111"/>
      <c s="2" r="X111"/>
    </row>
    <row r="112">
      <c s="2" r="A112">
        <v>2002</v>
      </c>
      <c t="s" s="2" r="B112">
        <v>307</v>
      </c>
      <c s="2" r="C112"/>
      <c t="s" s="2" r="D112">
        <v>24</v>
      </c>
      <c t="s" s="2" r="E112">
        <v>308</v>
      </c>
      <c t="s" s="2" r="F112">
        <v>15</v>
      </c>
      <c t="s" s="2" r="G112">
        <v>309</v>
      </c>
      <c t="s" s="2" r="H112">
        <v>72</v>
      </c>
      <c s="2" r="I112"/>
      <c s="2" r="J112"/>
      <c t="s" s="2" r="K112">
        <v>310</v>
      </c>
      <c s="2" r="L112"/>
      <c s="2" r="M112"/>
      <c s="2" r="N112"/>
      <c s="2" r="O112"/>
      <c s="2" r="P112"/>
      <c s="2" r="Q112"/>
      <c s="2" r="R112"/>
      <c s="2" r="S112"/>
      <c s="2" r="T112"/>
      <c s="2" r="U112"/>
      <c s="2" r="V112"/>
      <c s="2" r="W112"/>
      <c s="2" r="X112"/>
    </row>
    <row r="113">
      <c s="2" r="A113">
        <v>2002</v>
      </c>
      <c t="s" s="2" r="B113">
        <v>269</v>
      </c>
      <c s="2" r="C113">
        <v>46</v>
      </c>
      <c t="s" s="2" r="D113">
        <v>30</v>
      </c>
      <c t="s" s="2" r="E113">
        <v>270</v>
      </c>
      <c t="s" s="2" r="F113">
        <v>15</v>
      </c>
      <c t="s" s="2" r="G113">
        <v>271</v>
      </c>
      <c t="s" s="2" r="H113">
        <v>106</v>
      </c>
      <c s="2" r="I113"/>
      <c s="2" r="J113"/>
      <c t="s" s="2" r="K113">
        <v>311</v>
      </c>
      <c s="2" r="L113"/>
      <c s="2" r="M113"/>
      <c s="2" r="N113"/>
      <c s="2" r="O113"/>
      <c s="2" r="P113"/>
      <c s="2" r="Q113"/>
      <c s="2" r="R113"/>
      <c s="2" r="S113"/>
      <c s="2" r="T113"/>
      <c s="2" r="U113"/>
      <c s="2" r="V113"/>
      <c s="2" r="W113"/>
      <c s="2" r="X113"/>
    </row>
    <row r="114">
      <c s="2" r="A114">
        <v>2002</v>
      </c>
      <c t="s" s="2" r="B114">
        <v>281</v>
      </c>
      <c s="2" r="C114">
        <f>2002-1975</f>
        <v>27</v>
      </c>
      <c s="2" r="D114"/>
      <c s="2" r="E114"/>
      <c s="2" r="F114"/>
      <c s="2" r="G114"/>
      <c t="s" s="2" r="H114">
        <v>38</v>
      </c>
      <c t="s" s="2" r="I114">
        <v>80</v>
      </c>
      <c t="s" s="2" r="J114">
        <v>145</v>
      </c>
      <c t="s" s="2" r="K114">
        <v>312</v>
      </c>
      <c s="2" r="L114"/>
      <c s="2" r="M114"/>
      <c s="2" r="N114"/>
      <c s="2" r="O114"/>
      <c s="2" r="P114"/>
      <c s="2" r="Q114"/>
      <c s="2" r="R114"/>
      <c s="2" r="S114"/>
      <c s="2" r="T114"/>
      <c s="2" r="U114"/>
      <c s="2" r="V114"/>
      <c s="2" r="W114"/>
      <c s="2" r="X114"/>
    </row>
    <row r="115">
      <c s="2" r="A115">
        <v>2002</v>
      </c>
      <c t="s" s="2" r="B115">
        <v>307</v>
      </c>
      <c s="2" r="C115"/>
      <c t="s" s="2" r="D115">
        <v>24</v>
      </c>
      <c t="s" s="2" r="E115">
        <v>308</v>
      </c>
      <c s="2" r="F115"/>
      <c s="2" r="G115"/>
      <c t="s" s="2" r="H115">
        <v>72</v>
      </c>
      <c s="2" r="I115"/>
      <c s="2" r="J115"/>
      <c t="s" s="2" r="K115">
        <v>313</v>
      </c>
      <c s="2" r="L115"/>
      <c s="2" r="M115"/>
      <c s="2" r="N115"/>
      <c s="2" r="O115"/>
      <c s="2" r="P115"/>
      <c s="2" r="Q115"/>
      <c s="2" r="R115"/>
      <c s="2" r="S115"/>
      <c s="2" r="T115"/>
      <c s="2" r="U115"/>
      <c s="2" r="V115"/>
      <c s="2" r="W115"/>
      <c s="2" r="X115"/>
    </row>
    <row r="116">
      <c s="2" r="A116">
        <v>2002</v>
      </c>
      <c t="s" s="2" r="B116">
        <v>314</v>
      </c>
      <c t="s" s="2" r="C116">
        <v>18</v>
      </c>
      <c t="s" s="2" r="D116">
        <v>18</v>
      </c>
      <c s="2" r="E116"/>
      <c s="2" r="F116"/>
      <c s="2" r="G116"/>
      <c t="s" s="2" r="H116">
        <v>110</v>
      </c>
      <c t="s" s="2" r="I116">
        <v>38</v>
      </c>
      <c s="2" r="J116"/>
      <c t="s" s="2" r="K116">
        <v>315</v>
      </c>
      <c s="2" r="L116"/>
      <c s="2" r="M116"/>
      <c s="2" r="N116"/>
      <c s="2" r="O116"/>
      <c s="2" r="P116"/>
      <c s="2" r="Q116"/>
      <c s="2" r="R116"/>
      <c s="2" r="S116"/>
      <c s="2" r="T116"/>
      <c s="2" r="U116"/>
      <c s="2" r="V116"/>
      <c s="2" r="W116"/>
      <c s="2" r="X116"/>
    </row>
    <row r="117">
      <c s="2" r="A117">
        <v>2002</v>
      </c>
      <c t="s" s="2" r="B117">
        <v>316</v>
      </c>
      <c t="s" s="2" r="C117">
        <v>18</v>
      </c>
      <c t="s" s="2" r="D117">
        <v>18</v>
      </c>
      <c s="2" r="E117"/>
      <c s="2" r="F117"/>
      <c s="2" r="G117"/>
      <c t="s" s="2" r="H117">
        <v>110</v>
      </c>
      <c t="s" s="2" r="I117">
        <v>38</v>
      </c>
      <c s="2" r="J117"/>
      <c t="s" s="2" r="K117">
        <v>315</v>
      </c>
      <c s="2" r="L117"/>
      <c s="2" r="M117"/>
      <c s="2" r="N117"/>
      <c s="2" r="O117"/>
      <c s="2" r="P117"/>
      <c s="2" r="Q117"/>
      <c s="2" r="R117"/>
      <c s="2" r="S117"/>
      <c s="2" r="T117"/>
      <c s="2" r="U117"/>
      <c s="2" r="V117"/>
      <c s="2" r="W117"/>
      <c s="2" r="X117"/>
    </row>
    <row r="118">
      <c s="2" r="A118">
        <v>2002</v>
      </c>
      <c t="s" s="2" r="B118">
        <v>317</v>
      </c>
      <c t="s" s="2" r="C118">
        <v>18</v>
      </c>
      <c t="s" s="2" r="D118">
        <v>18</v>
      </c>
      <c s="2" r="E118"/>
      <c s="2" r="F118"/>
      <c s="2" r="G118"/>
      <c t="s" s="2" r="H118">
        <v>110</v>
      </c>
      <c t="s" s="2" r="I118">
        <v>38</v>
      </c>
      <c s="2" r="J118"/>
      <c t="s" s="2" r="K118">
        <v>252</v>
      </c>
      <c s="2" r="L118"/>
      <c s="2" r="M118"/>
      <c s="2" r="N118"/>
      <c s="2" r="O118"/>
      <c s="2" r="P118"/>
      <c s="2" r="Q118"/>
      <c s="2" r="R118"/>
      <c s="2" r="S118"/>
      <c s="2" r="T118"/>
      <c s="2" r="U118"/>
      <c s="2" r="V118"/>
      <c s="2" r="W118"/>
      <c s="2" r="X118"/>
    </row>
    <row r="119">
      <c s="2" r="A119">
        <v>2002</v>
      </c>
      <c t="s" s="2" r="B119">
        <v>281</v>
      </c>
      <c s="2" r="C119">
        <f>2002-1975</f>
        <v>27</v>
      </c>
      <c s="2" r="D119"/>
      <c s="2" r="E119"/>
      <c s="2" r="F119"/>
      <c s="2" r="G119"/>
      <c t="s" s="2" r="H119">
        <v>145</v>
      </c>
      <c t="s" s="2" r="I119">
        <v>124</v>
      </c>
      <c s="2" r="J119"/>
      <c t="s" s="2" r="K119">
        <v>318</v>
      </c>
      <c s="2" r="L119"/>
      <c s="2" r="M119"/>
      <c s="2" r="N119"/>
      <c s="2" r="O119"/>
      <c s="2" r="P119"/>
      <c s="2" r="Q119"/>
      <c s="2" r="R119"/>
      <c s="2" r="S119"/>
      <c s="2" r="T119"/>
      <c s="2" r="U119"/>
      <c s="2" r="V119"/>
      <c s="2" r="W119"/>
      <c s="2" r="X119"/>
    </row>
    <row r="120">
      <c s="2" r="A120">
        <v>2002</v>
      </c>
      <c t="s" s="2" r="B120">
        <v>300</v>
      </c>
      <c s="2" r="C120">
        <f>2002-1975</f>
        <v>27</v>
      </c>
      <c t="s" s="2" r="D120">
        <v>13</v>
      </c>
      <c t="s" s="2" r="E120">
        <v>301</v>
      </c>
      <c s="2" r="F120"/>
      <c s="2" r="G120"/>
      <c t="s" s="2" r="H120">
        <v>145</v>
      </c>
      <c t="s" s="2" r="I120">
        <v>124</v>
      </c>
      <c s="2" r="J120"/>
      <c t="s" s="2" r="K120">
        <v>252</v>
      </c>
      <c s="2" r="L120"/>
      <c s="2" r="M120"/>
      <c s="2" r="N120"/>
      <c s="2" r="O120"/>
      <c s="2" r="P120"/>
      <c s="2" r="Q120"/>
      <c s="2" r="R120"/>
      <c s="2" r="S120"/>
      <c s="2" r="T120"/>
      <c s="2" r="U120"/>
      <c s="2" r="V120"/>
      <c s="2" r="W120"/>
      <c s="2" r="X120"/>
    </row>
    <row r="121">
      <c s="2" r="A121">
        <v>2002</v>
      </c>
      <c t="s" s="2" r="B121">
        <v>285</v>
      </c>
      <c s="2" r="C121">
        <v>29</v>
      </c>
      <c t="s" s="2" r="D121">
        <v>13</v>
      </c>
      <c t="s" s="2" r="E121">
        <v>45</v>
      </c>
      <c s="2" r="F121"/>
      <c s="2" r="G121"/>
      <c t="s" s="2" r="H121">
        <v>145</v>
      </c>
      <c t="s" s="2" r="I121">
        <v>124</v>
      </c>
      <c s="2" r="J121"/>
      <c t="s" s="2" r="K121">
        <v>252</v>
      </c>
      <c s="2" r="L121"/>
      <c s="2" r="M121"/>
      <c s="2" r="N121"/>
      <c s="2" r="O121"/>
      <c s="2" r="P121"/>
      <c s="2" r="Q121"/>
      <c s="2" r="R121"/>
      <c s="2" r="S121"/>
      <c s="2" r="T121"/>
      <c s="2" r="U121"/>
      <c s="2" r="V121"/>
      <c s="2" r="W121"/>
      <c s="2" r="X121"/>
    </row>
    <row r="122">
      <c s="3" r="A122"/>
      <c s="3" r="B122"/>
      <c s="3" r="C122"/>
      <c s="3" r="D122"/>
      <c s="3" r="E122"/>
      <c s="3" r="F122"/>
      <c s="3" r="G122"/>
      <c s="3" r="H122"/>
      <c s="3" r="I122"/>
      <c s="3" r="J122"/>
      <c s="3" r="K122"/>
      <c s="3" r="L122"/>
      <c s="3" r="M122"/>
      <c s="3" r="N122"/>
      <c s="3" r="O122"/>
      <c s="3" r="P122"/>
      <c s="3" r="Q122"/>
      <c s="3" r="R122"/>
      <c s="3" r="S122"/>
      <c s="3" r="T122"/>
      <c s="3" r="U122"/>
      <c s="3" r="V122"/>
      <c s="3" r="W122"/>
      <c s="3" r="X122"/>
    </row>
    <row r="123">
      <c s="5" r="A123">
        <v>2003</v>
      </c>
      <c s="5" r="B123"/>
      <c s="5" r="C123"/>
      <c s="5" r="D123"/>
      <c s="5" r="E123"/>
      <c s="5" r="F123"/>
      <c s="5" r="G123"/>
      <c s="5" r="H123"/>
      <c s="5" r="I123"/>
      <c s="5" r="J123"/>
      <c t="s" s="5" r="K123">
        <v>120</v>
      </c>
      <c s="5" r="L123"/>
      <c s="5" r="M123"/>
      <c s="5" r="N123"/>
      <c s="5" r="O123"/>
      <c s="5" r="P123"/>
      <c s="5" r="Q123"/>
      <c s="5" r="R123"/>
      <c s="5" r="S123"/>
      <c s="5" r="T123"/>
      <c s="5" r="U123"/>
      <c s="5" r="V123"/>
      <c s="5" r="W123"/>
      <c s="5" r="X123"/>
    </row>
    <row r="124">
      <c s="5" r="A124">
        <v>2003</v>
      </c>
      <c t="s" s="5" r="B124">
        <v>319</v>
      </c>
      <c t="s" s="5" r="C124">
        <v>320</v>
      </c>
      <c t="s" s="5" r="D124">
        <v>24</v>
      </c>
      <c t="s" s="5" r="E124">
        <v>321</v>
      </c>
      <c t="s" s="5" r="F124">
        <v>15</v>
      </c>
      <c t="s" s="5" r="G124">
        <v>83</v>
      </c>
      <c t="s" s="5" r="H124">
        <v>322</v>
      </c>
      <c s="5" r="I124"/>
      <c s="5" r="J124"/>
      <c t="s" s="5" r="K124">
        <v>323</v>
      </c>
      <c t="s" s="5" r="L124">
        <v>324</v>
      </c>
      <c s="5" r="M124"/>
      <c s="5" r="N124"/>
      <c s="5" r="O124"/>
      <c s="5" r="P124"/>
      <c s="5" r="Q124"/>
      <c s="5" r="R124"/>
      <c s="5" r="S124"/>
      <c s="5" r="T124"/>
      <c s="5" r="U124"/>
      <c s="5" r="V124"/>
      <c s="5" r="W124"/>
      <c s="5" r="X124"/>
    </row>
    <row r="125">
      <c s="5" r="A125">
        <v>2003</v>
      </c>
      <c t="s" s="5" r="B125">
        <v>325</v>
      </c>
      <c s="5" r="C125"/>
      <c t="s" s="5" r="D125">
        <v>30</v>
      </c>
      <c t="s" s="5" r="E125">
        <v>326</v>
      </c>
      <c t="s" s="5" r="F125">
        <v>15</v>
      </c>
      <c t="s" s="5" r="G125">
        <v>293</v>
      </c>
      <c t="s" s="5" r="H125">
        <v>110</v>
      </c>
      <c s="5" r="I125"/>
      <c s="5" r="J125"/>
      <c t="s" s="5" r="K125">
        <v>327</v>
      </c>
      <c t="s" s="5" r="L125">
        <v>328</v>
      </c>
      <c s="5" r="M125"/>
      <c s="5" r="N125"/>
      <c s="5" r="O125"/>
      <c s="5" r="P125"/>
      <c s="5" r="Q125"/>
      <c s="5" r="R125"/>
      <c s="5" r="S125"/>
      <c s="5" r="T125"/>
      <c s="5" r="U125"/>
      <c s="5" r="V125"/>
      <c s="5" r="W125"/>
      <c s="5" r="X125"/>
    </row>
    <row r="126">
      <c s="5" r="A126">
        <v>2003</v>
      </c>
      <c t="s" s="5" r="B126">
        <v>329</v>
      </c>
      <c t="s" s="5" r="C126">
        <v>330</v>
      </c>
      <c t="s" s="5" r="D126">
        <v>24</v>
      </c>
      <c t="s" s="5" r="E126">
        <v>331</v>
      </c>
      <c t="s" s="5" r="F126">
        <v>15</v>
      </c>
      <c t="s" s="5" r="G126">
        <v>332</v>
      </c>
      <c t="s" s="2" r="H126">
        <v>209</v>
      </c>
      <c t="s" s="5" r="I126">
        <v>298</v>
      </c>
      <c s="5" r="J126"/>
      <c t="s" s="5" r="K126">
        <v>333</v>
      </c>
      <c t="s" s="5" r="L126">
        <v>334</v>
      </c>
      <c s="5" r="M126"/>
      <c s="5" r="N126"/>
      <c s="5" r="O126"/>
      <c s="5" r="P126"/>
      <c s="5" r="Q126"/>
      <c s="5" r="R126"/>
      <c s="5" r="S126"/>
      <c s="5" r="T126"/>
      <c s="5" r="U126"/>
      <c s="5" r="V126"/>
      <c s="5" r="W126"/>
      <c s="5" r="X126"/>
    </row>
    <row r="127">
      <c s="5" r="A127">
        <v>2003</v>
      </c>
      <c t="s" s="5" r="B127">
        <v>335</v>
      </c>
      <c s="5" r="C127">
        <v>24</v>
      </c>
      <c t="s" s="5" r="D127">
        <v>13</v>
      </c>
      <c t="s" s="5" r="E127">
        <v>14</v>
      </c>
      <c t="s" s="5" r="F127">
        <v>15</v>
      </c>
      <c t="s" s="5" r="G127">
        <v>336</v>
      </c>
      <c s="5" r="H127"/>
      <c s="5" r="I127"/>
      <c s="5" r="J127"/>
      <c t="s" s="5" r="K127">
        <v>337</v>
      </c>
      <c s="5" r="L127"/>
      <c s="5" r="M127"/>
      <c s="5" r="N127"/>
      <c s="5" r="O127"/>
      <c s="5" r="P127"/>
      <c s="5" r="Q127"/>
      <c s="5" r="R127"/>
      <c s="5" r="S127"/>
      <c s="5" r="T127"/>
      <c s="5" r="U127"/>
      <c s="5" r="V127"/>
      <c s="5" r="W127"/>
      <c s="5" r="X127"/>
    </row>
    <row r="128">
      <c s="2" r="A128">
        <v>2003</v>
      </c>
      <c t="s" s="2" r="B128">
        <v>338</v>
      </c>
      <c s="2" r="C128"/>
      <c t="s" s="2" r="D128">
        <v>24</v>
      </c>
      <c t="s" s="2" r="E128">
        <v>143</v>
      </c>
      <c t="s" s="2" r="F128">
        <v>15</v>
      </c>
      <c t="s" s="2" r="G128">
        <v>271</v>
      </c>
      <c t="s" s="2" r="H128">
        <v>110</v>
      </c>
      <c s="2" r="I128"/>
      <c s="2" r="J128"/>
      <c t="s" s="2" r="K128">
        <v>339</v>
      </c>
      <c t="s" s="2" r="L128">
        <v>340</v>
      </c>
      <c s="2" r="M128"/>
      <c s="2" r="N128"/>
      <c s="2" r="O128"/>
      <c s="2" r="P128"/>
      <c s="2" r="Q128"/>
      <c s="2" r="R128"/>
      <c s="2" r="S128"/>
      <c s="2" r="T128"/>
      <c s="2" r="U128"/>
      <c s="2" r="V128"/>
      <c s="2" r="W128"/>
      <c s="2" r="X128"/>
    </row>
    <row r="129">
      <c s="2" r="A129">
        <v>2003</v>
      </c>
      <c t="s" s="2" r="B129">
        <v>341</v>
      </c>
      <c s="2" r="C129"/>
      <c t="s" s="2" r="D129">
        <v>24</v>
      </c>
      <c t="s" s="2" r="E129">
        <v>321</v>
      </c>
      <c t="s" s="2" r="F129">
        <v>15</v>
      </c>
      <c t="s" s="2" r="G129">
        <v>59</v>
      </c>
      <c s="2" r="H129"/>
      <c s="2" r="I129"/>
      <c s="2" r="J129"/>
      <c s="2" r="K129"/>
      <c s="2" r="L129"/>
      <c s="2" r="M129"/>
      <c s="2" r="N129"/>
      <c s="2" r="O129"/>
      <c s="2" r="P129"/>
      <c s="2" r="Q129"/>
      <c s="2" r="R129"/>
      <c s="2" r="S129"/>
      <c s="2" r="T129"/>
      <c s="2" r="U129"/>
      <c s="2" r="V129"/>
      <c s="2" r="W129"/>
      <c s="2" r="X129"/>
    </row>
    <row r="130">
      <c s="2" r="A130">
        <v>2003</v>
      </c>
      <c t="s" s="2" r="B130">
        <v>342</v>
      </c>
      <c s="2" r="C130"/>
      <c t="s" s="2" r="D130">
        <v>18</v>
      </c>
      <c t="s" s="2" r="E130">
        <v>18</v>
      </c>
      <c t="s" s="2" r="F130">
        <v>15</v>
      </c>
      <c t="s" s="2" r="G130">
        <v>21</v>
      </c>
      <c t="s" s="2" r="H130">
        <v>343</v>
      </c>
      <c s="2" r="I130"/>
      <c s="2" r="J130"/>
      <c t="s" s="2" r="K130">
        <v>344</v>
      </c>
      <c t="s" s="2" r="L130">
        <v>345</v>
      </c>
      <c s="2" r="M130"/>
      <c s="2" r="N130"/>
      <c s="2" r="O130"/>
      <c s="2" r="P130"/>
      <c s="2" r="Q130"/>
      <c s="2" r="R130"/>
      <c s="2" r="S130"/>
      <c s="2" r="T130"/>
      <c s="2" r="U130"/>
      <c s="2" r="V130"/>
      <c s="2" r="W130"/>
      <c s="2" r="X130"/>
    </row>
    <row r="131">
      <c s="2" r="A131">
        <v>2003</v>
      </c>
      <c t="s" s="2" r="B131">
        <v>314</v>
      </c>
      <c s="2" r="C131"/>
      <c t="s" s="2" r="D131">
        <v>18</v>
      </c>
      <c t="s" s="2" r="E131">
        <v>18</v>
      </c>
      <c t="s" s="2" r="F131">
        <v>15</v>
      </c>
      <c t="s" s="2" r="G131">
        <v>21</v>
      </c>
      <c t="s" s="2" r="H131">
        <v>110</v>
      </c>
      <c s="2" r="I131"/>
      <c s="2" r="J131"/>
      <c t="s" s="2" r="K131">
        <v>346</v>
      </c>
      <c s="2" r="L131"/>
      <c s="2" r="M131"/>
      <c s="2" r="N131"/>
      <c s="2" r="O131"/>
      <c s="2" r="P131"/>
      <c s="2" r="Q131"/>
      <c s="2" r="R131"/>
      <c s="2" r="S131"/>
      <c s="2" r="T131"/>
      <c s="2" r="U131"/>
      <c s="2" r="V131"/>
      <c s="2" r="W131"/>
      <c s="2" r="X131"/>
    </row>
    <row r="132">
      <c s="2" r="A132">
        <v>2003</v>
      </c>
      <c t="s" s="2" r="B132">
        <v>316</v>
      </c>
      <c s="2" r="C132"/>
      <c t="s" s="2" r="D132">
        <v>18</v>
      </c>
      <c t="s" s="2" r="E132">
        <v>18</v>
      </c>
      <c t="s" s="2" r="F132">
        <v>15</v>
      </c>
      <c t="s" s="2" r="G132">
        <v>21</v>
      </c>
      <c t="s" s="2" r="H132">
        <v>110</v>
      </c>
      <c s="2" r="I132"/>
      <c s="2" r="J132"/>
      <c t="s" s="2" r="K132">
        <v>346</v>
      </c>
      <c s="2" r="L132"/>
      <c s="2" r="M132"/>
      <c s="2" r="N132"/>
      <c s="2" r="O132"/>
      <c s="2" r="P132"/>
      <c s="2" r="Q132"/>
      <c s="2" r="R132"/>
      <c s="2" r="S132"/>
      <c s="2" r="T132"/>
      <c s="2" r="U132"/>
      <c s="2" r="V132"/>
      <c s="2" r="W132"/>
      <c s="2" r="X132"/>
    </row>
    <row r="133">
      <c s="2" r="A133">
        <v>2003</v>
      </c>
      <c t="s" s="2" r="B133">
        <v>317</v>
      </c>
      <c s="2" r="C133"/>
      <c t="s" s="2" r="D133">
        <v>18</v>
      </c>
      <c t="s" s="2" r="E133">
        <v>18</v>
      </c>
      <c t="s" s="2" r="F133">
        <v>15</v>
      </c>
      <c t="s" s="2" r="G133">
        <v>21</v>
      </c>
      <c t="s" s="2" r="H133">
        <v>110</v>
      </c>
      <c s="2" r="I133"/>
      <c s="2" r="J133"/>
      <c t="s" s="2" r="K133">
        <v>346</v>
      </c>
      <c s="2" r="L133"/>
      <c s="2" r="M133"/>
      <c s="2" r="N133"/>
      <c s="2" r="O133"/>
      <c s="2" r="P133"/>
      <c s="2" r="Q133"/>
      <c s="2" r="R133"/>
      <c s="2" r="S133"/>
      <c s="2" r="T133"/>
      <c s="2" r="U133"/>
      <c s="2" r="V133"/>
      <c s="2" r="W133"/>
      <c s="2" r="X133"/>
    </row>
    <row r="134">
      <c s="2" r="A134">
        <v>2003</v>
      </c>
      <c t="s" s="2" r="B134">
        <v>347</v>
      </c>
      <c s="2" r="C134"/>
      <c t="s" s="2" r="D134">
        <v>24</v>
      </c>
      <c t="s" s="2" r="E134">
        <v>194</v>
      </c>
      <c t="s" s="2" r="F134">
        <v>58</v>
      </c>
      <c t="s" s="2" r="G134">
        <v>194</v>
      </c>
      <c t="s" s="2" r="H134">
        <v>298</v>
      </c>
      <c s="2" r="I134"/>
      <c s="2" r="J134"/>
      <c t="s" s="2" r="K134">
        <v>348</v>
      </c>
      <c s="2" r="L134"/>
      <c s="2" r="M134"/>
      <c s="2" r="N134"/>
      <c s="2" r="O134"/>
      <c s="2" r="P134"/>
      <c s="2" r="Q134"/>
      <c s="2" r="R134"/>
      <c s="2" r="S134"/>
      <c s="2" r="T134"/>
      <c s="2" r="U134"/>
      <c s="2" r="V134"/>
      <c s="2" r="W134"/>
      <c s="2" r="X134"/>
    </row>
    <row r="135">
      <c s="2" r="A135">
        <v>2003</v>
      </c>
      <c t="s" s="2" r="B135">
        <v>349</v>
      </c>
      <c s="2" r="C135"/>
      <c s="2" r="D135"/>
      <c s="2" r="E135"/>
      <c t="s" s="2" r="F135">
        <v>15</v>
      </c>
      <c t="s" s="2" r="G135">
        <v>268</v>
      </c>
      <c t="s" s="2" r="H135">
        <v>106</v>
      </c>
      <c s="2" r="I135"/>
      <c s="2" r="J135"/>
      <c s="2" r="K135"/>
      <c s="2" r="L135"/>
      <c s="2" r="M135"/>
      <c s="2" r="N135"/>
      <c s="2" r="O135"/>
      <c s="2" r="P135"/>
      <c s="2" r="Q135"/>
      <c s="2" r="R135"/>
      <c s="2" r="S135"/>
      <c s="2" r="T135"/>
      <c s="2" r="U135"/>
      <c s="2" r="V135"/>
      <c s="2" r="W135"/>
      <c s="2" r="X135"/>
    </row>
    <row r="136">
      <c s="2" r="A136">
        <v>2003</v>
      </c>
      <c t="s" s="2" r="B136">
        <v>266</v>
      </c>
      <c s="2" r="C136"/>
      <c s="2" r="D136"/>
      <c s="2" r="E136"/>
      <c t="s" s="2" r="F136">
        <v>15</v>
      </c>
      <c t="s" s="2" r="G136">
        <v>268</v>
      </c>
      <c t="s" s="2" r="H136">
        <v>106</v>
      </c>
      <c s="2" r="I136"/>
      <c s="2" r="J136"/>
      <c s="2" r="K136"/>
      <c s="2" r="L136"/>
      <c s="2" r="M136"/>
      <c s="2" r="N136"/>
      <c s="2" r="O136"/>
      <c s="2" r="P136"/>
      <c s="2" r="Q136"/>
      <c s="2" r="R136"/>
      <c s="2" r="S136"/>
      <c s="2" r="T136"/>
      <c s="2" r="U136"/>
      <c s="2" r="V136"/>
      <c s="2" r="W136"/>
      <c s="2" r="X136"/>
    </row>
    <row r="137">
      <c s="2" r="A137">
        <v>2003</v>
      </c>
      <c t="s" s="2" r="B137">
        <v>325</v>
      </c>
      <c s="2" r="C137"/>
      <c t="s" s="2" r="D137">
        <v>30</v>
      </c>
      <c t="s" s="2" r="E137">
        <v>326</v>
      </c>
      <c s="2" r="F137"/>
      <c s="2" r="G137"/>
      <c t="s" s="2" r="H137">
        <v>110</v>
      </c>
      <c s="2" r="I137"/>
      <c s="2" r="J137"/>
      <c t="s" s="2" r="K137">
        <v>350</v>
      </c>
      <c s="2" r="L137"/>
      <c s="2" r="M137"/>
      <c s="2" r="N137"/>
      <c s="2" r="O137"/>
      <c s="2" r="P137"/>
      <c s="2" r="Q137"/>
      <c s="2" r="R137"/>
      <c s="2" r="S137"/>
      <c s="2" r="T137"/>
      <c s="2" r="U137"/>
      <c s="2" r="V137"/>
      <c s="2" r="W137"/>
      <c s="2" r="X137"/>
    </row>
    <row r="138">
      <c s="2" r="A138">
        <v>2003</v>
      </c>
      <c t="s" s="2" r="B138">
        <v>335</v>
      </c>
      <c s="2" r="C138">
        <v>24</v>
      </c>
      <c t="s" s="2" r="D138">
        <v>13</v>
      </c>
      <c t="s" s="5" r="E138">
        <v>14</v>
      </c>
      <c s="2" r="F138"/>
      <c s="2" r="G138"/>
      <c t="s" s="2" r="H138">
        <v>110</v>
      </c>
      <c s="2" r="I138"/>
      <c s="2" r="J138"/>
      <c t="s" s="2" r="K138">
        <v>350</v>
      </c>
      <c s="2" r="L138"/>
      <c s="2" r="M138"/>
      <c s="2" r="N138"/>
      <c s="2" r="O138"/>
      <c s="2" r="P138"/>
      <c s="2" r="Q138"/>
      <c s="2" r="R138"/>
      <c s="2" r="S138"/>
      <c s="2" r="T138"/>
      <c s="2" r="U138"/>
      <c s="2" r="V138"/>
      <c s="2" r="W138"/>
      <c s="2" r="X138"/>
    </row>
    <row r="139">
      <c s="2" r="A139">
        <v>2003</v>
      </c>
      <c t="s" s="2" r="B139">
        <v>338</v>
      </c>
      <c s="2" r="C139"/>
      <c t="s" s="2" r="D139">
        <v>24</v>
      </c>
      <c t="s" s="2" r="E139">
        <v>143</v>
      </c>
      <c s="2" r="F139"/>
      <c s="2" r="G139"/>
      <c t="s" s="2" r="H139">
        <v>110</v>
      </c>
      <c s="2" r="I139"/>
      <c s="2" r="J139"/>
      <c t="s" s="2" r="K139">
        <v>350</v>
      </c>
      <c s="2" r="L139"/>
      <c s="2" r="M139"/>
      <c s="2" r="N139"/>
      <c s="2" r="O139"/>
      <c s="2" r="P139"/>
      <c s="2" r="Q139"/>
      <c s="2" r="R139"/>
      <c s="2" r="S139"/>
      <c s="2" r="T139"/>
      <c s="2" r="U139"/>
      <c s="2" r="V139"/>
      <c s="2" r="W139"/>
      <c s="2" r="X139"/>
    </row>
    <row r="140">
      <c s="2" r="A140">
        <v>2003</v>
      </c>
      <c t="s" s="2" r="B140">
        <v>351</v>
      </c>
      <c s="2" r="C140">
        <v>62</v>
      </c>
      <c t="s" s="2" r="D140">
        <v>24</v>
      </c>
      <c t="s" s="5" r="E140">
        <v>14</v>
      </c>
      <c t="s" s="2" r="F140">
        <v>58</v>
      </c>
      <c t="s" s="2" r="G140">
        <v>352</v>
      </c>
      <c t="s" s="2" r="H140">
        <v>343</v>
      </c>
      <c s="2" r="I140"/>
      <c s="2" r="J140"/>
      <c t="s" s="2" r="K140">
        <v>353</v>
      </c>
      <c t="s" s="2" r="L140">
        <v>354</v>
      </c>
      <c s="2" r="M140"/>
      <c s="2" r="N140"/>
      <c s="2" r="O140"/>
      <c s="2" r="P140"/>
      <c s="2" r="Q140"/>
      <c s="2" r="R140"/>
      <c s="2" r="S140"/>
      <c s="2" r="T140"/>
      <c s="2" r="U140"/>
      <c s="2" r="V140"/>
      <c s="2" r="W140"/>
      <c s="2" r="X140"/>
    </row>
    <row r="141">
      <c s="3" r="A141"/>
      <c s="3" r="B141"/>
      <c s="3" r="C141"/>
      <c s="3" r="D141"/>
      <c s="3" r="E141"/>
      <c s="3" r="F141"/>
      <c s="3" r="G141"/>
      <c s="3" r="H141"/>
      <c s="3" r="I141"/>
      <c s="3" r="J141"/>
      <c s="3" r="K141"/>
      <c s="3" r="L141"/>
      <c s="3" r="M141"/>
      <c s="3" r="N141"/>
      <c s="3" r="O141"/>
      <c s="3" r="P141"/>
      <c s="3" r="Q141"/>
      <c s="3" r="R141"/>
      <c s="3" r="S141"/>
      <c s="3" r="T141"/>
      <c s="3" r="U141"/>
      <c s="3" r="V141"/>
      <c s="3" r="W141"/>
      <c s="3" r="X141"/>
    </row>
    <row r="142">
      <c s="2" r="A142">
        <v>2004</v>
      </c>
      <c t="s" s="2" r="B142">
        <v>355</v>
      </c>
      <c s="2" r="C142"/>
      <c s="2" r="D142"/>
      <c s="2" r="E142"/>
      <c t="s" s="2" r="F142">
        <v>15</v>
      </c>
      <c t="s" s="2" r="G142">
        <v>356</v>
      </c>
      <c t="s" s="2" r="H142">
        <v>72</v>
      </c>
      <c s="2" r="I142"/>
      <c s="2" r="J142"/>
      <c t="s" s="2" r="K142">
        <v>357</v>
      </c>
      <c t="s" s="2" r="L142">
        <v>358</v>
      </c>
      <c s="2" r="M142"/>
      <c s="2" r="N142"/>
      <c s="2" r="O142"/>
      <c s="2" r="P142"/>
      <c s="2" r="Q142"/>
      <c s="2" r="R142"/>
      <c s="2" r="S142"/>
      <c s="2" r="T142"/>
      <c s="2" r="U142"/>
      <c s="2" r="V142"/>
      <c s="2" r="W142"/>
      <c s="2" r="X142"/>
    </row>
    <row r="143">
      <c s="2" r="A143">
        <v>2004</v>
      </c>
      <c t="s" s="2" r="B143">
        <v>359</v>
      </c>
      <c s="2" r="C143">
        <v>50</v>
      </c>
      <c t="s" s="2" r="D143">
        <v>360</v>
      </c>
      <c t="s" s="2" r="E143">
        <v>361</v>
      </c>
      <c t="s" s="2" r="F143">
        <v>15</v>
      </c>
      <c t="s" s="2" r="G143">
        <v>362</v>
      </c>
      <c t="s" s="2" r="H143">
        <v>232</v>
      </c>
      <c s="2" r="I143"/>
      <c s="2" r="J143"/>
      <c t="s" s="2" r="K143">
        <v>232</v>
      </c>
      <c t="s" s="2" r="L143">
        <v>363</v>
      </c>
      <c s="2" r="M143"/>
      <c s="2" r="N143"/>
      <c s="2" r="O143"/>
      <c s="2" r="P143"/>
      <c s="2" r="Q143"/>
      <c s="2" r="R143"/>
      <c s="2" r="S143"/>
      <c s="2" r="T143"/>
      <c s="2" r="U143"/>
      <c s="2" r="V143"/>
      <c s="2" r="W143"/>
      <c s="2" r="X143"/>
    </row>
    <row r="144">
      <c s="2" r="A144">
        <v>2004</v>
      </c>
      <c t="s" s="2" r="B144">
        <v>364</v>
      </c>
      <c s="2" r="C144">
        <v>48</v>
      </c>
      <c t="s" s="2" r="D144">
        <v>24</v>
      </c>
      <c t="s" s="2" r="E144">
        <v>69</v>
      </c>
      <c t="s" s="2" r="F144">
        <v>15</v>
      </c>
      <c t="s" s="2" r="G144">
        <v>365</v>
      </c>
      <c t="s" s="2" r="H144">
        <v>366</v>
      </c>
      <c s="2" r="I144"/>
      <c s="2" r="J144"/>
      <c t="s" s="2" r="K144">
        <v>367</v>
      </c>
      <c t="s" s="2" r="L144">
        <v>368</v>
      </c>
      <c s="2" r="M144"/>
      <c s="2" r="N144"/>
      <c s="2" r="O144"/>
      <c s="2" r="P144"/>
      <c s="2" r="Q144"/>
      <c s="2" r="R144"/>
      <c s="2" r="S144"/>
      <c s="2" r="T144"/>
      <c s="2" r="U144"/>
      <c s="2" r="V144"/>
      <c s="2" r="W144"/>
      <c s="2" r="X144"/>
    </row>
    <row r="145">
      <c s="2" r="A145">
        <v>2004</v>
      </c>
      <c t="s" s="2" r="B145">
        <v>369</v>
      </c>
      <c s="2" r="C145"/>
      <c t="s" s="2" r="D145">
        <v>13</v>
      </c>
      <c t="s" s="2" r="E145">
        <v>21</v>
      </c>
      <c t="s" s="2" r="F145">
        <v>15</v>
      </c>
      <c t="s" s="2" r="G145">
        <v>370</v>
      </c>
      <c t="s" s="2" r="H145">
        <v>154</v>
      </c>
      <c s="2" r="I145"/>
      <c s="2" r="J145"/>
      <c t="s" s="2" r="K145">
        <v>371</v>
      </c>
      <c t="s" s="2" r="L145">
        <v>372</v>
      </c>
      <c s="2" r="M145"/>
      <c s="2" r="N145"/>
      <c s="2" r="O145"/>
      <c s="2" r="P145"/>
      <c s="2" r="Q145"/>
      <c s="2" r="R145"/>
      <c s="2" r="S145"/>
      <c s="2" r="T145"/>
      <c s="2" r="U145"/>
      <c s="2" r="V145"/>
      <c s="2" r="W145"/>
      <c s="2" r="X145"/>
    </row>
    <row r="146">
      <c s="2" r="A146">
        <v>2004</v>
      </c>
      <c t="s" s="2" r="B146">
        <v>373</v>
      </c>
      <c s="2" r="C146">
        <v>51</v>
      </c>
      <c t="s" s="2" r="D146">
        <v>24</v>
      </c>
      <c t="s" s="2" r="E146">
        <v>207</v>
      </c>
      <c t="s" s="2" r="F146">
        <v>15</v>
      </c>
      <c t="s" s="2" r="G146">
        <v>69</v>
      </c>
      <c t="s" s="2" r="H146">
        <v>294</v>
      </c>
      <c s="2" r="I146"/>
      <c s="2" r="J146"/>
      <c t="s" s="2" r="K146">
        <v>374</v>
      </c>
      <c t="s" s="2" r="L146">
        <v>375</v>
      </c>
      <c s="2" r="M146"/>
      <c s="2" r="N146"/>
      <c s="2" r="O146"/>
      <c s="2" r="P146"/>
      <c s="2" r="Q146"/>
      <c s="2" r="R146"/>
      <c s="2" r="S146"/>
      <c s="2" r="T146"/>
      <c s="2" r="U146"/>
      <c s="2" r="V146"/>
      <c s="2" r="W146"/>
      <c s="2" r="X146"/>
    </row>
    <row r="147">
      <c s="2" r="A147">
        <v>2004</v>
      </c>
      <c t="s" s="2" r="B147">
        <v>376</v>
      </c>
      <c s="2" r="C147"/>
      <c t="s" s="2" r="D147">
        <v>24</v>
      </c>
      <c t="s" s="2" r="E147">
        <v>377</v>
      </c>
      <c t="s" s="2" r="F147">
        <v>15</v>
      </c>
      <c t="s" s="2" r="G147">
        <v>377</v>
      </c>
      <c t="s" s="2" r="H147">
        <v>217</v>
      </c>
      <c s="2" r="I147"/>
      <c s="2" r="J147"/>
      <c t="s" s="2" r="K147">
        <v>378</v>
      </c>
      <c t="s" s="2" r="L147">
        <v>379</v>
      </c>
      <c s="2" r="M147"/>
      <c s="2" r="N147"/>
      <c s="2" r="O147"/>
      <c s="2" r="P147"/>
      <c s="2" r="Q147"/>
      <c s="2" r="R147"/>
      <c s="2" r="S147"/>
      <c s="2" r="T147"/>
      <c s="2" r="U147"/>
      <c s="2" r="V147"/>
      <c s="2" r="W147"/>
      <c s="2" r="X147"/>
    </row>
    <row r="148">
      <c s="2" r="A148">
        <v>2004</v>
      </c>
      <c t="s" s="2" r="B148">
        <v>380</v>
      </c>
      <c s="2" r="C148">
        <v>38</v>
      </c>
      <c t="s" s="2" r="D148">
        <v>30</v>
      </c>
      <c t="s" s="2" r="E148">
        <v>381</v>
      </c>
      <c t="s" s="2" r="F148">
        <v>15</v>
      </c>
      <c t="s" s="2" r="G148">
        <v>382</v>
      </c>
      <c t="s" s="2" r="H148">
        <v>224</v>
      </c>
      <c s="2" r="I148"/>
      <c s="2" r="J148"/>
      <c t="s" s="2" r="K148">
        <v>383</v>
      </c>
      <c t="s" s="2" r="L148">
        <v>384</v>
      </c>
      <c s="2" r="M148"/>
      <c s="2" r="N148"/>
      <c s="2" r="O148"/>
      <c s="2" r="P148"/>
      <c s="2" r="Q148"/>
      <c s="2" r="R148"/>
      <c s="2" r="S148"/>
      <c s="2" r="T148"/>
      <c s="2" r="U148"/>
      <c s="2" r="V148"/>
      <c s="2" r="W148"/>
      <c s="2" r="X148"/>
    </row>
    <row r="149">
      <c s="2" r="A149">
        <v>2004</v>
      </c>
      <c t="s" s="2" r="B149">
        <v>385</v>
      </c>
      <c s="2" r="C149"/>
      <c t="s" s="2" r="D149">
        <v>360</v>
      </c>
      <c t="s" s="5" r="E149">
        <v>14</v>
      </c>
      <c t="s" s="2" r="F149">
        <v>15</v>
      </c>
      <c t="s" s="2" r="G149">
        <v>386</v>
      </c>
      <c t="s" s="2" r="H149">
        <v>294</v>
      </c>
      <c s="2" r="I149"/>
      <c s="2" r="J149"/>
      <c t="s" s="2" r="K149">
        <v>387</v>
      </c>
      <c t="s" s="2" r="L149">
        <v>388</v>
      </c>
      <c s="2" r="M149"/>
      <c s="2" r="N149"/>
      <c s="2" r="O149"/>
      <c s="2" r="P149"/>
      <c s="2" r="Q149"/>
      <c s="2" r="R149"/>
      <c s="2" r="S149"/>
      <c s="2" r="T149"/>
      <c s="2" r="U149"/>
      <c s="2" r="V149"/>
      <c s="2" r="W149"/>
      <c s="2" r="X149"/>
    </row>
    <row r="150">
      <c s="2" r="A150">
        <v>2004</v>
      </c>
      <c t="s" s="2" r="B150">
        <v>389</v>
      </c>
      <c s="2" r="C150"/>
      <c t="s" s="2" r="D150">
        <v>390</v>
      </c>
      <c t="s" s="2" r="E150">
        <v>377</v>
      </c>
      <c t="s" s="2" r="F150">
        <v>15</v>
      </c>
      <c t="s" s="2" r="G150">
        <v>391</v>
      </c>
      <c t="s" s="2" r="H150">
        <v>186</v>
      </c>
      <c s="2" r="I150"/>
      <c s="2" r="J150"/>
      <c t="s" s="2" r="K150">
        <v>392</v>
      </c>
      <c t="s" s="2" r="L150">
        <v>393</v>
      </c>
      <c s="2" r="M150"/>
      <c s="2" r="N150"/>
      <c s="2" r="O150"/>
      <c s="2" r="P150"/>
      <c s="2" r="Q150"/>
      <c s="2" r="R150"/>
      <c s="2" r="S150"/>
      <c s="2" r="T150"/>
      <c s="2" r="U150"/>
      <c s="2" r="V150"/>
      <c s="2" r="W150"/>
      <c s="2" r="X150"/>
    </row>
    <row r="151">
      <c s="2" r="A151">
        <v>2004</v>
      </c>
      <c t="s" s="2" r="B151">
        <v>394</v>
      </c>
      <c s="2" r="C151"/>
      <c s="2" r="D151"/>
      <c s="5" r="E151"/>
      <c t="s" s="2" r="F151">
        <v>15</v>
      </c>
      <c t="s" s="2" r="G151">
        <v>395</v>
      </c>
      <c t="s" s="2" r="H151">
        <v>72</v>
      </c>
      <c s="2" r="I151"/>
      <c s="2" r="J151"/>
      <c t="s" s="2" r="K151">
        <v>396</v>
      </c>
      <c t="s" s="2" r="L151">
        <v>397</v>
      </c>
      <c s="2" r="M151"/>
      <c s="2" r="N151"/>
      <c s="2" r="O151"/>
      <c s="2" r="P151"/>
      <c s="2" r="Q151"/>
      <c s="2" r="R151"/>
      <c s="2" r="S151"/>
      <c s="2" r="T151"/>
      <c s="2" r="U151"/>
      <c s="2" r="V151"/>
      <c s="2" r="W151"/>
      <c s="2" r="X151"/>
    </row>
    <row r="152">
      <c s="2" r="A152">
        <v>2004</v>
      </c>
      <c t="s" s="2" r="B152">
        <v>398</v>
      </c>
      <c s="2" r="C152"/>
      <c t="s" s="2" r="D152">
        <v>30</v>
      </c>
      <c t="s" s="5" r="E152">
        <v>14</v>
      </c>
      <c t="s" s="2" r="F152">
        <v>15</v>
      </c>
      <c t="s" s="2" r="G152">
        <v>399</v>
      </c>
      <c t="s" s="2" r="H152">
        <v>366</v>
      </c>
      <c s="2" r="I152"/>
      <c s="2" r="J152"/>
      <c t="s" s="2" r="K152">
        <v>400</v>
      </c>
      <c t="s" s="2" r="L152">
        <v>401</v>
      </c>
      <c s="2" r="M152"/>
      <c s="2" r="N152"/>
      <c s="2" r="O152"/>
      <c s="2" r="P152"/>
      <c s="2" r="Q152"/>
      <c s="2" r="R152"/>
      <c s="2" r="S152"/>
      <c s="2" r="T152"/>
      <c s="2" r="U152"/>
      <c s="2" r="V152"/>
      <c s="2" r="W152"/>
      <c s="2" r="X152"/>
    </row>
    <row r="153">
      <c s="2" r="A153">
        <v>2004</v>
      </c>
      <c t="s" s="2" r="B153">
        <v>402</v>
      </c>
      <c s="2" r="C153">
        <v>47</v>
      </c>
      <c t="s" s="2" r="D153">
        <v>360</v>
      </c>
      <c t="s" s="2" r="E153">
        <v>403</v>
      </c>
      <c t="s" s="2" r="F153">
        <v>15</v>
      </c>
      <c t="s" s="2" r="G153">
        <v>404</v>
      </c>
      <c t="s" s="2" r="H153">
        <v>106</v>
      </c>
      <c s="2" r="I153"/>
      <c s="2" r="J153"/>
      <c t="s" s="2" r="K153">
        <v>405</v>
      </c>
      <c t="s" s="2" r="L153">
        <v>406</v>
      </c>
      <c s="2" r="M153"/>
      <c s="2" r="N153"/>
      <c s="2" r="O153"/>
      <c s="2" r="P153"/>
      <c s="2" r="Q153"/>
      <c s="2" r="R153"/>
      <c s="2" r="S153"/>
      <c s="2" r="T153"/>
      <c s="2" r="U153"/>
      <c s="2" r="V153"/>
      <c s="2" r="W153"/>
      <c s="2" r="X153"/>
    </row>
    <row r="154">
      <c s="2" r="A154">
        <v>2004</v>
      </c>
      <c t="s" s="2" r="B154">
        <v>407</v>
      </c>
      <c s="2" r="C154">
        <v>27</v>
      </c>
      <c s="2" r="D154"/>
      <c s="2" r="E154"/>
      <c t="s" s="2" r="F154">
        <v>15</v>
      </c>
      <c t="s" s="2" r="G154">
        <v>268</v>
      </c>
      <c t="s" s="2" r="H154">
        <v>106</v>
      </c>
      <c s="2" r="I154"/>
      <c s="2" r="J154"/>
      <c t="s" s="2" r="K154">
        <v>405</v>
      </c>
      <c t="s" s="2" r="L154">
        <v>406</v>
      </c>
      <c s="2" r="M154"/>
      <c s="2" r="N154"/>
      <c s="2" r="O154"/>
      <c s="2" r="P154"/>
      <c s="2" r="Q154"/>
      <c s="2" r="R154"/>
      <c s="2" r="S154"/>
      <c s="2" r="T154"/>
      <c s="2" r="U154"/>
      <c s="2" r="V154"/>
      <c s="2" r="W154"/>
      <c s="2" r="X154"/>
    </row>
    <row r="155">
      <c s="2" r="A155">
        <v>2004</v>
      </c>
      <c t="s" s="2" r="B155">
        <v>408</v>
      </c>
      <c s="2" r="C155">
        <v>40</v>
      </c>
      <c t="s" s="2" r="D155">
        <v>13</v>
      </c>
      <c t="s" s="2" r="E155">
        <v>21</v>
      </c>
      <c t="s" s="2" r="F155">
        <v>15</v>
      </c>
      <c t="s" s="2" r="G155">
        <v>409</v>
      </c>
      <c t="s" s="2" r="H155">
        <v>72</v>
      </c>
      <c s="2" r="I155"/>
      <c s="2" r="J155"/>
      <c t="s" s="2" r="K155">
        <v>410</v>
      </c>
      <c t="s" s="2" r="L155">
        <v>411</v>
      </c>
      <c s="2" r="M155"/>
      <c s="2" r="N155"/>
      <c s="2" r="O155"/>
      <c s="2" r="P155"/>
      <c s="2" r="Q155"/>
      <c s="2" r="R155"/>
      <c s="2" r="S155"/>
      <c s="2" r="T155"/>
      <c s="2" r="U155"/>
      <c s="2" r="V155"/>
      <c s="2" r="W155"/>
      <c s="2" r="X155"/>
    </row>
    <row r="156">
      <c s="2" r="A156">
        <v>2004</v>
      </c>
      <c t="s" s="2" r="B156">
        <v>412</v>
      </c>
      <c s="2" r="C156">
        <v>50</v>
      </c>
      <c s="2" r="D156"/>
      <c s="2" r="E156"/>
      <c t="s" s="2" r="F156">
        <v>15</v>
      </c>
      <c t="s" s="2" r="G156">
        <v>413</v>
      </c>
      <c t="s" s="2" r="H156">
        <v>298</v>
      </c>
      <c s="2" r="I156"/>
      <c s="2" r="J156"/>
      <c t="s" s="2" r="K156">
        <v>414</v>
      </c>
      <c t="s" s="2" r="L156">
        <v>415</v>
      </c>
      <c s="2" r="M156"/>
      <c s="2" r="N156"/>
      <c s="2" r="O156"/>
      <c s="2" r="P156"/>
      <c s="2" r="Q156"/>
      <c s="2" r="R156"/>
      <c s="2" r="S156"/>
      <c s="2" r="T156"/>
      <c s="2" r="U156"/>
      <c s="2" r="V156"/>
      <c s="2" r="W156"/>
      <c s="2" r="X156"/>
    </row>
    <row r="157">
      <c s="2" r="A157">
        <v>2004</v>
      </c>
      <c t="s" s="2" r="B157">
        <v>416</v>
      </c>
      <c s="2" r="C157"/>
      <c t="s" s="2" r="D157">
        <v>24</v>
      </c>
      <c t="s" s="2" r="E157">
        <v>417</v>
      </c>
      <c t="s" s="2" r="F157">
        <v>15</v>
      </c>
      <c t="s" s="2" r="G157">
        <v>418</v>
      </c>
      <c t="s" s="2" r="H157">
        <v>209</v>
      </c>
      <c s="2" r="I157"/>
      <c s="2" r="J157"/>
      <c t="s" s="2" r="K157">
        <v>419</v>
      </c>
      <c t="s" s="2" r="L157">
        <v>420</v>
      </c>
      <c s="2" r="M157"/>
      <c s="2" r="N157"/>
      <c s="2" r="O157"/>
      <c s="2" r="P157"/>
      <c s="2" r="Q157"/>
      <c s="2" r="R157"/>
      <c s="2" r="S157"/>
      <c s="2" r="T157"/>
      <c s="2" r="U157"/>
      <c s="2" r="V157"/>
      <c s="2" r="W157"/>
      <c s="2" r="X157"/>
    </row>
    <row r="158">
      <c s="2" r="A158">
        <v>2004</v>
      </c>
      <c t="s" s="2" r="B158">
        <v>421</v>
      </c>
      <c s="2" r="C158"/>
      <c t="s" s="2" r="D158">
        <v>13</v>
      </c>
      <c t="s" s="2" r="E158">
        <v>422</v>
      </c>
      <c t="s" s="2" r="F158">
        <v>15</v>
      </c>
      <c t="s" s="2" r="G158">
        <v>271</v>
      </c>
      <c t="s" s="2" r="H158">
        <v>110</v>
      </c>
      <c s="2" r="I158"/>
      <c s="2" r="J158"/>
      <c s="2" r="K158"/>
      <c s="2" r="L158"/>
      <c s="2" r="M158"/>
      <c s="2" r="N158"/>
      <c s="2" r="O158"/>
      <c s="2" r="P158"/>
      <c s="2" r="Q158"/>
      <c s="2" r="R158"/>
      <c s="2" r="S158"/>
      <c s="2" r="T158"/>
      <c s="2" r="U158"/>
      <c s="2" r="V158"/>
      <c s="2" r="W158"/>
      <c s="2" r="X158"/>
    </row>
    <row r="159">
      <c s="2" r="A159">
        <v>2004</v>
      </c>
      <c t="s" s="2" r="B159">
        <v>423</v>
      </c>
      <c s="2" r="C159">
        <v>31</v>
      </c>
      <c t="s" s="2" r="D159">
        <v>24</v>
      </c>
      <c t="s" s="2" r="E159">
        <v>424</v>
      </c>
      <c t="s" s="2" r="F159">
        <v>15</v>
      </c>
      <c t="s" s="2" r="G159">
        <v>425</v>
      </c>
      <c t="s" s="2" r="H159">
        <v>145</v>
      </c>
      <c s="2" r="I159"/>
      <c s="2" r="J159"/>
      <c t="s" s="2" r="K159">
        <v>426</v>
      </c>
      <c t="s" s="2" r="L159">
        <v>427</v>
      </c>
      <c s="2" r="M159"/>
      <c s="2" r="N159"/>
      <c s="2" r="O159"/>
      <c s="2" r="P159"/>
      <c s="2" r="Q159"/>
      <c s="2" r="R159"/>
      <c s="2" r="S159"/>
      <c s="2" r="T159"/>
      <c s="2" r="U159"/>
      <c s="2" r="V159"/>
      <c s="2" r="W159"/>
      <c s="2" r="X159"/>
    </row>
    <row r="160">
      <c s="2" r="A160">
        <v>2004</v>
      </c>
      <c t="s" s="2" r="B160">
        <v>428</v>
      </c>
      <c s="2" r="C160">
        <v>50</v>
      </c>
      <c t="s" s="2" r="D160">
        <v>13</v>
      </c>
      <c t="s" s="2" r="E160">
        <v>429</v>
      </c>
      <c t="s" s="2" r="F160">
        <v>15</v>
      </c>
      <c t="s" s="2" r="G160">
        <v>430</v>
      </c>
      <c t="s" s="2" r="H160">
        <v>322</v>
      </c>
      <c s="2" r="I160"/>
      <c s="2" r="J160"/>
      <c t="s" s="2" r="K160">
        <v>431</v>
      </c>
      <c t="s" s="2" r="L160">
        <v>432</v>
      </c>
      <c s="2" r="M160"/>
      <c s="2" r="N160"/>
      <c s="2" r="O160"/>
      <c s="2" r="P160"/>
      <c s="2" r="Q160"/>
      <c s="2" r="R160"/>
      <c s="2" r="S160"/>
      <c s="2" r="T160"/>
      <c s="2" r="U160"/>
      <c s="2" r="V160"/>
      <c s="2" r="W160"/>
      <c s="2" r="X160"/>
    </row>
    <row r="161">
      <c s="3" r="A161"/>
      <c s="3" r="B161"/>
      <c s="3" r="C161"/>
      <c s="3" r="D161"/>
      <c s="3" r="E161"/>
      <c s="3" r="F161"/>
      <c s="3" r="G161"/>
      <c s="3" r="H161"/>
      <c s="3" r="I161"/>
      <c s="3" r="J161"/>
      <c s="3" r="K161"/>
      <c s="3" r="L161"/>
      <c s="3" r="M161"/>
      <c s="3" r="N161"/>
      <c s="3" r="O161"/>
      <c s="3" r="P161"/>
      <c s="3" r="Q161"/>
      <c s="3" r="R161"/>
      <c s="3" r="S161"/>
      <c s="3" r="T161"/>
      <c s="3" r="U161"/>
      <c s="3" r="V161"/>
      <c s="3" r="W161"/>
      <c s="3" r="X161"/>
    </row>
    <row r="162">
      <c s="2" r="A162">
        <v>2005</v>
      </c>
      <c t="s" s="2" r="B162">
        <v>433</v>
      </c>
      <c s="2" r="C162">
        <v>46</v>
      </c>
      <c t="s" s="2" r="D162">
        <v>24</v>
      </c>
      <c t="s" s="2" r="E162">
        <v>434</v>
      </c>
      <c t="s" s="2" r="F162">
        <v>15</v>
      </c>
      <c t="s" s="2" r="G162">
        <v>271</v>
      </c>
      <c s="2" r="H162"/>
      <c s="2" r="I162"/>
      <c s="2" r="J162"/>
      <c t="s" s="2" r="K162">
        <v>435</v>
      </c>
      <c s="2" r="L162"/>
      <c s="2" r="M162"/>
      <c s="2" r="N162"/>
      <c s="2" r="O162"/>
      <c s="2" r="P162"/>
      <c s="2" r="Q162"/>
      <c s="2" r="R162"/>
      <c s="2" r="S162"/>
      <c s="2" r="T162"/>
      <c s="2" r="U162"/>
      <c s="2" r="V162"/>
      <c s="2" r="W162"/>
      <c s="2" r="X162"/>
    </row>
    <row r="163">
      <c s="2" r="A163">
        <v>2005</v>
      </c>
      <c t="s" s="2" r="B163">
        <v>436</v>
      </c>
      <c s="2" r="C163"/>
      <c t="s" s="2" r="D163">
        <v>24</v>
      </c>
      <c t="s" s="2" r="E163">
        <v>25</v>
      </c>
      <c t="s" s="2" r="F163">
        <v>58</v>
      </c>
      <c t="s" s="2" r="G163">
        <v>21</v>
      </c>
      <c t="s" s="2" r="H163">
        <v>437</v>
      </c>
      <c s="2" r="I163"/>
      <c s="2" r="J163"/>
      <c t="s" s="2" r="K163">
        <v>438</v>
      </c>
      <c t="s" s="2" r="L163">
        <v>439</v>
      </c>
      <c s="2" r="M163"/>
      <c s="2" r="N163"/>
      <c s="2" r="O163"/>
      <c s="2" r="P163"/>
      <c s="2" r="Q163"/>
      <c s="2" r="R163"/>
      <c s="2" r="S163"/>
      <c s="2" r="T163"/>
      <c s="2" r="U163"/>
      <c s="2" r="V163"/>
      <c s="2" r="W163"/>
      <c s="2" r="X163"/>
    </row>
    <row r="164">
      <c s="2" r="A164">
        <v>2005</v>
      </c>
      <c t="s" s="2" r="B164">
        <v>440</v>
      </c>
      <c s="2" r="C164"/>
      <c t="s" s="2" r="D164">
        <v>24</v>
      </c>
      <c t="s" s="2" r="E164">
        <v>69</v>
      </c>
      <c t="s" s="2" r="F164">
        <v>58</v>
      </c>
      <c t="s" s="2" r="G164">
        <v>34</v>
      </c>
      <c t="s" s="2" r="H164">
        <v>72</v>
      </c>
      <c s="2" r="I164"/>
      <c s="2" r="J164"/>
      <c t="s" s="2" r="K164">
        <v>441</v>
      </c>
      <c t="s" s="2" r="L164">
        <v>442</v>
      </c>
      <c s="2" r="M164"/>
      <c s="2" r="N164"/>
      <c s="2" r="O164"/>
      <c s="2" r="P164"/>
      <c s="2" r="Q164"/>
      <c s="2" r="R164"/>
      <c s="2" r="S164"/>
      <c s="2" r="T164"/>
      <c s="2" r="U164"/>
      <c s="2" r="V164"/>
      <c s="2" r="W164"/>
      <c s="2" r="X164"/>
    </row>
    <row r="165">
      <c s="2" r="A165">
        <v>2005</v>
      </c>
      <c t="s" s="2" r="B165">
        <v>443</v>
      </c>
      <c s="2" r="C165"/>
      <c t="s" s="2" r="D165">
        <v>30</v>
      </c>
      <c t="s" s="2" r="E165">
        <v>444</v>
      </c>
      <c t="s" s="2" r="F165">
        <v>15</v>
      </c>
      <c t="s" s="2" r="G165">
        <v>445</v>
      </c>
      <c t="s" s="2" r="H165">
        <v>76</v>
      </c>
      <c s="2" r="I165"/>
      <c s="2" r="J165"/>
      <c t="s" s="2" r="K165">
        <v>446</v>
      </c>
      <c t="s" s="2" r="L165">
        <v>447</v>
      </c>
      <c s="2" r="M165"/>
      <c s="2" r="N165"/>
      <c s="2" r="O165"/>
      <c s="2" r="P165"/>
      <c s="2" r="Q165"/>
      <c s="2" r="R165"/>
      <c s="2" r="S165"/>
      <c s="2" r="T165"/>
      <c s="2" r="U165"/>
      <c s="2" r="V165"/>
      <c s="2" r="W165"/>
      <c s="2" r="X165"/>
    </row>
    <row r="166">
      <c s="2" r="A166">
        <v>2005</v>
      </c>
      <c t="s" s="2" r="B166">
        <v>448</v>
      </c>
      <c s="2" r="C166"/>
      <c t="s" s="2" r="D166">
        <v>13</v>
      </c>
      <c t="s" s="2" r="E166">
        <v>21</v>
      </c>
      <c t="s" s="2" r="F166">
        <v>15</v>
      </c>
      <c t="s" s="2" r="G166">
        <v>449</v>
      </c>
      <c t="s" s="2" r="H166">
        <v>366</v>
      </c>
      <c s="2" r="I166"/>
      <c s="2" r="J166"/>
      <c t="s" s="2" r="K166">
        <v>450</v>
      </c>
      <c t="s" s="2" r="L166">
        <v>451</v>
      </c>
      <c s="2" r="M166"/>
      <c s="2" r="N166"/>
      <c s="2" r="O166"/>
      <c s="2" r="P166"/>
      <c s="2" r="Q166"/>
      <c s="2" r="R166"/>
      <c s="2" r="S166"/>
      <c s="2" r="T166"/>
      <c s="2" r="U166"/>
      <c s="2" r="V166"/>
      <c s="2" r="W166"/>
      <c s="2" r="X166"/>
    </row>
    <row r="167">
      <c s="2" r="A167">
        <v>2005</v>
      </c>
      <c t="s" s="2" r="B167">
        <v>452</v>
      </c>
      <c s="2" r="C167"/>
      <c t="s" s="2" r="D167">
        <v>30</v>
      </c>
      <c t="s" s="2" r="E167">
        <v>453</v>
      </c>
      <c t="s" s="2" r="F167">
        <v>15</v>
      </c>
      <c t="s" s="2" r="G167">
        <v>453</v>
      </c>
      <c t="s" s="2" r="H167">
        <v>115</v>
      </c>
      <c s="2" r="I167"/>
      <c s="2" r="J167"/>
      <c t="s" s="2" r="K167">
        <v>454</v>
      </c>
      <c t="s" s="2" r="L167">
        <v>455</v>
      </c>
      <c s="2" r="M167"/>
      <c s="2" r="N167"/>
      <c s="2" r="O167"/>
      <c s="2" r="P167"/>
      <c s="2" r="Q167"/>
      <c s="2" r="R167"/>
      <c s="2" r="S167"/>
      <c s="2" r="T167"/>
      <c s="2" r="U167"/>
      <c s="2" r="V167"/>
      <c s="2" r="W167"/>
      <c s="2" r="X167"/>
    </row>
    <row r="168">
      <c s="2" r="A168">
        <v>2005</v>
      </c>
      <c t="s" s="2" r="B168">
        <v>456</v>
      </c>
      <c s="2" r="C168"/>
      <c t="s" s="2" r="D168">
        <v>24</v>
      </c>
      <c t="s" s="2" r="E168">
        <v>21</v>
      </c>
      <c t="s" s="2" r="F168">
        <v>15</v>
      </c>
      <c t="s" s="2" r="G168">
        <v>52</v>
      </c>
      <c t="s" s="2" r="H168">
        <v>53</v>
      </c>
      <c s="2" r="I168"/>
      <c s="2" r="J168"/>
      <c t="s" s="2" r="K168">
        <v>457</v>
      </c>
      <c t="s" s="2" r="L168">
        <v>458</v>
      </c>
      <c s="2" r="M168"/>
      <c s="2" r="N168"/>
      <c s="2" r="O168"/>
      <c s="2" r="P168"/>
      <c s="2" r="Q168"/>
      <c s="2" r="R168"/>
      <c s="2" r="S168"/>
      <c s="2" r="T168"/>
      <c s="2" r="U168"/>
      <c s="2" r="V168"/>
      <c s="2" r="W168"/>
      <c s="2" r="X168"/>
    </row>
    <row r="169">
      <c s="2" r="A169">
        <v>2005</v>
      </c>
      <c t="s" s="2" r="B169">
        <v>459</v>
      </c>
      <c s="2" r="C169"/>
      <c t="s" s="2" r="D169">
        <v>24</v>
      </c>
      <c t="s" s="2" r="E169">
        <v>460</v>
      </c>
      <c t="s" s="2" r="F169">
        <v>15</v>
      </c>
      <c t="s" s="2" r="G169">
        <v>21</v>
      </c>
      <c t="s" s="2" r="H169">
        <v>461</v>
      </c>
      <c s="2" r="I169"/>
      <c s="2" r="J169"/>
      <c t="s" s="2" r="K169">
        <v>462</v>
      </c>
      <c t="s" s="2" r="L169">
        <v>463</v>
      </c>
      <c s="2" r="M169"/>
      <c s="2" r="N169"/>
      <c s="2" r="O169"/>
      <c s="2" r="P169"/>
      <c s="2" r="Q169"/>
      <c s="2" r="R169"/>
      <c s="2" r="S169"/>
      <c s="2" r="T169"/>
      <c s="2" r="U169"/>
      <c s="2" r="V169"/>
      <c s="2" r="W169"/>
      <c s="2" r="X169"/>
    </row>
    <row r="170">
      <c s="2" r="A170">
        <v>2005</v>
      </c>
      <c t="s" s="2" r="B170">
        <v>464</v>
      </c>
      <c s="2" r="C170"/>
      <c t="s" s="2" r="D170">
        <v>24</v>
      </c>
      <c t="s" s="2" r="E170">
        <v>434</v>
      </c>
      <c t="s" s="2" r="F170">
        <v>15</v>
      </c>
      <c s="2" r="G170"/>
      <c t="s" s="2" r="H170">
        <v>115</v>
      </c>
      <c s="2" r="I170"/>
      <c s="2" r="J170"/>
      <c t="s" s="2" r="K170">
        <v>465</v>
      </c>
      <c t="s" s="2" r="L170">
        <v>466</v>
      </c>
      <c s="2" r="M170"/>
      <c s="2" r="N170"/>
      <c s="2" r="O170"/>
      <c s="2" r="P170"/>
      <c s="2" r="Q170"/>
      <c s="2" r="R170"/>
      <c s="2" r="S170"/>
      <c s="2" r="T170"/>
      <c s="2" r="U170"/>
      <c s="2" r="V170"/>
      <c s="2" r="W170"/>
      <c s="2" r="X170"/>
    </row>
    <row r="171">
      <c s="2" r="A171">
        <v>2005</v>
      </c>
      <c s="2" r="B171"/>
      <c s="2" r="C171"/>
      <c s="2" r="D171"/>
      <c s="2" r="E171"/>
      <c s="2" r="F171"/>
      <c t="s" s="2" r="G171">
        <v>467</v>
      </c>
      <c t="s" s="2" r="H171">
        <v>468</v>
      </c>
      <c s="2" r="I171"/>
      <c s="2" r="J171"/>
      <c t="s" s="2" r="K171">
        <v>469</v>
      </c>
      <c t="s" s="2" r="L171">
        <v>470</v>
      </c>
      <c s="2" r="M171"/>
      <c s="2" r="N171"/>
      <c s="2" r="O171"/>
      <c s="2" r="P171"/>
      <c s="2" r="Q171"/>
      <c s="2" r="R171"/>
      <c s="2" r="S171"/>
      <c s="2" r="T171"/>
      <c s="2" r="U171"/>
      <c s="2" r="V171"/>
      <c s="2" r="W171"/>
      <c s="2" r="X171"/>
    </row>
    <row r="172">
      <c s="2" r="A172">
        <v>2005</v>
      </c>
      <c t="s" s="2" r="B172">
        <v>471</v>
      </c>
      <c s="2" r="C172"/>
      <c s="2" r="D172"/>
      <c s="2" r="E172"/>
      <c t="s" s="2" r="F172">
        <v>15</v>
      </c>
      <c s="2" r="G172"/>
      <c t="s" s="2" r="H172">
        <v>437</v>
      </c>
      <c s="2" r="I172"/>
      <c s="2" r="J172"/>
      <c t="s" s="2" r="K172">
        <v>472</v>
      </c>
      <c t="s" s="2" r="L172">
        <v>473</v>
      </c>
      <c s="2" r="M172"/>
      <c s="2" r="N172"/>
      <c s="2" r="O172"/>
      <c s="2" r="P172"/>
      <c s="2" r="Q172"/>
      <c s="2" r="R172"/>
      <c s="2" r="S172"/>
      <c s="2" r="T172"/>
      <c s="2" r="U172"/>
      <c s="2" r="V172"/>
      <c s="2" r="W172"/>
      <c s="2" r="X172"/>
    </row>
    <row r="173">
      <c s="2" r="A173">
        <v>2005</v>
      </c>
      <c t="s" s="2" r="B173">
        <v>398</v>
      </c>
      <c s="2" r="C173"/>
      <c t="s" s="2" r="D173">
        <v>24</v>
      </c>
      <c t="s" s="2" r="E173">
        <v>474</v>
      </c>
      <c t="s" s="2" r="F173">
        <v>15</v>
      </c>
      <c t="s" s="2" r="G173">
        <v>21</v>
      </c>
      <c t="s" s="2" r="H173">
        <v>72</v>
      </c>
      <c t="s" s="2" r="I173">
        <v>115</v>
      </c>
      <c s="2" r="J173"/>
      <c t="s" s="2" r="K173">
        <v>475</v>
      </c>
      <c t="s" s="2" r="L173">
        <v>476</v>
      </c>
      <c s="2" r="M173"/>
      <c s="2" r="N173"/>
      <c s="2" r="O173"/>
      <c s="2" r="P173"/>
      <c s="2" r="Q173"/>
      <c s="2" r="R173"/>
      <c s="2" r="S173"/>
      <c s="2" r="T173"/>
      <c s="2" r="U173"/>
      <c s="2" r="V173"/>
      <c s="2" r="W173"/>
      <c s="2" r="X173"/>
    </row>
    <row r="174">
      <c s="2" r="A174">
        <v>2005</v>
      </c>
      <c t="s" s="2" r="B174">
        <v>477</v>
      </c>
      <c s="2" r="C174"/>
      <c t="s" s="2" r="D174">
        <v>13</v>
      </c>
      <c t="s" s="2" r="E174">
        <v>21</v>
      </c>
      <c t="s" s="2" r="F174">
        <v>15</v>
      </c>
      <c s="2" r="G174"/>
      <c t="s" s="2" r="H174">
        <v>72</v>
      </c>
      <c t="s" s="2" r="I174">
        <v>115</v>
      </c>
      <c s="2" r="J174"/>
      <c t="s" s="2" r="K174">
        <v>475</v>
      </c>
      <c t="s" s="2" r="L174">
        <v>476</v>
      </c>
      <c s="2" r="M174"/>
      <c s="2" r="N174"/>
      <c s="2" r="O174"/>
      <c s="2" r="P174"/>
      <c s="2" r="Q174"/>
      <c s="2" r="R174"/>
      <c s="2" r="S174"/>
      <c s="2" r="T174"/>
      <c s="2" r="U174"/>
      <c s="2" r="V174"/>
      <c s="2" r="W174"/>
      <c s="2" r="X174"/>
    </row>
    <row r="175">
      <c s="2" r="A175">
        <v>2005</v>
      </c>
      <c t="s" s="2" r="B175">
        <v>478</v>
      </c>
      <c s="2" r="C175"/>
      <c t="s" s="2" r="D175">
        <v>30</v>
      </c>
      <c t="s" s="2" r="E175">
        <v>21</v>
      </c>
      <c t="s" s="2" r="F175">
        <v>15</v>
      </c>
      <c t="s" s="2" r="G175">
        <v>479</v>
      </c>
      <c t="s" s="2" r="H175">
        <v>480</v>
      </c>
      <c s="2" r="I175"/>
      <c s="2" r="J175"/>
      <c t="s" s="2" r="K175">
        <v>481</v>
      </c>
      <c t="s" s="2" r="L175">
        <v>482</v>
      </c>
      <c s="2" r="M175"/>
      <c s="2" r="N175"/>
      <c s="2" r="O175"/>
      <c s="2" r="P175"/>
      <c s="2" r="Q175"/>
      <c s="2" r="R175"/>
      <c s="2" r="S175"/>
      <c s="2" r="T175"/>
      <c s="2" r="U175"/>
      <c s="2" r="V175"/>
      <c s="2" r="W175"/>
      <c s="2" r="X175"/>
    </row>
    <row r="176">
      <c s="2" r="A176">
        <v>2005</v>
      </c>
      <c t="s" s="2" r="B176">
        <v>483</v>
      </c>
      <c s="2" r="C176"/>
      <c t="s" s="2" r="D176">
        <v>24</v>
      </c>
      <c t="s" s="2" r="E176">
        <v>484</v>
      </c>
      <c t="s" s="2" r="F176">
        <v>15</v>
      </c>
      <c t="s" s="2" r="G176">
        <v>484</v>
      </c>
      <c t="s" s="2" r="H176">
        <v>37</v>
      </c>
      <c s="2" r="I176"/>
      <c s="2" r="J176"/>
      <c t="s" s="2" r="K176">
        <v>485</v>
      </c>
      <c t="s" s="2" r="L176">
        <v>486</v>
      </c>
      <c s="2" r="M176"/>
      <c s="2" r="N176"/>
      <c s="2" r="O176"/>
      <c s="2" r="P176"/>
      <c s="2" r="Q176"/>
      <c s="2" r="R176"/>
      <c s="2" r="S176"/>
      <c s="2" r="T176"/>
      <c s="2" r="U176"/>
      <c s="2" r="V176"/>
      <c s="2" r="W176"/>
      <c s="2" r="X176"/>
    </row>
    <row r="177">
      <c s="2" r="A177">
        <v>2005</v>
      </c>
      <c t="s" s="2" r="B177">
        <v>487</v>
      </c>
      <c s="2" r="C177">
        <v>20</v>
      </c>
      <c t="s" s="2" r="D177">
        <v>18</v>
      </c>
      <c t="s" s="2" r="E177">
        <v>18</v>
      </c>
      <c t="s" s="2" r="F177">
        <v>15</v>
      </c>
      <c t="s" s="2" r="G177">
        <v>488</v>
      </c>
      <c t="s" s="2" r="H177">
        <v>489</v>
      </c>
      <c s="2" r="I177"/>
      <c s="2" r="J177"/>
      <c t="s" s="2" r="K177">
        <v>490</v>
      </c>
      <c s="2" r="L177"/>
      <c s="2" r="M177"/>
      <c s="2" r="N177"/>
      <c s="2" r="O177"/>
      <c s="2" r="P177"/>
      <c s="2" r="Q177"/>
      <c s="2" r="R177"/>
      <c s="2" r="S177"/>
      <c s="2" r="T177"/>
      <c s="2" r="U177"/>
      <c s="2" r="V177"/>
      <c s="2" r="W177"/>
      <c s="2" r="X177"/>
    </row>
    <row r="178">
      <c s="2" r="A178">
        <v>2005</v>
      </c>
      <c t="s" s="2" r="B178">
        <v>491</v>
      </c>
      <c s="2" r="C178"/>
      <c t="s" s="2" r="D178">
        <v>360</v>
      </c>
      <c t="s" s="2" r="E178">
        <v>326</v>
      </c>
      <c t="s" s="2" r="F178">
        <v>15</v>
      </c>
      <c t="s" s="2" r="G178">
        <v>492</v>
      </c>
      <c t="s" s="2" r="H178">
        <v>232</v>
      </c>
      <c s="2" r="I178"/>
      <c s="2" r="J178"/>
      <c t="s" s="2" r="K178">
        <v>493</v>
      </c>
      <c t="s" s="2" r="L178">
        <v>494</v>
      </c>
      <c s="2" r="M178"/>
      <c s="2" r="N178"/>
      <c s="2" r="O178"/>
      <c s="2" r="P178"/>
      <c s="2" r="Q178"/>
      <c s="2" r="R178"/>
      <c s="2" r="S178"/>
      <c s="2" r="T178"/>
      <c s="2" r="U178"/>
      <c s="2" r="V178"/>
      <c s="2" r="W178"/>
      <c s="2" r="X178"/>
    </row>
    <row r="179">
      <c s="2" r="A179">
        <v>2005</v>
      </c>
      <c t="s" s="2" r="B179">
        <v>495</v>
      </c>
      <c s="2" r="C179"/>
      <c t="s" s="2" r="D179">
        <v>24</v>
      </c>
      <c t="s" s="2" r="E179">
        <v>496</v>
      </c>
      <c t="s" s="2" r="F179">
        <v>15</v>
      </c>
      <c t="s" s="2" r="G179">
        <v>497</v>
      </c>
      <c t="s" s="2" r="H179">
        <v>119</v>
      </c>
      <c s="2" r="I179"/>
      <c s="2" r="J179"/>
      <c t="s" s="2" r="K179">
        <v>498</v>
      </c>
      <c t="s" s="2" r="L179">
        <v>499</v>
      </c>
      <c s="2" r="M179"/>
      <c s="2" r="N179"/>
      <c s="2" r="O179"/>
      <c s="2" r="P179"/>
      <c s="2" r="Q179"/>
      <c s="2" r="R179"/>
      <c s="2" r="S179"/>
      <c s="2" r="T179"/>
      <c s="2" r="U179"/>
      <c s="2" r="V179"/>
      <c s="2" r="W179"/>
      <c s="2" r="X179"/>
    </row>
    <row r="180">
      <c s="2" r="A180">
        <v>2005</v>
      </c>
      <c t="s" s="2" r="B180">
        <v>500</v>
      </c>
      <c s="2" r="C180"/>
      <c t="s" s="2" r="D180">
        <v>13</v>
      </c>
      <c t="s" s="2" r="E180">
        <v>21</v>
      </c>
      <c t="s" s="2" r="F180">
        <v>15</v>
      </c>
      <c t="s" s="2" r="G180">
        <v>501</v>
      </c>
      <c t="s" s="2" r="H180">
        <v>110</v>
      </c>
      <c s="2" r="I180"/>
      <c s="2" r="J180"/>
      <c t="s" s="2" r="K180">
        <v>502</v>
      </c>
      <c t="s" s="2" r="L180">
        <v>503</v>
      </c>
      <c s="2" r="M180"/>
      <c s="2" r="N180"/>
      <c s="2" r="O180"/>
      <c s="2" r="P180"/>
      <c s="2" r="Q180"/>
      <c s="2" r="R180"/>
      <c s="2" r="S180"/>
      <c s="2" r="T180"/>
      <c s="2" r="U180"/>
      <c s="2" r="V180"/>
      <c s="2" r="W180"/>
      <c s="2" r="X180"/>
    </row>
    <row r="181">
      <c s="2" r="A181">
        <v>2005</v>
      </c>
      <c t="s" s="2" r="B181">
        <v>504</v>
      </c>
      <c s="2" r="C181"/>
      <c s="2" r="D181"/>
      <c s="2" r="E181"/>
      <c t="s" s="2" r="F181">
        <v>15</v>
      </c>
      <c t="s" s="2" r="G181">
        <v>505</v>
      </c>
      <c t="s" s="2" r="H181">
        <v>110</v>
      </c>
      <c s="2" r="I181"/>
      <c s="2" r="J181"/>
      <c t="s" s="2" r="K181">
        <v>506</v>
      </c>
      <c t="s" s="2" r="L181">
        <v>507</v>
      </c>
      <c s="2" r="M181"/>
      <c s="2" r="N181"/>
      <c s="2" r="O181"/>
      <c s="2" r="P181"/>
      <c s="2" r="Q181"/>
      <c s="2" r="R181"/>
      <c s="2" r="S181"/>
      <c s="2" r="T181"/>
      <c s="2" r="U181"/>
      <c s="2" r="V181"/>
      <c s="2" r="W181"/>
      <c s="2" r="X181"/>
    </row>
    <row r="182">
      <c s="2" r="A182">
        <v>2005</v>
      </c>
      <c t="s" s="2" r="B182">
        <v>508</v>
      </c>
      <c s="2" r="C182"/>
      <c t="s" s="2" r="D182">
        <v>30</v>
      </c>
      <c t="s" s="2" r="E182">
        <v>509</v>
      </c>
      <c t="s" s="2" r="F182">
        <v>15</v>
      </c>
      <c t="s" s="2" r="G182">
        <v>510</v>
      </c>
      <c t="s" s="2" r="H182">
        <v>298</v>
      </c>
      <c s="2" r="I182"/>
      <c s="2" r="J182"/>
      <c t="s" s="2" r="K182">
        <v>511</v>
      </c>
      <c t="s" s="2" r="L182">
        <v>512</v>
      </c>
      <c s="2" r="M182"/>
      <c s="2" r="N182"/>
      <c s="2" r="O182"/>
      <c s="2" r="P182"/>
      <c s="2" r="Q182"/>
      <c s="2" r="R182"/>
      <c s="2" r="S182"/>
      <c s="2" r="T182"/>
      <c s="2" r="U182"/>
      <c s="2" r="V182"/>
      <c s="2" r="W182"/>
      <c s="2" r="X182"/>
    </row>
    <row r="183">
      <c s="2" r="A183">
        <v>2005</v>
      </c>
      <c t="s" s="2" r="B183">
        <v>513</v>
      </c>
      <c s="2" r="C183"/>
      <c s="2" r="D183"/>
      <c s="2" r="E183"/>
      <c t="s" s="2" r="F183">
        <v>514</v>
      </c>
      <c t="s" s="2" r="G183">
        <v>515</v>
      </c>
      <c t="s" s="2" r="H183">
        <v>186</v>
      </c>
      <c s="2" r="I183"/>
      <c s="2" r="J183"/>
      <c t="s" s="2" r="K183">
        <v>516</v>
      </c>
      <c t="s" s="2" r="L183">
        <v>517</v>
      </c>
      <c s="2" r="M183"/>
      <c s="2" r="N183"/>
      <c s="2" r="O183"/>
      <c s="2" r="P183"/>
      <c s="2" r="Q183"/>
      <c s="2" r="R183"/>
      <c s="2" r="S183"/>
      <c s="2" r="T183"/>
      <c s="2" r="U183"/>
      <c s="2" r="V183"/>
      <c s="2" r="W183"/>
      <c s="2" r="X183"/>
    </row>
    <row r="184">
      <c s="3" r="A184"/>
      <c s="3" r="B184"/>
      <c s="3" r="C184"/>
      <c s="3" r="D184"/>
      <c s="3" r="E184"/>
      <c s="3" r="F184"/>
      <c s="3" r="G184"/>
      <c s="3" r="H184"/>
      <c s="3" r="I184"/>
      <c s="3" r="J184"/>
      <c s="3" r="K184"/>
      <c s="3" r="L184"/>
      <c s="3" r="M184"/>
      <c s="3" r="N184"/>
      <c s="3" r="O184"/>
      <c s="3" r="P184"/>
      <c s="3" r="Q184"/>
      <c s="3" r="R184"/>
      <c s="3" r="S184"/>
      <c s="3" r="T184"/>
      <c s="3" r="U184"/>
      <c s="3" r="V184"/>
      <c s="3" r="W184"/>
      <c s="3" r="X184"/>
    </row>
    <row r="185">
      <c s="2" r="A185">
        <v>2006</v>
      </c>
      <c t="s" s="2" r="B185">
        <v>518</v>
      </c>
      <c s="2" r="C185"/>
      <c s="2" r="D185"/>
      <c s="2" r="E185"/>
      <c t="s" s="2" r="F185">
        <v>15</v>
      </c>
      <c t="s" s="2" r="G185">
        <v>519</v>
      </c>
      <c t="s" s="2" r="H185">
        <v>520</v>
      </c>
      <c s="2" r="I185"/>
      <c s="2" r="J185"/>
      <c t="s" s="2" r="K185">
        <v>521</v>
      </c>
      <c t="s" s="2" r="L185">
        <v>522</v>
      </c>
      <c s="2" r="M185"/>
      <c s="2" r="N185"/>
      <c s="2" r="O185"/>
      <c s="2" r="P185"/>
      <c s="2" r="Q185"/>
      <c s="2" r="R185"/>
      <c s="2" r="S185"/>
      <c s="2" r="T185"/>
      <c s="2" r="U185"/>
      <c s="2" r="V185"/>
      <c s="2" r="W185"/>
      <c s="2" r="X185"/>
    </row>
    <row r="186">
      <c s="2" r="A186">
        <v>2006</v>
      </c>
      <c t="s" s="2" r="B186">
        <v>523</v>
      </c>
      <c s="2" r="C186"/>
      <c t="s" s="2" r="D186">
        <v>24</v>
      </c>
      <c t="s" s="2" r="E186">
        <v>434</v>
      </c>
      <c t="s" s="2" r="F186">
        <v>15</v>
      </c>
      <c t="s" s="2" r="G186">
        <v>25</v>
      </c>
      <c t="s" s="2" r="H186">
        <v>115</v>
      </c>
      <c s="2" r="I186"/>
      <c s="2" r="J186"/>
      <c t="s" s="2" r="K186">
        <v>524</v>
      </c>
      <c t="s" s="2" r="L186">
        <v>525</v>
      </c>
      <c s="2" r="M186"/>
      <c s="2" r="N186"/>
      <c s="2" r="O186"/>
      <c s="2" r="P186"/>
      <c s="2" r="Q186"/>
      <c s="2" r="R186"/>
      <c s="2" r="S186"/>
      <c s="2" r="T186"/>
      <c s="2" r="U186"/>
      <c s="2" r="V186"/>
      <c s="2" r="W186"/>
      <c s="2" r="X186"/>
    </row>
    <row r="187">
      <c s="2" r="A187">
        <v>2006</v>
      </c>
      <c t="s" s="2" r="B187">
        <v>526</v>
      </c>
      <c s="2" r="C187"/>
      <c t="s" s="2" r="D187">
        <v>24</v>
      </c>
      <c t="s" s="2" r="E187">
        <v>527</v>
      </c>
      <c t="s" s="2" r="F187">
        <v>15</v>
      </c>
      <c t="s" s="2" r="G187">
        <v>528</v>
      </c>
      <c t="s" s="2" r="H187">
        <v>529</v>
      </c>
      <c s="2" r="I187"/>
      <c s="2" r="J187"/>
      <c t="s" s="2" r="K187">
        <v>530</v>
      </c>
      <c t="s" s="2" r="L187">
        <v>531</v>
      </c>
      <c s="2" r="M187"/>
      <c s="2" r="N187"/>
      <c s="2" r="O187"/>
      <c s="2" r="P187"/>
      <c s="2" r="Q187"/>
      <c s="2" r="R187"/>
      <c s="2" r="S187"/>
      <c s="2" r="T187"/>
      <c s="2" r="U187"/>
      <c s="2" r="V187"/>
      <c s="2" r="W187"/>
      <c s="2" r="X187"/>
    </row>
    <row r="188">
      <c s="2" r="A188">
        <v>2006</v>
      </c>
      <c t="s" s="2" r="B188">
        <v>532</v>
      </c>
      <c s="2" r="C188">
        <v>33</v>
      </c>
      <c t="s" s="2" r="D188">
        <v>13</v>
      </c>
      <c t="s" s="2" r="E188">
        <v>533</v>
      </c>
      <c t="s" s="2" r="F188">
        <v>15</v>
      </c>
      <c s="2" r="G188"/>
      <c t="s" s="2" r="H188">
        <v>534</v>
      </c>
      <c s="2" r="I188"/>
      <c s="2" r="J188"/>
      <c t="s" s="2" r="K188">
        <v>535</v>
      </c>
      <c s="2" r="L188"/>
      <c s="2" r="M188"/>
      <c s="2" r="N188"/>
      <c s="2" r="O188"/>
      <c s="2" r="P188"/>
      <c s="2" r="Q188"/>
      <c s="2" r="R188"/>
      <c s="2" r="S188"/>
      <c s="2" r="T188"/>
      <c s="2" r="U188"/>
      <c s="2" r="V188"/>
      <c s="2" r="W188"/>
      <c s="2" r="X188"/>
    </row>
    <row r="189">
      <c s="2" r="A189">
        <v>2006</v>
      </c>
      <c t="s" s="2" r="B189">
        <v>536</v>
      </c>
      <c s="2" r="C189">
        <v>78</v>
      </c>
      <c t="s" s="2" r="D189">
        <v>537</v>
      </c>
      <c t="s" s="2" r="E189">
        <v>538</v>
      </c>
      <c t="s" s="2" r="F189">
        <v>15</v>
      </c>
      <c t="s" s="2" r="G189">
        <v>539</v>
      </c>
      <c t="s" s="2" r="H189">
        <v>209</v>
      </c>
      <c s="2" r="I189"/>
      <c s="2" r="J189"/>
      <c t="s" s="2" r="K189">
        <v>540</v>
      </c>
      <c t="s" s="2" r="L189">
        <v>541</v>
      </c>
      <c s="2" r="M189"/>
      <c s="2" r="N189"/>
      <c s="2" r="O189"/>
      <c s="2" r="P189"/>
      <c s="2" r="Q189"/>
      <c s="2" r="R189"/>
      <c s="2" r="S189"/>
      <c s="2" r="T189"/>
      <c s="2" r="U189"/>
      <c s="2" r="V189"/>
      <c s="2" r="W189"/>
      <c s="2" r="X189"/>
    </row>
    <row r="190">
      <c s="2" r="A190">
        <v>2006</v>
      </c>
      <c t="s" s="2" r="B190">
        <v>542</v>
      </c>
      <c s="2" r="C190">
        <v>53</v>
      </c>
      <c t="s" s="2" r="D190">
        <v>390</v>
      </c>
      <c t="s" s="2" r="E190">
        <v>25</v>
      </c>
      <c t="s" s="2" r="F190">
        <v>15</v>
      </c>
      <c s="2" r="G190"/>
      <c s="2" r="H190"/>
      <c s="2" r="I190"/>
      <c s="2" r="J190"/>
      <c s="2" r="K190"/>
      <c s="2" r="L190"/>
      <c s="2" r="M190"/>
      <c s="2" r="N190"/>
      <c s="2" r="O190"/>
      <c s="2" r="P190"/>
      <c s="2" r="Q190"/>
      <c s="2" r="R190"/>
      <c s="2" r="S190"/>
      <c s="2" r="T190"/>
      <c s="2" r="U190"/>
      <c s="2" r="V190"/>
      <c s="2" r="W190"/>
      <c s="2" r="X190"/>
    </row>
    <row r="191">
      <c s="2" r="A191">
        <v>2006</v>
      </c>
      <c t="s" s="2" r="B191">
        <v>543</v>
      </c>
      <c s="2" r="C191">
        <v>35</v>
      </c>
      <c t="s" s="2" r="D191">
        <v>30</v>
      </c>
      <c t="s" s="2" r="E191">
        <v>207</v>
      </c>
      <c t="s" s="2" r="F191">
        <v>15</v>
      </c>
      <c t="s" s="2" r="G191">
        <v>544</v>
      </c>
      <c t="s" s="2" r="H191">
        <v>145</v>
      </c>
      <c s="2" r="I191"/>
      <c s="2" r="J191"/>
      <c t="s" s="2" r="K191">
        <v>545</v>
      </c>
      <c t="s" s="2" r="L191">
        <v>546</v>
      </c>
      <c s="2" r="M191"/>
      <c s="2" r="N191"/>
      <c s="2" r="O191"/>
      <c s="2" r="P191"/>
      <c s="2" r="Q191"/>
      <c s="2" r="R191"/>
      <c s="2" r="S191"/>
      <c s="2" r="T191"/>
      <c s="2" r="U191"/>
      <c s="2" r="V191"/>
      <c s="2" r="W191"/>
      <c s="2" r="X191"/>
    </row>
    <row r="192">
      <c s="2" r="A192">
        <v>2006</v>
      </c>
      <c t="s" s="2" r="B192">
        <v>160</v>
      </c>
      <c s="2" r="C192">
        <v>27</v>
      </c>
      <c t="s" s="2" r="D192">
        <v>13</v>
      </c>
      <c t="s" s="2" r="E192">
        <v>21</v>
      </c>
      <c t="s" s="2" r="F192">
        <v>15</v>
      </c>
      <c t="s" s="2" r="G192">
        <v>547</v>
      </c>
      <c t="s" s="2" r="H192">
        <v>232</v>
      </c>
      <c s="2" r="I192"/>
      <c s="2" r="J192"/>
      <c t="s" s="2" r="K192">
        <v>548</v>
      </c>
      <c t="s" s="2" r="L192">
        <v>549</v>
      </c>
      <c s="2" r="M192"/>
      <c s="2" r="N192"/>
      <c s="2" r="O192"/>
      <c s="2" r="P192"/>
      <c s="2" r="Q192"/>
      <c s="2" r="R192"/>
      <c s="2" r="S192"/>
      <c s="2" r="T192"/>
      <c s="2" r="U192"/>
      <c s="2" r="V192"/>
      <c s="2" r="W192"/>
      <c s="2" r="X192"/>
    </row>
    <row r="193">
      <c s="2" r="A193">
        <v>2006</v>
      </c>
      <c t="s" s="2" r="B193">
        <v>550</v>
      </c>
      <c s="2" r="C193"/>
      <c t="s" s="2" r="D193">
        <v>13</v>
      </c>
      <c t="s" s="2" r="E193">
        <v>21</v>
      </c>
      <c t="s" s="2" r="F193">
        <v>15</v>
      </c>
      <c t="s" s="2" r="G193">
        <v>501</v>
      </c>
      <c t="s" s="2" r="H193">
        <v>76</v>
      </c>
      <c s="2" r="I193"/>
      <c s="2" r="J193"/>
      <c t="s" s="2" r="K193">
        <v>551</v>
      </c>
      <c t="s" s="2" r="L193">
        <v>552</v>
      </c>
      <c s="2" r="M193"/>
      <c s="2" r="N193"/>
      <c s="2" r="O193"/>
      <c s="2" r="P193"/>
      <c s="2" r="Q193"/>
      <c s="2" r="R193"/>
      <c s="2" r="S193"/>
      <c s="2" r="T193"/>
      <c s="2" r="U193"/>
      <c s="2" r="V193"/>
      <c s="2" r="W193"/>
      <c s="2" r="X193"/>
    </row>
    <row r="194">
      <c s="2" r="A194">
        <v>2006</v>
      </c>
      <c t="s" s="2" r="B194">
        <v>553</v>
      </c>
      <c s="2" r="C194"/>
      <c t="s" s="2" r="D194">
        <v>24</v>
      </c>
      <c t="s" s="2" r="E194">
        <v>554</v>
      </c>
      <c t="s" s="2" r="F194">
        <v>58</v>
      </c>
      <c t="s" s="2" r="G194">
        <v>34</v>
      </c>
      <c t="s" s="2" r="H194">
        <v>209</v>
      </c>
      <c s="2" r="I194"/>
      <c s="2" r="J194"/>
      <c t="s" s="2" r="K194">
        <v>555</v>
      </c>
      <c t="s" s="2" r="L194">
        <v>556</v>
      </c>
      <c s="2" r="M194"/>
      <c s="2" r="N194"/>
      <c s="2" r="O194"/>
      <c s="2" r="P194"/>
      <c s="2" r="Q194"/>
      <c s="2" r="R194"/>
      <c s="2" r="S194"/>
      <c s="2" r="T194"/>
      <c s="2" r="U194"/>
      <c s="2" r="V194"/>
      <c s="2" r="W194"/>
      <c s="2" r="X194"/>
    </row>
    <row r="195">
      <c s="2" r="A195">
        <v>2006</v>
      </c>
      <c t="s" s="2" r="B195">
        <v>557</v>
      </c>
      <c s="2" r="C195">
        <v>31</v>
      </c>
      <c t="s" s="2" r="D195">
        <v>13</v>
      </c>
      <c t="s" s="2" r="E195">
        <v>21</v>
      </c>
      <c t="s" s="2" r="F195">
        <v>15</v>
      </c>
      <c t="s" s="2" r="G195">
        <v>558</v>
      </c>
      <c t="s" s="2" r="H195">
        <v>232</v>
      </c>
      <c s="2" r="I195"/>
      <c s="2" r="J195"/>
      <c t="s" s="2" r="K195">
        <v>559</v>
      </c>
      <c t="s" s="2" r="L195">
        <v>560</v>
      </c>
      <c s="2" r="M195"/>
      <c s="2" r="N195"/>
      <c s="2" r="O195"/>
      <c s="2" r="P195"/>
      <c s="2" r="Q195"/>
      <c s="2" r="R195"/>
      <c s="2" r="S195"/>
      <c s="2" r="T195"/>
      <c s="2" r="U195"/>
      <c s="2" r="V195"/>
      <c s="2" r="W195"/>
      <c s="2" r="X195"/>
    </row>
    <row r="196">
      <c s="2" r="A196">
        <v>2006</v>
      </c>
      <c t="s" s="2" r="B196">
        <v>561</v>
      </c>
      <c s="2" r="C196"/>
      <c t="s" s="2" r="D196">
        <v>24</v>
      </c>
      <c t="s" s="2" r="E196">
        <v>21</v>
      </c>
      <c t="s" s="2" r="F196">
        <v>15</v>
      </c>
      <c s="2" r="G196"/>
      <c t="s" s="2" r="H196">
        <v>115</v>
      </c>
      <c s="2" r="I196"/>
      <c s="2" r="J196"/>
      <c t="s" s="2" r="K196">
        <v>562</v>
      </c>
      <c t="s" s="2" r="L196">
        <v>563</v>
      </c>
      <c s="2" r="M196"/>
      <c s="2" r="N196"/>
      <c s="2" r="O196"/>
      <c s="2" r="P196"/>
      <c s="2" r="Q196"/>
      <c s="2" r="R196"/>
      <c s="2" r="S196"/>
      <c s="2" r="T196"/>
      <c s="2" r="U196"/>
      <c s="2" r="V196"/>
      <c s="2" r="W196"/>
      <c s="2" r="X196"/>
    </row>
    <row r="197">
      <c s="2" r="A197">
        <v>2006</v>
      </c>
      <c t="s" s="2" r="B197">
        <v>564</v>
      </c>
      <c s="2" r="C197"/>
      <c t="s" s="2" r="D197">
        <v>24</v>
      </c>
      <c t="s" s="2" r="E197">
        <v>69</v>
      </c>
      <c t="s" s="2" r="F197">
        <v>15</v>
      </c>
      <c t="s" s="2" r="G197">
        <v>271</v>
      </c>
      <c t="s" s="2" r="H197">
        <v>53</v>
      </c>
      <c s="2" r="I197"/>
      <c s="2" r="J197"/>
      <c t="s" s="2" r="K197">
        <v>565</v>
      </c>
      <c t="s" s="2" r="L197">
        <v>566</v>
      </c>
      <c s="2" r="M197"/>
      <c s="2" r="N197"/>
      <c s="2" r="O197"/>
      <c s="2" r="P197"/>
      <c s="2" r="Q197"/>
      <c s="2" r="R197"/>
      <c s="2" r="S197"/>
      <c s="2" r="T197"/>
      <c s="2" r="U197"/>
      <c s="2" r="V197"/>
      <c s="2" r="W197"/>
      <c s="2" r="X197"/>
    </row>
    <row r="198">
      <c s="2" r="A198">
        <v>2006</v>
      </c>
      <c t="s" s="2" r="B198">
        <v>567</v>
      </c>
      <c s="2" r="C198"/>
      <c t="s" s="2" r="D198">
        <v>30</v>
      </c>
      <c t="s" s="2" r="E198">
        <v>568</v>
      </c>
      <c t="s" s="2" r="F198">
        <v>15</v>
      </c>
      <c t="s" s="2" r="G198">
        <v>515</v>
      </c>
      <c t="s" s="2" r="H198">
        <v>27</v>
      </c>
      <c t="s" s="2" r="I198">
        <v>145</v>
      </c>
      <c s="2" r="J198"/>
      <c t="s" s="2" r="K198">
        <v>569</v>
      </c>
      <c t="s" s="2" r="L198">
        <v>570</v>
      </c>
      <c s="2" r="M198"/>
      <c s="2" r="N198"/>
      <c s="2" r="O198"/>
      <c s="2" r="P198"/>
      <c s="2" r="Q198"/>
      <c s="2" r="R198"/>
      <c s="2" r="S198"/>
      <c s="2" r="T198"/>
      <c s="2" r="U198"/>
      <c s="2" r="V198"/>
      <c s="2" r="W198"/>
      <c s="2" r="X198"/>
    </row>
    <row r="199">
      <c s="2" r="A199">
        <v>2006</v>
      </c>
      <c t="s" s="2" r="B199">
        <v>398</v>
      </c>
      <c s="2" r="C199"/>
      <c t="s" s="2" r="D199">
        <v>24</v>
      </c>
      <c t="s" s="2" r="E199">
        <v>474</v>
      </c>
      <c t="s" s="2" r="F199">
        <v>15</v>
      </c>
      <c t="s" s="2" r="G199">
        <v>21</v>
      </c>
      <c t="s" s="2" r="H199">
        <v>106</v>
      </c>
      <c s="2" r="I199"/>
      <c s="2" r="J199"/>
      <c t="s" s="2" r="K199">
        <v>571</v>
      </c>
      <c t="s" s="2" r="L199">
        <v>572</v>
      </c>
      <c s="2" r="M199"/>
      <c s="2" r="N199"/>
      <c s="2" r="O199"/>
      <c s="2" r="P199"/>
      <c s="2" r="Q199"/>
      <c s="2" r="R199"/>
      <c s="2" r="S199"/>
      <c s="2" r="T199"/>
      <c s="2" r="U199"/>
      <c s="2" r="V199"/>
      <c s="2" r="W199"/>
      <c s="2" r="X199"/>
    </row>
    <row r="200">
      <c s="2" r="A200">
        <v>2006</v>
      </c>
      <c t="s" s="2" r="B200">
        <v>573</v>
      </c>
      <c s="2" r="C200"/>
      <c t="s" s="2" r="D200">
        <v>24</v>
      </c>
      <c t="s" s="2" r="E200">
        <v>25</v>
      </c>
      <c t="s" s="2" r="F200">
        <v>15</v>
      </c>
      <c t="s" s="2" r="G200">
        <v>533</v>
      </c>
      <c t="s" s="2" r="H200">
        <v>574</v>
      </c>
      <c s="2" r="I200"/>
      <c s="2" r="J200"/>
      <c t="s" s="2" r="K200">
        <v>575</v>
      </c>
      <c t="s" s="2" r="L200">
        <v>576</v>
      </c>
      <c s="2" r="M200"/>
      <c s="2" r="N200"/>
      <c s="2" r="O200"/>
      <c s="2" r="P200"/>
      <c s="2" r="Q200"/>
      <c s="2" r="R200"/>
      <c s="2" r="S200"/>
      <c s="2" r="T200"/>
      <c s="2" r="U200"/>
      <c s="2" r="V200"/>
      <c s="2" r="W200"/>
      <c s="2" r="X200"/>
    </row>
    <row r="201">
      <c s="2" r="A201">
        <v>2006</v>
      </c>
      <c t="s" s="2" r="B201">
        <v>577</v>
      </c>
      <c s="2" r="C201"/>
      <c t="s" s="2" r="D201">
        <v>13</v>
      </c>
      <c t="s" s="2" r="E201">
        <v>578</v>
      </c>
      <c t="s" s="2" r="F201">
        <v>15</v>
      </c>
      <c t="s" s="2" r="G201">
        <v>579</v>
      </c>
      <c s="2" r="H201"/>
      <c s="2" r="I201"/>
      <c s="2" r="J201"/>
      <c t="s" s="2" r="K201">
        <v>580</v>
      </c>
      <c t="s" s="2" r="L201">
        <v>581</v>
      </c>
      <c s="2" r="M201"/>
      <c s="2" r="N201"/>
      <c s="2" r="O201"/>
      <c s="2" r="P201"/>
      <c s="2" r="Q201"/>
      <c s="2" r="R201"/>
      <c s="2" r="S201"/>
      <c s="2" r="T201"/>
      <c s="2" r="U201"/>
      <c s="2" r="V201"/>
      <c s="2" r="W201"/>
      <c s="2" r="X201"/>
    </row>
    <row r="202">
      <c s="2" r="A202">
        <v>2006</v>
      </c>
      <c t="s" s="2" r="B202">
        <v>582</v>
      </c>
      <c s="2" r="C202"/>
      <c t="s" s="2" r="D202">
        <v>13</v>
      </c>
      <c t="s" s="5" r="E202">
        <v>14</v>
      </c>
      <c t="s" s="2" r="F202">
        <v>15</v>
      </c>
      <c t="s" s="2" r="G202">
        <v>583</v>
      </c>
      <c t="s" s="2" r="H202">
        <v>92</v>
      </c>
      <c s="2" r="I202"/>
      <c s="2" r="J202"/>
      <c t="s" s="2" r="K202">
        <v>584</v>
      </c>
      <c t="s" s="2" r="L202">
        <v>585</v>
      </c>
      <c s="2" r="M202"/>
      <c s="2" r="N202"/>
      <c s="2" r="O202"/>
      <c s="2" r="P202"/>
      <c s="2" r="Q202"/>
      <c s="2" r="R202"/>
      <c s="2" r="S202"/>
      <c s="2" r="T202"/>
      <c s="2" r="U202"/>
      <c s="2" r="V202"/>
      <c s="2" r="W202"/>
      <c s="2" r="X202"/>
    </row>
    <row r="203">
      <c s="2" r="A203">
        <v>2006</v>
      </c>
      <c t="s" s="2" r="B203">
        <v>586</v>
      </c>
      <c s="2" r="C203"/>
      <c t="s" s="2" r="D203">
        <v>24</v>
      </c>
      <c t="s" s="2" r="E203">
        <v>587</v>
      </c>
      <c t="s" s="2" r="F203">
        <v>15</v>
      </c>
      <c t="s" s="2" r="G203">
        <v>587</v>
      </c>
      <c t="s" s="2" r="H203">
        <v>38</v>
      </c>
      <c s="2" r="I203"/>
      <c s="2" r="J203"/>
      <c t="s" s="2" r="K203">
        <v>588</v>
      </c>
      <c t="s" s="2" r="L203">
        <v>589</v>
      </c>
      <c s="2" r="M203"/>
      <c s="2" r="N203"/>
      <c s="2" r="O203"/>
      <c s="2" r="P203"/>
      <c s="2" r="Q203"/>
      <c s="2" r="R203"/>
      <c s="2" r="S203"/>
      <c s="2" r="T203"/>
      <c s="2" r="U203"/>
      <c s="2" r="V203"/>
      <c s="2" r="W203"/>
      <c s="2" r="X203"/>
    </row>
    <row r="204">
      <c s="2" r="A204">
        <v>2006</v>
      </c>
      <c t="s" s="2" r="B204">
        <v>590</v>
      </c>
      <c s="2" r="C204"/>
      <c s="2" r="D204"/>
      <c s="2" r="E204"/>
      <c t="s" s="2" r="F204">
        <v>15</v>
      </c>
      <c t="s" s="2" r="G204">
        <v>591</v>
      </c>
      <c t="s" s="2" r="H204">
        <v>106</v>
      </c>
      <c s="2" r="I204"/>
      <c s="2" r="J204"/>
      <c t="s" s="2" r="K204">
        <v>592</v>
      </c>
      <c s="2" r="L204"/>
      <c s="2" r="M204"/>
      <c s="2" r="N204"/>
      <c s="2" r="O204"/>
      <c s="2" r="P204"/>
      <c s="2" r="Q204"/>
      <c s="2" r="R204"/>
      <c s="2" r="S204"/>
      <c s="2" r="T204"/>
      <c s="2" r="U204"/>
      <c s="2" r="V204"/>
      <c s="2" r="W204"/>
      <c s="2" r="X204"/>
    </row>
    <row r="205">
      <c s="3" r="A205"/>
      <c s="3" r="B205"/>
      <c s="3" r="C205"/>
      <c s="3" r="D205"/>
      <c s="3" r="E205"/>
      <c s="3" r="F205"/>
      <c s="3" r="G205"/>
      <c s="3" r="H205"/>
      <c s="3" r="I205"/>
      <c s="3" r="J205"/>
      <c s="3" r="K205"/>
      <c s="3" r="L205"/>
      <c s="3" r="M205"/>
      <c s="3" r="N205"/>
      <c s="3" r="O205"/>
      <c s="3" r="P205"/>
      <c s="3" r="Q205"/>
      <c s="3" r="R205"/>
      <c s="3" r="S205"/>
      <c s="3" r="T205"/>
      <c s="3" r="U205"/>
      <c s="3" r="V205"/>
      <c s="3" r="W205"/>
      <c s="3" r="X205"/>
    </row>
    <row r="206">
      <c s="2" r="A206">
        <v>2007</v>
      </c>
      <c t="s" s="2" r="B206">
        <v>593</v>
      </c>
      <c s="2" r="C206">
        <f>(2007-1983)+18</f>
        <v>42</v>
      </c>
      <c t="s" s="2" r="D206">
        <v>360</v>
      </c>
      <c t="s" s="2" r="E206">
        <v>594</v>
      </c>
      <c t="s" s="2" r="F206">
        <v>15</v>
      </c>
      <c t="s" s="2" r="G206">
        <v>595</v>
      </c>
      <c t="s" s="2" r="H206">
        <v>596</v>
      </c>
      <c t="s" s="2" r="I206">
        <v>489</v>
      </c>
      <c s="2" r="J206"/>
      <c t="s" s="2" r="K206">
        <v>597</v>
      </c>
      <c t="s" s="2" r="L206">
        <v>598</v>
      </c>
      <c s="2" r="M206"/>
      <c s="2" r="N206"/>
      <c s="2" r="O206"/>
      <c s="2" r="P206"/>
      <c s="2" r="Q206"/>
      <c s="2" r="R206"/>
      <c s="2" r="S206"/>
      <c s="2" r="T206"/>
      <c s="2" r="U206"/>
      <c s="2" r="V206"/>
      <c s="2" r="W206"/>
      <c s="2" r="X206"/>
    </row>
    <row r="207">
      <c s="2" r="A207">
        <v>2007</v>
      </c>
      <c t="s" s="2" r="B207">
        <v>599</v>
      </c>
      <c s="2" r="C207">
        <f>(2007-1988)+18</f>
        <v>37</v>
      </c>
      <c t="s" s="2" r="D207">
        <v>30</v>
      </c>
      <c t="s" s="2" r="E207">
        <v>600</v>
      </c>
      <c t="s" s="2" r="F207">
        <v>15</v>
      </c>
      <c t="s" s="2" r="G207">
        <v>386</v>
      </c>
      <c t="s" s="2" r="H207">
        <v>72</v>
      </c>
      <c s="2" r="I207"/>
      <c s="2" r="J207"/>
      <c t="s" s="2" r="K207">
        <v>601</v>
      </c>
      <c t="s" s="2" r="L207">
        <v>602</v>
      </c>
      <c s="2" r="M207"/>
      <c s="2" r="N207"/>
      <c s="2" r="O207"/>
      <c s="2" r="P207"/>
      <c s="2" r="Q207"/>
      <c s="2" r="R207"/>
      <c s="2" r="S207"/>
      <c s="2" r="T207"/>
      <c s="2" r="U207"/>
      <c s="2" r="V207"/>
      <c s="2" r="W207"/>
      <c s="2" r="X207"/>
    </row>
    <row r="208">
      <c s="2" r="A208">
        <v>2007</v>
      </c>
      <c t="s" s="2" r="B208">
        <v>603</v>
      </c>
      <c s="2" r="C208">
        <f>(2007-1969)+18</f>
        <v>56</v>
      </c>
      <c t="s" s="2" r="D208">
        <v>30</v>
      </c>
      <c t="s" s="2" r="E208">
        <v>21</v>
      </c>
      <c t="s" s="2" r="F208">
        <v>15</v>
      </c>
      <c t="s" s="2" r="G208">
        <v>604</v>
      </c>
      <c s="2" r="H208"/>
      <c s="2" r="I208"/>
      <c s="2" r="J208"/>
      <c s="2" r="K208"/>
      <c s="2" r="L208"/>
      <c s="2" r="M208"/>
      <c s="2" r="N208"/>
      <c s="2" r="O208"/>
      <c s="2" r="P208"/>
      <c s="2" r="Q208"/>
      <c s="2" r="R208"/>
      <c s="2" r="S208"/>
      <c s="2" r="T208"/>
      <c s="2" r="U208"/>
      <c s="2" r="V208"/>
      <c s="2" r="W208"/>
      <c s="2" r="X208"/>
    </row>
    <row r="209">
      <c s="2" r="A209">
        <v>2007</v>
      </c>
      <c t="s" s="2" r="B209">
        <v>605</v>
      </c>
      <c s="2" r="C209"/>
      <c s="2" r="D209"/>
      <c s="2" r="E209"/>
      <c t="s" s="2" r="F209">
        <v>15</v>
      </c>
      <c s="2" r="G209"/>
      <c t="s" s="2" r="H209">
        <v>489</v>
      </c>
      <c s="2" r="I209"/>
      <c s="2" r="J209"/>
      <c t="s" s="2" r="K209">
        <v>606</v>
      </c>
      <c t="s" s="2" r="L209">
        <v>607</v>
      </c>
      <c s="2" r="M209"/>
      <c s="2" r="N209"/>
      <c s="2" r="O209"/>
      <c s="2" r="P209"/>
      <c s="2" r="Q209"/>
      <c s="2" r="R209"/>
      <c s="2" r="S209"/>
      <c s="2" r="T209"/>
      <c s="2" r="U209"/>
      <c s="2" r="V209"/>
      <c s="2" r="W209"/>
      <c s="2" r="X209"/>
    </row>
    <row r="210">
      <c s="2" r="A210">
        <v>2007</v>
      </c>
      <c t="s" s="2" r="B210">
        <v>608</v>
      </c>
      <c s="2" r="C210"/>
      <c s="2" r="D210"/>
      <c s="2" r="E210"/>
      <c t="s" s="2" r="F210">
        <v>58</v>
      </c>
      <c s="2" r="G210"/>
      <c t="s" s="2" r="H210">
        <v>489</v>
      </c>
      <c s="2" r="I210"/>
      <c s="2" r="J210"/>
      <c t="s" s="2" r="K210">
        <v>606</v>
      </c>
      <c t="s" s="2" r="L210">
        <v>607</v>
      </c>
      <c s="2" r="M210"/>
      <c s="2" r="N210"/>
      <c s="2" r="O210"/>
      <c s="2" r="P210"/>
      <c s="2" r="Q210"/>
      <c s="2" r="R210"/>
      <c s="2" r="S210"/>
      <c s="2" r="T210"/>
      <c s="2" r="U210"/>
      <c s="2" r="V210"/>
      <c s="2" r="W210"/>
      <c s="2" r="X210"/>
    </row>
    <row r="211">
      <c s="2" r="A211">
        <v>2007</v>
      </c>
      <c t="s" s="2" r="B211">
        <v>609</v>
      </c>
      <c s="2" r="C211">
        <f>(2007-1995)+18</f>
        <v>30</v>
      </c>
      <c t="s" s="2" r="D211">
        <v>13</v>
      </c>
      <c t="s" s="2" r="E211">
        <v>21</v>
      </c>
      <c t="s" s="2" r="F211">
        <v>15</v>
      </c>
      <c t="s" s="2" r="G211">
        <v>610</v>
      </c>
      <c t="s" s="2" r="H211">
        <v>611</v>
      </c>
      <c s="2" r="I211"/>
      <c s="2" r="J211"/>
      <c t="s" s="2" r="K211">
        <v>612</v>
      </c>
      <c t="s" s="2" r="L211">
        <v>613</v>
      </c>
      <c s="2" r="M211"/>
      <c s="2" r="N211"/>
      <c s="2" r="O211"/>
      <c s="2" r="P211"/>
      <c s="2" r="Q211"/>
      <c s="2" r="R211"/>
      <c s="2" r="S211"/>
      <c s="2" r="T211"/>
      <c s="2" r="U211"/>
      <c s="2" r="V211"/>
      <c s="2" r="W211"/>
      <c s="2" r="X211"/>
    </row>
    <row r="212">
      <c s="2" r="A212">
        <v>2007</v>
      </c>
      <c t="s" s="2" r="B212">
        <v>614</v>
      </c>
      <c s="2" r="C212"/>
      <c t="s" s="2" r="D212">
        <v>13</v>
      </c>
      <c t="s" s="2" r="E212">
        <v>83</v>
      </c>
      <c t="s" s="2" r="F212">
        <v>15</v>
      </c>
      <c t="s" s="2" r="G212">
        <v>515</v>
      </c>
      <c t="s" s="2" r="H212">
        <v>145</v>
      </c>
      <c s="2" r="I212"/>
      <c s="2" r="J212"/>
      <c t="s" s="2" r="K212">
        <v>615</v>
      </c>
      <c t="s" s="2" r="L212">
        <v>616</v>
      </c>
      <c s="2" r="M212"/>
      <c s="2" r="N212"/>
      <c s="2" r="O212"/>
      <c s="2" r="P212"/>
      <c s="2" r="Q212"/>
      <c s="2" r="R212"/>
      <c s="2" r="S212"/>
      <c s="2" r="T212"/>
      <c s="2" r="U212"/>
      <c s="2" r="V212"/>
      <c s="2" r="W212"/>
      <c s="2" r="X212"/>
    </row>
    <row r="213">
      <c s="2" r="A213">
        <v>2007</v>
      </c>
      <c t="s" s="2" r="B213">
        <v>617</v>
      </c>
      <c s="2" r="C213"/>
      <c s="2" r="D213"/>
      <c s="2" r="E213"/>
      <c t="s" s="2" r="F213">
        <v>15</v>
      </c>
      <c t="s" s="2" r="G213">
        <v>618</v>
      </c>
      <c t="s" s="2" r="H213">
        <v>619</v>
      </c>
      <c s="2" r="I213"/>
      <c s="2" r="J213"/>
      <c t="s" s="2" r="K213">
        <v>620</v>
      </c>
      <c t="s" s="2" r="L213">
        <v>621</v>
      </c>
      <c s="2" r="M213"/>
      <c s="2" r="N213"/>
      <c s="2" r="O213"/>
      <c s="2" r="P213"/>
      <c s="2" r="Q213"/>
      <c s="2" r="R213"/>
      <c s="2" r="S213"/>
      <c s="2" r="T213"/>
      <c s="2" r="U213"/>
      <c s="2" r="V213"/>
      <c s="2" r="W213"/>
      <c s="2" r="X213"/>
    </row>
    <row r="214">
      <c s="2" r="A214">
        <v>2007</v>
      </c>
      <c t="s" s="2" r="B214">
        <v>622</v>
      </c>
      <c s="2" r="C214"/>
      <c t="s" s="2" r="D214">
        <v>24</v>
      </c>
      <c t="s" s="2" r="E214">
        <v>623</v>
      </c>
      <c t="s" s="2" r="F214">
        <v>15</v>
      </c>
      <c t="s" s="2" r="G214">
        <v>624</v>
      </c>
      <c t="s" s="2" r="H214">
        <v>106</v>
      </c>
      <c s="2" r="I214"/>
      <c s="2" r="J214"/>
      <c t="s" s="2" r="K214">
        <v>625</v>
      </c>
      <c t="s" s="2" r="L214">
        <v>626</v>
      </c>
      <c s="2" r="M214"/>
      <c s="2" r="N214"/>
      <c s="2" r="O214"/>
      <c s="2" r="P214"/>
      <c s="2" r="Q214"/>
      <c s="2" r="R214"/>
      <c s="2" r="S214"/>
      <c s="2" r="T214"/>
      <c s="2" r="U214"/>
      <c s="2" r="V214"/>
      <c s="2" r="W214"/>
      <c s="2" r="X214"/>
    </row>
    <row r="215">
      <c s="2" r="A215">
        <v>2007</v>
      </c>
      <c t="s" s="2" r="B215">
        <v>627</v>
      </c>
      <c s="2" r="C215"/>
      <c s="2" r="D215"/>
      <c s="2" r="E215"/>
      <c t="s" s="2" r="F215">
        <v>15</v>
      </c>
      <c t="s" s="2" r="G215">
        <v>628</v>
      </c>
      <c t="s" s="2" r="H215">
        <v>489</v>
      </c>
      <c s="2" r="I215"/>
      <c s="2" r="J215"/>
      <c t="s" s="2" r="K215">
        <v>629</v>
      </c>
      <c t="s" s="2" r="L215">
        <v>630</v>
      </c>
      <c s="2" r="M215"/>
      <c s="2" r="N215"/>
      <c s="2" r="O215"/>
      <c s="2" r="P215"/>
      <c s="2" r="Q215"/>
      <c s="2" r="R215"/>
      <c s="2" r="S215"/>
      <c s="2" r="T215"/>
      <c s="2" r="U215"/>
      <c s="2" r="V215"/>
      <c s="2" r="W215"/>
      <c s="2" r="X215"/>
    </row>
    <row r="216">
      <c s="2" r="A216">
        <v>2007</v>
      </c>
      <c t="s" s="2" r="B216">
        <v>631</v>
      </c>
      <c s="2" r="C216"/>
      <c t="s" s="2" r="D216">
        <v>13</v>
      </c>
      <c t="s" s="2" r="E216">
        <v>21</v>
      </c>
      <c t="s" s="2" r="F216">
        <v>15</v>
      </c>
      <c t="s" s="2" r="G216">
        <v>352</v>
      </c>
      <c t="s" s="2" r="H216">
        <v>632</v>
      </c>
      <c s="2" r="I216"/>
      <c s="2" r="J216"/>
      <c t="s" s="2" r="K216">
        <v>633</v>
      </c>
      <c t="s" s="2" r="L216">
        <v>634</v>
      </c>
      <c s="2" r="M216"/>
      <c s="2" r="N216"/>
      <c s="2" r="O216"/>
      <c s="2" r="P216"/>
      <c s="2" r="Q216"/>
      <c s="2" r="R216"/>
      <c s="2" r="S216"/>
      <c s="2" r="T216"/>
      <c s="2" r="U216"/>
      <c s="2" r="V216"/>
      <c s="2" r="W216"/>
      <c s="2" r="X216"/>
    </row>
    <row r="217">
      <c s="2" r="A217">
        <v>2007</v>
      </c>
      <c t="s" s="2" r="B217">
        <v>635</v>
      </c>
      <c s="2" r="C217"/>
      <c t="s" s="2" r="D217">
        <v>13</v>
      </c>
      <c t="s" s="2" r="E217">
        <v>636</v>
      </c>
      <c t="s" s="2" r="F217">
        <v>15</v>
      </c>
      <c t="s" s="2" r="G217">
        <v>352</v>
      </c>
      <c t="s" s="2" r="H217">
        <v>632</v>
      </c>
      <c s="2" r="I217"/>
      <c s="2" r="J217"/>
      <c t="s" s="2" r="K217">
        <v>633</v>
      </c>
      <c t="s" s="2" r="L217">
        <v>634</v>
      </c>
      <c s="2" r="M217"/>
      <c s="2" r="N217"/>
      <c s="2" r="O217"/>
      <c s="2" r="P217"/>
      <c s="2" r="Q217"/>
      <c s="2" r="R217"/>
      <c s="2" r="S217"/>
      <c s="2" r="T217"/>
      <c s="2" r="U217"/>
      <c s="2" r="V217"/>
      <c s="2" r="W217"/>
      <c s="2" r="X217"/>
    </row>
    <row r="218">
      <c s="2" r="A218">
        <v>2007</v>
      </c>
      <c t="s" s="2" r="B218">
        <v>637</v>
      </c>
      <c s="2" r="C218"/>
      <c s="2" r="D218"/>
      <c s="2" r="E218"/>
      <c t="s" s="2" r="F218">
        <v>15</v>
      </c>
      <c s="2" r="G218"/>
      <c s="2" r="H218"/>
      <c s="2" r="I218"/>
      <c s="2" r="J218"/>
      <c t="s" s="2" r="K218">
        <v>638</v>
      </c>
      <c t="s" s="2" r="L218">
        <v>639</v>
      </c>
      <c s="2" r="M218"/>
      <c s="2" r="N218"/>
      <c s="2" r="O218"/>
      <c s="2" r="P218"/>
      <c s="2" r="Q218"/>
      <c s="2" r="R218"/>
      <c s="2" r="S218"/>
      <c s="2" r="T218"/>
      <c s="2" r="U218"/>
      <c s="2" r="V218"/>
      <c s="2" r="W218"/>
      <c s="2" r="X218"/>
    </row>
    <row r="219">
      <c s="2" r="A219">
        <v>2007</v>
      </c>
      <c t="s" s="2" r="B219">
        <v>640</v>
      </c>
      <c s="2" r="C219"/>
      <c s="2" r="D219"/>
      <c s="2" r="E219"/>
      <c t="s" s="2" r="F219">
        <v>15</v>
      </c>
      <c t="s" s="2" r="G219">
        <v>641</v>
      </c>
      <c t="s" s="2" r="H219">
        <v>27</v>
      </c>
      <c s="2" r="I219"/>
      <c s="2" r="J219"/>
      <c t="s" s="2" r="K219">
        <v>642</v>
      </c>
      <c t="s" s="2" r="L219">
        <v>643</v>
      </c>
      <c s="2" r="M219"/>
      <c s="2" r="N219"/>
      <c s="2" r="O219"/>
      <c s="2" r="P219"/>
      <c s="2" r="Q219"/>
      <c s="2" r="R219"/>
      <c s="2" r="S219"/>
      <c s="2" r="T219"/>
      <c s="2" r="U219"/>
      <c s="2" r="V219"/>
      <c s="2" r="W219"/>
      <c s="2" r="X219"/>
    </row>
    <row r="220">
      <c s="2" r="A220">
        <v>2007</v>
      </c>
      <c t="s" s="2" r="B220">
        <v>644</v>
      </c>
      <c s="2" r="C220">
        <f>(2007-1998)+18</f>
        <v>27</v>
      </c>
      <c t="s" s="2" r="D220">
        <v>24</v>
      </c>
      <c t="s" s="2" r="E220">
        <v>326</v>
      </c>
      <c t="s" s="2" r="F220">
        <v>15</v>
      </c>
      <c t="s" s="2" r="G220">
        <v>645</v>
      </c>
      <c s="2" r="H220"/>
      <c s="2" r="I220"/>
      <c s="2" r="J220"/>
      <c t="s" s="2" r="K220">
        <v>646</v>
      </c>
      <c t="s" s="2" r="L220">
        <v>647</v>
      </c>
      <c s="2" r="M220"/>
      <c s="2" r="N220"/>
      <c s="2" r="O220"/>
      <c s="2" r="P220"/>
      <c s="2" r="Q220"/>
      <c s="2" r="R220"/>
      <c s="2" r="S220"/>
      <c s="2" r="T220"/>
      <c s="2" r="U220"/>
      <c s="2" r="V220"/>
      <c s="2" r="W220"/>
      <c s="2" r="X220"/>
    </row>
    <row r="221">
      <c s="2" r="A221">
        <v>2007</v>
      </c>
      <c t="s" s="2" r="B221">
        <v>648</v>
      </c>
      <c s="2" r="C221"/>
      <c t="s" s="2" r="D221">
        <v>13</v>
      </c>
      <c t="s" s="2" r="E221">
        <v>25</v>
      </c>
      <c t="s" s="2" r="F221">
        <v>15</v>
      </c>
      <c t="s" s="2" r="G221">
        <v>271</v>
      </c>
      <c s="2" r="H221"/>
      <c s="2" r="I221"/>
      <c s="2" r="J221"/>
      <c t="s" s="2" r="K221">
        <v>649</v>
      </c>
      <c t="s" s="2" r="L221">
        <v>650</v>
      </c>
      <c s="2" r="M221"/>
      <c s="2" r="N221"/>
      <c s="2" r="O221"/>
      <c s="2" r="P221"/>
      <c s="2" r="Q221"/>
      <c s="2" r="R221"/>
      <c s="2" r="S221"/>
      <c s="2" r="T221"/>
      <c s="2" r="U221"/>
      <c s="2" r="V221"/>
      <c s="2" r="W221"/>
      <c s="2" r="X221"/>
    </row>
    <row r="222">
      <c s="2" r="A222">
        <v>2007</v>
      </c>
      <c t="s" s="2" r="B222">
        <v>651</v>
      </c>
      <c s="2" r="C222"/>
      <c t="s" s="2" r="D222">
        <v>24</v>
      </c>
      <c t="s" s="2" r="E222">
        <v>321</v>
      </c>
      <c t="s" s="2" r="F222">
        <v>15</v>
      </c>
      <c t="s" s="2" r="G222">
        <v>25</v>
      </c>
      <c t="s" s="2" r="H222">
        <v>224</v>
      </c>
      <c s="2" r="I222"/>
      <c s="2" r="J222"/>
      <c t="s" s="2" r="K222">
        <v>652</v>
      </c>
      <c t="s" s="2" r="L222">
        <v>653</v>
      </c>
      <c s="2" r="M222"/>
      <c s="2" r="N222"/>
      <c s="2" r="O222"/>
      <c s="2" r="P222"/>
      <c s="2" r="Q222"/>
      <c s="2" r="R222"/>
      <c s="2" r="S222"/>
      <c s="2" r="T222"/>
      <c s="2" r="U222"/>
      <c s="2" r="V222"/>
      <c s="2" r="W222"/>
      <c s="2" r="X222"/>
    </row>
    <row r="223">
      <c s="2" r="A223">
        <v>2007</v>
      </c>
      <c t="s" s="2" r="B223">
        <v>654</v>
      </c>
      <c s="2" r="C223">
        <f>(2007-2002)+18</f>
        <v>23</v>
      </c>
      <c t="s" s="2" r="D223">
        <v>13</v>
      </c>
      <c t="s" s="2" r="E223">
        <v>243</v>
      </c>
      <c t="s" s="2" r="F223">
        <v>15</v>
      </c>
      <c t="s" s="2" r="G223">
        <v>544</v>
      </c>
      <c t="s" s="2" r="H223">
        <v>110</v>
      </c>
      <c s="2" r="I223"/>
      <c s="2" r="J223"/>
      <c t="s" s="2" r="K223">
        <v>655</v>
      </c>
      <c t="s" s="2" r="L223">
        <v>656</v>
      </c>
      <c s="2" r="M223"/>
      <c s="2" r="N223"/>
      <c s="2" r="O223"/>
      <c s="2" r="P223"/>
      <c s="2" r="Q223"/>
      <c s="2" r="R223"/>
      <c s="2" r="S223"/>
      <c s="2" r="T223"/>
      <c s="2" r="U223"/>
      <c s="2" r="V223"/>
      <c s="2" r="W223"/>
      <c s="2" r="X223"/>
    </row>
    <row r="224">
      <c s="2" r="A224">
        <v>2007</v>
      </c>
      <c t="s" s="2" r="B224">
        <v>657</v>
      </c>
      <c s="2" r="C224"/>
      <c t="s" s="2" r="D224">
        <v>13</v>
      </c>
      <c t="s" s="2" r="E224">
        <v>587</v>
      </c>
      <c t="s" s="2" r="F224">
        <v>15</v>
      </c>
      <c t="s" s="2" r="G224">
        <v>544</v>
      </c>
      <c t="s" s="2" r="H224">
        <v>658</v>
      </c>
      <c s="2" r="I224"/>
      <c s="2" r="J224"/>
      <c t="s" s="2" r="K224">
        <v>659</v>
      </c>
      <c t="s" s="2" r="L224">
        <v>660</v>
      </c>
      <c s="2" r="M224"/>
      <c s="2" r="N224"/>
      <c s="2" r="O224"/>
      <c s="2" r="P224"/>
      <c s="2" r="Q224"/>
      <c s="2" r="R224"/>
      <c s="2" r="S224"/>
      <c s="2" r="T224"/>
      <c s="2" r="U224"/>
      <c s="2" r="V224"/>
      <c s="2" r="W224"/>
      <c s="2" r="X224"/>
    </row>
    <row r="225">
      <c s="3" r="A225"/>
      <c s="3" r="B225"/>
      <c s="3" r="C225"/>
      <c s="3" r="D225"/>
      <c s="3" r="E225"/>
      <c s="3" r="F225"/>
      <c s="3" r="G225"/>
      <c s="3" r="H225"/>
      <c s="3" r="I225"/>
      <c s="3" r="J225"/>
      <c s="3" r="K225"/>
      <c s="3" r="L225"/>
      <c s="3" r="M225"/>
      <c s="3" r="N225"/>
      <c s="3" r="O225"/>
      <c s="3" r="P225"/>
      <c s="3" r="Q225"/>
      <c s="3" r="R225"/>
      <c s="3" r="S225"/>
      <c s="3" r="T225"/>
      <c s="3" r="U225"/>
      <c s="3" r="V225"/>
      <c s="3" r="W225"/>
      <c s="3" r="X225"/>
    </row>
    <row r="226">
      <c s="2" r="A226">
        <v>2008</v>
      </c>
      <c t="s" s="2" r="B226">
        <v>661</v>
      </c>
      <c s="2" r="C226">
        <f>(2008-2000)+18</f>
        <v>26</v>
      </c>
      <c s="2" r="D226"/>
      <c t="s" s="2" r="E226">
        <v>662</v>
      </c>
      <c t="s" s="2" r="F226">
        <v>15</v>
      </c>
      <c t="s" s="2" r="G226">
        <v>663</v>
      </c>
      <c t="s" s="2" r="H226">
        <v>632</v>
      </c>
      <c s="2" r="I226"/>
      <c s="2" r="J226"/>
      <c t="s" s="2" r="K226">
        <v>664</v>
      </c>
      <c t="s" s="2" r="L226">
        <v>665</v>
      </c>
      <c s="2" r="M226"/>
      <c s="2" r="N226"/>
      <c s="2" r="O226"/>
      <c s="2" r="P226"/>
      <c s="2" r="Q226"/>
      <c s="2" r="R226"/>
      <c s="2" r="S226"/>
      <c s="2" r="T226"/>
      <c s="2" r="U226"/>
      <c s="2" r="V226"/>
      <c s="2" r="W226"/>
      <c s="2" r="X226"/>
    </row>
    <row r="227">
      <c s="2" r="A227">
        <v>2008</v>
      </c>
      <c t="s" s="2" r="B227">
        <v>666</v>
      </c>
      <c s="2" r="C227">
        <f>(2008-1959)+18</f>
        <v>67</v>
      </c>
      <c t="s" s="2" r="D227">
        <v>24</v>
      </c>
      <c t="s" s="2" r="E227">
        <v>321</v>
      </c>
      <c t="s" s="2" r="F227">
        <v>15</v>
      </c>
      <c t="s" s="2" r="G227">
        <v>667</v>
      </c>
      <c t="s" s="2" r="H227">
        <v>53</v>
      </c>
      <c s="2" r="I227"/>
      <c s="2" r="J227"/>
      <c t="s" s="2" r="K227">
        <v>668</v>
      </c>
      <c t="s" s="2" r="L227">
        <v>669</v>
      </c>
      <c s="2" r="M227"/>
      <c s="2" r="N227"/>
      <c s="2" r="O227"/>
      <c s="2" r="P227"/>
      <c s="2" r="Q227"/>
      <c s="2" r="R227"/>
      <c s="2" r="S227"/>
      <c s="2" r="T227"/>
      <c s="2" r="U227"/>
      <c s="2" r="V227"/>
      <c s="2" r="W227"/>
      <c s="2" r="X227"/>
    </row>
    <row r="228">
      <c s="2" r="A228">
        <v>2008</v>
      </c>
      <c t="s" s="2" r="B228">
        <v>670</v>
      </c>
      <c s="2" r="C228">
        <f>(2008-1983)+18</f>
        <v>43</v>
      </c>
      <c t="s" s="2" r="D228">
        <v>13</v>
      </c>
      <c t="s" s="2" r="E228">
        <v>671</v>
      </c>
      <c t="s" s="2" r="F228">
        <v>15</v>
      </c>
      <c t="s" s="2" r="G228">
        <v>672</v>
      </c>
      <c t="s" s="2" r="H228">
        <v>145</v>
      </c>
      <c s="2" r="I228"/>
      <c s="2" r="J228"/>
      <c t="s" s="2" r="K228">
        <v>673</v>
      </c>
      <c t="s" s="2" r="L228">
        <v>674</v>
      </c>
      <c s="2" r="M228"/>
      <c s="2" r="N228"/>
      <c s="2" r="O228"/>
      <c s="2" r="P228"/>
      <c s="2" r="Q228"/>
      <c s="2" r="R228"/>
      <c s="2" r="S228"/>
      <c s="2" r="T228"/>
      <c s="2" r="U228"/>
      <c s="2" r="V228"/>
      <c s="2" r="W228"/>
      <c s="2" r="X228"/>
    </row>
    <row r="229">
      <c s="2" r="A229">
        <v>2008</v>
      </c>
      <c t="s" s="2" r="B229">
        <v>675</v>
      </c>
      <c s="2" r="C229"/>
      <c t="s" s="2" r="D229">
        <v>24</v>
      </c>
      <c t="s" s="2" r="E229">
        <v>676</v>
      </c>
      <c t="s" s="2" r="F229">
        <v>15</v>
      </c>
      <c t="s" s="2" r="G229">
        <v>271</v>
      </c>
      <c t="s" s="2" r="H229">
        <v>186</v>
      </c>
      <c s="2" r="I229"/>
      <c s="2" r="J229"/>
      <c t="s" s="2" r="K229">
        <v>677</v>
      </c>
      <c t="s" s="2" r="L229">
        <v>678</v>
      </c>
      <c s="2" r="M229"/>
      <c s="2" r="N229"/>
      <c s="2" r="O229"/>
      <c s="2" r="P229"/>
      <c s="2" r="Q229"/>
      <c s="2" r="R229"/>
      <c s="2" r="S229"/>
      <c s="2" r="T229"/>
      <c s="2" r="U229"/>
      <c s="2" r="V229"/>
      <c s="2" r="W229"/>
      <c s="2" r="X229"/>
    </row>
    <row r="230">
      <c s="2" r="A230">
        <v>2008</v>
      </c>
      <c t="s" s="2" r="B230">
        <v>679</v>
      </c>
      <c s="2" r="C230"/>
      <c t="s" s="2" r="D230">
        <v>30</v>
      </c>
      <c t="s" s="2" r="E230">
        <v>21</v>
      </c>
      <c t="s" s="2" r="F230">
        <v>15</v>
      </c>
      <c t="s" s="2" r="G230">
        <v>680</v>
      </c>
      <c t="s" s="2" r="H230">
        <v>681</v>
      </c>
      <c s="2" r="I230"/>
      <c s="2" r="J230"/>
      <c t="s" s="2" r="K230">
        <v>682</v>
      </c>
      <c t="s" s="2" r="L230">
        <v>683</v>
      </c>
      <c s="2" r="M230"/>
      <c s="2" r="N230"/>
      <c s="2" r="O230"/>
      <c s="2" r="P230"/>
      <c s="2" r="Q230"/>
      <c s="2" r="R230"/>
      <c s="2" r="S230"/>
      <c s="2" r="T230"/>
      <c s="2" r="U230"/>
      <c s="2" r="V230"/>
      <c s="2" r="W230"/>
      <c s="2" r="X230"/>
    </row>
    <row r="231">
      <c s="2" r="A231">
        <v>2008</v>
      </c>
      <c t="s" s="2" r="B231">
        <v>684</v>
      </c>
      <c s="2" r="C231">
        <f>(2008-1986)+18</f>
        <v>40</v>
      </c>
      <c t="s" s="2" r="D231">
        <v>24</v>
      </c>
      <c t="s" s="2" r="E231">
        <v>207</v>
      </c>
      <c t="s" s="2" r="F231">
        <v>15</v>
      </c>
      <c t="s" s="2" r="G231">
        <v>685</v>
      </c>
      <c t="s" s="2" r="H231">
        <v>119</v>
      </c>
      <c s="2" r="I231"/>
      <c s="2" r="J231"/>
      <c t="s" s="2" r="K231">
        <v>686</v>
      </c>
      <c t="s" s="2" r="L231">
        <v>687</v>
      </c>
      <c s="2" r="M231"/>
      <c s="2" r="N231"/>
      <c s="2" r="O231"/>
      <c s="2" r="P231"/>
      <c s="2" r="Q231"/>
      <c s="2" r="R231"/>
      <c s="2" r="S231"/>
      <c s="2" r="T231"/>
      <c s="2" r="U231"/>
      <c s="2" r="V231"/>
      <c s="2" r="W231"/>
      <c s="2" r="X231"/>
    </row>
    <row r="232">
      <c s="2" r="A232">
        <v>2008</v>
      </c>
      <c t="s" s="2" r="B232">
        <v>688</v>
      </c>
      <c s="2" r="C232">
        <f>(2008-1993)+18</f>
        <v>33</v>
      </c>
      <c t="s" s="2" r="D232">
        <v>24</v>
      </c>
      <c t="s" s="2" r="E232">
        <v>21</v>
      </c>
      <c t="s" s="2" r="F232">
        <v>15</v>
      </c>
      <c t="s" s="2" r="G232">
        <v>21</v>
      </c>
      <c t="s" s="2" r="H232">
        <v>110</v>
      </c>
      <c s="2" r="I232"/>
      <c s="2" r="J232"/>
      <c t="s" s="2" r="K232">
        <v>689</v>
      </c>
      <c t="s" s="2" r="L232">
        <v>690</v>
      </c>
      <c s="2" r="M232"/>
      <c s="2" r="N232"/>
      <c s="2" r="O232"/>
      <c s="2" r="P232"/>
      <c s="2" r="Q232"/>
      <c s="2" r="R232"/>
      <c s="2" r="S232"/>
      <c s="2" r="T232"/>
      <c s="2" r="U232"/>
      <c s="2" r="V232"/>
      <c s="2" r="W232"/>
      <c s="2" r="X232"/>
    </row>
    <row r="233">
      <c s="2" r="A233">
        <v>2008</v>
      </c>
      <c t="s" s="2" r="B233">
        <v>691</v>
      </c>
      <c s="2" r="C233"/>
      <c s="2" r="D233"/>
      <c s="2" r="E233"/>
      <c t="s" s="2" r="F233">
        <v>15</v>
      </c>
      <c s="2" r="G233"/>
      <c t="s" s="2" r="H233">
        <v>692</v>
      </c>
      <c s="2" r="I233"/>
      <c s="2" r="J233"/>
      <c t="s" s="2" r="K233">
        <v>693</v>
      </c>
      <c t="s" s="2" r="L233">
        <v>694</v>
      </c>
      <c s="2" r="M233"/>
      <c s="2" r="N233"/>
      <c s="2" r="O233"/>
      <c s="2" r="P233"/>
      <c s="2" r="Q233"/>
      <c s="2" r="R233"/>
      <c s="2" r="S233"/>
      <c s="2" r="T233"/>
      <c s="2" r="U233"/>
      <c s="2" r="V233"/>
      <c s="2" r="W233"/>
      <c s="2" r="X233"/>
    </row>
    <row r="234">
      <c s="2" r="A234">
        <v>2008</v>
      </c>
      <c t="s" s="2" r="B234">
        <v>695</v>
      </c>
      <c s="2" r="C234">
        <f>(2008-1991)+18</f>
        <v>35</v>
      </c>
      <c t="s" s="2" r="E234">
        <v>14</v>
      </c>
      <c t="s" s="2" r="F234">
        <v>15</v>
      </c>
      <c t="s" s="2" r="G234">
        <v>696</v>
      </c>
      <c t="s" s="2" r="H234">
        <v>658</v>
      </c>
      <c s="2" r="I234"/>
      <c s="2" r="J234"/>
      <c t="s" s="2" r="K234">
        <v>697</v>
      </c>
      <c t="s" s="2" r="L234">
        <v>698</v>
      </c>
      <c s="2" r="M234"/>
      <c s="2" r="N234"/>
      <c s="2" r="O234"/>
      <c s="2" r="P234"/>
      <c s="2" r="Q234"/>
      <c s="2" r="R234"/>
      <c s="2" r="S234"/>
      <c s="2" r="T234"/>
      <c s="2" r="U234"/>
      <c s="2" r="V234"/>
      <c s="2" r="W234"/>
      <c s="2" r="X234"/>
    </row>
    <row r="235">
      <c s="2" r="A235">
        <v>2008</v>
      </c>
      <c t="s" s="2" r="B235">
        <v>699</v>
      </c>
      <c s="2" r="C235">
        <f>(2008-1996)+18</f>
        <v>30</v>
      </c>
      <c t="s" s="2" r="D235">
        <v>13</v>
      </c>
      <c t="s" s="2" r="E235">
        <v>21</v>
      </c>
      <c t="s" s="2" r="F235">
        <v>15</v>
      </c>
      <c t="s" s="2" r="G235">
        <v>515</v>
      </c>
      <c t="s" s="2" r="H235">
        <v>658</v>
      </c>
      <c s="2" r="I235"/>
      <c s="2" r="J235"/>
      <c t="s" s="2" r="K235">
        <v>700</v>
      </c>
      <c t="s" s="2" r="L235">
        <v>701</v>
      </c>
      <c s="2" r="M235"/>
      <c s="2" r="N235"/>
      <c s="2" r="O235"/>
      <c s="2" r="P235"/>
      <c s="2" r="Q235"/>
      <c s="2" r="R235"/>
      <c s="2" r="S235"/>
      <c s="2" r="T235"/>
      <c s="2" r="U235"/>
      <c s="2" r="V235"/>
      <c s="2" r="W235"/>
      <c s="2" r="X235"/>
    </row>
    <row r="236">
      <c s="2" r="A236">
        <v>2008</v>
      </c>
      <c t="s" s="2" r="B236">
        <v>702</v>
      </c>
      <c s="2" r="C236"/>
      <c t="s" s="2" r="D236">
        <v>13</v>
      </c>
      <c t="s" s="2" r="E236">
        <v>21</v>
      </c>
      <c t="s" s="2" r="F236">
        <v>15</v>
      </c>
      <c t="s" s="2" r="G236">
        <v>703</v>
      </c>
      <c t="s" s="2" r="H236">
        <v>72</v>
      </c>
      <c s="2" r="I236"/>
      <c s="2" r="J236"/>
      <c t="s" s="2" r="K236">
        <v>704</v>
      </c>
      <c t="s" s="2" r="L236">
        <v>705</v>
      </c>
      <c s="2" r="M236"/>
      <c s="2" r="N236"/>
      <c s="2" r="O236"/>
      <c s="2" r="P236"/>
      <c s="2" r="Q236"/>
      <c s="2" r="R236"/>
      <c s="2" r="S236"/>
      <c s="2" r="T236"/>
      <c s="2" r="U236"/>
      <c s="2" r="V236"/>
      <c s="2" r="W236"/>
      <c s="2" r="X236"/>
    </row>
    <row r="237">
      <c s="2" r="A237">
        <v>2008</v>
      </c>
      <c t="s" s="2" r="B237">
        <v>706</v>
      </c>
      <c s="2" r="C237">
        <f>(2008-2000)+18</f>
        <v>26</v>
      </c>
      <c t="s" s="2" r="D237">
        <v>13</v>
      </c>
      <c t="s" s="2" r="E237">
        <v>326</v>
      </c>
      <c t="s" s="2" r="F237">
        <v>15</v>
      </c>
      <c t="s" s="2" r="G237">
        <v>707</v>
      </c>
      <c t="s" s="2" r="H237">
        <v>708</v>
      </c>
      <c t="s" s="2" r="I237">
        <v>92</v>
      </c>
      <c s="2" r="J237"/>
      <c t="s" s="2" r="K237">
        <v>709</v>
      </c>
      <c t="s" s="2" r="L237">
        <v>710</v>
      </c>
      <c s="2" r="M237"/>
      <c s="2" r="N237"/>
      <c s="2" r="O237"/>
      <c s="2" r="P237"/>
      <c s="2" r="Q237"/>
      <c s="2" r="R237"/>
      <c s="2" r="S237"/>
      <c s="2" r="T237"/>
      <c s="2" r="U237"/>
      <c s="2" r="V237"/>
      <c s="2" r="W237"/>
      <c s="2" r="X237"/>
    </row>
    <row r="238">
      <c s="2" r="A238">
        <v>2008</v>
      </c>
      <c t="s" s="2" r="B238">
        <v>711</v>
      </c>
      <c s="2" r="C238"/>
      <c s="2" r="D238"/>
      <c s="2" r="E238"/>
      <c t="s" s="2" r="F238">
        <v>15</v>
      </c>
      <c t="s" s="2" r="G238">
        <v>21</v>
      </c>
      <c t="s" s="2" r="H238">
        <v>712</v>
      </c>
      <c s="2" r="I238"/>
      <c s="2" r="J238"/>
      <c t="s" s="2" r="K238">
        <v>713</v>
      </c>
      <c t="s" s="2" r="L238">
        <v>714</v>
      </c>
      <c s="2" r="M238"/>
      <c s="2" r="N238"/>
      <c s="2" r="O238"/>
      <c s="2" r="P238"/>
      <c s="2" r="Q238"/>
      <c s="2" r="R238"/>
      <c s="2" r="S238"/>
      <c s="2" r="T238"/>
      <c s="2" r="U238"/>
      <c s="2" r="V238"/>
      <c s="2" r="W238"/>
      <c s="2" r="X238"/>
    </row>
    <row r="239">
      <c s="2" r="A239">
        <v>2008</v>
      </c>
      <c t="s" s="2" r="B239">
        <v>715</v>
      </c>
      <c s="2" r="C239"/>
      <c s="2" r="D239"/>
      <c s="2" r="E239"/>
      <c t="s" s="2" r="F239">
        <v>15</v>
      </c>
      <c s="2" r="G239"/>
      <c t="s" s="2" r="H239">
        <v>658</v>
      </c>
      <c t="s" s="2" r="I239">
        <v>692</v>
      </c>
      <c s="2" r="J239"/>
      <c t="s" s="2" r="K239">
        <v>716</v>
      </c>
      <c t="s" s="2" r="L239">
        <v>717</v>
      </c>
      <c s="2" r="M239"/>
      <c s="2" r="N239"/>
      <c s="2" r="O239"/>
      <c s="2" r="P239"/>
      <c s="2" r="Q239"/>
      <c s="2" r="R239"/>
      <c s="2" r="S239"/>
      <c s="2" r="T239"/>
      <c s="2" r="U239"/>
      <c s="2" r="V239"/>
      <c s="2" r="W239"/>
      <c s="2" r="X239"/>
    </row>
    <row r="240">
      <c s="2" r="A240">
        <v>2008</v>
      </c>
      <c t="s" s="2" r="B240">
        <v>718</v>
      </c>
      <c s="2" r="C240"/>
      <c t="s" s="2" r="D240">
        <v>24</v>
      </c>
      <c t="s" s="2" r="E240">
        <v>69</v>
      </c>
      <c t="s" s="2" r="F240">
        <v>15</v>
      </c>
      <c t="s" s="2" r="G240">
        <v>719</v>
      </c>
      <c t="s" s="2" r="H240">
        <v>468</v>
      </c>
      <c s="2" r="I240"/>
      <c s="2" r="J240"/>
      <c t="s" s="2" r="K240">
        <v>720</v>
      </c>
      <c t="s" s="2" r="L240">
        <v>721</v>
      </c>
      <c s="2" r="M240"/>
      <c s="2" r="N240"/>
      <c s="2" r="O240"/>
      <c s="2" r="P240"/>
      <c s="2" r="Q240"/>
      <c s="2" r="R240"/>
      <c s="2" r="S240"/>
      <c s="2" r="T240"/>
      <c s="2" r="U240"/>
      <c s="2" r="V240"/>
      <c s="2" r="W240"/>
      <c s="2" r="X240"/>
    </row>
    <row r="241">
      <c s="2" r="A241">
        <v>2008</v>
      </c>
      <c t="s" s="2" r="B241">
        <v>722</v>
      </c>
      <c s="2" r="C241">
        <f>(2008-1978)+18</f>
        <v>48</v>
      </c>
      <c t="s" s="2" r="D241">
        <v>360</v>
      </c>
      <c t="s" s="2" r="E241">
        <v>723</v>
      </c>
      <c t="s" s="2" r="F241">
        <v>15</v>
      </c>
      <c s="2" r="G241"/>
      <c t="s" s="2" r="H241">
        <v>658</v>
      </c>
      <c s="2" r="I241"/>
      <c s="2" r="J241"/>
      <c t="s" s="2" r="K241">
        <v>724</v>
      </c>
      <c t="s" s="2" r="L241">
        <v>725</v>
      </c>
      <c s="2" r="M241"/>
      <c s="2" r="N241"/>
      <c s="2" r="O241"/>
      <c s="2" r="P241"/>
      <c s="2" r="Q241"/>
      <c s="2" r="R241"/>
      <c s="2" r="S241"/>
      <c s="2" r="T241"/>
      <c s="2" r="U241"/>
      <c s="2" r="V241"/>
      <c s="2" r="W241"/>
      <c s="2" r="X241"/>
    </row>
    <row r="242">
      <c s="3" r="A242"/>
      <c s="3" r="B242"/>
      <c s="3" r="C242"/>
      <c s="3" r="D242"/>
      <c s="3" r="E242"/>
      <c s="3" r="F242"/>
      <c s="3" r="G242"/>
      <c s="3" r="H242"/>
      <c s="3" r="I242"/>
      <c s="3" r="J242"/>
      <c s="3" r="K242"/>
      <c s="3" r="L242"/>
      <c s="3" r="M242"/>
      <c s="3" r="N242"/>
      <c s="3" r="O242"/>
      <c s="3" r="P242"/>
      <c s="3" r="Q242"/>
      <c s="3" r="R242"/>
      <c s="3" r="S242"/>
      <c s="3" r="T242"/>
      <c s="3" r="U242"/>
      <c s="3" r="V242"/>
      <c s="3" r="W242"/>
      <c s="3" r="X242"/>
    </row>
    <row r="243">
      <c s="2" r="A243">
        <v>2009</v>
      </c>
      <c t="s" s="2" r="B243">
        <v>726</v>
      </c>
      <c s="2" r="C243">
        <f>(2009-1990)+18</f>
        <v>37</v>
      </c>
      <c t="s" s="2" r="D243">
        <v>24</v>
      </c>
      <c t="s" s="2" r="E243">
        <v>69</v>
      </c>
      <c t="s" s="2" r="F243">
        <v>15</v>
      </c>
      <c t="s" s="2" r="G243">
        <v>727</v>
      </c>
      <c t="s" s="2" r="H243">
        <v>728</v>
      </c>
      <c t="s" s="2" r="I243">
        <v>154</v>
      </c>
      <c s="2" r="J243"/>
      <c t="s" s="2" r="K243">
        <v>729</v>
      </c>
      <c t="s" s="2" r="L243">
        <v>730</v>
      </c>
      <c s="2" r="M243"/>
      <c s="2" r="N243"/>
      <c s="2" r="O243"/>
      <c s="2" r="P243"/>
      <c s="2" r="Q243"/>
      <c s="2" r="R243"/>
      <c s="2" r="S243"/>
      <c s="2" r="T243"/>
      <c s="2" r="U243"/>
      <c s="2" r="V243"/>
      <c s="2" r="W243"/>
      <c s="2" r="X243"/>
    </row>
    <row r="244">
      <c s="2" r="A244">
        <v>2009</v>
      </c>
      <c t="s" s="2" r="B244">
        <v>731</v>
      </c>
      <c s="2" r="C244"/>
      <c t="s" s="2" r="D244">
        <v>30</v>
      </c>
      <c t="s" s="2" r="E244">
        <v>21</v>
      </c>
      <c t="s" s="2" r="F244">
        <v>15</v>
      </c>
      <c t="s" s="2" r="G244">
        <v>544</v>
      </c>
      <c t="s" s="2" r="H244">
        <v>92</v>
      </c>
      <c s="2" r="I244"/>
      <c s="2" r="J244"/>
      <c t="s" s="2" r="K244">
        <v>732</v>
      </c>
      <c t="s" s="2" r="L244">
        <v>733</v>
      </c>
      <c s="2" r="M244"/>
      <c s="2" r="N244"/>
      <c s="2" r="O244"/>
      <c s="2" r="P244"/>
      <c s="2" r="Q244"/>
      <c s="2" r="R244"/>
      <c s="2" r="S244"/>
      <c s="2" r="T244"/>
      <c s="2" r="U244"/>
      <c s="2" r="V244"/>
      <c s="2" r="W244"/>
      <c s="2" r="X244"/>
    </row>
    <row r="245">
      <c s="2" r="A245">
        <v>2009</v>
      </c>
      <c t="s" s="2" r="B245">
        <v>734</v>
      </c>
      <c s="2" r="C245"/>
      <c s="2" r="D245"/>
      <c s="2" r="E245"/>
      <c t="s" s="2" r="F245">
        <v>15</v>
      </c>
      <c t="s" s="2" r="G245">
        <v>271</v>
      </c>
      <c t="s" s="2" r="H245">
        <v>735</v>
      </c>
      <c s="2" r="I245"/>
      <c s="2" r="J245"/>
      <c t="s" s="2" r="K245">
        <v>736</v>
      </c>
      <c t="s" s="2" r="L245">
        <v>737</v>
      </c>
      <c s="2" r="M245"/>
      <c s="2" r="N245"/>
      <c s="2" r="O245"/>
      <c s="2" r="P245"/>
      <c s="2" r="Q245"/>
      <c s="2" r="R245"/>
      <c s="2" r="S245"/>
      <c s="2" r="T245"/>
      <c s="2" r="U245"/>
      <c s="2" r="V245"/>
      <c s="2" r="W245"/>
      <c s="2" r="X245"/>
    </row>
    <row r="246">
      <c s="2" r="A246">
        <v>2009</v>
      </c>
      <c t="s" s="2" r="B246">
        <v>738</v>
      </c>
      <c s="2" r="C246">
        <f>(2009-1990)+18</f>
        <v>37</v>
      </c>
      <c t="s" s="2" r="D246">
        <v>13</v>
      </c>
      <c t="s" s="2" r="E246">
        <v>326</v>
      </c>
      <c t="s" s="2" r="F246">
        <v>15</v>
      </c>
      <c t="s" s="2" r="G246">
        <v>544</v>
      </c>
      <c t="s" s="2" r="H246">
        <v>62</v>
      </c>
      <c s="2" r="I246"/>
      <c s="2" r="J246"/>
      <c t="s" s="2" r="K246">
        <v>739</v>
      </c>
      <c t="s" s="2" r="L246">
        <v>740</v>
      </c>
      <c s="2" r="M246"/>
      <c s="2" r="N246"/>
      <c s="2" r="O246"/>
      <c s="2" r="P246"/>
      <c s="2" r="Q246"/>
      <c s="2" r="R246"/>
      <c s="2" r="S246"/>
      <c s="2" r="T246"/>
      <c s="2" r="U246"/>
      <c s="2" r="V246"/>
      <c s="2" r="W246"/>
      <c s="2" r="X246"/>
    </row>
    <row r="247">
      <c s="2" r="A247">
        <v>2009</v>
      </c>
      <c t="s" s="2" r="B247">
        <v>741</v>
      </c>
      <c s="2" r="C247"/>
      <c s="2" r="D247"/>
      <c s="2" r="E247"/>
      <c t="s" s="2" r="F247">
        <v>15</v>
      </c>
      <c s="2" r="G247"/>
      <c t="s" s="2" r="H247">
        <v>658</v>
      </c>
      <c s="2" r="I247"/>
      <c s="2" r="J247"/>
      <c t="s" s="2" r="K247">
        <v>742</v>
      </c>
      <c t="s" s="2" r="L247">
        <v>743</v>
      </c>
      <c s="2" r="M247"/>
      <c s="2" r="N247"/>
      <c s="2" r="O247"/>
      <c s="2" r="P247"/>
      <c s="2" r="Q247"/>
      <c s="2" r="R247"/>
      <c s="2" r="S247"/>
      <c s="2" r="T247"/>
      <c s="2" r="U247"/>
      <c s="2" r="V247"/>
      <c s="2" r="W247"/>
      <c s="2" r="X247"/>
    </row>
    <row r="248">
      <c s="2" r="A248">
        <v>2009</v>
      </c>
      <c t="s" s="2" r="B248">
        <v>744</v>
      </c>
      <c s="2" r="C248">
        <f>(2009-1988)+18</f>
        <v>39</v>
      </c>
      <c t="s" s="2" r="D248">
        <v>537</v>
      </c>
      <c t="s" s="2" r="E248">
        <v>745</v>
      </c>
      <c t="s" s="2" r="F248">
        <v>15</v>
      </c>
      <c t="s" s="2" r="G248">
        <v>544</v>
      </c>
      <c t="s" s="2" r="H248">
        <v>62</v>
      </c>
      <c s="2" r="I248"/>
      <c s="2" r="J248"/>
      <c t="s" s="2" r="K248">
        <v>739</v>
      </c>
      <c t="s" s="2" r="L248">
        <v>740</v>
      </c>
      <c s="2" r="M248"/>
      <c s="2" r="N248"/>
      <c s="2" r="O248"/>
      <c s="2" r="P248"/>
      <c s="2" r="Q248"/>
      <c s="2" r="R248"/>
      <c s="2" r="S248"/>
      <c s="2" r="T248"/>
      <c s="2" r="U248"/>
      <c s="2" r="V248"/>
      <c s="2" r="W248"/>
      <c s="2" r="X248"/>
    </row>
    <row r="249">
      <c s="2" r="A249">
        <v>2009</v>
      </c>
      <c t="s" s="2" r="B249">
        <v>746</v>
      </c>
      <c s="2" r="C249">
        <f>(2009-1994)+18</f>
        <v>33</v>
      </c>
      <c t="s" s="2" r="D249">
        <v>13</v>
      </c>
      <c t="s" s="2" r="E249">
        <v>45</v>
      </c>
      <c t="s" s="2" r="F249">
        <v>15</v>
      </c>
      <c t="s" s="2" r="G249">
        <v>747</v>
      </c>
      <c t="s" s="2" r="H249">
        <v>468</v>
      </c>
      <c s="2" r="I249"/>
      <c s="2" r="J249"/>
      <c t="s" s="2" r="K249">
        <v>748</v>
      </c>
      <c t="s" s="2" r="L249">
        <v>749</v>
      </c>
      <c s="2" r="M249"/>
      <c s="2" r="N249"/>
      <c s="2" r="O249"/>
      <c s="2" r="P249"/>
      <c s="2" r="Q249"/>
      <c s="2" r="R249"/>
      <c s="2" r="S249"/>
      <c s="2" r="T249"/>
      <c s="2" r="U249"/>
      <c s="2" r="V249"/>
      <c s="2" r="W249"/>
      <c s="2" r="X249"/>
    </row>
    <row r="250">
      <c s="2" r="A250">
        <v>2009</v>
      </c>
      <c t="s" s="2" r="B250">
        <v>750</v>
      </c>
      <c s="2" r="C250">
        <f>(2009-1978)+18</f>
        <v>49</v>
      </c>
      <c t="s" s="2" r="D250">
        <v>24</v>
      </c>
      <c t="s" s="2" r="E250">
        <v>434</v>
      </c>
      <c t="s" s="2" r="F250">
        <v>15</v>
      </c>
      <c t="s" s="2" r="G250">
        <v>751</v>
      </c>
      <c t="s" s="2" r="H250">
        <v>189</v>
      </c>
      <c s="2" r="I250"/>
      <c s="2" r="J250"/>
      <c t="s" s="2" r="K250">
        <v>752</v>
      </c>
      <c t="s" s="2" r="L250">
        <v>753</v>
      </c>
      <c s="2" r="M250"/>
      <c s="2" r="N250"/>
      <c s="2" r="O250"/>
      <c s="2" r="P250"/>
      <c s="2" r="Q250"/>
      <c s="2" r="R250"/>
      <c s="2" r="S250"/>
      <c s="2" r="T250"/>
      <c s="2" r="U250"/>
      <c s="2" r="V250"/>
      <c s="2" r="W250"/>
      <c s="2" r="X250"/>
    </row>
    <row r="251">
      <c s="2" r="A251">
        <v>2009</v>
      </c>
      <c t="s" s="2" r="B251">
        <v>754</v>
      </c>
      <c s="2" r="C251">
        <f>(2009-1969)+18</f>
        <v>58</v>
      </c>
      <c s="2" r="D251"/>
      <c t="s" s="2" r="E251">
        <v>755</v>
      </c>
      <c t="s" s="2" r="F251">
        <v>15</v>
      </c>
      <c t="s" s="2" r="G251">
        <v>544</v>
      </c>
      <c t="s" s="2" r="H251">
        <v>658</v>
      </c>
      <c s="2" r="I251"/>
      <c s="2" r="J251"/>
      <c t="s" s="2" r="K251">
        <v>756</v>
      </c>
      <c t="s" s="2" r="L251">
        <v>757</v>
      </c>
      <c s="2" r="M251"/>
      <c s="2" r="N251"/>
      <c s="2" r="O251"/>
      <c s="2" r="P251"/>
      <c s="2" r="Q251"/>
      <c s="2" r="R251"/>
      <c s="2" r="S251"/>
      <c s="2" r="T251"/>
      <c s="2" r="U251"/>
      <c s="2" r="V251"/>
      <c s="2" r="W251"/>
      <c s="2" r="X251"/>
    </row>
    <row r="252">
      <c s="2" r="A252">
        <v>2009</v>
      </c>
      <c t="s" s="2" r="B252">
        <v>758</v>
      </c>
      <c s="2" r="C252">
        <f>(2009-1980)+18</f>
        <v>47</v>
      </c>
      <c s="2" r="D252"/>
      <c t="s" s="2" r="E252">
        <v>759</v>
      </c>
      <c t="s" s="2" r="F252">
        <v>15</v>
      </c>
      <c t="s" s="2" r="G252">
        <v>544</v>
      </c>
      <c t="s" s="2" r="H252">
        <v>658</v>
      </c>
      <c s="2" r="I252"/>
      <c s="2" r="J252"/>
      <c t="s" s="2" r="K252">
        <v>760</v>
      </c>
      <c t="s" s="2" r="L252">
        <v>761</v>
      </c>
      <c s="2" r="M252"/>
      <c s="2" r="N252"/>
      <c s="2" r="O252"/>
      <c s="2" r="P252"/>
      <c s="2" r="Q252"/>
      <c s="2" r="R252"/>
      <c s="2" r="S252"/>
      <c s="2" r="T252"/>
      <c s="2" r="U252"/>
      <c s="2" r="V252"/>
      <c s="2" r="W252"/>
      <c s="2" r="X252"/>
    </row>
    <row r="253">
      <c s="2" r="A253">
        <v>2009</v>
      </c>
      <c t="s" s="2" r="B253">
        <v>762</v>
      </c>
      <c s="2" r="C253"/>
      <c t="s" s="2" r="D253">
        <v>30</v>
      </c>
      <c s="2" r="E253"/>
      <c t="s" s="2" r="F253">
        <v>15</v>
      </c>
      <c t="s" s="2" r="G253">
        <v>763</v>
      </c>
      <c t="s" s="2" r="H253">
        <v>489</v>
      </c>
      <c s="2" r="I253"/>
      <c s="2" r="J253"/>
      <c t="s" s="2" r="K253">
        <v>764</v>
      </c>
      <c t="s" s="2" r="L253">
        <v>765</v>
      </c>
      <c s="2" r="M253"/>
      <c s="2" r="N253"/>
      <c s="2" r="O253"/>
      <c s="2" r="P253"/>
      <c s="2" r="Q253"/>
      <c s="2" r="R253"/>
      <c s="2" r="S253"/>
      <c s="2" r="T253"/>
      <c s="2" r="U253"/>
      <c s="2" r="V253"/>
      <c s="2" r="W253"/>
      <c s="2" r="X253"/>
    </row>
    <row r="254">
      <c s="2" r="A254">
        <v>2009</v>
      </c>
      <c t="s" s="2" r="B254">
        <v>766</v>
      </c>
      <c s="2" r="C254"/>
      <c s="2" r="D254"/>
      <c s="2" r="E254"/>
      <c t="s" s="2" r="F254">
        <v>15</v>
      </c>
      <c t="s" s="2" r="G254">
        <v>767</v>
      </c>
      <c t="s" s="2" r="H254">
        <v>658</v>
      </c>
      <c t="s" s="2" r="I254">
        <v>92</v>
      </c>
      <c s="2" r="J254"/>
      <c t="s" s="2" r="K254">
        <v>768</v>
      </c>
      <c t="s" s="2" r="L254">
        <v>769</v>
      </c>
      <c s="2" r="M254"/>
      <c s="2" r="N254"/>
      <c s="2" r="O254"/>
      <c s="2" r="P254"/>
      <c s="2" r="Q254"/>
      <c s="2" r="R254"/>
      <c s="2" r="S254"/>
      <c s="2" r="T254"/>
      <c s="2" r="U254"/>
      <c s="2" r="V254"/>
      <c s="2" r="W254"/>
      <c s="2" r="X254"/>
    </row>
    <row r="255">
      <c s="2" r="A255">
        <v>2009</v>
      </c>
      <c t="s" s="2" r="B255">
        <v>770</v>
      </c>
      <c s="2" r="C255">
        <f>(2009-2001)+18</f>
        <v>26</v>
      </c>
      <c t="s" s="2" r="D255">
        <v>537</v>
      </c>
      <c t="s" s="2" r="E255">
        <v>771</v>
      </c>
      <c t="s" s="2" r="F255">
        <v>15</v>
      </c>
      <c t="s" s="2" r="G255">
        <v>772</v>
      </c>
      <c t="s" s="2" r="H255">
        <v>596</v>
      </c>
      <c s="2" r="I255"/>
      <c s="2" r="J255"/>
      <c t="s" s="2" r="K255">
        <v>773</v>
      </c>
      <c t="s" s="2" r="L255">
        <v>774</v>
      </c>
      <c s="2" r="M255"/>
      <c s="2" r="N255"/>
      <c s="2" r="O255"/>
      <c s="2" r="P255"/>
      <c s="2" r="Q255"/>
      <c s="2" r="R255"/>
      <c s="2" r="S255"/>
      <c s="2" r="T255"/>
      <c s="2" r="U255"/>
      <c s="2" r="V255"/>
      <c s="2" r="W255"/>
      <c s="2" r="X255"/>
    </row>
    <row r="256">
      <c s="2" r="A256">
        <v>2009</v>
      </c>
      <c t="s" s="2" r="B256">
        <v>775</v>
      </c>
      <c s="2" r="C256"/>
      <c s="2" r="D256"/>
      <c s="2" r="E256"/>
      <c t="s" s="2" r="F256">
        <v>15</v>
      </c>
      <c t="s" s="2" r="G256">
        <v>776</v>
      </c>
      <c t="s" s="2" r="H256">
        <v>658</v>
      </c>
      <c s="2" r="I256"/>
      <c s="2" r="J256"/>
      <c t="s" s="2" r="K256">
        <v>777</v>
      </c>
      <c t="s" s="2" r="L256">
        <v>778</v>
      </c>
      <c s="2" r="M256"/>
      <c s="2" r="N256"/>
      <c s="2" r="O256"/>
      <c s="2" r="P256"/>
      <c s="2" r="Q256"/>
      <c s="2" r="R256"/>
      <c s="2" r="S256"/>
      <c s="2" r="T256"/>
      <c s="2" r="U256"/>
      <c s="2" r="V256"/>
      <c s="2" r="W256"/>
      <c s="2" r="X256"/>
    </row>
    <row r="257">
      <c s="2" r="A257">
        <v>2009</v>
      </c>
      <c t="s" s="2" r="B257">
        <v>779</v>
      </c>
      <c s="2" r="C257">
        <f>(2009-1995)+18</f>
        <v>32</v>
      </c>
      <c t="s" s="2" r="D257">
        <v>13</v>
      </c>
      <c t="s" s="2" r="E257">
        <v>780</v>
      </c>
      <c t="s" s="2" r="F257">
        <v>15</v>
      </c>
      <c t="s" s="2" r="G257">
        <v>781</v>
      </c>
      <c t="s" s="2" r="H257">
        <v>76</v>
      </c>
      <c s="2" r="I257"/>
      <c s="2" r="J257"/>
      <c t="s" s="2" r="K257">
        <v>782</v>
      </c>
      <c t="s" s="2" r="L257">
        <v>783</v>
      </c>
      <c s="2" r="M257"/>
      <c s="2" r="N257"/>
      <c s="2" r="O257"/>
      <c s="2" r="P257"/>
      <c s="2" r="Q257"/>
      <c s="2" r="R257"/>
      <c s="2" r="S257"/>
      <c s="2" r="T257"/>
      <c s="2" r="U257"/>
      <c s="2" r="V257"/>
      <c s="2" r="W257"/>
      <c s="2" r="X257"/>
    </row>
    <row r="258">
      <c s="2" r="A258">
        <v>2009</v>
      </c>
      <c t="s" s="2" r="B258">
        <v>784</v>
      </c>
      <c s="2" r="C258"/>
      <c s="2" r="D258"/>
      <c s="2" r="E258"/>
      <c t="s" s="2" r="F258">
        <v>15</v>
      </c>
      <c t="s" s="2" r="G258">
        <v>785</v>
      </c>
      <c t="s" s="2" r="H258">
        <v>154</v>
      </c>
      <c s="2" r="I258"/>
      <c s="2" r="J258"/>
      <c t="s" s="2" r="K258">
        <v>786</v>
      </c>
      <c t="s" s="2" r="L258">
        <v>787</v>
      </c>
      <c s="2" r="M258"/>
      <c s="2" r="N258"/>
      <c s="2" r="O258"/>
      <c s="2" r="P258"/>
      <c s="2" r="Q258"/>
      <c s="2" r="R258"/>
      <c s="2" r="S258"/>
      <c s="2" r="T258"/>
      <c s="2" r="U258"/>
      <c s="2" r="V258"/>
      <c s="2" r="W258"/>
      <c s="2" r="X258"/>
    </row>
    <row r="259">
      <c s="3" r="A259"/>
      <c s="3" r="B259"/>
      <c s="3" r="C259"/>
      <c s="3" r="D259"/>
      <c s="3" r="E259"/>
      <c s="3" r="F259"/>
      <c s="3" r="G259"/>
      <c s="3" r="H259"/>
      <c s="3" r="I259"/>
      <c s="3" r="J259"/>
      <c s="3" r="K259"/>
      <c s="3" r="L259"/>
      <c s="3" r="M259"/>
      <c s="3" r="N259"/>
      <c s="3" r="O259"/>
      <c s="3" r="P259"/>
      <c s="3" r="Q259"/>
      <c s="3" r="R259"/>
      <c s="3" r="S259"/>
      <c s="3" r="T259"/>
      <c s="3" r="U259"/>
      <c s="3" r="V259"/>
      <c s="3" r="W259"/>
      <c s="3" r="X259"/>
    </row>
    <row r="260">
      <c s="2" r="A260">
        <v>2010</v>
      </c>
      <c t="s" s="2" r="B260">
        <v>788</v>
      </c>
      <c s="2" r="C260">
        <f>(2010-2002)+18</f>
        <v>26</v>
      </c>
      <c t="s" s="2" r="D260">
        <v>30</v>
      </c>
      <c t="s" s="2" r="E260">
        <v>14</v>
      </c>
      <c t="s" s="2" r="F260">
        <v>58</v>
      </c>
      <c t="s" s="2" r="G260">
        <v>14</v>
      </c>
      <c t="s" s="2" r="H260">
        <v>489</v>
      </c>
      <c t="s" s="2" r="I260">
        <v>158</v>
      </c>
      <c s="2" r="J260"/>
      <c t="s" s="2" r="K260">
        <v>789</v>
      </c>
      <c t="s" s="2" r="L260">
        <v>790</v>
      </c>
      <c s="2" r="M260"/>
      <c s="2" r="N260"/>
      <c s="2" r="O260"/>
      <c s="2" r="P260"/>
      <c s="2" r="Q260"/>
      <c s="2" r="R260"/>
      <c s="2" r="S260"/>
      <c s="2" r="T260"/>
      <c s="2" r="U260"/>
      <c s="2" r="V260"/>
      <c s="2" r="W260"/>
      <c s="2" r="X260"/>
    </row>
    <row r="261">
      <c s="2" r="A261">
        <v>2010</v>
      </c>
      <c t="s" s="2" r="B261">
        <v>791</v>
      </c>
      <c s="2" r="C261">
        <f>(2010-1996)+18</f>
        <v>32</v>
      </c>
      <c t="s" s="2" r="D261">
        <v>24</v>
      </c>
      <c t="s" s="2" r="E261">
        <v>792</v>
      </c>
      <c t="s" s="2" r="F261">
        <v>15</v>
      </c>
      <c t="s" s="2" r="G261">
        <v>792</v>
      </c>
      <c t="s" s="2" r="H261">
        <v>224</v>
      </c>
      <c t="s" s="2" r="I261">
        <v>468</v>
      </c>
      <c s="2" r="J261"/>
      <c t="s" s="2" r="K261">
        <v>793</v>
      </c>
      <c t="s" s="2" r="L261">
        <v>794</v>
      </c>
      <c s="2" r="M261"/>
      <c s="2" r="N261"/>
      <c s="2" r="O261"/>
      <c s="2" r="P261"/>
      <c s="2" r="Q261"/>
      <c s="2" r="R261"/>
      <c s="2" r="S261"/>
      <c s="2" r="T261"/>
      <c s="2" r="U261"/>
      <c s="2" r="V261"/>
      <c s="2" r="W261"/>
      <c s="2" r="X261"/>
    </row>
    <row r="262">
      <c s="2" r="A262">
        <v>2010</v>
      </c>
      <c t="s" s="2" r="B262">
        <v>795</v>
      </c>
      <c s="2" r="C262"/>
      <c s="2" r="D262"/>
      <c s="2" r="E262"/>
      <c t="s" s="2" r="F262">
        <v>15</v>
      </c>
      <c t="s" s="2" r="G262">
        <v>796</v>
      </c>
      <c t="s" s="2" r="H262">
        <v>489</v>
      </c>
      <c s="2" r="I262"/>
      <c s="2" r="J262"/>
      <c t="s" s="2" r="K262">
        <v>797</v>
      </c>
      <c t="s" s="2" r="L262">
        <v>798</v>
      </c>
      <c s="2" r="M262"/>
      <c s="2" r="N262"/>
      <c s="2" r="O262"/>
      <c s="2" r="P262"/>
      <c s="2" r="Q262"/>
      <c s="2" r="R262"/>
      <c s="2" r="S262"/>
      <c s="2" r="T262"/>
      <c s="2" r="U262"/>
      <c s="2" r="V262"/>
      <c s="2" r="W262"/>
      <c s="2" r="X262"/>
    </row>
    <row r="263">
      <c s="2" r="A263">
        <v>2010</v>
      </c>
      <c t="s" s="2" r="B263">
        <v>799</v>
      </c>
      <c s="2" r="C263"/>
      <c t="s" s="2" r="D263">
        <v>24</v>
      </c>
      <c t="s" s="2" r="E263">
        <v>69</v>
      </c>
      <c t="s" s="2" r="F263">
        <v>15</v>
      </c>
      <c t="s" s="2" r="G263">
        <v>800</v>
      </c>
      <c t="s" s="2" r="H263">
        <v>801</v>
      </c>
      <c s="2" r="I263"/>
      <c s="2" r="J263"/>
      <c t="s" s="2" r="K263">
        <v>802</v>
      </c>
      <c t="s" s="2" r="L263">
        <v>803</v>
      </c>
      <c s="2" r="M263"/>
      <c s="2" r="N263"/>
      <c s="2" r="O263"/>
      <c s="2" r="P263"/>
      <c s="2" r="Q263"/>
      <c s="2" r="R263"/>
      <c s="2" r="S263"/>
      <c s="2" r="T263"/>
      <c s="2" r="U263"/>
      <c s="2" r="V263"/>
      <c s="2" r="W263"/>
      <c s="2" r="X263"/>
    </row>
    <row r="264">
      <c s="2" r="A264">
        <v>2010</v>
      </c>
      <c t="s" s="2" r="B264">
        <v>799</v>
      </c>
      <c s="2" r="C264"/>
      <c t="s" s="2" r="D264">
        <v>24</v>
      </c>
      <c t="s" s="2" r="E264">
        <v>69</v>
      </c>
      <c t="s" s="2" r="F264">
        <v>15</v>
      </c>
      <c t="s" s="2" r="G264">
        <v>800</v>
      </c>
      <c t="s" s="2" r="H264">
        <v>189</v>
      </c>
      <c s="2" r="I264"/>
      <c s="2" r="J264"/>
      <c t="s" s="2" r="K264">
        <v>804</v>
      </c>
      <c t="s" s="2" r="L264">
        <v>805</v>
      </c>
      <c s="2" r="M264"/>
      <c s="2" r="N264"/>
      <c s="2" r="O264"/>
      <c s="2" r="P264"/>
      <c s="2" r="Q264"/>
      <c s="2" r="R264"/>
      <c s="2" r="S264"/>
      <c s="2" r="T264"/>
      <c s="2" r="U264"/>
      <c s="2" r="V264"/>
      <c s="2" r="W264"/>
      <c s="2" r="X264"/>
    </row>
    <row r="265">
      <c s="2" r="A265">
        <v>2010</v>
      </c>
      <c t="s" s="2" r="B265">
        <v>806</v>
      </c>
      <c s="2" r="C265"/>
      <c t="s" s="2" r="D265">
        <v>13</v>
      </c>
      <c s="2" r="E265"/>
      <c t="s" s="2" r="F265">
        <v>15</v>
      </c>
      <c t="s" s="2" r="G265">
        <v>807</v>
      </c>
      <c t="s" s="2" r="H265">
        <v>681</v>
      </c>
      <c s="2" r="I265"/>
      <c s="2" r="J265"/>
      <c t="s" s="2" r="K265">
        <v>808</v>
      </c>
      <c t="s" s="2" r="L265">
        <v>809</v>
      </c>
      <c s="2" r="M265"/>
      <c s="2" r="N265"/>
      <c s="2" r="O265"/>
      <c s="2" r="P265"/>
      <c s="2" r="Q265"/>
      <c s="2" r="R265"/>
      <c s="2" r="S265"/>
      <c s="2" r="T265"/>
      <c s="2" r="U265"/>
      <c s="2" r="V265"/>
      <c s="2" r="W265"/>
      <c s="2" r="X265"/>
    </row>
    <row r="266">
      <c s="2" r="A266">
        <v>2010</v>
      </c>
      <c t="s" s="2" r="B266">
        <v>810</v>
      </c>
      <c s="2" r="C266">
        <f>(2010-1975)+18</f>
        <v>53</v>
      </c>
      <c t="s" s="2" r="D266">
        <v>537</v>
      </c>
      <c t="s" s="2" r="E266">
        <v>811</v>
      </c>
      <c t="s" s="2" r="F266">
        <v>15</v>
      </c>
      <c t="s" s="2" r="G266">
        <v>812</v>
      </c>
      <c t="s" s="2" r="H266">
        <v>72</v>
      </c>
      <c s="2" r="I266"/>
      <c s="2" r="J266"/>
      <c t="s" s="2" r="K266">
        <v>813</v>
      </c>
      <c t="s" s="2" r="L266">
        <v>814</v>
      </c>
      <c s="2" r="M266"/>
      <c s="2" r="N266"/>
      <c s="2" r="O266"/>
      <c s="2" r="P266"/>
      <c s="2" r="Q266"/>
      <c s="2" r="R266"/>
      <c s="2" r="S266"/>
      <c s="2" r="T266"/>
      <c s="2" r="U266"/>
      <c s="2" r="V266"/>
      <c s="2" r="W266"/>
      <c s="2" r="X266"/>
    </row>
    <row r="267">
      <c s="2" r="A267">
        <v>2010</v>
      </c>
      <c t="s" s="2" r="B267">
        <v>182</v>
      </c>
      <c s="2" r="C267">
        <f>(2010-1993)+18</f>
        <v>35</v>
      </c>
      <c t="s" s="2" r="D267">
        <v>13</v>
      </c>
      <c t="s" s="2" r="E267">
        <v>21</v>
      </c>
      <c t="s" s="2" r="F267">
        <v>15</v>
      </c>
      <c t="s" s="2" r="G267">
        <v>815</v>
      </c>
      <c t="s" s="2" r="H267">
        <v>489</v>
      </c>
      <c s="2" r="I267"/>
      <c s="2" r="J267"/>
      <c t="s" s="2" r="K267">
        <v>816</v>
      </c>
      <c t="s" s="2" r="L267">
        <v>817</v>
      </c>
      <c s="2" r="M267"/>
      <c s="2" r="N267"/>
      <c s="2" r="O267"/>
      <c s="2" r="P267"/>
      <c s="2" r="Q267"/>
      <c s="2" r="R267"/>
      <c s="2" r="S267"/>
      <c s="2" r="T267"/>
      <c s="2" r="U267"/>
      <c s="2" r="V267"/>
      <c s="2" r="W267"/>
      <c s="2" r="X267"/>
    </row>
    <row r="268">
      <c s="2" r="A268">
        <v>2010</v>
      </c>
      <c t="s" s="2" r="B268">
        <v>818</v>
      </c>
      <c s="2" r="C268"/>
      <c t="s" s="2" r="D268">
        <v>24</v>
      </c>
      <c t="s" s="2" r="E268">
        <v>25</v>
      </c>
      <c t="s" s="2" r="F268">
        <v>15</v>
      </c>
      <c t="s" s="2" r="G268">
        <v>819</v>
      </c>
      <c t="s" s="2" r="H268">
        <v>820</v>
      </c>
      <c s="2" r="I268"/>
      <c s="2" r="J268"/>
      <c t="s" s="2" r="K268">
        <v>821</v>
      </c>
      <c t="s" s="2" r="L268">
        <v>822</v>
      </c>
      <c s="2" r="M268"/>
      <c s="2" r="N268"/>
      <c s="2" r="O268"/>
      <c s="2" r="P268"/>
      <c s="2" r="Q268"/>
      <c s="2" r="R268"/>
      <c s="2" r="S268"/>
      <c s="2" r="T268"/>
      <c s="2" r="U268"/>
      <c s="2" r="V268"/>
      <c s="2" r="W268"/>
      <c s="2" r="X268"/>
    </row>
    <row r="269">
      <c s="2" r="A269">
        <v>2010</v>
      </c>
      <c t="s" s="2" r="B269">
        <v>823</v>
      </c>
      <c s="2" r="C269"/>
      <c s="2" r="D269"/>
      <c s="2" r="E269"/>
      <c t="s" s="2" r="F269">
        <v>15</v>
      </c>
      <c t="s" s="2" r="G269">
        <v>554</v>
      </c>
      <c t="s" s="2" r="H269">
        <v>248</v>
      </c>
      <c t="s" s="2" r="I269">
        <v>658</v>
      </c>
      <c s="2" r="J269"/>
      <c t="s" s="2" r="K269">
        <v>824</v>
      </c>
      <c t="s" s="2" r="L269">
        <v>825</v>
      </c>
      <c s="2" r="M269"/>
      <c s="2" r="N269"/>
      <c s="2" r="O269"/>
      <c s="2" r="P269"/>
      <c s="2" r="Q269"/>
      <c s="2" r="R269"/>
      <c s="2" r="S269"/>
      <c s="2" r="T269"/>
      <c s="2" r="U269"/>
      <c s="2" r="V269"/>
      <c s="2" r="W269"/>
      <c s="2" r="X269"/>
    </row>
    <row r="270">
      <c s="2" r="A270">
        <v>2010</v>
      </c>
      <c t="s" s="2" r="B270">
        <v>826</v>
      </c>
      <c s="2" r="C270">
        <f>(2010-2005)+18</f>
        <v>23</v>
      </c>
      <c t="s" s="2" r="D270">
        <v>13</v>
      </c>
      <c t="s" s="2" r="E270">
        <v>21</v>
      </c>
      <c t="s" s="2" r="F270">
        <v>15</v>
      </c>
      <c t="s" s="2" r="G270">
        <v>547</v>
      </c>
      <c t="s" s="2" r="H270">
        <v>186</v>
      </c>
      <c s="2" r="I270"/>
      <c s="2" r="J270"/>
      <c t="s" s="2" r="K270">
        <v>827</v>
      </c>
      <c t="s" s="2" r="L270">
        <v>828</v>
      </c>
      <c s="2" r="M270"/>
      <c s="2" r="N270"/>
      <c s="2" r="O270"/>
      <c s="2" r="P270"/>
      <c s="2" r="Q270"/>
      <c s="2" r="R270"/>
      <c s="2" r="S270"/>
      <c s="2" r="T270"/>
      <c s="2" r="U270"/>
      <c s="2" r="V270"/>
      <c s="2" r="W270"/>
      <c s="2" r="X270"/>
    </row>
    <row r="271">
      <c s="2" r="A271">
        <v>2010</v>
      </c>
      <c t="s" s="2" r="B271">
        <v>829</v>
      </c>
      <c s="2" r="C271">
        <f>(2010-1993)+18</f>
        <v>35</v>
      </c>
      <c t="s" s="2" r="D271">
        <v>13</v>
      </c>
      <c t="s" s="2" r="E271">
        <v>21</v>
      </c>
      <c t="s" s="2" r="F271">
        <v>15</v>
      </c>
      <c t="s" s="2" r="G271">
        <v>830</v>
      </c>
      <c t="s" s="2" r="H271">
        <v>831</v>
      </c>
      <c s="2" r="I271"/>
      <c s="2" r="J271"/>
      <c t="s" s="2" r="K271">
        <v>832</v>
      </c>
      <c t="s" s="2" r="L271">
        <v>833</v>
      </c>
      <c s="2" r="M271"/>
      <c s="2" r="N271"/>
      <c s="2" r="O271"/>
      <c s="2" r="P271"/>
      <c s="2" r="Q271"/>
      <c s="2" r="R271"/>
      <c s="2" r="S271"/>
      <c s="2" r="T271"/>
      <c s="2" r="U271"/>
      <c s="2" r="V271"/>
      <c s="2" r="W271"/>
      <c s="2" r="X271"/>
    </row>
    <row r="272">
      <c s="2" r="A272">
        <v>2010</v>
      </c>
      <c t="s" s="2" r="B272">
        <v>314</v>
      </c>
      <c s="2" r="C272">
        <f>(2010-2001)+18</f>
        <v>27</v>
      </c>
      <c t="s" s="2" r="D272">
        <v>13</v>
      </c>
      <c t="s" s="2" r="E272">
        <v>21</v>
      </c>
      <c t="s" s="2" r="F272">
        <v>15</v>
      </c>
      <c t="s" s="2" r="G272">
        <v>271</v>
      </c>
      <c t="s" s="2" r="H272">
        <v>110</v>
      </c>
      <c s="2" r="I272"/>
      <c s="2" r="J272"/>
      <c t="s" s="2" r="K272">
        <v>834</v>
      </c>
      <c t="s" s="2" r="L272">
        <v>835</v>
      </c>
      <c s="2" r="M272"/>
      <c s="2" r="N272"/>
      <c s="2" r="O272"/>
      <c s="2" r="P272"/>
      <c s="2" r="Q272"/>
      <c s="2" r="R272"/>
      <c s="2" r="S272"/>
      <c s="2" r="T272"/>
      <c s="2" r="U272"/>
      <c s="2" r="V272"/>
      <c s="2" r="W272"/>
      <c s="2" r="X272"/>
    </row>
    <row r="273">
      <c s="2" r="A273">
        <v>2010</v>
      </c>
      <c t="s" s="2" r="B273">
        <v>836</v>
      </c>
      <c s="2" r="C273">
        <f>(2010-2001)+18</f>
        <v>27</v>
      </c>
      <c t="s" s="2" r="D273">
        <v>13</v>
      </c>
      <c t="s" s="2" r="E273">
        <v>21</v>
      </c>
      <c t="s" s="2" r="F273">
        <v>15</v>
      </c>
      <c t="s" s="2" r="G273">
        <v>544</v>
      </c>
      <c t="s" s="2" r="H273">
        <v>92</v>
      </c>
      <c s="2" r="I273"/>
      <c s="2" r="J273"/>
      <c t="s" s="2" r="K273">
        <v>837</v>
      </c>
      <c t="s" s="2" r="L273">
        <v>838</v>
      </c>
      <c s="2" r="M273"/>
      <c s="2" r="N273"/>
      <c s="2" r="O273"/>
      <c s="2" r="P273"/>
      <c s="2" r="Q273"/>
      <c s="2" r="R273"/>
      <c s="2" r="S273"/>
      <c s="2" r="T273"/>
      <c s="2" r="U273"/>
      <c s="2" r="V273"/>
      <c s="2" r="W273"/>
      <c s="2" r="X273"/>
    </row>
    <row r="274">
      <c s="2" r="A274">
        <v>2010</v>
      </c>
      <c t="s" s="2" r="B274">
        <v>839</v>
      </c>
      <c s="2" r="C274">
        <f>(2010-1991)+18</f>
        <v>37</v>
      </c>
      <c t="s" s="2" r="D274">
        <v>13</v>
      </c>
      <c t="s" s="2" r="E274">
        <v>840</v>
      </c>
      <c t="s" s="2" r="F274">
        <v>15</v>
      </c>
      <c t="s" s="2" r="G274">
        <v>841</v>
      </c>
      <c t="s" s="2" r="H274">
        <v>154</v>
      </c>
      <c t="s" s="2" r="I274">
        <v>92</v>
      </c>
      <c s="2" r="J274"/>
      <c t="s" s="2" r="K274">
        <v>842</v>
      </c>
      <c t="s" s="2" r="L274">
        <v>843</v>
      </c>
      <c s="2" r="M274"/>
      <c s="2" r="N274"/>
      <c s="2" r="O274"/>
      <c s="2" r="P274"/>
      <c s="2" r="Q274"/>
      <c s="2" r="R274"/>
      <c s="2" r="S274"/>
      <c s="2" r="T274"/>
      <c s="2" r="U274"/>
      <c s="2" r="V274"/>
      <c s="2" r="W274"/>
      <c s="2" r="X274"/>
    </row>
    <row r="275">
      <c s="2" r="A275">
        <v>2010</v>
      </c>
      <c t="s" s="2" r="B275">
        <v>844</v>
      </c>
      <c s="2" r="C275">
        <f>(2010-2002)+18</f>
        <v>26</v>
      </c>
      <c t="s" s="2" r="D275">
        <v>13</v>
      </c>
      <c t="s" s="2" r="E275">
        <v>25</v>
      </c>
      <c t="s" s="2" r="F275">
        <v>15</v>
      </c>
      <c t="s" s="2" r="G275">
        <v>610</v>
      </c>
      <c t="s" s="2" r="H275">
        <v>158</v>
      </c>
      <c s="2" r="I275"/>
      <c s="2" r="J275"/>
      <c t="s" s="2" r="K275">
        <v>845</v>
      </c>
      <c t="s" s="2" r="L275">
        <v>846</v>
      </c>
      <c s="2" r="M275"/>
      <c s="2" r="N275"/>
      <c s="2" r="O275"/>
      <c s="2" r="P275"/>
      <c s="2" r="Q275"/>
      <c s="2" r="R275"/>
      <c s="2" r="S275"/>
      <c s="2" r="T275"/>
      <c s="2" r="U275"/>
      <c s="2" r="V275"/>
      <c s="2" r="W275"/>
      <c s="2" r="X275"/>
    </row>
    <row r="276">
      <c s="2" r="A276">
        <v>2010</v>
      </c>
      <c t="s" s="2" r="B276">
        <v>847</v>
      </c>
      <c s="2" r="C276"/>
      <c s="2" r="D276"/>
      <c s="2" r="E276"/>
      <c t="s" s="2" r="F276">
        <v>15</v>
      </c>
      <c t="s" s="2" r="G276">
        <v>848</v>
      </c>
      <c t="s" s="2" r="H276">
        <v>489</v>
      </c>
      <c s="2" r="I276"/>
      <c s="2" r="J276"/>
      <c t="s" s="2" r="K276">
        <v>849</v>
      </c>
      <c t="s" s="2" r="L276">
        <v>850</v>
      </c>
      <c s="2" r="M276"/>
      <c s="2" r="N276"/>
      <c s="2" r="O276"/>
      <c s="2" r="P276"/>
      <c s="2" r="Q276"/>
      <c s="2" r="R276"/>
      <c s="2" r="S276"/>
      <c s="2" r="T276"/>
      <c s="2" r="U276"/>
      <c s="2" r="V276"/>
      <c s="2" r="W276"/>
      <c s="2" r="X276"/>
    </row>
    <row r="277">
      <c s="2" r="A277">
        <v>2010</v>
      </c>
      <c t="s" s="2" r="B277">
        <v>851</v>
      </c>
      <c s="2" r="C277"/>
      <c s="2" r="D277"/>
      <c s="2" r="E277"/>
      <c t="s" s="2" r="F277">
        <v>15</v>
      </c>
      <c t="s" s="2" r="G277">
        <v>852</v>
      </c>
      <c t="s" s="2" r="H277">
        <v>489</v>
      </c>
      <c s="2" r="I277"/>
      <c s="2" r="J277"/>
      <c t="s" s="2" r="K277">
        <v>849</v>
      </c>
      <c t="s" s="2" r="L277">
        <v>850</v>
      </c>
      <c s="2" r="M277"/>
      <c s="2" r="N277"/>
      <c s="2" r="O277"/>
      <c s="2" r="P277"/>
      <c s="2" r="Q277"/>
      <c s="2" r="R277"/>
      <c s="2" r="S277"/>
      <c s="2" r="T277"/>
      <c s="2" r="U277"/>
      <c s="2" r="V277"/>
      <c s="2" r="W277"/>
      <c s="2" r="X277"/>
    </row>
    <row r="278">
      <c s="2" r="A278">
        <v>2010</v>
      </c>
      <c t="s" s="2" r="B278">
        <v>433</v>
      </c>
      <c s="2" r="C278">
        <f>2010-1959</f>
        <v>51</v>
      </c>
      <c t="s" s="2" r="D278">
        <v>24</v>
      </c>
      <c t="s" s="2" r="E278">
        <v>434</v>
      </c>
      <c t="s" s="2" r="F278">
        <v>15</v>
      </c>
      <c t="s" s="2" r="G278">
        <v>853</v>
      </c>
      <c t="s" s="2" r="H278">
        <v>658</v>
      </c>
      <c s="2" r="I278"/>
      <c s="2" r="J278"/>
      <c t="s" s="2" r="K278">
        <v>854</v>
      </c>
      <c t="s" s="2" r="L278">
        <v>855</v>
      </c>
      <c s="2" r="M278"/>
      <c s="2" r="N278"/>
      <c s="2" r="O278"/>
      <c s="2" r="P278"/>
      <c s="2" r="Q278"/>
      <c s="2" r="R278"/>
      <c s="2" r="S278"/>
      <c s="2" r="T278"/>
      <c s="2" r="U278"/>
      <c s="2" r="V278"/>
      <c s="2" r="W278"/>
      <c s="2" r="X278"/>
    </row>
    <row r="279">
      <c s="2" r="A279">
        <v>2010</v>
      </c>
      <c t="s" s="2" r="B279">
        <v>744</v>
      </c>
      <c s="2" r="C279">
        <f>(2010-1988)+18</f>
        <v>40</v>
      </c>
      <c t="s" s="2" r="D279">
        <v>856</v>
      </c>
      <c t="s" s="2" r="E279">
        <v>745</v>
      </c>
      <c t="s" s="2" r="F279">
        <v>15</v>
      </c>
      <c t="s" s="2" r="G279">
        <v>544</v>
      </c>
      <c t="s" s="2" r="H279">
        <v>92</v>
      </c>
      <c s="2" r="I279"/>
      <c s="2" r="J279"/>
      <c t="s" s="2" r="K279">
        <v>837</v>
      </c>
      <c t="s" s="2" r="L279">
        <v>838</v>
      </c>
      <c s="2" r="M279"/>
      <c s="2" r="N279"/>
      <c s="2" r="O279"/>
      <c s="2" r="P279"/>
      <c s="2" r="Q279"/>
      <c s="2" r="R279"/>
      <c s="2" r="S279"/>
      <c s="2" r="T279"/>
      <c s="2" r="U279"/>
      <c s="2" r="V279"/>
      <c s="2" r="W279"/>
      <c s="2" r="X279"/>
    </row>
    <row r="280">
      <c s="3" r="A280"/>
      <c s="3" r="B280"/>
      <c s="3" r="C280"/>
      <c s="3" r="D280"/>
      <c s="3" r="E280"/>
      <c s="3" r="F280"/>
      <c s="3" r="G280"/>
      <c s="3" r="H280"/>
      <c s="3" r="I280"/>
      <c s="3" r="J280"/>
      <c s="3" r="K280"/>
      <c s="3" r="L280"/>
      <c s="3" r="M280"/>
      <c s="3" r="N280"/>
      <c s="3" r="O280"/>
      <c s="3" r="P280"/>
      <c s="3" r="Q280"/>
      <c s="3" r="R280"/>
      <c s="3" r="S280"/>
      <c s="3" r="T280"/>
      <c s="3" r="U280"/>
      <c s="3" r="V280"/>
      <c s="3" r="W280"/>
      <c s="3" r="X280"/>
    </row>
    <row customHeight="1" r="281" ht="1.5">
      <c s="2" r="A281">
        <v>2011</v>
      </c>
      <c t="s" s="2" r="B281">
        <v>857</v>
      </c>
      <c s="2" r="C281"/>
      <c t="s" s="2" r="D281">
        <v>24</v>
      </c>
      <c t="s" s="2" r="E281">
        <v>858</v>
      </c>
      <c t="s" s="2" r="F281">
        <v>15</v>
      </c>
      <c t="s" s="2" r="G281">
        <v>859</v>
      </c>
      <c t="s" s="2" r="H281">
        <v>658</v>
      </c>
      <c t="s" s="2" r="I281">
        <v>632</v>
      </c>
      <c s="2" r="J281"/>
      <c t="s" s="2" r="K281">
        <v>860</v>
      </c>
      <c t="s" s="2" r="L281">
        <v>861</v>
      </c>
      <c s="2" r="M281"/>
      <c s="2" r="N281"/>
      <c s="2" r="O281"/>
      <c s="2" r="P281"/>
      <c s="2" r="Q281"/>
      <c s="2" r="R281"/>
      <c s="2" r="S281"/>
      <c s="2" r="T281"/>
      <c s="2" r="U281"/>
      <c s="2" r="V281"/>
      <c s="2" r="W281"/>
      <c s="2" r="X281"/>
    </row>
    <row r="282">
      <c s="2" r="A282">
        <v>2011</v>
      </c>
      <c t="s" s="2" r="B282">
        <v>857</v>
      </c>
      <c s="2" r="C282"/>
      <c t="s" s="2" r="D282">
        <v>24</v>
      </c>
      <c t="s" s="2" r="E282">
        <v>858</v>
      </c>
      <c t="s" s="2" r="F282">
        <v>15</v>
      </c>
      <c t="s" s="2" r="G282">
        <v>859</v>
      </c>
      <c t="s" s="2" r="H282">
        <v>658</v>
      </c>
      <c s="2" r="I282"/>
      <c s="2" r="J282"/>
      <c t="s" s="2" r="K282">
        <v>862</v>
      </c>
      <c t="s" s="2" r="L282">
        <v>863</v>
      </c>
      <c s="2" r="M282"/>
      <c s="2" r="N282"/>
      <c s="2" r="O282"/>
      <c s="2" r="P282"/>
      <c s="2" r="Q282"/>
      <c s="2" r="R282"/>
      <c s="2" r="S282"/>
      <c s="2" r="T282"/>
      <c s="2" r="U282"/>
      <c s="2" r="V282"/>
      <c s="2" r="W282"/>
      <c s="2" r="X282"/>
    </row>
    <row r="283">
      <c s="2" r="A283">
        <v>2011</v>
      </c>
      <c t="s" s="2" r="B283">
        <v>864</v>
      </c>
      <c s="2" r="C283">
        <f>(2011-1978)+18</f>
        <v>51</v>
      </c>
      <c t="s" s="2" r="D283">
        <v>24</v>
      </c>
      <c t="s" s="2" r="E283">
        <v>207</v>
      </c>
      <c t="s" s="2" r="F283">
        <v>15</v>
      </c>
      <c t="s" s="2" r="G283">
        <v>544</v>
      </c>
      <c t="s" s="2" r="H283">
        <v>658</v>
      </c>
      <c t="s" s="2" r="I283">
        <v>708</v>
      </c>
      <c s="2" r="J283"/>
      <c t="s" s="2" r="K283">
        <v>865</v>
      </c>
      <c t="s" s="2" r="L283">
        <v>866</v>
      </c>
      <c s="2" r="M283"/>
      <c s="2" r="N283"/>
      <c s="2" r="O283"/>
      <c s="2" r="P283"/>
      <c s="2" r="Q283"/>
      <c s="2" r="R283"/>
      <c s="2" r="S283"/>
      <c s="2" r="T283"/>
      <c s="2" r="U283"/>
      <c s="2" r="V283"/>
      <c s="2" r="W283"/>
      <c s="2" r="X283"/>
    </row>
    <row r="284">
      <c s="2" r="A284">
        <v>2011</v>
      </c>
      <c t="s" s="2" r="B284">
        <v>867</v>
      </c>
      <c s="2" r="C284">
        <f>(2011-1968)+18</f>
        <v>61</v>
      </c>
      <c t="s" s="2" r="D284">
        <v>13</v>
      </c>
      <c t="s" s="2" r="E284">
        <v>868</v>
      </c>
      <c t="s" s="2" r="F284">
        <v>15</v>
      </c>
      <c t="s" s="2" r="G284">
        <v>869</v>
      </c>
      <c t="s" s="2" r="H284">
        <v>145</v>
      </c>
      <c t="s" s="2" r="I284">
        <v>632</v>
      </c>
      <c s="2" r="J284"/>
      <c t="s" s="2" r="K284">
        <v>870</v>
      </c>
      <c t="s" s="2" r="L284">
        <v>871</v>
      </c>
      <c s="2" r="M284"/>
      <c s="2" r="N284"/>
      <c s="2" r="O284"/>
      <c s="2" r="P284"/>
      <c s="2" r="Q284"/>
      <c s="2" r="R284"/>
      <c s="2" r="S284"/>
      <c s="2" r="T284"/>
      <c s="2" r="U284"/>
      <c s="2" r="V284"/>
      <c s="2" r="W284"/>
      <c s="2" r="X284"/>
    </row>
    <row r="285">
      <c s="2" r="A285">
        <v>2011</v>
      </c>
      <c t="s" s="2" r="B285">
        <v>872</v>
      </c>
      <c s="2" r="C285">
        <f>(2011-1984)+18</f>
        <v>45</v>
      </c>
      <c t="s" s="2" r="D285">
        <v>24</v>
      </c>
      <c t="s" s="2" r="E285">
        <v>207</v>
      </c>
      <c t="s" s="2" r="F285">
        <v>15</v>
      </c>
      <c t="s" s="2" r="G285">
        <v>271</v>
      </c>
      <c t="s" s="2" r="H285">
        <v>873</v>
      </c>
      <c s="2" r="I285"/>
      <c s="2" r="J285"/>
      <c t="s" s="2" r="K285">
        <v>874</v>
      </c>
      <c t="s" s="2" r="L285">
        <v>875</v>
      </c>
      <c s="2" r="M285"/>
      <c s="2" r="N285"/>
      <c s="2" r="O285"/>
      <c s="2" r="P285"/>
      <c s="2" r="Q285"/>
      <c s="2" r="R285"/>
      <c s="2" r="S285"/>
      <c s="2" r="T285"/>
      <c s="2" r="U285"/>
      <c s="2" r="V285"/>
      <c s="2" r="W285"/>
      <c s="2" r="X285"/>
    </row>
    <row r="286">
      <c s="2" r="A286">
        <v>2011</v>
      </c>
      <c t="s" s="2" r="B286">
        <v>876</v>
      </c>
      <c s="2" r="C286"/>
      <c t="s" s="2" r="D286">
        <v>24</v>
      </c>
      <c t="s" s="2" r="E286">
        <v>14</v>
      </c>
      <c t="s" s="2" r="F286">
        <v>15</v>
      </c>
      <c t="s" s="2" r="G286">
        <v>25</v>
      </c>
      <c t="s" s="2" r="H286">
        <v>658</v>
      </c>
      <c s="2" r="I286"/>
      <c s="2" r="J286"/>
      <c t="s" s="2" r="K286">
        <v>877</v>
      </c>
      <c t="s" s="2" r="L286">
        <v>878</v>
      </c>
      <c s="2" r="M286"/>
      <c s="2" r="N286"/>
      <c s="2" r="O286"/>
      <c s="2" r="P286"/>
      <c s="2" r="Q286"/>
      <c s="2" r="R286"/>
      <c s="2" r="S286"/>
      <c s="2" r="T286"/>
      <c s="2" r="U286"/>
      <c s="2" r="V286"/>
      <c s="2" r="W286"/>
      <c s="2" r="X286"/>
    </row>
    <row r="287">
      <c s="2" r="A287">
        <v>2011</v>
      </c>
      <c t="s" s="2" r="B287">
        <v>879</v>
      </c>
      <c s="2" r="C287">
        <f>(2011-2000)+18</f>
        <v>29</v>
      </c>
      <c t="s" s="2" r="D287">
        <v>537</v>
      </c>
      <c t="s" s="2" r="E287">
        <v>21</v>
      </c>
      <c t="s" s="2" r="F287">
        <v>15</v>
      </c>
      <c t="s" s="2" r="G287">
        <v>880</v>
      </c>
      <c t="s" s="2" r="H287">
        <v>154</v>
      </c>
      <c s="2" r="I287"/>
      <c s="2" r="J287"/>
      <c t="s" s="2" r="K287">
        <v>881</v>
      </c>
      <c t="s" s="2" r="L287">
        <v>882</v>
      </c>
      <c s="2" r="M287"/>
      <c s="2" r="N287"/>
      <c s="2" r="O287"/>
      <c s="2" r="P287"/>
      <c s="2" r="Q287"/>
      <c s="2" r="R287"/>
      <c s="2" r="S287"/>
      <c s="2" r="T287"/>
      <c s="2" r="U287"/>
      <c s="2" r="V287"/>
      <c s="2" r="W287"/>
      <c s="2" r="X287"/>
    </row>
    <row r="288">
      <c s="2" r="A288">
        <v>2011</v>
      </c>
      <c t="s" s="2" r="B288">
        <v>883</v>
      </c>
      <c s="2" r="C288"/>
      <c s="2" r="D288"/>
      <c s="2" r="E288"/>
      <c t="s" s="2" r="F288">
        <v>15</v>
      </c>
      <c t="s" s="2" r="G288">
        <v>884</v>
      </c>
      <c t="s" s="2" r="H288">
        <v>611</v>
      </c>
      <c s="2" r="I288"/>
      <c s="2" r="J288"/>
      <c t="s" s="2" r="K288">
        <v>885</v>
      </c>
      <c t="s" s="2" r="L288">
        <v>886</v>
      </c>
      <c s="2" r="M288"/>
      <c s="2" r="N288"/>
      <c s="2" r="O288"/>
      <c s="2" r="P288"/>
      <c s="2" r="Q288"/>
      <c s="2" r="R288"/>
      <c s="2" r="S288"/>
      <c s="2" r="T288"/>
      <c s="2" r="U288"/>
      <c s="2" r="V288"/>
      <c s="2" r="W288"/>
      <c s="2" r="X288"/>
    </row>
    <row r="289">
      <c s="2" r="A289">
        <v>2011</v>
      </c>
      <c t="s" s="2" r="B289">
        <v>887</v>
      </c>
      <c s="2" r="C289"/>
      <c t="s" s="2" r="D289">
        <v>24</v>
      </c>
      <c t="s" s="2" r="E289">
        <v>888</v>
      </c>
      <c t="s" s="2" r="F289">
        <v>15</v>
      </c>
      <c t="s" s="2" r="G289">
        <v>623</v>
      </c>
      <c t="s" s="2" r="H289">
        <v>209</v>
      </c>
      <c s="2" r="I289"/>
      <c s="2" r="J289"/>
      <c t="s" s="2" r="K289">
        <v>889</v>
      </c>
      <c t="s" s="2" r="L289">
        <v>890</v>
      </c>
      <c s="2" r="M289"/>
      <c s="2" r="N289"/>
      <c s="2" r="O289"/>
      <c s="2" r="P289"/>
      <c s="2" r="Q289"/>
      <c s="2" r="R289"/>
      <c s="2" r="S289"/>
      <c s="2" r="T289"/>
      <c s="2" r="U289"/>
      <c s="2" r="V289"/>
      <c s="2" r="W289"/>
      <c s="2" r="X289"/>
    </row>
    <row r="290">
      <c s="2" r="A290">
        <v>2011</v>
      </c>
      <c t="s" s="2" r="B290">
        <v>891</v>
      </c>
      <c s="2" r="C290"/>
      <c s="2" r="D290"/>
      <c s="2" r="E290"/>
      <c t="s" s="2" r="F290">
        <v>15</v>
      </c>
      <c t="s" s="2" r="G290">
        <v>21</v>
      </c>
      <c t="s" s="2" r="H290">
        <v>209</v>
      </c>
      <c s="2" r="I290"/>
      <c s="2" r="J290"/>
      <c t="s" s="2" r="K290">
        <v>889</v>
      </c>
      <c t="s" s="2" r="L290">
        <v>890</v>
      </c>
      <c s="2" r="M290"/>
      <c s="2" r="N290"/>
      <c s="2" r="O290"/>
      <c s="2" r="P290"/>
      <c s="2" r="Q290"/>
      <c s="2" r="R290"/>
      <c s="2" r="S290"/>
      <c s="2" r="T290"/>
      <c s="2" r="U290"/>
      <c s="2" r="V290"/>
      <c s="2" r="W290"/>
      <c s="2" r="X290"/>
    </row>
    <row r="291">
      <c s="2" r="A291">
        <v>2011</v>
      </c>
      <c t="s" s="2" r="B291">
        <v>892</v>
      </c>
      <c s="2" r="C291">
        <f>(2011-1995)+18</f>
        <v>34</v>
      </c>
      <c t="s" s="2" r="D291">
        <v>13</v>
      </c>
      <c t="s" s="2" r="E291">
        <v>21</v>
      </c>
      <c t="s" s="2" r="F291">
        <v>15</v>
      </c>
      <c t="s" s="2" r="G291">
        <v>610</v>
      </c>
      <c t="s" s="2" r="H291">
        <v>658</v>
      </c>
      <c s="2" r="I291"/>
      <c s="2" r="J291"/>
      <c t="s" s="2" r="K291">
        <v>893</v>
      </c>
      <c t="s" s="2" r="L291">
        <v>894</v>
      </c>
      <c s="2" r="M291"/>
      <c s="2" r="N291"/>
      <c s="2" r="O291"/>
      <c s="2" r="P291"/>
      <c s="2" r="Q291"/>
      <c s="2" r="R291"/>
      <c s="2" r="S291"/>
      <c s="2" r="T291"/>
      <c s="2" r="U291"/>
      <c s="2" r="V291"/>
      <c s="2" r="W291"/>
      <c s="2" r="X291"/>
    </row>
    <row r="292">
      <c s="2" r="A292">
        <v>2011</v>
      </c>
      <c t="s" s="2" r="B292">
        <v>895</v>
      </c>
      <c s="2" r="C292">
        <f>(2011-2008)+18</f>
        <v>21</v>
      </c>
      <c t="s" s="2" r="D292">
        <v>13</v>
      </c>
      <c t="s" s="2" r="E292">
        <v>896</v>
      </c>
      <c t="s" s="2" r="F292">
        <v>15</v>
      </c>
      <c t="s" s="2" r="G292">
        <v>897</v>
      </c>
      <c t="s" s="2" r="H292">
        <v>158</v>
      </c>
      <c s="2" r="I292"/>
      <c s="2" r="J292"/>
      <c t="s" s="2" r="K292">
        <v>898</v>
      </c>
      <c t="s" s="2" r="L292">
        <v>899</v>
      </c>
      <c s="2" r="M292"/>
      <c s="2" r="N292"/>
      <c s="2" r="O292"/>
      <c s="2" r="P292"/>
      <c s="2" r="Q292"/>
      <c s="2" r="R292"/>
      <c s="2" r="S292"/>
      <c s="2" r="T292"/>
      <c s="2" r="U292"/>
      <c s="2" r="V292"/>
      <c s="2" r="W292"/>
      <c s="2" r="X292"/>
    </row>
    <row r="293">
      <c s="2" r="A293">
        <v>2011</v>
      </c>
      <c t="s" s="2" r="B293">
        <v>900</v>
      </c>
      <c s="2" r="C293">
        <f>(2011-1984)+18</f>
        <v>45</v>
      </c>
      <c t="s" s="2" r="D293">
        <v>30</v>
      </c>
      <c t="s" s="2" r="E293">
        <v>14</v>
      </c>
      <c t="s" s="2" r="F293">
        <v>58</v>
      </c>
      <c t="s" s="2" r="G293">
        <v>377</v>
      </c>
      <c t="s" s="2" r="H293">
        <v>901</v>
      </c>
      <c s="2" r="I293"/>
      <c s="2" r="J293"/>
      <c t="s" s="2" r="K293">
        <v>902</v>
      </c>
      <c t="s" s="2" r="L293">
        <v>903</v>
      </c>
      <c s="2" r="M293"/>
      <c s="2" r="N293"/>
      <c s="2" r="O293"/>
      <c s="2" r="P293"/>
      <c s="2" r="Q293"/>
      <c s="2" r="R293"/>
      <c s="2" r="S293"/>
      <c s="2" r="T293"/>
      <c s="2" r="U293"/>
      <c s="2" r="V293"/>
      <c s="2" r="W293"/>
      <c s="2" r="X293"/>
    </row>
    <row r="294">
      <c s="2" r="A294">
        <v>2011</v>
      </c>
      <c t="s" s="2" r="B294">
        <v>904</v>
      </c>
      <c s="2" r="C294"/>
      <c s="2" r="D294"/>
      <c s="2" r="E294"/>
      <c t="s" s="2" r="F294">
        <v>15</v>
      </c>
      <c t="s" s="2" r="G294">
        <v>905</v>
      </c>
      <c t="s" s="2" r="H294">
        <v>489</v>
      </c>
      <c s="2" r="I294"/>
      <c s="2" r="J294"/>
      <c t="s" s="2" r="K294">
        <v>906</v>
      </c>
      <c t="s" s="2" r="L294">
        <v>907</v>
      </c>
      <c s="2" r="M294"/>
      <c s="2" r="N294"/>
      <c s="2" r="O294"/>
      <c s="2" r="P294"/>
      <c s="2" r="Q294"/>
      <c s="2" r="R294"/>
      <c s="2" r="S294"/>
      <c s="2" r="T294"/>
      <c s="2" r="U294"/>
      <c s="2" r="V294"/>
      <c s="2" r="W294"/>
      <c s="2" r="X294"/>
    </row>
    <row r="295">
      <c s="2" r="A295">
        <v>2011</v>
      </c>
      <c t="s" s="2" r="B295">
        <v>104</v>
      </c>
      <c s="2" r="C295">
        <f>(2011-1992)+18</f>
        <v>37</v>
      </c>
      <c t="s" s="2" r="D295">
        <v>30</v>
      </c>
      <c t="s" s="2" r="E295">
        <v>21</v>
      </c>
      <c t="s" s="2" r="F295">
        <v>15</v>
      </c>
      <c t="s" s="2" r="G295">
        <v>908</v>
      </c>
      <c t="s" s="2" r="H295">
        <v>658</v>
      </c>
      <c s="2" r="I295"/>
      <c s="2" r="J295"/>
      <c t="s" s="2" r="K295">
        <v>909</v>
      </c>
      <c t="s" s="2" r="L295">
        <v>910</v>
      </c>
      <c s="2" r="M295"/>
      <c s="2" r="N295"/>
      <c s="2" r="O295"/>
      <c s="2" r="P295"/>
      <c s="2" r="Q295"/>
      <c s="2" r="R295"/>
      <c s="2" r="S295"/>
      <c s="2" r="T295"/>
      <c s="2" r="U295"/>
      <c s="2" r="V295"/>
      <c s="2" r="W295"/>
      <c s="2" r="X295"/>
    </row>
    <row r="296">
      <c s="2" r="A296">
        <v>2011</v>
      </c>
      <c t="s" s="2" r="B296">
        <v>47</v>
      </c>
      <c s="2" r="C296">
        <f>(2011-1989)+18</f>
        <v>40</v>
      </c>
      <c t="s" s="2" r="D296">
        <v>13</v>
      </c>
      <c t="s" s="2" r="E296">
        <v>21</v>
      </c>
      <c t="s" s="2" r="F296">
        <v>15</v>
      </c>
      <c t="s" s="2" r="G296">
        <v>911</v>
      </c>
      <c t="s" s="2" r="H296">
        <v>154</v>
      </c>
      <c s="2" r="I296"/>
      <c s="2" r="J296"/>
      <c t="s" s="2" r="K296">
        <v>912</v>
      </c>
      <c t="s" s="2" r="L296">
        <v>913</v>
      </c>
      <c s="2" r="M296"/>
      <c s="2" r="N296"/>
      <c s="2" r="O296"/>
      <c s="2" r="P296"/>
      <c s="2" r="Q296"/>
      <c s="2" r="R296"/>
      <c s="2" r="S296"/>
      <c s="2" r="T296"/>
      <c s="2" r="U296"/>
      <c s="2" r="V296"/>
      <c s="2" r="W296"/>
      <c s="2" r="X296"/>
    </row>
    <row r="297">
      <c s="2" r="A297">
        <v>2011</v>
      </c>
      <c t="s" s="2" r="B297">
        <v>914</v>
      </c>
      <c s="2" r="C297">
        <f>(2011-2005)+18</f>
        <v>24</v>
      </c>
      <c t="s" s="2" r="D297">
        <v>18</v>
      </c>
      <c t="s" s="2" r="E297">
        <v>18</v>
      </c>
      <c t="s" s="2" r="F297">
        <v>15</v>
      </c>
      <c t="s" s="2" r="G297">
        <v>915</v>
      </c>
      <c t="s" s="2" r="H297">
        <v>232</v>
      </c>
      <c s="2" r="I297"/>
      <c s="2" r="J297"/>
      <c t="s" s="2" r="K297">
        <v>916</v>
      </c>
      <c t="s" s="2" r="L297">
        <v>917</v>
      </c>
      <c s="2" r="M297"/>
      <c s="2" r="N297"/>
      <c s="2" r="O297"/>
      <c s="2" r="P297"/>
      <c s="2" r="Q297"/>
      <c s="2" r="R297"/>
      <c s="2" r="S297"/>
      <c s="2" r="T297"/>
      <c s="2" r="U297"/>
      <c s="2" r="V297"/>
      <c s="2" r="W297"/>
      <c s="2" r="X297"/>
    </row>
    <row r="298">
      <c s="3" r="A298"/>
      <c s="3" r="B298"/>
      <c s="3" r="C298"/>
      <c s="3" r="D298"/>
      <c s="3" r="E298"/>
      <c s="3" r="F298"/>
      <c s="3" r="G298"/>
      <c s="3" r="H298"/>
      <c s="3" r="I298"/>
      <c s="3" r="J298"/>
      <c s="3" r="K298"/>
      <c s="3" r="L298"/>
      <c s="3" r="M298"/>
      <c s="3" r="N298"/>
      <c s="3" r="O298"/>
      <c s="3" r="P298"/>
      <c s="3" r="Q298"/>
      <c s="3" r="R298"/>
      <c s="3" r="S298"/>
      <c s="3" r="T298"/>
      <c s="3" r="U298"/>
      <c s="3" r="V298"/>
      <c s="3" r="W298"/>
      <c s="3" r="X298"/>
    </row>
    <row r="299">
      <c s="2" r="A299">
        <v>2012</v>
      </c>
      <c t="s" s="2" r="B299">
        <v>918</v>
      </c>
      <c s="2" r="C299">
        <v>32</v>
      </c>
      <c t="s" s="2" r="D299">
        <v>13</v>
      </c>
      <c t="s" s="2" r="E299">
        <v>25</v>
      </c>
      <c t="s" s="2" r="F299">
        <v>15</v>
      </c>
      <c t="s" s="2" r="G299">
        <v>919</v>
      </c>
      <c t="s" s="2" r="H299">
        <v>596</v>
      </c>
      <c s="2" r="I299"/>
      <c s="2" r="J299"/>
      <c t="s" s="2" r="K299">
        <v>920</v>
      </c>
      <c t="s" s="2" r="L299">
        <v>921</v>
      </c>
      <c s="2" r="M299"/>
      <c s="2" r="N299"/>
      <c s="2" r="O299"/>
      <c s="2" r="P299"/>
      <c s="2" r="Q299"/>
      <c s="2" r="R299"/>
      <c s="2" r="S299"/>
      <c s="2" r="T299"/>
      <c s="2" r="U299"/>
      <c s="2" r="V299"/>
      <c s="2" r="W299"/>
      <c s="2" r="X299"/>
    </row>
    <row r="300">
      <c s="2" r="A300">
        <v>2012</v>
      </c>
      <c t="s" s="2" r="B300">
        <v>922</v>
      </c>
      <c s="2" r="C300"/>
      <c s="2" r="D300"/>
      <c t="s" s="2" r="E300">
        <v>923</v>
      </c>
      <c t="s" s="2" r="F300">
        <v>58</v>
      </c>
      <c t="s" s="2" r="G300">
        <v>924</v>
      </c>
      <c t="s" s="2" r="H300">
        <v>692</v>
      </c>
      <c s="2" r="I300"/>
      <c s="2" r="J300"/>
      <c t="s" s="2" r="K300">
        <v>925</v>
      </c>
      <c t="s" s="2" r="L300">
        <v>926</v>
      </c>
      <c s="2" r="M300"/>
      <c s="2" r="N300"/>
      <c s="2" r="O300"/>
      <c s="2" r="P300"/>
      <c s="2" r="Q300"/>
      <c s="2" r="R300"/>
      <c s="2" r="S300"/>
      <c s="2" r="T300"/>
      <c s="2" r="U300"/>
      <c s="2" r="V300"/>
      <c s="2" r="W300"/>
      <c s="2" r="X300"/>
    </row>
    <row r="301">
      <c s="2" r="A301">
        <v>2012</v>
      </c>
      <c t="s" s="2" r="B301">
        <v>927</v>
      </c>
      <c s="2" r="C301">
        <v>35</v>
      </c>
      <c t="s" s="2" r="D301">
        <v>537</v>
      </c>
      <c t="s" s="2" r="E301">
        <v>928</v>
      </c>
      <c t="s" s="2" r="F301">
        <v>15</v>
      </c>
      <c t="s" s="2" r="G301">
        <v>544</v>
      </c>
      <c t="s" s="2" r="H301">
        <v>92</v>
      </c>
      <c s="2" r="I301"/>
      <c s="2" r="J301"/>
      <c t="s" s="2" r="K301">
        <v>929</v>
      </c>
      <c t="s" s="2" r="L301">
        <v>930</v>
      </c>
      <c s="2" r="M301"/>
      <c s="2" r="N301"/>
      <c s="2" r="O301"/>
      <c s="2" r="P301"/>
      <c s="2" r="Q301"/>
      <c s="2" r="R301"/>
      <c s="2" r="S301"/>
      <c s="2" r="T301"/>
      <c s="2" r="U301"/>
      <c s="2" r="V301"/>
      <c s="2" r="W301"/>
      <c s="2" r="X301"/>
    </row>
    <row r="302">
      <c s="2" r="A302">
        <v>2012</v>
      </c>
      <c t="s" s="2" r="B302">
        <v>927</v>
      </c>
      <c s="2" r="C302">
        <v>35</v>
      </c>
      <c t="s" s="2" r="D302">
        <v>537</v>
      </c>
      <c t="s" s="2" r="E302">
        <v>928</v>
      </c>
      <c t="s" s="2" r="F302">
        <v>15</v>
      </c>
      <c t="s" s="2" r="G302">
        <v>544</v>
      </c>
      <c t="s" s="2" r="H302">
        <v>92</v>
      </c>
      <c s="2" r="I302"/>
      <c s="2" r="J302"/>
      <c t="s" s="2" r="K302">
        <v>931</v>
      </c>
      <c t="s" s="2" r="L302">
        <v>932</v>
      </c>
      <c s="2" r="M302"/>
      <c s="2" r="N302"/>
      <c s="2" r="O302"/>
      <c s="2" r="P302"/>
      <c s="2" r="Q302"/>
      <c s="2" r="R302"/>
      <c s="2" r="S302"/>
      <c s="2" r="T302"/>
      <c s="2" r="U302"/>
      <c s="2" r="V302"/>
      <c s="2" r="W302"/>
      <c s="2" r="X302"/>
    </row>
    <row r="303">
      <c s="2" r="A303">
        <v>2012</v>
      </c>
      <c t="s" s="2" r="B303">
        <v>933</v>
      </c>
      <c s="2" r="C303">
        <v>28</v>
      </c>
      <c t="s" s="2" r="D303">
        <v>537</v>
      </c>
      <c t="s" s="2" r="E303">
        <v>934</v>
      </c>
      <c t="s" s="2" r="F303">
        <v>58</v>
      </c>
      <c t="s" s="2" r="G303">
        <v>935</v>
      </c>
      <c t="s" s="2" r="H303">
        <v>145</v>
      </c>
      <c s="2" r="I303"/>
      <c s="2" r="J303"/>
      <c t="s" s="2" r="K303">
        <v>936</v>
      </c>
      <c t="s" s="2" r="L303">
        <v>937</v>
      </c>
      <c s="2" r="M303"/>
      <c s="2" r="N303"/>
      <c s="2" r="O303"/>
      <c s="2" r="P303"/>
      <c s="2" r="Q303"/>
      <c s="2" r="R303"/>
      <c s="2" r="S303"/>
      <c s="2" r="T303"/>
      <c s="2" r="U303"/>
      <c s="2" r="V303"/>
      <c s="2" r="W303"/>
      <c s="2" r="X303"/>
    </row>
    <row r="304">
      <c s="2" r="A304">
        <v>2012</v>
      </c>
      <c t="s" s="2" r="B304">
        <v>938</v>
      </c>
      <c s="2" r="C304">
        <v>28</v>
      </c>
      <c t="s" s="2" r="D304">
        <v>13</v>
      </c>
      <c t="s" s="2" r="E304">
        <v>939</v>
      </c>
      <c t="s" s="2" r="F304">
        <v>15</v>
      </c>
      <c t="s" s="2" r="G304">
        <v>940</v>
      </c>
      <c t="s" s="2" r="H304">
        <v>611</v>
      </c>
      <c s="2" r="I304"/>
      <c s="2" r="J304"/>
      <c t="s" s="2" r="K304">
        <v>941</v>
      </c>
      <c t="s" s="2" r="L304">
        <v>942</v>
      </c>
      <c s="2" r="M304"/>
      <c s="2" r="N304"/>
      <c s="2" r="O304"/>
      <c s="2" r="P304"/>
      <c s="2" r="Q304"/>
      <c s="2" r="R304"/>
      <c s="2" r="S304"/>
      <c s="2" r="T304"/>
      <c s="2" r="U304"/>
      <c s="2" r="V304"/>
      <c s="2" r="W304"/>
      <c s="2" r="X304"/>
    </row>
    <row r="305">
      <c s="2" r="A305">
        <v>2012</v>
      </c>
      <c t="s" s="2" r="B305">
        <v>943</v>
      </c>
      <c s="2" r="C305"/>
      <c t="s" s="2" r="D305">
        <v>30</v>
      </c>
      <c t="s" s="2" r="E305">
        <v>207</v>
      </c>
      <c t="s" s="2" r="F305">
        <v>15</v>
      </c>
      <c t="s" s="2" r="G305">
        <v>944</v>
      </c>
      <c t="s" s="2" r="H305">
        <v>224</v>
      </c>
      <c s="2" r="I305"/>
      <c s="2" r="J305"/>
      <c t="s" s="2" r="K305">
        <v>945</v>
      </c>
      <c t="s" s="2" r="L305">
        <v>946</v>
      </c>
      <c s="2" r="M305"/>
      <c s="2" r="N305"/>
      <c s="2" r="O305"/>
      <c s="2" r="P305"/>
      <c s="2" r="Q305"/>
      <c s="2" r="R305"/>
      <c s="2" r="S305"/>
      <c s="2" r="T305"/>
      <c s="2" r="U305"/>
      <c s="2" r="V305"/>
      <c s="2" r="W305"/>
      <c s="2" r="X305"/>
    </row>
    <row customHeight="1" r="306" ht="3.75">
      <c s="2" r="A306">
        <v>2012</v>
      </c>
      <c t="s" s="2" r="B306">
        <v>947</v>
      </c>
      <c s="2" r="C306"/>
      <c t="s" s="2" r="D306">
        <v>24</v>
      </c>
      <c t="s" s="2" r="E306">
        <v>948</v>
      </c>
      <c t="s" s="2" r="F306">
        <v>15</v>
      </c>
      <c t="s" s="2" r="G306">
        <v>949</v>
      </c>
      <c t="s" s="2" r="H306">
        <v>468</v>
      </c>
      <c s="2" r="I306"/>
      <c s="2" r="J306"/>
      <c t="s" s="2" r="K306">
        <v>950</v>
      </c>
      <c t="s" s="2" r="L306">
        <v>951</v>
      </c>
      <c s="2" r="M306"/>
      <c s="2" r="N306"/>
      <c s="2" r="O306"/>
      <c s="2" r="P306"/>
      <c s="2" r="Q306"/>
      <c s="2" r="R306"/>
      <c s="2" r="S306"/>
      <c s="2" r="T306"/>
      <c s="2" r="U306"/>
      <c s="2" r="V306"/>
      <c s="2" r="W306"/>
      <c s="2" r="X306"/>
    </row>
    <row r="307">
      <c s="2" r="A307">
        <v>2012</v>
      </c>
      <c t="s" s="2" r="B307">
        <v>952</v>
      </c>
      <c s="2" r="C307">
        <f>(2012-2000)+18</f>
        <v>30</v>
      </c>
      <c t="s" s="2" r="D307">
        <v>13</v>
      </c>
      <c t="s" s="2" r="E307">
        <v>953</v>
      </c>
      <c t="s" s="2" r="F307">
        <v>15</v>
      </c>
      <c t="s" s="2" r="G307">
        <v>954</v>
      </c>
      <c t="s" s="2" r="H307">
        <v>529</v>
      </c>
      <c s="2" r="I307"/>
      <c s="2" r="J307"/>
      <c t="s" s="2" r="K307">
        <v>955</v>
      </c>
      <c t="s" s="2" r="L307">
        <v>956</v>
      </c>
      <c s="2" r="M307"/>
      <c s="2" r="N307"/>
      <c s="2" r="O307"/>
      <c s="2" r="P307"/>
      <c s="2" r="Q307"/>
      <c s="2" r="R307"/>
      <c s="2" r="S307"/>
      <c s="2" r="T307"/>
      <c s="2" r="U307"/>
      <c s="2" r="V307"/>
      <c s="2" r="W307"/>
      <c s="2" r="X307"/>
    </row>
    <row r="308">
      <c s="2" r="A308">
        <v>2012</v>
      </c>
      <c t="s" s="2" r="B308">
        <v>957</v>
      </c>
      <c s="2" r="C308"/>
      <c t="s" s="2" r="D308">
        <v>537</v>
      </c>
      <c t="s" s="2" r="E308">
        <v>554</v>
      </c>
      <c t="s" s="2" r="F308">
        <v>15</v>
      </c>
      <c t="s" s="2" r="G308">
        <v>958</v>
      </c>
      <c t="s" s="2" r="H308">
        <v>72</v>
      </c>
      <c s="2" r="I308"/>
      <c s="2" r="J308"/>
      <c t="s" s="2" r="K308">
        <v>959</v>
      </c>
      <c t="s" s="2" r="L308">
        <v>960</v>
      </c>
      <c s="2" r="M308"/>
      <c s="2" r="N308"/>
      <c s="2" r="O308"/>
      <c s="2" r="P308"/>
      <c s="2" r="Q308"/>
      <c s="2" r="R308"/>
      <c s="2" r="S308"/>
      <c s="2" r="T308"/>
      <c s="2" r="U308"/>
      <c s="2" r="V308"/>
      <c s="2" r="W308"/>
      <c s="2" r="X308"/>
    </row>
    <row r="309">
      <c s="2" r="A309">
        <v>2012</v>
      </c>
      <c t="s" s="2" r="B309">
        <v>961</v>
      </c>
      <c s="2" r="C309"/>
      <c s="2" r="D309"/>
      <c s="2" r="E309"/>
      <c t="s" s="2" r="F309">
        <v>15</v>
      </c>
      <c t="s" s="2" r="G309">
        <v>962</v>
      </c>
      <c t="s" s="2" r="H309">
        <v>76</v>
      </c>
      <c s="2" r="I309"/>
      <c s="2" r="J309"/>
      <c t="s" s="2" r="K309">
        <v>963</v>
      </c>
      <c t="s" s="2" r="L309">
        <v>964</v>
      </c>
      <c s="2" r="M309"/>
      <c s="2" r="N309"/>
      <c s="2" r="O309"/>
      <c s="2" r="P309"/>
      <c s="2" r="Q309"/>
      <c s="2" r="R309"/>
      <c s="2" r="S309"/>
      <c s="2" r="T309"/>
      <c s="2" r="U309"/>
      <c s="2" r="V309"/>
      <c s="2" r="W309"/>
      <c s="2" r="X309"/>
    </row>
    <row r="310">
      <c s="2" r="A310">
        <v>2012</v>
      </c>
      <c t="s" s="2" r="B310">
        <v>965</v>
      </c>
      <c s="2" r="C310">
        <v>34</v>
      </c>
      <c t="s" s="2" r="D310">
        <v>24</v>
      </c>
      <c t="s" s="2" r="E310">
        <v>966</v>
      </c>
      <c t="s" s="2" r="F310">
        <v>15</v>
      </c>
      <c t="s" s="2" r="G310">
        <v>286</v>
      </c>
      <c t="s" s="2" r="H310">
        <v>145</v>
      </c>
      <c s="2" r="I310"/>
      <c s="2" r="J310"/>
      <c t="s" s="2" r="K310">
        <v>967</v>
      </c>
      <c t="s" s="2" r="L310">
        <v>968</v>
      </c>
      <c s="2" r="M310"/>
      <c s="2" r="N310"/>
      <c s="2" r="O310"/>
      <c s="2" r="P310"/>
      <c s="2" r="Q310"/>
      <c s="2" r="R310"/>
      <c s="2" r="S310"/>
      <c s="2" r="T310"/>
      <c s="2" r="U310"/>
      <c s="2" r="V310"/>
      <c s="2" r="W310"/>
      <c s="2" r="X310"/>
    </row>
    <row r="311">
      <c s="2" r="A311">
        <v>2012</v>
      </c>
      <c t="s" s="2" r="B311">
        <v>969</v>
      </c>
      <c s="2" r="C311"/>
      <c t="s" s="2" r="D311">
        <v>13</v>
      </c>
      <c t="s" s="2" r="E311">
        <v>970</v>
      </c>
      <c t="s" s="2" r="F311">
        <v>15</v>
      </c>
      <c t="s" s="2" r="G311">
        <v>971</v>
      </c>
      <c t="s" s="2" r="H311">
        <v>596</v>
      </c>
      <c s="2" r="I311"/>
      <c s="2" r="J311"/>
      <c t="s" s="2" r="K311">
        <v>972</v>
      </c>
      <c t="s" s="2" r="L311">
        <v>973</v>
      </c>
      <c s="2" r="M311"/>
      <c s="2" r="N311"/>
      <c s="2" r="O311"/>
      <c s="2" r="P311"/>
      <c s="2" r="Q311"/>
      <c s="2" r="R311"/>
      <c s="2" r="S311"/>
      <c s="2" r="T311"/>
      <c s="2" r="U311"/>
      <c s="2" r="V311"/>
      <c s="2" r="W311"/>
      <c s="2" r="X311"/>
    </row>
    <row r="312">
      <c s="2" r="A312">
        <v>2012</v>
      </c>
      <c t="s" s="2" r="B312">
        <v>974</v>
      </c>
      <c s="2" r="C312"/>
      <c t="s" s="2" r="D312">
        <v>30</v>
      </c>
      <c t="s" s="2" r="E312">
        <v>975</v>
      </c>
      <c t="s" s="2" r="F312">
        <v>15</v>
      </c>
      <c t="s" s="2" r="G312">
        <v>897</v>
      </c>
      <c t="s" s="2" r="H312">
        <v>92</v>
      </c>
      <c s="2" r="I312"/>
      <c s="2" r="J312"/>
      <c t="s" s="2" r="K312">
        <v>976</v>
      </c>
      <c t="s" s="2" r="L312">
        <v>977</v>
      </c>
      <c s="2" r="M312"/>
      <c s="2" r="N312"/>
      <c s="2" r="O312"/>
      <c s="2" r="P312"/>
      <c s="2" r="Q312"/>
      <c s="2" r="R312"/>
      <c s="2" r="S312"/>
      <c s="2" r="T312"/>
      <c s="2" r="U312"/>
      <c s="2" r="V312"/>
      <c s="2" r="W312"/>
      <c s="2" r="X312"/>
    </row>
    <row r="313">
      <c s="2" r="A313">
        <v>2012</v>
      </c>
      <c t="s" s="2" r="B313">
        <v>978</v>
      </c>
      <c s="2" r="C313"/>
      <c s="2" r="D313"/>
      <c t="s" s="2" r="E313">
        <v>69</v>
      </c>
      <c t="s" s="2" r="F313">
        <v>15</v>
      </c>
      <c t="s" s="2" r="G313">
        <v>915</v>
      </c>
      <c t="s" s="2" r="H313">
        <v>39</v>
      </c>
      <c s="2" r="I313"/>
      <c s="2" r="J313"/>
      <c t="s" s="2" r="K313">
        <v>979</v>
      </c>
      <c t="s" s="2" r="L313">
        <v>980</v>
      </c>
      <c s="2" r="M313"/>
      <c s="2" r="N313"/>
      <c s="2" r="O313"/>
      <c s="2" r="P313"/>
      <c s="2" r="Q313"/>
      <c s="2" r="R313"/>
      <c s="2" r="S313"/>
      <c s="2" r="T313"/>
      <c s="2" r="U313"/>
      <c s="2" r="V313"/>
      <c s="2" r="W313"/>
      <c s="2" r="X313"/>
    </row>
    <row r="314">
      <c s="2" r="A314">
        <v>2012</v>
      </c>
      <c t="s" s="2" r="B314">
        <v>981</v>
      </c>
      <c s="2" r="C314">
        <f>(2012-1992)+18</f>
        <v>38</v>
      </c>
      <c t="s" s="2" r="D314">
        <v>13</v>
      </c>
      <c t="s" s="2" r="E314">
        <v>982</v>
      </c>
      <c t="s" s="2" r="F314">
        <v>15</v>
      </c>
      <c t="s" s="2" r="G314">
        <v>271</v>
      </c>
      <c t="s" s="2" r="H314">
        <v>632</v>
      </c>
      <c s="2" r="I314"/>
      <c s="2" r="J314"/>
      <c t="s" s="2" r="K314">
        <v>983</v>
      </c>
      <c t="s" s="2" r="L314">
        <v>984</v>
      </c>
      <c s="2" r="M314"/>
      <c s="2" r="N314"/>
      <c s="2" r="O314"/>
      <c s="2" r="P314"/>
      <c s="2" r="Q314"/>
      <c s="2" r="R314"/>
      <c s="2" r="S314"/>
      <c s="2" r="T314"/>
      <c s="2" r="U314"/>
      <c s="2" r="V314"/>
      <c s="2" r="W314"/>
      <c s="2" r="X314"/>
    </row>
    <row r="315">
      <c s="2" r="A315">
        <v>2012</v>
      </c>
      <c t="s" s="2" r="B315">
        <v>985</v>
      </c>
      <c s="2" r="C315">
        <f>(2012-1993)+18</f>
        <v>37</v>
      </c>
      <c t="s" s="2" r="D315">
        <v>13</v>
      </c>
      <c t="s" s="2" r="E315">
        <v>982</v>
      </c>
      <c t="s" s="2" r="F315">
        <v>15</v>
      </c>
      <c t="s" s="2" r="G315">
        <v>986</v>
      </c>
      <c t="s" s="2" r="H315">
        <v>596</v>
      </c>
      <c s="2" r="I315"/>
      <c s="2" r="J315"/>
      <c t="s" s="2" r="K315">
        <v>987</v>
      </c>
      <c s="2" r="L315"/>
      <c s="2" r="M315"/>
      <c s="2" r="N315"/>
      <c s="2" r="O315"/>
      <c s="2" r="P315"/>
      <c s="2" r="Q315"/>
      <c s="2" r="R315"/>
      <c s="2" r="S315"/>
      <c s="2" r="T315"/>
      <c s="2" r="U315"/>
      <c s="2" r="V315"/>
      <c s="2" r="W315"/>
      <c s="2" r="X315"/>
    </row>
    <row r="316">
      <c s="2" r="A316">
        <v>2012</v>
      </c>
      <c t="s" s="2" r="B316">
        <v>988</v>
      </c>
      <c s="2" r="C316">
        <v>20</v>
      </c>
      <c t="s" s="2" r="D316">
        <v>18</v>
      </c>
      <c t="s" s="2" r="E316">
        <v>18</v>
      </c>
      <c t="s" s="2" r="F316">
        <v>15</v>
      </c>
      <c t="s" s="2" r="G316">
        <v>989</v>
      </c>
      <c t="s" s="2" r="H316">
        <v>596</v>
      </c>
      <c s="2" r="I316"/>
      <c s="2" r="J316"/>
      <c t="s" s="2" r="K316">
        <v>987</v>
      </c>
      <c s="2" r="L316"/>
      <c s="2" r="M316"/>
      <c s="2" r="N316"/>
      <c s="2" r="O316"/>
      <c s="2" r="P316"/>
      <c s="2" r="Q316"/>
      <c s="2" r="R316"/>
      <c s="2" r="S316"/>
      <c s="2" r="T316"/>
      <c s="2" r="U316"/>
      <c s="2" r="V316"/>
      <c s="2" r="W316"/>
      <c s="2" r="X316"/>
    </row>
    <row r="317">
      <c s="2" r="A317">
        <v>2012</v>
      </c>
      <c t="s" s="2" r="B317">
        <v>990</v>
      </c>
      <c s="2" r="C317"/>
      <c t="s" s="2" r="D317">
        <v>13</v>
      </c>
      <c t="s" s="2" r="E317">
        <v>991</v>
      </c>
      <c t="s" s="2" r="F317">
        <v>15</v>
      </c>
      <c t="s" s="2" r="G317">
        <v>992</v>
      </c>
      <c t="s" s="2" r="H317">
        <v>596</v>
      </c>
      <c s="2" r="I317"/>
      <c s="2" r="J317"/>
      <c t="s" s="2" r="K317">
        <v>987</v>
      </c>
      <c s="2" r="L317"/>
      <c s="2" r="M317"/>
      <c s="2" r="N317"/>
      <c s="2" r="O317"/>
      <c s="2" r="P317"/>
      <c s="2" r="Q317"/>
      <c s="2" r="R317"/>
      <c s="2" r="S317"/>
      <c s="2" r="T317"/>
      <c s="2" r="U317"/>
      <c s="2" r="V317"/>
      <c s="2" r="W317"/>
      <c s="2" r="X317"/>
    </row>
    <row r="318">
      <c s="2" r="A318">
        <v>2012</v>
      </c>
      <c t="s" s="2" r="B318">
        <v>993</v>
      </c>
      <c s="2" r="C318">
        <f>(2012-2005)+18</f>
        <v>25</v>
      </c>
      <c t="s" s="2" r="D318">
        <v>13</v>
      </c>
      <c t="s" s="2" r="E318">
        <v>982</v>
      </c>
      <c t="s" s="2" r="F318">
        <v>15</v>
      </c>
      <c t="s" s="2" r="G318">
        <v>994</v>
      </c>
      <c t="s" s="2" r="H318">
        <v>596</v>
      </c>
      <c s="2" r="I318"/>
      <c s="2" r="J318"/>
      <c t="s" s="2" r="K318">
        <v>987</v>
      </c>
      <c s="2" r="L318"/>
      <c s="2" r="M318"/>
      <c s="2" r="N318"/>
      <c s="2" r="O318"/>
      <c s="2" r="P318"/>
      <c s="2" r="Q318"/>
      <c s="2" r="R318"/>
      <c s="2" r="S318"/>
      <c s="2" r="T318"/>
      <c s="2" r="U318"/>
      <c s="2" r="V318"/>
      <c s="2" r="W318"/>
      <c s="2" r="X318"/>
    </row>
    <row r="319">
      <c s="2" r="A319">
        <v>2012</v>
      </c>
      <c t="s" s="2" r="B319">
        <v>995</v>
      </c>
      <c s="2" r="C319"/>
      <c s="2" r="D319"/>
      <c s="2" r="E319"/>
      <c t="s" s="2" r="F319">
        <v>15</v>
      </c>
      <c t="s" s="2" r="G319">
        <v>268</v>
      </c>
      <c t="s" s="2" r="H319">
        <v>106</v>
      </c>
      <c s="2" r="I319"/>
      <c s="2" r="J319"/>
      <c t="s" s="2" r="K319">
        <v>996</v>
      </c>
      <c s="2" r="L319"/>
      <c s="2" r="M319"/>
      <c s="2" r="N319"/>
      <c s="2" r="O319"/>
      <c s="2" r="P319"/>
      <c s="2" r="Q319"/>
      <c s="2" r="R319"/>
      <c s="2" r="S319"/>
      <c s="2" r="T319"/>
      <c s="2" r="U319"/>
      <c s="2" r="V319"/>
      <c s="2" r="W319"/>
      <c s="2" r="X319"/>
    </row>
    <row r="320">
      <c s="2" r="A320">
        <v>2012</v>
      </c>
      <c t="s" s="2" r="B320">
        <v>997</v>
      </c>
      <c s="2" r="C320"/>
      <c s="2" r="D320"/>
      <c s="2" r="E320"/>
      <c t="s" s="2" r="F320">
        <v>15</v>
      </c>
      <c t="s" s="2" r="G320">
        <v>998</v>
      </c>
      <c t="s" s="2" r="H320">
        <v>106</v>
      </c>
      <c s="2" r="I320"/>
      <c s="2" r="J320"/>
      <c t="s" s="2" r="K320">
        <v>996</v>
      </c>
      <c s="2" r="L320"/>
      <c s="2" r="M320"/>
      <c s="2" r="N320"/>
      <c s="2" r="O320"/>
      <c s="2" r="P320"/>
      <c s="2" r="Q320"/>
      <c s="2" r="R320"/>
      <c s="2" r="S320"/>
      <c s="2" r="T320"/>
      <c s="2" r="U320"/>
      <c s="2" r="V320"/>
      <c s="2" r="W320"/>
      <c s="2" r="X320"/>
    </row>
    <row r="321">
      <c s="2" r="A321"/>
      <c s="2" r="B321"/>
      <c s="2" r="C321"/>
      <c s="2" r="D321"/>
      <c s="2" r="E321"/>
      <c s="2" r="F321"/>
      <c s="2" r="G321"/>
      <c s="2" r="H321"/>
      <c s="2" r="I321"/>
      <c s="2" r="J321"/>
      <c s="2" r="K321"/>
      <c s="2" r="L321"/>
      <c s="2" r="M321"/>
      <c s="2" r="N321"/>
      <c s="2" r="O321"/>
      <c s="2" r="P321"/>
      <c s="2" r="Q321"/>
      <c s="2" r="R321"/>
      <c s="2" r="S321"/>
      <c s="2" r="T321"/>
      <c s="2" r="U321"/>
      <c s="2" r="V321"/>
      <c s="2" r="W321"/>
      <c s="2" r="X321"/>
    </row>
    <row r="322">
      <c s="2" r="A322"/>
      <c s="2" r="B322"/>
      <c s="2" r="C322"/>
      <c s="2" r="D322"/>
      <c s="2" r="E322"/>
      <c s="2" r="F322"/>
      <c s="2" r="G322"/>
      <c s="2" r="H322"/>
      <c s="2" r="I322"/>
      <c s="2" r="J322"/>
      <c s="2" r="K322"/>
      <c s="2" r="L322"/>
      <c s="2" r="M322"/>
      <c s="2" r="N322"/>
      <c s="2" r="O322"/>
      <c s="2" r="P322"/>
      <c s="2" r="Q322"/>
      <c s="2" r="R322"/>
      <c s="2" r="S322"/>
      <c s="2" r="T322"/>
      <c s="2" r="U322"/>
      <c s="2" r="V322"/>
      <c s="2" r="W322"/>
      <c s="2" r="X322"/>
    </row>
    <row r="323">
      <c s="2" r="A323"/>
      <c s="2" r="B323"/>
      <c s="2" r="C323"/>
      <c s="2" r="D323"/>
      <c s="2" r="E323"/>
      <c s="2" r="F323"/>
      <c s="2" r="G323"/>
      <c s="2" r="H323"/>
      <c s="2" r="I323"/>
      <c s="2" r="J323"/>
      <c s="2" r="K323"/>
      <c s="2" r="L323"/>
      <c s="2" r="M323"/>
      <c s="2" r="N323"/>
      <c s="2" r="O323"/>
      <c s="2" r="P323"/>
      <c s="2" r="Q323"/>
      <c s="2" r="R323"/>
      <c s="2" r="S323"/>
      <c s="2" r="T323"/>
      <c s="2" r="U323"/>
      <c s="2" r="V323"/>
      <c s="2" r="W323"/>
      <c s="2" r="X323"/>
    </row>
    <row r="324">
      <c s="2" r="A324"/>
      <c s="2" r="B324"/>
      <c s="2" r="C324"/>
      <c s="2" r="D324"/>
      <c s="2" r="E324"/>
      <c s="2" r="F324"/>
      <c s="2" r="G324"/>
      <c s="2" r="H324"/>
      <c s="2" r="I324"/>
      <c s="2" r="J324"/>
      <c s="2" r="K324"/>
      <c s="2" r="L324"/>
      <c s="2" r="M324"/>
      <c s="2" r="N324"/>
      <c s="2" r="O324"/>
      <c s="2" r="P324"/>
      <c s="2" r="Q324"/>
      <c s="2" r="R324"/>
      <c s="2" r="S324"/>
      <c s="2" r="T324"/>
      <c s="2" r="U324"/>
      <c s="2" r="V324"/>
      <c s="2" r="W324"/>
      <c s="2" r="X324"/>
    </row>
    <row r="325">
      <c s="2" r="A325"/>
      <c s="2" r="B325"/>
      <c s="2" r="C325"/>
      <c s="2" r="D325"/>
      <c s="2" r="E325"/>
      <c s="2" r="F325"/>
      <c s="2" r="G325"/>
      <c s="2" r="H325"/>
      <c s="2" r="I325"/>
      <c s="2" r="J325"/>
      <c s="2" r="K325"/>
      <c s="2" r="L325"/>
      <c s="2" r="M325"/>
      <c s="2" r="N325"/>
      <c s="2" r="O325"/>
      <c s="2" r="P325"/>
      <c s="2" r="Q325"/>
      <c s="2" r="R325"/>
      <c s="2" r="S325"/>
      <c s="2" r="T325"/>
      <c s="2" r="U325"/>
      <c s="2" r="V325"/>
      <c s="2" r="W325"/>
      <c s="2" r="X325"/>
    </row>
    <row r="326">
      <c s="2" r="A326"/>
      <c s="2" r="B326"/>
      <c s="2" r="C326"/>
      <c s="2" r="D326"/>
      <c s="2" r="E326"/>
      <c s="2" r="F326"/>
      <c s="2" r="G326"/>
      <c s="2" r="H326"/>
      <c s="2" r="I326"/>
      <c s="2" r="J326"/>
      <c s="2" r="K326"/>
      <c s="2" r="L326"/>
      <c s="2" r="M326"/>
      <c s="2" r="N326"/>
      <c s="2" r="O326"/>
      <c s="2" r="P326"/>
      <c s="2" r="Q326"/>
      <c s="2" r="R326"/>
      <c s="2" r="S326"/>
      <c s="2" r="T326"/>
      <c s="2" r="U326"/>
      <c s="2" r="V326"/>
      <c s="2" r="W326"/>
      <c s="2" r="X326"/>
    </row>
    <row r="327">
      <c s="2" r="A327"/>
      <c s="2" r="B327"/>
      <c s="2" r="C327"/>
      <c s="2" r="D327"/>
      <c s="2" r="E327"/>
      <c s="2" r="F327"/>
      <c s="2" r="G327"/>
      <c s="2" r="H327"/>
      <c s="2" r="I327"/>
      <c s="2" r="J327"/>
      <c s="2" r="K327"/>
      <c s="2" r="L327"/>
      <c s="2" r="M327"/>
      <c s="2" r="N327"/>
      <c s="2" r="O327"/>
      <c s="2" r="P327"/>
      <c s="2" r="Q327"/>
      <c s="2" r="R327"/>
      <c s="2" r="S327"/>
      <c s="2" r="T327"/>
      <c s="2" r="U327"/>
      <c s="2" r="V327"/>
      <c s="2" r="W327"/>
      <c s="2" r="X327"/>
    </row>
    <row r="328">
      <c s="2" r="A328"/>
      <c s="2" r="B328"/>
      <c s="2" r="C328"/>
      <c s="2" r="D328"/>
      <c s="2" r="E328"/>
      <c s="2" r="F328"/>
      <c s="2" r="G328"/>
      <c s="2" r="H328"/>
      <c s="2" r="I328"/>
      <c s="2" r="J328"/>
      <c s="2" r="K328"/>
      <c s="2" r="L328"/>
      <c s="2" r="M328"/>
      <c s="2" r="N328"/>
      <c s="2" r="O328"/>
      <c s="2" r="P328"/>
      <c s="2" r="Q328"/>
      <c s="2" r="R328"/>
      <c s="2" r="S328"/>
      <c s="2" r="T328"/>
      <c s="2" r="U328"/>
      <c s="2" r="V328"/>
      <c s="2" r="W328"/>
      <c s="2" r="X328"/>
    </row>
    <row r="329">
      <c s="2" r="A329"/>
      <c s="2" r="B329"/>
      <c s="2" r="C329"/>
      <c s="2" r="D329"/>
      <c s="2" r="E329"/>
      <c s="2" r="F329"/>
      <c s="2" r="G329"/>
      <c s="2" r="H329"/>
      <c s="2" r="I329"/>
      <c s="2" r="J329"/>
      <c s="2" r="K329"/>
      <c s="2" r="L329"/>
      <c s="2" r="M329"/>
      <c s="2" r="N329"/>
      <c s="2" r="O329"/>
      <c s="2" r="P329"/>
      <c s="2" r="Q329"/>
      <c s="2" r="R329"/>
      <c s="2" r="S329"/>
      <c s="2" r="T329"/>
      <c s="2" r="U329"/>
      <c s="2" r="V329"/>
      <c s="2" r="W329"/>
      <c s="2" r="X329"/>
    </row>
    <row r="330">
      <c s="2" r="A330"/>
      <c s="2" r="B330"/>
      <c s="2" r="C330"/>
      <c s="2" r="D330"/>
      <c s="2" r="E330"/>
      <c s="2" r="F330"/>
      <c s="2" r="G330"/>
      <c s="2" r="H330"/>
      <c s="2" r="I330"/>
      <c s="2" r="J330"/>
      <c s="2" r="K330"/>
      <c s="2" r="L330"/>
      <c s="2" r="M330"/>
      <c s="2" r="N330"/>
      <c s="2" r="O330"/>
      <c s="2" r="P330"/>
      <c s="2" r="Q330"/>
      <c s="2" r="R330"/>
      <c s="2" r="S330"/>
      <c s="2" r="T330"/>
      <c s="2" r="U330"/>
      <c s="2" r="V330"/>
      <c s="2" r="W330"/>
      <c s="2" r="X330"/>
    </row>
    <row r="331">
      <c s="2" r="A331"/>
      <c s="2" r="B331"/>
      <c s="2" r="C331"/>
      <c s="2" r="D331"/>
      <c s="2" r="E331"/>
      <c s="2" r="F331"/>
      <c s="2" r="G331"/>
      <c s="2" r="H331"/>
      <c s="2" r="I331"/>
      <c s="2" r="J331"/>
      <c s="2" r="K331"/>
      <c s="2" r="L331"/>
      <c s="2" r="M331"/>
      <c s="2" r="N331"/>
      <c s="2" r="O331"/>
      <c s="2" r="P331"/>
      <c s="2" r="Q331"/>
      <c s="2" r="R331"/>
      <c s="2" r="S331"/>
      <c s="2" r="T331"/>
      <c s="2" r="U331"/>
      <c s="2" r="V331"/>
      <c s="2" r="W331"/>
      <c s="2" r="X331"/>
    </row>
    <row r="332">
      <c s="2" r="A332"/>
      <c s="2" r="B332"/>
      <c s="2" r="C332"/>
      <c s="2" r="D332"/>
      <c s="2" r="E332"/>
      <c s="2" r="F332"/>
      <c s="2" r="G332"/>
      <c s="2" r="H332"/>
      <c s="2" r="I332"/>
      <c s="2" r="J332"/>
      <c s="2" r="K332"/>
      <c s="2" r="L332"/>
      <c s="2" r="M332"/>
      <c s="2" r="N332"/>
      <c s="2" r="O332"/>
      <c s="2" r="P332"/>
      <c s="2" r="Q332"/>
      <c s="2" r="R332"/>
      <c s="2" r="S332"/>
      <c s="2" r="T332"/>
      <c s="2" r="U332"/>
      <c s="2" r="V332"/>
      <c s="2" r="W332"/>
      <c s="2" r="X332"/>
    </row>
    <row r="333">
      <c s="2" r="A333"/>
      <c s="2" r="B333"/>
      <c s="2" r="C333"/>
      <c s="2" r="D333"/>
      <c s="2" r="E333"/>
      <c s="2" r="F333"/>
      <c s="2" r="G333"/>
      <c s="2" r="H333"/>
      <c s="2" r="I333"/>
      <c s="2" r="J333"/>
      <c s="2" r="K333"/>
      <c s="2" r="L333"/>
      <c s="2" r="M333"/>
      <c s="2" r="N333"/>
      <c s="2" r="O333"/>
      <c s="2" r="P333"/>
      <c s="2" r="Q333"/>
      <c s="2" r="R333"/>
      <c s="2" r="S333"/>
      <c s="2" r="T333"/>
      <c s="2" r="U333"/>
      <c s="2" r="V333"/>
      <c s="2" r="W333"/>
      <c s="2" r="X333"/>
    </row>
    <row r="334">
      <c s="2" r="A334"/>
      <c s="2" r="B334"/>
      <c s="2" r="C334"/>
      <c s="2" r="D334"/>
      <c s="2" r="E334"/>
      <c s="2" r="F334"/>
      <c s="2" r="G334"/>
      <c s="2" r="H334"/>
      <c s="2" r="I334"/>
      <c s="2" r="J334"/>
      <c s="2" r="K334"/>
      <c s="2" r="L334"/>
      <c s="2" r="M334"/>
      <c s="2" r="N334"/>
      <c s="2" r="O334"/>
      <c s="2" r="P334"/>
      <c s="2" r="Q334"/>
      <c s="2" r="R334"/>
      <c s="2" r="S334"/>
      <c s="2" r="T334"/>
      <c s="2" r="U334"/>
      <c s="2" r="V334"/>
      <c s="2" r="W334"/>
      <c s="2" r="X334"/>
    </row>
    <row r="335">
      <c s="2" r="A335"/>
      <c s="2" r="B335"/>
      <c s="2" r="C335"/>
      <c s="2" r="D335"/>
      <c s="2" r="E335"/>
      <c s="2" r="F335"/>
      <c s="2" r="G335"/>
      <c s="2" r="H335"/>
      <c s="2" r="I335"/>
      <c s="2" r="J335"/>
      <c s="2" r="K335"/>
      <c s="2" r="L335"/>
      <c s="2" r="M335"/>
      <c s="2" r="N335"/>
      <c s="2" r="O335"/>
      <c s="2" r="P335"/>
      <c s="2" r="Q335"/>
      <c s="2" r="R335"/>
      <c s="2" r="S335"/>
      <c s="2" r="T335"/>
      <c s="2" r="U335"/>
      <c s="2" r="V335"/>
      <c s="2" r="W335"/>
      <c s="2" r="X335"/>
    </row>
    <row r="336">
      <c s="2" r="A336"/>
      <c s="2" r="B336"/>
      <c s="2" r="C336"/>
      <c s="2" r="D336"/>
      <c s="2" r="E336"/>
      <c s="2" r="F336"/>
      <c s="2" r="G336"/>
      <c s="2" r="H336"/>
      <c s="2" r="I336"/>
      <c s="2" r="J336"/>
      <c s="2" r="K336"/>
      <c s="2" r="L336"/>
      <c s="2" r="M336"/>
      <c s="2" r="N336"/>
      <c s="2" r="O336"/>
      <c s="2" r="P336"/>
      <c s="2" r="Q336"/>
      <c s="2" r="R336"/>
      <c s="2" r="S336"/>
      <c s="2" r="T336"/>
      <c s="2" r="U336"/>
      <c s="2" r="V336"/>
      <c s="2" r="W336"/>
      <c s="2" r="X336"/>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cols>
    <col min="1" customWidth="1" max="1" width="47.71"/>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117">
      <c t="str" r="A117">
        <v>#VALUE!:blankIndicator:</v>
      </c>
      <c t="str" r="B117">
        <v>#VALUE!:blankIndicator:</v>
      </c>
      <c t="str" r="C117">
        <v>#VALUE!:blankIndicator:</v>
      </c>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5">
      <c t="str" r="A165">
        <v>#VALUE!:blankIndicator:</v>
      </c>
      <c t="str" r="B165">
        <v>#VALUE!:blankIndicator:</v>
      </c>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cols>
    <col min="1" customWidth="1" max="1" width="51.71"/>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101">
      <c t="str" r="A101">
        <v>#VALUE!:blankIndicator:</v>
      </c>
      <c t="str" r="B101">
        <v>#VALUE!:blankIndicator:</v>
      </c>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sheetData>
    <row r="1"/>
    <row r="2"/>
    <row r="3"/>
    <row r="4"/>
    <row r="5"/>
    <row r="6"/>
    <row r="7"/>
    <row r="8"/>
    <row r="9"/>
    <row r="10"/>
    <row r="11"/>
    <row r="12"/>
    <row r="13"/>
  </sheetData>
</worksheet>
</file>